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queryTables/queryTable2.xml" ContentType="application/vnd.openxmlformats-officedocument.spreadsheetml.query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3.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ate1904="1" defaultThemeVersion="166925"/>
  <mc:AlternateContent xmlns:mc="http://schemas.openxmlformats.org/markup-compatibility/2006">
    <mc:Choice Requires="x15">
      <x15ac:absPath xmlns:x15ac="http://schemas.microsoft.com/office/spreadsheetml/2010/11/ac" url="/Volumes/GoogleDrive/My Drive/Projects/Book/primer2/data/"/>
    </mc:Choice>
  </mc:AlternateContent>
  <xr:revisionPtr revIDLastSave="0" documentId="8_{CBEEBB00-90C1-824E-A7EA-C670ACCBDC62}" xr6:coauthVersionLast="45" xr6:coauthVersionMax="45" xr10:uidLastSave="{00000000-0000-0000-0000-000000000000}"/>
  <bookViews>
    <workbookView xWindow="440" yWindow="460" windowWidth="28360" windowHeight="16200" tabRatio="762" activeTab="4"/>
  </bookViews>
  <sheets>
    <sheet name="Refs" sheetId="11" r:id="rId1"/>
    <sheet name="eco" sheetId="29" r:id="rId2"/>
    <sheet name="ind" sheetId="30" r:id="rId3"/>
    <sheet name="Land" sheetId="3" r:id="rId4"/>
    <sheet name="Aqua" sheetId="28" r:id="rId5"/>
  </sheets>
  <definedNames>
    <definedName name="Duncan_2007_rm_sources" localSheetId="0">Refs!$A$999:$C$1125</definedName>
    <definedName name="Grange_Duncan_2006" localSheetId="3">Land!$B$356:$O$369</definedName>
    <definedName name="_xlnm.Print_Area" localSheetId="3">Land!#REF!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U71" i="3" l="1"/>
  <c r="AU72" i="3"/>
  <c r="AU73" i="3"/>
  <c r="AU74" i="3"/>
  <c r="AU75" i="3"/>
  <c r="AU76" i="3"/>
  <c r="AU77" i="3"/>
  <c r="AU78" i="3"/>
  <c r="AU79" i="3"/>
  <c r="AU80" i="3"/>
  <c r="AU81" i="3"/>
  <c r="AU82" i="3"/>
  <c r="AU83" i="3"/>
  <c r="AU84" i="3"/>
  <c r="AU85" i="3"/>
  <c r="AU86" i="3"/>
  <c r="AU87" i="3"/>
  <c r="AU88" i="3"/>
  <c r="AU89" i="3"/>
  <c r="AU90" i="3"/>
  <c r="AU91" i="3"/>
  <c r="AU92" i="3"/>
  <c r="AU93" i="3"/>
  <c r="AU94" i="3"/>
  <c r="AU95" i="3"/>
  <c r="AU96" i="3"/>
  <c r="AU97" i="3"/>
  <c r="AU98" i="3"/>
  <c r="AU99" i="3"/>
  <c r="AU100" i="3"/>
  <c r="AU101" i="3"/>
  <c r="AU102" i="3"/>
  <c r="AU103" i="3"/>
  <c r="AU104" i="3"/>
  <c r="AU105" i="3"/>
  <c r="AU106" i="3"/>
  <c r="AU107" i="3"/>
  <c r="AU108" i="3"/>
  <c r="AU109" i="3"/>
  <c r="AU110" i="3"/>
  <c r="AU111" i="3"/>
  <c r="AU112" i="3"/>
  <c r="AU113" i="3"/>
  <c r="AU114" i="3"/>
  <c r="AU115" i="3"/>
  <c r="AU116" i="3"/>
  <c r="AU117" i="3"/>
  <c r="AU118" i="3"/>
  <c r="AU119"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F179" i="3"/>
  <c r="K179" i="3" s="1"/>
  <c r="G179" i="3"/>
  <c r="H179" i="3"/>
  <c r="J179" i="3"/>
  <c r="L179" i="3" s="1"/>
  <c r="F180" i="3"/>
  <c r="G180" i="3"/>
  <c r="H180" i="3"/>
  <c r="I180" i="3"/>
  <c r="J180" i="3"/>
  <c r="L180" i="3" s="1"/>
  <c r="K180" i="3"/>
  <c r="F181" i="3"/>
  <c r="G181" i="3"/>
  <c r="H181" i="3"/>
  <c r="I181" i="3"/>
  <c r="J181" i="3"/>
  <c r="L181" i="3" s="1"/>
  <c r="K181" i="3"/>
  <c r="F182" i="3"/>
  <c r="G182" i="3"/>
  <c r="H182" i="3"/>
  <c r="J182" i="3"/>
  <c r="K182" i="3"/>
  <c r="L182" i="3"/>
  <c r="F183" i="3"/>
  <c r="K183" i="3" s="1"/>
  <c r="G183" i="3"/>
  <c r="H183" i="3"/>
  <c r="I183" i="3"/>
  <c r="J183" i="3"/>
  <c r="L183" i="3"/>
  <c r="F184" i="3"/>
  <c r="K184" i="3" s="1"/>
  <c r="G184" i="3"/>
  <c r="H184" i="3"/>
  <c r="I184" i="3"/>
  <c r="J184" i="3"/>
  <c r="L184" i="3"/>
  <c r="F185" i="3"/>
  <c r="K185" i="3" s="1"/>
  <c r="G185" i="3"/>
  <c r="H185" i="3"/>
  <c r="I185" i="3"/>
  <c r="J185" i="3"/>
  <c r="L185" i="3" s="1"/>
  <c r="F186" i="3"/>
  <c r="K186" i="3" s="1"/>
  <c r="G186" i="3"/>
  <c r="H186" i="3"/>
  <c r="I186" i="3"/>
  <c r="J186" i="3"/>
  <c r="L186" i="3" s="1"/>
  <c r="F187" i="3"/>
  <c r="G187" i="3"/>
  <c r="H187" i="3"/>
  <c r="I187" i="3"/>
  <c r="J187" i="3"/>
  <c r="L187" i="3" s="1"/>
  <c r="K187" i="3"/>
  <c r="F188" i="3"/>
  <c r="G188" i="3"/>
  <c r="H188" i="3"/>
  <c r="I188" i="3"/>
  <c r="J188" i="3"/>
  <c r="G237" i="3" s="1"/>
  <c r="K188" i="3"/>
  <c r="F189" i="3"/>
  <c r="G189" i="3"/>
  <c r="H189" i="3"/>
  <c r="J189" i="3"/>
  <c r="K189" i="3"/>
  <c r="L189" i="3"/>
  <c r="F190" i="3"/>
  <c r="G190" i="3"/>
  <c r="H190" i="3"/>
  <c r="I190" i="3"/>
  <c r="J190" i="3"/>
  <c r="K190" i="3"/>
  <c r="L190" i="3"/>
  <c r="F191" i="3"/>
  <c r="K191" i="3" s="1"/>
  <c r="G191" i="3"/>
  <c r="H191" i="3"/>
  <c r="I191" i="3"/>
  <c r="J191" i="3"/>
  <c r="L191" i="3"/>
  <c r="F192" i="3"/>
  <c r="K192" i="3" s="1"/>
  <c r="G192" i="3"/>
  <c r="H192" i="3"/>
  <c r="I192" i="3"/>
  <c r="J192" i="3"/>
  <c r="L192" i="3" s="1"/>
  <c r="F193" i="3"/>
  <c r="K193" i="3" s="1"/>
  <c r="G193" i="3"/>
  <c r="H193" i="3"/>
  <c r="I193" i="3"/>
  <c r="J193" i="3"/>
  <c r="L193" i="3" s="1"/>
  <c r="F194" i="3"/>
  <c r="G194" i="3"/>
  <c r="H194" i="3"/>
  <c r="I194" i="3"/>
  <c r="J194" i="3"/>
  <c r="L194" i="3" s="1"/>
  <c r="K194" i="3"/>
  <c r="F195" i="3"/>
  <c r="G195" i="3"/>
  <c r="H195" i="3"/>
  <c r="I195" i="3"/>
  <c r="J195" i="3"/>
  <c r="L195" i="3" s="1"/>
  <c r="K195" i="3"/>
  <c r="F196" i="3"/>
  <c r="G196" i="3"/>
  <c r="H196" i="3"/>
  <c r="I196" i="3"/>
  <c r="J196" i="3"/>
  <c r="L196" i="3" s="1"/>
  <c r="K196" i="3"/>
  <c r="F197" i="3"/>
  <c r="G197" i="3"/>
  <c r="H197" i="3"/>
  <c r="I197" i="3"/>
  <c r="J197" i="3"/>
  <c r="K197" i="3"/>
  <c r="L197" i="3"/>
  <c r="F198" i="3"/>
  <c r="G198" i="3"/>
  <c r="H198" i="3"/>
  <c r="I198" i="3"/>
  <c r="J198" i="3"/>
  <c r="K198" i="3"/>
  <c r="L198" i="3"/>
  <c r="F199" i="3"/>
  <c r="K199" i="3" s="1"/>
  <c r="G199" i="3"/>
  <c r="H199" i="3"/>
  <c r="J199" i="3"/>
  <c r="L199" i="3" s="1"/>
  <c r="F200" i="3"/>
  <c r="G200" i="3"/>
  <c r="H200" i="3"/>
  <c r="J200" i="3"/>
  <c r="L200" i="3" s="1"/>
  <c r="K200" i="3"/>
  <c r="F201" i="3"/>
  <c r="G201" i="3"/>
  <c r="H201" i="3"/>
  <c r="I201" i="3"/>
  <c r="J201" i="3"/>
  <c r="L201" i="3" s="1"/>
  <c r="K201" i="3"/>
  <c r="F202" i="3"/>
  <c r="G202" i="3"/>
  <c r="H202" i="3"/>
  <c r="I202" i="3"/>
  <c r="J202" i="3"/>
  <c r="L202" i="3" s="1"/>
  <c r="K202" i="3"/>
  <c r="F203" i="3"/>
  <c r="G203" i="3"/>
  <c r="H203" i="3"/>
  <c r="I203" i="3"/>
  <c r="J203" i="3"/>
  <c r="K203" i="3"/>
  <c r="L203" i="3"/>
  <c r="F204" i="3"/>
  <c r="G204" i="3"/>
  <c r="H204" i="3"/>
  <c r="I204" i="3"/>
  <c r="J204" i="3"/>
  <c r="K204" i="3"/>
  <c r="L204" i="3"/>
  <c r="F205" i="3"/>
  <c r="K205" i="3" s="1"/>
  <c r="G205" i="3"/>
  <c r="H205" i="3"/>
  <c r="I205" i="3"/>
  <c r="J205" i="3"/>
  <c r="L205" i="3"/>
  <c r="F206" i="3"/>
  <c r="K206" i="3" s="1"/>
  <c r="G206" i="3"/>
  <c r="H206" i="3"/>
  <c r="I206" i="3"/>
  <c r="J206" i="3"/>
  <c r="L206" i="3" s="1"/>
  <c r="F207" i="3"/>
  <c r="K207" i="3" s="1"/>
  <c r="G207" i="3"/>
  <c r="H207" i="3"/>
  <c r="I207" i="3"/>
  <c r="J207" i="3"/>
  <c r="L207" i="3" s="1"/>
  <c r="F208" i="3"/>
  <c r="G208" i="3"/>
  <c r="H208" i="3"/>
  <c r="I208" i="3"/>
  <c r="J208" i="3"/>
  <c r="L208" i="3" s="1"/>
  <c r="K208" i="3"/>
  <c r="F209" i="3"/>
  <c r="G209" i="3"/>
  <c r="H209" i="3"/>
  <c r="I209" i="3"/>
  <c r="J209" i="3"/>
  <c r="L209" i="3" s="1"/>
  <c r="K209" i="3"/>
  <c r="F210" i="3"/>
  <c r="G210" i="3"/>
  <c r="H210" i="3"/>
  <c r="I210" i="3"/>
  <c r="J210" i="3"/>
  <c r="L210" i="3" s="1"/>
  <c r="K210" i="3"/>
  <c r="F211" i="3"/>
  <c r="G211" i="3"/>
  <c r="H211" i="3"/>
  <c r="I211" i="3"/>
  <c r="J211" i="3"/>
  <c r="K211" i="3"/>
  <c r="L211" i="3"/>
  <c r="F212" i="3"/>
  <c r="K212" i="3" s="1"/>
  <c r="G212" i="3"/>
  <c r="H212" i="3"/>
  <c r="J212" i="3"/>
  <c r="L212" i="3"/>
  <c r="F213" i="3"/>
  <c r="K213" i="3" s="1"/>
  <c r="G213" i="3"/>
  <c r="H213" i="3"/>
  <c r="I213" i="3"/>
  <c r="J213" i="3"/>
  <c r="L213" i="3" s="1"/>
  <c r="F214" i="3"/>
  <c r="K214" i="3" s="1"/>
  <c r="G214" i="3"/>
  <c r="H214" i="3"/>
  <c r="J214" i="3"/>
  <c r="L214" i="3" s="1"/>
  <c r="F215" i="3"/>
  <c r="G215" i="3"/>
  <c r="H215" i="3"/>
  <c r="J215" i="3"/>
  <c r="L215" i="3" s="1"/>
  <c r="K215" i="3"/>
  <c r="F216" i="3"/>
  <c r="K216" i="3" s="1"/>
  <c r="G216" i="3"/>
  <c r="H216" i="3"/>
  <c r="J216" i="3"/>
  <c r="L216" i="3"/>
  <c r="F217" i="3"/>
  <c r="G217" i="3"/>
  <c r="H217" i="3"/>
  <c r="I217" i="3"/>
  <c r="J217" i="3"/>
  <c r="L217" i="3"/>
  <c r="F218" i="3"/>
  <c r="K218" i="3" s="1"/>
  <c r="G218" i="3"/>
  <c r="H218" i="3"/>
  <c r="I218" i="3"/>
  <c r="J218" i="3"/>
  <c r="L218" i="3" s="1"/>
  <c r="F219" i="3"/>
  <c r="K219" i="3" s="1"/>
  <c r="G219" i="3"/>
  <c r="H219" i="3"/>
  <c r="I219" i="3"/>
  <c r="J219" i="3"/>
  <c r="L219" i="3" s="1"/>
  <c r="F220" i="3"/>
  <c r="G220" i="3"/>
  <c r="H220" i="3"/>
  <c r="I220" i="3"/>
  <c r="J220" i="3"/>
  <c r="L220" i="3" s="1"/>
  <c r="K220" i="3"/>
  <c r="F221" i="3"/>
  <c r="G221" i="3"/>
  <c r="H221" i="3"/>
  <c r="I221" i="3"/>
  <c r="J221" i="3"/>
  <c r="K221" i="3"/>
  <c r="F222" i="3"/>
  <c r="G222" i="3"/>
  <c r="H222" i="3"/>
  <c r="I222" i="3"/>
  <c r="J222" i="3"/>
  <c r="L222" i="3" s="1"/>
  <c r="K222" i="3"/>
  <c r="F223" i="3"/>
  <c r="G223" i="3"/>
  <c r="H223" i="3"/>
  <c r="I223" i="3"/>
  <c r="J223" i="3"/>
  <c r="K223" i="3"/>
  <c r="L223" i="3"/>
  <c r="F224" i="3"/>
  <c r="G224" i="3"/>
  <c r="H224" i="3"/>
  <c r="I224" i="3"/>
  <c r="J224" i="3"/>
  <c r="K224" i="3"/>
  <c r="L224" i="3"/>
  <c r="F231" i="3"/>
  <c r="G231" i="3"/>
  <c r="F232" i="3"/>
  <c r="G232" i="3"/>
  <c r="F233" i="3"/>
  <c r="G233" i="3"/>
  <c r="F234" i="3"/>
  <c r="G234" i="3"/>
  <c r="F235" i="3"/>
  <c r="G235" i="3"/>
  <c r="F236" i="3"/>
  <c r="G236" i="3"/>
  <c r="F237" i="3"/>
  <c r="F238" i="3"/>
  <c r="G238" i="3"/>
  <c r="F239" i="3"/>
  <c r="G239" i="3"/>
  <c r="F240" i="3"/>
  <c r="G240" i="3"/>
  <c r="F241" i="3"/>
  <c r="G241" i="3"/>
  <c r="G242" i="3"/>
  <c r="F243" i="3"/>
  <c r="G243" i="3"/>
  <c r="F244" i="3"/>
  <c r="G244" i="3"/>
  <c r="F245" i="3"/>
  <c r="G245" i="3"/>
  <c r="F246" i="3"/>
  <c r="G246" i="3"/>
  <c r="F247" i="3"/>
  <c r="G247" i="3"/>
  <c r="F248" i="3"/>
  <c r="G248" i="3"/>
  <c r="F249" i="3"/>
  <c r="G249" i="3"/>
  <c r="F250" i="3"/>
  <c r="G250" i="3"/>
  <c r="F251" i="3"/>
  <c r="G251" i="3"/>
  <c r="F253" i="3"/>
  <c r="G253" i="3"/>
  <c r="F254" i="3"/>
  <c r="G254" i="3"/>
  <c r="F255" i="3"/>
  <c r="G255" i="3"/>
  <c r="I288" i="3"/>
  <c r="I289" i="3"/>
  <c r="I290" i="3"/>
  <c r="I291" i="3"/>
  <c r="I292" i="3"/>
  <c r="I293" i="3"/>
  <c r="I294" i="3"/>
  <c r="I295" i="3"/>
  <c r="I296" i="3"/>
  <c r="I297" i="3"/>
  <c r="I298" i="3"/>
  <c r="I299" i="3"/>
  <c r="I300" i="3"/>
  <c r="I301" i="3"/>
  <c r="I302" i="3"/>
  <c r="I303" i="3"/>
  <c r="I304" i="3"/>
  <c r="I305" i="3"/>
  <c r="I306" i="3"/>
  <c r="N358" i="3"/>
  <c r="O358" i="3"/>
  <c r="P358" i="3"/>
  <c r="N359" i="3"/>
  <c r="O359" i="3"/>
  <c r="P359" i="3"/>
  <c r="N360" i="3"/>
  <c r="O360" i="3"/>
  <c r="P360" i="3"/>
  <c r="N361" i="3"/>
  <c r="O361" i="3"/>
  <c r="P361" i="3"/>
  <c r="N362" i="3"/>
  <c r="O362" i="3"/>
  <c r="P362" i="3"/>
  <c r="N363" i="3"/>
  <c r="O363" i="3"/>
  <c r="P363" i="3"/>
  <c r="N364" i="3"/>
  <c r="O364" i="3"/>
  <c r="P364" i="3"/>
  <c r="N365" i="3"/>
  <c r="O365" i="3"/>
  <c r="P365" i="3"/>
  <c r="N366" i="3"/>
  <c r="O366" i="3"/>
  <c r="P366" i="3"/>
  <c r="N367" i="3"/>
  <c r="O367" i="3"/>
  <c r="P367" i="3"/>
  <c r="N368" i="3"/>
  <c r="O368" i="3"/>
  <c r="N369" i="3"/>
  <c r="O369" i="3"/>
  <c r="N370" i="3"/>
  <c r="O370" i="3"/>
  <c r="N371" i="3"/>
  <c r="O371" i="3"/>
  <c r="N372" i="3"/>
  <c r="O372" i="3"/>
  <c r="N373" i="3"/>
  <c r="O373" i="3"/>
  <c r="N374" i="3"/>
  <c r="O374" i="3"/>
  <c r="N375" i="3"/>
  <c r="O375" i="3"/>
  <c r="N376" i="3"/>
  <c r="N377" i="3"/>
  <c r="N378" i="3"/>
  <c r="N379" i="3"/>
  <c r="N380" i="3"/>
  <c r="AQ397" i="3"/>
  <c r="AQ398" i="3"/>
  <c r="AQ399" i="3"/>
  <c r="AQ400" i="3"/>
  <c r="AQ401" i="3"/>
  <c r="AQ402" i="3"/>
  <c r="AQ403" i="3"/>
  <c r="AQ404" i="3"/>
  <c r="AQ405" i="3"/>
  <c r="AQ406" i="3"/>
  <c r="AQ407" i="3"/>
  <c r="AQ408" i="3"/>
  <c r="AQ409" i="3"/>
  <c r="AQ410" i="3"/>
  <c r="AQ411" i="3"/>
  <c r="AQ412" i="3"/>
  <c r="AQ413" i="3"/>
  <c r="AQ414" i="3"/>
  <c r="AQ415" i="3"/>
  <c r="AQ416" i="3"/>
  <c r="AQ417" i="3"/>
  <c r="AQ418" i="3"/>
  <c r="AQ419" i="3"/>
  <c r="AQ420" i="3"/>
  <c r="AQ421" i="3"/>
  <c r="AQ422" i="3"/>
  <c r="D423" i="3"/>
  <c r="AQ423" i="3"/>
  <c r="D424" i="3"/>
  <c r="AQ424" i="3"/>
  <c r="D425" i="3"/>
  <c r="AQ425" i="3"/>
  <c r="AQ426" i="3"/>
  <c r="AQ427" i="3"/>
  <c r="AQ428" i="3"/>
  <c r="AQ429" i="3"/>
  <c r="AQ430" i="3"/>
  <c r="AQ431" i="3"/>
  <c r="AQ432" i="3"/>
  <c r="AQ433" i="3"/>
  <c r="AQ434" i="3"/>
  <c r="AQ435" i="3"/>
  <c r="AQ436" i="3"/>
  <c r="AQ437" i="3"/>
  <c r="AQ438" i="3"/>
  <c r="AQ439" i="3"/>
  <c r="AQ440" i="3"/>
  <c r="AQ441" i="3"/>
  <c r="AQ442" i="3"/>
  <c r="AQ443" i="3"/>
  <c r="AQ444" i="3"/>
  <c r="AQ445" i="3"/>
  <c r="AQ446" i="3"/>
  <c r="AQ447" i="3"/>
  <c r="AQ448" i="3"/>
  <c r="AQ449" i="3"/>
  <c r="AQ450" i="3"/>
  <c r="AQ451" i="3"/>
  <c r="AQ452" i="3"/>
  <c r="AQ453" i="3"/>
  <c r="AQ454" i="3"/>
  <c r="AQ455" i="3"/>
  <c r="AQ456" i="3"/>
  <c r="AQ457" i="3"/>
  <c r="AQ458" i="3"/>
  <c r="AQ459" i="3"/>
  <c r="AQ460" i="3"/>
  <c r="AQ461" i="3"/>
  <c r="AQ462" i="3"/>
  <c r="AQ463" i="3"/>
  <c r="AQ464" i="3"/>
  <c r="AQ465" i="3"/>
  <c r="AQ466" i="3"/>
  <c r="AQ467" i="3"/>
  <c r="AQ468" i="3"/>
  <c r="AQ469" i="3"/>
  <c r="AQ470" i="3"/>
  <c r="AQ471" i="3"/>
  <c r="AQ472" i="3"/>
  <c r="AQ473" i="3"/>
  <c r="AQ474" i="3"/>
  <c r="AQ475" i="3"/>
  <c r="AQ476" i="3"/>
  <c r="AQ477" i="3"/>
  <c r="AQ478" i="3"/>
  <c r="AQ479" i="3"/>
  <c r="AQ480" i="3"/>
  <c r="AQ481" i="3"/>
  <c r="AQ482" i="3"/>
  <c r="AQ483" i="3"/>
  <c r="AQ484" i="3"/>
  <c r="B492" i="3"/>
  <c r="D492" i="3"/>
  <c r="E492" i="3"/>
  <c r="F492" i="3"/>
  <c r="G492" i="3"/>
  <c r="H492" i="3"/>
  <c r="I586" i="3" s="1"/>
  <c r="K586" i="3" s="1"/>
  <c r="I492" i="3"/>
  <c r="J492" i="3"/>
  <c r="K492" i="3"/>
  <c r="L492" i="3"/>
  <c r="M492" i="3"/>
  <c r="N492" i="3"/>
  <c r="O492" i="3"/>
  <c r="P492" i="3"/>
  <c r="Q492" i="3"/>
  <c r="R492" i="3"/>
  <c r="S492" i="3"/>
  <c r="T492" i="3"/>
  <c r="U492" i="3"/>
  <c r="V492" i="3"/>
  <c r="W492" i="3"/>
  <c r="X492" i="3"/>
  <c r="Y492" i="3"/>
  <c r="Z492" i="3"/>
  <c r="AA492" i="3"/>
  <c r="AB492" i="3"/>
  <c r="AC492" i="3"/>
  <c r="AD492" i="3"/>
  <c r="AE492" i="3"/>
  <c r="AF492" i="3"/>
  <c r="AG492" i="3"/>
  <c r="AH492" i="3"/>
  <c r="B493" i="3"/>
  <c r="D493" i="3"/>
  <c r="E493" i="3"/>
  <c r="F493" i="3"/>
  <c r="G493" i="3"/>
  <c r="H493" i="3"/>
  <c r="I587" i="3" s="1"/>
  <c r="K587" i="3" s="1"/>
  <c r="I493" i="3"/>
  <c r="J493" i="3"/>
  <c r="K493" i="3"/>
  <c r="L493" i="3"/>
  <c r="M493" i="3"/>
  <c r="N493" i="3"/>
  <c r="O493" i="3"/>
  <c r="P493" i="3"/>
  <c r="Q493" i="3"/>
  <c r="R493" i="3"/>
  <c r="S493" i="3"/>
  <c r="T493" i="3"/>
  <c r="U493" i="3"/>
  <c r="V493" i="3"/>
  <c r="W493" i="3"/>
  <c r="X493" i="3"/>
  <c r="Y493" i="3"/>
  <c r="Z493" i="3"/>
  <c r="AA493" i="3"/>
  <c r="AB493" i="3"/>
  <c r="AC493" i="3"/>
  <c r="AD493" i="3"/>
  <c r="AE493" i="3"/>
  <c r="AF493" i="3"/>
  <c r="AG493" i="3"/>
  <c r="AH493" i="3"/>
  <c r="B494" i="3"/>
  <c r="D494" i="3"/>
  <c r="E494" i="3"/>
  <c r="F494" i="3"/>
  <c r="G494" i="3"/>
  <c r="H494" i="3"/>
  <c r="I588" i="3" s="1"/>
  <c r="K588" i="3" s="1"/>
  <c r="I494" i="3"/>
  <c r="J494" i="3"/>
  <c r="K494" i="3"/>
  <c r="L494" i="3"/>
  <c r="M494" i="3"/>
  <c r="N494" i="3"/>
  <c r="O494" i="3"/>
  <c r="P494" i="3"/>
  <c r="Q494" i="3"/>
  <c r="R494" i="3"/>
  <c r="S494" i="3"/>
  <c r="T494" i="3"/>
  <c r="U494" i="3"/>
  <c r="V494" i="3"/>
  <c r="W494" i="3"/>
  <c r="X494" i="3"/>
  <c r="Y494" i="3"/>
  <c r="Z494" i="3"/>
  <c r="AA494" i="3"/>
  <c r="AB494" i="3"/>
  <c r="AC494" i="3"/>
  <c r="AD494" i="3"/>
  <c r="AE494" i="3"/>
  <c r="AF494" i="3"/>
  <c r="AG494" i="3"/>
  <c r="AH494" i="3"/>
  <c r="B495" i="3"/>
  <c r="D495" i="3"/>
  <c r="E495" i="3"/>
  <c r="F495" i="3"/>
  <c r="G495" i="3"/>
  <c r="H495" i="3"/>
  <c r="I589" i="3" s="1"/>
  <c r="K589" i="3" s="1"/>
  <c r="I495" i="3"/>
  <c r="J495" i="3"/>
  <c r="K495" i="3"/>
  <c r="L495" i="3"/>
  <c r="M495" i="3"/>
  <c r="N495" i="3"/>
  <c r="O495" i="3"/>
  <c r="P495" i="3"/>
  <c r="Q495" i="3"/>
  <c r="R495" i="3"/>
  <c r="S495" i="3"/>
  <c r="T495" i="3"/>
  <c r="U495" i="3"/>
  <c r="V495" i="3"/>
  <c r="W495" i="3"/>
  <c r="X495" i="3"/>
  <c r="Y495" i="3"/>
  <c r="Z495" i="3"/>
  <c r="AA495" i="3"/>
  <c r="AB495" i="3"/>
  <c r="AC495" i="3"/>
  <c r="AD495" i="3"/>
  <c r="AE495" i="3"/>
  <c r="AF495" i="3"/>
  <c r="AG495" i="3"/>
  <c r="AH495" i="3"/>
  <c r="B496" i="3"/>
  <c r="D496" i="3"/>
  <c r="E496" i="3"/>
  <c r="F496" i="3"/>
  <c r="G496" i="3"/>
  <c r="H496" i="3"/>
  <c r="I590" i="3" s="1"/>
  <c r="K590" i="3" s="1"/>
  <c r="I496" i="3"/>
  <c r="J496" i="3"/>
  <c r="K496" i="3"/>
  <c r="L496" i="3"/>
  <c r="M496" i="3"/>
  <c r="N496" i="3"/>
  <c r="O496" i="3"/>
  <c r="P496" i="3"/>
  <c r="Q496" i="3"/>
  <c r="R496" i="3"/>
  <c r="S496" i="3"/>
  <c r="T496" i="3"/>
  <c r="U496" i="3"/>
  <c r="V496" i="3"/>
  <c r="W496" i="3"/>
  <c r="X496" i="3"/>
  <c r="Y496" i="3"/>
  <c r="Z496" i="3"/>
  <c r="AA496" i="3"/>
  <c r="AB496" i="3"/>
  <c r="AC496" i="3"/>
  <c r="AD496" i="3"/>
  <c r="AE496" i="3"/>
  <c r="AF496" i="3"/>
  <c r="AG496" i="3"/>
  <c r="AH496" i="3"/>
  <c r="B497" i="3"/>
  <c r="D497" i="3"/>
  <c r="E497" i="3"/>
  <c r="F497" i="3"/>
  <c r="G497" i="3"/>
  <c r="H497" i="3"/>
  <c r="I591" i="3" s="1"/>
  <c r="I497" i="3"/>
  <c r="J497" i="3"/>
  <c r="K497" i="3"/>
  <c r="L497" i="3"/>
  <c r="M497" i="3"/>
  <c r="N497" i="3"/>
  <c r="O497" i="3"/>
  <c r="P497" i="3"/>
  <c r="Q497" i="3"/>
  <c r="R497" i="3"/>
  <c r="S497" i="3"/>
  <c r="T497" i="3"/>
  <c r="U497" i="3"/>
  <c r="V497" i="3"/>
  <c r="W497" i="3"/>
  <c r="X497" i="3"/>
  <c r="Y497" i="3"/>
  <c r="Z497" i="3"/>
  <c r="AA497" i="3"/>
  <c r="AB497" i="3"/>
  <c r="AC497" i="3"/>
  <c r="AD497" i="3"/>
  <c r="AE497" i="3"/>
  <c r="AF497" i="3"/>
  <c r="AG497" i="3"/>
  <c r="AH497" i="3"/>
  <c r="B498" i="3"/>
  <c r="D498" i="3"/>
  <c r="E498" i="3"/>
  <c r="F498" i="3"/>
  <c r="G498" i="3"/>
  <c r="H498" i="3"/>
  <c r="I592" i="3" s="1"/>
  <c r="K592" i="3" s="1"/>
  <c r="I498" i="3"/>
  <c r="J498" i="3"/>
  <c r="K498" i="3"/>
  <c r="L498" i="3"/>
  <c r="M498" i="3"/>
  <c r="N498" i="3"/>
  <c r="O498" i="3"/>
  <c r="P498" i="3"/>
  <c r="Q498" i="3"/>
  <c r="R498" i="3"/>
  <c r="S498" i="3"/>
  <c r="T498" i="3"/>
  <c r="U498" i="3"/>
  <c r="V498" i="3"/>
  <c r="W498" i="3"/>
  <c r="X498" i="3"/>
  <c r="Y498" i="3"/>
  <c r="Z498" i="3"/>
  <c r="AA498" i="3"/>
  <c r="AB498" i="3"/>
  <c r="AC498" i="3"/>
  <c r="AD498" i="3"/>
  <c r="AE498" i="3"/>
  <c r="AF498" i="3"/>
  <c r="AG498" i="3"/>
  <c r="AH498" i="3"/>
  <c r="B499" i="3"/>
  <c r="D499" i="3"/>
  <c r="E499" i="3"/>
  <c r="F499" i="3"/>
  <c r="G499" i="3"/>
  <c r="H499" i="3"/>
  <c r="I593" i="3" s="1"/>
  <c r="I499" i="3"/>
  <c r="J499" i="3"/>
  <c r="K499" i="3"/>
  <c r="L499" i="3"/>
  <c r="M499" i="3"/>
  <c r="N499" i="3"/>
  <c r="O499" i="3"/>
  <c r="P499" i="3"/>
  <c r="Q499" i="3"/>
  <c r="R499" i="3"/>
  <c r="S499" i="3"/>
  <c r="T499" i="3"/>
  <c r="U499" i="3"/>
  <c r="V499" i="3"/>
  <c r="W499" i="3"/>
  <c r="X499" i="3"/>
  <c r="Y499" i="3"/>
  <c r="Z499" i="3"/>
  <c r="AA499" i="3"/>
  <c r="AB499" i="3"/>
  <c r="AC499" i="3"/>
  <c r="AD499" i="3"/>
  <c r="AE499" i="3"/>
  <c r="AF499" i="3"/>
  <c r="AG499" i="3"/>
  <c r="AH499" i="3"/>
  <c r="B500" i="3"/>
  <c r="D500" i="3"/>
  <c r="E500" i="3"/>
  <c r="F500" i="3"/>
  <c r="G500" i="3"/>
  <c r="H500" i="3"/>
  <c r="I594" i="3" s="1"/>
  <c r="K594" i="3" s="1"/>
  <c r="I500" i="3"/>
  <c r="J500" i="3"/>
  <c r="K500" i="3"/>
  <c r="L500" i="3"/>
  <c r="M500" i="3"/>
  <c r="N500" i="3"/>
  <c r="O500" i="3"/>
  <c r="P500" i="3"/>
  <c r="Q500" i="3"/>
  <c r="R500" i="3"/>
  <c r="S500" i="3"/>
  <c r="T500" i="3"/>
  <c r="U500" i="3"/>
  <c r="V500" i="3"/>
  <c r="W500" i="3"/>
  <c r="X500" i="3"/>
  <c r="Y500" i="3"/>
  <c r="Z500" i="3"/>
  <c r="AA500" i="3"/>
  <c r="AB500" i="3"/>
  <c r="AC500" i="3"/>
  <c r="AD500" i="3"/>
  <c r="AE500" i="3"/>
  <c r="AF500" i="3"/>
  <c r="AG500" i="3"/>
  <c r="AH500" i="3"/>
  <c r="B501" i="3"/>
  <c r="D501" i="3"/>
  <c r="E501" i="3"/>
  <c r="F501" i="3"/>
  <c r="G501" i="3"/>
  <c r="H501" i="3"/>
  <c r="I595" i="3" s="1"/>
  <c r="K595" i="3" s="1"/>
  <c r="I501" i="3"/>
  <c r="J501" i="3"/>
  <c r="K501" i="3"/>
  <c r="L501" i="3"/>
  <c r="M501" i="3"/>
  <c r="N501" i="3"/>
  <c r="O501" i="3"/>
  <c r="P501" i="3"/>
  <c r="Q501" i="3"/>
  <c r="R501" i="3"/>
  <c r="S501" i="3"/>
  <c r="T501" i="3"/>
  <c r="U501" i="3"/>
  <c r="V501" i="3"/>
  <c r="W501" i="3"/>
  <c r="X501" i="3"/>
  <c r="Y501" i="3"/>
  <c r="Z501" i="3"/>
  <c r="AA501" i="3"/>
  <c r="AB501" i="3"/>
  <c r="AC501" i="3"/>
  <c r="AD501" i="3"/>
  <c r="AE501" i="3"/>
  <c r="AF501" i="3"/>
  <c r="AG501" i="3"/>
  <c r="AH501" i="3"/>
  <c r="B502" i="3"/>
  <c r="D502" i="3"/>
  <c r="E502" i="3"/>
  <c r="F502" i="3"/>
  <c r="G502" i="3"/>
  <c r="H502" i="3"/>
  <c r="I596" i="3" s="1"/>
  <c r="I502" i="3"/>
  <c r="J502" i="3"/>
  <c r="K502" i="3"/>
  <c r="L502" i="3"/>
  <c r="M502" i="3"/>
  <c r="N502" i="3"/>
  <c r="O502" i="3"/>
  <c r="P502" i="3"/>
  <c r="F596" i="3" s="1"/>
  <c r="Q502" i="3"/>
  <c r="R502" i="3"/>
  <c r="S502" i="3"/>
  <c r="T502" i="3"/>
  <c r="U502" i="3"/>
  <c r="V502" i="3"/>
  <c r="W502" i="3"/>
  <c r="X502" i="3"/>
  <c r="Y502" i="3"/>
  <c r="Z502" i="3"/>
  <c r="AA502" i="3"/>
  <c r="AB502" i="3"/>
  <c r="AC502" i="3"/>
  <c r="AD502" i="3"/>
  <c r="AE502" i="3"/>
  <c r="AF502" i="3"/>
  <c r="AG502" i="3"/>
  <c r="AH502" i="3"/>
  <c r="B503" i="3"/>
  <c r="D503" i="3"/>
  <c r="E503" i="3"/>
  <c r="F503" i="3"/>
  <c r="G503" i="3"/>
  <c r="H503" i="3"/>
  <c r="I597" i="3" s="1"/>
  <c r="K597" i="3" s="1"/>
  <c r="I503" i="3"/>
  <c r="J503" i="3"/>
  <c r="K503" i="3"/>
  <c r="L503" i="3"/>
  <c r="M503" i="3"/>
  <c r="N503" i="3"/>
  <c r="O503" i="3"/>
  <c r="P503" i="3"/>
  <c r="Q503" i="3"/>
  <c r="R503" i="3"/>
  <c r="S503" i="3"/>
  <c r="T503" i="3"/>
  <c r="U503" i="3"/>
  <c r="V503" i="3"/>
  <c r="W503" i="3"/>
  <c r="X503" i="3"/>
  <c r="Y503" i="3"/>
  <c r="Z503" i="3"/>
  <c r="AA503" i="3"/>
  <c r="AB503" i="3"/>
  <c r="AC503" i="3"/>
  <c r="AD503" i="3"/>
  <c r="AE503" i="3"/>
  <c r="AF503" i="3"/>
  <c r="AG503" i="3"/>
  <c r="AH503" i="3"/>
  <c r="B504" i="3"/>
  <c r="D504" i="3"/>
  <c r="E504" i="3"/>
  <c r="F504" i="3"/>
  <c r="G504" i="3"/>
  <c r="H504" i="3"/>
  <c r="I598" i="3" s="1"/>
  <c r="K598" i="3" s="1"/>
  <c r="I504" i="3"/>
  <c r="J504" i="3"/>
  <c r="K504" i="3"/>
  <c r="L504" i="3"/>
  <c r="M504" i="3"/>
  <c r="N504" i="3"/>
  <c r="O504" i="3"/>
  <c r="P504" i="3"/>
  <c r="Q504" i="3"/>
  <c r="R504" i="3"/>
  <c r="S504" i="3"/>
  <c r="T504" i="3"/>
  <c r="U504" i="3"/>
  <c r="V504" i="3"/>
  <c r="W504" i="3"/>
  <c r="X504" i="3"/>
  <c r="Y504" i="3"/>
  <c r="Z504" i="3"/>
  <c r="AA504" i="3"/>
  <c r="AB504" i="3"/>
  <c r="AC504" i="3"/>
  <c r="AD504" i="3"/>
  <c r="AE504" i="3"/>
  <c r="AF504" i="3"/>
  <c r="AG504" i="3"/>
  <c r="AH504" i="3"/>
  <c r="B505" i="3"/>
  <c r="D505" i="3"/>
  <c r="E505" i="3"/>
  <c r="F505" i="3"/>
  <c r="G505" i="3"/>
  <c r="H505" i="3"/>
  <c r="I599" i="3" s="1"/>
  <c r="K599" i="3" s="1"/>
  <c r="I505" i="3"/>
  <c r="J505" i="3"/>
  <c r="K505" i="3"/>
  <c r="L505" i="3"/>
  <c r="M505" i="3"/>
  <c r="N505" i="3"/>
  <c r="O505" i="3"/>
  <c r="P505" i="3"/>
  <c r="Q505" i="3"/>
  <c r="R505" i="3"/>
  <c r="S505" i="3"/>
  <c r="T505" i="3"/>
  <c r="U505" i="3"/>
  <c r="V505" i="3"/>
  <c r="W505" i="3"/>
  <c r="X505" i="3"/>
  <c r="Y505" i="3"/>
  <c r="Z505" i="3"/>
  <c r="AA505" i="3"/>
  <c r="AB505" i="3"/>
  <c r="AC505" i="3"/>
  <c r="AD505" i="3"/>
  <c r="AE505" i="3"/>
  <c r="AF505" i="3"/>
  <c r="AG505" i="3"/>
  <c r="AH505" i="3"/>
  <c r="B506" i="3"/>
  <c r="D506" i="3"/>
  <c r="E506" i="3"/>
  <c r="F506" i="3"/>
  <c r="G506" i="3"/>
  <c r="H506" i="3"/>
  <c r="I600" i="3" s="1"/>
  <c r="I506" i="3"/>
  <c r="J506" i="3"/>
  <c r="K506" i="3"/>
  <c r="L506" i="3"/>
  <c r="M506" i="3"/>
  <c r="N506" i="3"/>
  <c r="O506" i="3"/>
  <c r="P506" i="3"/>
  <c r="Q506" i="3"/>
  <c r="R506" i="3"/>
  <c r="S506" i="3"/>
  <c r="T506" i="3"/>
  <c r="U506" i="3"/>
  <c r="V506" i="3"/>
  <c r="W506" i="3"/>
  <c r="X506" i="3"/>
  <c r="Y506" i="3"/>
  <c r="Z506" i="3"/>
  <c r="AA506" i="3"/>
  <c r="AB506" i="3"/>
  <c r="AC506" i="3"/>
  <c r="AD506" i="3"/>
  <c r="AE506" i="3"/>
  <c r="AF506" i="3"/>
  <c r="AG506" i="3"/>
  <c r="AH506" i="3"/>
  <c r="B507" i="3"/>
  <c r="D507" i="3"/>
  <c r="E507" i="3"/>
  <c r="F507" i="3"/>
  <c r="G507" i="3"/>
  <c r="H507" i="3"/>
  <c r="I601" i="3" s="1"/>
  <c r="I507" i="3"/>
  <c r="J507" i="3"/>
  <c r="K507" i="3"/>
  <c r="L507" i="3"/>
  <c r="M507" i="3"/>
  <c r="N507" i="3"/>
  <c r="O507" i="3"/>
  <c r="P507" i="3"/>
  <c r="Q507" i="3"/>
  <c r="R507" i="3"/>
  <c r="S507" i="3"/>
  <c r="T507" i="3"/>
  <c r="U507" i="3"/>
  <c r="V507" i="3"/>
  <c r="W507" i="3"/>
  <c r="X507" i="3"/>
  <c r="Y507" i="3"/>
  <c r="Z507" i="3"/>
  <c r="AA507" i="3"/>
  <c r="AB507" i="3"/>
  <c r="AC507" i="3"/>
  <c r="AD507" i="3"/>
  <c r="AE507" i="3"/>
  <c r="AF507" i="3"/>
  <c r="AG507" i="3"/>
  <c r="AH507" i="3"/>
  <c r="B508" i="3"/>
  <c r="D508" i="3"/>
  <c r="E508" i="3"/>
  <c r="F508" i="3"/>
  <c r="G508" i="3"/>
  <c r="H508" i="3"/>
  <c r="I602" i="3" s="1"/>
  <c r="K602" i="3" s="1"/>
  <c r="I508" i="3"/>
  <c r="J508" i="3"/>
  <c r="K508" i="3"/>
  <c r="L508" i="3"/>
  <c r="M508" i="3"/>
  <c r="N508" i="3"/>
  <c r="O508" i="3"/>
  <c r="P508" i="3"/>
  <c r="Q508" i="3"/>
  <c r="R508" i="3"/>
  <c r="S508" i="3"/>
  <c r="T508" i="3"/>
  <c r="U508" i="3"/>
  <c r="V508" i="3"/>
  <c r="W508" i="3"/>
  <c r="X508" i="3"/>
  <c r="Y508" i="3"/>
  <c r="Z508" i="3"/>
  <c r="AA508" i="3"/>
  <c r="AB508" i="3"/>
  <c r="AC508" i="3"/>
  <c r="AD508" i="3"/>
  <c r="AE508" i="3"/>
  <c r="AF508" i="3"/>
  <c r="AG508" i="3"/>
  <c r="AH508" i="3"/>
  <c r="B509" i="3"/>
  <c r="D509" i="3"/>
  <c r="E509" i="3"/>
  <c r="F509" i="3"/>
  <c r="G509" i="3"/>
  <c r="H509" i="3"/>
  <c r="I603" i="3" s="1"/>
  <c r="K603" i="3" s="1"/>
  <c r="I509" i="3"/>
  <c r="J509" i="3"/>
  <c r="K509" i="3"/>
  <c r="L509" i="3"/>
  <c r="M509" i="3"/>
  <c r="N509" i="3"/>
  <c r="O509" i="3"/>
  <c r="P509" i="3"/>
  <c r="Q509" i="3"/>
  <c r="R509" i="3"/>
  <c r="S509" i="3"/>
  <c r="T509" i="3"/>
  <c r="U509" i="3"/>
  <c r="V509" i="3"/>
  <c r="W509" i="3"/>
  <c r="X509" i="3"/>
  <c r="Y509" i="3"/>
  <c r="Z509" i="3"/>
  <c r="AA509" i="3"/>
  <c r="AB509" i="3"/>
  <c r="AC509" i="3"/>
  <c r="AD509" i="3"/>
  <c r="AE509" i="3"/>
  <c r="AF509" i="3"/>
  <c r="AG509" i="3"/>
  <c r="AH509" i="3"/>
  <c r="B510" i="3"/>
  <c r="D510" i="3"/>
  <c r="E510" i="3"/>
  <c r="F510" i="3"/>
  <c r="G510" i="3"/>
  <c r="H510" i="3"/>
  <c r="I604" i="3" s="1"/>
  <c r="K604" i="3" s="1"/>
  <c r="I510" i="3"/>
  <c r="J510" i="3"/>
  <c r="K510" i="3"/>
  <c r="L510" i="3"/>
  <c r="M510" i="3"/>
  <c r="N510" i="3"/>
  <c r="O510" i="3"/>
  <c r="P510" i="3"/>
  <c r="Q510" i="3"/>
  <c r="R510" i="3"/>
  <c r="S510" i="3"/>
  <c r="T510" i="3"/>
  <c r="U510" i="3"/>
  <c r="V510" i="3"/>
  <c r="W510" i="3"/>
  <c r="X510" i="3"/>
  <c r="Y510" i="3"/>
  <c r="Z510" i="3"/>
  <c r="AA510" i="3"/>
  <c r="AB510" i="3"/>
  <c r="AC510" i="3"/>
  <c r="AD510" i="3"/>
  <c r="AE510" i="3"/>
  <c r="AF510" i="3"/>
  <c r="AG510" i="3"/>
  <c r="AH510" i="3"/>
  <c r="B511" i="3"/>
  <c r="D511" i="3"/>
  <c r="E511" i="3"/>
  <c r="F511" i="3"/>
  <c r="G511" i="3"/>
  <c r="H511" i="3"/>
  <c r="I605" i="3" s="1"/>
  <c r="K605" i="3" s="1"/>
  <c r="I511" i="3"/>
  <c r="J511" i="3"/>
  <c r="K511" i="3"/>
  <c r="L511" i="3"/>
  <c r="M511" i="3"/>
  <c r="N511" i="3"/>
  <c r="O511" i="3"/>
  <c r="P511" i="3"/>
  <c r="Q511" i="3"/>
  <c r="R511" i="3"/>
  <c r="S511" i="3"/>
  <c r="T511" i="3"/>
  <c r="U511" i="3"/>
  <c r="V511" i="3"/>
  <c r="W511" i="3"/>
  <c r="X511" i="3"/>
  <c r="Y511" i="3"/>
  <c r="Z511" i="3"/>
  <c r="AA511" i="3"/>
  <c r="AB511" i="3"/>
  <c r="AC511" i="3"/>
  <c r="AD511" i="3"/>
  <c r="AE511" i="3"/>
  <c r="AF511" i="3"/>
  <c r="AG511" i="3"/>
  <c r="AH511" i="3"/>
  <c r="B512" i="3"/>
  <c r="D512" i="3"/>
  <c r="E512" i="3"/>
  <c r="F512" i="3"/>
  <c r="G512" i="3"/>
  <c r="H512" i="3"/>
  <c r="I606" i="3" s="1"/>
  <c r="K606" i="3" s="1"/>
  <c r="I512" i="3"/>
  <c r="J512" i="3"/>
  <c r="K512" i="3"/>
  <c r="L512" i="3"/>
  <c r="M512" i="3"/>
  <c r="N512" i="3"/>
  <c r="O512" i="3"/>
  <c r="P512" i="3"/>
  <c r="Q512" i="3"/>
  <c r="R512" i="3"/>
  <c r="S512" i="3"/>
  <c r="T512" i="3"/>
  <c r="U512" i="3"/>
  <c r="V512" i="3"/>
  <c r="W512" i="3"/>
  <c r="X512" i="3"/>
  <c r="Y512" i="3"/>
  <c r="Z512" i="3"/>
  <c r="AA512" i="3"/>
  <c r="AB512" i="3"/>
  <c r="AC512" i="3"/>
  <c r="AD512" i="3"/>
  <c r="AE512" i="3"/>
  <c r="AF512" i="3"/>
  <c r="AG512" i="3"/>
  <c r="AH512" i="3"/>
  <c r="B513" i="3"/>
  <c r="D513" i="3"/>
  <c r="E513" i="3"/>
  <c r="F513" i="3"/>
  <c r="G513" i="3"/>
  <c r="H513" i="3"/>
  <c r="I607" i="3" s="1"/>
  <c r="K607" i="3" s="1"/>
  <c r="I513" i="3"/>
  <c r="J513" i="3"/>
  <c r="K513" i="3"/>
  <c r="L513" i="3"/>
  <c r="M513" i="3"/>
  <c r="N513" i="3"/>
  <c r="O513" i="3"/>
  <c r="P513" i="3"/>
  <c r="Q513" i="3"/>
  <c r="R513" i="3"/>
  <c r="S513" i="3"/>
  <c r="T513" i="3"/>
  <c r="U513" i="3"/>
  <c r="V513" i="3"/>
  <c r="W513" i="3"/>
  <c r="X513" i="3"/>
  <c r="Y513" i="3"/>
  <c r="Z513" i="3"/>
  <c r="AA513" i="3"/>
  <c r="AB513" i="3"/>
  <c r="AC513" i="3"/>
  <c r="AD513" i="3"/>
  <c r="AE513" i="3"/>
  <c r="AF513" i="3"/>
  <c r="AG513" i="3"/>
  <c r="AH513" i="3"/>
  <c r="B514" i="3"/>
  <c r="D514" i="3"/>
  <c r="E514" i="3"/>
  <c r="F514" i="3"/>
  <c r="G514" i="3"/>
  <c r="H514" i="3"/>
  <c r="I608" i="3" s="1"/>
  <c r="K608" i="3" s="1"/>
  <c r="I514" i="3"/>
  <c r="J514" i="3"/>
  <c r="K514" i="3"/>
  <c r="L514" i="3"/>
  <c r="M514" i="3"/>
  <c r="N514" i="3"/>
  <c r="O514" i="3"/>
  <c r="P514" i="3"/>
  <c r="Q514" i="3"/>
  <c r="R514" i="3"/>
  <c r="S514" i="3"/>
  <c r="T514" i="3"/>
  <c r="U514" i="3"/>
  <c r="V514" i="3"/>
  <c r="W514" i="3"/>
  <c r="X514" i="3"/>
  <c r="Y514" i="3"/>
  <c r="Z514" i="3"/>
  <c r="AA514" i="3"/>
  <c r="AB514" i="3"/>
  <c r="AC514" i="3"/>
  <c r="AD514" i="3"/>
  <c r="AE514" i="3"/>
  <c r="AF514" i="3"/>
  <c r="AG514" i="3"/>
  <c r="AH514" i="3"/>
  <c r="B515" i="3"/>
  <c r="D515" i="3"/>
  <c r="E515" i="3"/>
  <c r="F515" i="3"/>
  <c r="G515" i="3"/>
  <c r="H515" i="3"/>
  <c r="I609" i="3" s="1"/>
  <c r="K609" i="3" s="1"/>
  <c r="I515" i="3"/>
  <c r="J515" i="3"/>
  <c r="K515" i="3"/>
  <c r="L515" i="3"/>
  <c r="M515" i="3"/>
  <c r="N515" i="3"/>
  <c r="O515" i="3"/>
  <c r="P515" i="3"/>
  <c r="Q515" i="3"/>
  <c r="R515" i="3"/>
  <c r="S515" i="3"/>
  <c r="T515" i="3"/>
  <c r="U515" i="3"/>
  <c r="V515" i="3"/>
  <c r="W515" i="3"/>
  <c r="X515" i="3"/>
  <c r="Y515" i="3"/>
  <c r="Z515" i="3"/>
  <c r="AA515" i="3"/>
  <c r="AB515" i="3"/>
  <c r="AC515" i="3"/>
  <c r="AD515" i="3"/>
  <c r="AE515" i="3"/>
  <c r="AF515" i="3"/>
  <c r="AG515" i="3"/>
  <c r="AH515" i="3"/>
  <c r="B516" i="3"/>
  <c r="D516" i="3"/>
  <c r="E516" i="3"/>
  <c r="F516" i="3"/>
  <c r="G516" i="3"/>
  <c r="H516" i="3"/>
  <c r="I610" i="3" s="1"/>
  <c r="K610" i="3" s="1"/>
  <c r="I516" i="3"/>
  <c r="J516" i="3"/>
  <c r="K516" i="3"/>
  <c r="L516" i="3"/>
  <c r="M516" i="3"/>
  <c r="N516" i="3"/>
  <c r="O516" i="3"/>
  <c r="P516" i="3"/>
  <c r="Q516" i="3"/>
  <c r="R516" i="3"/>
  <c r="S516" i="3"/>
  <c r="T516" i="3"/>
  <c r="U516" i="3"/>
  <c r="V516" i="3"/>
  <c r="W516" i="3"/>
  <c r="X516" i="3"/>
  <c r="Y516" i="3"/>
  <c r="Z516" i="3"/>
  <c r="AA516" i="3"/>
  <c r="AB516" i="3"/>
  <c r="AC516" i="3"/>
  <c r="AD516" i="3"/>
  <c r="AE516" i="3"/>
  <c r="AF516" i="3"/>
  <c r="AG516" i="3"/>
  <c r="AH516" i="3"/>
  <c r="B517" i="3"/>
  <c r="D517" i="3"/>
  <c r="E517" i="3"/>
  <c r="F517" i="3"/>
  <c r="G517" i="3"/>
  <c r="H517" i="3"/>
  <c r="I611" i="3" s="1"/>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B518" i="3"/>
  <c r="D518" i="3"/>
  <c r="E518" i="3"/>
  <c r="F518" i="3"/>
  <c r="G518" i="3"/>
  <c r="H518" i="3"/>
  <c r="I612" i="3" s="1"/>
  <c r="K612" i="3" s="1"/>
  <c r="I518" i="3"/>
  <c r="J518" i="3"/>
  <c r="K518" i="3"/>
  <c r="L518" i="3"/>
  <c r="M518" i="3"/>
  <c r="N518" i="3"/>
  <c r="O518" i="3"/>
  <c r="P518" i="3"/>
  <c r="F612" i="3" s="1"/>
  <c r="Q518" i="3"/>
  <c r="R518" i="3"/>
  <c r="S518" i="3"/>
  <c r="T518" i="3"/>
  <c r="U518" i="3"/>
  <c r="V518" i="3"/>
  <c r="W518" i="3"/>
  <c r="X518" i="3"/>
  <c r="Y518" i="3"/>
  <c r="Z518" i="3"/>
  <c r="AA518" i="3"/>
  <c r="AB518" i="3"/>
  <c r="AC518" i="3"/>
  <c r="AD518" i="3"/>
  <c r="AE518" i="3"/>
  <c r="AF518" i="3"/>
  <c r="AG518" i="3"/>
  <c r="AH518" i="3"/>
  <c r="B519" i="3"/>
  <c r="D519" i="3"/>
  <c r="E519" i="3"/>
  <c r="F519" i="3"/>
  <c r="G519" i="3"/>
  <c r="H519" i="3"/>
  <c r="I613" i="3" s="1"/>
  <c r="K613" i="3" s="1"/>
  <c r="I519" i="3"/>
  <c r="J519" i="3"/>
  <c r="K519" i="3"/>
  <c r="L519" i="3"/>
  <c r="M519" i="3"/>
  <c r="N519" i="3"/>
  <c r="O519" i="3"/>
  <c r="P519" i="3"/>
  <c r="Q519" i="3"/>
  <c r="R519" i="3"/>
  <c r="S519" i="3"/>
  <c r="T519" i="3"/>
  <c r="U519" i="3"/>
  <c r="V519" i="3"/>
  <c r="W519" i="3"/>
  <c r="X519" i="3"/>
  <c r="Y519" i="3"/>
  <c r="Z519" i="3"/>
  <c r="AA519" i="3"/>
  <c r="AB519" i="3"/>
  <c r="AC519" i="3"/>
  <c r="AD519" i="3"/>
  <c r="AE519" i="3"/>
  <c r="AF519" i="3"/>
  <c r="AG519" i="3"/>
  <c r="AH519" i="3"/>
  <c r="B520" i="3"/>
  <c r="D520" i="3"/>
  <c r="E520" i="3"/>
  <c r="F520" i="3"/>
  <c r="G520" i="3"/>
  <c r="H520" i="3"/>
  <c r="I614" i="3" s="1"/>
  <c r="K614" i="3" s="1"/>
  <c r="I520" i="3"/>
  <c r="J520" i="3"/>
  <c r="K520" i="3"/>
  <c r="L520" i="3"/>
  <c r="M520" i="3"/>
  <c r="N520" i="3"/>
  <c r="O520" i="3"/>
  <c r="P520" i="3"/>
  <c r="Q520" i="3"/>
  <c r="R520" i="3"/>
  <c r="S520" i="3"/>
  <c r="T520" i="3"/>
  <c r="U520" i="3"/>
  <c r="V520" i="3"/>
  <c r="W520" i="3"/>
  <c r="X520" i="3"/>
  <c r="Y520" i="3"/>
  <c r="Z520" i="3"/>
  <c r="AA520" i="3"/>
  <c r="AB520" i="3"/>
  <c r="AC520" i="3"/>
  <c r="AD520" i="3"/>
  <c r="AE520" i="3"/>
  <c r="AF520" i="3"/>
  <c r="AG520" i="3"/>
  <c r="AH520" i="3"/>
  <c r="B521" i="3"/>
  <c r="D521" i="3"/>
  <c r="E521" i="3"/>
  <c r="F521" i="3"/>
  <c r="G521" i="3"/>
  <c r="H521" i="3"/>
  <c r="I615" i="3" s="1"/>
  <c r="I686" i="3" s="1"/>
  <c r="I521" i="3"/>
  <c r="J521" i="3"/>
  <c r="K521" i="3"/>
  <c r="L521" i="3"/>
  <c r="M521" i="3"/>
  <c r="N521" i="3"/>
  <c r="O521" i="3"/>
  <c r="P521" i="3"/>
  <c r="F615" i="3" s="1"/>
  <c r="Q521" i="3"/>
  <c r="R521" i="3"/>
  <c r="S521" i="3"/>
  <c r="T521" i="3"/>
  <c r="U521" i="3"/>
  <c r="V521" i="3"/>
  <c r="W521" i="3"/>
  <c r="X521" i="3"/>
  <c r="Y521" i="3"/>
  <c r="Z521" i="3"/>
  <c r="AA521" i="3"/>
  <c r="AB521" i="3"/>
  <c r="AC521" i="3"/>
  <c r="AD521" i="3"/>
  <c r="AE521" i="3"/>
  <c r="AF521" i="3"/>
  <c r="AG521" i="3"/>
  <c r="AH521" i="3"/>
  <c r="B522" i="3"/>
  <c r="D522" i="3"/>
  <c r="E522" i="3"/>
  <c r="F522" i="3"/>
  <c r="G522" i="3"/>
  <c r="H522" i="3"/>
  <c r="I616" i="3" s="1"/>
  <c r="I522" i="3"/>
  <c r="J522" i="3"/>
  <c r="K522" i="3"/>
  <c r="L522" i="3"/>
  <c r="M522" i="3"/>
  <c r="N522" i="3"/>
  <c r="O522" i="3"/>
  <c r="P522" i="3"/>
  <c r="Q522" i="3"/>
  <c r="R522" i="3"/>
  <c r="S522" i="3"/>
  <c r="T522" i="3"/>
  <c r="U522" i="3"/>
  <c r="V522" i="3"/>
  <c r="W522" i="3"/>
  <c r="X522" i="3"/>
  <c r="Y522" i="3"/>
  <c r="Z522" i="3"/>
  <c r="AA522" i="3"/>
  <c r="AB522" i="3"/>
  <c r="AC522" i="3"/>
  <c r="AD522" i="3"/>
  <c r="AE522" i="3"/>
  <c r="AF522" i="3"/>
  <c r="AG522" i="3"/>
  <c r="AH522" i="3"/>
  <c r="B523" i="3"/>
  <c r="D523" i="3"/>
  <c r="E523" i="3"/>
  <c r="F523" i="3"/>
  <c r="G523" i="3"/>
  <c r="H523" i="3"/>
  <c r="I617" i="3" s="1"/>
  <c r="K617" i="3" s="1"/>
  <c r="I523" i="3"/>
  <c r="J523" i="3"/>
  <c r="K523" i="3"/>
  <c r="L523" i="3"/>
  <c r="M523" i="3"/>
  <c r="N523" i="3"/>
  <c r="O523" i="3"/>
  <c r="P523" i="3"/>
  <c r="Q523" i="3"/>
  <c r="R523" i="3"/>
  <c r="S523" i="3"/>
  <c r="T523" i="3"/>
  <c r="U523" i="3"/>
  <c r="V523" i="3"/>
  <c r="W523" i="3"/>
  <c r="X523" i="3"/>
  <c r="Y523" i="3"/>
  <c r="Z523" i="3"/>
  <c r="AA523" i="3"/>
  <c r="AB523" i="3"/>
  <c r="AC523" i="3"/>
  <c r="AD523" i="3"/>
  <c r="AE523" i="3"/>
  <c r="AF523" i="3"/>
  <c r="AG523" i="3"/>
  <c r="AH523" i="3"/>
  <c r="B524" i="3"/>
  <c r="D524" i="3"/>
  <c r="E524" i="3"/>
  <c r="F524" i="3"/>
  <c r="G524" i="3"/>
  <c r="H524" i="3"/>
  <c r="I618" i="3" s="1"/>
  <c r="K618" i="3" s="1"/>
  <c r="I524" i="3"/>
  <c r="J524" i="3"/>
  <c r="K524" i="3"/>
  <c r="L524" i="3"/>
  <c r="M524" i="3"/>
  <c r="N524" i="3"/>
  <c r="O524" i="3"/>
  <c r="P524" i="3"/>
  <c r="Q524" i="3"/>
  <c r="R524" i="3"/>
  <c r="S524" i="3"/>
  <c r="T524" i="3"/>
  <c r="U524" i="3"/>
  <c r="V524" i="3"/>
  <c r="W524" i="3"/>
  <c r="X524" i="3"/>
  <c r="Y524" i="3"/>
  <c r="Z524" i="3"/>
  <c r="AA524" i="3"/>
  <c r="AB524" i="3"/>
  <c r="AC524" i="3"/>
  <c r="AD524" i="3"/>
  <c r="AE524" i="3"/>
  <c r="AF524" i="3"/>
  <c r="AG524" i="3"/>
  <c r="AH524" i="3"/>
  <c r="B525" i="3"/>
  <c r="D525" i="3"/>
  <c r="E525" i="3"/>
  <c r="F525" i="3"/>
  <c r="G525" i="3"/>
  <c r="H525" i="3"/>
  <c r="I619" i="3" s="1"/>
  <c r="K619" i="3" s="1"/>
  <c r="I525" i="3"/>
  <c r="J525" i="3"/>
  <c r="K525" i="3"/>
  <c r="L525" i="3"/>
  <c r="M525" i="3"/>
  <c r="N525" i="3"/>
  <c r="O525" i="3"/>
  <c r="P525" i="3"/>
  <c r="Q525" i="3"/>
  <c r="R525" i="3"/>
  <c r="S525" i="3"/>
  <c r="T525" i="3"/>
  <c r="U525" i="3"/>
  <c r="V525" i="3"/>
  <c r="W525" i="3"/>
  <c r="X525" i="3"/>
  <c r="Y525" i="3"/>
  <c r="Z525" i="3"/>
  <c r="AA525" i="3"/>
  <c r="AB525" i="3"/>
  <c r="AC525" i="3"/>
  <c r="AD525" i="3"/>
  <c r="AE525" i="3"/>
  <c r="AF525" i="3"/>
  <c r="AG525" i="3"/>
  <c r="AH525" i="3"/>
  <c r="B526" i="3"/>
  <c r="D526" i="3"/>
  <c r="E526" i="3"/>
  <c r="F526" i="3"/>
  <c r="G526" i="3"/>
  <c r="H526" i="3"/>
  <c r="I620" i="3" s="1"/>
  <c r="K620" i="3" s="1"/>
  <c r="I526" i="3"/>
  <c r="J526" i="3"/>
  <c r="K526" i="3"/>
  <c r="L526" i="3"/>
  <c r="M526" i="3"/>
  <c r="N526" i="3"/>
  <c r="O526" i="3"/>
  <c r="P526" i="3"/>
  <c r="F620" i="3" s="1"/>
  <c r="J620" i="3" s="1"/>
  <c r="Q526" i="3"/>
  <c r="R526" i="3"/>
  <c r="S526" i="3"/>
  <c r="T526" i="3"/>
  <c r="U526" i="3"/>
  <c r="V526" i="3"/>
  <c r="W526" i="3"/>
  <c r="X526" i="3"/>
  <c r="Y526" i="3"/>
  <c r="Z526" i="3"/>
  <c r="AA526" i="3"/>
  <c r="AB526" i="3"/>
  <c r="AC526" i="3"/>
  <c r="AD526" i="3"/>
  <c r="AE526" i="3"/>
  <c r="AF526" i="3"/>
  <c r="AG526" i="3"/>
  <c r="AH526" i="3"/>
  <c r="B527" i="3"/>
  <c r="D527" i="3"/>
  <c r="E527" i="3"/>
  <c r="F527" i="3"/>
  <c r="G527" i="3"/>
  <c r="H527" i="3"/>
  <c r="I621" i="3" s="1"/>
  <c r="K621" i="3" s="1"/>
  <c r="I527" i="3"/>
  <c r="J527" i="3"/>
  <c r="K527" i="3"/>
  <c r="L527" i="3"/>
  <c r="M527" i="3"/>
  <c r="N527" i="3"/>
  <c r="O527" i="3"/>
  <c r="P527" i="3"/>
  <c r="Q527" i="3"/>
  <c r="R527" i="3"/>
  <c r="S527" i="3"/>
  <c r="T527" i="3"/>
  <c r="U527" i="3"/>
  <c r="V527" i="3"/>
  <c r="W527" i="3"/>
  <c r="X527" i="3"/>
  <c r="Y527" i="3"/>
  <c r="Z527" i="3"/>
  <c r="AA527" i="3"/>
  <c r="AB527" i="3"/>
  <c r="AC527" i="3"/>
  <c r="AD527" i="3"/>
  <c r="AE527" i="3"/>
  <c r="AF527" i="3"/>
  <c r="AG527" i="3"/>
  <c r="AH527" i="3"/>
  <c r="B528" i="3"/>
  <c r="D528" i="3"/>
  <c r="E528" i="3"/>
  <c r="F528" i="3"/>
  <c r="G528" i="3"/>
  <c r="H528" i="3"/>
  <c r="I622" i="3" s="1"/>
  <c r="K622" i="3" s="1"/>
  <c r="I528" i="3"/>
  <c r="J528" i="3"/>
  <c r="K528" i="3"/>
  <c r="L528" i="3"/>
  <c r="M528" i="3"/>
  <c r="N528" i="3"/>
  <c r="O528" i="3"/>
  <c r="P528" i="3"/>
  <c r="Q528" i="3"/>
  <c r="R528" i="3"/>
  <c r="S528" i="3"/>
  <c r="T528" i="3"/>
  <c r="U528" i="3"/>
  <c r="V528" i="3"/>
  <c r="W528" i="3"/>
  <c r="X528" i="3"/>
  <c r="Y528" i="3"/>
  <c r="Z528" i="3"/>
  <c r="AA528" i="3"/>
  <c r="AB528" i="3"/>
  <c r="AC528" i="3"/>
  <c r="AD528" i="3"/>
  <c r="AE528" i="3"/>
  <c r="AF528" i="3"/>
  <c r="AG528" i="3"/>
  <c r="AH528" i="3"/>
  <c r="B529" i="3"/>
  <c r="D529" i="3"/>
  <c r="E529" i="3"/>
  <c r="F529" i="3"/>
  <c r="G529" i="3"/>
  <c r="H529" i="3"/>
  <c r="I623" i="3" s="1"/>
  <c r="I529" i="3"/>
  <c r="J529" i="3"/>
  <c r="K529" i="3"/>
  <c r="L529" i="3"/>
  <c r="M529" i="3"/>
  <c r="N529" i="3"/>
  <c r="O529" i="3"/>
  <c r="P529" i="3"/>
  <c r="F623" i="3" s="1"/>
  <c r="J623" i="3" s="1"/>
  <c r="Q529" i="3"/>
  <c r="R529" i="3"/>
  <c r="S529" i="3"/>
  <c r="T529" i="3"/>
  <c r="U529" i="3"/>
  <c r="V529" i="3"/>
  <c r="W529" i="3"/>
  <c r="X529" i="3"/>
  <c r="Y529" i="3"/>
  <c r="Z529" i="3"/>
  <c r="AA529" i="3"/>
  <c r="AB529" i="3"/>
  <c r="AC529" i="3"/>
  <c r="AD529" i="3"/>
  <c r="AE529" i="3"/>
  <c r="AF529" i="3"/>
  <c r="AG529" i="3"/>
  <c r="AH529" i="3"/>
  <c r="B530" i="3"/>
  <c r="D530" i="3"/>
  <c r="E530" i="3"/>
  <c r="F530" i="3"/>
  <c r="G530" i="3"/>
  <c r="H530" i="3"/>
  <c r="I624" i="3" s="1"/>
  <c r="K624" i="3" s="1"/>
  <c r="I530" i="3"/>
  <c r="J530" i="3"/>
  <c r="K530" i="3"/>
  <c r="L530" i="3"/>
  <c r="M530" i="3"/>
  <c r="N530" i="3"/>
  <c r="O530" i="3"/>
  <c r="P530" i="3"/>
  <c r="Q530" i="3"/>
  <c r="R530" i="3"/>
  <c r="S530" i="3"/>
  <c r="T530" i="3"/>
  <c r="U530" i="3"/>
  <c r="V530" i="3"/>
  <c r="W530" i="3"/>
  <c r="X530" i="3"/>
  <c r="Y530" i="3"/>
  <c r="Z530" i="3"/>
  <c r="AA530" i="3"/>
  <c r="AB530" i="3"/>
  <c r="AC530" i="3"/>
  <c r="AD530" i="3"/>
  <c r="AE530" i="3"/>
  <c r="AF530" i="3"/>
  <c r="AG530" i="3"/>
  <c r="AH530" i="3"/>
  <c r="B531" i="3"/>
  <c r="D531" i="3"/>
  <c r="E531" i="3"/>
  <c r="F531" i="3"/>
  <c r="G531" i="3"/>
  <c r="H531" i="3"/>
  <c r="I625" i="3" s="1"/>
  <c r="K625" i="3" s="1"/>
  <c r="I531" i="3"/>
  <c r="J531" i="3"/>
  <c r="K531" i="3"/>
  <c r="L531" i="3"/>
  <c r="M531" i="3"/>
  <c r="N531" i="3"/>
  <c r="O531" i="3"/>
  <c r="P531" i="3"/>
  <c r="Q531" i="3"/>
  <c r="R531" i="3"/>
  <c r="S531" i="3"/>
  <c r="T531" i="3"/>
  <c r="U531" i="3"/>
  <c r="V531" i="3"/>
  <c r="W531" i="3"/>
  <c r="X531" i="3"/>
  <c r="Y531" i="3"/>
  <c r="Z531" i="3"/>
  <c r="AA531" i="3"/>
  <c r="AB531" i="3"/>
  <c r="AC531" i="3"/>
  <c r="AD531" i="3"/>
  <c r="AE531" i="3"/>
  <c r="AF531" i="3"/>
  <c r="AG531" i="3"/>
  <c r="AH531" i="3"/>
  <c r="B532" i="3"/>
  <c r="D532" i="3"/>
  <c r="E532" i="3"/>
  <c r="F532" i="3"/>
  <c r="G532" i="3"/>
  <c r="H532" i="3"/>
  <c r="I626" i="3" s="1"/>
  <c r="K626" i="3" s="1"/>
  <c r="I532" i="3"/>
  <c r="J532" i="3"/>
  <c r="K532" i="3"/>
  <c r="L532" i="3"/>
  <c r="M532" i="3"/>
  <c r="N532" i="3"/>
  <c r="O532" i="3"/>
  <c r="P532" i="3"/>
  <c r="Q532" i="3"/>
  <c r="R532" i="3"/>
  <c r="S532" i="3"/>
  <c r="T532" i="3"/>
  <c r="U532" i="3"/>
  <c r="V532" i="3"/>
  <c r="W532" i="3"/>
  <c r="X532" i="3"/>
  <c r="Y532" i="3"/>
  <c r="Z532" i="3"/>
  <c r="AA532" i="3"/>
  <c r="AB532" i="3"/>
  <c r="AC532" i="3"/>
  <c r="AD532" i="3"/>
  <c r="AE532" i="3"/>
  <c r="AF532" i="3"/>
  <c r="AG532" i="3"/>
  <c r="AH532" i="3"/>
  <c r="B533" i="3"/>
  <c r="D533" i="3"/>
  <c r="E533" i="3"/>
  <c r="F533" i="3"/>
  <c r="G533" i="3"/>
  <c r="H533" i="3"/>
  <c r="I627" i="3" s="1"/>
  <c r="K627" i="3" s="1"/>
  <c r="I533" i="3"/>
  <c r="J533" i="3"/>
  <c r="K533" i="3"/>
  <c r="L533" i="3"/>
  <c r="M533" i="3"/>
  <c r="N533" i="3"/>
  <c r="O533" i="3"/>
  <c r="P533" i="3"/>
  <c r="Q533" i="3"/>
  <c r="R533" i="3"/>
  <c r="S533" i="3"/>
  <c r="T533" i="3"/>
  <c r="U533" i="3"/>
  <c r="V533" i="3"/>
  <c r="W533" i="3"/>
  <c r="X533" i="3"/>
  <c r="Y533" i="3"/>
  <c r="Z533" i="3"/>
  <c r="AA533" i="3"/>
  <c r="AB533" i="3"/>
  <c r="AC533" i="3"/>
  <c r="AD533" i="3"/>
  <c r="AE533" i="3"/>
  <c r="AF533" i="3"/>
  <c r="AG533" i="3"/>
  <c r="AH533" i="3"/>
  <c r="B534" i="3"/>
  <c r="D534" i="3"/>
  <c r="E534" i="3"/>
  <c r="F534" i="3"/>
  <c r="G534" i="3"/>
  <c r="H534" i="3"/>
  <c r="I628" i="3" s="1"/>
  <c r="K628" i="3" s="1"/>
  <c r="I534" i="3"/>
  <c r="J534" i="3"/>
  <c r="K534" i="3"/>
  <c r="L534" i="3"/>
  <c r="M534" i="3"/>
  <c r="N534" i="3"/>
  <c r="O534" i="3"/>
  <c r="P534" i="3"/>
  <c r="F628" i="3" s="1"/>
  <c r="J628" i="3" s="1"/>
  <c r="Q534" i="3"/>
  <c r="R534" i="3"/>
  <c r="S534" i="3"/>
  <c r="T534" i="3"/>
  <c r="U534" i="3"/>
  <c r="V534" i="3"/>
  <c r="W534" i="3"/>
  <c r="X534" i="3"/>
  <c r="Y534" i="3"/>
  <c r="Z534" i="3"/>
  <c r="AA534" i="3"/>
  <c r="AB534" i="3"/>
  <c r="AC534" i="3"/>
  <c r="AD534" i="3"/>
  <c r="AE534" i="3"/>
  <c r="AF534" i="3"/>
  <c r="AG534" i="3"/>
  <c r="AH534" i="3"/>
  <c r="B535" i="3"/>
  <c r="D535" i="3"/>
  <c r="E535" i="3"/>
  <c r="F535" i="3"/>
  <c r="G535" i="3"/>
  <c r="H535" i="3"/>
  <c r="I629" i="3" s="1"/>
  <c r="K629" i="3" s="1"/>
  <c r="I535" i="3"/>
  <c r="J535" i="3"/>
  <c r="K535" i="3"/>
  <c r="L535" i="3"/>
  <c r="M535" i="3"/>
  <c r="N535" i="3"/>
  <c r="O535" i="3"/>
  <c r="P535" i="3"/>
  <c r="Q535" i="3"/>
  <c r="R535" i="3"/>
  <c r="S535" i="3"/>
  <c r="T535" i="3"/>
  <c r="U535" i="3"/>
  <c r="V535" i="3"/>
  <c r="W535" i="3"/>
  <c r="X535" i="3"/>
  <c r="Y535" i="3"/>
  <c r="Z535" i="3"/>
  <c r="AA535" i="3"/>
  <c r="AB535" i="3"/>
  <c r="AC535" i="3"/>
  <c r="AD535" i="3"/>
  <c r="AE535" i="3"/>
  <c r="AF535" i="3"/>
  <c r="AG535" i="3"/>
  <c r="AH535" i="3"/>
  <c r="B536" i="3"/>
  <c r="D536" i="3"/>
  <c r="E536" i="3"/>
  <c r="F536" i="3"/>
  <c r="G536" i="3"/>
  <c r="H536" i="3"/>
  <c r="I630" i="3" s="1"/>
  <c r="I536" i="3"/>
  <c r="J536" i="3"/>
  <c r="K536" i="3"/>
  <c r="L536" i="3"/>
  <c r="M536" i="3"/>
  <c r="N536" i="3"/>
  <c r="O536" i="3"/>
  <c r="P536" i="3"/>
  <c r="Q536" i="3"/>
  <c r="R536" i="3"/>
  <c r="S536" i="3"/>
  <c r="T536" i="3"/>
  <c r="U536" i="3"/>
  <c r="V536" i="3"/>
  <c r="W536" i="3"/>
  <c r="X536" i="3"/>
  <c r="Y536" i="3"/>
  <c r="Z536" i="3"/>
  <c r="AA536" i="3"/>
  <c r="AB536" i="3"/>
  <c r="AC536" i="3"/>
  <c r="AD536" i="3"/>
  <c r="AE536" i="3"/>
  <c r="AF536" i="3"/>
  <c r="AG536" i="3"/>
  <c r="AH536" i="3"/>
  <c r="B537" i="3"/>
  <c r="D537" i="3"/>
  <c r="E537" i="3"/>
  <c r="F537" i="3"/>
  <c r="G537" i="3"/>
  <c r="H537" i="3"/>
  <c r="I631" i="3" s="1"/>
  <c r="I691" i="3" s="1"/>
  <c r="I537" i="3"/>
  <c r="J537" i="3"/>
  <c r="K537" i="3"/>
  <c r="L537" i="3"/>
  <c r="M537" i="3"/>
  <c r="N537" i="3"/>
  <c r="O537" i="3"/>
  <c r="P537" i="3"/>
  <c r="F631" i="3" s="1"/>
  <c r="Q537" i="3"/>
  <c r="R537" i="3"/>
  <c r="S537" i="3"/>
  <c r="T537" i="3"/>
  <c r="U537" i="3"/>
  <c r="V537" i="3"/>
  <c r="W537" i="3"/>
  <c r="X537" i="3"/>
  <c r="Y537" i="3"/>
  <c r="Z537" i="3"/>
  <c r="AA537" i="3"/>
  <c r="AB537" i="3"/>
  <c r="AC537" i="3"/>
  <c r="AD537" i="3"/>
  <c r="AE537" i="3"/>
  <c r="AF537" i="3"/>
  <c r="AG537" i="3"/>
  <c r="AH537" i="3"/>
  <c r="B538" i="3"/>
  <c r="D538" i="3"/>
  <c r="E538" i="3"/>
  <c r="F538" i="3"/>
  <c r="G538" i="3"/>
  <c r="H538" i="3"/>
  <c r="I632" i="3" s="1"/>
  <c r="I538" i="3"/>
  <c r="J538" i="3"/>
  <c r="K538" i="3"/>
  <c r="L538" i="3"/>
  <c r="M538" i="3"/>
  <c r="N538" i="3"/>
  <c r="O538" i="3"/>
  <c r="P538" i="3"/>
  <c r="Q538" i="3"/>
  <c r="R538" i="3"/>
  <c r="S538" i="3"/>
  <c r="T538" i="3"/>
  <c r="U538" i="3"/>
  <c r="V538" i="3"/>
  <c r="W538" i="3"/>
  <c r="X538" i="3"/>
  <c r="Y538" i="3"/>
  <c r="Z538" i="3"/>
  <c r="AA538" i="3"/>
  <c r="AB538" i="3"/>
  <c r="AC538" i="3"/>
  <c r="AD538" i="3"/>
  <c r="AE538" i="3"/>
  <c r="AF538" i="3"/>
  <c r="AG538" i="3"/>
  <c r="AH538" i="3"/>
  <c r="B539" i="3"/>
  <c r="D539" i="3"/>
  <c r="E539" i="3"/>
  <c r="F539" i="3"/>
  <c r="G539" i="3"/>
  <c r="H539" i="3"/>
  <c r="I633" i="3" s="1"/>
  <c r="K633" i="3" s="1"/>
  <c r="I539" i="3"/>
  <c r="J539" i="3"/>
  <c r="K539" i="3"/>
  <c r="L539" i="3"/>
  <c r="M539" i="3"/>
  <c r="N539" i="3"/>
  <c r="O539" i="3"/>
  <c r="P539" i="3"/>
  <c r="Q539" i="3"/>
  <c r="R539" i="3"/>
  <c r="S539" i="3"/>
  <c r="T539" i="3"/>
  <c r="U539" i="3"/>
  <c r="V539" i="3"/>
  <c r="W539" i="3"/>
  <c r="X539" i="3"/>
  <c r="Y539" i="3"/>
  <c r="Z539" i="3"/>
  <c r="AA539" i="3"/>
  <c r="AB539" i="3"/>
  <c r="AC539" i="3"/>
  <c r="AD539" i="3"/>
  <c r="AE539" i="3"/>
  <c r="AF539" i="3"/>
  <c r="AG539" i="3"/>
  <c r="AH539" i="3"/>
  <c r="B540" i="3"/>
  <c r="D540" i="3"/>
  <c r="E540" i="3"/>
  <c r="F540" i="3"/>
  <c r="G540" i="3"/>
  <c r="H540" i="3"/>
  <c r="I634" i="3" s="1"/>
  <c r="K634" i="3" s="1"/>
  <c r="I540" i="3"/>
  <c r="J540" i="3"/>
  <c r="K540" i="3"/>
  <c r="L540" i="3"/>
  <c r="M540" i="3"/>
  <c r="N540" i="3"/>
  <c r="O540" i="3"/>
  <c r="P540" i="3"/>
  <c r="Q540" i="3"/>
  <c r="R540" i="3"/>
  <c r="S540" i="3"/>
  <c r="T540" i="3"/>
  <c r="U540" i="3"/>
  <c r="V540" i="3"/>
  <c r="W540" i="3"/>
  <c r="X540" i="3"/>
  <c r="Y540" i="3"/>
  <c r="Z540" i="3"/>
  <c r="AA540" i="3"/>
  <c r="AB540" i="3"/>
  <c r="AC540" i="3"/>
  <c r="AD540" i="3"/>
  <c r="AE540" i="3"/>
  <c r="AF540" i="3"/>
  <c r="AG540" i="3"/>
  <c r="AH540" i="3"/>
  <c r="B541" i="3"/>
  <c r="D541" i="3"/>
  <c r="E541" i="3"/>
  <c r="F541" i="3"/>
  <c r="G541" i="3"/>
  <c r="H541" i="3"/>
  <c r="I635" i="3" s="1"/>
  <c r="K635" i="3" s="1"/>
  <c r="I541" i="3"/>
  <c r="J541" i="3"/>
  <c r="K541" i="3"/>
  <c r="L541" i="3"/>
  <c r="M541" i="3"/>
  <c r="N541" i="3"/>
  <c r="O541" i="3"/>
  <c r="P541" i="3"/>
  <c r="Q541" i="3"/>
  <c r="R541" i="3"/>
  <c r="S541" i="3"/>
  <c r="T541" i="3"/>
  <c r="U541" i="3"/>
  <c r="V541" i="3"/>
  <c r="W541" i="3"/>
  <c r="X541" i="3"/>
  <c r="Y541" i="3"/>
  <c r="Z541" i="3"/>
  <c r="AA541" i="3"/>
  <c r="AB541" i="3"/>
  <c r="AC541" i="3"/>
  <c r="AD541" i="3"/>
  <c r="AE541" i="3"/>
  <c r="AF541" i="3"/>
  <c r="AG541" i="3"/>
  <c r="AH541" i="3"/>
  <c r="B542" i="3"/>
  <c r="D542" i="3"/>
  <c r="E542" i="3"/>
  <c r="F542" i="3"/>
  <c r="G542" i="3"/>
  <c r="H542" i="3"/>
  <c r="I636" i="3" s="1"/>
  <c r="I542" i="3"/>
  <c r="J542" i="3"/>
  <c r="K542" i="3"/>
  <c r="L542" i="3"/>
  <c r="M542" i="3"/>
  <c r="N542" i="3"/>
  <c r="O542" i="3"/>
  <c r="P542" i="3"/>
  <c r="F636" i="3" s="1"/>
  <c r="Q542" i="3"/>
  <c r="R542" i="3"/>
  <c r="S542" i="3"/>
  <c r="T542" i="3"/>
  <c r="U542" i="3"/>
  <c r="V542" i="3"/>
  <c r="W542" i="3"/>
  <c r="X542" i="3"/>
  <c r="Y542" i="3"/>
  <c r="Z542" i="3"/>
  <c r="AA542" i="3"/>
  <c r="AB542" i="3"/>
  <c r="AC542" i="3"/>
  <c r="AD542" i="3"/>
  <c r="AE542" i="3"/>
  <c r="AF542" i="3"/>
  <c r="AG542" i="3"/>
  <c r="AH542" i="3"/>
  <c r="B543" i="3"/>
  <c r="D543" i="3"/>
  <c r="E543" i="3"/>
  <c r="F543" i="3"/>
  <c r="G543" i="3"/>
  <c r="H543" i="3"/>
  <c r="I637" i="3" s="1"/>
  <c r="K637" i="3" s="1"/>
  <c r="I543" i="3"/>
  <c r="J543" i="3"/>
  <c r="K543" i="3"/>
  <c r="L543" i="3"/>
  <c r="M543" i="3"/>
  <c r="N543" i="3"/>
  <c r="O543" i="3"/>
  <c r="P543" i="3"/>
  <c r="Q543" i="3"/>
  <c r="R543" i="3"/>
  <c r="S543" i="3"/>
  <c r="T543" i="3"/>
  <c r="U543" i="3"/>
  <c r="V543" i="3"/>
  <c r="W543" i="3"/>
  <c r="X543" i="3"/>
  <c r="Y543" i="3"/>
  <c r="Z543" i="3"/>
  <c r="AA543" i="3"/>
  <c r="AB543" i="3"/>
  <c r="AC543" i="3"/>
  <c r="AD543" i="3"/>
  <c r="AE543" i="3"/>
  <c r="AF543" i="3"/>
  <c r="AG543" i="3"/>
  <c r="AH543" i="3"/>
  <c r="B544" i="3"/>
  <c r="D544" i="3"/>
  <c r="E544" i="3"/>
  <c r="F544" i="3"/>
  <c r="G544" i="3"/>
  <c r="H544" i="3"/>
  <c r="I638" i="3" s="1"/>
  <c r="K638" i="3" s="1"/>
  <c r="I544" i="3"/>
  <c r="J544" i="3"/>
  <c r="K544" i="3"/>
  <c r="L544" i="3"/>
  <c r="M544" i="3"/>
  <c r="N544" i="3"/>
  <c r="O544" i="3"/>
  <c r="P544" i="3"/>
  <c r="Q544" i="3"/>
  <c r="R544" i="3"/>
  <c r="S544" i="3"/>
  <c r="T544" i="3"/>
  <c r="U544" i="3"/>
  <c r="V544" i="3"/>
  <c r="W544" i="3"/>
  <c r="X544" i="3"/>
  <c r="Y544" i="3"/>
  <c r="Z544" i="3"/>
  <c r="AA544" i="3"/>
  <c r="AB544" i="3"/>
  <c r="AC544" i="3"/>
  <c r="AD544" i="3"/>
  <c r="AE544" i="3"/>
  <c r="AF544" i="3"/>
  <c r="AG544" i="3"/>
  <c r="AH544" i="3"/>
  <c r="B545" i="3"/>
  <c r="D545" i="3"/>
  <c r="E545" i="3"/>
  <c r="F545" i="3"/>
  <c r="G545" i="3"/>
  <c r="H545" i="3"/>
  <c r="I639" i="3" s="1"/>
  <c r="I545" i="3"/>
  <c r="J545" i="3"/>
  <c r="K545" i="3"/>
  <c r="L545" i="3"/>
  <c r="M545" i="3"/>
  <c r="N545" i="3"/>
  <c r="O545" i="3"/>
  <c r="P545" i="3"/>
  <c r="F639" i="3" s="1"/>
  <c r="J639" i="3" s="1"/>
  <c r="Q545" i="3"/>
  <c r="R545" i="3"/>
  <c r="S545" i="3"/>
  <c r="T545" i="3"/>
  <c r="U545" i="3"/>
  <c r="V545" i="3"/>
  <c r="W545" i="3"/>
  <c r="X545" i="3"/>
  <c r="Y545" i="3"/>
  <c r="Z545" i="3"/>
  <c r="AA545" i="3"/>
  <c r="AB545" i="3"/>
  <c r="AC545" i="3"/>
  <c r="AD545" i="3"/>
  <c r="AE545" i="3"/>
  <c r="AF545" i="3"/>
  <c r="AG545" i="3"/>
  <c r="AH545" i="3"/>
  <c r="B546" i="3"/>
  <c r="D546" i="3"/>
  <c r="E546" i="3"/>
  <c r="F546" i="3"/>
  <c r="G546" i="3"/>
  <c r="H546" i="3"/>
  <c r="I640" i="3" s="1"/>
  <c r="K640" i="3" s="1"/>
  <c r="I546" i="3"/>
  <c r="J546" i="3"/>
  <c r="K546" i="3"/>
  <c r="L546" i="3"/>
  <c r="M546" i="3"/>
  <c r="N546" i="3"/>
  <c r="O546" i="3"/>
  <c r="P546" i="3"/>
  <c r="Q546" i="3"/>
  <c r="R546" i="3"/>
  <c r="S546" i="3"/>
  <c r="T546" i="3"/>
  <c r="U546" i="3"/>
  <c r="V546" i="3"/>
  <c r="W546" i="3"/>
  <c r="X546" i="3"/>
  <c r="Y546" i="3"/>
  <c r="Z546" i="3"/>
  <c r="AA546" i="3"/>
  <c r="AB546" i="3"/>
  <c r="AC546" i="3"/>
  <c r="AD546" i="3"/>
  <c r="AE546" i="3"/>
  <c r="AF546" i="3"/>
  <c r="AG546" i="3"/>
  <c r="AH546" i="3"/>
  <c r="B547" i="3"/>
  <c r="D547" i="3"/>
  <c r="E547" i="3"/>
  <c r="F547" i="3"/>
  <c r="G547" i="3"/>
  <c r="H547" i="3"/>
  <c r="I641" i="3" s="1"/>
  <c r="I547" i="3"/>
  <c r="J547" i="3"/>
  <c r="K547" i="3"/>
  <c r="L547" i="3"/>
  <c r="M547" i="3"/>
  <c r="N547" i="3"/>
  <c r="O547" i="3"/>
  <c r="P547" i="3"/>
  <c r="Q547" i="3"/>
  <c r="R547" i="3"/>
  <c r="S547" i="3"/>
  <c r="T547" i="3"/>
  <c r="U547" i="3"/>
  <c r="V547" i="3"/>
  <c r="W547" i="3"/>
  <c r="X547" i="3"/>
  <c r="Y547" i="3"/>
  <c r="Z547" i="3"/>
  <c r="AA547" i="3"/>
  <c r="AB547" i="3"/>
  <c r="AC547" i="3"/>
  <c r="AD547" i="3"/>
  <c r="AE547" i="3"/>
  <c r="AF547" i="3"/>
  <c r="AG547" i="3"/>
  <c r="AH547" i="3"/>
  <c r="B548" i="3"/>
  <c r="D548" i="3"/>
  <c r="E548" i="3"/>
  <c r="F548" i="3"/>
  <c r="G548" i="3"/>
  <c r="H548" i="3"/>
  <c r="I642" i="3" s="1"/>
  <c r="K642" i="3" s="1"/>
  <c r="I548" i="3"/>
  <c r="J548" i="3"/>
  <c r="K548" i="3"/>
  <c r="L548" i="3"/>
  <c r="M548" i="3"/>
  <c r="N548" i="3"/>
  <c r="O548" i="3"/>
  <c r="P548" i="3"/>
  <c r="Q548" i="3"/>
  <c r="R548" i="3"/>
  <c r="S548" i="3"/>
  <c r="T548" i="3"/>
  <c r="U548" i="3"/>
  <c r="V548" i="3"/>
  <c r="W548" i="3"/>
  <c r="X548" i="3"/>
  <c r="Y548" i="3"/>
  <c r="Z548" i="3"/>
  <c r="AA548" i="3"/>
  <c r="AB548" i="3"/>
  <c r="AC548" i="3"/>
  <c r="AD548" i="3"/>
  <c r="AE548" i="3"/>
  <c r="AF548" i="3"/>
  <c r="AG548" i="3"/>
  <c r="AH548" i="3"/>
  <c r="B549" i="3"/>
  <c r="D549" i="3"/>
  <c r="E549" i="3"/>
  <c r="F549" i="3"/>
  <c r="G549" i="3"/>
  <c r="H549" i="3"/>
  <c r="I643" i="3" s="1"/>
  <c r="K643" i="3" s="1"/>
  <c r="I549" i="3"/>
  <c r="J549" i="3"/>
  <c r="K549" i="3"/>
  <c r="L549" i="3"/>
  <c r="M549" i="3"/>
  <c r="N549" i="3"/>
  <c r="O549" i="3"/>
  <c r="P549" i="3"/>
  <c r="Q549" i="3"/>
  <c r="R549" i="3"/>
  <c r="S549" i="3"/>
  <c r="T549" i="3"/>
  <c r="U549" i="3"/>
  <c r="V549" i="3"/>
  <c r="W549" i="3"/>
  <c r="X549" i="3"/>
  <c r="Y549" i="3"/>
  <c r="Z549" i="3"/>
  <c r="AA549" i="3"/>
  <c r="AB549" i="3"/>
  <c r="AC549" i="3"/>
  <c r="AD549" i="3"/>
  <c r="AE549" i="3"/>
  <c r="AF549" i="3"/>
  <c r="AG549" i="3"/>
  <c r="AH549" i="3"/>
  <c r="B550" i="3"/>
  <c r="D550" i="3"/>
  <c r="E550" i="3"/>
  <c r="F550" i="3"/>
  <c r="G550" i="3"/>
  <c r="H550" i="3"/>
  <c r="I550" i="3"/>
  <c r="J550" i="3"/>
  <c r="K550" i="3"/>
  <c r="L550" i="3"/>
  <c r="M550" i="3"/>
  <c r="N550" i="3"/>
  <c r="O550" i="3"/>
  <c r="P550" i="3"/>
  <c r="Q550" i="3"/>
  <c r="R550" i="3"/>
  <c r="S550" i="3"/>
  <c r="T550" i="3"/>
  <c r="U550" i="3"/>
  <c r="V550" i="3"/>
  <c r="W550" i="3"/>
  <c r="X550" i="3"/>
  <c r="Y550" i="3"/>
  <c r="Z550" i="3"/>
  <c r="AA550" i="3"/>
  <c r="AB550" i="3"/>
  <c r="AC550" i="3"/>
  <c r="AD550" i="3"/>
  <c r="AE550" i="3"/>
  <c r="AF550" i="3"/>
  <c r="AG550" i="3"/>
  <c r="AH550" i="3"/>
  <c r="B551" i="3"/>
  <c r="D551" i="3"/>
  <c r="E551" i="3"/>
  <c r="F551" i="3"/>
  <c r="G551" i="3"/>
  <c r="H551" i="3"/>
  <c r="I644" i="3" s="1"/>
  <c r="K644" i="3" s="1"/>
  <c r="I551" i="3"/>
  <c r="J551" i="3"/>
  <c r="K551" i="3"/>
  <c r="L551" i="3"/>
  <c r="M551" i="3"/>
  <c r="N551" i="3"/>
  <c r="O551" i="3"/>
  <c r="P551" i="3"/>
  <c r="F644" i="3" s="1"/>
  <c r="J644" i="3" s="1"/>
  <c r="Q551" i="3"/>
  <c r="R551" i="3"/>
  <c r="S551" i="3"/>
  <c r="T551" i="3"/>
  <c r="U551" i="3"/>
  <c r="V551" i="3"/>
  <c r="W551" i="3"/>
  <c r="X551" i="3"/>
  <c r="Y551" i="3"/>
  <c r="Z551" i="3"/>
  <c r="AA551" i="3"/>
  <c r="AB551" i="3"/>
  <c r="AC551" i="3"/>
  <c r="AD551" i="3"/>
  <c r="AE551" i="3"/>
  <c r="AF551" i="3"/>
  <c r="AG551" i="3"/>
  <c r="AH551" i="3"/>
  <c r="B552" i="3"/>
  <c r="D552" i="3"/>
  <c r="E552" i="3"/>
  <c r="F552" i="3"/>
  <c r="G552" i="3"/>
  <c r="H552" i="3"/>
  <c r="I645" i="3" s="1"/>
  <c r="I552" i="3"/>
  <c r="J552" i="3"/>
  <c r="K552" i="3"/>
  <c r="L552" i="3"/>
  <c r="M552" i="3"/>
  <c r="N552" i="3"/>
  <c r="O552" i="3"/>
  <c r="P552" i="3"/>
  <c r="Q552" i="3"/>
  <c r="R552" i="3"/>
  <c r="S552" i="3"/>
  <c r="T552" i="3"/>
  <c r="U552" i="3"/>
  <c r="V552" i="3"/>
  <c r="W552" i="3"/>
  <c r="X552" i="3"/>
  <c r="Y552" i="3"/>
  <c r="Z552" i="3"/>
  <c r="AA552" i="3"/>
  <c r="AB552" i="3"/>
  <c r="AC552" i="3"/>
  <c r="AD552" i="3"/>
  <c r="AE552" i="3"/>
  <c r="AF552" i="3"/>
  <c r="AG552" i="3"/>
  <c r="AH552" i="3"/>
  <c r="B553" i="3"/>
  <c r="D553" i="3"/>
  <c r="E553" i="3"/>
  <c r="F553" i="3"/>
  <c r="G553" i="3"/>
  <c r="H553" i="3"/>
  <c r="I646" i="3" s="1"/>
  <c r="K646" i="3" s="1"/>
  <c r="I553" i="3"/>
  <c r="J553" i="3"/>
  <c r="K553" i="3"/>
  <c r="L553" i="3"/>
  <c r="M553" i="3"/>
  <c r="N553" i="3"/>
  <c r="O553" i="3"/>
  <c r="P553" i="3"/>
  <c r="Q553" i="3"/>
  <c r="R553" i="3"/>
  <c r="S553" i="3"/>
  <c r="T553" i="3"/>
  <c r="U553" i="3"/>
  <c r="V553" i="3"/>
  <c r="W553" i="3"/>
  <c r="X553" i="3"/>
  <c r="Y553" i="3"/>
  <c r="Z553" i="3"/>
  <c r="AA553" i="3"/>
  <c r="AB553" i="3"/>
  <c r="AC553" i="3"/>
  <c r="AD553" i="3"/>
  <c r="AE553" i="3"/>
  <c r="AF553" i="3"/>
  <c r="AG553" i="3"/>
  <c r="AH553" i="3"/>
  <c r="B554" i="3"/>
  <c r="D554" i="3"/>
  <c r="E554" i="3"/>
  <c r="F554" i="3"/>
  <c r="G554" i="3"/>
  <c r="H554" i="3"/>
  <c r="I647" i="3" s="1"/>
  <c r="I554" i="3"/>
  <c r="J554" i="3"/>
  <c r="K554" i="3"/>
  <c r="L554" i="3"/>
  <c r="M554" i="3"/>
  <c r="N554" i="3"/>
  <c r="O554" i="3"/>
  <c r="P554" i="3"/>
  <c r="F647" i="3" s="1"/>
  <c r="J647" i="3" s="1"/>
  <c r="Q554" i="3"/>
  <c r="R554" i="3"/>
  <c r="S554" i="3"/>
  <c r="T554" i="3"/>
  <c r="U554" i="3"/>
  <c r="V554" i="3"/>
  <c r="W554" i="3"/>
  <c r="X554" i="3"/>
  <c r="Y554" i="3"/>
  <c r="Z554" i="3"/>
  <c r="AA554" i="3"/>
  <c r="AB554" i="3"/>
  <c r="AC554" i="3"/>
  <c r="AD554" i="3"/>
  <c r="AE554" i="3"/>
  <c r="AF554" i="3"/>
  <c r="AG554" i="3"/>
  <c r="AH554" i="3"/>
  <c r="B555" i="3"/>
  <c r="D555" i="3"/>
  <c r="E555" i="3"/>
  <c r="F555" i="3"/>
  <c r="G555" i="3"/>
  <c r="H555" i="3"/>
  <c r="I648" i="3" s="1"/>
  <c r="K648" i="3" s="1"/>
  <c r="I555" i="3"/>
  <c r="J555" i="3"/>
  <c r="K555" i="3"/>
  <c r="L555" i="3"/>
  <c r="M555" i="3"/>
  <c r="N555" i="3"/>
  <c r="O555" i="3"/>
  <c r="P555" i="3"/>
  <c r="Q555" i="3"/>
  <c r="R555" i="3"/>
  <c r="S555" i="3"/>
  <c r="T555" i="3"/>
  <c r="U555" i="3"/>
  <c r="V555" i="3"/>
  <c r="W555" i="3"/>
  <c r="X555" i="3"/>
  <c r="Y555" i="3"/>
  <c r="Z555" i="3"/>
  <c r="AA555" i="3"/>
  <c r="AB555" i="3"/>
  <c r="AC555" i="3"/>
  <c r="AD555" i="3"/>
  <c r="AE555" i="3"/>
  <c r="AF555" i="3"/>
  <c r="AG555" i="3"/>
  <c r="AH555" i="3"/>
  <c r="B556" i="3"/>
  <c r="D556" i="3"/>
  <c r="E556" i="3"/>
  <c r="F556" i="3"/>
  <c r="G556" i="3"/>
  <c r="H556" i="3"/>
  <c r="I649" i="3" s="1"/>
  <c r="K649" i="3" s="1"/>
  <c r="I556" i="3"/>
  <c r="J556" i="3"/>
  <c r="K556" i="3"/>
  <c r="L556" i="3"/>
  <c r="M556" i="3"/>
  <c r="N556" i="3"/>
  <c r="O556" i="3"/>
  <c r="P556" i="3"/>
  <c r="Q556" i="3"/>
  <c r="R556" i="3"/>
  <c r="S556" i="3"/>
  <c r="T556" i="3"/>
  <c r="U556" i="3"/>
  <c r="V556" i="3"/>
  <c r="W556" i="3"/>
  <c r="X556" i="3"/>
  <c r="Y556" i="3"/>
  <c r="Z556" i="3"/>
  <c r="AA556" i="3"/>
  <c r="AB556" i="3"/>
  <c r="AC556" i="3"/>
  <c r="AD556" i="3"/>
  <c r="AE556" i="3"/>
  <c r="AF556" i="3"/>
  <c r="AG556" i="3"/>
  <c r="AH556" i="3"/>
  <c r="B557" i="3"/>
  <c r="D557" i="3"/>
  <c r="E557" i="3"/>
  <c r="F557" i="3"/>
  <c r="G557" i="3"/>
  <c r="H557" i="3"/>
  <c r="I650" i="3" s="1"/>
  <c r="K650" i="3" s="1"/>
  <c r="I557" i="3"/>
  <c r="J557" i="3"/>
  <c r="K557" i="3"/>
  <c r="L557" i="3"/>
  <c r="M557" i="3"/>
  <c r="N557" i="3"/>
  <c r="O557" i="3"/>
  <c r="P557" i="3"/>
  <c r="Q557" i="3"/>
  <c r="R557" i="3"/>
  <c r="S557" i="3"/>
  <c r="T557" i="3"/>
  <c r="U557" i="3"/>
  <c r="V557" i="3"/>
  <c r="W557" i="3"/>
  <c r="X557" i="3"/>
  <c r="Y557" i="3"/>
  <c r="Z557" i="3"/>
  <c r="AA557" i="3"/>
  <c r="AB557" i="3"/>
  <c r="AC557" i="3"/>
  <c r="AD557" i="3"/>
  <c r="AE557" i="3"/>
  <c r="AF557" i="3"/>
  <c r="AG557" i="3"/>
  <c r="AH557" i="3"/>
  <c r="B558" i="3"/>
  <c r="D558" i="3"/>
  <c r="E558" i="3"/>
  <c r="F558" i="3"/>
  <c r="G558" i="3"/>
  <c r="H558" i="3"/>
  <c r="I651" i="3" s="1"/>
  <c r="K651" i="3" s="1"/>
  <c r="I558" i="3"/>
  <c r="J558" i="3"/>
  <c r="K558" i="3"/>
  <c r="L558" i="3"/>
  <c r="M558" i="3"/>
  <c r="N558" i="3"/>
  <c r="O558" i="3"/>
  <c r="P558" i="3"/>
  <c r="Q558" i="3"/>
  <c r="R558" i="3"/>
  <c r="S558" i="3"/>
  <c r="T558" i="3"/>
  <c r="U558" i="3"/>
  <c r="V558" i="3"/>
  <c r="W558" i="3"/>
  <c r="X558" i="3"/>
  <c r="Y558" i="3"/>
  <c r="Z558" i="3"/>
  <c r="AA558" i="3"/>
  <c r="AB558" i="3"/>
  <c r="AC558" i="3"/>
  <c r="AD558" i="3"/>
  <c r="AE558" i="3"/>
  <c r="AF558" i="3"/>
  <c r="AG558" i="3"/>
  <c r="AH558" i="3"/>
  <c r="B559" i="3"/>
  <c r="D559" i="3"/>
  <c r="E559" i="3"/>
  <c r="F559" i="3"/>
  <c r="G559" i="3"/>
  <c r="H559" i="3"/>
  <c r="I652" i="3" s="1"/>
  <c r="K652" i="3" s="1"/>
  <c r="I559" i="3"/>
  <c r="J559" i="3"/>
  <c r="K559" i="3"/>
  <c r="L559" i="3"/>
  <c r="M559" i="3"/>
  <c r="N559" i="3"/>
  <c r="O559" i="3"/>
  <c r="P559" i="3"/>
  <c r="F652" i="3" s="1"/>
  <c r="J652" i="3" s="1"/>
  <c r="Q559" i="3"/>
  <c r="R559" i="3"/>
  <c r="S559" i="3"/>
  <c r="T559" i="3"/>
  <c r="U559" i="3"/>
  <c r="V559" i="3"/>
  <c r="W559" i="3"/>
  <c r="X559" i="3"/>
  <c r="Y559" i="3"/>
  <c r="Z559" i="3"/>
  <c r="AA559" i="3"/>
  <c r="AB559" i="3"/>
  <c r="AC559" i="3"/>
  <c r="AD559" i="3"/>
  <c r="AE559" i="3"/>
  <c r="AF559" i="3"/>
  <c r="AG559" i="3"/>
  <c r="AH559" i="3"/>
  <c r="B560" i="3"/>
  <c r="D560" i="3"/>
  <c r="E560" i="3"/>
  <c r="F560" i="3"/>
  <c r="G560" i="3"/>
  <c r="H560" i="3"/>
  <c r="I653" i="3" s="1"/>
  <c r="K653" i="3" s="1"/>
  <c r="I560" i="3"/>
  <c r="J560" i="3"/>
  <c r="K560" i="3"/>
  <c r="L560" i="3"/>
  <c r="M560" i="3"/>
  <c r="N560" i="3"/>
  <c r="O560" i="3"/>
  <c r="P560" i="3"/>
  <c r="Q560" i="3"/>
  <c r="R560" i="3"/>
  <c r="S560" i="3"/>
  <c r="T560" i="3"/>
  <c r="U560" i="3"/>
  <c r="V560" i="3"/>
  <c r="W560" i="3"/>
  <c r="X560" i="3"/>
  <c r="Y560" i="3"/>
  <c r="Z560" i="3"/>
  <c r="AA560" i="3"/>
  <c r="AB560" i="3"/>
  <c r="AC560" i="3"/>
  <c r="AD560" i="3"/>
  <c r="AE560" i="3"/>
  <c r="AF560" i="3"/>
  <c r="AG560" i="3"/>
  <c r="AH560" i="3"/>
  <c r="B561" i="3"/>
  <c r="D561" i="3"/>
  <c r="E561" i="3"/>
  <c r="F561" i="3"/>
  <c r="G561" i="3"/>
  <c r="H561" i="3"/>
  <c r="I654" i="3" s="1"/>
  <c r="K654" i="3" s="1"/>
  <c r="I561" i="3"/>
  <c r="J561" i="3"/>
  <c r="K561" i="3"/>
  <c r="L561" i="3"/>
  <c r="M561" i="3"/>
  <c r="N561" i="3"/>
  <c r="O561" i="3"/>
  <c r="P561" i="3"/>
  <c r="Q561" i="3"/>
  <c r="R561" i="3"/>
  <c r="S561" i="3"/>
  <c r="T561" i="3"/>
  <c r="U561" i="3"/>
  <c r="V561" i="3"/>
  <c r="W561" i="3"/>
  <c r="X561" i="3"/>
  <c r="Y561" i="3"/>
  <c r="Z561" i="3"/>
  <c r="AA561" i="3"/>
  <c r="AB561" i="3"/>
  <c r="AC561" i="3"/>
  <c r="AD561" i="3"/>
  <c r="AE561" i="3"/>
  <c r="AF561" i="3"/>
  <c r="AG561" i="3"/>
  <c r="AH561" i="3"/>
  <c r="B562" i="3"/>
  <c r="D562" i="3"/>
  <c r="E562" i="3"/>
  <c r="F562" i="3"/>
  <c r="G562" i="3"/>
  <c r="H562" i="3"/>
  <c r="I655" i="3" s="1"/>
  <c r="K655" i="3" s="1"/>
  <c r="I562" i="3"/>
  <c r="J562" i="3"/>
  <c r="K562" i="3"/>
  <c r="L562" i="3"/>
  <c r="M562" i="3"/>
  <c r="N562" i="3"/>
  <c r="O562" i="3"/>
  <c r="P562" i="3"/>
  <c r="F655" i="3" s="1"/>
  <c r="J655" i="3" s="1"/>
  <c r="Q562" i="3"/>
  <c r="R562" i="3"/>
  <c r="S562" i="3"/>
  <c r="T562" i="3"/>
  <c r="U562" i="3"/>
  <c r="V562" i="3"/>
  <c r="W562" i="3"/>
  <c r="X562" i="3"/>
  <c r="Y562" i="3"/>
  <c r="Z562" i="3"/>
  <c r="AA562" i="3"/>
  <c r="AB562" i="3"/>
  <c r="AC562" i="3"/>
  <c r="AD562" i="3"/>
  <c r="AE562" i="3"/>
  <c r="AF562" i="3"/>
  <c r="AG562" i="3"/>
  <c r="AH562" i="3"/>
  <c r="B563" i="3"/>
  <c r="D563" i="3"/>
  <c r="E563" i="3"/>
  <c r="F563" i="3"/>
  <c r="G563" i="3"/>
  <c r="H563" i="3"/>
  <c r="I656" i="3" s="1"/>
  <c r="K656" i="3" s="1"/>
  <c r="I563" i="3"/>
  <c r="J563" i="3"/>
  <c r="K563" i="3"/>
  <c r="L563" i="3"/>
  <c r="M563" i="3"/>
  <c r="N563" i="3"/>
  <c r="O563" i="3"/>
  <c r="P563" i="3"/>
  <c r="Q563" i="3"/>
  <c r="R563" i="3"/>
  <c r="S563" i="3"/>
  <c r="T563" i="3"/>
  <c r="U563" i="3"/>
  <c r="V563" i="3"/>
  <c r="W563" i="3"/>
  <c r="X563" i="3"/>
  <c r="Y563" i="3"/>
  <c r="Z563" i="3"/>
  <c r="AA563" i="3"/>
  <c r="AB563" i="3"/>
  <c r="AC563" i="3"/>
  <c r="AD563" i="3"/>
  <c r="AE563" i="3"/>
  <c r="AF563" i="3"/>
  <c r="AG563" i="3"/>
  <c r="AH563" i="3"/>
  <c r="B564" i="3"/>
  <c r="B657" i="3" s="1"/>
  <c r="D564" i="3"/>
  <c r="E564" i="3"/>
  <c r="F564" i="3"/>
  <c r="G564" i="3"/>
  <c r="H564" i="3"/>
  <c r="I657" i="3" s="1"/>
  <c r="I564" i="3"/>
  <c r="J564" i="3"/>
  <c r="K564" i="3"/>
  <c r="L564" i="3"/>
  <c r="M564" i="3"/>
  <c r="N564" i="3"/>
  <c r="O564" i="3"/>
  <c r="P564" i="3"/>
  <c r="Q564" i="3"/>
  <c r="R564" i="3"/>
  <c r="S564" i="3"/>
  <c r="T564" i="3"/>
  <c r="U564" i="3"/>
  <c r="V564" i="3"/>
  <c r="W564" i="3"/>
  <c r="X564" i="3"/>
  <c r="Y564" i="3"/>
  <c r="Z564" i="3"/>
  <c r="AA564" i="3"/>
  <c r="AB564" i="3"/>
  <c r="AC564" i="3"/>
  <c r="AD564" i="3"/>
  <c r="AE564" i="3"/>
  <c r="AF564" i="3"/>
  <c r="AG564" i="3"/>
  <c r="AH564" i="3"/>
  <c r="B565" i="3"/>
  <c r="D565" i="3"/>
  <c r="E565" i="3"/>
  <c r="F565" i="3"/>
  <c r="G565" i="3"/>
  <c r="H565" i="3"/>
  <c r="I658" i="3" s="1"/>
  <c r="I565" i="3"/>
  <c r="J565" i="3"/>
  <c r="K565" i="3"/>
  <c r="L565" i="3"/>
  <c r="M565" i="3"/>
  <c r="N565" i="3"/>
  <c r="O565" i="3"/>
  <c r="P565" i="3"/>
  <c r="Q565" i="3"/>
  <c r="R565" i="3"/>
  <c r="S565" i="3"/>
  <c r="T565" i="3"/>
  <c r="U565" i="3"/>
  <c r="V565" i="3"/>
  <c r="W565" i="3"/>
  <c r="X565" i="3"/>
  <c r="Y565" i="3"/>
  <c r="Z565" i="3"/>
  <c r="AA565" i="3"/>
  <c r="AB565" i="3"/>
  <c r="AC565" i="3"/>
  <c r="AD565" i="3"/>
  <c r="AE565" i="3"/>
  <c r="AF565" i="3"/>
  <c r="AG565" i="3"/>
  <c r="AH565" i="3"/>
  <c r="B566" i="3"/>
  <c r="B659" i="3" s="1"/>
  <c r="D566" i="3"/>
  <c r="E566" i="3"/>
  <c r="F566" i="3"/>
  <c r="G566" i="3"/>
  <c r="H566" i="3"/>
  <c r="I659" i="3" s="1"/>
  <c r="K659" i="3" s="1"/>
  <c r="I566" i="3"/>
  <c r="J566" i="3"/>
  <c r="K566" i="3"/>
  <c r="L566" i="3"/>
  <c r="M566" i="3"/>
  <c r="N566" i="3"/>
  <c r="O566" i="3"/>
  <c r="P566" i="3"/>
  <c r="Q566" i="3"/>
  <c r="R566" i="3"/>
  <c r="S566" i="3"/>
  <c r="T566" i="3"/>
  <c r="U566" i="3"/>
  <c r="V566" i="3"/>
  <c r="W566" i="3"/>
  <c r="X566" i="3"/>
  <c r="Y566" i="3"/>
  <c r="Z566" i="3"/>
  <c r="AA566" i="3"/>
  <c r="AB566" i="3"/>
  <c r="AC566" i="3"/>
  <c r="AD566" i="3"/>
  <c r="AE566" i="3"/>
  <c r="AF566" i="3"/>
  <c r="AG566" i="3"/>
  <c r="AH566" i="3"/>
  <c r="B567" i="3"/>
  <c r="B660" i="3" s="1"/>
  <c r="D567" i="3"/>
  <c r="E567" i="3"/>
  <c r="F567" i="3"/>
  <c r="G567" i="3"/>
  <c r="H567" i="3"/>
  <c r="I660" i="3" s="1"/>
  <c r="K660" i="3" s="1"/>
  <c r="I567" i="3"/>
  <c r="J567" i="3"/>
  <c r="K567" i="3"/>
  <c r="L567" i="3"/>
  <c r="M567" i="3"/>
  <c r="N567" i="3"/>
  <c r="O567" i="3"/>
  <c r="P567" i="3"/>
  <c r="Q567" i="3"/>
  <c r="R567" i="3"/>
  <c r="S567" i="3"/>
  <c r="T567" i="3"/>
  <c r="U567" i="3"/>
  <c r="V567" i="3"/>
  <c r="W567" i="3"/>
  <c r="X567" i="3"/>
  <c r="Y567" i="3"/>
  <c r="Z567" i="3"/>
  <c r="AA567" i="3"/>
  <c r="AB567" i="3"/>
  <c r="AC567" i="3"/>
  <c r="AD567" i="3"/>
  <c r="AE567" i="3"/>
  <c r="AF567" i="3"/>
  <c r="AG567" i="3"/>
  <c r="AH567" i="3"/>
  <c r="B568" i="3"/>
  <c r="B661" i="3" s="1"/>
  <c r="D568" i="3"/>
  <c r="E568" i="3"/>
  <c r="F568" i="3"/>
  <c r="G568" i="3"/>
  <c r="H568" i="3"/>
  <c r="I661" i="3" s="1"/>
  <c r="K661" i="3" s="1"/>
  <c r="I568" i="3"/>
  <c r="J568" i="3"/>
  <c r="K568" i="3"/>
  <c r="L568" i="3"/>
  <c r="M568" i="3"/>
  <c r="N568" i="3"/>
  <c r="O568" i="3"/>
  <c r="P568" i="3"/>
  <c r="Q568" i="3"/>
  <c r="R568" i="3"/>
  <c r="S568" i="3"/>
  <c r="T568" i="3"/>
  <c r="U568" i="3"/>
  <c r="V568" i="3"/>
  <c r="W568" i="3"/>
  <c r="X568" i="3"/>
  <c r="Y568" i="3"/>
  <c r="Z568" i="3"/>
  <c r="AA568" i="3"/>
  <c r="AB568" i="3"/>
  <c r="AC568" i="3"/>
  <c r="AD568" i="3"/>
  <c r="AE568" i="3"/>
  <c r="AF568" i="3"/>
  <c r="AG568" i="3"/>
  <c r="AH568" i="3"/>
  <c r="B569" i="3"/>
  <c r="B662" i="3" s="1"/>
  <c r="D569" i="3"/>
  <c r="E569" i="3"/>
  <c r="F569" i="3"/>
  <c r="G569" i="3"/>
  <c r="H569" i="3"/>
  <c r="I662" i="3" s="1"/>
  <c r="I569" i="3"/>
  <c r="J569" i="3"/>
  <c r="K569" i="3"/>
  <c r="L569" i="3"/>
  <c r="M569" i="3"/>
  <c r="N569" i="3"/>
  <c r="O569" i="3"/>
  <c r="P569" i="3"/>
  <c r="Q569" i="3"/>
  <c r="R569" i="3"/>
  <c r="S569" i="3"/>
  <c r="T569" i="3"/>
  <c r="U569" i="3"/>
  <c r="V569" i="3"/>
  <c r="W569" i="3"/>
  <c r="X569" i="3"/>
  <c r="Y569" i="3"/>
  <c r="Z569" i="3"/>
  <c r="AA569" i="3"/>
  <c r="AB569" i="3"/>
  <c r="AC569" i="3"/>
  <c r="AD569" i="3"/>
  <c r="AE569" i="3"/>
  <c r="AF569" i="3"/>
  <c r="AG569" i="3"/>
  <c r="AH569" i="3"/>
  <c r="B570" i="3"/>
  <c r="D570" i="3"/>
  <c r="E570" i="3"/>
  <c r="F570" i="3"/>
  <c r="G570" i="3"/>
  <c r="H570" i="3"/>
  <c r="I663" i="3" s="1"/>
  <c r="K663" i="3" s="1"/>
  <c r="I570" i="3"/>
  <c r="J570" i="3"/>
  <c r="K570" i="3"/>
  <c r="L570" i="3"/>
  <c r="M570" i="3"/>
  <c r="N570" i="3"/>
  <c r="O570" i="3"/>
  <c r="P570" i="3"/>
  <c r="F663" i="3" s="1"/>
  <c r="J663" i="3" s="1"/>
  <c r="Q570" i="3"/>
  <c r="R570" i="3"/>
  <c r="S570" i="3"/>
  <c r="T570" i="3"/>
  <c r="U570" i="3"/>
  <c r="V570" i="3"/>
  <c r="W570" i="3"/>
  <c r="X570" i="3"/>
  <c r="Y570" i="3"/>
  <c r="Z570" i="3"/>
  <c r="AA570" i="3"/>
  <c r="AB570" i="3"/>
  <c r="AC570" i="3"/>
  <c r="AD570" i="3"/>
  <c r="AE570" i="3"/>
  <c r="AF570" i="3"/>
  <c r="AG570" i="3"/>
  <c r="AH570" i="3"/>
  <c r="B571" i="3"/>
  <c r="B664" i="3" s="1"/>
  <c r="D571" i="3"/>
  <c r="E571" i="3"/>
  <c r="F571" i="3"/>
  <c r="G571" i="3"/>
  <c r="H571" i="3"/>
  <c r="I664" i="3" s="1"/>
  <c r="K664" i="3" s="1"/>
  <c r="I571" i="3"/>
  <c r="J571" i="3"/>
  <c r="K571" i="3"/>
  <c r="L571" i="3"/>
  <c r="M571" i="3"/>
  <c r="N571" i="3"/>
  <c r="O571" i="3"/>
  <c r="P571" i="3"/>
  <c r="Q571" i="3"/>
  <c r="R571" i="3"/>
  <c r="S571" i="3"/>
  <c r="T571" i="3"/>
  <c r="U571" i="3"/>
  <c r="V571" i="3"/>
  <c r="W571" i="3"/>
  <c r="X571" i="3"/>
  <c r="Y571" i="3"/>
  <c r="Z571" i="3"/>
  <c r="AA571" i="3"/>
  <c r="AB571" i="3"/>
  <c r="AC571" i="3"/>
  <c r="AD571" i="3"/>
  <c r="AE571" i="3"/>
  <c r="AF571" i="3"/>
  <c r="AG571" i="3"/>
  <c r="AH571" i="3"/>
  <c r="B572" i="3"/>
  <c r="B665" i="3" s="1"/>
  <c r="D572" i="3"/>
  <c r="E572" i="3"/>
  <c r="F572" i="3"/>
  <c r="G572" i="3"/>
  <c r="H572" i="3"/>
  <c r="I665" i="3" s="1"/>
  <c r="K665" i="3" s="1"/>
  <c r="I572" i="3"/>
  <c r="J572" i="3"/>
  <c r="K572" i="3"/>
  <c r="L572" i="3"/>
  <c r="M572" i="3"/>
  <c r="N572" i="3"/>
  <c r="O572" i="3"/>
  <c r="P572" i="3"/>
  <c r="Q572" i="3"/>
  <c r="R572" i="3"/>
  <c r="S572" i="3"/>
  <c r="T572" i="3"/>
  <c r="U572" i="3"/>
  <c r="V572" i="3"/>
  <c r="W572" i="3"/>
  <c r="X572" i="3"/>
  <c r="Y572" i="3"/>
  <c r="Z572" i="3"/>
  <c r="AA572" i="3"/>
  <c r="AB572" i="3"/>
  <c r="AC572" i="3"/>
  <c r="AD572" i="3"/>
  <c r="AE572" i="3"/>
  <c r="AF572" i="3"/>
  <c r="AG572" i="3"/>
  <c r="AH572" i="3"/>
  <c r="B573" i="3"/>
  <c r="D573" i="3"/>
  <c r="E573" i="3"/>
  <c r="F573" i="3"/>
  <c r="G573" i="3"/>
  <c r="H573" i="3"/>
  <c r="I666" i="3" s="1"/>
  <c r="K666" i="3" s="1"/>
  <c r="I573" i="3"/>
  <c r="J573" i="3"/>
  <c r="K573" i="3"/>
  <c r="L573" i="3"/>
  <c r="M573" i="3"/>
  <c r="N573" i="3"/>
  <c r="O573" i="3"/>
  <c r="P573" i="3"/>
  <c r="Q573" i="3"/>
  <c r="R573" i="3"/>
  <c r="S573" i="3"/>
  <c r="T573" i="3"/>
  <c r="U573" i="3"/>
  <c r="V573" i="3"/>
  <c r="W573" i="3"/>
  <c r="X573" i="3"/>
  <c r="Y573" i="3"/>
  <c r="Z573" i="3"/>
  <c r="AA573" i="3"/>
  <c r="AB573" i="3"/>
  <c r="AC573" i="3"/>
  <c r="AD573" i="3"/>
  <c r="AE573" i="3"/>
  <c r="AF573" i="3"/>
  <c r="AG573" i="3"/>
  <c r="AH573" i="3"/>
  <c r="B574" i="3"/>
  <c r="B667" i="3" s="1"/>
  <c r="B699" i="3" s="1"/>
  <c r="D574" i="3"/>
  <c r="E574" i="3"/>
  <c r="F574" i="3"/>
  <c r="G574" i="3"/>
  <c r="H574" i="3"/>
  <c r="I667" i="3" s="1"/>
  <c r="I574" i="3"/>
  <c r="J574" i="3"/>
  <c r="K574" i="3"/>
  <c r="L574" i="3"/>
  <c r="M574" i="3"/>
  <c r="N574" i="3"/>
  <c r="O574" i="3"/>
  <c r="P574" i="3"/>
  <c r="Q574" i="3"/>
  <c r="R574" i="3"/>
  <c r="S574" i="3"/>
  <c r="T574" i="3"/>
  <c r="U574" i="3"/>
  <c r="V574" i="3"/>
  <c r="W574" i="3"/>
  <c r="X574" i="3"/>
  <c r="Y574" i="3"/>
  <c r="Z574" i="3"/>
  <c r="AA574" i="3"/>
  <c r="AB574" i="3"/>
  <c r="AC574" i="3"/>
  <c r="AD574" i="3"/>
  <c r="AE574" i="3"/>
  <c r="AF574" i="3"/>
  <c r="AG574" i="3"/>
  <c r="AH574" i="3"/>
  <c r="B575" i="3"/>
  <c r="B672" i="3" s="1"/>
  <c r="B701" i="3" s="1"/>
  <c r="D575" i="3"/>
  <c r="E575" i="3"/>
  <c r="F575" i="3"/>
  <c r="G575" i="3"/>
  <c r="H575" i="3"/>
  <c r="I672" i="3" s="1"/>
  <c r="I701" i="3" s="1"/>
  <c r="I575" i="3"/>
  <c r="J575" i="3"/>
  <c r="K575" i="3"/>
  <c r="L575" i="3"/>
  <c r="M575" i="3"/>
  <c r="N575" i="3"/>
  <c r="O575" i="3"/>
  <c r="P575" i="3"/>
  <c r="Q575" i="3"/>
  <c r="R575" i="3"/>
  <c r="S575" i="3"/>
  <c r="T575" i="3"/>
  <c r="U575" i="3"/>
  <c r="V575" i="3"/>
  <c r="W575" i="3"/>
  <c r="X575" i="3"/>
  <c r="Y575" i="3"/>
  <c r="Z575" i="3"/>
  <c r="AA575" i="3"/>
  <c r="AB575" i="3"/>
  <c r="AC575" i="3"/>
  <c r="AD575" i="3"/>
  <c r="AE575" i="3"/>
  <c r="AF575" i="3"/>
  <c r="AG575" i="3"/>
  <c r="AH575" i="3"/>
  <c r="B576" i="3"/>
  <c r="B668" i="3" s="1"/>
  <c r="D576" i="3"/>
  <c r="E576" i="3"/>
  <c r="F576" i="3"/>
  <c r="G576" i="3"/>
  <c r="H576" i="3"/>
  <c r="I668" i="3" s="1"/>
  <c r="I576" i="3"/>
  <c r="J576" i="3"/>
  <c r="K576" i="3"/>
  <c r="L576" i="3"/>
  <c r="M576" i="3"/>
  <c r="N576" i="3"/>
  <c r="O576" i="3"/>
  <c r="P576" i="3"/>
  <c r="F668" i="3" s="1"/>
  <c r="Q576" i="3"/>
  <c r="R576" i="3"/>
  <c r="S576" i="3"/>
  <c r="T576" i="3"/>
  <c r="U576" i="3"/>
  <c r="V576" i="3"/>
  <c r="W576" i="3"/>
  <c r="X576" i="3"/>
  <c r="Y576" i="3"/>
  <c r="Z576" i="3"/>
  <c r="AA576" i="3"/>
  <c r="AB576" i="3"/>
  <c r="AC576" i="3"/>
  <c r="AD576" i="3"/>
  <c r="AE576" i="3"/>
  <c r="AF576" i="3"/>
  <c r="AG576" i="3"/>
  <c r="AH576" i="3"/>
  <c r="B577" i="3"/>
  <c r="B669" i="3" s="1"/>
  <c r="D577" i="3"/>
  <c r="E577" i="3"/>
  <c r="F577" i="3"/>
  <c r="G577" i="3"/>
  <c r="H577" i="3"/>
  <c r="I669" i="3" s="1"/>
  <c r="K669" i="3" s="1"/>
  <c r="I577" i="3"/>
  <c r="J577" i="3"/>
  <c r="K577" i="3"/>
  <c r="L577" i="3"/>
  <c r="M577" i="3"/>
  <c r="N577" i="3"/>
  <c r="O577" i="3"/>
  <c r="P577" i="3"/>
  <c r="Q577" i="3"/>
  <c r="R577" i="3"/>
  <c r="S577" i="3"/>
  <c r="T577" i="3"/>
  <c r="U577" i="3"/>
  <c r="V577" i="3"/>
  <c r="W577" i="3"/>
  <c r="X577" i="3"/>
  <c r="Y577" i="3"/>
  <c r="Z577" i="3"/>
  <c r="AA577" i="3"/>
  <c r="AB577" i="3"/>
  <c r="AC577" i="3"/>
  <c r="AD577" i="3"/>
  <c r="AE577" i="3"/>
  <c r="AF577" i="3"/>
  <c r="AG577" i="3"/>
  <c r="AH577" i="3"/>
  <c r="B578" i="3"/>
  <c r="B670" i="3" s="1"/>
  <c r="D578" i="3"/>
  <c r="E578" i="3"/>
  <c r="F578" i="3"/>
  <c r="G578" i="3"/>
  <c r="H578" i="3"/>
  <c r="I670" i="3" s="1"/>
  <c r="K670" i="3" s="1"/>
  <c r="I578" i="3"/>
  <c r="J578" i="3"/>
  <c r="K578" i="3"/>
  <c r="L578" i="3"/>
  <c r="M578" i="3"/>
  <c r="N578" i="3"/>
  <c r="O578" i="3"/>
  <c r="P578" i="3"/>
  <c r="Q578" i="3"/>
  <c r="R578" i="3"/>
  <c r="S578" i="3"/>
  <c r="T578" i="3"/>
  <c r="U578" i="3"/>
  <c r="V578" i="3"/>
  <c r="W578" i="3"/>
  <c r="X578" i="3"/>
  <c r="Y578" i="3"/>
  <c r="Z578" i="3"/>
  <c r="AA578" i="3"/>
  <c r="AB578" i="3"/>
  <c r="AC578" i="3"/>
  <c r="AD578" i="3"/>
  <c r="AE578" i="3"/>
  <c r="AF578" i="3"/>
  <c r="AG578" i="3"/>
  <c r="AH578" i="3"/>
  <c r="B579" i="3"/>
  <c r="D579" i="3"/>
  <c r="E579" i="3"/>
  <c r="F579" i="3"/>
  <c r="G579" i="3"/>
  <c r="H579" i="3"/>
  <c r="I671" i="3" s="1"/>
  <c r="K671" i="3" s="1"/>
  <c r="I579" i="3"/>
  <c r="J579" i="3"/>
  <c r="K579" i="3"/>
  <c r="L579" i="3"/>
  <c r="M579" i="3"/>
  <c r="N579" i="3"/>
  <c r="O579" i="3"/>
  <c r="P579" i="3"/>
  <c r="Q579" i="3"/>
  <c r="R579" i="3"/>
  <c r="S579" i="3"/>
  <c r="T579" i="3"/>
  <c r="U579" i="3"/>
  <c r="V579" i="3"/>
  <c r="W579" i="3"/>
  <c r="X579" i="3"/>
  <c r="Y579" i="3"/>
  <c r="Z579" i="3"/>
  <c r="AA579" i="3"/>
  <c r="AB579" i="3"/>
  <c r="AC579" i="3"/>
  <c r="AD579" i="3"/>
  <c r="AE579" i="3"/>
  <c r="AF579" i="3"/>
  <c r="AG579" i="3"/>
  <c r="AH579" i="3"/>
  <c r="B586" i="3"/>
  <c r="D586" i="3"/>
  <c r="E586" i="3"/>
  <c r="G586" i="3"/>
  <c r="H586" i="3"/>
  <c r="H680" i="3" s="1"/>
  <c r="B587" i="3"/>
  <c r="D587" i="3"/>
  <c r="E587" i="3"/>
  <c r="G587" i="3"/>
  <c r="H587" i="3"/>
  <c r="B588" i="3"/>
  <c r="D588" i="3"/>
  <c r="E588" i="3"/>
  <c r="F588" i="3"/>
  <c r="J588" i="3" s="1"/>
  <c r="G588" i="3"/>
  <c r="H588" i="3"/>
  <c r="B589" i="3"/>
  <c r="D589" i="3"/>
  <c r="E589" i="3"/>
  <c r="G589" i="3"/>
  <c r="H589" i="3"/>
  <c r="B590" i="3"/>
  <c r="D590" i="3"/>
  <c r="E590" i="3"/>
  <c r="G590" i="3"/>
  <c r="H590" i="3"/>
  <c r="B591" i="3"/>
  <c r="D591" i="3"/>
  <c r="E591" i="3"/>
  <c r="G591" i="3"/>
  <c r="H591" i="3"/>
  <c r="K591" i="3"/>
  <c r="B592" i="3"/>
  <c r="D592" i="3"/>
  <c r="E592" i="3"/>
  <c r="G592" i="3"/>
  <c r="H592" i="3"/>
  <c r="B593" i="3"/>
  <c r="D593" i="3"/>
  <c r="E593" i="3"/>
  <c r="G593" i="3"/>
  <c r="H593" i="3"/>
  <c r="B594" i="3"/>
  <c r="D594" i="3"/>
  <c r="E594" i="3"/>
  <c r="G594" i="3"/>
  <c r="H594" i="3"/>
  <c r="B595" i="3"/>
  <c r="D595" i="3"/>
  <c r="E595" i="3"/>
  <c r="G595" i="3"/>
  <c r="H595" i="3"/>
  <c r="B596" i="3"/>
  <c r="D596" i="3"/>
  <c r="E596" i="3"/>
  <c r="G596" i="3"/>
  <c r="H596" i="3"/>
  <c r="B597" i="3"/>
  <c r="D597" i="3"/>
  <c r="E597" i="3"/>
  <c r="G597" i="3"/>
  <c r="H597" i="3"/>
  <c r="H681" i="3" s="1"/>
  <c r="B598" i="3"/>
  <c r="D598" i="3"/>
  <c r="E598" i="3"/>
  <c r="G598" i="3"/>
  <c r="G681" i="3" s="1"/>
  <c r="D740" i="3" s="1"/>
  <c r="H598" i="3"/>
  <c r="B599" i="3"/>
  <c r="D599" i="3"/>
  <c r="E599" i="3"/>
  <c r="G599" i="3"/>
  <c r="H599" i="3"/>
  <c r="B600" i="3"/>
  <c r="D600" i="3"/>
  <c r="E600" i="3"/>
  <c r="G600" i="3"/>
  <c r="H600" i="3"/>
  <c r="B601" i="3"/>
  <c r="D601" i="3"/>
  <c r="E601" i="3"/>
  <c r="G601" i="3"/>
  <c r="H601" i="3"/>
  <c r="B602" i="3"/>
  <c r="D602" i="3"/>
  <c r="E602" i="3"/>
  <c r="G602" i="3"/>
  <c r="H602" i="3"/>
  <c r="H683" i="3" s="1"/>
  <c r="B603" i="3"/>
  <c r="D603" i="3"/>
  <c r="E603" i="3"/>
  <c r="G603" i="3"/>
  <c r="H603" i="3"/>
  <c r="B604" i="3"/>
  <c r="D604" i="3"/>
  <c r="E604" i="3"/>
  <c r="F604" i="3"/>
  <c r="J604" i="3" s="1"/>
  <c r="G604" i="3"/>
  <c r="H604" i="3"/>
  <c r="B605" i="3"/>
  <c r="D605" i="3"/>
  <c r="E605" i="3"/>
  <c r="G605" i="3"/>
  <c r="H605" i="3"/>
  <c r="B606" i="3"/>
  <c r="D606" i="3"/>
  <c r="E606" i="3"/>
  <c r="G606" i="3"/>
  <c r="H606" i="3"/>
  <c r="B607" i="3"/>
  <c r="D607" i="3"/>
  <c r="E607" i="3"/>
  <c r="G607" i="3"/>
  <c r="H607" i="3"/>
  <c r="B608" i="3"/>
  <c r="D608" i="3"/>
  <c r="E608" i="3"/>
  <c r="G608" i="3"/>
  <c r="H608" i="3"/>
  <c r="B609" i="3"/>
  <c r="D609" i="3"/>
  <c r="E609" i="3"/>
  <c r="G609" i="3"/>
  <c r="H609" i="3"/>
  <c r="B610" i="3"/>
  <c r="B683" i="3" s="1"/>
  <c r="D610" i="3"/>
  <c r="E610" i="3"/>
  <c r="G610" i="3"/>
  <c r="H610" i="3"/>
  <c r="B611" i="3"/>
  <c r="D611" i="3"/>
  <c r="E611" i="3"/>
  <c r="G611" i="3"/>
  <c r="G684" i="3" s="1"/>
  <c r="D743" i="3" s="1"/>
  <c r="H611" i="3"/>
  <c r="B612" i="3"/>
  <c r="D612" i="3"/>
  <c r="E612" i="3"/>
  <c r="G612" i="3"/>
  <c r="H612" i="3"/>
  <c r="B613" i="3"/>
  <c r="D613" i="3"/>
  <c r="E613" i="3"/>
  <c r="G613" i="3"/>
  <c r="H613" i="3"/>
  <c r="H685" i="3" s="1"/>
  <c r="B614" i="3"/>
  <c r="D614" i="3"/>
  <c r="E614" i="3"/>
  <c r="G614" i="3"/>
  <c r="G685" i="3" s="1"/>
  <c r="D744" i="3" s="1"/>
  <c r="H614" i="3"/>
  <c r="B615" i="3"/>
  <c r="B686" i="3" s="1"/>
  <c r="D615" i="3"/>
  <c r="E615" i="3"/>
  <c r="G615" i="3"/>
  <c r="H615" i="3"/>
  <c r="K615" i="3"/>
  <c r="B616" i="3"/>
  <c r="D616" i="3"/>
  <c r="E616" i="3"/>
  <c r="G616" i="3"/>
  <c r="H616" i="3"/>
  <c r="B617" i="3"/>
  <c r="D617" i="3"/>
  <c r="E617" i="3"/>
  <c r="G617" i="3"/>
  <c r="H617" i="3"/>
  <c r="B618" i="3"/>
  <c r="D618" i="3"/>
  <c r="E618" i="3"/>
  <c r="G618" i="3"/>
  <c r="H618" i="3"/>
  <c r="H687" i="3" s="1"/>
  <c r="B619" i="3"/>
  <c r="D619" i="3"/>
  <c r="E619" i="3"/>
  <c r="G619" i="3"/>
  <c r="G687" i="3" s="1"/>
  <c r="D746" i="3" s="1"/>
  <c r="H619" i="3"/>
  <c r="B620" i="3"/>
  <c r="D620" i="3"/>
  <c r="E620" i="3"/>
  <c r="G620" i="3"/>
  <c r="H620" i="3"/>
  <c r="B621" i="3"/>
  <c r="D621" i="3"/>
  <c r="E621" i="3"/>
  <c r="G621" i="3"/>
  <c r="H621" i="3"/>
  <c r="H688" i="3" s="1"/>
  <c r="B622" i="3"/>
  <c r="D622" i="3"/>
  <c r="E622" i="3"/>
  <c r="G622" i="3"/>
  <c r="G688" i="3" s="1"/>
  <c r="D747" i="3" s="1"/>
  <c r="H622" i="3"/>
  <c r="B623" i="3"/>
  <c r="D623" i="3"/>
  <c r="E623" i="3"/>
  <c r="G623" i="3"/>
  <c r="H623" i="3"/>
  <c r="K623" i="3"/>
  <c r="B624" i="3"/>
  <c r="D624" i="3"/>
  <c r="E624" i="3"/>
  <c r="G624" i="3"/>
  <c r="H624" i="3"/>
  <c r="B625" i="3"/>
  <c r="D625" i="3"/>
  <c r="E625" i="3"/>
  <c r="G625" i="3"/>
  <c r="H625" i="3"/>
  <c r="B626" i="3"/>
  <c r="D626" i="3"/>
  <c r="E626" i="3"/>
  <c r="G626" i="3"/>
  <c r="H626" i="3"/>
  <c r="H689" i="3" s="1"/>
  <c r="B627" i="3"/>
  <c r="D627" i="3"/>
  <c r="E627" i="3"/>
  <c r="G627" i="3"/>
  <c r="G689" i="3" s="1"/>
  <c r="H627" i="3"/>
  <c r="B628" i="3"/>
  <c r="D628" i="3"/>
  <c r="E628" i="3"/>
  <c r="G628" i="3"/>
  <c r="H628" i="3"/>
  <c r="B629" i="3"/>
  <c r="D629" i="3"/>
  <c r="E629" i="3"/>
  <c r="G629" i="3"/>
  <c r="H629" i="3"/>
  <c r="B630" i="3"/>
  <c r="D630" i="3"/>
  <c r="E630" i="3"/>
  <c r="G630" i="3"/>
  <c r="G690" i="3" s="1"/>
  <c r="D749" i="3" s="1"/>
  <c r="H630" i="3"/>
  <c r="B631" i="3"/>
  <c r="B691" i="3" s="1"/>
  <c r="D631" i="3"/>
  <c r="E631" i="3"/>
  <c r="G631" i="3"/>
  <c r="H631" i="3"/>
  <c r="K631" i="3"/>
  <c r="B632" i="3"/>
  <c r="D632" i="3"/>
  <c r="E632" i="3"/>
  <c r="G632" i="3"/>
  <c r="H632" i="3"/>
  <c r="B633" i="3"/>
  <c r="D633" i="3"/>
  <c r="E633" i="3"/>
  <c r="G633" i="3"/>
  <c r="H633" i="3"/>
  <c r="B634" i="3"/>
  <c r="D634" i="3"/>
  <c r="E634" i="3"/>
  <c r="G634" i="3"/>
  <c r="H634" i="3"/>
  <c r="H692" i="3" s="1"/>
  <c r="B635" i="3"/>
  <c r="D635" i="3"/>
  <c r="E635" i="3"/>
  <c r="G635" i="3"/>
  <c r="G692" i="3" s="1"/>
  <c r="D751" i="3" s="1"/>
  <c r="H635" i="3"/>
  <c r="B636" i="3"/>
  <c r="D636" i="3"/>
  <c r="E636" i="3"/>
  <c r="G636" i="3"/>
  <c r="H636" i="3"/>
  <c r="B637" i="3"/>
  <c r="D637" i="3"/>
  <c r="E637" i="3"/>
  <c r="G637" i="3"/>
  <c r="H637" i="3"/>
  <c r="H693" i="3" s="1"/>
  <c r="B638" i="3"/>
  <c r="D638" i="3"/>
  <c r="E638" i="3"/>
  <c r="G638" i="3"/>
  <c r="G693" i="3" s="1"/>
  <c r="D752" i="3" s="1"/>
  <c r="H638" i="3"/>
  <c r="B639" i="3"/>
  <c r="D639" i="3"/>
  <c r="E639" i="3"/>
  <c r="G639" i="3"/>
  <c r="H639" i="3"/>
  <c r="K639" i="3"/>
  <c r="B640" i="3"/>
  <c r="D640" i="3"/>
  <c r="E640" i="3"/>
  <c r="G640" i="3"/>
  <c r="H640" i="3"/>
  <c r="B641" i="3"/>
  <c r="D641" i="3"/>
  <c r="E641" i="3"/>
  <c r="G641" i="3"/>
  <c r="H641" i="3"/>
  <c r="B642" i="3"/>
  <c r="D642" i="3"/>
  <c r="E642" i="3"/>
  <c r="G642" i="3"/>
  <c r="H642" i="3"/>
  <c r="H694" i="3" s="1"/>
  <c r="B643" i="3"/>
  <c r="D643" i="3"/>
  <c r="E643" i="3"/>
  <c r="G643" i="3"/>
  <c r="G694" i="3" s="1"/>
  <c r="D753" i="3" s="1"/>
  <c r="H643" i="3"/>
  <c r="B644" i="3"/>
  <c r="D644" i="3"/>
  <c r="E644" i="3"/>
  <c r="G644" i="3"/>
  <c r="H644" i="3"/>
  <c r="B645" i="3"/>
  <c r="D645" i="3"/>
  <c r="E645" i="3"/>
  <c r="G645" i="3"/>
  <c r="H645" i="3"/>
  <c r="H695" i="3" s="1"/>
  <c r="B646" i="3"/>
  <c r="D646" i="3"/>
  <c r="E646" i="3"/>
  <c r="G646" i="3"/>
  <c r="G695" i="3" s="1"/>
  <c r="D754" i="3" s="1"/>
  <c r="H646" i="3"/>
  <c r="B647" i="3"/>
  <c r="D647" i="3"/>
  <c r="E647" i="3"/>
  <c r="G647" i="3"/>
  <c r="H647" i="3"/>
  <c r="K647" i="3"/>
  <c r="B648" i="3"/>
  <c r="D648" i="3"/>
  <c r="E648" i="3"/>
  <c r="G648" i="3"/>
  <c r="H648" i="3"/>
  <c r="B649" i="3"/>
  <c r="D649" i="3"/>
  <c r="E649" i="3"/>
  <c r="G649" i="3"/>
  <c r="H649" i="3"/>
  <c r="B650" i="3"/>
  <c r="D650" i="3"/>
  <c r="E650" i="3"/>
  <c r="G650" i="3"/>
  <c r="H650" i="3"/>
  <c r="B651" i="3"/>
  <c r="D651" i="3"/>
  <c r="E651" i="3"/>
  <c r="G651" i="3"/>
  <c r="H651" i="3"/>
  <c r="B652" i="3"/>
  <c r="D652" i="3"/>
  <c r="E652" i="3"/>
  <c r="G652" i="3"/>
  <c r="H652" i="3"/>
  <c r="B653" i="3"/>
  <c r="D653" i="3"/>
  <c r="E653" i="3"/>
  <c r="G653" i="3"/>
  <c r="H653" i="3"/>
  <c r="H696" i="3" s="1"/>
  <c r="B654" i="3"/>
  <c r="D654" i="3"/>
  <c r="E654" i="3"/>
  <c r="G654" i="3"/>
  <c r="G696" i="3" s="1"/>
  <c r="D755" i="3" s="1"/>
  <c r="H654" i="3"/>
  <c r="B655" i="3"/>
  <c r="D655" i="3"/>
  <c r="E655" i="3"/>
  <c r="G655" i="3"/>
  <c r="H655" i="3"/>
  <c r="B656" i="3"/>
  <c r="D656" i="3"/>
  <c r="E656" i="3"/>
  <c r="G656" i="3"/>
  <c r="H656" i="3"/>
  <c r="D657" i="3"/>
  <c r="E657" i="3"/>
  <c r="G657" i="3"/>
  <c r="H657" i="3"/>
  <c r="B658" i="3"/>
  <c r="D658" i="3"/>
  <c r="E658" i="3"/>
  <c r="G658" i="3"/>
  <c r="H658" i="3"/>
  <c r="K658" i="3"/>
  <c r="D659" i="3"/>
  <c r="E659" i="3"/>
  <c r="G659" i="3"/>
  <c r="G697" i="3" s="1"/>
  <c r="D756" i="3" s="1"/>
  <c r="H659" i="3"/>
  <c r="D660" i="3"/>
  <c r="E660" i="3"/>
  <c r="F660" i="3"/>
  <c r="J660" i="3" s="1"/>
  <c r="G660" i="3"/>
  <c r="H660" i="3"/>
  <c r="D661" i="3"/>
  <c r="E661" i="3"/>
  <c r="G661" i="3"/>
  <c r="H661" i="3"/>
  <c r="D662" i="3"/>
  <c r="E662" i="3"/>
  <c r="G662" i="3"/>
  <c r="G698" i="3" s="1"/>
  <c r="D757" i="3" s="1"/>
  <c r="H662" i="3"/>
  <c r="B663" i="3"/>
  <c r="D663" i="3"/>
  <c r="E663" i="3"/>
  <c r="G663" i="3"/>
  <c r="H663" i="3"/>
  <c r="D664" i="3"/>
  <c r="E664" i="3"/>
  <c r="G664" i="3"/>
  <c r="H664" i="3"/>
  <c r="D665" i="3"/>
  <c r="E665" i="3"/>
  <c r="G665" i="3"/>
  <c r="H665" i="3"/>
  <c r="B666" i="3"/>
  <c r="B698" i="3" s="1"/>
  <c r="D666" i="3"/>
  <c r="E666" i="3"/>
  <c r="G666" i="3"/>
  <c r="H666" i="3"/>
  <c r="H698" i="3" s="1"/>
  <c r="D667" i="3"/>
  <c r="E667" i="3"/>
  <c r="G667" i="3"/>
  <c r="H667" i="3"/>
  <c r="D668" i="3"/>
  <c r="E668" i="3"/>
  <c r="G668" i="3"/>
  <c r="H668" i="3"/>
  <c r="D669" i="3"/>
  <c r="E669" i="3"/>
  <c r="G669" i="3"/>
  <c r="H669" i="3"/>
  <c r="D670" i="3"/>
  <c r="E670" i="3"/>
  <c r="G670" i="3"/>
  <c r="G700" i="3" s="1"/>
  <c r="D759" i="3" s="1"/>
  <c r="H670" i="3"/>
  <c r="B671" i="3"/>
  <c r="D671" i="3"/>
  <c r="E671" i="3"/>
  <c r="G671" i="3"/>
  <c r="H671" i="3"/>
  <c r="D672" i="3"/>
  <c r="E672" i="3"/>
  <c r="G672" i="3"/>
  <c r="K672" i="3"/>
  <c r="B673" i="3"/>
  <c r="D673" i="3"/>
  <c r="E673" i="3"/>
  <c r="B680" i="3"/>
  <c r="B681" i="3"/>
  <c r="B682" i="3"/>
  <c r="G682" i="3"/>
  <c r="H682" i="3"/>
  <c r="G683" i="3"/>
  <c r="D742" i="3" s="1"/>
  <c r="B684" i="3"/>
  <c r="H684" i="3"/>
  <c r="B685" i="3"/>
  <c r="G686" i="3"/>
  <c r="D745" i="3" s="1"/>
  <c r="H686" i="3"/>
  <c r="B687" i="3"/>
  <c r="B688" i="3"/>
  <c r="B689" i="3"/>
  <c r="B690" i="3"/>
  <c r="H690" i="3"/>
  <c r="G691" i="3"/>
  <c r="D750" i="3" s="1"/>
  <c r="H691" i="3"/>
  <c r="B692" i="3"/>
  <c r="B693" i="3"/>
  <c r="B694" i="3"/>
  <c r="B695" i="3"/>
  <c r="B696" i="3"/>
  <c r="B697" i="3"/>
  <c r="G699" i="3"/>
  <c r="D758" i="3" s="1"/>
  <c r="H699" i="3"/>
  <c r="B700" i="3"/>
  <c r="H700" i="3"/>
  <c r="G701" i="3"/>
  <c r="D741" i="3"/>
  <c r="D748" i="3"/>
  <c r="D760" i="3"/>
  <c r="C761" i="3"/>
  <c r="D761" i="3"/>
  <c r="C762" i="3"/>
  <c r="D762" i="3"/>
  <c r="C763" i="3"/>
  <c r="D763" i="3"/>
  <c r="C764" i="3"/>
  <c r="D764" i="3"/>
  <c r="C765" i="3"/>
  <c r="D765" i="3"/>
  <c r="C766" i="3"/>
  <c r="D766" i="3"/>
  <c r="C767" i="3"/>
  <c r="D767" i="3"/>
  <c r="C768" i="3"/>
  <c r="D768" i="3"/>
  <c r="C769" i="3"/>
  <c r="D769" i="3"/>
  <c r="C770" i="3"/>
  <c r="D770" i="3"/>
  <c r="C771" i="3"/>
  <c r="D771" i="3"/>
  <c r="C772" i="3"/>
  <c r="D772" i="3"/>
  <c r="C773" i="3"/>
  <c r="D773" i="3"/>
  <c r="C774" i="3"/>
  <c r="D774" i="3"/>
  <c r="C775" i="3"/>
  <c r="D775" i="3"/>
  <c r="C776" i="3"/>
  <c r="D776" i="3"/>
  <c r="C777" i="3"/>
  <c r="D777" i="3"/>
  <c r="C778" i="3"/>
  <c r="D778" i="3"/>
  <c r="E790" i="3"/>
  <c r="F790" i="3"/>
  <c r="E791" i="3"/>
  <c r="F791" i="3"/>
  <c r="E792" i="3"/>
  <c r="F792" i="3"/>
  <c r="E793" i="3"/>
  <c r="F793" i="3"/>
  <c r="E794" i="3"/>
  <c r="F794" i="3"/>
  <c r="E795" i="3"/>
  <c r="F795" i="3"/>
  <c r="E796" i="3"/>
  <c r="F796" i="3"/>
  <c r="E797" i="3"/>
  <c r="F797" i="3"/>
  <c r="E798" i="3"/>
  <c r="F798" i="3"/>
  <c r="E799" i="3"/>
  <c r="F799" i="3"/>
  <c r="E800" i="3"/>
  <c r="F800" i="3"/>
  <c r="E812" i="3"/>
  <c r="E813" i="3"/>
  <c r="E814" i="3"/>
  <c r="E815" i="3"/>
  <c r="E816" i="3"/>
  <c r="E817" i="3"/>
  <c r="E818" i="3"/>
  <c r="E819" i="3"/>
  <c r="E820" i="3"/>
  <c r="E821" i="3"/>
  <c r="E822" i="3"/>
  <c r="E823" i="3"/>
  <c r="E824" i="3"/>
  <c r="E825" i="3"/>
  <c r="B907" i="3"/>
  <c r="C907" i="3"/>
  <c r="D907" i="3"/>
  <c r="E907" i="3"/>
  <c r="G907" i="3"/>
  <c r="H907" i="3"/>
  <c r="P907" i="3" s="1"/>
  <c r="I907" i="3"/>
  <c r="J907" i="3"/>
  <c r="K907" i="3"/>
  <c r="L907" i="3"/>
  <c r="M907" i="3"/>
  <c r="N907" i="3"/>
  <c r="Q907" i="3"/>
  <c r="B908" i="3"/>
  <c r="C908" i="3"/>
  <c r="D908" i="3"/>
  <c r="E908" i="3"/>
  <c r="G908" i="3"/>
  <c r="Q908" i="3" s="1"/>
  <c r="H908" i="3"/>
  <c r="I908" i="3"/>
  <c r="J908" i="3"/>
  <c r="K908" i="3"/>
  <c r="L908" i="3"/>
  <c r="M908" i="3"/>
  <c r="N908" i="3"/>
  <c r="P908" i="3"/>
  <c r="B909" i="3"/>
  <c r="C909" i="3"/>
  <c r="D909" i="3"/>
  <c r="E909" i="3"/>
  <c r="G909" i="3"/>
  <c r="H909" i="3"/>
  <c r="I909" i="3"/>
  <c r="P909" i="3" s="1"/>
  <c r="J909" i="3"/>
  <c r="K909" i="3"/>
  <c r="L909" i="3"/>
  <c r="M909" i="3"/>
  <c r="N909" i="3"/>
  <c r="Q909" i="3"/>
  <c r="B910" i="3"/>
  <c r="C910" i="3"/>
  <c r="D910" i="3"/>
  <c r="E910" i="3"/>
  <c r="G910" i="3"/>
  <c r="H910" i="3"/>
  <c r="P910" i="3" s="1"/>
  <c r="I910" i="3"/>
  <c r="J910" i="3"/>
  <c r="K910" i="3"/>
  <c r="L910" i="3"/>
  <c r="M910" i="3"/>
  <c r="N910" i="3"/>
  <c r="Q910" i="3"/>
  <c r="B911" i="3"/>
  <c r="C911" i="3"/>
  <c r="D911" i="3"/>
  <c r="E911" i="3"/>
  <c r="G911" i="3"/>
  <c r="H911" i="3"/>
  <c r="P911" i="3" s="1"/>
  <c r="I911" i="3"/>
  <c r="J911" i="3"/>
  <c r="K911" i="3"/>
  <c r="L911" i="3"/>
  <c r="M911" i="3"/>
  <c r="N911" i="3"/>
  <c r="Q911" i="3"/>
  <c r="B912" i="3"/>
  <c r="C912" i="3"/>
  <c r="D912" i="3"/>
  <c r="E912" i="3"/>
  <c r="G912" i="3"/>
  <c r="Q912" i="3" s="1"/>
  <c r="H912" i="3"/>
  <c r="I912" i="3"/>
  <c r="J912" i="3"/>
  <c r="K912" i="3"/>
  <c r="L912" i="3"/>
  <c r="M912" i="3"/>
  <c r="N912" i="3"/>
  <c r="P912" i="3"/>
  <c r="B913" i="3"/>
  <c r="C913" i="3"/>
  <c r="D913" i="3"/>
  <c r="E913" i="3"/>
  <c r="G913" i="3"/>
  <c r="H913" i="3"/>
  <c r="I913" i="3"/>
  <c r="J913" i="3"/>
  <c r="K913" i="3"/>
  <c r="L913" i="3"/>
  <c r="M913" i="3"/>
  <c r="N913" i="3"/>
  <c r="Q913" i="3"/>
  <c r="B914" i="3"/>
  <c r="C914" i="3"/>
  <c r="D914" i="3"/>
  <c r="E914" i="3"/>
  <c r="G914" i="3"/>
  <c r="H914" i="3"/>
  <c r="P914" i="3" s="1"/>
  <c r="I914" i="3"/>
  <c r="J914" i="3"/>
  <c r="K914" i="3"/>
  <c r="L914" i="3"/>
  <c r="M914" i="3"/>
  <c r="N914" i="3"/>
  <c r="Q914" i="3"/>
  <c r="B915" i="3"/>
  <c r="C915" i="3"/>
  <c r="D915" i="3"/>
  <c r="E915" i="3"/>
  <c r="G915" i="3"/>
  <c r="H915" i="3"/>
  <c r="P915" i="3" s="1"/>
  <c r="I915" i="3"/>
  <c r="J915" i="3"/>
  <c r="K915" i="3"/>
  <c r="L915" i="3"/>
  <c r="M915" i="3"/>
  <c r="N915" i="3"/>
  <c r="Q915" i="3"/>
  <c r="B916" i="3"/>
  <c r="C916" i="3"/>
  <c r="D916" i="3"/>
  <c r="E916" i="3"/>
  <c r="G916" i="3"/>
  <c r="Q916" i="3" s="1"/>
  <c r="H916" i="3"/>
  <c r="I916" i="3"/>
  <c r="J916" i="3"/>
  <c r="K916" i="3"/>
  <c r="L916" i="3"/>
  <c r="M916" i="3"/>
  <c r="N916" i="3"/>
  <c r="P916" i="3"/>
  <c r="B917" i="3"/>
  <c r="C917" i="3"/>
  <c r="D917" i="3"/>
  <c r="E917" i="3"/>
  <c r="G917" i="3"/>
  <c r="H917" i="3"/>
  <c r="I917" i="3"/>
  <c r="J917" i="3"/>
  <c r="K917" i="3"/>
  <c r="L917" i="3"/>
  <c r="M917" i="3"/>
  <c r="N917" i="3"/>
  <c r="Q917" i="3"/>
  <c r="B918" i="3"/>
  <c r="C918" i="3"/>
  <c r="D918" i="3"/>
  <c r="E918" i="3"/>
  <c r="G918" i="3"/>
  <c r="H918" i="3"/>
  <c r="P918" i="3" s="1"/>
  <c r="I918" i="3"/>
  <c r="J918" i="3"/>
  <c r="K918" i="3"/>
  <c r="L918" i="3"/>
  <c r="M918" i="3"/>
  <c r="N918" i="3"/>
  <c r="Q918" i="3"/>
  <c r="B919" i="3"/>
  <c r="C919" i="3"/>
  <c r="D919" i="3"/>
  <c r="E919" i="3"/>
  <c r="G919" i="3"/>
  <c r="H919" i="3"/>
  <c r="P919" i="3" s="1"/>
  <c r="I919" i="3"/>
  <c r="J919" i="3"/>
  <c r="K919" i="3"/>
  <c r="L919" i="3"/>
  <c r="M919" i="3"/>
  <c r="N919" i="3"/>
  <c r="Q919" i="3"/>
  <c r="B920" i="3"/>
  <c r="C920" i="3"/>
  <c r="D920" i="3"/>
  <c r="E920" i="3"/>
  <c r="G920" i="3"/>
  <c r="Q920" i="3" s="1"/>
  <c r="H920" i="3"/>
  <c r="I920" i="3"/>
  <c r="J920" i="3"/>
  <c r="K920" i="3"/>
  <c r="L920" i="3"/>
  <c r="M920" i="3"/>
  <c r="N920" i="3"/>
  <c r="P920" i="3"/>
  <c r="B921" i="3"/>
  <c r="C921" i="3"/>
  <c r="D921" i="3"/>
  <c r="E921" i="3"/>
  <c r="G921" i="3"/>
  <c r="H921" i="3"/>
  <c r="I921" i="3"/>
  <c r="J921" i="3"/>
  <c r="K921" i="3"/>
  <c r="L921" i="3"/>
  <c r="M921" i="3"/>
  <c r="N921" i="3"/>
  <c r="Q921" i="3"/>
  <c r="B922" i="3"/>
  <c r="C922" i="3"/>
  <c r="D922" i="3"/>
  <c r="E922" i="3"/>
  <c r="G922" i="3"/>
  <c r="H922" i="3"/>
  <c r="P922" i="3" s="1"/>
  <c r="I922" i="3"/>
  <c r="J922" i="3"/>
  <c r="K922" i="3"/>
  <c r="L922" i="3"/>
  <c r="M922" i="3"/>
  <c r="N922" i="3"/>
  <c r="Q922" i="3"/>
  <c r="B923" i="3"/>
  <c r="C923" i="3"/>
  <c r="D923" i="3"/>
  <c r="E923" i="3"/>
  <c r="G923" i="3"/>
  <c r="H923" i="3"/>
  <c r="P923" i="3" s="1"/>
  <c r="I923" i="3"/>
  <c r="J923" i="3"/>
  <c r="K923" i="3"/>
  <c r="L923" i="3"/>
  <c r="M923" i="3"/>
  <c r="N923" i="3"/>
  <c r="Q923" i="3"/>
  <c r="B924" i="3"/>
  <c r="C924" i="3"/>
  <c r="D924" i="3"/>
  <c r="E924" i="3"/>
  <c r="G924" i="3"/>
  <c r="Q924" i="3" s="1"/>
  <c r="H924" i="3"/>
  <c r="I924" i="3"/>
  <c r="J924" i="3"/>
  <c r="K924" i="3"/>
  <c r="L924" i="3"/>
  <c r="M924" i="3"/>
  <c r="N924" i="3"/>
  <c r="P924" i="3"/>
  <c r="B925" i="3"/>
  <c r="C925" i="3"/>
  <c r="D925" i="3"/>
  <c r="E925" i="3"/>
  <c r="G925" i="3"/>
  <c r="H925" i="3"/>
  <c r="I925" i="3"/>
  <c r="P925" i="3" s="1"/>
  <c r="J925" i="3"/>
  <c r="K925" i="3"/>
  <c r="L925" i="3"/>
  <c r="M925" i="3"/>
  <c r="N925" i="3"/>
  <c r="Q925" i="3"/>
  <c r="B926" i="3"/>
  <c r="C926" i="3"/>
  <c r="D926" i="3"/>
  <c r="E926" i="3"/>
  <c r="G926" i="3"/>
  <c r="Q926" i="3" s="1"/>
  <c r="H926" i="3"/>
  <c r="I926" i="3"/>
  <c r="J926" i="3"/>
  <c r="K926" i="3"/>
  <c r="P926" i="3" s="1"/>
  <c r="L926" i="3"/>
  <c r="M926" i="3"/>
  <c r="N926" i="3"/>
  <c r="B927" i="3"/>
  <c r="C927" i="3"/>
  <c r="D927" i="3"/>
  <c r="E927" i="3"/>
  <c r="G927" i="3"/>
  <c r="H927" i="3"/>
  <c r="I927" i="3"/>
  <c r="J927" i="3"/>
  <c r="K927" i="3"/>
  <c r="L927" i="3"/>
  <c r="M927" i="3"/>
  <c r="N927" i="3"/>
  <c r="Q927" i="3"/>
  <c r="B928" i="3"/>
  <c r="C928" i="3"/>
  <c r="D928" i="3"/>
  <c r="E928" i="3"/>
  <c r="G928" i="3"/>
  <c r="H928" i="3"/>
  <c r="P928" i="3" s="1"/>
  <c r="I928" i="3"/>
  <c r="J928" i="3"/>
  <c r="K928" i="3"/>
  <c r="L928" i="3"/>
  <c r="M928" i="3"/>
  <c r="N928" i="3"/>
  <c r="Q928" i="3"/>
  <c r="B929" i="3"/>
  <c r="C929" i="3"/>
  <c r="D929" i="3"/>
  <c r="E929" i="3"/>
  <c r="G929" i="3"/>
  <c r="Q929" i="3" s="1"/>
  <c r="H929" i="3"/>
  <c r="I929" i="3"/>
  <c r="J929" i="3"/>
  <c r="P929" i="3" s="1"/>
  <c r="K929" i="3"/>
  <c r="L929" i="3"/>
  <c r="M929" i="3"/>
  <c r="N929" i="3"/>
  <c r="B930" i="3"/>
  <c r="C930" i="3"/>
  <c r="D930" i="3"/>
  <c r="E930" i="3"/>
  <c r="G930" i="3"/>
  <c r="H930" i="3"/>
  <c r="P930" i="3" s="1"/>
  <c r="I930" i="3"/>
  <c r="J930" i="3"/>
  <c r="K930" i="3"/>
  <c r="L930" i="3"/>
  <c r="M930" i="3"/>
  <c r="N930" i="3"/>
  <c r="Q930" i="3"/>
  <c r="B931" i="3"/>
  <c r="C931" i="3"/>
  <c r="D931" i="3"/>
  <c r="E931" i="3"/>
  <c r="G931" i="3"/>
  <c r="H931" i="3"/>
  <c r="I931" i="3"/>
  <c r="J931" i="3"/>
  <c r="K931" i="3"/>
  <c r="L931" i="3"/>
  <c r="M931" i="3"/>
  <c r="N931" i="3"/>
  <c r="Q931" i="3"/>
  <c r="B932" i="3"/>
  <c r="C932" i="3"/>
  <c r="D932" i="3"/>
  <c r="E932" i="3"/>
  <c r="G932" i="3"/>
  <c r="Q932" i="3" s="1"/>
  <c r="H932" i="3"/>
  <c r="I932" i="3"/>
  <c r="P932" i="3" s="1"/>
  <c r="J932" i="3"/>
  <c r="K932" i="3"/>
  <c r="L932" i="3"/>
  <c r="M932" i="3"/>
  <c r="N932" i="3"/>
  <c r="B933" i="3"/>
  <c r="C933" i="3"/>
  <c r="D933" i="3"/>
  <c r="E933" i="3"/>
  <c r="G933" i="3"/>
  <c r="Q933" i="3" s="1"/>
  <c r="H933" i="3"/>
  <c r="I933" i="3"/>
  <c r="J933" i="3"/>
  <c r="K933" i="3"/>
  <c r="P933" i="3" s="1"/>
  <c r="L933" i="3"/>
  <c r="M933" i="3"/>
  <c r="N933" i="3"/>
  <c r="B934" i="3"/>
  <c r="C934" i="3"/>
  <c r="D934" i="3"/>
  <c r="E934" i="3"/>
  <c r="G934" i="3"/>
  <c r="Q934" i="3" s="1"/>
  <c r="H934" i="3"/>
  <c r="I934" i="3"/>
  <c r="P934" i="3" s="1"/>
  <c r="J934" i="3"/>
  <c r="K934" i="3"/>
  <c r="L934" i="3"/>
  <c r="M934" i="3"/>
  <c r="N934" i="3"/>
  <c r="B935" i="3"/>
  <c r="C935" i="3"/>
  <c r="D935" i="3"/>
  <c r="E935" i="3"/>
  <c r="G935" i="3"/>
  <c r="H935" i="3"/>
  <c r="P935" i="3" s="1"/>
  <c r="I935" i="3"/>
  <c r="J935" i="3"/>
  <c r="K935" i="3"/>
  <c r="L935" i="3"/>
  <c r="M935" i="3"/>
  <c r="N935" i="3"/>
  <c r="Q935" i="3"/>
  <c r="B936" i="3"/>
  <c r="C936" i="3"/>
  <c r="D936" i="3"/>
  <c r="E936" i="3"/>
  <c r="G936" i="3"/>
  <c r="Q936" i="3" s="1"/>
  <c r="H936" i="3"/>
  <c r="I936" i="3"/>
  <c r="J936" i="3"/>
  <c r="K936" i="3"/>
  <c r="L936" i="3"/>
  <c r="M936" i="3"/>
  <c r="N936" i="3"/>
  <c r="B937" i="3"/>
  <c r="C937" i="3"/>
  <c r="D937" i="3"/>
  <c r="E937" i="3"/>
  <c r="G937" i="3"/>
  <c r="Q937" i="3" s="1"/>
  <c r="H937" i="3"/>
  <c r="I937" i="3"/>
  <c r="J937" i="3"/>
  <c r="K937" i="3"/>
  <c r="L937" i="3"/>
  <c r="M937" i="3"/>
  <c r="N937" i="3"/>
  <c r="B938" i="3"/>
  <c r="C938" i="3"/>
  <c r="D938" i="3"/>
  <c r="E938" i="3"/>
  <c r="G938" i="3"/>
  <c r="Q938" i="3" s="1"/>
  <c r="H938" i="3"/>
  <c r="I938" i="3"/>
  <c r="J938" i="3"/>
  <c r="K938" i="3"/>
  <c r="L938" i="3"/>
  <c r="M938" i="3"/>
  <c r="N938" i="3"/>
  <c r="B939" i="3"/>
  <c r="C939" i="3"/>
  <c r="D939" i="3"/>
  <c r="E939" i="3"/>
  <c r="G939" i="3"/>
  <c r="H939" i="3"/>
  <c r="P939" i="3" s="1"/>
  <c r="I939" i="3"/>
  <c r="J939" i="3"/>
  <c r="K939" i="3"/>
  <c r="L939" i="3"/>
  <c r="M939" i="3"/>
  <c r="N939" i="3"/>
  <c r="Q939" i="3"/>
  <c r="B940" i="3"/>
  <c r="C940" i="3"/>
  <c r="D940" i="3"/>
  <c r="E940" i="3"/>
  <c r="G940" i="3"/>
  <c r="Q940" i="3" s="1"/>
  <c r="H940" i="3"/>
  <c r="I940" i="3"/>
  <c r="J940" i="3"/>
  <c r="K940" i="3"/>
  <c r="L940" i="3"/>
  <c r="M940" i="3"/>
  <c r="N940" i="3"/>
  <c r="B941" i="3"/>
  <c r="C941" i="3"/>
  <c r="D941" i="3"/>
  <c r="E941" i="3"/>
  <c r="G941" i="3"/>
  <c r="Q941" i="3" s="1"/>
  <c r="H941" i="3"/>
  <c r="I941" i="3"/>
  <c r="J941" i="3"/>
  <c r="K941" i="3"/>
  <c r="P941" i="3" s="1"/>
  <c r="L941" i="3"/>
  <c r="M941" i="3"/>
  <c r="N941" i="3"/>
  <c r="B942" i="3"/>
  <c r="C942" i="3"/>
  <c r="D942" i="3"/>
  <c r="E942" i="3"/>
  <c r="G942" i="3"/>
  <c r="Q942" i="3" s="1"/>
  <c r="H942" i="3"/>
  <c r="I942" i="3"/>
  <c r="P942" i="3" s="1"/>
  <c r="J942" i="3"/>
  <c r="K942" i="3"/>
  <c r="L942" i="3"/>
  <c r="M942" i="3"/>
  <c r="N942" i="3"/>
  <c r="B943" i="3"/>
  <c r="C943" i="3"/>
  <c r="D943" i="3"/>
  <c r="E943" i="3"/>
  <c r="G943" i="3"/>
  <c r="H943" i="3"/>
  <c r="P943" i="3" s="1"/>
  <c r="I943" i="3"/>
  <c r="J943" i="3"/>
  <c r="K943" i="3"/>
  <c r="L943" i="3"/>
  <c r="M943" i="3"/>
  <c r="N943" i="3"/>
  <c r="Q943" i="3"/>
  <c r="B944" i="3"/>
  <c r="C944" i="3"/>
  <c r="D944" i="3"/>
  <c r="E944" i="3"/>
  <c r="G944" i="3"/>
  <c r="Q944" i="3" s="1"/>
  <c r="H944" i="3"/>
  <c r="I944" i="3"/>
  <c r="P944" i="3" s="1"/>
  <c r="J944" i="3"/>
  <c r="K944" i="3"/>
  <c r="L944" i="3"/>
  <c r="M944" i="3"/>
  <c r="N944" i="3"/>
  <c r="B945" i="3"/>
  <c r="C945" i="3"/>
  <c r="D945" i="3"/>
  <c r="E945" i="3"/>
  <c r="G945" i="3"/>
  <c r="Q945" i="3" s="1"/>
  <c r="H945" i="3"/>
  <c r="I945" i="3"/>
  <c r="J945" i="3"/>
  <c r="K945" i="3"/>
  <c r="L945" i="3"/>
  <c r="M945" i="3"/>
  <c r="N945" i="3"/>
  <c r="B946" i="3"/>
  <c r="C946" i="3"/>
  <c r="D946" i="3"/>
  <c r="E946" i="3"/>
  <c r="G946" i="3"/>
  <c r="H946" i="3"/>
  <c r="I946" i="3"/>
  <c r="P946" i="3" s="1"/>
  <c r="J946" i="3"/>
  <c r="K946" i="3"/>
  <c r="L946" i="3"/>
  <c r="M946" i="3"/>
  <c r="N946" i="3"/>
  <c r="Q946" i="3"/>
  <c r="B947" i="3"/>
  <c r="C947" i="3"/>
  <c r="D947" i="3"/>
  <c r="E947" i="3"/>
  <c r="G947" i="3"/>
  <c r="H947" i="3"/>
  <c r="P947" i="3" s="1"/>
  <c r="I947" i="3"/>
  <c r="J947" i="3"/>
  <c r="K947" i="3"/>
  <c r="L947" i="3"/>
  <c r="M947" i="3"/>
  <c r="N947" i="3"/>
  <c r="Q947" i="3"/>
  <c r="B948" i="3"/>
  <c r="C948" i="3"/>
  <c r="D948" i="3"/>
  <c r="E948" i="3"/>
  <c r="G948" i="3"/>
  <c r="Q948" i="3" s="1"/>
  <c r="H948" i="3"/>
  <c r="I948" i="3"/>
  <c r="J948" i="3"/>
  <c r="K948" i="3"/>
  <c r="L948" i="3"/>
  <c r="M948" i="3"/>
  <c r="N948" i="3"/>
  <c r="B949" i="3"/>
  <c r="C949" i="3"/>
  <c r="D949" i="3"/>
  <c r="E949" i="3"/>
  <c r="G949" i="3"/>
  <c r="Q949" i="3" s="1"/>
  <c r="H949" i="3"/>
  <c r="I949" i="3"/>
  <c r="J949" i="3"/>
  <c r="K949" i="3"/>
  <c r="P949" i="3" s="1"/>
  <c r="L949" i="3"/>
  <c r="M949" i="3"/>
  <c r="N949" i="3"/>
  <c r="B950" i="3"/>
  <c r="C950" i="3"/>
  <c r="D950" i="3"/>
  <c r="E950" i="3"/>
  <c r="G950" i="3"/>
  <c r="H950" i="3"/>
  <c r="I950" i="3"/>
  <c r="J950" i="3"/>
  <c r="K950" i="3"/>
  <c r="L950" i="3"/>
  <c r="M950" i="3"/>
  <c r="N950" i="3"/>
  <c r="Q950" i="3"/>
  <c r="B951" i="3"/>
  <c r="C951" i="3"/>
  <c r="D951" i="3"/>
  <c r="E951" i="3"/>
  <c r="G951" i="3"/>
  <c r="H951" i="3"/>
  <c r="P951" i="3" s="1"/>
  <c r="I951" i="3"/>
  <c r="J951" i="3"/>
  <c r="K951" i="3"/>
  <c r="L951" i="3"/>
  <c r="M951" i="3"/>
  <c r="N951" i="3"/>
  <c r="Q951" i="3"/>
  <c r="B952" i="3"/>
  <c r="C952" i="3"/>
  <c r="D952" i="3"/>
  <c r="E952" i="3"/>
  <c r="G952" i="3"/>
  <c r="Q952" i="3" s="1"/>
  <c r="H952" i="3"/>
  <c r="I952" i="3"/>
  <c r="J952" i="3"/>
  <c r="K952" i="3"/>
  <c r="L952" i="3"/>
  <c r="M952" i="3"/>
  <c r="N952" i="3"/>
  <c r="B953" i="3"/>
  <c r="C953" i="3"/>
  <c r="D953" i="3"/>
  <c r="E953" i="3"/>
  <c r="G953" i="3"/>
  <c r="Q953" i="3" s="1"/>
  <c r="H953" i="3"/>
  <c r="I953" i="3"/>
  <c r="J953" i="3"/>
  <c r="K953" i="3"/>
  <c r="L953" i="3"/>
  <c r="M953" i="3"/>
  <c r="N953" i="3"/>
  <c r="B954" i="3"/>
  <c r="C954" i="3"/>
  <c r="D954" i="3"/>
  <c r="E954" i="3"/>
  <c r="G954" i="3"/>
  <c r="H954" i="3"/>
  <c r="P954" i="3" s="1"/>
  <c r="I954" i="3"/>
  <c r="J954" i="3"/>
  <c r="K954" i="3"/>
  <c r="L954" i="3"/>
  <c r="M954" i="3"/>
  <c r="N954" i="3"/>
  <c r="Q954" i="3"/>
  <c r="B955" i="3"/>
  <c r="C955" i="3"/>
  <c r="D955" i="3"/>
  <c r="E955" i="3"/>
  <c r="G955" i="3"/>
  <c r="H955" i="3"/>
  <c r="P955" i="3" s="1"/>
  <c r="I955" i="3"/>
  <c r="J955" i="3"/>
  <c r="K955" i="3"/>
  <c r="L955" i="3"/>
  <c r="M955" i="3"/>
  <c r="N955" i="3"/>
  <c r="Q955" i="3"/>
  <c r="B956" i="3"/>
  <c r="C956" i="3"/>
  <c r="D956" i="3"/>
  <c r="E956" i="3"/>
  <c r="G956" i="3"/>
  <c r="Q956" i="3" s="1"/>
  <c r="H956" i="3"/>
  <c r="I956" i="3"/>
  <c r="J956" i="3"/>
  <c r="K956" i="3"/>
  <c r="L956" i="3"/>
  <c r="M956" i="3"/>
  <c r="N956" i="3"/>
  <c r="B957" i="3"/>
  <c r="C957" i="3"/>
  <c r="D957" i="3"/>
  <c r="E957" i="3"/>
  <c r="G957" i="3"/>
  <c r="Q957" i="3" s="1"/>
  <c r="H957" i="3"/>
  <c r="I957" i="3"/>
  <c r="J957" i="3"/>
  <c r="K957" i="3"/>
  <c r="L957" i="3"/>
  <c r="M957" i="3"/>
  <c r="N957" i="3"/>
  <c r="B958" i="3"/>
  <c r="C958" i="3"/>
  <c r="D958" i="3"/>
  <c r="E958" i="3"/>
  <c r="G958" i="3"/>
  <c r="H958" i="3"/>
  <c r="P958" i="3" s="1"/>
  <c r="I958" i="3"/>
  <c r="J958" i="3"/>
  <c r="K958" i="3"/>
  <c r="L958" i="3"/>
  <c r="M958" i="3"/>
  <c r="N958" i="3"/>
  <c r="Q958" i="3"/>
  <c r="G961" i="3"/>
  <c r="Q961" i="3" s="1"/>
  <c r="H961" i="3"/>
  <c r="I961" i="3"/>
  <c r="J961" i="3"/>
  <c r="K961" i="3"/>
  <c r="L961" i="3"/>
  <c r="M961" i="3"/>
  <c r="N961" i="3"/>
  <c r="G962" i="3"/>
  <c r="Q962" i="3" s="1"/>
  <c r="H962" i="3"/>
  <c r="I962" i="3"/>
  <c r="J962" i="3"/>
  <c r="K962" i="3"/>
  <c r="L962" i="3"/>
  <c r="M962" i="3"/>
  <c r="N962" i="3"/>
  <c r="G963" i="3"/>
  <c r="H963" i="3"/>
  <c r="P963" i="3" s="1"/>
  <c r="I963" i="3"/>
  <c r="J963" i="3"/>
  <c r="K963" i="3"/>
  <c r="L963" i="3"/>
  <c r="M963" i="3"/>
  <c r="N963" i="3"/>
  <c r="Q963" i="3"/>
  <c r="G964" i="3"/>
  <c r="H964" i="3"/>
  <c r="I964" i="3"/>
  <c r="J964" i="3"/>
  <c r="K964" i="3"/>
  <c r="L964" i="3"/>
  <c r="M964" i="3"/>
  <c r="N964" i="3"/>
  <c r="Q964" i="3"/>
  <c r="G965" i="3"/>
  <c r="Q965" i="3" s="1"/>
  <c r="H965" i="3"/>
  <c r="I965" i="3"/>
  <c r="J965" i="3"/>
  <c r="K965" i="3"/>
  <c r="P965" i="3" s="1"/>
  <c r="L965" i="3"/>
  <c r="M965" i="3"/>
  <c r="N965" i="3"/>
  <c r="G966" i="3"/>
  <c r="Q966" i="3" s="1"/>
  <c r="H966" i="3"/>
  <c r="I966" i="3"/>
  <c r="J966" i="3"/>
  <c r="K966" i="3"/>
  <c r="L966" i="3"/>
  <c r="M966" i="3"/>
  <c r="N966"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I1007" i="3"/>
  <c r="L1007" i="3"/>
  <c r="O1007" i="3"/>
  <c r="I1008" i="3"/>
  <c r="L1008" i="3" s="1"/>
  <c r="O1008" i="3"/>
  <c r="I1009" i="3"/>
  <c r="L1009" i="3" s="1"/>
  <c r="O1009" i="3"/>
  <c r="I1010" i="3"/>
  <c r="L1010" i="3" s="1"/>
  <c r="O1010" i="3"/>
  <c r="L1011" i="3"/>
  <c r="O1011" i="3"/>
  <c r="L1012" i="3"/>
  <c r="O1012" i="3"/>
  <c r="L1013" i="3"/>
  <c r="O1013" i="3"/>
  <c r="L1014" i="3"/>
  <c r="O1014" i="3"/>
  <c r="L1015" i="3"/>
  <c r="O1015" i="3"/>
  <c r="L1016" i="3"/>
  <c r="O1016" i="3"/>
  <c r="I1017" i="3"/>
  <c r="L1017" i="3"/>
  <c r="I1018" i="3"/>
  <c r="L1018" i="3" s="1"/>
  <c r="I1019" i="3"/>
  <c r="L1019" i="3"/>
  <c r="I1020" i="3"/>
  <c r="L1020" i="3" s="1"/>
  <c r="I1021" i="3"/>
  <c r="L1021" i="3"/>
  <c r="I1022" i="3"/>
  <c r="L1022" i="3" s="1"/>
  <c r="I1023" i="3"/>
  <c r="L1023" i="3"/>
  <c r="I1024" i="3"/>
  <c r="L1024" i="3" s="1"/>
  <c r="I1028" i="3"/>
  <c r="L1028" i="3"/>
  <c r="I1029" i="3"/>
  <c r="L1029" i="3" s="1"/>
  <c r="I1030" i="3"/>
  <c r="L1030" i="3"/>
  <c r="I1031" i="3"/>
  <c r="L1031" i="3" s="1"/>
  <c r="I1032" i="3"/>
  <c r="L1032" i="3"/>
  <c r="I1033" i="3"/>
  <c r="L1033" i="3" s="1"/>
  <c r="I1034" i="3"/>
  <c r="I1035" i="3"/>
  <c r="L1035" i="3"/>
  <c r="I1036" i="3"/>
  <c r="L1036" i="3"/>
  <c r="L1048" i="3"/>
  <c r="O1048" i="3"/>
  <c r="L1049" i="3"/>
  <c r="O1049" i="3"/>
  <c r="L1050" i="3"/>
  <c r="O1050" i="3"/>
  <c r="L1051" i="3"/>
  <c r="O1051" i="3"/>
  <c r="L1052" i="3"/>
  <c r="O1052" i="3"/>
  <c r="L1053" i="3"/>
  <c r="O1053" i="3"/>
  <c r="L1054" i="3"/>
  <c r="O1054" i="3"/>
  <c r="L1055" i="3"/>
  <c r="O1055" i="3"/>
  <c r="L1056" i="3"/>
  <c r="O1056" i="3"/>
  <c r="L1057" i="3"/>
  <c r="O1057" i="3"/>
  <c r="L1058" i="3"/>
  <c r="O1058" i="3"/>
  <c r="L1059" i="3"/>
  <c r="O1059" i="3"/>
  <c r="L1060" i="3"/>
  <c r="O1060" i="3"/>
  <c r="L1061" i="3"/>
  <c r="O1061" i="3"/>
  <c r="L1062" i="3"/>
  <c r="O1062" i="3"/>
  <c r="L1063" i="3"/>
  <c r="O1063" i="3"/>
  <c r="L1064" i="3"/>
  <c r="O1064" i="3"/>
  <c r="L1065" i="3"/>
  <c r="O1065" i="3"/>
  <c r="L1070" i="3"/>
  <c r="O1070" i="3"/>
  <c r="L1071" i="3"/>
  <c r="O1071" i="3"/>
  <c r="L1072" i="3"/>
  <c r="O1072" i="3"/>
  <c r="L1073" i="3"/>
  <c r="O1073" i="3"/>
  <c r="L1074" i="3"/>
  <c r="O1074" i="3"/>
  <c r="L1075" i="3"/>
  <c r="O1075" i="3"/>
  <c r="L1076" i="3"/>
  <c r="O1076" i="3"/>
  <c r="L1077" i="3"/>
  <c r="O1077" i="3"/>
  <c r="L1078" i="3"/>
  <c r="O1078" i="3"/>
  <c r="L1079" i="3"/>
  <c r="O1079" i="3"/>
  <c r="L1080" i="3"/>
  <c r="O1080" i="3"/>
  <c r="L1081" i="3"/>
  <c r="O1081" i="3"/>
  <c r="L1082" i="3"/>
  <c r="O1082" i="3"/>
  <c r="L1083" i="3"/>
  <c r="O1083" i="3"/>
  <c r="L1084" i="3"/>
  <c r="O1084" i="3"/>
  <c r="L1085" i="3"/>
  <c r="O1085" i="3"/>
  <c r="L1086" i="3"/>
  <c r="O1086" i="3"/>
  <c r="L1087" i="3"/>
  <c r="O1087" i="3"/>
  <c r="P11" i="28"/>
  <c r="Q11" i="28"/>
  <c r="P12" i="28"/>
  <c r="Q12" i="28"/>
  <c r="P13" i="28"/>
  <c r="Q13" i="28"/>
  <c r="P14" i="28"/>
  <c r="Q14" i="28"/>
  <c r="P15" i="28"/>
  <c r="Q15" i="28"/>
  <c r="P16" i="28"/>
  <c r="Q16" i="28"/>
  <c r="P17" i="28"/>
  <c r="Q17" i="28"/>
  <c r="P18" i="28"/>
  <c r="Q18" i="28"/>
  <c r="P19" i="28"/>
  <c r="Q19" i="28"/>
  <c r="P20" i="28"/>
  <c r="Q20" i="28"/>
  <c r="P21" i="28"/>
  <c r="Q21" i="28"/>
  <c r="P22" i="28"/>
  <c r="Q22" i="28"/>
  <c r="P23" i="28"/>
  <c r="Q23" i="28"/>
  <c r="P24" i="28"/>
  <c r="Q24" i="28"/>
  <c r="P25" i="28"/>
  <c r="Q25" i="28"/>
  <c r="P26" i="28"/>
  <c r="Q26" i="28"/>
  <c r="P27" i="28"/>
  <c r="Q27" i="28"/>
  <c r="P28" i="28"/>
  <c r="Q28" i="28"/>
  <c r="P29" i="28"/>
  <c r="Q29" i="28"/>
  <c r="P30" i="28"/>
  <c r="Q30" i="28"/>
  <c r="P31" i="28"/>
  <c r="Q31" i="28"/>
  <c r="P32" i="28"/>
  <c r="Q32" i="28"/>
  <c r="P33" i="28"/>
  <c r="Q33" i="28"/>
  <c r="P34" i="28"/>
  <c r="Q34" i="28"/>
  <c r="M47" i="28"/>
  <c r="M48" i="28"/>
  <c r="M49" i="28"/>
  <c r="M50" i="28"/>
  <c r="M51" i="28"/>
  <c r="M52" i="28"/>
  <c r="M53" i="28"/>
  <c r="M54" i="28"/>
  <c r="M55" i="28"/>
  <c r="M56" i="28"/>
  <c r="M57" i="28"/>
  <c r="M58" i="28"/>
  <c r="M59" i="28"/>
  <c r="M60" i="28"/>
  <c r="M61" i="28"/>
  <c r="M62" i="28"/>
  <c r="M63" i="28"/>
  <c r="M64" i="28"/>
  <c r="M77" i="28"/>
  <c r="M78" i="28"/>
  <c r="M79" i="28"/>
  <c r="M80" i="28"/>
  <c r="M81" i="28"/>
  <c r="M82" i="28"/>
  <c r="M83" i="28"/>
  <c r="M84" i="28"/>
  <c r="M85" i="28"/>
  <c r="M86" i="28"/>
  <c r="M87" i="28"/>
  <c r="M88" i="28"/>
  <c r="M89" i="28"/>
  <c r="M90" i="28"/>
  <c r="M91" i="28"/>
  <c r="M92" i="28"/>
  <c r="M93" i="28"/>
  <c r="M94" i="28"/>
  <c r="M95" i="28"/>
  <c r="M96" i="28"/>
  <c r="L1054" i="28"/>
  <c r="M1054" i="28"/>
  <c r="L1055" i="28"/>
  <c r="M1055" i="28"/>
  <c r="L1056" i="28"/>
  <c r="M1056" i="28" s="1"/>
  <c r="L1057" i="28"/>
  <c r="M1057" i="28"/>
  <c r="L1058" i="28"/>
  <c r="M1058" i="28"/>
  <c r="L1059" i="28"/>
  <c r="M1059" i="28"/>
  <c r="L1060" i="28"/>
  <c r="M1060" i="28" s="1"/>
  <c r="L1061" i="28"/>
  <c r="M1061" i="28" s="1"/>
  <c r="L1062" i="28"/>
  <c r="M1062" i="28"/>
  <c r="L1063" i="28"/>
  <c r="M1063" i="28"/>
  <c r="L1064" i="28"/>
  <c r="M1064" i="28"/>
  <c r="L1065" i="28"/>
  <c r="M1065" i="28" s="1"/>
  <c r="L1066" i="28"/>
  <c r="M1066" i="28"/>
  <c r="L1067" i="28"/>
  <c r="M1067" i="28"/>
  <c r="L1068" i="28"/>
  <c r="M1068" i="28" s="1"/>
  <c r="L1069" i="28"/>
  <c r="M1069" i="28"/>
  <c r="L1070" i="28"/>
  <c r="M1070" i="28"/>
  <c r="L1071" i="28"/>
  <c r="M1071" i="28"/>
  <c r="L1072" i="28"/>
  <c r="M1072" i="28" s="1"/>
  <c r="L1073" i="28"/>
  <c r="M1073" i="28"/>
  <c r="L1074" i="28"/>
  <c r="M1074" i="28"/>
  <c r="L1075" i="28"/>
  <c r="M1075" i="28"/>
  <c r="L1076" i="28"/>
  <c r="M1076" i="28"/>
  <c r="L1077" i="28"/>
  <c r="M1077" i="28"/>
  <c r="L1078" i="28"/>
  <c r="M1078" i="28"/>
  <c r="L1079" i="28"/>
  <c r="M1079" i="28"/>
  <c r="L1080" i="28"/>
  <c r="M1080" i="28"/>
  <c r="L1081" i="28"/>
  <c r="M1081" i="28"/>
  <c r="L1082" i="28"/>
  <c r="M1082" i="28"/>
  <c r="L1083" i="28"/>
  <c r="M1083" i="28"/>
  <c r="L1084" i="28"/>
  <c r="M1084" i="28"/>
  <c r="L1085" i="28"/>
  <c r="M1085" i="28"/>
  <c r="L1086" i="28"/>
  <c r="M1086" i="28"/>
  <c r="L1087" i="28"/>
  <c r="M1087" i="28" s="1"/>
  <c r="L1088" i="28"/>
  <c r="M1088" i="28"/>
  <c r="L1089" i="28"/>
  <c r="M1089" i="28" s="1"/>
  <c r="L1090" i="28"/>
  <c r="M1090" i="28"/>
  <c r="L1091" i="28"/>
  <c r="M1091" i="28"/>
  <c r="L1092" i="28"/>
  <c r="M1092" i="28"/>
  <c r="L1093" i="28"/>
  <c r="M1093" i="28"/>
  <c r="L1094" i="28"/>
  <c r="M1094" i="28"/>
  <c r="L1095" i="28"/>
  <c r="M1095" i="28" s="1"/>
  <c r="L1096" i="28"/>
  <c r="M1096" i="28"/>
  <c r="L1097" i="28"/>
  <c r="M1097" i="28"/>
  <c r="L1098" i="28"/>
  <c r="M1098" i="28"/>
  <c r="L1099" i="28"/>
  <c r="M1099" i="28"/>
  <c r="L1100" i="28"/>
  <c r="M1100" i="28"/>
  <c r="L1101" i="28"/>
  <c r="M1101" i="28"/>
  <c r="L1102" i="28"/>
  <c r="M1102" i="28"/>
  <c r="L1103" i="28"/>
  <c r="M1103" i="28"/>
  <c r="L1104" i="28"/>
  <c r="M1104" i="28"/>
  <c r="L1105" i="28"/>
  <c r="M1105" i="28"/>
  <c r="L1106" i="28"/>
  <c r="M1106" i="28"/>
  <c r="L1107" i="28"/>
  <c r="M1107" i="28" s="1"/>
  <c r="L1108" i="28"/>
  <c r="M1108" i="28"/>
  <c r="L1109" i="28"/>
  <c r="M1109" i="28"/>
  <c r="L1110" i="28"/>
  <c r="M1110" i="28"/>
  <c r="L1111" i="28"/>
  <c r="M1111" i="28" s="1"/>
  <c r="L1112" i="28"/>
  <c r="M1112" i="28"/>
  <c r="L1113" i="28"/>
  <c r="M1113" i="28" s="1"/>
  <c r="L1114" i="28"/>
  <c r="M1114" i="28"/>
  <c r="L1115" i="28"/>
  <c r="M1115" i="28" s="1"/>
  <c r="L1116" i="28"/>
  <c r="M1116" i="28"/>
  <c r="L1117" i="28"/>
  <c r="M1117" i="28"/>
  <c r="L1118" i="28"/>
  <c r="M1118" i="28"/>
  <c r="L1119" i="28"/>
  <c r="M1119" i="28"/>
  <c r="L1120" i="28"/>
  <c r="M1120" i="28"/>
  <c r="L1121" i="28"/>
  <c r="M1121" i="28"/>
  <c r="L1122" i="28"/>
  <c r="M1122" i="28"/>
  <c r="L1123" i="28"/>
  <c r="M1123" i="28" s="1"/>
  <c r="L1124" i="28"/>
  <c r="M1124" i="28"/>
  <c r="L1125" i="28"/>
  <c r="M1125" i="28" s="1"/>
  <c r="L1126" i="28"/>
  <c r="M1126" i="28"/>
  <c r="L1127" i="28"/>
  <c r="M1127" i="28"/>
  <c r="L1128" i="28"/>
  <c r="M1128" i="28"/>
  <c r="L1129" i="28"/>
  <c r="M1129" i="28" s="1"/>
  <c r="L1130" i="28"/>
  <c r="M1130" i="28"/>
  <c r="L1131" i="28"/>
  <c r="M1131" i="28" s="1"/>
  <c r="L1132" i="28"/>
  <c r="M1132" i="28"/>
  <c r="L1133" i="28"/>
  <c r="M1133" i="28" s="1"/>
  <c r="L1134" i="28"/>
  <c r="M1134" i="28"/>
  <c r="L1135" i="28"/>
  <c r="M1135" i="28" s="1"/>
  <c r="L1136" i="28"/>
  <c r="M1136" i="28"/>
  <c r="L1137" i="28"/>
  <c r="M1137" i="28"/>
  <c r="L1138" i="28"/>
  <c r="M1138" i="28"/>
  <c r="L1139" i="28"/>
  <c r="M1139" i="28" s="1"/>
  <c r="L1140" i="28"/>
  <c r="M1140" i="28"/>
  <c r="L1141" i="28"/>
  <c r="M1141" i="28" s="1"/>
  <c r="L1142" i="28"/>
  <c r="M1142" i="28"/>
  <c r="L1143" i="28"/>
  <c r="M1143" i="28" s="1"/>
  <c r="L1144" i="28"/>
  <c r="M1144" i="28"/>
  <c r="L1145" i="28"/>
  <c r="M1145" i="28"/>
  <c r="L1146" i="28"/>
  <c r="M1146" i="28"/>
  <c r="L1147" i="28"/>
  <c r="M1147" i="28" s="1"/>
  <c r="L1148" i="28"/>
  <c r="M1148" i="28"/>
  <c r="L1149" i="28"/>
  <c r="M1149" i="28"/>
  <c r="L1150" i="28"/>
  <c r="M1150" i="28"/>
  <c r="L1151" i="28"/>
  <c r="M1151" i="28" s="1"/>
  <c r="L1152" i="28"/>
  <c r="M1152" i="28"/>
  <c r="L1153" i="28"/>
  <c r="M1153" i="28" s="1"/>
  <c r="L1154" i="28"/>
  <c r="M1154" i="28"/>
  <c r="L1155" i="28"/>
  <c r="M1155" i="28" s="1"/>
  <c r="L1156" i="28"/>
  <c r="M1156" i="28"/>
  <c r="L1157" i="28"/>
  <c r="M1157" i="28"/>
  <c r="L1158" i="28"/>
  <c r="M1158" i="28"/>
  <c r="L1159" i="28"/>
  <c r="M1159" i="28" s="1"/>
  <c r="L1160" i="28"/>
  <c r="M1160" i="28"/>
  <c r="L1161" i="28"/>
  <c r="M1161" i="28" s="1"/>
  <c r="L1162" i="28"/>
  <c r="M1162" i="28"/>
  <c r="L1163" i="28"/>
  <c r="M1163" i="28" s="1"/>
  <c r="L1164" i="28"/>
  <c r="M1164" i="28"/>
  <c r="L1165" i="28"/>
  <c r="M1165" i="28"/>
  <c r="L1166" i="28"/>
  <c r="M1166" i="28"/>
  <c r="L1167" i="28"/>
  <c r="M1167" i="28" s="1"/>
  <c r="L1168" i="28"/>
  <c r="M1168" i="28"/>
  <c r="L1169" i="28"/>
  <c r="M1169" i="28"/>
  <c r="L1170" i="28"/>
  <c r="M1170" i="28"/>
  <c r="L1171" i="28"/>
  <c r="M1171" i="28" s="1"/>
  <c r="L1172" i="28"/>
  <c r="M1172" i="28"/>
  <c r="L1173" i="28"/>
  <c r="M1173" i="28"/>
  <c r="L1174" i="28"/>
  <c r="M1174" i="28"/>
  <c r="L1175" i="28"/>
  <c r="M1175" i="28" s="1"/>
  <c r="L1176" i="28"/>
  <c r="M1176" i="28"/>
  <c r="L1177" i="28"/>
  <c r="M1177" i="28"/>
  <c r="L1178" i="28"/>
  <c r="M1178" i="28"/>
  <c r="L1179" i="28"/>
  <c r="M1179" i="28" s="1"/>
  <c r="L1180" i="28"/>
  <c r="M1180" i="28"/>
  <c r="L1181" i="28"/>
  <c r="M1181" i="28"/>
  <c r="L1182" i="28"/>
  <c r="M1182" i="28"/>
  <c r="L1183" i="28"/>
  <c r="M1183" i="28" s="1"/>
  <c r="L1184" i="28"/>
  <c r="M1184" i="28"/>
  <c r="L1185" i="28"/>
  <c r="M1185" i="28" s="1"/>
  <c r="L1186" i="28"/>
  <c r="M1186" i="28"/>
  <c r="L1187" i="28"/>
  <c r="M1187" i="28" s="1"/>
  <c r="L1188" i="28"/>
  <c r="M1188" i="28"/>
  <c r="L1189" i="28"/>
  <c r="M1189" i="28"/>
  <c r="L1190" i="28"/>
  <c r="M1190" i="28"/>
  <c r="L1191" i="28"/>
  <c r="M1191" i="28" s="1"/>
  <c r="L1192" i="28"/>
  <c r="M1192" i="28"/>
  <c r="L1193" i="28"/>
  <c r="M1193" i="28" s="1"/>
  <c r="L1194" i="28"/>
  <c r="M1194" i="28"/>
  <c r="L1195" i="28"/>
  <c r="M1195" i="28" s="1"/>
  <c r="L1196" i="28"/>
  <c r="M1196" i="28"/>
  <c r="L1197" i="28"/>
  <c r="M1197" i="28"/>
  <c r="L1198" i="28"/>
  <c r="M1198" i="28"/>
  <c r="L1199" i="28"/>
  <c r="M1199" i="28" s="1"/>
  <c r="L1200" i="28"/>
  <c r="M1200" i="28"/>
  <c r="L1201" i="28"/>
  <c r="M1201" i="28"/>
  <c r="L1202" i="28"/>
  <c r="M1202" i="28"/>
  <c r="L1203" i="28"/>
  <c r="M1203" i="28" s="1"/>
  <c r="L1204" i="28"/>
  <c r="M1204" i="28"/>
  <c r="L1205" i="28"/>
  <c r="M1205" i="28" s="1"/>
  <c r="L1206" i="28"/>
  <c r="M1206" i="28"/>
  <c r="L1207" i="28"/>
  <c r="M1207" i="28" s="1"/>
  <c r="L1208" i="28"/>
  <c r="M1208" i="28"/>
  <c r="L1209" i="28"/>
  <c r="M1209" i="28"/>
  <c r="L1210" i="28"/>
  <c r="M1210" i="28"/>
  <c r="L1211" i="28"/>
  <c r="M1211" i="28" s="1"/>
  <c r="L1212" i="28"/>
  <c r="M1212" i="28"/>
  <c r="L1213" i="28"/>
  <c r="M1213" i="28"/>
  <c r="L1214" i="28"/>
  <c r="M1214" i="28"/>
  <c r="L1215" i="28"/>
  <c r="M1215" i="28" s="1"/>
  <c r="L1216" i="28"/>
  <c r="M1216" i="28"/>
  <c r="L1217" i="28"/>
  <c r="M1217" i="28" s="1"/>
  <c r="L1224" i="28"/>
  <c r="AH1224" i="28"/>
  <c r="AI1224" i="28"/>
  <c r="L1225" i="28"/>
  <c r="AH1225" i="28"/>
  <c r="AI1225" i="28"/>
  <c r="L1226" i="28"/>
  <c r="AH1226" i="28"/>
  <c r="AI1226" i="28"/>
  <c r="L1227" i="28"/>
  <c r="AH1227" i="28"/>
  <c r="AI1227" i="28"/>
  <c r="L1228" i="28"/>
  <c r="AH1228" i="28"/>
  <c r="AI1228" i="28"/>
  <c r="L1229" i="28"/>
  <c r="AH1229" i="28"/>
  <c r="AI1229" i="28"/>
  <c r="L1230" i="28"/>
  <c r="AH1230" i="28"/>
  <c r="AI1230" i="28"/>
  <c r="L1231" i="28"/>
  <c r="AH1231" i="28"/>
  <c r="AI1231" i="28"/>
  <c r="L1232" i="28"/>
  <c r="AH1232" i="28"/>
  <c r="AI1232" i="28"/>
  <c r="L1233" i="28"/>
  <c r="AH1233" i="28"/>
  <c r="AI1233" i="28"/>
  <c r="L1234" i="28"/>
  <c r="AH1234" i="28"/>
  <c r="AI1234" i="28"/>
  <c r="L1235" i="28"/>
  <c r="AH1235" i="28"/>
  <c r="AI1235" i="28"/>
  <c r="L1236" i="28"/>
  <c r="AH1236" i="28"/>
  <c r="AI1236" i="28"/>
  <c r="L1237" i="28"/>
  <c r="AH1237" i="28"/>
  <c r="AI1237" i="28"/>
  <c r="L1238" i="28"/>
  <c r="AH1238" i="28"/>
  <c r="AI1238" i="28"/>
  <c r="L1239" i="28"/>
  <c r="AH1239" i="28"/>
  <c r="AI1239" i="28"/>
  <c r="L1240" i="28"/>
  <c r="AH1240" i="28"/>
  <c r="AI1240" i="28"/>
  <c r="L1241" i="28"/>
  <c r="AH1241" i="28"/>
  <c r="AI1241" i="28"/>
  <c r="L1242" i="28"/>
  <c r="AH1242" i="28"/>
  <c r="AI1242" i="28"/>
  <c r="AH1243" i="28"/>
  <c r="AI1243" i="28"/>
  <c r="L1244" i="28"/>
  <c r="AH1244" i="28"/>
  <c r="AI1244" i="28"/>
  <c r="L1245" i="28"/>
  <c r="AH1245" i="28"/>
  <c r="AI1245" i="28"/>
  <c r="L1246" i="28"/>
  <c r="AH1246" i="28"/>
  <c r="AI1246" i="28"/>
  <c r="L1247" i="28"/>
  <c r="AH1247" i="28"/>
  <c r="AI1247" i="28"/>
  <c r="L1248" i="28"/>
  <c r="AH1248" i="28"/>
  <c r="AI1248" i="28"/>
  <c r="L1249" i="28"/>
  <c r="AH1249" i="28"/>
  <c r="AI1249" i="28"/>
  <c r="L1250" i="28"/>
  <c r="AH1250" i="28"/>
  <c r="AI1250" i="28"/>
  <c r="L1251" i="28"/>
  <c r="AH1251" i="28"/>
  <c r="AI1251" i="28"/>
  <c r="L1252" i="28"/>
  <c r="AH1252" i="28"/>
  <c r="AI1252" i="28"/>
  <c r="L1253" i="28"/>
  <c r="AH1253" i="28"/>
  <c r="AI1253" i="28"/>
  <c r="L1254" i="28"/>
  <c r="AH1254" i="28"/>
  <c r="AI1254" i="28"/>
  <c r="L1255" i="28"/>
  <c r="AH1255" i="28"/>
  <c r="AI1255" i="28"/>
  <c r="L1256" i="28"/>
  <c r="AH1256" i="28"/>
  <c r="AI1256" i="28"/>
  <c r="L1257" i="28"/>
  <c r="AH1257" i="28"/>
  <c r="AI1257" i="28"/>
  <c r="L1258" i="28"/>
  <c r="AH1258" i="28"/>
  <c r="AI1258" i="28"/>
  <c r="L1259" i="28"/>
  <c r="AH1259" i="28"/>
  <c r="AI1259" i="28"/>
  <c r="L1260" i="28"/>
  <c r="AH1260" i="28"/>
  <c r="AI1260" i="28"/>
  <c r="L1261" i="28"/>
  <c r="AH1261" i="28"/>
  <c r="AI1261" i="28"/>
  <c r="L1262" i="28"/>
  <c r="AH1262" i="28"/>
  <c r="AI1262" i="28"/>
  <c r="L1263" i="28"/>
  <c r="AH1263" i="28"/>
  <c r="AI1263" i="28"/>
  <c r="L1264" i="28"/>
  <c r="AH1264" i="28"/>
  <c r="AI1264" i="28"/>
  <c r="L1265" i="28"/>
  <c r="AH1265" i="28"/>
  <c r="AI1265" i="28"/>
  <c r="L1266" i="28"/>
  <c r="AH1266" i="28"/>
  <c r="AI1266" i="28"/>
  <c r="L1267" i="28"/>
  <c r="AH1267" i="28"/>
  <c r="AI1267" i="28"/>
  <c r="L1268" i="28"/>
  <c r="AH1268" i="28"/>
  <c r="AI1268" i="28"/>
  <c r="L1269" i="28"/>
  <c r="AH1269" i="28"/>
  <c r="AI1269" i="28"/>
  <c r="L1270" i="28"/>
  <c r="AH1270" i="28"/>
  <c r="AI1270" i="28"/>
  <c r="L1271" i="28"/>
  <c r="AH1271" i="28"/>
  <c r="AI1271" i="28"/>
  <c r="L1272" i="28"/>
  <c r="AH1272" i="28"/>
  <c r="AI1272" i="28"/>
  <c r="L1273" i="28"/>
  <c r="AH1273" i="28"/>
  <c r="AI1273" i="28"/>
  <c r="L1274" i="28"/>
  <c r="I1288" i="28"/>
  <c r="J1288" i="28"/>
  <c r="I1289" i="28"/>
  <c r="J1289" i="28"/>
  <c r="I1290" i="28"/>
  <c r="J1290" i="28"/>
  <c r="I1291" i="28"/>
  <c r="J1291" i="28"/>
  <c r="I1292" i="28"/>
  <c r="J1292" i="28"/>
  <c r="I1293" i="28"/>
  <c r="J1293" i="28"/>
  <c r="I1294" i="28"/>
  <c r="J1294" i="28"/>
  <c r="I1295" i="28"/>
  <c r="J1295" i="28"/>
  <c r="I1296" i="28"/>
  <c r="J1296" i="28"/>
  <c r="I1297" i="28"/>
  <c r="J1297" i="28"/>
  <c r="I1298" i="28"/>
  <c r="J1298" i="28"/>
  <c r="I1299" i="28"/>
  <c r="J1299" i="28"/>
  <c r="I1300" i="28"/>
  <c r="J1300" i="28"/>
  <c r="I1301" i="28"/>
  <c r="J1301" i="28"/>
  <c r="I1302" i="28"/>
  <c r="J1302" i="28"/>
  <c r="I1303" i="28"/>
  <c r="J1303" i="28"/>
  <c r="I1304" i="28"/>
  <c r="J1304" i="28"/>
  <c r="I1305" i="28"/>
  <c r="J1305" i="28"/>
  <c r="I1306" i="28"/>
  <c r="J1306" i="28"/>
  <c r="I1307" i="28"/>
  <c r="J1307" i="28"/>
  <c r="I1308" i="28"/>
  <c r="J1308" i="28"/>
  <c r="I1309" i="28"/>
  <c r="J1309" i="28"/>
  <c r="I1310" i="28"/>
  <c r="J1310" i="28"/>
  <c r="I1311" i="28"/>
  <c r="J1311" i="28"/>
  <c r="I1312" i="28"/>
  <c r="J1312" i="28"/>
  <c r="I1313" i="28"/>
  <c r="J1313" i="28"/>
  <c r="I1314" i="28"/>
  <c r="J1314" i="28"/>
  <c r="I1315" i="28"/>
  <c r="J1315" i="28"/>
  <c r="I1316" i="28"/>
  <c r="J1316" i="28"/>
  <c r="I1317" i="28"/>
  <c r="J1317" i="28"/>
  <c r="I1318" i="28"/>
  <c r="J1318" i="28"/>
  <c r="I1319" i="28"/>
  <c r="J1319" i="28"/>
  <c r="I1320" i="28"/>
  <c r="J1320" i="28"/>
  <c r="I1321" i="28"/>
  <c r="J1321" i="28"/>
  <c r="I1322" i="28"/>
  <c r="J1322" i="28"/>
  <c r="I1323" i="28"/>
  <c r="J1323" i="28"/>
  <c r="I1324" i="28"/>
  <c r="J1324" i="28"/>
  <c r="I1325" i="28"/>
  <c r="J1325" i="28"/>
  <c r="I1326" i="28"/>
  <c r="J1326" i="28"/>
  <c r="I1327" i="28"/>
  <c r="J1327" i="28"/>
  <c r="I1328" i="28"/>
  <c r="J1328" i="28"/>
  <c r="I1329" i="28"/>
  <c r="J1329" i="28"/>
  <c r="I1330" i="28"/>
  <c r="J1330" i="28"/>
  <c r="I1331" i="28"/>
  <c r="J1331" i="28"/>
  <c r="I1332" i="28"/>
  <c r="J1332" i="28"/>
  <c r="I1333" i="28"/>
  <c r="J1333" i="28"/>
  <c r="I1334" i="28"/>
  <c r="J1334" i="28"/>
  <c r="I1335" i="28"/>
  <c r="J1335" i="28"/>
  <c r="I1336" i="28"/>
  <c r="J1336" i="28"/>
  <c r="I1337" i="28"/>
  <c r="J1337" i="28"/>
  <c r="I1338" i="28"/>
  <c r="J1338" i="28"/>
  <c r="I1339" i="28"/>
  <c r="J1339" i="28"/>
  <c r="I1341" i="28"/>
  <c r="J1341" i="28"/>
  <c r="I1342" i="28"/>
  <c r="J1342" i="28"/>
  <c r="I1343" i="28"/>
  <c r="J1343" i="28"/>
  <c r="I1344" i="28"/>
  <c r="J1344" i="28"/>
  <c r="I1345" i="28"/>
  <c r="J1345" i="28"/>
  <c r="I1346" i="28"/>
  <c r="J1346" i="28"/>
  <c r="I1347" i="28"/>
  <c r="J1347" i="28"/>
  <c r="I1348" i="28"/>
  <c r="J1348" i="28"/>
  <c r="I1349" i="28"/>
  <c r="J1349" i="28"/>
  <c r="I1350" i="28"/>
  <c r="J1350" i="28"/>
  <c r="I1351" i="28"/>
  <c r="J1351" i="28"/>
  <c r="I1352" i="28"/>
  <c r="J1352" i="28"/>
  <c r="I1353" i="28"/>
  <c r="J1353" i="28"/>
  <c r="I1354" i="28"/>
  <c r="J1354" i="28"/>
  <c r="I1355" i="28"/>
  <c r="J1355" i="28"/>
  <c r="I1356" i="28"/>
  <c r="J1356" i="28"/>
  <c r="I1357" i="28"/>
  <c r="J1357" i="28"/>
  <c r="I1358" i="28"/>
  <c r="J1358" i="28"/>
  <c r="I1359" i="28"/>
  <c r="J1359" i="28"/>
  <c r="I1360" i="28"/>
  <c r="J1360" i="28"/>
  <c r="I1361" i="28"/>
  <c r="J1361" i="28"/>
  <c r="I1362" i="28"/>
  <c r="J1362" i="28"/>
  <c r="I1363" i="28"/>
  <c r="J1363" i="28"/>
  <c r="I1364" i="28"/>
  <c r="J1364" i="28"/>
  <c r="I1365" i="28"/>
  <c r="J1365" i="28"/>
  <c r="I1366" i="28"/>
  <c r="J1366" i="28"/>
  <c r="I1367" i="28"/>
  <c r="J1367" i="28"/>
  <c r="I1368" i="28"/>
  <c r="J1368" i="28"/>
  <c r="I1369" i="28"/>
  <c r="J1369" i="28"/>
  <c r="I1370" i="28"/>
  <c r="J1370" i="28"/>
  <c r="I1371" i="28"/>
  <c r="J1371" i="28"/>
  <c r="I1372" i="28"/>
  <c r="J1372" i="28"/>
  <c r="I1373" i="28"/>
  <c r="J1373" i="28"/>
  <c r="I1374" i="28"/>
  <c r="J1374" i="28"/>
  <c r="I1375" i="28"/>
  <c r="J1375" i="28"/>
  <c r="I1376" i="28"/>
  <c r="J1376" i="28"/>
  <c r="I1377" i="28"/>
  <c r="J1377" i="28"/>
  <c r="I1378" i="28"/>
  <c r="J1378" i="28"/>
  <c r="I1379" i="28"/>
  <c r="J1379" i="28"/>
  <c r="I1380" i="28"/>
  <c r="J1380" i="28"/>
  <c r="I1381" i="28"/>
  <c r="J1381" i="28"/>
  <c r="I1382" i="28"/>
  <c r="J1382" i="28"/>
  <c r="I1383" i="28"/>
  <c r="J1383" i="28"/>
  <c r="I1384" i="28"/>
  <c r="J1384" i="28"/>
  <c r="I1385" i="28"/>
  <c r="J1385" i="28"/>
  <c r="I1386" i="28"/>
  <c r="J1386" i="28"/>
  <c r="I1387" i="28"/>
  <c r="J1387" i="28"/>
  <c r="P964" i="3" l="1"/>
  <c r="P962" i="3"/>
  <c r="P940" i="3"/>
  <c r="P956" i="3"/>
  <c r="P945" i="3"/>
  <c r="P938" i="3"/>
  <c r="P936" i="3"/>
  <c r="P957" i="3"/>
  <c r="P952" i="3"/>
  <c r="P937" i="3"/>
  <c r="P953" i="3"/>
  <c r="P950" i="3"/>
  <c r="P948" i="3"/>
  <c r="P966" i="3"/>
  <c r="P961" i="3"/>
  <c r="F671" i="3"/>
  <c r="J671" i="3" s="1"/>
  <c r="J668" i="3"/>
  <c r="I700" i="3"/>
  <c r="K668" i="3"/>
  <c r="I697" i="3"/>
  <c r="K657" i="3"/>
  <c r="K641" i="3"/>
  <c r="I694" i="3"/>
  <c r="J636" i="3"/>
  <c r="K636" i="3"/>
  <c r="I693" i="3"/>
  <c r="J631" i="3"/>
  <c r="F691" i="3"/>
  <c r="C750" i="3" s="1"/>
  <c r="J615" i="3"/>
  <c r="F686" i="3"/>
  <c r="C745" i="3" s="1"/>
  <c r="J612" i="3"/>
  <c r="I683" i="3"/>
  <c r="K601" i="3"/>
  <c r="K695" i="3" s="1"/>
  <c r="J596" i="3"/>
  <c r="K593" i="3"/>
  <c r="I680" i="3"/>
  <c r="I696" i="3"/>
  <c r="H697" i="3"/>
  <c r="P917" i="3"/>
  <c r="L221" i="3"/>
  <c r="G252" i="3"/>
  <c r="K217" i="3"/>
  <c r="F252" i="3"/>
  <c r="P913" i="3"/>
  <c r="G680" i="3"/>
  <c r="D739" i="3" s="1"/>
  <c r="P927" i="3"/>
  <c r="P921" i="3"/>
  <c r="I688" i="3"/>
  <c r="I685" i="3"/>
  <c r="P931" i="3"/>
  <c r="F670" i="3"/>
  <c r="J670" i="3" s="1"/>
  <c r="F669" i="3"/>
  <c r="J669" i="3" s="1"/>
  <c r="F672" i="3"/>
  <c r="F667" i="3"/>
  <c r="K667" i="3"/>
  <c r="I699" i="3"/>
  <c r="F666" i="3"/>
  <c r="J666" i="3" s="1"/>
  <c r="F665" i="3"/>
  <c r="J665" i="3" s="1"/>
  <c r="F664" i="3"/>
  <c r="J664" i="3" s="1"/>
  <c r="F662" i="3"/>
  <c r="I698" i="3"/>
  <c r="K662" i="3"/>
  <c r="F661" i="3"/>
  <c r="J661" i="3" s="1"/>
  <c r="F659" i="3"/>
  <c r="J659" i="3" s="1"/>
  <c r="F658" i="3"/>
  <c r="J658" i="3" s="1"/>
  <c r="F657" i="3"/>
  <c r="F656" i="3"/>
  <c r="J656" i="3" s="1"/>
  <c r="F654" i="3"/>
  <c r="J654" i="3" s="1"/>
  <c r="F653" i="3"/>
  <c r="F651" i="3"/>
  <c r="J651" i="3" s="1"/>
  <c r="F650" i="3"/>
  <c r="J650" i="3" s="1"/>
  <c r="F649" i="3"/>
  <c r="J649" i="3" s="1"/>
  <c r="F648" i="3"/>
  <c r="J648" i="3" s="1"/>
  <c r="F646" i="3"/>
  <c r="J646" i="3" s="1"/>
  <c r="F645" i="3"/>
  <c r="K645" i="3"/>
  <c r="I695" i="3"/>
  <c r="F643" i="3"/>
  <c r="J643" i="3" s="1"/>
  <c r="F642" i="3"/>
  <c r="J642" i="3" s="1"/>
  <c r="F641" i="3"/>
  <c r="F640" i="3"/>
  <c r="J640" i="3" s="1"/>
  <c r="F638" i="3"/>
  <c r="J638" i="3" s="1"/>
  <c r="F637" i="3"/>
  <c r="J637" i="3" s="1"/>
  <c r="F635" i="3"/>
  <c r="J635" i="3" s="1"/>
  <c r="F634" i="3"/>
  <c r="J634" i="3" s="1"/>
  <c r="F633" i="3"/>
  <c r="J633" i="3" s="1"/>
  <c r="F632" i="3"/>
  <c r="I692" i="3"/>
  <c r="K632" i="3"/>
  <c r="F630" i="3"/>
  <c r="I690" i="3"/>
  <c r="K630" i="3"/>
  <c r="F629" i="3"/>
  <c r="J629" i="3" s="1"/>
  <c r="F627" i="3"/>
  <c r="J627" i="3" s="1"/>
  <c r="F626" i="3"/>
  <c r="I689" i="3"/>
  <c r="F625" i="3"/>
  <c r="J625" i="3" s="1"/>
  <c r="F624" i="3"/>
  <c r="J624" i="3" s="1"/>
  <c r="F622" i="3"/>
  <c r="J622" i="3" s="1"/>
  <c r="F621" i="3"/>
  <c r="F619" i="3"/>
  <c r="J619" i="3" s="1"/>
  <c r="F618" i="3"/>
  <c r="J618" i="3" s="1"/>
  <c r="F617" i="3"/>
  <c r="J617" i="3" s="1"/>
  <c r="F616" i="3"/>
  <c r="K616" i="3"/>
  <c r="I687" i="3"/>
  <c r="F614" i="3"/>
  <c r="J614" i="3" s="1"/>
  <c r="F613" i="3"/>
  <c r="J613" i="3" s="1"/>
  <c r="F611" i="3"/>
  <c r="K611" i="3"/>
  <c r="K699" i="3" s="1"/>
  <c r="I684" i="3"/>
  <c r="F610" i="3"/>
  <c r="J610" i="3" s="1"/>
  <c r="F609" i="3"/>
  <c r="J609" i="3" s="1"/>
  <c r="F608" i="3"/>
  <c r="J608" i="3" s="1"/>
  <c r="F607" i="3"/>
  <c r="J607" i="3" s="1"/>
  <c r="F606" i="3"/>
  <c r="J606" i="3" s="1"/>
  <c r="F605" i="3"/>
  <c r="J605" i="3" s="1"/>
  <c r="F603" i="3"/>
  <c r="J603" i="3" s="1"/>
  <c r="F602" i="3"/>
  <c r="J602" i="3" s="1"/>
  <c r="F601" i="3"/>
  <c r="F600" i="3"/>
  <c r="I682" i="3"/>
  <c r="K600" i="3"/>
  <c r="F599" i="3"/>
  <c r="J599" i="3" s="1"/>
  <c r="F598" i="3"/>
  <c r="J598" i="3" s="1"/>
  <c r="K692" i="3"/>
  <c r="F597" i="3"/>
  <c r="J597" i="3" s="1"/>
  <c r="K691" i="3"/>
  <c r="K596" i="3"/>
  <c r="K690" i="3" s="1"/>
  <c r="I681" i="3"/>
  <c r="F595" i="3"/>
  <c r="J595" i="3" s="1"/>
  <c r="F594" i="3"/>
  <c r="J594" i="3" s="1"/>
  <c r="F593" i="3"/>
  <c r="J593" i="3" s="1"/>
  <c r="F592" i="3"/>
  <c r="J592" i="3" s="1"/>
  <c r="K686" i="3"/>
  <c r="F591" i="3"/>
  <c r="J591" i="3" s="1"/>
  <c r="F590" i="3"/>
  <c r="J590" i="3" s="1"/>
  <c r="F589" i="3"/>
  <c r="J589" i="3" s="1"/>
  <c r="F587" i="3"/>
  <c r="J587" i="3" s="1"/>
  <c r="K681" i="3"/>
  <c r="F586" i="3"/>
  <c r="K680" i="3"/>
  <c r="L188" i="3"/>
  <c r="F242" i="3"/>
  <c r="F699" i="3" l="1"/>
  <c r="C758" i="3" s="1"/>
  <c r="J667" i="3"/>
  <c r="F680" i="3"/>
  <c r="C739" i="3" s="1"/>
  <c r="J586" i="3"/>
  <c r="J680" i="3" s="1"/>
  <c r="F682" i="3"/>
  <c r="C741" i="3" s="1"/>
  <c r="J600" i="3"/>
  <c r="K701" i="3"/>
  <c r="F684" i="3"/>
  <c r="C743" i="3" s="1"/>
  <c r="J611" i="3"/>
  <c r="J653" i="3"/>
  <c r="F696" i="3"/>
  <c r="C755" i="3" s="1"/>
  <c r="J672" i="3"/>
  <c r="F701" i="3"/>
  <c r="C760" i="3" s="1"/>
  <c r="J701" i="3"/>
  <c r="J621" i="3"/>
  <c r="F688" i="3"/>
  <c r="C747" i="3" s="1"/>
  <c r="J662" i="3"/>
  <c r="F698" i="3"/>
  <c r="C757" i="3" s="1"/>
  <c r="K698" i="3"/>
  <c r="J699" i="3"/>
  <c r="J645" i="3"/>
  <c r="F695" i="3"/>
  <c r="C754" i="3" s="1"/>
  <c r="K700" i="3"/>
  <c r="J681" i="3"/>
  <c r="J696" i="3"/>
  <c r="J630" i="3"/>
  <c r="F690" i="3"/>
  <c r="C749" i="3" s="1"/>
  <c r="F697" i="3"/>
  <c r="C756" i="3" s="1"/>
  <c r="J657" i="3"/>
  <c r="K682" i="3"/>
  <c r="K687" i="3"/>
  <c r="F685" i="3"/>
  <c r="C744" i="3" s="1"/>
  <c r="F693" i="3"/>
  <c r="C752" i="3" s="1"/>
  <c r="F700" i="3"/>
  <c r="C759" i="3" s="1"/>
  <c r="J601" i="3"/>
  <c r="J695" i="3" s="1"/>
  <c r="F683" i="3"/>
  <c r="C742" i="3" s="1"/>
  <c r="K696" i="3"/>
  <c r="K688" i="3"/>
  <c r="K685" i="3"/>
  <c r="F681" i="3"/>
  <c r="C740" i="3" s="1"/>
  <c r="J698" i="3"/>
  <c r="K683" i="3"/>
  <c r="J688" i="3"/>
  <c r="K697" i="3"/>
  <c r="F687" i="3"/>
  <c r="C746" i="3" s="1"/>
  <c r="J616" i="3"/>
  <c r="F694" i="3"/>
  <c r="C753" i="3" s="1"/>
  <c r="J641" i="3"/>
  <c r="J690" i="3"/>
  <c r="J685" i="3"/>
  <c r="J700" i="3"/>
  <c r="J683" i="3"/>
  <c r="K684" i="3"/>
  <c r="K689" i="3"/>
  <c r="J697" i="3"/>
  <c r="J684" i="3"/>
  <c r="J689" i="3"/>
  <c r="K694" i="3"/>
  <c r="F689" i="3"/>
  <c r="C748" i="3" s="1"/>
  <c r="J626" i="3"/>
  <c r="F692" i="3"/>
  <c r="C751" i="3" s="1"/>
  <c r="J632" i="3"/>
  <c r="K693" i="3"/>
  <c r="J682" i="3"/>
  <c r="J694" i="3" l="1"/>
  <c r="J686" i="3"/>
  <c r="J691" i="3"/>
  <c r="J687" i="3"/>
  <c r="J693" i="3"/>
  <c r="J692" i="3"/>
</calcChain>
</file>

<file path=xl/connections.xml><?xml version="1.0" encoding="utf-8"?>
<connections xmlns="http://schemas.openxmlformats.org/spreadsheetml/2006/main">
  <connection id="1" name="Duncan 2007 rm sources" type="6" refreshedVersion="0" background="1" saveData="1">
    <textPr fileType="mac" sourceFile="Macintosh HD:Users:ian:Dropbox:Pred-Prey:Data Supplement:Individual:Data Supp Support:Growth Refs:Duncan 2007:Duncan 2007 rm sources.txt" tab="0" delimiter="&quot;">
      <textFields count="3">
        <textField/>
        <textField/>
        <textField/>
      </textFields>
    </textPr>
  </connection>
  <connection id="2" name="Grange Duncan 2006" type="6" refreshedVersion="0" background="1" saveData="1">
    <textPr fileType="mac" sourceFile="Mo:Users:moi:Desktop:Grange Duncan 2006.txt" space="1" consecutive="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<sst xmlns="http://schemas.openxmlformats.org/spreadsheetml/2006/main" count="70987" uniqueCount="12641">
  <si>
    <r>
      <t>as x_gm, or else is production in g/m</t>
    </r>
    <r>
      <rPr>
        <vertAlign val="superscript"/>
        <sz val="12"/>
        <color indexed="8"/>
        <rFont val="Times New Roman"/>
      </rPr>
      <t>2</t>
    </r>
    <r>
      <rPr>
        <sz val="12"/>
        <color indexed="8"/>
        <rFont val="Times New Roman"/>
      </rPr>
      <t>/yr (or m</t>
    </r>
    <r>
      <rPr>
        <vertAlign val="superscript"/>
        <sz val="12"/>
        <color indexed="8"/>
        <rFont val="Times New Roman"/>
      </rPr>
      <t>3</t>
    </r>
    <r>
      <rPr>
        <sz val="12"/>
        <color indexed="8"/>
        <rFont val="Times New Roman"/>
      </rPr>
      <t>). The Reference column specifies the published source, except</t>
    </r>
    <phoneticPr fontId="2" type="noConversion"/>
  </si>
  <si>
    <t>Matteo Smerlak, Anthony R. E. Sinclair, Michel Loreau.</t>
    <phoneticPr fontId="2" type="noConversion"/>
  </si>
  <si>
    <t>Ian A. Hatton, Kevin S. McCann, John M. Fryxell, T. Jonathan Davies,</t>
    <phoneticPr fontId="2" type="noConversion"/>
  </si>
  <si>
    <t>(35%) [a], Carpinus betulus (32%) [a], Fagus sylvatica (25%) [a] and Acer campestre (3%) [a] with understorey coppice of Corylus avellana et al.</t>
    <phoneticPr fontId="2" type="noConversion"/>
  </si>
  <si>
    <t>Quercus</t>
    <phoneticPr fontId="2" type="noConversion"/>
  </si>
  <si>
    <t>(86%) [a], Quercus patraea, Fagus sylvatica et al.</t>
    <phoneticPr fontId="2" type="noConversion"/>
  </si>
  <si>
    <t>X</t>
  </si>
  <si>
    <t>Various</t>
  </si>
  <si>
    <t>Total large predators vs total prey community biomass Africa (g/m2)</t>
  </si>
  <si>
    <t>Lion vs total prey community biomass Africa (g/m2)</t>
  </si>
  <si>
    <t>Hyena vs total prey community biomass Africa (g/m2)</t>
  </si>
  <si>
    <t>Various &amp; Project Tiger</t>
  </si>
  <si>
    <t>D</t>
  </si>
  <si>
    <t>E</t>
  </si>
  <si>
    <t>Del Giorgio &amp; Gasol 1995</t>
  </si>
  <si>
    <t>Zooplankton vs phytoplankton community biomass Quebec lakes (g/m3)</t>
  </si>
  <si>
    <t>F</t>
  </si>
  <si>
    <t>Broadleaf total production (g/m2/yr) vs foliage biomass (g/m2) global</t>
  </si>
  <si>
    <t>Coniferous total production (g/m2/yr) vs foliage biomass (g/m2) global</t>
  </si>
  <si>
    <t>Duarte &amp; Chiscano 1999</t>
  </si>
  <si>
    <t xml:space="preserve">Phytoplankton production (g/m2/yr) vs biomass (g/m2) lakes globally </t>
  </si>
  <si>
    <t>Plante &amp; Downing 1989</t>
  </si>
  <si>
    <t>Zooplankton community production (g/m2/yr) vs biomass (g/m2) lakes globally</t>
  </si>
  <si>
    <t>Downing &amp; Plante 1993</t>
  </si>
  <si>
    <t>Lake fish community production (g/m2/yr) vs biomass (g/m2) global</t>
  </si>
  <si>
    <t>Randall et. al. 1995</t>
  </si>
  <si>
    <t>River fish community production (g/m2/yr) vs biomass (g/m2) global</t>
  </si>
  <si>
    <t>East 1984</t>
  </si>
  <si>
    <t>Grange &amp; Duncan 2006</t>
  </si>
  <si>
    <t>Kawanishi &amp; Sunquist 2004</t>
  </si>
  <si>
    <t>Broadleaf foliage production (g/m2/yr) vs foliage biomass (g/m2) global</t>
  </si>
  <si>
    <t>Further information about this data file is available as Supplementary Text in the Supplementary PDF.</t>
    <phoneticPr fontId="2" type="noConversion"/>
  </si>
  <si>
    <r>
      <t>y_gm, where x_gm (x-variable) is biomass in g/m</t>
    </r>
    <r>
      <rPr>
        <vertAlign val="superscript"/>
        <sz val="12"/>
        <color indexed="8"/>
        <rFont val="Times New Roman"/>
      </rPr>
      <t>2</t>
    </r>
    <r>
      <rPr>
        <sz val="12"/>
        <color indexed="8"/>
        <rFont val="Times New Roman"/>
      </rPr>
      <t xml:space="preserve"> or g/m</t>
    </r>
    <r>
      <rPr>
        <vertAlign val="superscript"/>
        <sz val="12"/>
        <color indexed="8"/>
        <rFont val="Times New Roman"/>
      </rPr>
      <t>3</t>
    </r>
    <r>
      <rPr>
        <sz val="12"/>
        <color indexed="8"/>
        <rFont val="Times New Roman"/>
      </rPr>
      <t xml:space="preserve">, and y_gm is either predator biomass in similar units </t>
    </r>
    <phoneticPr fontId="2" type="noConversion"/>
  </si>
  <si>
    <t>Chaoboridae</t>
    <phoneticPr fontId="2" type="noConversion"/>
  </si>
  <si>
    <t>Invertebrate</t>
    <phoneticPr fontId="2" type="noConversion"/>
  </si>
  <si>
    <t>Cladotanytarsus</t>
    <phoneticPr fontId="2" type="noConversion"/>
  </si>
  <si>
    <t>Heterotrissoclad</t>
    <phoneticPr fontId="2" type="noConversion"/>
  </si>
  <si>
    <t>X</t>
    <phoneticPr fontId="2" type="noConversion"/>
  </si>
  <si>
    <t>Ephemeroptera</t>
    <phoneticPr fontId="2" type="noConversion"/>
  </si>
  <si>
    <t>Caenidae</t>
    <phoneticPr fontId="2" type="noConversion"/>
  </si>
  <si>
    <t>Brachycercus</t>
    <phoneticPr fontId="2" type="noConversion"/>
  </si>
  <si>
    <t>Ephemeridae</t>
    <phoneticPr fontId="2" type="noConversion"/>
  </si>
  <si>
    <t>Flosculariaceae</t>
    <phoneticPr fontId="2" type="noConversion"/>
  </si>
  <si>
    <t>Trochosphaeridae</t>
    <phoneticPr fontId="2" type="noConversion"/>
  </si>
  <si>
    <t>DIGITIZED FROM MCCAULEY &amp; KALFF 1981</t>
    <phoneticPr fontId="2" type="noConversion"/>
  </si>
  <si>
    <t>del Giorgio et al. 1999</t>
    <phoneticPr fontId="2" type="noConversion"/>
  </si>
  <si>
    <t>del Giorgio and Peters 1994</t>
    <phoneticPr fontId="2" type="noConversion"/>
  </si>
  <si>
    <t>Alteromonadaceae</t>
    <phoneticPr fontId="2" type="noConversion"/>
  </si>
  <si>
    <t>Rhodospirillales</t>
    <phoneticPr fontId="2" type="noConversion"/>
  </si>
  <si>
    <t>Rhodospirillaceae</t>
    <phoneticPr fontId="2" type="noConversion"/>
  </si>
  <si>
    <t>Pseudomonadales</t>
    <phoneticPr fontId="2" type="noConversion"/>
  </si>
  <si>
    <t>Pseudomonadaceae</t>
    <phoneticPr fontId="2" type="noConversion"/>
  </si>
  <si>
    <t>Bacillales</t>
    <phoneticPr fontId="2" type="noConversion"/>
  </si>
  <si>
    <t>Bacillaceae</t>
    <phoneticPr fontId="2" type="noConversion"/>
  </si>
  <si>
    <t>Bdellovibrionales</t>
    <phoneticPr fontId="2" type="noConversion"/>
  </si>
  <si>
    <t>Gerenuk</t>
  </si>
  <si>
    <t>Ostrich</t>
  </si>
  <si>
    <t>Mountain reedbuck</t>
  </si>
  <si>
    <t>Vervet Monkey</t>
  </si>
  <si>
    <t>Red Lechwe</t>
  </si>
  <si>
    <t>Kob</t>
  </si>
  <si>
    <t>breakdown). Plot_name specifies x_gm and y_gm variables and units.</t>
  </si>
  <si>
    <t xml:space="preserve">The "ind" worksheet includes individual production to body mass data and is structured similar to "eco". Column </t>
  </si>
  <si>
    <t xml:space="preserve">S3 specifies the regression in Table S3 to which the data belongs, while S3_order specifies dashed groupings of </t>
  </si>
  <si>
    <t xml:space="preserve">taxonomic orders. Data are included in columns x_g and y_g, where x_g is body mass in g, and y_g is production </t>
  </si>
  <si>
    <t xml:space="preserve">in g/yr.  </t>
  </si>
  <si>
    <t xml:space="preserve">The "Land" and "Aqua" worksheets duplicate the data on the "eco" worksheet and contain original units, </t>
  </si>
  <si>
    <t>Planktivore fish production (g/m2/yr) vs biomass (g/m2) lakes global</t>
  </si>
  <si>
    <t>Benthivore fish production (g/m2/yr) vs biomass (g/m2) lakes global</t>
  </si>
  <si>
    <t>Piscivore fish production (g/m2/yr) vs biomass (g/m2) lakes global</t>
  </si>
  <si>
    <t>Siluaniidae</t>
    <phoneticPr fontId="2" type="noConversion"/>
  </si>
  <si>
    <t>Cafeteriidae</t>
    <phoneticPr fontId="2" type="noConversion"/>
  </si>
  <si>
    <t>These data were obtained from digitising McCauley &amp; Kalff 1981, Figure 2. Digitized data reveal a closer correspondence with the fit reported in the paper, than the summary by lake from the raw data above. The discrepancy is small but not clear where it arises.</t>
    <phoneticPr fontId="2" type="noConversion"/>
  </si>
  <si>
    <t>Centrarchidae</t>
    <phoneticPr fontId="2" type="noConversion"/>
  </si>
  <si>
    <t>Fish</t>
    <phoneticPr fontId="2" type="noConversion"/>
  </si>
  <si>
    <t>Perciformes</t>
    <phoneticPr fontId="2" type="noConversion"/>
  </si>
  <si>
    <t>Centrarchidae</t>
    <phoneticPr fontId="2" type="noConversion"/>
  </si>
  <si>
    <t>Percidae</t>
    <phoneticPr fontId="2" type="noConversion"/>
  </si>
  <si>
    <t>Eleotridae</t>
    <phoneticPr fontId="2" type="noConversion"/>
  </si>
  <si>
    <t>Cichlidae</t>
    <phoneticPr fontId="2" type="noConversion"/>
  </si>
  <si>
    <t>Fish</t>
    <phoneticPr fontId="2" type="noConversion"/>
  </si>
  <si>
    <t xml:space="preserve">Quercus petraea with coppiced understorey of Corylus avellana, Carpinus betulus et al.   </t>
    <phoneticPr fontId="2" type="noConversion"/>
  </si>
  <si>
    <t>Lamiales</t>
    <phoneticPr fontId="2" type="noConversion"/>
  </si>
  <si>
    <t>Lamiaceae</t>
    <phoneticPr fontId="2" type="noConversion"/>
  </si>
  <si>
    <t>Malpighiales</t>
    <phoneticPr fontId="2" type="noConversion"/>
  </si>
  <si>
    <t>Euphorbiaceae</t>
    <phoneticPr fontId="2" type="noConversion"/>
  </si>
  <si>
    <t>Malvales</t>
    <phoneticPr fontId="2" type="noConversion"/>
  </si>
  <si>
    <t>Dipterocarpaceae</t>
    <phoneticPr fontId="2" type="noConversion"/>
  </si>
  <si>
    <t>Myrtales</t>
    <phoneticPr fontId="2" type="noConversion"/>
  </si>
  <si>
    <t xml:space="preserve">from Table S2. An "X" indicates that the data is not included in a regression in the respective table. A value of </t>
  </si>
  <si>
    <t xml:space="preserve">"9999" indicates an extreme point that is excluded from the regression. Data are included in columns x_gm and </t>
  </si>
  <si>
    <t xml:space="preserve">where many sources were used to obtain a single ecosystem estimate (see "Land" or "Aqua" for a full </t>
  </si>
  <si>
    <t>Altermonadales</t>
    <phoneticPr fontId="2" type="noConversion"/>
  </si>
  <si>
    <t>with a few Pinus densiflora and Chamaecyparis obtusa and deciduous and evergreen broadleaved understorey trees.</t>
    <phoneticPr fontId="2" type="noConversion"/>
  </si>
  <si>
    <t>Poales</t>
    <phoneticPr fontId="2" type="noConversion"/>
  </si>
  <si>
    <t>Poaceae</t>
    <phoneticPr fontId="2" type="noConversion"/>
  </si>
  <si>
    <t>Sapindales</t>
    <phoneticPr fontId="2" type="noConversion"/>
  </si>
  <si>
    <t xml:space="preserve">Strombosia glaucescens, Allanblackia sp., Coula sp., Diospyros sp., et al.     </t>
    <phoneticPr fontId="2" type="noConversion"/>
  </si>
  <si>
    <t>Coniferous foliage production (g/m2/yr) vs foliage biomass (g/m2) global</t>
  </si>
  <si>
    <t>Zooplankton population production (g/m2/yr) vs biomass (g/m2) lakes global</t>
  </si>
  <si>
    <t>Banse &amp; Mosher 1980</t>
  </si>
  <si>
    <t>Invertebrate production (g/m2/yr) vs biomass (g/m2) various locations</t>
  </si>
  <si>
    <t>Fish population production (g/m2/yr) vs biomass (g/m2) lakes global</t>
  </si>
  <si>
    <t>Del Giorgio PA, Gasol JM. Biomass distribution in freshwater plankton communities. American Naturalist. 1995;135–52.</t>
  </si>
  <si>
    <t>Pace ML. An empirical analysis of zooplankton community size structure across lake trophic gradients. Limnology and Oceanography. 1986;45–55.</t>
  </si>
  <si>
    <t>Diptera</t>
    <phoneticPr fontId="2" type="noConversion"/>
  </si>
  <si>
    <t>Tephritidae</t>
    <phoneticPr fontId="2" type="noConversion"/>
  </si>
  <si>
    <t>Elephantulus</t>
    <phoneticPr fontId="2" type="noConversion"/>
  </si>
  <si>
    <t>Haplotaxida</t>
    <phoneticPr fontId="2" type="noConversion"/>
  </si>
  <si>
    <t>Tubificidae</t>
    <phoneticPr fontId="2" type="noConversion"/>
  </si>
  <si>
    <t>Naididae</t>
    <phoneticPr fontId="2" type="noConversion"/>
  </si>
  <si>
    <t>Hemiptera</t>
    <phoneticPr fontId="2" type="noConversion"/>
  </si>
  <si>
    <t>Dactylopiidae</t>
    <phoneticPr fontId="2" type="noConversion"/>
  </si>
  <si>
    <t>Dactylopius</t>
    <phoneticPr fontId="2" type="noConversion"/>
  </si>
  <si>
    <t>Heterobranchia</t>
    <phoneticPr fontId="2" type="noConversion"/>
  </si>
  <si>
    <t>Valvatidae</t>
    <phoneticPr fontId="2" type="noConversion"/>
  </si>
  <si>
    <t>Hymenoptera</t>
    <phoneticPr fontId="2" type="noConversion"/>
  </si>
  <si>
    <t>Pteromalidae</t>
    <phoneticPr fontId="2" type="noConversion"/>
  </si>
  <si>
    <t>Peranemida</t>
    <phoneticPr fontId="2" type="noConversion"/>
  </si>
  <si>
    <t>Euplotidae</t>
    <phoneticPr fontId="2" type="noConversion"/>
  </si>
  <si>
    <t>Chlamydodontida</t>
    <phoneticPr fontId="2" type="noConversion"/>
  </si>
  <si>
    <t>Hillbricht-Ilkowska, A., and Wegleńska, T. “Experimentally Increased Fish Stock in the Pond Type Lake Warniak. VII. Numbers, Biomass and Production of Zooplankton.” Ekol. Pol. 21 (1973): 533–552.</t>
    <phoneticPr fontId="2" type="noConversion"/>
  </si>
  <si>
    <t>Lactobacillaceae</t>
    <phoneticPr fontId="2" type="noConversion"/>
  </si>
  <si>
    <t>Streptococcaceae</t>
    <phoneticPr fontId="2" type="noConversion"/>
  </si>
  <si>
    <t>Spirochaetales</t>
    <phoneticPr fontId="2" type="noConversion"/>
  </si>
  <si>
    <t>Leptospiraceae</t>
    <phoneticPr fontId="2" type="noConversion"/>
  </si>
  <si>
    <t>Mycoplasmatales</t>
    <phoneticPr fontId="2" type="noConversion"/>
  </si>
  <si>
    <t>Mycoplasmataceae</t>
    <phoneticPr fontId="2" type="noConversion"/>
  </si>
  <si>
    <t>Neisseriales</t>
    <phoneticPr fontId="2" type="noConversion"/>
  </si>
  <si>
    <t>Neisseriaceae</t>
    <phoneticPr fontId="2" type="noConversion"/>
  </si>
  <si>
    <t>Rhizobiales</t>
    <phoneticPr fontId="2" type="noConversion"/>
  </si>
  <si>
    <t>Rhizobiaceae</t>
    <phoneticPr fontId="2" type="noConversion"/>
  </si>
  <si>
    <t>Staphylococcaceae</t>
    <phoneticPr fontId="2" type="noConversion"/>
  </si>
  <si>
    <t>Vibrionales</t>
    <phoneticPr fontId="2" type="noConversion"/>
  </si>
  <si>
    <t>Vibrionaceae</t>
    <phoneticPr fontId="2" type="noConversion"/>
  </si>
  <si>
    <t>Euplotida</t>
    <phoneticPr fontId="2" type="noConversion"/>
  </si>
  <si>
    <t>Melania</t>
    <phoneticPr fontId="2" type="noConversion"/>
  </si>
  <si>
    <t>Trichoptera</t>
    <phoneticPr fontId="2" type="noConversion"/>
  </si>
  <si>
    <t>Psychomyiidae</t>
    <phoneticPr fontId="2" type="noConversion"/>
  </si>
  <si>
    <t>Veneroida</t>
    <phoneticPr fontId="2" type="noConversion"/>
  </si>
  <si>
    <t>Corbiculidae</t>
    <phoneticPr fontId="2" type="noConversion"/>
  </si>
  <si>
    <t>Sphaeriidae</t>
    <phoneticPr fontId="2" type="noConversion"/>
  </si>
  <si>
    <t>Ericales</t>
    <phoneticPr fontId="2" type="noConversion"/>
  </si>
  <si>
    <t>Theaceae</t>
    <phoneticPr fontId="2" type="noConversion"/>
  </si>
  <si>
    <t>Fabales</t>
    <phoneticPr fontId="2" type="noConversion"/>
  </si>
  <si>
    <t>Litonotidae</t>
    <phoneticPr fontId="2" type="noConversion"/>
  </si>
  <si>
    <t>Choreotrichida</t>
    <phoneticPr fontId="2" type="noConversion"/>
  </si>
  <si>
    <t>Lohmanniellina</t>
    <phoneticPr fontId="2" type="noConversion"/>
  </si>
  <si>
    <t>Philasterida</t>
    <phoneticPr fontId="2" type="noConversion"/>
  </si>
  <si>
    <t>Loxocephalidae</t>
    <phoneticPr fontId="2" type="noConversion"/>
  </si>
  <si>
    <t>Paramoebidae</t>
    <phoneticPr fontId="2" type="noConversion"/>
  </si>
  <si>
    <t xml:space="preserve">population-level information, meta-data and notes. These worksheets also include calculations and provide more </t>
  </si>
  <si>
    <t>African ecosystems</t>
  </si>
  <si>
    <t>African ecosystems</t>
    <phoneticPr fontId="2" type="noConversion"/>
  </si>
  <si>
    <t>Aspidisca</t>
    <phoneticPr fontId="2" type="noConversion"/>
  </si>
  <si>
    <t>Prorodontida</t>
    <phoneticPr fontId="2" type="noConversion"/>
  </si>
  <si>
    <t>Balanionidae</t>
    <phoneticPr fontId="2" type="noConversion"/>
  </si>
  <si>
    <t>Bodonida</t>
    <phoneticPr fontId="2" type="noConversion"/>
  </si>
  <si>
    <t>Bodonidae</t>
    <phoneticPr fontId="2" type="noConversion"/>
  </si>
  <si>
    <t>Bursariomorphida</t>
    <phoneticPr fontId="2" type="noConversion"/>
  </si>
  <si>
    <t>Bursaridiidae</t>
    <phoneticPr fontId="2" type="noConversion"/>
  </si>
  <si>
    <t>Bicosoecida</t>
    <phoneticPr fontId="2" type="noConversion"/>
  </si>
  <si>
    <t>The "eco" worksheet includes data aggregated at the ecosystem-level for all predator-prey and production-</t>
    <phoneticPr fontId="2" type="noConversion"/>
  </si>
  <si>
    <t>Aspidiscidae</t>
    <phoneticPr fontId="2" type="noConversion"/>
  </si>
  <si>
    <t>Percidae</t>
    <phoneticPr fontId="2" type="noConversion"/>
  </si>
  <si>
    <t>Production*mass*365; Temp: 11 deg C</t>
    <phoneticPr fontId="2" type="noConversion"/>
  </si>
  <si>
    <t>Cichlidae</t>
    <phoneticPr fontId="2" type="noConversion"/>
  </si>
  <si>
    <t>Cichlasoma</t>
    <phoneticPr fontId="2" type="noConversion"/>
  </si>
  <si>
    <t>Perciformes</t>
    <phoneticPr fontId="2" type="noConversion"/>
  </si>
  <si>
    <t>Cichlidae</t>
    <phoneticPr fontId="2" type="noConversion"/>
  </si>
  <si>
    <t>Centrarchidae</t>
    <phoneticPr fontId="2" type="noConversion"/>
  </si>
  <si>
    <t>Pleuronectiformes</t>
    <phoneticPr fontId="2" type="noConversion"/>
  </si>
  <si>
    <t>Pleuronectidae</t>
    <phoneticPr fontId="2" type="noConversion"/>
  </si>
  <si>
    <t>Salmoniformes</t>
    <phoneticPr fontId="2" type="noConversion"/>
  </si>
  <si>
    <t>Cannell (1982).   Page 289; cited in Niklas &amp; Enquist 2004</t>
    <phoneticPr fontId="2" type="noConversion"/>
  </si>
  <si>
    <t>(58%) [a] and Abies mariesii (30%) et al. [a]</t>
    <phoneticPr fontId="2" type="noConversion"/>
  </si>
  <si>
    <t>Combretaceae</t>
    <phoneticPr fontId="2" type="noConversion"/>
  </si>
  <si>
    <t>Myrtaceae</t>
    <phoneticPr fontId="2" type="noConversion"/>
  </si>
  <si>
    <t xml:space="preserve">(55%)[a], Eucalyptus umbra -0.18 [a], with Tristania conferta, Banksia aemula et al   </t>
    <phoneticPr fontId="2" type="noConversion"/>
  </si>
  <si>
    <t>Del Giorgio PA, Cole JJ, Caraco NF, Peters RH. Linking planktonic biomass and metabolism to net gas fluxes in northern temperate lakes. Ecology. 1999;80(4):1422–31.</t>
  </si>
  <si>
    <t>Vorticellidae</t>
    <phoneticPr fontId="2" type="noConversion"/>
  </si>
  <si>
    <t>Eubacteriales</t>
    <phoneticPr fontId="2" type="noConversion"/>
  </si>
  <si>
    <t>Enterocteriaceae</t>
    <phoneticPr fontId="2" type="noConversion"/>
  </si>
  <si>
    <t>Cladocera</t>
    <phoneticPr fontId="2" type="noConversion"/>
  </si>
  <si>
    <t>Bosminidae</t>
    <phoneticPr fontId="2" type="noConversion"/>
  </si>
  <si>
    <t>Invertebrate</t>
    <phoneticPr fontId="2" type="noConversion"/>
  </si>
  <si>
    <t>Cladocera</t>
    <phoneticPr fontId="2" type="noConversion"/>
  </si>
  <si>
    <t>Bosminidae</t>
    <phoneticPr fontId="2" type="noConversion"/>
  </si>
  <si>
    <t>Daphniidae</t>
    <phoneticPr fontId="2" type="noConversion"/>
  </si>
  <si>
    <t>Chydoridae</t>
    <phoneticPr fontId="2" type="noConversion"/>
  </si>
  <si>
    <t>Invertebrate</t>
    <phoneticPr fontId="2" type="noConversion"/>
  </si>
  <si>
    <t>Cladocera</t>
    <phoneticPr fontId="2" type="noConversion"/>
  </si>
  <si>
    <t>Chydoridae</t>
    <phoneticPr fontId="2" type="noConversion"/>
  </si>
  <si>
    <t>Daphniidae</t>
    <phoneticPr fontId="2" type="noConversion"/>
  </si>
  <si>
    <t>Cladocera</t>
    <phoneticPr fontId="2" type="noConversion"/>
  </si>
  <si>
    <t>Sapindaceae</t>
    <phoneticPr fontId="2" type="noConversion"/>
  </si>
  <si>
    <t>(40%) [a], Tilia heteroophylla (26%) [a], Prunus serotina (16%) [a] et al.</t>
    <phoneticPr fontId="2" type="noConversion"/>
  </si>
  <si>
    <t>Burseraceae</t>
    <phoneticPr fontId="2" type="noConversion"/>
  </si>
  <si>
    <t>Del Giorgio PA, Peters RH. Patterns in planktonic P: R ratios in lakes: Influence of lake trophy and dissolved organic carbon. Limnol Oceanogr. 1994;39(4):772–87.</t>
  </si>
  <si>
    <t>Gonyaulacales</t>
    <phoneticPr fontId="2" type="noConversion"/>
  </si>
  <si>
    <t>Cyclidiidae</t>
    <phoneticPr fontId="2" type="noConversion"/>
  </si>
  <si>
    <t>Dactylopodida</t>
    <phoneticPr fontId="2" type="noConversion"/>
  </si>
  <si>
    <t xml:space="preserve">The "Refs" worksheet presently open provides all references (listed at row 150 of this worksheet) and reproduces </t>
  </si>
  <si>
    <t xml:space="preserve">biomass relations in Tables S1 and S2. Data are in a format suitable for export (e.g. txt, csv, dbf, etc.). Column S1 </t>
  </si>
  <si>
    <t>SUMMARY - AVERAGE BY LAKE</t>
    <phoneticPr fontId="2" type="noConversion"/>
  </si>
  <si>
    <t>Ursidae</t>
    <phoneticPr fontId="2" type="noConversion"/>
  </si>
  <si>
    <t>Phyllostomidae</t>
    <phoneticPr fontId="2" type="noConversion"/>
  </si>
  <si>
    <t>Carollia</t>
    <phoneticPr fontId="2" type="noConversion"/>
  </si>
  <si>
    <t>Pteropodidae</t>
    <phoneticPr fontId="2" type="noConversion"/>
  </si>
  <si>
    <t>Haplonycteris</t>
    <phoneticPr fontId="2" type="noConversion"/>
  </si>
  <si>
    <t>Hipposideros</t>
    <phoneticPr fontId="2" type="noConversion"/>
  </si>
  <si>
    <t>Molossidae</t>
    <phoneticPr fontId="2" type="noConversion"/>
  </si>
  <si>
    <t>Myotis</t>
    <phoneticPr fontId="2" type="noConversion"/>
  </si>
  <si>
    <t>Nyctophilus</t>
    <phoneticPr fontId="2" type="noConversion"/>
  </si>
  <si>
    <t>Rousettus</t>
    <phoneticPr fontId="2" type="noConversion"/>
  </si>
  <si>
    <t>Saccopteryx</t>
    <phoneticPr fontId="2" type="noConversion"/>
  </si>
  <si>
    <t>Hyracoidea</t>
    <phoneticPr fontId="2" type="noConversion"/>
  </si>
  <si>
    <t>Procaviidae</t>
    <phoneticPr fontId="2" type="noConversion"/>
  </si>
  <si>
    <t>Bosminidae</t>
    <phoneticPr fontId="2" type="noConversion"/>
  </si>
  <si>
    <t>Chydoridae</t>
    <phoneticPr fontId="2" type="noConversion"/>
  </si>
  <si>
    <t>X</t>
    <phoneticPr fontId="2" type="noConversion"/>
  </si>
  <si>
    <t>Diptera</t>
    <phoneticPr fontId="2" type="noConversion"/>
  </si>
  <si>
    <t>Unique_ID</t>
    <phoneticPr fontId="2" type="noConversion"/>
  </si>
  <si>
    <t>Isopoda</t>
    <phoneticPr fontId="2" type="noConversion"/>
  </si>
  <si>
    <t>Asellidae</t>
    <phoneticPr fontId="2" type="noConversion"/>
  </si>
  <si>
    <t>Lepidoptera</t>
    <phoneticPr fontId="2" type="noConversion"/>
  </si>
  <si>
    <t>Tortricidae</t>
    <phoneticPr fontId="2" type="noConversion"/>
  </si>
  <si>
    <t>Megaloptera</t>
    <phoneticPr fontId="2" type="noConversion"/>
  </si>
  <si>
    <t>Sialidae</t>
    <phoneticPr fontId="2" type="noConversion"/>
  </si>
  <si>
    <t>Mysida</t>
    <phoneticPr fontId="2" type="noConversion"/>
  </si>
  <si>
    <t>Mysidae</t>
    <phoneticPr fontId="2" type="noConversion"/>
  </si>
  <si>
    <t>Chilodonellidae</t>
    <phoneticPr fontId="2" type="noConversion"/>
  </si>
  <si>
    <t>Vannellida</t>
    <phoneticPr fontId="2" type="noConversion"/>
  </si>
  <si>
    <t>Vannellidae</t>
    <phoneticPr fontId="2" type="noConversion"/>
  </si>
  <si>
    <t>Himatismenida</t>
    <phoneticPr fontId="2" type="noConversion"/>
  </si>
  <si>
    <t>Cochliopodiidae</t>
    <phoneticPr fontId="2" type="noConversion"/>
  </si>
  <si>
    <t>Tetrahymenida</t>
    <phoneticPr fontId="2" type="noConversion"/>
  </si>
  <si>
    <t>Turaniellidae</t>
    <phoneticPr fontId="2" type="noConversion"/>
  </si>
  <si>
    <t>Heterotrichida</t>
    <phoneticPr fontId="2" type="noConversion"/>
  </si>
  <si>
    <t>Condylostomatidae</t>
    <phoneticPr fontId="2" type="noConversion"/>
  </si>
  <si>
    <t>Pleuronematida</t>
    <phoneticPr fontId="2" type="noConversion"/>
  </si>
  <si>
    <t>Sorbeoconcha</t>
    <phoneticPr fontId="2" type="noConversion"/>
  </si>
  <si>
    <t>Pleuroceridae</t>
    <phoneticPr fontId="2" type="noConversion"/>
  </si>
  <si>
    <t>Thiaridae</t>
    <phoneticPr fontId="2" type="noConversion"/>
  </si>
  <si>
    <t>Pandionidae</t>
    <phoneticPr fontId="2" type="noConversion"/>
  </si>
  <si>
    <t>Passeridae</t>
    <phoneticPr fontId="2" type="noConversion"/>
  </si>
  <si>
    <t>Pelecanidae</t>
    <phoneticPr fontId="2" type="noConversion"/>
  </si>
  <si>
    <t>Phalacrocoracidae</t>
    <phoneticPr fontId="2" type="noConversion"/>
  </si>
  <si>
    <t>Procellariidae</t>
    <phoneticPr fontId="2" type="noConversion"/>
  </si>
  <si>
    <t>Strigidae</t>
    <phoneticPr fontId="2" type="noConversion"/>
  </si>
  <si>
    <t>Aulopiformes</t>
    <phoneticPr fontId="2" type="noConversion"/>
  </si>
  <si>
    <t>Characiformes</t>
    <phoneticPr fontId="2" type="noConversion"/>
  </si>
  <si>
    <t>Alestidae</t>
    <phoneticPr fontId="2" type="noConversion"/>
  </si>
  <si>
    <t>Acacia</t>
    <phoneticPr fontId="2" type="noConversion"/>
  </si>
  <si>
    <t>Betulaceae</t>
    <phoneticPr fontId="2" type="noConversion"/>
  </si>
  <si>
    <t>(72%) [a], Carpinus tschonoskii, Acer tschonoskii et al.</t>
    <phoneticPr fontId="2" type="noConversion"/>
  </si>
  <si>
    <t xml:space="preserve">               </t>
    <phoneticPr fontId="2" type="noConversion"/>
  </si>
  <si>
    <t>Cypriniformes</t>
    <phoneticPr fontId="2" type="noConversion"/>
  </si>
  <si>
    <t>Cyprinidae</t>
    <phoneticPr fontId="2" type="noConversion"/>
  </si>
  <si>
    <t xml:space="preserve">with Quercus robur, Quercus petraea, Carpinus betulus, Acer campestre et al.    </t>
    <phoneticPr fontId="2" type="noConversion"/>
  </si>
  <si>
    <t>Choanoflagellida</t>
    <phoneticPr fontId="2" type="noConversion"/>
  </si>
  <si>
    <t>SUMMARY - LAKE COMUNITIES</t>
    <phoneticPr fontId="2" type="noConversion"/>
  </si>
  <si>
    <t>Oxyrrhinaceae</t>
    <phoneticPr fontId="2" type="noConversion"/>
  </si>
  <si>
    <t>Leptomyxida</t>
    <phoneticPr fontId="2" type="noConversion"/>
  </si>
  <si>
    <t>Flabellulidae</t>
    <phoneticPr fontId="2" type="noConversion"/>
  </si>
  <si>
    <t>Uronychiidae</t>
    <phoneticPr fontId="2" type="noConversion"/>
  </si>
  <si>
    <t>Lacrymariidae</t>
    <phoneticPr fontId="2" type="noConversion"/>
  </si>
  <si>
    <t>Pleurostomatida</t>
    <phoneticPr fontId="2" type="noConversion"/>
  </si>
  <si>
    <t xml:space="preserve">production-biomass data. The "Aqua" worksheet contains all freshwater and marine plankton predator-prey </t>
  </si>
  <si>
    <t xml:space="preserve">data, and seagrass bed, algae, zooplankton and fish production biomass data. </t>
  </si>
  <si>
    <t xml:space="preserve">with coppiced understorey of Corylus avellana, Carpinus betulus, et al.     </t>
    <phoneticPr fontId="2" type="noConversion"/>
  </si>
  <si>
    <t xml:space="preserve">Quercus robur, Betula pubescens with coppiced understorey of Corylus avellana, Carpinus betulus et al. </t>
    <phoneticPr fontId="2" type="noConversion"/>
  </si>
  <si>
    <t>Esociformes</t>
    <phoneticPr fontId="2" type="noConversion"/>
  </si>
  <si>
    <t>Esocidae</t>
    <phoneticPr fontId="2" type="noConversion"/>
  </si>
  <si>
    <t>Gadiformes</t>
    <phoneticPr fontId="2" type="noConversion"/>
  </si>
  <si>
    <t>Gadidae</t>
    <phoneticPr fontId="2" type="noConversion"/>
  </si>
  <si>
    <t>Osteoglossiformes</t>
    <phoneticPr fontId="2" type="noConversion"/>
  </si>
  <si>
    <t>Mormyridae</t>
    <phoneticPr fontId="2" type="noConversion"/>
  </si>
  <si>
    <t>Perciformes</t>
    <phoneticPr fontId="2" type="noConversion"/>
  </si>
  <si>
    <r>
      <t xml:space="preserve">Small PM, Tauber MG, Hackbarth CJ, Sande MA (1986) Influence of body temperature on bacterial growth rates in experimental pneumococcal meningitis in rabbits. </t>
    </r>
    <r>
      <rPr>
        <i/>
        <sz val="9"/>
        <rFont val="Arial"/>
      </rPr>
      <t>Inf Imm</t>
    </r>
    <r>
      <rPr>
        <sz val="9"/>
        <rFont val="Arial"/>
        <family val="2"/>
      </rPr>
      <t xml:space="preserve"> 52:484-487.</t>
    </r>
  </si>
  <si>
    <t>Chamaecyparis</t>
    <phoneticPr fontId="2" type="noConversion"/>
  </si>
  <si>
    <t>(68%) [a], Vaccinium ovatum (17%) [a], Pinus contorta subsp. bolanderi (9%) [a]</t>
    <phoneticPr fontId="2" type="noConversion"/>
  </si>
  <si>
    <t>Stereomyxidae</t>
    <phoneticPr fontId="2" type="noConversion"/>
  </si>
  <si>
    <t>Strombidinopsidae</t>
    <phoneticPr fontId="2" type="noConversion"/>
  </si>
  <si>
    <t>Strombidiidae</t>
    <phoneticPr fontId="2" type="noConversion"/>
  </si>
  <si>
    <t>Amoeba</t>
    <phoneticPr fontId="2" type="noConversion"/>
  </si>
  <si>
    <t>Uronematidae</t>
    <phoneticPr fontId="2" type="noConversion"/>
  </si>
  <si>
    <t>Urotrichidae</t>
    <phoneticPr fontId="2" type="noConversion"/>
  </si>
  <si>
    <t>Schizopyrenida</t>
    <phoneticPr fontId="2" type="noConversion"/>
  </si>
  <si>
    <t>Vahlkampfiidae</t>
    <phoneticPr fontId="2" type="noConversion"/>
  </si>
  <si>
    <t>Vannella</t>
    <phoneticPr fontId="2" type="noConversion"/>
  </si>
  <si>
    <t>Vexilliferidae</t>
    <phoneticPr fontId="2" type="noConversion"/>
  </si>
  <si>
    <t>Sessilida</t>
    <phoneticPr fontId="2" type="noConversion"/>
  </si>
  <si>
    <t>Bdelloidea</t>
    <phoneticPr fontId="2" type="noConversion"/>
  </si>
  <si>
    <t>Philodinidae</t>
    <phoneticPr fontId="2" type="noConversion"/>
  </si>
  <si>
    <t>Calanoida</t>
    <phoneticPr fontId="2" type="noConversion"/>
  </si>
  <si>
    <t>Diaptomidae</t>
    <phoneticPr fontId="2" type="noConversion"/>
  </si>
  <si>
    <t>Centropagidae</t>
    <phoneticPr fontId="2" type="noConversion"/>
  </si>
  <si>
    <t>Calanoida</t>
    <phoneticPr fontId="2" type="noConversion"/>
  </si>
  <si>
    <t>Diaptomidae</t>
    <phoneticPr fontId="2" type="noConversion"/>
  </si>
  <si>
    <t>Invertebrate</t>
    <phoneticPr fontId="2" type="noConversion"/>
  </si>
  <si>
    <r>
      <t xml:space="preserve">Tang, Evonne PY. “The Allometry of Algal Growth Rates.” </t>
    </r>
    <r>
      <rPr>
        <i/>
        <sz val="9"/>
        <rFont val="Arial"/>
      </rPr>
      <t>Journal of Plankton Research</t>
    </r>
    <r>
      <rPr>
        <sz val="9"/>
        <rFont val="Arial"/>
        <family val="2"/>
      </rPr>
      <t xml:space="preserve"> 17.6 (1995): 1325–1335. Print.</t>
    </r>
  </si>
  <si>
    <t>Daphniidae</t>
    <phoneticPr fontId="2" type="noConversion"/>
  </si>
  <si>
    <t>Korpelainen 1986; Gillooly 2000</t>
    <phoneticPr fontId="2" type="noConversion"/>
  </si>
  <si>
    <t>Holopedidae</t>
    <phoneticPr fontId="2" type="noConversion"/>
  </si>
  <si>
    <t>Decapoda</t>
    <phoneticPr fontId="2" type="noConversion"/>
  </si>
  <si>
    <t>X</t>
    <phoneticPr fontId="2" type="noConversion"/>
  </si>
  <si>
    <t>Diplostraca</t>
    <phoneticPr fontId="2" type="noConversion"/>
  </si>
  <si>
    <t>Hymenostomatida</t>
    <phoneticPr fontId="2" type="noConversion"/>
  </si>
  <si>
    <t>Paraphysomonas</t>
    <phoneticPr fontId="2" type="noConversion"/>
  </si>
  <si>
    <t>Thalassiosirales</t>
    <phoneticPr fontId="2" type="noConversion"/>
  </si>
  <si>
    <t>Skeletonemaceae</t>
    <phoneticPr fontId="2" type="noConversion"/>
  </si>
  <si>
    <t>Bdellovibrionaceae</t>
    <phoneticPr fontId="2" type="noConversion"/>
  </si>
  <si>
    <t>Actinomycetales</t>
    <phoneticPr fontId="2" type="noConversion"/>
  </si>
  <si>
    <t>Corynebacteriaceae</t>
    <phoneticPr fontId="2" type="noConversion"/>
  </si>
  <si>
    <t>Desulfovibrionales</t>
    <phoneticPr fontId="2" type="noConversion"/>
  </si>
  <si>
    <t>SUMMARY - LAKE COMMUNITIES</t>
    <phoneticPr fontId="2" type="noConversion"/>
  </si>
  <si>
    <t>Freshwater Zooplankton Population Production vs Biomass</t>
    <phoneticPr fontId="2" type="noConversion"/>
  </si>
  <si>
    <t>Lake Fish Population Production vs Biomass</t>
    <phoneticPr fontId="2" type="noConversion"/>
  </si>
  <si>
    <t>Lake Fish Community Production vs Biomass</t>
    <phoneticPr fontId="2" type="noConversion"/>
  </si>
  <si>
    <t>River Fish Population Production vs Biomass</t>
    <phoneticPr fontId="2" type="noConversion"/>
  </si>
  <si>
    <r>
      <t xml:space="preserve">Vargas, Roger I. et al. “Demography of Four Hawaiian Fruit Flies (Diptera: Tephritidae) Reared at Five Constant Temperatures.” </t>
    </r>
    <r>
      <rPr>
        <i/>
        <sz val="9"/>
        <rFont val="Arial"/>
      </rPr>
      <t>Annals of the Entomological Society of America</t>
    </r>
    <r>
      <rPr>
        <sz val="9"/>
        <rFont val="Arial"/>
        <family val="2"/>
      </rPr>
      <t xml:space="preserve"> 90.2 (1997): 162–168. Print.</t>
    </r>
  </si>
  <si>
    <r>
      <t xml:space="preserve">Wentland EJ, Stewart PS, Huang CT, McFeters GA (1996) Spatial variations in growth rate within </t>
    </r>
    <r>
      <rPr>
        <i/>
        <sz val="9"/>
        <rFont val="Arial"/>
      </rPr>
      <t>Klebsiella pneumoniae</t>
    </r>
    <r>
      <rPr>
        <sz val="9"/>
        <rFont val="Arial"/>
        <family val="2"/>
      </rPr>
      <t xml:space="preserve"> colonies and biofilm. </t>
    </r>
    <r>
      <rPr>
        <i/>
        <sz val="9"/>
        <rFont val="Arial"/>
      </rPr>
      <t>Biotech Prog</t>
    </r>
    <r>
      <rPr>
        <sz val="9"/>
        <rFont val="Arial"/>
        <family val="2"/>
      </rPr>
      <t xml:space="preserve"> 12:316-321.</t>
    </r>
  </si>
  <si>
    <t>Artiodactyla</t>
    <phoneticPr fontId="2" type="noConversion"/>
  </si>
  <si>
    <t>Suidae</t>
    <phoneticPr fontId="2" type="noConversion"/>
  </si>
  <si>
    <t>Eutherian</t>
    <phoneticPr fontId="2" type="noConversion"/>
  </si>
  <si>
    <t>Hyaenidae</t>
    <phoneticPr fontId="2" type="noConversion"/>
  </si>
  <si>
    <t>Neotaenioglossa</t>
    <phoneticPr fontId="2" type="noConversion"/>
  </si>
  <si>
    <t>Amnicolidae</t>
    <phoneticPr fontId="2" type="noConversion"/>
  </si>
  <si>
    <t>Plioma</t>
    <phoneticPr fontId="2" type="noConversion"/>
  </si>
  <si>
    <t>Brachionidae</t>
    <phoneticPr fontId="2" type="noConversion"/>
  </si>
  <si>
    <t>Ploima</t>
    <phoneticPr fontId="2" type="noConversion"/>
  </si>
  <si>
    <t>Ploimida</t>
    <phoneticPr fontId="2" type="noConversion"/>
  </si>
  <si>
    <t>Asplanchnidae</t>
    <phoneticPr fontId="2" type="noConversion"/>
  </si>
  <si>
    <t>Climacostomidae</t>
    <phoneticPr fontId="2" type="noConversion"/>
  </si>
  <si>
    <t>Tintinnida</t>
    <phoneticPr fontId="2" type="noConversion"/>
  </si>
  <si>
    <t>Xystonellidae</t>
    <phoneticPr fontId="2" type="noConversion"/>
  </si>
  <si>
    <t>Halteriida</t>
    <phoneticPr fontId="2" type="noConversion"/>
  </si>
  <si>
    <t>Halteriidae</t>
    <phoneticPr fontId="2" type="noConversion"/>
  </si>
  <si>
    <t>Urostylida</t>
    <phoneticPr fontId="2" type="noConversion"/>
  </si>
  <si>
    <t>Urostylidae</t>
    <phoneticPr fontId="2" type="noConversion"/>
  </si>
  <si>
    <t>Jakobida</t>
    <phoneticPr fontId="2" type="noConversion"/>
  </si>
  <si>
    <t>Jakobidae</t>
    <phoneticPr fontId="2" type="noConversion"/>
  </si>
  <si>
    <t>Stichotrichida</t>
    <phoneticPr fontId="2" type="noConversion"/>
  </si>
  <si>
    <t>Keronidae</t>
    <phoneticPr fontId="2" type="noConversion"/>
  </si>
  <si>
    <t>Haptorida</t>
    <phoneticPr fontId="2" type="noConversion"/>
  </si>
  <si>
    <t>Non-Passerine</t>
    <phoneticPr fontId="2" type="noConversion"/>
  </si>
  <si>
    <t>Strigidae</t>
    <phoneticPr fontId="2" type="noConversion"/>
  </si>
  <si>
    <t>May be Parus caerleus or Rallus caerulescens (order: Gruiformes)</t>
    <phoneticPr fontId="2" type="noConversion"/>
  </si>
  <si>
    <t>Turdidae</t>
    <phoneticPr fontId="2" type="noConversion"/>
  </si>
  <si>
    <t>Non-Passerine</t>
    <phoneticPr fontId="2" type="noConversion"/>
  </si>
  <si>
    <t>Alcedinidae</t>
    <phoneticPr fontId="2" type="noConversion"/>
  </si>
  <si>
    <t>Motacillidae</t>
    <phoneticPr fontId="2" type="noConversion"/>
  </si>
  <si>
    <t>Corvidae</t>
    <phoneticPr fontId="2" type="noConversion"/>
  </si>
  <si>
    <t>Rhynchobdellida</t>
    <phoneticPr fontId="2" type="noConversion"/>
  </si>
  <si>
    <t>Glossiphoniidae</t>
    <phoneticPr fontId="2" type="noConversion"/>
  </si>
  <si>
    <t>Helobdella</t>
    <phoneticPr fontId="2" type="noConversion"/>
  </si>
  <si>
    <t>Anatidae</t>
    <phoneticPr fontId="2" type="noConversion"/>
  </si>
  <si>
    <t>Accipitridae</t>
    <phoneticPr fontId="2" type="noConversion"/>
  </si>
  <si>
    <t>Codonosigidae</t>
    <phoneticPr fontId="2" type="noConversion"/>
  </si>
  <si>
    <t>Chromulinaceae</t>
    <phoneticPr fontId="2" type="noConversion"/>
  </si>
  <si>
    <t>Olisthodiscus</t>
    <phoneticPr fontId="2" type="noConversion"/>
  </si>
  <si>
    <t>Syndiniales</t>
    <phoneticPr fontId="2" type="noConversion"/>
  </si>
  <si>
    <t>Leptomyxidae</t>
    <phoneticPr fontId="2" type="noConversion"/>
  </si>
  <si>
    <t>Strobilidiidae</t>
    <phoneticPr fontId="2" type="noConversion"/>
  </si>
  <si>
    <t>Hartmannellidae</t>
    <phoneticPr fontId="2" type="noConversion"/>
  </si>
  <si>
    <t>Histiobalantiidae</t>
    <phoneticPr fontId="2" type="noConversion"/>
  </si>
  <si>
    <t>Urocentrida</t>
    <phoneticPr fontId="2" type="noConversion"/>
  </si>
  <si>
    <t>Parameciidae</t>
    <phoneticPr fontId="2" type="noConversion"/>
  </si>
  <si>
    <t>Parauronematidae</t>
    <phoneticPr fontId="2" type="noConversion"/>
  </si>
  <si>
    <t>Strombidiida</t>
    <phoneticPr fontId="2" type="noConversion"/>
  </si>
  <si>
    <t>Pelagostrombidiidae</t>
    <phoneticPr fontId="2" type="noConversion"/>
  </si>
  <si>
    <t>Blastodiniales</t>
    <phoneticPr fontId="2" type="noConversion"/>
  </si>
  <si>
    <t>Oodiniaceae</t>
    <phoneticPr fontId="2" type="noConversion"/>
  </si>
  <si>
    <t>Prostomatida</t>
    <phoneticPr fontId="2" type="noConversion"/>
  </si>
  <si>
    <t>Perca</t>
    <phoneticPr fontId="2" type="noConversion"/>
  </si>
  <si>
    <t>Perciformes</t>
    <phoneticPr fontId="2" type="noConversion"/>
  </si>
  <si>
    <r>
      <t xml:space="preserve">Rose, Julie M., and David A. Caron. “Does Low Temperature Constrain the Growth Rates of Heterotrophic Protists? Evidence and Implications for Algal Blooms in Cold Waters.” </t>
    </r>
    <r>
      <rPr>
        <i/>
        <sz val="9"/>
        <rFont val="Arial"/>
      </rPr>
      <t>Limnology and Oceanography</t>
    </r>
    <r>
      <rPr>
        <sz val="9"/>
        <rFont val="Arial"/>
        <family val="2"/>
      </rPr>
      <t xml:space="preserve"> 52.2 (2007): 886–895. Print.</t>
    </r>
  </si>
  <si>
    <r>
      <t xml:space="preserve">Rubin LG (1986) Comparison of in vivo and in vitro multiplication rates of </t>
    </r>
    <r>
      <rPr>
        <i/>
        <sz val="9"/>
        <rFont val="Arial"/>
      </rPr>
      <t>Haemophilus influenzae</t>
    </r>
    <r>
      <rPr>
        <sz val="9"/>
        <rFont val="Arial"/>
        <family val="2"/>
      </rPr>
      <t xml:space="preserve"> type b. </t>
    </r>
    <r>
      <rPr>
        <i/>
        <sz val="9"/>
        <rFont val="Arial"/>
      </rPr>
      <t>Inf Imm</t>
    </r>
    <r>
      <rPr>
        <sz val="9"/>
        <rFont val="Arial"/>
        <family val="2"/>
      </rPr>
      <t xml:space="preserve"> 52:911-913.</t>
    </r>
  </si>
  <si>
    <t>Sanoamuang 1993</t>
    <phoneticPr fontId="2" type="noConversion"/>
  </si>
  <si>
    <t>Fish</t>
    <phoneticPr fontId="2" type="noConversion"/>
  </si>
  <si>
    <t>Cypriniformes</t>
    <phoneticPr fontId="2" type="noConversion"/>
  </si>
  <si>
    <t>Balitoridae</t>
    <phoneticPr fontId="2" type="noConversion"/>
  </si>
  <si>
    <r>
      <t xml:space="preserve">Smith, Lincoln. “Effect of Temperature on Life History Characteristics of Anisopteromalus Calandrae (Hymenoptera: Pteromalidae) Parasitizing Maize Weevil Larvae in Corn Kernels.” </t>
    </r>
    <r>
      <rPr>
        <i/>
        <sz val="9"/>
        <rFont val="Arial"/>
      </rPr>
      <t>Environmental entomology</t>
    </r>
    <r>
      <rPr>
        <sz val="9"/>
        <rFont val="Arial"/>
        <family val="2"/>
      </rPr>
      <t xml:space="preserve"> 21.4 (1992): 877–887. Print.</t>
    </r>
  </si>
  <si>
    <t>Salmonidae</t>
    <phoneticPr fontId="2" type="noConversion"/>
  </si>
  <si>
    <t>Scorpaeniformes</t>
    <phoneticPr fontId="2" type="noConversion"/>
  </si>
  <si>
    <t>Cottidae</t>
    <phoneticPr fontId="2" type="noConversion"/>
  </si>
  <si>
    <t>Siluriformes</t>
    <phoneticPr fontId="2" type="noConversion"/>
  </si>
  <si>
    <t>Schilbeidae</t>
    <phoneticPr fontId="2" type="noConversion"/>
  </si>
  <si>
    <t>Amphipoda</t>
    <phoneticPr fontId="2" type="noConversion"/>
  </si>
  <si>
    <t>Crangonyctidae</t>
    <phoneticPr fontId="2" type="noConversion"/>
  </si>
  <si>
    <t>Dogielinotidae</t>
    <phoneticPr fontId="2" type="noConversion"/>
  </si>
  <si>
    <t>Hyalella</t>
    <phoneticPr fontId="2" type="noConversion"/>
  </si>
  <si>
    <t>Anostraca</t>
    <phoneticPr fontId="2" type="noConversion"/>
  </si>
  <si>
    <t>Chirocephalidae</t>
    <phoneticPr fontId="2" type="noConversion"/>
  </si>
  <si>
    <t>Anostraca</t>
    <phoneticPr fontId="2" type="noConversion"/>
  </si>
  <si>
    <t>Parartemiidae</t>
    <phoneticPr fontId="2" type="noConversion"/>
  </si>
  <si>
    <t>Architaenioglossa</t>
    <phoneticPr fontId="2" type="noConversion"/>
  </si>
  <si>
    <t xml:space="preserve">with Picea mariana, Picea glauca, Abies balsamea, Tsuga canadensis et al.    </t>
    <phoneticPr fontId="2" type="noConversion"/>
  </si>
  <si>
    <r>
      <t xml:space="preserve">Korpelainen, Helena. “The Effects of Temperature and Photoperiod on Life History Parameters of Daphnia Magna (Crustacea: Cladocera).” </t>
    </r>
    <r>
      <rPr>
        <i/>
        <sz val="9"/>
        <rFont val="Arial"/>
      </rPr>
      <t>Freshwater biology</t>
    </r>
    <r>
      <rPr>
        <sz val="9"/>
        <rFont val="Arial"/>
        <family val="2"/>
      </rPr>
      <t xml:space="preserve"> 16.5 (1986): 615–620. Print.</t>
    </r>
  </si>
  <si>
    <t>Tetrahymenidae</t>
    <phoneticPr fontId="2" type="noConversion"/>
  </si>
  <si>
    <t>Gonyaulacaceae</t>
    <phoneticPr fontId="2" type="noConversion"/>
  </si>
  <si>
    <t>Gonyaulax</t>
    <phoneticPr fontId="2" type="noConversion"/>
  </si>
  <si>
    <t>Chromulinales</t>
    <phoneticPr fontId="2" type="noConversion"/>
  </si>
  <si>
    <t>Paraphysomonadaceae</t>
    <phoneticPr fontId="2" type="noConversion"/>
  </si>
  <si>
    <t>Amoebidae</t>
    <phoneticPr fontId="2" type="noConversion"/>
  </si>
  <si>
    <t>Gymnodiniales</t>
    <phoneticPr fontId="2" type="noConversion"/>
  </si>
  <si>
    <t>Gymnodiniaceae</t>
    <phoneticPr fontId="2" type="noConversion"/>
  </si>
  <si>
    <t>Desulfovibrionaceae</t>
    <phoneticPr fontId="2" type="noConversion"/>
  </si>
  <si>
    <t>Enterobacteriales</t>
    <phoneticPr fontId="2" type="noConversion"/>
  </si>
  <si>
    <t>Enterobacteriaceae</t>
    <phoneticPr fontId="2" type="noConversion"/>
  </si>
  <si>
    <t>Lactobacillales</t>
    <phoneticPr fontId="2" type="noConversion"/>
  </si>
  <si>
    <t>Invertebrate</t>
    <phoneticPr fontId="2" type="noConversion"/>
  </si>
  <si>
    <t>Phocidae</t>
    <phoneticPr fontId="2" type="noConversion"/>
  </si>
  <si>
    <t>Pedinellales</t>
    <phoneticPr fontId="2" type="noConversion"/>
  </si>
  <si>
    <t>Tubulinida</t>
    <phoneticPr fontId="2" type="noConversion"/>
  </si>
  <si>
    <r>
      <t xml:space="preserve">Takahashi H, Hirose K, Watanabe H (2004) Necessity of meningococcal gamma-glutamyl aminopeptidase for </t>
    </r>
    <r>
      <rPr>
        <i/>
        <sz val="9"/>
        <rFont val="Arial"/>
      </rPr>
      <t>Neisseria meningitidis</t>
    </r>
    <r>
      <rPr>
        <sz val="9"/>
        <rFont val="Arial"/>
        <family val="2"/>
      </rPr>
      <t xml:space="preserve"> growth in rat cerebrospinal fluid (CSF) and CSF-like medium. </t>
    </r>
    <r>
      <rPr>
        <i/>
        <sz val="9"/>
        <rFont val="Arial"/>
      </rPr>
      <t>J Bacteriol</t>
    </r>
    <r>
      <rPr>
        <sz val="9"/>
        <rFont val="Arial"/>
        <family val="2"/>
      </rPr>
      <t xml:space="preserve"> 186:244-247.</t>
    </r>
  </si>
  <si>
    <r>
      <t xml:space="preserve">Lartigue C, Blanchard A, Renaudin J, Thiaucourt F, Sirand-Pugnet P (2003) Host specificity of mollicutes oriC plasmids: functional analysis of replication origin. </t>
    </r>
    <r>
      <rPr>
        <i/>
        <sz val="9"/>
        <rFont val="Arial"/>
      </rPr>
      <t>Nuc Acids Res</t>
    </r>
    <r>
      <rPr>
        <sz val="9"/>
        <rFont val="Arial"/>
        <family val="2"/>
      </rPr>
      <t xml:space="preserve"> 31:6610-6618.</t>
    </r>
  </si>
  <si>
    <t>S3_order</t>
    <phoneticPr fontId="2" type="noConversion"/>
  </si>
  <si>
    <t>Group</t>
    <phoneticPr fontId="2" type="noConversion"/>
  </si>
  <si>
    <t>Replicate</t>
    <phoneticPr fontId="2" type="noConversion"/>
  </si>
  <si>
    <t>Notes</t>
    <phoneticPr fontId="2" type="noConversion"/>
  </si>
  <si>
    <t>Eutherian</t>
    <phoneticPr fontId="2" type="noConversion"/>
  </si>
  <si>
    <t>Tragulidae</t>
    <phoneticPr fontId="2" type="noConversion"/>
  </si>
  <si>
    <t>Cervidae</t>
    <phoneticPr fontId="2" type="noConversion"/>
  </si>
  <si>
    <r>
      <t xml:space="preserve">Yang, Pingjun, James R. Carey, and Robert V. Dowell. “Temperature Influences on the Development and Demography of Bactrocera Dorsalis (Diptera: Tephritidae) in China.” </t>
    </r>
    <r>
      <rPr>
        <i/>
        <sz val="9"/>
        <rFont val="Arial"/>
      </rPr>
      <t>Environmental Entomology</t>
    </r>
    <r>
      <rPr>
        <sz val="9"/>
        <rFont val="Arial"/>
        <family val="2"/>
      </rPr>
      <t xml:space="preserve"> 23.4 (1994): 971–974. Print.</t>
    </r>
  </si>
  <si>
    <t>S3</t>
    <phoneticPr fontId="2" type="noConversion"/>
  </si>
  <si>
    <t>Eutherian</t>
    <phoneticPr fontId="2" type="noConversion"/>
  </si>
  <si>
    <r>
      <t xml:space="preserve">O'Sullivan TF, Fitzgerald GF (1999) Electrotransformation of industrial strains of </t>
    </r>
    <r>
      <rPr>
        <i/>
        <sz val="9"/>
        <rFont val="Arial"/>
      </rPr>
      <t>Streptococcus thermophilus</t>
    </r>
    <r>
      <rPr>
        <sz val="9"/>
        <rFont val="Arial"/>
        <family val="2"/>
      </rPr>
      <t xml:space="preserve">. </t>
    </r>
    <r>
      <rPr>
        <i/>
        <sz val="9"/>
        <rFont val="Arial"/>
      </rPr>
      <t>J Appl Microbiol</t>
    </r>
    <r>
      <rPr>
        <sz val="9"/>
        <rFont val="Arial"/>
        <family val="2"/>
      </rPr>
      <t xml:space="preserve"> 86:275-283.</t>
    </r>
  </si>
  <si>
    <r>
      <t xml:space="preserve">Okereke GU (1993) Growth yield of denitrifiers using nitrous oxide as a terminal electron acceptor. </t>
    </r>
    <r>
      <rPr>
        <i/>
        <sz val="9"/>
        <rFont val="Arial"/>
      </rPr>
      <t>World J Microbiol Biotech</t>
    </r>
    <r>
      <rPr>
        <sz val="9"/>
        <rFont val="Arial"/>
        <family val="2"/>
      </rPr>
      <t xml:space="preserve"> 9:59-62.</t>
    </r>
  </si>
  <si>
    <r>
      <t xml:space="preserve">Peterson S, Fraser C (2001) The complexity of simplicity. </t>
    </r>
    <r>
      <rPr>
        <i/>
        <sz val="9"/>
        <rFont val="Arial"/>
      </rPr>
      <t>Gen Biol</t>
    </r>
    <r>
      <rPr>
        <sz val="9"/>
        <rFont val="Arial"/>
        <family val="2"/>
      </rPr>
      <t xml:space="preserve"> 2:1-7.</t>
    </r>
  </si>
  <si>
    <r>
      <t xml:space="preserve">Powell E (1956) Growth rate and generation time of bacteria, with special reference to continuous culture. </t>
    </r>
    <r>
      <rPr>
        <i/>
        <sz val="9"/>
        <rFont val="Arial"/>
      </rPr>
      <t>J Gen Microbiol</t>
    </r>
    <r>
      <rPr>
        <sz val="9"/>
        <rFont val="Arial"/>
        <family val="2"/>
      </rPr>
      <t xml:space="preserve"> 15:492.</t>
    </r>
  </si>
  <si>
    <t>Echimyidae</t>
    <phoneticPr fontId="2" type="noConversion"/>
  </si>
  <si>
    <t>Passerine</t>
    <phoneticPr fontId="2" type="noConversion"/>
  </si>
  <si>
    <t>Paridae</t>
    <phoneticPr fontId="2" type="noConversion"/>
  </si>
  <si>
    <r>
      <t xml:space="preserve">Eagon RG (1962) </t>
    </r>
    <r>
      <rPr>
        <i/>
        <sz val="9"/>
        <rFont val="Arial"/>
      </rPr>
      <t>Pseudomonas natriegens</t>
    </r>
    <r>
      <rPr>
        <sz val="9"/>
        <rFont val="Arial"/>
        <family val="2"/>
      </rPr>
      <t xml:space="preserve">, a marine bacterium with a generation time of less than 10 minutes. </t>
    </r>
    <r>
      <rPr>
        <i/>
        <sz val="9"/>
        <rFont val="Arial"/>
      </rPr>
      <t>J Bacteriol</t>
    </r>
    <r>
      <rPr>
        <sz val="9"/>
        <rFont val="Arial"/>
        <family val="2"/>
      </rPr>
      <t xml:space="preserve"> 83:736-737.</t>
    </r>
  </si>
  <si>
    <t>Hirundinidae</t>
    <phoneticPr fontId="2" type="noConversion"/>
  </si>
  <si>
    <t>Diomedeidae</t>
    <phoneticPr fontId="2" type="noConversion"/>
  </si>
  <si>
    <t>Muscicapidae</t>
    <phoneticPr fontId="2" type="noConversion"/>
  </si>
  <si>
    <t>Laridae</t>
    <phoneticPr fontId="2" type="noConversion"/>
  </si>
  <si>
    <t>Cypriniformes</t>
    <phoneticPr fontId="2" type="noConversion"/>
  </si>
  <si>
    <t>Cyprinidae</t>
    <phoneticPr fontId="2" type="noConversion"/>
  </si>
  <si>
    <t>Fish</t>
    <phoneticPr fontId="2" type="noConversion"/>
  </si>
  <si>
    <t>Cypriniformes</t>
    <phoneticPr fontId="2" type="noConversion"/>
  </si>
  <si>
    <t>Spirostomidae</t>
    <phoneticPr fontId="2" type="noConversion"/>
  </si>
  <si>
    <t>Stentoridae</t>
    <phoneticPr fontId="2" type="noConversion"/>
  </si>
  <si>
    <t>Acanthoecida</t>
    <phoneticPr fontId="2" type="noConversion"/>
  </si>
  <si>
    <t>Acanthoecidae</t>
    <phoneticPr fontId="2" type="noConversion"/>
  </si>
  <si>
    <t>Stereomyxida</t>
    <phoneticPr fontId="2" type="noConversion"/>
  </si>
  <si>
    <t>Percidae</t>
    <phoneticPr fontId="2" type="noConversion"/>
  </si>
  <si>
    <r>
      <t xml:space="preserve">Reichelt JL, Baumann P (1974) Effect of sodium chloride on growth of heterotrophic marine bacteria. </t>
    </r>
    <r>
      <rPr>
        <i/>
        <sz val="9"/>
        <rFont val="Arial"/>
      </rPr>
      <t>Arch Microbiol</t>
    </r>
    <r>
      <rPr>
        <sz val="9"/>
        <rFont val="Arial"/>
        <family val="2"/>
      </rPr>
      <t xml:space="preserve"> 97:329-345.</t>
    </r>
  </si>
  <si>
    <r>
      <t xml:space="preserve">Pritchard MA, Langley D, Rittenberg S (1975) Effects of methotrexate on intraperiplasmic and axenic growth of </t>
    </r>
    <r>
      <rPr>
        <i/>
        <sz val="9"/>
        <rFont val="Arial"/>
      </rPr>
      <t>Bdellovibrio bacteriovorus</t>
    </r>
    <r>
      <rPr>
        <sz val="9"/>
        <rFont val="Arial"/>
        <family val="2"/>
      </rPr>
      <t xml:space="preserve">. </t>
    </r>
    <r>
      <rPr>
        <i/>
        <sz val="9"/>
        <rFont val="Arial"/>
      </rPr>
      <t>Journal of Bacteriology</t>
    </r>
    <r>
      <rPr>
        <sz val="9"/>
        <rFont val="Arial"/>
        <family val="2"/>
      </rPr>
      <t xml:space="preserve"> 121:1131-1136.</t>
    </r>
  </si>
  <si>
    <r>
      <t xml:space="preserve">Gillooly, James F. “Effect of Body Size and Temperature on Generation Time in Zooplankton.” </t>
    </r>
    <r>
      <rPr>
        <i/>
        <sz val="9"/>
        <rFont val="Arial"/>
      </rPr>
      <t>Journal of Plankton Research</t>
    </r>
    <r>
      <rPr>
        <sz val="9"/>
        <rFont val="Arial"/>
        <family val="2"/>
      </rPr>
      <t xml:space="preserve"> 22.2 (2000): 241–251. Print.</t>
    </r>
  </si>
  <si>
    <t>Fish</t>
    <phoneticPr fontId="2" type="noConversion"/>
  </si>
  <si>
    <t>Cypriniformes</t>
    <phoneticPr fontId="2" type="noConversion"/>
  </si>
  <si>
    <t>Cyprinidae</t>
    <phoneticPr fontId="2" type="noConversion"/>
  </si>
  <si>
    <t>Cypriniformes</t>
    <phoneticPr fontId="2" type="noConversion"/>
  </si>
  <si>
    <t>Catostomidae</t>
    <phoneticPr fontId="2" type="noConversion"/>
  </si>
  <si>
    <t xml:space="preserve">Carpiodes </t>
    <phoneticPr fontId="2" type="noConversion"/>
  </si>
  <si>
    <t>Labeo</t>
    <phoneticPr fontId="2" type="noConversion"/>
  </si>
  <si>
    <r>
      <t xml:space="preserve">Sanoamuang, La-Orsri. “The Effect of Temperature on Morphology, Life History and Growth Rate of Filinia Terminalis (Plate) and Filinia Cf. Pejleri Hutchinson in Culture.” </t>
    </r>
    <r>
      <rPr>
        <i/>
        <sz val="9"/>
        <rFont val="Arial"/>
      </rPr>
      <t>Freshwater Biology</t>
    </r>
    <r>
      <rPr>
        <sz val="9"/>
        <rFont val="Arial"/>
        <family val="2"/>
      </rPr>
      <t xml:space="preserve"> 30.2 (1993): 257–267. Print.</t>
    </r>
  </si>
  <si>
    <r>
      <t xml:space="preserve">Seybert A, Herrmann R, Frangakis AS (2006) Structural analysis of </t>
    </r>
    <r>
      <rPr>
        <i/>
        <sz val="9"/>
        <rFont val="Arial"/>
      </rPr>
      <t>Mycoplasma pneumoniae</t>
    </r>
    <r>
      <rPr>
        <sz val="9"/>
        <rFont val="Arial"/>
        <family val="2"/>
      </rPr>
      <t xml:space="preserve"> by cryo-electron tomography. </t>
    </r>
    <r>
      <rPr>
        <i/>
        <sz val="9"/>
        <rFont val="Arial"/>
      </rPr>
      <t>J Struct Biol</t>
    </r>
    <r>
      <rPr>
        <sz val="9"/>
        <rFont val="Arial"/>
        <family val="2"/>
      </rPr>
      <t xml:space="preserve"> 156:342-354.</t>
    </r>
  </si>
  <si>
    <r>
      <t xml:space="preserve">Kaptan Ölmez H, Aran N (2005) Modeling the growth kinetics of </t>
    </r>
    <r>
      <rPr>
        <i/>
        <sz val="9"/>
        <rFont val="Arial"/>
      </rPr>
      <t>Bacillus cereus</t>
    </r>
    <r>
      <rPr>
        <sz val="9"/>
        <rFont val="Arial"/>
        <family val="2"/>
      </rPr>
      <t xml:space="preserve"> as a function of temperature, pH, sodium lactate and sodium chloride concentrations. </t>
    </r>
    <r>
      <rPr>
        <i/>
        <sz val="9"/>
        <rFont val="Arial"/>
      </rPr>
      <t>Int J Food Microbiol</t>
    </r>
    <r>
      <rPr>
        <sz val="9"/>
        <rFont val="Arial"/>
        <family val="2"/>
      </rPr>
      <t xml:space="preserve"> 98:135-143.</t>
    </r>
  </si>
  <si>
    <r>
      <t xml:space="preserve">Kefford B, Humphrey BA, Marshall KC (1986) Adhesion: a possible survival strategy for leptospires under starvation conditions. </t>
    </r>
    <r>
      <rPr>
        <i/>
        <sz val="9"/>
        <rFont val="Arial"/>
      </rPr>
      <t>Curr Microbiol</t>
    </r>
    <r>
      <rPr>
        <sz val="9"/>
        <rFont val="Arial"/>
        <family val="2"/>
      </rPr>
      <t xml:space="preserve"> 13:247-250.</t>
    </r>
  </si>
  <si>
    <t>Korpelainen 1986</t>
    <phoneticPr fontId="2" type="noConversion"/>
  </si>
  <si>
    <r>
      <t xml:space="preserve">Hutchings, Jeffrey A., Todd D. Bishop, and Carolyn R. McGregor-Shaw. “Spawning Behaviour of Atlantic Cod, Gadus Morhua: Evidence of Mate Competition and Mate Choice in a Broadcast Spawner.” </t>
    </r>
    <r>
      <rPr>
        <i/>
        <sz val="9"/>
        <rFont val="Arial"/>
      </rPr>
      <t>Canadian Journal of Fisheries and Aquatic Sciences</t>
    </r>
    <r>
      <rPr>
        <sz val="9"/>
        <rFont val="Arial"/>
        <family val="2"/>
      </rPr>
      <t xml:space="preserve"> 56.1 (1999): 97–104. Print.</t>
    </r>
  </si>
  <si>
    <t>Arcellinida</t>
    <phoneticPr fontId="2" type="noConversion"/>
  </si>
  <si>
    <t>Arcellidae</t>
    <phoneticPr fontId="2" type="noConversion"/>
  </si>
  <si>
    <t>Chironomidae</t>
    <phoneticPr fontId="2" type="noConversion"/>
  </si>
  <si>
    <t>Ablabesmyia</t>
    <phoneticPr fontId="2" type="noConversion"/>
  </si>
  <si>
    <t>Canidae</t>
    <phoneticPr fontId="2" type="noConversion"/>
  </si>
  <si>
    <t>Felidae</t>
    <phoneticPr fontId="2" type="noConversion"/>
  </si>
  <si>
    <t>Eutherian</t>
    <phoneticPr fontId="2" type="noConversion"/>
  </si>
  <si>
    <t>Acanthopodida</t>
    <phoneticPr fontId="2" type="noConversion"/>
  </si>
  <si>
    <t>Acanthamoebidae</t>
    <phoneticPr fontId="2" type="noConversion"/>
  </si>
  <si>
    <t>Acanthamoeba</t>
    <phoneticPr fontId="2" type="noConversion"/>
  </si>
  <si>
    <r>
      <t xml:space="preserve">Benthin S, Villadsen J (1995) Different inhibition of </t>
    </r>
    <r>
      <rPr>
        <i/>
        <sz val="9"/>
        <rFont val="Arial"/>
      </rPr>
      <t>Lactobacillus delbrueckii</t>
    </r>
    <r>
      <rPr>
        <sz val="9"/>
        <rFont val="Arial"/>
        <family val="2"/>
      </rPr>
      <t xml:space="preserve"> subsp. bulgaricus by D-and L-lactic acid: effects on lag phase, growth rate and cell yield. </t>
    </r>
    <r>
      <rPr>
        <i/>
        <sz val="9"/>
        <rFont val="Arial"/>
      </rPr>
      <t>J Appl Microbiol</t>
    </r>
    <r>
      <rPr>
        <sz val="9"/>
        <rFont val="Arial"/>
        <family val="2"/>
      </rPr>
      <t xml:space="preserve"> 78:647-654.</t>
    </r>
  </si>
  <si>
    <r>
      <t xml:space="preserve">Lee KJ, Skotnicki ML, Tribe DE, Rogers PL (1980) Kinetic studies on a highly productive strain of </t>
    </r>
    <r>
      <rPr>
        <i/>
        <sz val="9"/>
        <rFont val="Arial"/>
      </rPr>
      <t>Zymomonas mobilis</t>
    </r>
    <r>
      <rPr>
        <sz val="9"/>
        <rFont val="Arial"/>
        <family val="2"/>
      </rPr>
      <t xml:space="preserve">. </t>
    </r>
    <r>
      <rPr>
        <i/>
        <sz val="9"/>
        <rFont val="Arial"/>
      </rPr>
      <t>Biotech Lett</t>
    </r>
    <r>
      <rPr>
        <sz val="9"/>
        <rFont val="Arial"/>
        <family val="2"/>
      </rPr>
      <t xml:space="preserve"> 2:339-344.</t>
    </r>
  </si>
  <si>
    <r>
      <t xml:space="preserve">Loh WH, Randles CI, Sharp WR, Miller RH (1984) Intermediary carbon metabolism of </t>
    </r>
    <r>
      <rPr>
        <i/>
        <sz val="9"/>
        <rFont val="Arial"/>
      </rPr>
      <t>Azospirillum brasilense</t>
    </r>
    <r>
      <rPr>
        <sz val="9"/>
        <rFont val="Arial"/>
        <family val="2"/>
      </rPr>
      <t xml:space="preserve">. </t>
    </r>
    <r>
      <rPr>
        <i/>
        <sz val="9"/>
        <rFont val="Arial"/>
      </rPr>
      <t>Journal of bacteriology</t>
    </r>
    <r>
      <rPr>
        <sz val="9"/>
        <rFont val="Arial"/>
        <family val="2"/>
      </rPr>
      <t xml:space="preserve"> 158:264-268.</t>
    </r>
  </si>
  <si>
    <r>
      <t xml:space="preserve">Malin G, Paoletti LC (2001) Use of a dynamic in vitro attachment and invasion system (DIVAS) to determine influence of growth rate on invasion of respiratory epithelial cells by group B </t>
    </r>
    <r>
      <rPr>
        <i/>
        <sz val="9"/>
        <rFont val="Arial"/>
      </rPr>
      <t>Streptococcus</t>
    </r>
    <r>
      <rPr>
        <sz val="9"/>
        <rFont val="Arial"/>
        <family val="2"/>
      </rPr>
      <t xml:space="preserve">. </t>
    </r>
    <r>
      <rPr>
        <i/>
        <sz val="9"/>
        <rFont val="Arial"/>
      </rPr>
      <t>Proc Natl Acad Sci U S A</t>
    </r>
    <r>
      <rPr>
        <sz val="9"/>
        <rFont val="Arial"/>
        <family val="2"/>
      </rPr>
      <t xml:space="preserve"> 98:13335-13340.</t>
    </r>
  </si>
  <si>
    <r>
      <t xml:space="preserve">Nanninga HJ, Gottschal JC (1987) Properties of </t>
    </r>
    <r>
      <rPr>
        <i/>
        <sz val="9"/>
        <rFont val="Arial"/>
      </rPr>
      <t>Desulfovibrio carbinolicus</t>
    </r>
    <r>
      <rPr>
        <sz val="9"/>
        <rFont val="Arial"/>
        <family val="2"/>
      </rPr>
      <t xml:space="preserve"> sp. nov. and other sulfate-reducing bacteria isolated from an anaerobic-purification plant. </t>
    </r>
    <r>
      <rPr>
        <i/>
        <sz val="9"/>
        <rFont val="Arial"/>
      </rPr>
      <t>Appl Environ Microbiol</t>
    </r>
    <r>
      <rPr>
        <sz val="9"/>
        <rFont val="Arial"/>
        <family val="2"/>
      </rPr>
      <t xml:space="preserve"> 53:802-809.</t>
    </r>
  </si>
  <si>
    <r>
      <t xml:space="preserve">Morse SA, Hebeler BH (1978) Effect of pH on the growth and glucose metabolism of </t>
    </r>
    <r>
      <rPr>
        <i/>
        <sz val="9"/>
        <rFont val="Arial"/>
      </rPr>
      <t>Neisseria gonorrhoeae</t>
    </r>
    <r>
      <rPr>
        <sz val="9"/>
        <rFont val="Arial"/>
        <family val="2"/>
      </rPr>
      <t xml:space="preserve">. </t>
    </r>
    <r>
      <rPr>
        <i/>
        <sz val="9"/>
        <rFont val="Arial"/>
      </rPr>
      <t>Inf Imm</t>
    </r>
    <r>
      <rPr>
        <sz val="9"/>
        <rFont val="Arial"/>
        <family val="2"/>
      </rPr>
      <t xml:space="preserve"> 21:87-95.</t>
    </r>
  </si>
  <si>
    <r>
      <t xml:space="preserve">Danthanarayana, Wijesiri, Hainan Gu, and Sharon Ashley. “Population-Growth Potential of Epiphyas-Postvittana, the Lightbrown Apple Moth (Lepidoptera, Tortricidae) in Relation to Diet, Temperature and Climate.” </t>
    </r>
    <r>
      <rPr>
        <i/>
        <sz val="9"/>
        <rFont val="Arial"/>
      </rPr>
      <t>Australian journal of zoology</t>
    </r>
    <r>
      <rPr>
        <sz val="9"/>
        <rFont val="Arial"/>
        <family val="2"/>
      </rPr>
      <t xml:space="preserve"> 43.4 (1995): 381–394. Print.</t>
    </r>
  </si>
  <si>
    <r>
      <t xml:space="preserve">Fagan, William F., Heather J. Lynch, and Barry R. Noon. “Pitfalls and Challenges of Estimating Population Growth Rate from Empirical Data: Consequences for Allometric Scaling Relations.” </t>
    </r>
    <r>
      <rPr>
        <i/>
        <sz val="9"/>
        <rFont val="Arial"/>
      </rPr>
      <t>Oikos</t>
    </r>
    <r>
      <rPr>
        <sz val="9"/>
        <rFont val="Arial"/>
        <family val="2"/>
      </rPr>
      <t xml:space="preserve"> 9999.9999 (2009): n. pag. </t>
    </r>
    <r>
      <rPr>
        <i/>
        <sz val="9"/>
        <rFont val="Arial"/>
      </rPr>
      <t>Wiley InterScience</t>
    </r>
    <r>
      <rPr>
        <sz val="9"/>
        <rFont val="Arial"/>
        <family val="2"/>
      </rPr>
      <t>. Web. 6 Apr. 2010.</t>
    </r>
  </si>
  <si>
    <t xml:space="preserve">(31%), Quercus alba (18%), Pinus rigida (18%), Quercus velutina (3%), et al.   </t>
    <phoneticPr fontId="2" type="noConversion"/>
  </si>
  <si>
    <t>Pedinellaceae</t>
    <phoneticPr fontId="2" type="noConversion"/>
  </si>
  <si>
    <t>Cyprinidae</t>
    <phoneticPr fontId="2" type="noConversion"/>
  </si>
  <si>
    <t>Catostomidae</t>
    <phoneticPr fontId="2" type="noConversion"/>
  </si>
  <si>
    <t xml:space="preserve">lctiobus </t>
    <phoneticPr fontId="2" type="noConversion"/>
  </si>
  <si>
    <t>Young, R. A. 2001. The eastern horseshoe bat, Rhinolophus megaphyllus, in south-east Queensland, Australia: colony demography and dynamics, activity levels, seasonal weight changes, and capture-recapture analyses. Wildlife Research 28:425–434.</t>
  </si>
  <si>
    <r>
      <t xml:space="preserve">Gottenbos B, van der Mei HC, Busscher HJ (2000) Initial adhesion and surface growth of </t>
    </r>
    <r>
      <rPr>
        <i/>
        <sz val="9"/>
        <rFont val="Arial"/>
      </rPr>
      <t>Staphylococcus epidermidis</t>
    </r>
    <r>
      <rPr>
        <sz val="9"/>
        <rFont val="Arial"/>
        <family val="2"/>
      </rPr>
      <t xml:space="preserve"> and </t>
    </r>
    <r>
      <rPr>
        <i/>
        <sz val="9"/>
        <rFont val="Arial"/>
      </rPr>
      <t>Pseudomonas aeruginosa</t>
    </r>
    <r>
      <rPr>
        <sz val="9"/>
        <rFont val="Arial"/>
        <family val="2"/>
      </rPr>
      <t xml:space="preserve"> on biomedical polymers. </t>
    </r>
    <r>
      <rPr>
        <i/>
        <sz val="9"/>
        <rFont val="Arial"/>
      </rPr>
      <t>J Biomed Mat Res</t>
    </r>
    <r>
      <rPr>
        <sz val="9"/>
        <rFont val="Arial"/>
        <family val="2"/>
      </rPr>
      <t xml:space="preserve"> 50:208-214.</t>
    </r>
  </si>
  <si>
    <r>
      <t xml:space="preserve">Hann, B. J. “Influence of Temperature on Life-History Characteristics of Two Sibling Species of Eurycercus (Cladocera, Chydoridae).” </t>
    </r>
    <r>
      <rPr>
        <i/>
        <sz val="9"/>
        <rFont val="Arial"/>
      </rPr>
      <t>Canadian journal of zoology</t>
    </r>
    <r>
      <rPr>
        <sz val="9"/>
        <rFont val="Arial"/>
        <family val="2"/>
      </rPr>
      <t xml:space="preserve"> 63.4 (1985): 891–898. Print.</t>
    </r>
  </si>
  <si>
    <t>Parkes, J., R. Henzell, and G. Pickles. 1996. Managing vertebrate pests: feral goats. Australian Government Publishing Service, Canberra, Australia.</t>
  </si>
  <si>
    <t>Pereira 2006</t>
  </si>
  <si>
    <r>
      <t xml:space="preserve">Ahn IS, Ghiorse WC, Lion LW, Shuler ML (1998) Growth kinetics of </t>
    </r>
    <r>
      <rPr>
        <i/>
        <sz val="9"/>
        <rFont val="Arial"/>
      </rPr>
      <t>Pseudomonas putida</t>
    </r>
    <r>
      <rPr>
        <sz val="9"/>
        <rFont val="Arial"/>
        <family val="2"/>
      </rPr>
      <t xml:space="preserve"> G7 on naphthalene and occurrence of naphthalene toxicity during nutrient deprivation. </t>
    </r>
    <r>
      <rPr>
        <i/>
        <sz val="9"/>
        <rFont val="Arial"/>
      </rPr>
      <t>Biotech Bioeng</t>
    </r>
    <r>
      <rPr>
        <sz val="9"/>
        <rFont val="Arial"/>
        <family val="2"/>
      </rPr>
      <t xml:space="preserve"> 59:587-594.</t>
    </r>
  </si>
  <si>
    <r>
      <t xml:space="preserve">Seto S, Miyata M (1998) Cell reproduction and morphological changes in </t>
    </r>
    <r>
      <rPr>
        <i/>
        <sz val="9"/>
        <rFont val="Arial"/>
      </rPr>
      <t>Mycoplasma capricolum</t>
    </r>
    <r>
      <rPr>
        <sz val="9"/>
        <rFont val="Arial"/>
        <family val="2"/>
      </rPr>
      <t xml:space="preserve">. </t>
    </r>
    <r>
      <rPr>
        <i/>
        <sz val="9"/>
        <rFont val="Arial"/>
      </rPr>
      <t>J Bacteriol</t>
    </r>
    <r>
      <rPr>
        <sz val="9"/>
        <rFont val="Arial"/>
        <family val="2"/>
      </rPr>
      <t xml:space="preserve"> 180:256-264.</t>
    </r>
  </si>
  <si>
    <t xml:space="preserve">Strahan, R. 1995. Mammals of Australia. Smithsonian Institution Press, Washington, D.C., USA. </t>
  </si>
  <si>
    <t>Streit 1991</t>
  </si>
  <si>
    <t>Swihart 1983</t>
  </si>
  <si>
    <t xml:space="preserve">Swihart, R. K. 1983. Body size, breeding season length, and life history tactics of lagomorphs. Oikos 43:282–290. </t>
  </si>
  <si>
    <t>Symonds 1999</t>
  </si>
  <si>
    <t xml:space="preserve">Symonds, M. R. E. 1999. Life histories of the Insectivora: the role of phylogeny, metabolism, and sex differences. </t>
  </si>
  <si>
    <t>Takahashi 2004</t>
  </si>
  <si>
    <t>Turchin 1997</t>
  </si>
  <si>
    <r>
      <t xml:space="preserve">Kanamori K, Weiss RL, Roberts JD (1987) Role of glutamate dehydrogenase in ammonia assimilation in nitrogen-fixing </t>
    </r>
    <r>
      <rPr>
        <i/>
        <sz val="9"/>
        <rFont val="Arial"/>
      </rPr>
      <t>Bacillus macerans</t>
    </r>
    <r>
      <rPr>
        <sz val="9"/>
        <rFont val="Arial"/>
        <family val="2"/>
      </rPr>
      <t xml:space="preserve">. </t>
    </r>
    <r>
      <rPr>
        <i/>
        <sz val="9"/>
        <rFont val="Arial"/>
      </rPr>
      <t>J Bacteriol</t>
    </r>
    <r>
      <rPr>
        <sz val="9"/>
        <rFont val="Arial"/>
        <family val="2"/>
      </rPr>
      <t xml:space="preserve"> 169:4692-4695.</t>
    </r>
  </si>
  <si>
    <r>
      <t xml:space="preserve">Laishley EJ, Bernlohr RW (1968) Regulation of arginine and proline catabolism in </t>
    </r>
    <r>
      <rPr>
        <i/>
        <sz val="9"/>
        <rFont val="Arial"/>
      </rPr>
      <t>Bacillus licheniformis</t>
    </r>
    <r>
      <rPr>
        <sz val="9"/>
        <rFont val="Arial"/>
        <family val="2"/>
      </rPr>
      <t xml:space="preserve">. </t>
    </r>
    <r>
      <rPr>
        <i/>
        <sz val="9"/>
        <rFont val="Arial"/>
      </rPr>
      <t>J Bacteriol</t>
    </r>
    <r>
      <rPr>
        <sz val="9"/>
        <rFont val="Arial"/>
        <family val="2"/>
      </rPr>
      <t xml:space="preserve"> 96:322-329.</t>
    </r>
  </si>
  <si>
    <t>Viviparidae</t>
    <phoneticPr fontId="2" type="noConversion"/>
  </si>
  <si>
    <t>Arhynchobdellida</t>
    <phoneticPr fontId="2" type="noConversion"/>
  </si>
  <si>
    <t>Erpobdellidae</t>
    <phoneticPr fontId="2" type="noConversion"/>
  </si>
  <si>
    <t>Atyidae</t>
    <phoneticPr fontId="2" type="noConversion"/>
  </si>
  <si>
    <t>Decapoda</t>
    <phoneticPr fontId="2" type="noConversion"/>
  </si>
  <si>
    <t>Cambaridae</t>
    <phoneticPr fontId="2" type="noConversion"/>
  </si>
  <si>
    <t xml:space="preserve">Sinclair, A. R. E. 1996. Mammal populations: fluctuation, regulation, life history theory and their implications for conservation. Pages 127–154 in R. B. Floyd, A. W. Shepherd, and P. J. De Barro, editors. Frontiers of population ecology. CSIRO Publishing, Melbourne, Australia. </t>
  </si>
  <si>
    <t>Singer 1994</t>
  </si>
  <si>
    <r>
      <t xml:space="preserve">Caron, David A., Joel C. Goldman, and Mark R. Dennett. “Effect of Temperature on Growth, Respiration, and Nutrient Regeneration by an Omnivorous Microflagellate.” </t>
    </r>
    <r>
      <rPr>
        <i/>
        <sz val="9"/>
        <rFont val="Arial"/>
      </rPr>
      <t>Applied and environmental microbiology</t>
    </r>
    <r>
      <rPr>
        <sz val="9"/>
        <rFont val="Arial"/>
        <family val="2"/>
      </rPr>
      <t xml:space="preserve"> 52.6 (1986): 1340–1347. Print.</t>
    </r>
  </si>
  <si>
    <r>
      <t xml:space="preserve">Baudet C, Barbotin JN, Guespin-Michel J (1983) Growth and sporulation of entrapped </t>
    </r>
    <r>
      <rPr>
        <i/>
        <sz val="9"/>
        <rFont val="Arial"/>
      </rPr>
      <t>Bacillus subtilis</t>
    </r>
    <r>
      <rPr>
        <sz val="9"/>
        <rFont val="Arial"/>
        <family val="2"/>
      </rPr>
      <t xml:space="preserve"> cells. </t>
    </r>
    <r>
      <rPr>
        <i/>
        <sz val="9"/>
        <rFont val="Arial"/>
      </rPr>
      <t>Appl Environ Microbiol</t>
    </r>
    <r>
      <rPr>
        <sz val="9"/>
        <rFont val="Arial"/>
        <family val="2"/>
      </rPr>
      <t xml:space="preserve"> 45:297-301.</t>
    </r>
  </si>
  <si>
    <t xml:space="preserve">Silva, M., and J. A. Downing. 1995. CRC Handbook of Mammalian Body Masses. CRC Press, Boca Raton, Florida, USA. </t>
  </si>
  <si>
    <t>Sinclair 1995</t>
  </si>
  <si>
    <t>Olesiuk 1990</t>
  </si>
  <si>
    <t>Olesiuk, P. F., M. A. Bigg, and G. M. Ellis. 1990. Life history and population dynamics of resident killer whales (Orcinus orca) in the coastal waters of British Columbia and Washington State. Report of the International Whaling Commission (Special Issue) 12:209–243.</t>
  </si>
  <si>
    <t>Owen-Smith 1990</t>
  </si>
  <si>
    <r>
      <t xml:space="preserve">Mason MM (1935) A comparison of the maximal growth rates of various bacteria under optimal conditions. </t>
    </r>
    <r>
      <rPr>
        <i/>
        <sz val="9"/>
        <rFont val="Arial"/>
      </rPr>
      <t>J Bacteriol</t>
    </r>
    <r>
      <rPr>
        <sz val="9"/>
        <rFont val="Arial"/>
        <family val="2"/>
      </rPr>
      <t xml:space="preserve"> 29:103-110.</t>
    </r>
  </si>
  <si>
    <r>
      <t xml:space="preserve">Cole, Lamont C. “The Population Consequences of Life History Phenomena.” </t>
    </r>
    <r>
      <rPr>
        <i/>
        <sz val="9"/>
        <rFont val="Arial"/>
      </rPr>
      <t>Quarterly Review of Biology</t>
    </r>
    <r>
      <rPr>
        <sz val="9"/>
        <rFont val="Arial"/>
        <family val="2"/>
      </rPr>
      <t xml:space="preserve"> (1954): 103–137. Print.</t>
    </r>
  </si>
  <si>
    <t>Small 1986</t>
  </si>
  <si>
    <t>Smith 1992</t>
    <phoneticPr fontId="2" type="noConversion"/>
  </si>
  <si>
    <t>Robinson, J. G., and K. H. Redford. 1986. Intrinsic rate of natural increase in Neotropical forest mammals: relationship to phylogeny and diet. Oecologia 68:516–520.</t>
  </si>
  <si>
    <t>Rose and Caron 2007</t>
    <phoneticPr fontId="2" type="noConversion"/>
  </si>
  <si>
    <t>Ross 1992</t>
  </si>
  <si>
    <t>Ross, C.  1992.  Environmental correlates of the intrinsic rate of natural increase in primates.  Oecologia 90:383–390.</t>
  </si>
  <si>
    <r>
      <t xml:space="preserve">Fenchel, T. “Intrinsic Rate of Natural Increase: The Relationship with Body Size.” </t>
    </r>
    <r>
      <rPr>
        <i/>
        <sz val="9"/>
        <rFont val="Arial"/>
      </rPr>
      <t>Oecologia</t>
    </r>
    <r>
      <rPr>
        <sz val="9"/>
        <rFont val="Arial"/>
        <family val="2"/>
      </rPr>
      <t xml:space="preserve"> 14.4 (1974): 317–326. Print.</t>
    </r>
  </si>
  <si>
    <t>Maluridae</t>
    <phoneticPr fontId="2" type="noConversion"/>
  </si>
  <si>
    <t>Pipridae</t>
    <phoneticPr fontId="2" type="noConversion"/>
  </si>
  <si>
    <t>Sulidae</t>
    <phoneticPr fontId="2" type="noConversion"/>
  </si>
  <si>
    <t>Wootton 1987</t>
  </si>
  <si>
    <r>
      <t xml:space="preserve">Garcia T, Otto K, Kjelleberg S, Nelson DR (1997) Growth of </t>
    </r>
    <r>
      <rPr>
        <i/>
        <sz val="9"/>
        <rFont val="Arial"/>
      </rPr>
      <t>Vibrio anguillarum</t>
    </r>
    <r>
      <rPr>
        <sz val="9"/>
        <rFont val="Arial"/>
        <family val="2"/>
      </rPr>
      <t xml:space="preserve"> in salmon intestinal mucus. </t>
    </r>
    <r>
      <rPr>
        <i/>
        <sz val="9"/>
        <rFont val="Arial"/>
      </rPr>
      <t>Appl Environ Microbiol</t>
    </r>
    <r>
      <rPr>
        <sz val="9"/>
        <rFont val="Arial"/>
        <family val="2"/>
      </rPr>
      <t xml:space="preserve"> 63:1034-1039.</t>
    </r>
  </si>
  <si>
    <t>Ardeidae</t>
    <phoneticPr fontId="2" type="noConversion"/>
  </si>
  <si>
    <t>Wood, D. H. 1980. The demography of a rabbit population in an arid region of New South Wales. Journal of Animal Ecology 49:55–79.</t>
  </si>
  <si>
    <t>Wood 1980</t>
  </si>
  <si>
    <t>Schmitz, O. J., and D. M. Lavigne. 1984. Intrinsic rate of increase, body size, and specific metabolic rate in marine mammals. Oecologia 62:305–309.</t>
  </si>
  <si>
    <t>Seto 1998</t>
  </si>
  <si>
    <t>Seybert 2006</t>
  </si>
  <si>
    <r>
      <t xml:space="preserve">Powell EO (1956) Growth rate and generation time of bacteria, with special reference to continuous culture. </t>
    </r>
    <r>
      <rPr>
        <i/>
        <sz val="9"/>
        <rFont val="Arial"/>
      </rPr>
      <t>Journal of general microbiology</t>
    </r>
    <r>
      <rPr>
        <sz val="9"/>
        <rFont val="Arial"/>
        <family val="2"/>
      </rPr>
      <t xml:space="preserve"> 15:492.</t>
    </r>
  </si>
  <si>
    <t xml:space="preserve">Wilson, D. E. and S. Ruff, editors. 1999. The Smithsonian Book of North American Mammals. Smithsonian Institution Press, Washington, D.C., USA. </t>
  </si>
  <si>
    <t>Scheffer, V. B. 1951. The rise and fall of a reindeer herd.  Scientific Monthly 73:356–362.</t>
  </si>
  <si>
    <t>Schmitz 1984</t>
  </si>
  <si>
    <t>McCorquodale 1988</t>
  </si>
  <si>
    <t xml:space="preserve">Wootton, J. T. 1987. The effects of body mass, phylogeny, habitat, and trophic level on mammalian age at first reproduction. Evolution 41:732–749. </t>
  </si>
  <si>
    <t>Young 2001</t>
  </si>
  <si>
    <r>
      <t xml:space="preserve">Hosking, J. R. “The Effect of Temperature on the Population Growth Potential of Dactylopius Austrinus De Lotto (Homoptera: Dactylopiidae), on Opuntia Aurantiaca Lindley.” </t>
    </r>
    <r>
      <rPr>
        <i/>
        <sz val="9"/>
        <rFont val="Arial"/>
      </rPr>
      <t>Australian Journal of Entomology</t>
    </r>
    <r>
      <rPr>
        <sz val="9"/>
        <rFont val="Arial"/>
        <family val="2"/>
      </rPr>
      <t xml:space="preserve"> 23.2 (1984): 133–139. Print.</t>
    </r>
  </si>
  <si>
    <t xml:space="preserve">Smith, F.A., S. K. Lyons, S. K. M. Ernest, K. E. Jones, D. M. Kaufman, T. Dayan, P. A. Marquet, J. H. Brown, and J. P. Haskell. Body mass of late Quaternary mammals. 2003. Ecological Archives E084-094. </t>
    <phoneticPr fontId="2" type="noConversion"/>
  </si>
  <si>
    <t>Stanley-Price 1989</t>
  </si>
  <si>
    <t>Stanley-Price, M. R. 1989. Animal re-introductions: The Arabian oryx in Oman. Cambridge University Press, Cambridge, United Kingdom.</t>
  </si>
  <si>
    <t>Strahan 1995</t>
  </si>
  <si>
    <r>
      <t xml:space="preserve">Andersen HW, Solem C, Hammer K, Jensen PR (2001) Twofold reduction of phosphofructokinase activity in </t>
    </r>
    <r>
      <rPr>
        <i/>
        <sz val="9"/>
        <rFont val="Arial"/>
      </rPr>
      <t>Lactococcus lactis</t>
    </r>
    <r>
      <rPr>
        <sz val="9"/>
        <rFont val="Arial"/>
        <family val="2"/>
      </rPr>
      <t xml:space="preserve"> results in strong decreases in growth rate and in glycolytic flux. </t>
    </r>
    <r>
      <rPr>
        <i/>
        <sz val="9"/>
        <rFont val="Arial"/>
      </rPr>
      <t>J Bacteriol</t>
    </r>
    <r>
      <rPr>
        <sz val="9"/>
        <rFont val="Arial"/>
        <family val="2"/>
      </rPr>
      <t xml:space="preserve"> 183:3458-3467.</t>
    </r>
  </si>
  <si>
    <r>
      <t xml:space="preserve">Larson AD, Treick RW, Edwards CL, Cox CD (1959) Growth studies and plate counting of Leptospires. </t>
    </r>
    <r>
      <rPr>
        <i/>
        <sz val="9"/>
        <rFont val="Arial"/>
      </rPr>
      <t>J Bacteriol</t>
    </r>
    <r>
      <rPr>
        <sz val="9"/>
        <rFont val="Arial"/>
        <family val="2"/>
      </rPr>
      <t xml:space="preserve"> 77:361-366.</t>
    </r>
  </si>
  <si>
    <r>
      <t xml:space="preserve">Barcena JMB, Sin~ eriz F, Gonzalez de Llano D, Rodriguez A, Suarez JE (1998) Chemostat production of plantaricin C by </t>
    </r>
    <r>
      <rPr>
        <i/>
        <sz val="9"/>
        <rFont val="Arial"/>
      </rPr>
      <t>Lactobacillus plantarum</t>
    </r>
    <r>
      <rPr>
        <sz val="9"/>
        <rFont val="Arial"/>
        <family val="2"/>
      </rPr>
      <t xml:space="preserve"> LL441. </t>
    </r>
    <r>
      <rPr>
        <i/>
        <sz val="9"/>
        <rFont val="Arial"/>
      </rPr>
      <t>Appl Environ Microbiol</t>
    </r>
    <r>
      <rPr>
        <sz val="9"/>
        <rFont val="Arial"/>
        <family val="2"/>
      </rPr>
      <t xml:space="preserve"> 64:3512-3514.</t>
    </r>
  </si>
  <si>
    <r>
      <t xml:space="preserve">Streit W, Kipe-Nolt J, Werner D (1991) Competitive growth of </t>
    </r>
    <r>
      <rPr>
        <i/>
        <sz val="9"/>
        <rFont val="Arial"/>
      </rPr>
      <t>Rhizobium leguminosarum</t>
    </r>
    <r>
      <rPr>
        <sz val="9"/>
        <rFont val="Arial"/>
        <family val="2"/>
      </rPr>
      <t xml:space="preserve"> bv. phaseoli strains under oligotrophic conditions. </t>
    </r>
    <r>
      <rPr>
        <i/>
        <sz val="9"/>
        <rFont val="Arial"/>
      </rPr>
      <t>Curr Microbiol</t>
    </r>
    <r>
      <rPr>
        <sz val="9"/>
        <rFont val="Arial"/>
        <family val="2"/>
      </rPr>
      <t xml:space="preserve"> 23:159-163.</t>
    </r>
  </si>
  <si>
    <t>Silva 1995</t>
  </si>
  <si>
    <t>Turchin, P., and R. S. Ostfeld. 1997. Effects of density and season on the population rate of change in the meadow vole.  Oikos 78:355–361.</t>
  </si>
  <si>
    <t>Sinclair, A. R. E. 1995. Population limitation of resident herbivores. Pages 194–219 in A. R. E. Sinclair and P. Arcese, editors. Serengeti II: Dynamics, management and conservation of an ecosystem. University of Chicago Press, Chicago, Illinois, USA.</t>
  </si>
  <si>
    <t xml:space="preserve">Murie, J. O., and G. R. Michener, editors. 1984. The Biology of Ground-Dwelling Squirrels. University of Nebraska Press, Lincoln, Nebraska, USA. </t>
  </si>
  <si>
    <t>Singer, F. J., and J. E. Norland. 1994. Niche relationships within a guild of ungulate species in Yellowstone National Park, Wyoming, following release from artificial controls. Canadian Journal of Zoology 72:1383–1394.</t>
  </si>
  <si>
    <t>Skeat 1990</t>
  </si>
  <si>
    <r>
      <t xml:space="preserve">Cocaign-Bousquet M, Guyonvarch A, Lindley ND (1996) Growth rate-dependent modulation of carbon flux through central metabolism and the kinetic consequences for glucose-limited chemostat cultures of </t>
    </r>
    <r>
      <rPr>
        <i/>
        <sz val="9"/>
        <rFont val="Arial"/>
      </rPr>
      <t>Corynebacterium glutamicum</t>
    </r>
    <r>
      <rPr>
        <sz val="9"/>
        <rFont val="Arial"/>
        <family val="2"/>
      </rPr>
      <t xml:space="preserve">. </t>
    </r>
    <r>
      <rPr>
        <i/>
        <sz val="9"/>
        <rFont val="Arial"/>
      </rPr>
      <t>Appl Environ Microbiol</t>
    </r>
    <r>
      <rPr>
        <sz val="9"/>
        <rFont val="Arial"/>
        <family val="2"/>
      </rPr>
      <t xml:space="preserve"> 62:429.</t>
    </r>
  </si>
  <si>
    <t>Cole 1958</t>
    <phoneticPr fontId="2" type="noConversion"/>
  </si>
  <si>
    <t>Skinner, J. D., and R. J. van Aarde. 1983. Observations on the trend of the breeding population of southern elephant seals, Mirounga leonina, at Marion Island. Journal of Applied Ecology 20:707–712.</t>
  </si>
  <si>
    <t>Rubin 1986</t>
  </si>
  <si>
    <r>
      <t xml:space="preserve">DeLong, J. P. et al. “Shifts in Metabolic Scaling, Production, and Efficiency across Major Evolutionary Transitions of Life.” </t>
    </r>
    <r>
      <rPr>
        <i/>
        <sz val="9"/>
        <rFont val="Arial"/>
      </rPr>
      <t>Proceedings of the National Academy of Sciences</t>
    </r>
    <r>
      <rPr>
        <sz val="9"/>
        <rFont val="Arial"/>
        <family val="2"/>
      </rPr>
      <t xml:space="preserve"> 107.29 (2010): 12941–12945. Print.</t>
    </r>
  </si>
  <si>
    <t>Verts 1998</t>
  </si>
  <si>
    <t>MacLulich, D. A. 1937. Fluctuations in the numbers of the varying hare (Lepus americanus). University of Toronto Press, Toronto, Ontario, Canada.</t>
  </si>
  <si>
    <t>Mahood 1985</t>
  </si>
  <si>
    <t>Saether 1994</t>
  </si>
  <si>
    <t xml:space="preserve">Verts, B. J., and L. N. Carraway. 1998. Land Mammals of Oregon. University of California Press, Berkeley, California, USA. </t>
  </si>
  <si>
    <t>Wentland 1996</t>
  </si>
  <si>
    <t>Wilson 1999</t>
  </si>
  <si>
    <t>Hodges, K. E., C. J. Krebs, D. S. Hik, C. I. Stefan, E. A. Gillis, and C. E. Doyle. 2001. Snowshoe hare demography. Pages 141–178 in C. J. Krebs, S. Boutin, and R. Boonstra, editors. Ecosystem dynamics of the boreal forest. The Kluane project. Oxford University Press, Oxford, UK.</t>
  </si>
  <si>
    <t>Hoffmeister 1986</t>
  </si>
  <si>
    <t xml:space="preserve">Hoffmeister, D. F. 1986. Mammals of Arizona. University of Arizona Press, Tucson, Arizona, USA. </t>
  </si>
  <si>
    <t>Hone 1999</t>
  </si>
  <si>
    <t>McCullough, D. R. 1992. Concepts of herbivore population dynamics. Pages 967–984 in D. R. McCullough and R. H. Barrett, editors. Wildlife 2001: populations. Elsevier, New York, New York, USA.</t>
  </si>
  <si>
    <t>McDonald 1984</t>
  </si>
  <si>
    <t>Pereira, H. M., and G. C. Daily. 2006. Modeling biodiversity dynamics in the countryside landscapes. Ecology 87, no. 8: 1877-1885. doi:10.1890/0012-9658(2006)87[1877:MBDICL]2.0.CO;2.</t>
  </si>
  <si>
    <t>Peterson 1994</t>
  </si>
  <si>
    <r>
      <t xml:space="preserve">Akerlund T, Nordstrom K, Bernander R (1995) Analysis of cell size and DNA content in exponentially growing and stationary-phase batch cultures of </t>
    </r>
    <r>
      <rPr>
        <i/>
        <sz val="9"/>
        <rFont val="Arial"/>
      </rPr>
      <t>Escherichia coli</t>
    </r>
    <r>
      <rPr>
        <sz val="9"/>
        <rFont val="Arial"/>
        <family val="2"/>
      </rPr>
      <t xml:space="preserve">. </t>
    </r>
    <r>
      <rPr>
        <i/>
        <sz val="9"/>
        <rFont val="Arial"/>
      </rPr>
      <t>J Bacteriol</t>
    </r>
    <r>
      <rPr>
        <sz val="9"/>
        <rFont val="Arial"/>
        <family val="2"/>
      </rPr>
      <t xml:space="preserve"> 177:6791-6797.</t>
    </r>
  </si>
  <si>
    <t>Smith 2003</t>
  </si>
  <si>
    <t xml:space="preserve">Purvis, A., and P. H. Harvey. 1995. Mammal life-history evolution: a comparative test of Charnov’s model. Journal of Zoology 237:259–283. </t>
  </si>
  <si>
    <t>Redford 1992</t>
  </si>
  <si>
    <t>Redhead, T. D. 1982. Reproduction, growth and population dynamics of house mice (Mus domesticus) in southeastern Australia. Dissertation. Australian National University, Canberra, Australia.</t>
  </si>
  <si>
    <t>Reichelt 1974</t>
  </si>
  <si>
    <t>Robinson 1986</t>
  </si>
  <si>
    <t>Larter, N. C. 1994. Plant-herbivore dynamics associated with an erupting ungulate population: a test of hypotheses. Dissertation. University of British Columbia, Vancouver, British Columbia, Canada.</t>
  </si>
  <si>
    <t>Lartigue 2003</t>
  </si>
  <si>
    <t>Le Henaff 1989</t>
  </si>
  <si>
    <t xml:space="preserve">McDonald, J. N. 1984. The reordered North American selection regime and late Quaternary Megafaunal Extinctions. In P. S. Martin, and R. G. Klein, editors. Quaternary Extinctions. University of Arizona Press, Tucson, Arizona, USA. </t>
  </si>
  <si>
    <t>Millar 1977</t>
  </si>
  <si>
    <t>Krebs, C. J., A. R. E. Sinclair, R. Boonstra, S. Boutin, K. Martin, and J. N. M. Smith. 1999. Community dynamics of vertebrate herbivores: how can we untangle the web? Pages. 447–473 in H. Olff, V. K. Brown, and R. H. Drent, editors. Herbivores: between plants and predators. Blackwell Science, Oxford, UK.</t>
  </si>
  <si>
    <t>Laishley 1968</t>
  </si>
  <si>
    <t>Larson 1959</t>
  </si>
  <si>
    <t>Larter 1994</t>
  </si>
  <si>
    <t>Sinclair 1996</t>
  </si>
  <si>
    <t xml:space="preserve">Nowak, R. M. 1999. Walker’s Mammals of the World. Volume 1 and 2. John Hopkins University Press, Baltimore, Maryland, USA. </t>
  </si>
  <si>
    <t>O'Sullivan 1999</t>
  </si>
  <si>
    <t>Okereke 1993</t>
  </si>
  <si>
    <t xml:space="preserve">Kappeler, P. M., and M. E. Pereiva, editors. 2003. Primate life histories and sociology. University of Chicago Press, Chicago, Illinois, USA. </t>
  </si>
  <si>
    <t>Kaptan 2005</t>
  </si>
  <si>
    <t>Kefford 1986</t>
  </si>
  <si>
    <t>Keltie 1988</t>
  </si>
  <si>
    <t>Owen-Smith, N. 1990. Demography of a large herbivore, the greater kudu Tragelaphus strepsiceros, in relation to rainfall. Journal of Animal Ecology 59:893–913.</t>
  </si>
  <si>
    <t>Parker 1989</t>
  </si>
  <si>
    <t xml:space="preserve">Skeat, A. 1990. Feral buffalo in Kakadu National Park: survey methods, population dynamics and control. Dissertation. University of Canberra, Canberra, Australia. </t>
  </si>
  <si>
    <t>Skinner 1983</t>
  </si>
  <si>
    <t>Skogland 1985</t>
  </si>
  <si>
    <t>Skogland, T. 1985. The effects of density-dependent resource limitations on the demography of wild reindeer. Journal of Animal Ecology 54:359–374.</t>
  </si>
  <si>
    <t>Maas, S. 1997. Population dynamics and control of feral goats in a semi-arid environment. Dissertation. University of Canberra, Canberra, Australia.</t>
  </si>
  <si>
    <t>MacLulich 1937</t>
  </si>
  <si>
    <t>Mahood, I. T. 1985. Some aspects of ecology and the control of feral goats (Capra hircus L.) in western NSW. Dissertation. Macquarie University, Sydney, Australia.</t>
  </si>
  <si>
    <t>Malin 2001</t>
  </si>
  <si>
    <t>Marcstrom 1990</t>
  </si>
  <si>
    <t xml:space="preserve">Saether, B. E., and I. J. Gordon. 1994. The adaptive significance of reproductive strategies in ungulates. Proceedings of the Royal Society of London 256:263–268. </t>
  </si>
  <si>
    <t>Savage 2004</t>
  </si>
  <si>
    <t>Parkes 1996</t>
  </si>
  <si>
    <t>Loison 199–</t>
  </si>
  <si>
    <t>Hickling, G., and C. J. Pekelharing.  1989.  Intrinsic rate of increase for a brushtail possum population in rata/kamahi forest, Westland.  New Zealand Journal of Ecology 12:117–120.</t>
  </si>
  <si>
    <t>Hodges 2001</t>
  </si>
  <si>
    <t>Gogan, P. J. P., and R. H. Barrett. 1987. Comparative dynamics of introduced tule elk populations. Journal of Wildlife Management 51:20–27.</t>
  </si>
  <si>
    <t>Gottenbos 2000</t>
  </si>
  <si>
    <t>Savage, V. M., J. F. Gilloly, J. H. Brown, and E. L. Charnov. 2004. Effects of body size and temperature on population growth. The American Naturalist 163, no. 3: 429-441. doi:10.1086/381872.</t>
  </si>
  <si>
    <t>Scheffer 1951</t>
  </si>
  <si>
    <t>Marcstrom, V., N. Hoglund, and C. J. Krebs. 1990. Periodic fluctuations in small mammals at Boda, Sweden, from 1961 to 1968. Journal of Animal Ecology 59:753–761.</t>
  </si>
  <si>
    <t>Mason 1935</t>
  </si>
  <si>
    <t>McCorquodale, S. M., L. L. Eberhardt, and L. E. Eberhardt. 1988. Dynamics of a colonizing elk population.  Journal of Wildlife Management 52:309–313.</t>
  </si>
  <si>
    <t>McCullough 1992</t>
  </si>
  <si>
    <t xml:space="preserve">Redford, K. H., and J. F. Eisenberg. 1992. Mammals of the Neotropics. Vol. 2. University of Chicago Press, Chicago, Illinois, USA. </t>
  </si>
  <si>
    <t>Redhead 1982</t>
  </si>
  <si>
    <t>Korpimaki, E., K. Norrdahl, and T. Rinta-Jaskari. 1991. Responses of stoats and least weasels to fluctuating food abundances: is the low phase of the vole cycle due to mustelid predation? Oecologia 88:552–561.</t>
  </si>
  <si>
    <t>Krebs 1979</t>
  </si>
  <si>
    <t>Peterson, R. O. 1994. Ecological studies of wolves on Isle Royale, annual report – 1993–1994. Isle Royal Natural History Association, Houghton, Michigan, USA.</t>
  </si>
  <si>
    <t>Peterson 2001</t>
  </si>
  <si>
    <t>Powell 1956</t>
  </si>
  <si>
    <t>Pritchard 1975</t>
  </si>
  <si>
    <t>Purvis 1995</t>
  </si>
  <si>
    <t>Le Henaff, D., and M. Crete. 1989. Introduction of muskoxen in northern Quebec: The demographic explosion of a colonizing herbivore. Canadian Journal of Zoology 67:1102–1105.</t>
  </si>
  <si>
    <t>Lee 1980</t>
  </si>
  <si>
    <t>Krebs, C. J. 1979. Dispersal, spacing behaviour, and genetics in relation to population fluctuations in the vole Microtus townsendii. Fortschitte der Zoologie 25:61–77.</t>
  </si>
  <si>
    <t>Krebs 1999</t>
  </si>
  <si>
    <t xml:space="preserve">Harwood, J., and P. Rohani.  1996. The population biology of marine mammals. Pages 173–190 in R. B. Floyd, A. W. Shepherd, and P. J. De Barro, editors. Frontiers of population ecology. CSIRO Publishing, Melbourne, Australia. </t>
  </si>
  <si>
    <t>Hatter 1994</t>
  </si>
  <si>
    <t>Hatter, I. W., and D. W. Janz. 1994. Apparent demographic changes in black-tailed deer associated with wolf control on Northern Vancouver Island. Canadian Journal of Zoology 72:878–884.</t>
  </si>
  <si>
    <t>Hayssen 1993</t>
  </si>
  <si>
    <t xml:space="preserve">Hayssen,V., and A. Van Tienhoven. 1993. Asdell’s patterns of mammalian reproduction. Comstock Publishing Associates, Ithaca, New York, USA. </t>
  </si>
  <si>
    <t>Heard 1994</t>
  </si>
  <si>
    <t>Loh 1984</t>
  </si>
  <si>
    <t>Hutchings 1999</t>
    <phoneticPr fontId="2" type="noConversion"/>
  </si>
  <si>
    <t>Jimenez 1992</t>
  </si>
  <si>
    <t xml:space="preserve">Millar, J. S. 1977. Adaptive features of mammalian reproduction. Evolution 31:370–386. </t>
  </si>
  <si>
    <t>Morse 1978</t>
  </si>
  <si>
    <t>Murie 1984</t>
  </si>
  <si>
    <t>Fisher 2001</t>
  </si>
  <si>
    <t>Fisher, D. O., I. P. F. Owens, and C. N. Johnson. 2001. The ecological basis of life history variation in mammals. Ecology 82:3531–3540.</t>
  </si>
  <si>
    <t>Forsyth 1999</t>
  </si>
  <si>
    <t>Loison, A., C. Toïgo, J. Appolinaire, and J. Michallet.  2002. Demographic processes in colonizing populations of isard (Rupicapra pyrenaica) and ibex (Capra ibex).  Journal of Zoology, London 256:199–205.</t>
  </si>
  <si>
    <t>Maas 1997</t>
  </si>
  <si>
    <t>Forsyth, D. M.  1999.  Long-term harvesting and male migration in a New Zealand population of Himalayan tahr Hemitragus jemlahicus.  Journal of Applied Ecology 36:351–362.</t>
  </si>
  <si>
    <t>Foster 1967</t>
  </si>
  <si>
    <t xml:space="preserve">Keltie, R. A. 1988. Gestation as a constraint on the evolution of seasonal breeding in mammals. Pages 257–258 in M. S. Boyce, editor. Evolution of Life Histories of Mammals. YaleUniversity Press, New Haven, Connecticut, USA.. </t>
  </si>
  <si>
    <t>Korpimaki 1991</t>
  </si>
  <si>
    <t>Hennemann, W. W.  III  1983.  Relationship among body mass, metabolic rate and the intrinsic rate of natural increase in mammals.  Oecologia 56:104–108.</t>
    <phoneticPr fontId="2" type="noConversion"/>
  </si>
  <si>
    <t xml:space="preserve">Parker, S. P., editor. 1989. Grzmek’s Encyclopedia of Mammals. McGraw-Hill, New York, New York, USA. </t>
  </si>
  <si>
    <t>Henttonen, H., T. Oksanen, A. Jortikka, and V. Haukisalmi. 1987. How much do weasels shape microtine cycles in the northern Fennoscandian Taiga? Oikos 50:353–365.</t>
  </si>
  <si>
    <t>Heptner 1961</t>
  </si>
  <si>
    <t xml:space="preserve">Heptner, V. G., A. A. Nasimovich, and A. G. Bannikov. 1961. Mammals of the Soviet Union. Vol. 1. VysshayaShkola Publishers, Moscow, USSR. </t>
  </si>
  <si>
    <t>Hickling 1989</t>
  </si>
  <si>
    <t>Dennis, B., and M. R. M. Otten. 2000. Joint effects of density dependence and rainfall on abundance of San Joaquin kit fox. Journal of Wildlife Management 64:388–400.</t>
  </si>
  <si>
    <t>Duncan 2007</t>
  </si>
  <si>
    <t>Hone, J. 1999. On rate of increase (r): patterns of variation in Australian mammals and the implications for wildlife management. Journal of Applied Ecology 36:709–718.</t>
  </si>
  <si>
    <t>Duncan, R. P, D. M Forsyth, and J. Hone. “Testing the Metabolic Theory of Ecology: Allometric Scaling Exponents in Mammals.” Ecology 88.2 (2007): 324–333. Print.</t>
  </si>
  <si>
    <t>Eagon 1962</t>
  </si>
  <si>
    <t>Eberhardt 1987</t>
  </si>
  <si>
    <t>Eberhardt, L. L. 1987. Population projections from simple models. Journal of Applied Ecology 24:103–118.</t>
  </si>
  <si>
    <t>Eberhardt 1992</t>
  </si>
  <si>
    <t>Hoyle, S. D., A. R. Pople, and G. J. Toop. 2001. Mark-recapture may reveal more about ecology than about population trends: demography of a threatened ghost bat (Macroderma gigas) population. Austral Ecology 26:80–92.</t>
  </si>
  <si>
    <t>GPDD</t>
    <phoneticPr fontId="2" type="noConversion"/>
  </si>
  <si>
    <t>Eberhardt, L. L., and R. O. Peterson. 1999. Predicting the wolf-prey equilibrium point. Canadian Journal of Zoology 77:494–498.</t>
  </si>
  <si>
    <t>Eisenberg 1981</t>
  </si>
  <si>
    <t>Houston 1982</t>
  </si>
  <si>
    <t xml:space="preserve">NERC Centre for Population Biology, Imperial College (2010) The Global Population Dynamics Database Version 2. http://www.sw.ic.ac.uk/cpb/cpb/gpdd.html. </t>
  </si>
  <si>
    <t>Halle 1992</t>
  </si>
  <si>
    <t>Halle, S., and U. Lehmann. 1992. Cycle-correlated changes in the activity behaviour of field voles, Microtus agrestis. Oikos 64:489–497.</t>
  </si>
  <si>
    <t>Hann 1985</t>
    <phoneticPr fontId="2" type="noConversion"/>
  </si>
  <si>
    <t>Hansson 1987</t>
  </si>
  <si>
    <t xml:space="preserve">Eisenberg, J. F. 1981. The Mammalian Radiations: an analysis of trends in evolution, adaptation, and behaviour. University of Chicago Press, Chicago, Illinois, USA. </t>
  </si>
  <si>
    <t>Eisenberg 1989</t>
  </si>
  <si>
    <t xml:space="preserve">Eisenberg, J. F. 1989. Mammals of the Neotropics. Vol. 1. University of Chicago Press, Chicago, Illinois, USA. </t>
  </si>
  <si>
    <t>Emmons 1990</t>
  </si>
  <si>
    <t xml:space="preserve">Emmons, L. H. 1990. Neotropical rainforest mammals. University of Chicago Press, Chicago, Illinois, USA </t>
  </si>
  <si>
    <t>Ernest 2003</t>
  </si>
  <si>
    <t>Hansson, L. 1987. An interpretation of rodent dynamics as due to trophic interactions. Oikos 50:308–318.</t>
  </si>
  <si>
    <t>Cumming, D. H. M. 1983. The decision-making framework with regard to the culling of large mammals in Zimbabwe. Pages 173–186 in R. N. Owen-Smith, editor. Management of large mammals in African conservation areas. Haum, Pretoria, South Africa.</t>
  </si>
  <si>
    <t>Delany 1979</t>
  </si>
  <si>
    <t xml:space="preserve">Delany, M. J., and D. C. D. Happold. 1979. The ecology of African mammals. Longman Press, London, UK. </t>
  </si>
  <si>
    <t>DeLong 2010</t>
  </si>
  <si>
    <t>Heard, D. C., and J.-C. Ouellet. 1994. Dynamics of an introduced caribou population. Arctic 47:88–95.</t>
  </si>
  <si>
    <t>Hennemann 1983</t>
  </si>
  <si>
    <t>Fenchel</t>
    <phoneticPr fontId="2" type="noConversion"/>
  </si>
  <si>
    <t>Batzli 1971</t>
  </si>
  <si>
    <t>Jimenez, J. E., P. Feinsinger, and F. M. Jaksic. 1992. Spatiotemporal patterns of an irruption and decline of small mammals in northcentral Chile. Journal of Mammalogy 73:356–364.</t>
  </si>
  <si>
    <t>Kanamori 1987</t>
  </si>
  <si>
    <t>Nanninga 1987</t>
  </si>
  <si>
    <t>Nowak 1999</t>
  </si>
  <si>
    <t>Kappeler 2003</t>
  </si>
  <si>
    <t>Caley, P. A., and C. G. Morley. 2002. Assessing growth rates of European rabbit populations using spotlight transect counts. Journal of Wildlife Management 66:131–137.</t>
  </si>
  <si>
    <t>Caughley 1977</t>
  </si>
  <si>
    <t>Caughley, G. 1977. Analysis of vertebrate populations. John Wiley and Sons, London, UK.</t>
  </si>
  <si>
    <t>Caughley 1983</t>
  </si>
  <si>
    <t>Foster, J. B., and D. Kearney. 1967. Nairobi National Park census, 1966. East African Wildlife Journal 5:112–120.</t>
  </si>
  <si>
    <t>Garbutt 1999</t>
  </si>
  <si>
    <t xml:space="preserve">Garbutt, N. 1999. Mammals of Madagascar. Yale University Press, New Haven, Connecticut, USA. </t>
  </si>
  <si>
    <t>Garcia 1997</t>
  </si>
  <si>
    <t>Garrott 1991</t>
  </si>
  <si>
    <t>Henttonen 1987</t>
  </si>
  <si>
    <t>Caughley 1993</t>
  </si>
  <si>
    <t>Caughley, G., and A. Gunn. 1993. Dynamics of large herbivores in deserts: kangaroos and caribou. Oikos 67:47–55.</t>
  </si>
  <si>
    <t>Choquenot 1990</t>
  </si>
  <si>
    <t>Choquenot, D.  1990.  Rate of increase for populations of feral donkeys in northern Australia. Journal of Mammalogy 71:151–155.</t>
    <phoneticPr fontId="2" type="noConversion"/>
  </si>
  <si>
    <t>Choquenot, D.  1998.  Testing the relative influence of intrinsic and extrinsic variation in food availability on feral pig populations in Australia’s rangelands.  Journal of Animal Ecology 67:887–907.</t>
  </si>
  <si>
    <t>Choquenot 2000</t>
  </si>
  <si>
    <t>Garrott, R. A., D. B. Siniff, and L. L. Eberhardt. 1991. Growth rates of feral horse populations. Journal of Wildlife Management 55:641–648.</t>
  </si>
  <si>
    <t xml:space="preserve">Gittleman, J. L., editor. 1989. Carnivore behavior, ecology, and evolution. Comstock Publishing Associates, Ithaca, New York, USA. </t>
  </si>
  <si>
    <t>Gogan 1987</t>
  </si>
  <si>
    <t>Clutton-Brock, T. H., O. F. Price, S. D. Albon, and P. A. Jewell. 1991. Persistent instability and population regulation in Soay sheep. Journal of Animal Ecology 60:593–608.</t>
  </si>
  <si>
    <t>Cocaign-Bousquet 1996</t>
  </si>
  <si>
    <t>Baudet 1983</t>
  </si>
  <si>
    <t>Bayliss 1987</t>
  </si>
  <si>
    <t>Bayliss, P. 1987. Kangaroo dynamics. Pages 119–134 in G. Caughley, N. Shepherd, and J. Short, editors. Kangaroos: their ecology and management in the sheep rangelands of Australia. Cambridge University Press, Cambridge, UK.</t>
  </si>
  <si>
    <t>Benthin 1995</t>
  </si>
  <si>
    <t>Bergerud 1983</t>
  </si>
  <si>
    <t>Eberhardt, L. L., and K. W. Pitcher. 1992. A further analysis of the Nelchina caribou and wolf data. Wildlife Society Bulletin 20:385–395.</t>
  </si>
  <si>
    <t>Eberhardt 1999</t>
  </si>
  <si>
    <t>Boonstra, R., S. Boutin, A. Byrom, T. Karels, A. Hubbs, K. Stuart-Smith, M. Blower, and S. Antpoehler. 2001. The role of red squirrels and arctic ground squirrels. Pages 179–214 in C. J. Krebs, S. Boutin, and R. Boonstra, editors. Ecosystem dynamics of the boreal forest. The Kluane project. Oxford University Press, Oxford, UK.</t>
  </si>
  <si>
    <t>Brown 1999</t>
  </si>
  <si>
    <t>Houston, D. B. 1982. The northern Yellowstone elk. Macmillan, New York, New York, USA.</t>
  </si>
  <si>
    <t>Hoyle 2001</t>
  </si>
  <si>
    <t>Calef, G. W. 1984.  Population growth in an introduced herd of wood bison (Bison bison athabascae).  Pages 183–200 in R. Olson, R. Hastings, and F. Geddes, editors. Northern ecology and resource management. University of Alberta Press, Edmonton, Alberta, Canada.</t>
  </si>
  <si>
    <t>Caley 2002</t>
  </si>
  <si>
    <t>ind</t>
    <phoneticPr fontId="2" type="noConversion"/>
  </si>
  <si>
    <t>Ahn 1998</t>
  </si>
  <si>
    <t>Akerlund 1995</t>
  </si>
  <si>
    <t>Andersen 2001</t>
  </si>
  <si>
    <t>Armbruster 1993</t>
  </si>
  <si>
    <t>Ernest, S. K.M et al. “Thermodynamic and Metabolic Effects on the Scaling of Production and Population Energy Use.” Ecology Letters 6.11 (2003): 990–995. Print.</t>
  </si>
  <si>
    <t>Fagan</t>
    <phoneticPr fontId="2" type="noConversion"/>
  </si>
  <si>
    <t>Cyclidium</t>
  </si>
  <si>
    <t>Cyclidium glaucoma</t>
  </si>
  <si>
    <t>Cyclidium sp.</t>
  </si>
  <si>
    <t>Dactylamoeba</t>
  </si>
  <si>
    <t>Dactylamoeba sp.</t>
  </si>
  <si>
    <t>Diophrys</t>
  </si>
  <si>
    <t>Harvey 1985</t>
  </si>
  <si>
    <t xml:space="preserve">Harvey, P. H., and T. H. Clutton-Brock. 1985. Life-history variation in primates. Evolution 39:559–581. </t>
  </si>
  <si>
    <t>Harwood 1996</t>
  </si>
  <si>
    <t>Cumming 1983</t>
  </si>
  <si>
    <t>Banks, P. B., A. E. Newsome, and C. R. Dickman. 2000. Predation by red foxes limits recruitment in populations of eastern grey kangaroos. Austral Ecology 25:283–291.</t>
  </si>
  <si>
    <t>Barcena 1998</t>
  </si>
  <si>
    <t>Barlow 2001</t>
  </si>
  <si>
    <t>Barlow, N. D., and G. L. Norbury. 2001. A simple model for ferret population dynamics and control in semi-arid New Zealand habitats. Wildlife Research 28:87–94.</t>
  </si>
  <si>
    <t>Baskin 1993</t>
  </si>
  <si>
    <t>Baskin, Y. 1993. Blue whale population may be increasing off California. Science 260:287.</t>
  </si>
  <si>
    <t>Mycoplasma pulmonis UAB CTIP</t>
  </si>
  <si>
    <t>Neisseria</t>
  </si>
  <si>
    <t>Neisseria gonorrhoeae</t>
  </si>
  <si>
    <t>Neisseria meningitidis</t>
  </si>
  <si>
    <t>Pseudomonas</t>
  </si>
  <si>
    <t>DeLong, J. P., J. G. Okie, M. E. Moses, R. M. Sibly, and J. H. Brown. 2010. Shifts in metabolic scaling, production, and efficiency across major evolutionary transitions of life. Proceedings of the National Academy of Sciences 107, no. 29: 12941-12945. doi:10.1073/pnas.1007783107.</t>
  </si>
  <si>
    <t>Dennis 2000</t>
  </si>
  <si>
    <t>Streptococcus pneumoniae</t>
  </si>
  <si>
    <t>Lactobacillus</t>
  </si>
  <si>
    <t>Lactobacillus bulgaricus</t>
  </si>
  <si>
    <t>Lactobacillus casei</t>
  </si>
  <si>
    <t>Lactobacillus plantarum</t>
  </si>
  <si>
    <t>Caughley, G., and C. J. Krebs. 1983.Are big mammals simply little mammals writ large? Oecologia 59:7–17.</t>
  </si>
  <si>
    <t>Vahlkampfia</t>
  </si>
  <si>
    <t>Choquenot 1998</t>
  </si>
  <si>
    <t>Choquenot, D., and W. A. Ruscoe.  2000.  Mouse population eruptions in New Zealand forests: the role of population density and seedfall.  Journal of Animal Ecology 69:1058–1070.</t>
  </si>
  <si>
    <t>Production: *mass*365</t>
  </si>
  <si>
    <t>Alteromonas</t>
  </si>
  <si>
    <t>Alteromonas haloplanktis</t>
  </si>
  <si>
    <t>Azospirillum</t>
  </si>
  <si>
    <t>Azospirillum brasilense</t>
  </si>
  <si>
    <t>Azospirillum lipoferum</t>
  </si>
  <si>
    <t>Azotobacter</t>
  </si>
  <si>
    <t>Azotobacter chroococcum</t>
  </si>
  <si>
    <t>Stentor</t>
  </si>
  <si>
    <t>Stentor polymorphus</t>
  </si>
  <si>
    <t>Stephanoeca</t>
  </si>
  <si>
    <t>Stephanoeca diplocostata</t>
  </si>
  <si>
    <t>Stereomyxa</t>
  </si>
  <si>
    <t>Stereomyxa ramosa</t>
  </si>
  <si>
    <t>Invertebrate</t>
  </si>
  <si>
    <t>Gillooly 2000</t>
    <phoneticPr fontId="2" type="noConversion"/>
  </si>
  <si>
    <t>Gittleman 1989</t>
  </si>
  <si>
    <t>Clutton-Brock 1991</t>
  </si>
  <si>
    <t>Strobilidium gyrans</t>
  </si>
  <si>
    <t>Strobilidium lacustris</t>
  </si>
  <si>
    <t>Strobilidium neptuni</t>
  </si>
  <si>
    <t>Strobilidium veniliae</t>
  </si>
  <si>
    <t>Strombidinopsis</t>
  </si>
  <si>
    <t>Strombidinopsis acuminatum</t>
  </si>
  <si>
    <t>Strombidinopsis sp.</t>
  </si>
  <si>
    <t>Strombidium</t>
  </si>
  <si>
    <t>Strombidium capitatum</t>
  </si>
  <si>
    <t>Strombidium reticulatum</t>
  </si>
  <si>
    <t>Strombidium sp.</t>
  </si>
  <si>
    <t>Strombidium sulcatum</t>
  </si>
  <si>
    <t>Unidentified</t>
  </si>
  <si>
    <t>Unidentified chrysomonad</t>
  </si>
  <si>
    <t>Unidentified kinetoplastid</t>
  </si>
  <si>
    <t xml:space="preserve">Amoeba </t>
  </si>
  <si>
    <t>Uronema</t>
  </si>
  <si>
    <t>Parauronema acutum</t>
  </si>
  <si>
    <t>Pelagostrombidium</t>
  </si>
  <si>
    <t>Pelagostrombidium fallax</t>
  </si>
  <si>
    <t>Pfiesteria</t>
  </si>
  <si>
    <t>Pfiesteria piscicida</t>
  </si>
  <si>
    <t>Platyamoeba</t>
  </si>
  <si>
    <t>Calef 1984</t>
  </si>
  <si>
    <t>Pteridomonas danica</t>
  </si>
  <si>
    <t>Rhizamoeba</t>
  </si>
  <si>
    <t>Rhizamoeba sp.</t>
  </si>
  <si>
    <t>Rimostrombidium</t>
  </si>
  <si>
    <t>Rimostrombidium caudatum</t>
  </si>
  <si>
    <t>Rimostrombidium veniliae</t>
  </si>
  <si>
    <t>Saccamoeba</t>
  </si>
  <si>
    <t>Bergerud, A. T., M. J. Nolan, K. Curnew, and W. E. Mercer. 1983. Growth of the Avalon Peninsula, Newfoundland, caribou herd. Journal of Wildlife Management 47:989–998.</t>
  </si>
  <si>
    <t>Best 1993</t>
  </si>
  <si>
    <t>Best, P. B. 1993. Increase rates in severely depleted stocks of baleen whales. ICES Journal of Marine Science 50:169–186.</t>
  </si>
  <si>
    <t>Boonstra 2001</t>
  </si>
  <si>
    <t>Brown, P. R., and G. R. Singleton. 1999.  Rate of increase as a function of rainfall for house mouse Mus domesticus populations in a cereal growing region in southern Australia. Journal of Applied Ecology 36:484–493.</t>
  </si>
  <si>
    <t>Gymnodinium</t>
  </si>
  <si>
    <t>Gymnodinium sp.</t>
  </si>
  <si>
    <t>Gyrodinium</t>
  </si>
  <si>
    <t>Gyrodinium dominans</t>
  </si>
  <si>
    <t>Gyrodinium fusiforme</t>
  </si>
  <si>
    <t>Halteria</t>
  </si>
  <si>
    <t>Halteria sp.</t>
  </si>
  <si>
    <t>Holosticha</t>
  </si>
  <si>
    <t>Holosticha sp</t>
  </si>
  <si>
    <t>Hymenostome</t>
  </si>
  <si>
    <t>Hymenostome ciliate</t>
  </si>
  <si>
    <t>Jakoba</t>
  </si>
  <si>
    <t>Jakoba libera</t>
  </si>
  <si>
    <t>Katodinium</t>
  </si>
  <si>
    <t>Katodinium glaucum</t>
  </si>
  <si>
    <t>Keronopsis</t>
  </si>
  <si>
    <t>Keronopsis rubra</t>
  </si>
  <si>
    <t>Lacrymaria</t>
  </si>
  <si>
    <t>Lacrymaria marina</t>
  </si>
  <si>
    <t>Litonotus</t>
  </si>
  <si>
    <t>Litonotus lamella</t>
  </si>
  <si>
    <t>Lohmanniella</t>
  </si>
  <si>
    <t>Lohmanniella spiralis</t>
  </si>
  <si>
    <t>Cochliopodium</t>
  </si>
  <si>
    <t>Diophrys scutum</t>
  </si>
  <si>
    <t>Entosiphon</t>
  </si>
  <si>
    <t>Entosiphon sulcatum</t>
  </si>
  <si>
    <t>Euplotes</t>
  </si>
  <si>
    <t>Bacillus cereus</t>
  </si>
  <si>
    <t>Bacillus licheniformis</t>
  </si>
  <si>
    <t>Bacillus macerans</t>
  </si>
  <si>
    <t>Bacillus subtilis</t>
  </si>
  <si>
    <t>Bdellovibrio</t>
  </si>
  <si>
    <t>Bdellovibrio bacteriovorus</t>
  </si>
  <si>
    <t>Euplotes sp.</t>
  </si>
  <si>
    <t>Euplotes trisulcatus</t>
  </si>
  <si>
    <t>Euplotes vannus</t>
  </si>
  <si>
    <t>Batzli, G. O., and F. A. Pitelka. 1971. Condition and diet of cycling populations of the California vole, Microtus californicus. Journal of Mammalogy 52:141–163.</t>
  </si>
  <si>
    <t>Mycoplasma gallisepticum</t>
  </si>
  <si>
    <t>Mycoplasma pneumoniae</t>
  </si>
  <si>
    <t>Amphidinium</t>
  </si>
  <si>
    <t>Amphidinium sp.</t>
  </si>
  <si>
    <t>Arcella</t>
  </si>
  <si>
    <t>Arcella vulgaris</t>
  </si>
  <si>
    <t>Aspidisca angulata</t>
  </si>
  <si>
    <t>Aspidisca</t>
  </si>
  <si>
    <t>Aspidisca sp</t>
  </si>
  <si>
    <t>Balanion</t>
  </si>
  <si>
    <t>Balanion comatum</t>
  </si>
  <si>
    <t>Streptococcus pyogenes</t>
  </si>
  <si>
    <t>Streptococcus thermophilus</t>
  </si>
  <si>
    <t>Vibrio</t>
  </si>
  <si>
    <t>Vibrio anguillarum</t>
  </si>
  <si>
    <t>Bacillus</t>
  </si>
  <si>
    <t>Corynebacterium</t>
  </si>
  <si>
    <t>Bodo saltans</t>
  </si>
  <si>
    <t>Bursaridium</t>
  </si>
  <si>
    <t>Bursaridium difficile</t>
  </si>
  <si>
    <t>Caecitellus</t>
  </si>
  <si>
    <t>Pseudomonas aeruginosa</t>
  </si>
  <si>
    <t>Pseudomonas fluorescens</t>
  </si>
  <si>
    <t>Pseudomonas natriegens</t>
  </si>
  <si>
    <t>Pseudomonas perfectomarinus</t>
  </si>
  <si>
    <t>Pseudomonas putida</t>
  </si>
  <si>
    <t>Rhizobium</t>
  </si>
  <si>
    <t>Rhizobium leguminosarum</t>
  </si>
  <si>
    <t>Staphylococcus</t>
  </si>
  <si>
    <t>Staphylococcus epidermidis</t>
  </si>
  <si>
    <t>Streptococcus</t>
  </si>
  <si>
    <t>Streptococcus agalactiae</t>
  </si>
  <si>
    <t>Streptococcus faecalis</t>
  </si>
  <si>
    <t>Vahlkampfia baltica</t>
  </si>
  <si>
    <t>Vexillifera bacillipedes</t>
  </si>
  <si>
    <t>Lactococcus</t>
  </si>
  <si>
    <t>Lactococcus lactis</t>
  </si>
  <si>
    <t>Leptospira</t>
  </si>
  <si>
    <t>Leptospira biflexa</t>
  </si>
  <si>
    <t>Mycoplasma</t>
  </si>
  <si>
    <t>Mycoplasma capricolum</t>
  </si>
  <si>
    <t>Uronema sp.</t>
  </si>
  <si>
    <t>Urotricha</t>
  </si>
  <si>
    <t>Urotricha castalia</t>
  </si>
  <si>
    <t>Urotricha farcta</t>
  </si>
  <si>
    <t>Urotricha furcata</t>
  </si>
  <si>
    <t>Cannell (1982).   Page 81; cited in Niklas &amp; Enquist 2004</t>
  </si>
  <si>
    <t xml:space="preserve">with Buchanania lanzan, Anogeissus latifolia et al.         </t>
  </si>
  <si>
    <t>Cannell (1982).   Page 82; cited in Niklas &amp; Enquist 2004</t>
  </si>
  <si>
    <t>Tsuga sieboldii</t>
  </si>
  <si>
    <t>Cannell (1982).   Page 186; cited in Niklas &amp; Enquist 2004</t>
  </si>
  <si>
    <t>Pinaceae</t>
    <phoneticPr fontId="2" type="noConversion"/>
  </si>
  <si>
    <t>Protist</t>
  </si>
  <si>
    <t>Gonyaulax tamarensis</t>
  </si>
  <si>
    <t>Tang 1995</t>
  </si>
  <si>
    <t>Gonyaulax</t>
  </si>
  <si>
    <t>Paraphysomonas</t>
  </si>
  <si>
    <t>Paraphysomonas imperforata</t>
  </si>
  <si>
    <t>Rose &amp; Caron 2007</t>
  </si>
  <si>
    <t>Stramenopiles</t>
  </si>
  <si>
    <t>Strobilidium</t>
  </si>
  <si>
    <t>Cannell (1982).   Page 25; cited in Niklas &amp; Enquist 2004</t>
  </si>
  <si>
    <t>Cannell (1982).   Page 26; cited in Niklas &amp; Enquist 2004</t>
  </si>
  <si>
    <t>Cannell (1982).   Page 28; cited in Niklas &amp; Enquist 2004</t>
  </si>
  <si>
    <t>Cannell (1982).   Page 27; cited in Niklas &amp; Enquist 2004</t>
  </si>
  <si>
    <t>Platyamoeba australis</t>
  </si>
  <si>
    <t>Platyamoeba sp</t>
  </si>
  <si>
    <t>Pseudobalanion</t>
  </si>
  <si>
    <t>Pseudobalanion planctonicum</t>
  </si>
  <si>
    <t>Pseudobodo</t>
  </si>
  <si>
    <t>Pseudobodo tremulans</t>
  </si>
  <si>
    <t>Pteridomonas</t>
  </si>
  <si>
    <t>Uronema elegans</t>
  </si>
  <si>
    <t>Uronema marina</t>
  </si>
  <si>
    <t>Uronema marinum</t>
  </si>
  <si>
    <t>Uronema nigricans</t>
  </si>
  <si>
    <t>Parauronema</t>
  </si>
  <si>
    <t>Cannell (1982).   Page 29; cited in Niklas &amp; Enquist 2004</t>
  </si>
  <si>
    <t>Picea rubens</t>
  </si>
  <si>
    <t>Saccamoeba limax</t>
  </si>
  <si>
    <t>Scuticociliate</t>
  </si>
  <si>
    <t xml:space="preserve">Scuticociliate </t>
  </si>
  <si>
    <t>Spirostomum</t>
  </si>
  <si>
    <t>Spirostomum teres</t>
  </si>
  <si>
    <t>Spumella</t>
  </si>
  <si>
    <t>Cannell (1982).   Page 242; cited in Niklas &amp; Enquist 2004</t>
  </si>
  <si>
    <t>Pinus nigra</t>
  </si>
  <si>
    <t>Monas sp.</t>
  </si>
  <si>
    <t>Monosiga</t>
  </si>
  <si>
    <t>Monosiga ovata</t>
  </si>
  <si>
    <t>Monosiga sp</t>
  </si>
  <si>
    <t>Ochromonas</t>
  </si>
  <si>
    <t>Spumella sp.</t>
  </si>
  <si>
    <t>Loxocephalus</t>
  </si>
  <si>
    <t>Loxocephalus plagius</t>
  </si>
  <si>
    <t>Mayorella</t>
  </si>
  <si>
    <t>Mayorella sp.</t>
  </si>
  <si>
    <t>Metachaos</t>
  </si>
  <si>
    <t>Metachaos sp.</t>
  </si>
  <si>
    <t>Monas</t>
  </si>
  <si>
    <t>Olisthodiscus luteus</t>
  </si>
  <si>
    <t>Oxyrrhis</t>
  </si>
  <si>
    <t>Oxyrrhis marina</t>
  </si>
  <si>
    <t>Paraflabellula</t>
  </si>
  <si>
    <t>Paraflabellula reniformis</t>
  </si>
  <si>
    <t>Paraphysomonas bandaiensis</t>
  </si>
  <si>
    <t>Paraphysomonas sp.</t>
  </si>
  <si>
    <t>Paraphysomonas vestita</t>
  </si>
  <si>
    <t>Armbruster, P., and R. Lande. 1993. A population viability analysis for African elephant (Loxodonta africana): how big should reserves be? Conservation Biology 7:602–610.</t>
  </si>
  <si>
    <t>Banks 2000</t>
  </si>
  <si>
    <t>Favella sp.</t>
  </si>
  <si>
    <t>Favella taraikaensis</t>
  </si>
  <si>
    <t>Glaseria</t>
  </si>
  <si>
    <t>Glaseria mira</t>
  </si>
  <si>
    <t>Cannell (1982).   Page 167; cited in Niklas &amp; Enquist 2004</t>
  </si>
  <si>
    <t xml:space="preserve">with understorey shrubs.             </t>
  </si>
  <si>
    <t>Larix leptoleptis</t>
  </si>
  <si>
    <t xml:space="preserve">with understorey broadleaved trees.            </t>
  </si>
  <si>
    <t>Micranda</t>
  </si>
  <si>
    <t>Micranda spruceana</t>
  </si>
  <si>
    <t>Cannell (1982).   Page 114; cited in Niklas &amp; Enquist 2004</t>
  </si>
  <si>
    <t>Cannell (1982).   Page 116; cited in Niklas &amp; Enquist 2004</t>
  </si>
  <si>
    <t>Cannell (1982).   Page 112; cited in Niklas &amp; Enquist 2004</t>
  </si>
  <si>
    <t>Cochliopodium minus</t>
  </si>
  <si>
    <t>Colpidium</t>
  </si>
  <si>
    <t>Colpidium campylum</t>
  </si>
  <si>
    <t>Condylostoma</t>
  </si>
  <si>
    <t>Condylostoma arenarium</t>
  </si>
  <si>
    <t>Condylostoma patulum</t>
  </si>
  <si>
    <t>Cannell (1982).   Page 162; cited in Niklas &amp; Enquist 2004</t>
  </si>
  <si>
    <t>Pinales</t>
    <phoneticPr fontId="2" type="noConversion"/>
  </si>
  <si>
    <t>Cupressaceae</t>
    <phoneticPr fontId="2" type="noConversion"/>
  </si>
  <si>
    <t>Cannell (1982).   Page 152; cited in Niklas &amp; Enquist 2004</t>
  </si>
  <si>
    <t>Cannell (1982).   Page 153; cited in Niklas &amp; Enquist 2004</t>
  </si>
  <si>
    <t>Cannell (1982).   Page 160; cited in Niklas &amp; Enquist 2004</t>
  </si>
  <si>
    <t>Euplotes antarcticus</t>
  </si>
  <si>
    <t>Euplotes balteatus</t>
  </si>
  <si>
    <t>Euplotes crassus</t>
  </si>
  <si>
    <t>Euplotes woodruffii</t>
  </si>
  <si>
    <t>Cannell (1982).   Page 91; cited in Niklas &amp; Enquist 2004</t>
  </si>
  <si>
    <t>Balanion planctonicum</t>
  </si>
  <si>
    <t>Bodo</t>
  </si>
  <si>
    <t>Bodo designis</t>
  </si>
  <si>
    <t>Bodo saliens</t>
  </si>
  <si>
    <t>Cannell (1982).   Page 18; cited in Niklas &amp; Enquist 2004</t>
  </si>
  <si>
    <t>Cafeteria roenbergensis</t>
  </si>
  <si>
    <t>Chilodonella</t>
  </si>
  <si>
    <t>Chilodonella uncinata</t>
  </si>
  <si>
    <t>Cannell (1982).   Page 111; cited in Niklas &amp; Enquist 2004</t>
  </si>
  <si>
    <t>Vahlkampfia damariscottae</t>
  </si>
  <si>
    <t>Vannella sp.</t>
  </si>
  <si>
    <t>Caecitellus parvulus</t>
  </si>
  <si>
    <t>Cafeteria</t>
  </si>
  <si>
    <t>Corynebacterium glutamicum</t>
  </si>
  <si>
    <t>Desulfovibrio</t>
  </si>
  <si>
    <t>Desulfovibrio propionicus</t>
  </si>
  <si>
    <t>Escherichia</t>
  </si>
  <si>
    <t>Escherichia coli</t>
  </si>
  <si>
    <t>Clydonella</t>
  </si>
  <si>
    <t>Clydonella rosenfieldi</t>
  </si>
  <si>
    <t>Caron et al. 1986</t>
  </si>
  <si>
    <t>Temp: 26 deg C</t>
  </si>
  <si>
    <t>Cannell (1982).   Page 84; cited in Niklas &amp; Enquist 2004</t>
  </si>
  <si>
    <t>Vorticella</t>
  </si>
  <si>
    <t>Vorticella microstoma</t>
  </si>
  <si>
    <t>Vorticella similis</t>
  </si>
  <si>
    <t>Prokaryote</t>
  </si>
  <si>
    <t>Aerobacter</t>
  </si>
  <si>
    <t>Aerobacter aerogenes</t>
  </si>
  <si>
    <t>DeLong et al. 2010</t>
  </si>
  <si>
    <t>Actinomonas</t>
  </si>
  <si>
    <t>Actinomonas mirabilis</t>
  </si>
  <si>
    <t>Amoeba</t>
  </si>
  <si>
    <t>Amoeba algonquinensis</t>
  </si>
  <si>
    <t>Cannell (1982).   Page 121; cited in Niklas &amp; Enquist 2004</t>
  </si>
  <si>
    <t xml:space="preserve">(tea)               </t>
  </si>
  <si>
    <t>Cannell (1982).   Page 142; cited in Niklas &amp; Enquist 2004</t>
  </si>
  <si>
    <t>Cannell (1982).   Page 135; cited in Niklas &amp; Enquist 2004</t>
  </si>
  <si>
    <t>Cannell (1982).   Page 137; cited in Niklas &amp; Enquist 2004</t>
  </si>
  <si>
    <t>Cannell (1982).   Page 143; cited in Niklas &amp; Enquist 2004</t>
  </si>
  <si>
    <t>Cryptomeria japonica</t>
  </si>
  <si>
    <t>Cannell (1982).   Page 161; cited in Niklas &amp; Enquist 2004</t>
  </si>
  <si>
    <t>Plant</t>
  </si>
  <si>
    <t>Abies amabilis</t>
  </si>
  <si>
    <t>Cannell (1982).   Page 289; cited in Niklas &amp; Enquist 2004</t>
  </si>
  <si>
    <t>Cannell (1982).   Page 279; cited in Niklas &amp; Enquist 2004</t>
  </si>
  <si>
    <t>Quercus petraea</t>
  </si>
  <si>
    <t xml:space="preserve">with some Abies procera, Tsuga heterophylla, Tsuga mertensiana        </t>
  </si>
  <si>
    <t>Cannell (1982).   Page 129; cited in Niklas &amp; Enquist 2004</t>
  </si>
  <si>
    <t xml:space="preserve">               </t>
  </si>
  <si>
    <t>Cannell (1982).   Page 130; cited in Niklas &amp; Enquist 2004</t>
  </si>
  <si>
    <t>Cannell (1982).   Page 132; cited in Niklas &amp; Enquist 2004</t>
  </si>
  <si>
    <t>Cannell (1982).   Page 94; cited in Niklas &amp; Enquist 2004</t>
  </si>
  <si>
    <t>Cannell (1982).   Page 73; cited in Niklas &amp; Enquist 2004</t>
  </si>
  <si>
    <t>Aesculus octandra</t>
  </si>
  <si>
    <t xml:space="preserve">Stempellina </t>
  </si>
  <si>
    <t>Invertebrate</t>
    <phoneticPr fontId="2" type="noConversion"/>
  </si>
  <si>
    <t>Paterson and Walker 1974, Walker 1973; cited in Plante &amp; Downing 1989</t>
  </si>
  <si>
    <t>Fagales</t>
    <phoneticPr fontId="2" type="noConversion"/>
  </si>
  <si>
    <t>Fagaceae</t>
    <phoneticPr fontId="2" type="noConversion"/>
  </si>
  <si>
    <t>Cannell (1982).   Page 370; cited in Niklas &amp; Enquist 2004</t>
  </si>
  <si>
    <t xml:space="preserve">Eperua leucantha and about 130 other species.         </t>
  </si>
  <si>
    <t>Cannell (1982).   Page 43; cited in Niklas &amp; Enquist 2004</t>
  </si>
  <si>
    <t>Ochromonas sp.</t>
  </si>
  <si>
    <t xml:space="preserve">var. maritima              </t>
  </si>
  <si>
    <t xml:space="preserve">with a few Fagus sylvatica           </t>
  </si>
  <si>
    <t>Quercus alba</t>
  </si>
  <si>
    <t xml:space="preserve">Quercus velutina, Prunus serotina            </t>
  </si>
  <si>
    <t>Quercus coccinea</t>
  </si>
  <si>
    <t>Paramecium</t>
  </si>
  <si>
    <t>Paramecium aurelia</t>
  </si>
  <si>
    <t>Paramecium bursaria</t>
  </si>
  <si>
    <t>Paratetrahymena wassi</t>
  </si>
  <si>
    <t>Fabrea</t>
  </si>
  <si>
    <t>Fabrea salina</t>
  </si>
  <si>
    <t>Favella</t>
  </si>
  <si>
    <t>Favella azorica</t>
  </si>
  <si>
    <t>Favella ehrenbergii</t>
  </si>
  <si>
    <t>Cannell (1982).   Page 72; cited in Niklas &amp; Enquist 2004</t>
  </si>
  <si>
    <t>Cannell (1982).   Page 224; cited in Niklas &amp; Enquist 2004</t>
  </si>
  <si>
    <t>Cannell (1982).   Page 66; cited in Niklas &amp; Enquist 2004</t>
  </si>
  <si>
    <t>Cannell (1982).   Page 24; cited in Niklas &amp; Enquist 2004</t>
  </si>
  <si>
    <t>Larix leptolepis</t>
  </si>
  <si>
    <t>Body mass also estimated as 0.0000033; Dumont 1975; mean dry weight; female without eggs</t>
  </si>
  <si>
    <t xml:space="preserve">Tubificidae </t>
  </si>
  <si>
    <t>Marchant and Williams 1977, Williams and Buckney 1976; cited in Plante &amp; Downing 1989</t>
  </si>
  <si>
    <t xml:space="preserve">with a few Quercus mongolica, Magnolia obovata, Kalopanax septemlobus et al.    </t>
    <phoneticPr fontId="2" type="noConversion"/>
  </si>
  <si>
    <t>Fagus grandifolia</t>
  </si>
  <si>
    <t>Cannell (1982).   Page 259; cited in Niklas &amp; Enquist 2004</t>
  </si>
  <si>
    <t xml:space="preserve">Acer saccharum, Betula lutea syn. alleghaniensis, et al.        </t>
  </si>
  <si>
    <t>Kalff and Welch 1974, Rigler 1972, Rigler et al. 1974, Schindler 1972, Schindler et al. 1974, Welch 1981; cited in Plante &amp; Downing 1989</t>
  </si>
  <si>
    <t>Burns 1979, Burns and Mitchell 1974, Jolly 1952, Mitchell and Burns 1981; cited in Plante &amp; Downing 1989</t>
  </si>
  <si>
    <t xml:space="preserve">Rotatoria </t>
  </si>
  <si>
    <t>Body mass also estimated as 0.00000025; Dumont 1975; mean dry weight (&gt;100 estimates); female without eggs</t>
  </si>
  <si>
    <t>Body mass also estimated as 0.00000011; Dumont 1975; mean dry weight (&gt;100 estimates); female without eggs</t>
  </si>
  <si>
    <t xml:space="preserve">Lauterbornia </t>
  </si>
  <si>
    <t>Euplotes eurystomus</t>
  </si>
  <si>
    <t>Euplotes focardii</t>
  </si>
  <si>
    <t>Euplotes harpa</t>
  </si>
  <si>
    <t>Euplotes minuta</t>
  </si>
  <si>
    <t>Dacryodes klaineana</t>
  </si>
  <si>
    <t>Anderson 1974, Anderson and Donald 1978, Herzig et al. 1980; cited in Plante &amp; Downing 1989</t>
  </si>
  <si>
    <t xml:space="preserve">Limnochironomus </t>
  </si>
  <si>
    <t xml:space="preserve">Melania </t>
  </si>
  <si>
    <t>Carmouze and Lemoalle 1983, Carmouze et al. 1983, Leveque 1973, Leveque and Saint-Jean 1983; cited in Plante &amp; Downing 1989</t>
  </si>
  <si>
    <t>Gophen 1978, Serruya 1978; cited in Plante &amp; Downing 1989</t>
  </si>
  <si>
    <t>Vannella</t>
  </si>
  <si>
    <t>Vannella caledonica</t>
  </si>
  <si>
    <t>Vexillifera</t>
  </si>
  <si>
    <t>Cannell (1982).   Page 113; cited in Niklas &amp; Enquist 2004</t>
  </si>
  <si>
    <t>Cannell (1982).   Page 250; cited in Niklas &amp; Enquist 2004</t>
  </si>
  <si>
    <t>Anogeissus</t>
  </si>
  <si>
    <t>Anogeissus latifolia</t>
  </si>
  <si>
    <t>Momot 1978; cited in Plante &amp; Downing 1989</t>
  </si>
  <si>
    <t xml:space="preserve">Orthocladius </t>
  </si>
  <si>
    <t xml:space="preserve">Diospyros melanoxylon, Buchania lanzan, Pterocarpus marsupium et al.        </t>
  </si>
  <si>
    <t>Betula pubescens</t>
  </si>
  <si>
    <t>Paraphysomonas imperforata (arctic)</t>
  </si>
  <si>
    <t>Paraphysomonas imperforata (newfoundland)</t>
  </si>
  <si>
    <t>Skeletonema</t>
  </si>
  <si>
    <t>Skeletonema costatum</t>
  </si>
  <si>
    <t>Tetrahymena</t>
  </si>
  <si>
    <t>Tetrahymena pyriformis</t>
  </si>
  <si>
    <t>Tetryhymena</t>
  </si>
  <si>
    <t>Body mass also estimated as 0.0000102; Dumont 1975; mean dry weight; female without eggs</t>
  </si>
  <si>
    <t>Tetryhymena pyriformis</t>
  </si>
  <si>
    <t>Acanthamoeba polyphaga</t>
  </si>
  <si>
    <t>Babitskiy 1970; cited in Plante &amp; Downing 1989</t>
  </si>
  <si>
    <t>Body mass also estimated as 0.000157; Dumont 1975; dry weight femal without eggs</t>
  </si>
  <si>
    <t>Eurycercus longirostris</t>
  </si>
  <si>
    <t>Filinia</t>
  </si>
  <si>
    <t>Filinia pejleri</t>
  </si>
  <si>
    <t>Sanoamuang 1993; Gillooly 2000</t>
  </si>
  <si>
    <t>Cannell (1982).   Page 75; cited in Niklas &amp; Enquist 2004</t>
  </si>
  <si>
    <t xml:space="preserve">(B. pubescens x B. glandulosa)           </t>
  </si>
  <si>
    <t>Camellia sinensis</t>
  </si>
  <si>
    <t>Cannell (1982).   Page 189; cited in Niklas &amp; Enquist 2004</t>
  </si>
  <si>
    <t>Kalff and Welch 1974, Rigler 1972, Rigler et al. 1974, Schindler 1972, Schindler et al. 1974, Welch 1978; cited in Plante &amp; Downing 1989</t>
  </si>
  <si>
    <t>Temp: 17.5 deg C</t>
  </si>
  <si>
    <t>Temp: 22.5 deg C</t>
  </si>
  <si>
    <t>Temp: 27.5 deg C</t>
  </si>
  <si>
    <t>Temp: 32 deg C</t>
  </si>
  <si>
    <t>Andrew 1983, Steel et al. 1972; cited in Plante &amp; Downing 1989</t>
  </si>
  <si>
    <t>Daphnia magna</t>
  </si>
  <si>
    <t>Korpelainen 1986; Caron et al. 1986</t>
  </si>
  <si>
    <t>Korpelainen 1986; Gillooly 2000</t>
  </si>
  <si>
    <t>Cannell (1982).   Page 95; cited in Niklas &amp; Enquist 2004</t>
  </si>
  <si>
    <t>Aesculus</t>
  </si>
  <si>
    <t>Body mass also estimated as 0.00001; Dumont 1975; mean dry weight; female without eggs of another species of diacyclops (bicuspidatus)</t>
  </si>
  <si>
    <t xml:space="preserve">Diaptomidae </t>
  </si>
  <si>
    <t>Kibby 1971; cited in Plante &amp; Downing 1989</t>
  </si>
  <si>
    <t>Epiphyas</t>
  </si>
  <si>
    <t>Epiphyas postvittana</t>
  </si>
  <si>
    <t>Danthanarayana et al. 1995</t>
  </si>
  <si>
    <t>Temp: 10.3 deg C</t>
  </si>
  <si>
    <t>Temp: 13.8 deg C</t>
  </si>
  <si>
    <t>Temp: 19.9 deg C</t>
  </si>
  <si>
    <t>Cannell (1982).   Page 246; cited in Niklas &amp; Enquist 2004</t>
  </si>
  <si>
    <t>Cannell (1982).   Page 276; cited in Niklas &amp; Enquist 2004</t>
  </si>
  <si>
    <t>Body mass also estimated as 0.000005; Dumont 1975; mean dry weight; female without eggs</t>
  </si>
  <si>
    <t>Tinodes waeneri</t>
  </si>
  <si>
    <t xml:space="preserve">Trissocladius </t>
  </si>
  <si>
    <t>Paratetrahymena</t>
  </si>
  <si>
    <t>Carmouze and Lemoalle 1983, Carmouze et al. 1983, Leveque 1973, Leveque and Saint-Jean 1985; cited in Plante &amp; Downing 1989</t>
  </si>
  <si>
    <t xml:space="preserve">Corbicula </t>
  </si>
  <si>
    <t>Kalff and Welch 1974, Rigler 1972, Rigler et al. 1974, Schindler 1972, Schindler et al. 1974, Welch 1977; cited in Plante &amp; Downing 1989</t>
  </si>
  <si>
    <t>Argyrodiaptomus furcatus</t>
  </si>
  <si>
    <t>Marchant and Williams 1977; cited in Plante &amp; Downing 1989</t>
  </si>
  <si>
    <t>Carmouze and Lemoalle 1983, Carmouze et al. 1983, Leveque 1973, Leveque and Saint-Jean 1984; cited in Plante &amp; Downing 1989</t>
  </si>
  <si>
    <t>Efford 1967, Mathias 1971; cited in Plante &amp; Downing 1989</t>
  </si>
  <si>
    <t>Hammer 1978, Hammer and Haynes 1978, Hammer et al. 1978, Swanson and Hammer 1983, Swift and Hammer 1979; cited in Plante &amp; Downing 1989</t>
  </si>
  <si>
    <t xml:space="preserve">Cryptochironomus </t>
  </si>
  <si>
    <t xml:space="preserve">Cyclopidae </t>
  </si>
  <si>
    <t>Body mass also estimated as 0.00000017; Dumont 1975; dry wt: 0.17-6.27 ug - female without eggs</t>
  </si>
  <si>
    <t>Johannessen 1978, Kloster 1978, Larsson 1978; cited in Plante &amp; Downing 1989</t>
  </si>
  <si>
    <t>Brachycercus sp.</t>
  </si>
  <si>
    <t>Benson et al. 1980, Childress et al. 1981, Kelly et al. 1978; cited in Plante &amp; Downing 1989</t>
  </si>
  <si>
    <t>Kalff and Welch 1974, Rigler 1972, Rigler et al. 1974, Schindler 1972, Schindler et al. 1974, Welch 1976; cited in Plante &amp; Downing 1989</t>
  </si>
  <si>
    <t>Vareschi 1982, Vareschi and Jacobs 1984, Vareschi and Jacobs 1985; cited in Plante &amp; Downing 1989</t>
  </si>
  <si>
    <t>Body mass also estimated as 0.0000003; Dumont 1975; mean dry weight (4 species of Brachionus and hundreds of estimates); female without eggs</t>
  </si>
  <si>
    <t>Green 1975, Green 1976; cited in Plante &amp; Downing 1989</t>
  </si>
  <si>
    <t>Allanson 1979; cited in Plante &amp; Downing 1989</t>
  </si>
  <si>
    <t>Ceriodaphnia dubia</t>
  </si>
  <si>
    <t>Anderson and Benke 1994; Gillooly 2000</t>
  </si>
  <si>
    <t>Body mass also estimated as 0.0000077; Dumont 1975; mean dry weight; female without eggs</t>
  </si>
  <si>
    <t xml:space="preserve">Body mass also estimated as 0.0000072; Dumont 1975; mean dry weight; female without eggs </t>
  </si>
  <si>
    <t>Cannell (1982).   Page 159; cited in Niklas &amp; Enquist 2004</t>
  </si>
  <si>
    <t>Cupressus</t>
  </si>
  <si>
    <t>Cupressus pygmaea</t>
  </si>
  <si>
    <t>Eucalyptus signata</t>
  </si>
  <si>
    <t>Cannell (1982).   Page 293; cited in Niklas &amp; Enquist 2004</t>
  </si>
  <si>
    <t>Dacryodes</t>
  </si>
  <si>
    <t>Dermott et al. 1977, Ross and Kalff 1975; cited in Plante &amp; Downing 1989</t>
  </si>
  <si>
    <t>Kalff and Welch 1974, Rigler 1972, Rigler et al. 1974, Schindler 1972, Schindler et al. 1974, Welch 1979; cited in Plante &amp; Downing 1989</t>
  </si>
  <si>
    <t>Bosselman 1981, Dall et al. 1984, Jonasson 1975, Jonasson 1984, Jonasson and Kristiansen 1967, Petersen 1983; cited in Plante &amp; Downing 1989</t>
  </si>
  <si>
    <t>Gulin and Rudenko 1975; cited in Downing &amp; Plante 1993</t>
  </si>
  <si>
    <t>Capblancq and Laville 1968, Capblancq and Laville 1983, Giani and Laville 1973, Laville 1972, Laville 1975, Rey and Capblancq 1975; cited in Plante &amp; Downing 1989</t>
  </si>
  <si>
    <t>Alimov and Winberg 1972, Alimov et al. 1972; cited in Plante &amp; Downing 1989</t>
  </si>
  <si>
    <t>Body mass also estimated as 0.0000005; Dumont 1975; mean dry weight; female without eggs</t>
  </si>
  <si>
    <t>Riklik and Momot 1982; cited in Plante &amp; Downing 1989</t>
  </si>
  <si>
    <t>Hyalella azteca</t>
  </si>
  <si>
    <t>Carmouze and Lemoalle 1983, Carmouze et al. 1983, Leveque 1973, Leveque and Saint-Jean 1987; cited in Plante &amp; Downing 1989</t>
  </si>
  <si>
    <t>Nanazato and Yasuno 1985; cited in Plante &amp; Downing 1989</t>
  </si>
  <si>
    <t>Body mass also estimated as 0.000005; Dumont 1975; dry wt: 0.17-6.27 ug -  female without eggs</t>
  </si>
  <si>
    <t>Borgmann et al. 1984; cited in Plante &amp; Downing 1989</t>
  </si>
  <si>
    <t>Body mass also estimated as 0.00028; Dumont 1975; wet wt: 0.022-0.822 mg - female without eggs</t>
  </si>
  <si>
    <t>Gulin and Rudenko 1976; cited in Downing &amp; Plante 1993</t>
  </si>
  <si>
    <t>E. A. Lind, pers. comm.; Lind et al. 1973; 1975; cited in Downing &amp; Plante 1993</t>
  </si>
  <si>
    <t>Beattie et al. 1972, Beattie et al. 1978, De Haan 1982, Leenen 1982, Vijverberg 1977, Vijverberg and Richter 1982, Vijverberg and Richter 1982; cited in Plante &amp; Downing 1989</t>
  </si>
  <si>
    <t>Zooplankton</t>
  </si>
  <si>
    <t>Cyclopoida</t>
    <phoneticPr fontId="2" type="noConversion"/>
  </si>
  <si>
    <t>Cyclopidae</t>
    <phoneticPr fontId="2" type="noConversion"/>
  </si>
  <si>
    <t>Burgis 1971, Burgis 1974, Burgis and Walker 1972, Burgis et al. 1973, Rigler and Downing 1984, Viner 1969, Viner and Smith 1973; cited in Plante &amp; Downing 1989</t>
  </si>
  <si>
    <t xml:space="preserve">Cladotanytarsus </t>
  </si>
  <si>
    <t xml:space="preserve">Cleopatra </t>
  </si>
  <si>
    <t>Eubranchipus vernalis</t>
  </si>
  <si>
    <t>Adalsteinsson 1979, Lindegaard and Jonasson 1979, Olafsson 1979, Olafsson 1979; cited in Plante &amp; Downing 1989</t>
  </si>
  <si>
    <t>Frank 1982; cited in Plante &amp; Downing 1989</t>
  </si>
  <si>
    <t xml:space="preserve">Chironomus </t>
  </si>
  <si>
    <t>Hann 1985; Gillooly 2000</t>
  </si>
  <si>
    <t>Aagaard 1978, Jensen 1981, Langeland et al. 1977; cited in Plante &amp; Downing 1989</t>
  </si>
  <si>
    <t>Anisopteromalus calandrae</t>
  </si>
  <si>
    <t>Smith 1992</t>
  </si>
  <si>
    <t>Insect</t>
  </si>
  <si>
    <t>Temp: 20 deg C</t>
  </si>
  <si>
    <t>Temp: 25 deg C</t>
  </si>
  <si>
    <t>Temp: 30 deg C</t>
  </si>
  <si>
    <t>Temp: 35 deg C</t>
  </si>
  <si>
    <t>Rocha and Matsumura-Tundisi 1984; cited in Plante &amp; Downing 1989</t>
  </si>
  <si>
    <t>George 1976, George and Edwards 1974, Learner and Potter 1974, Potter and Learner 1974; cited in Plante &amp; Downing 1989</t>
  </si>
  <si>
    <t>Martien and Benke 1977; cited in Plante &amp; Downing 1989</t>
  </si>
  <si>
    <t>J. R. M. Kelso, pers. comm.; Kelso 1985; Lam et al. 1986; cited in Downing &amp; Plante 1993</t>
  </si>
  <si>
    <t>Holopainen 1979, Ilmavirta 1979, Ilmavirta 1981, Ruunjarvi 1974, Sarvala et al. 1981; cited in Plante &amp; Downing 1989</t>
  </si>
  <si>
    <t>Pleuroxus</t>
  </si>
  <si>
    <t>Pleuroxus denticulatis</t>
  </si>
  <si>
    <t xml:space="preserve">Polypedilum </t>
  </si>
  <si>
    <t xml:space="preserve">Pseudodiamesa </t>
  </si>
  <si>
    <t>Body mass also estimated as 0.0000185; Dumont 1975; mean dry weight; female without eggs of 2 other species of Cyclops</t>
  </si>
  <si>
    <t>Dactylopius</t>
  </si>
  <si>
    <t>Dactylopius austrinus</t>
  </si>
  <si>
    <t>Hosking 1984</t>
  </si>
  <si>
    <t>Scardinius erythrophthalmus</t>
  </si>
  <si>
    <t>Gulin and Rudenko 1979; cited in Downing &amp; Plante 1993</t>
  </si>
  <si>
    <t>Cypriniformes</t>
    <phoneticPr fontId="2" type="noConversion"/>
  </si>
  <si>
    <t>Cyprinidae</t>
    <phoneticPr fontId="2" type="noConversion"/>
  </si>
  <si>
    <t>Balon 1972; Balon 1974; Coche 1974; cited in Downing &amp; Plante 1993</t>
  </si>
  <si>
    <t>Chadwick 1976; cited in Downing &amp; Plante 1993</t>
  </si>
  <si>
    <t>Chadwick 1981; cited in Downing &amp; Plante 1993</t>
  </si>
  <si>
    <t>Johansson 1983; Nyberg 1979; Ramberg 1976 ; cited in Downing &amp; Plante 1993</t>
  </si>
  <si>
    <t>Temp: 8 deg C</t>
  </si>
  <si>
    <t>Krogius et al. 1972; cited in Downing &amp; Plante 1993</t>
  </si>
  <si>
    <t>Bremer and Vijverberg 1982; cited in Plante &amp; Downing 1989</t>
  </si>
  <si>
    <t>Momot 1967; cited in Plante &amp; Downing 1989</t>
  </si>
  <si>
    <t>Momot 1967, Momot and Gowing 1977; cited in Plante &amp; Downing 1989</t>
  </si>
  <si>
    <t>Balon 1972; Balon 1974; Coche 1988; cited in Downing &amp; Plante 1993</t>
  </si>
  <si>
    <t>Balon 1974; Coche 1974; Dunn et al. 1969; Ganf 1974; Gwahaba 1973; cited in Downing &amp; Plante 1993</t>
  </si>
  <si>
    <t>Balon 1972; Balon 1974; Coche 1982; cited in Downing &amp; Plante 1993</t>
  </si>
  <si>
    <t>Bowen 1983, Eaton 1993, Hogan and Adair 1982, Wilda 1983; cited in Plante &amp; Downing 1989</t>
  </si>
  <si>
    <t xml:space="preserve">Chironomidae </t>
  </si>
  <si>
    <t>Charles et al. 1974, Charles et al. 1976, Maitland and Hudspith 1974; cited in Plante &amp; Downing 1989</t>
  </si>
  <si>
    <t>Benthos</t>
  </si>
  <si>
    <t>Balon 1972; Balon 1974; Coche 1979; cited in Downing &amp; Plante 1993</t>
  </si>
  <si>
    <t>lctiobus  bubalus, 1966</t>
  </si>
  <si>
    <t>Tikka and Paasivirta 1979; cited in Downing &amp; Plante 1993</t>
  </si>
  <si>
    <t>M. Rask, pers. comm.; Rask 1984; Rask et al. 1986; cited in Downing &amp; Plante 1993</t>
  </si>
  <si>
    <t>E. A. Lind, pers. comm.; Lind et al. 1973; 1974; cited in Downing &amp; Plante 1993</t>
  </si>
  <si>
    <t>LeCren 1976; Morgan 1972; J. E. Thorpe, pers. comm.; Thorpe 1975; cited in Downing &amp; Plante 1993</t>
  </si>
  <si>
    <t>Andronikova et al. 1972; cited in Plante &amp; Downing 1989</t>
  </si>
  <si>
    <t xml:space="preserve">Asplanchna </t>
  </si>
  <si>
    <t>Winberg et al. 1973; cited in Plante &amp; Downing 1989</t>
  </si>
  <si>
    <t>Temp: 5 deg C</t>
  </si>
  <si>
    <t>Filinia terminalis</t>
  </si>
  <si>
    <t xml:space="preserve">Glyptotendipes </t>
  </si>
  <si>
    <t xml:space="preserve">Heterotrissoclad </t>
  </si>
  <si>
    <t>Kalff and Welch 1974, Rigler 1972, Rigler et al. 1974, Schindler 1972, Schindler et al. 1974, Welch 1980; cited in Plante &amp; Downing 1989</t>
  </si>
  <si>
    <t>Temp: 22 deg C</t>
  </si>
  <si>
    <t>Temp: 28 deg C</t>
  </si>
  <si>
    <t>Temp: 31 deg C</t>
  </si>
  <si>
    <t>Temp: 34 deg C</t>
  </si>
  <si>
    <t xml:space="preserve">Bellamya </t>
  </si>
  <si>
    <t>Pimephales promelas</t>
  </si>
  <si>
    <t>Chadwick 1977; cited in Downing &amp; Plante 1993</t>
  </si>
  <si>
    <t>W. T. Edmondson, pers. comm.; Edmondson and Lehman 1981; Eggers et al. 1978; Scheffer and Robinson 1945; cited in Downing &amp; Plante 1993</t>
  </si>
  <si>
    <t>Temp: 9 deg C</t>
  </si>
  <si>
    <t>Temp: 12 deg C</t>
  </si>
  <si>
    <t>Etheostoma spectabile</t>
  </si>
  <si>
    <t>Balon 1972; Balon 1974; Coche 1984; cited in Downing &amp; Plante 1993</t>
  </si>
  <si>
    <t>Gadus</t>
  </si>
  <si>
    <t>Gadus morhua</t>
  </si>
  <si>
    <t>Hutchings 1999</t>
  </si>
  <si>
    <t>Body mass also estimated as 0.0000075; Dumont 1975; mean dry weight; female without eggs</t>
  </si>
  <si>
    <t>Temp: 25.2 deg C</t>
  </si>
  <si>
    <t>Eubranchipus</t>
  </si>
  <si>
    <t>Kloster 1978; Lien 1978; Lien 1981; Tangen and Brettum 1978; cited in Downing &amp; Plante 1993</t>
  </si>
  <si>
    <t>Rigler 1972; 1975; 1978; cited in Downing &amp; Plante 1993</t>
  </si>
  <si>
    <t>D. R. Alexander, pers. comm.; Alexander and Merrill 1976; Alexander et al. 1986; cited in Downing &amp; Plante 1993</t>
  </si>
  <si>
    <t>Balon 1972; Balon 1974; Coche 1991; cited in Downing &amp; Plante 1993</t>
  </si>
  <si>
    <t>Tudorancea et al. 1979; cited in Plante &amp; Downing 1989</t>
  </si>
  <si>
    <t>Anisopteromalus</t>
  </si>
  <si>
    <t>Balon 1972; Balon 1974; Coche 1989; cited in Downing &amp; Plante 1993</t>
  </si>
  <si>
    <t>Holcik 1972; cited in Downing &amp; Plante 1993</t>
  </si>
  <si>
    <t>Cyprinidae</t>
    <phoneticPr fontId="2" type="noConversion"/>
  </si>
  <si>
    <t>Carpiodes  carpio, 1967</t>
  </si>
  <si>
    <t>Jester 1971; 1972; 1977; cited in Downing &amp; Plante 1993</t>
  </si>
  <si>
    <t>Balon 1972; Balon 1974; Coche 1990; cited in Downing &amp; Plante 1993</t>
  </si>
  <si>
    <t>Mormyridae</t>
    <phoneticPr fontId="2" type="noConversion"/>
  </si>
  <si>
    <t>Balon 1972; Balon 1974; Coche 1986; cited in Downing &amp; Plante 1993</t>
  </si>
  <si>
    <t>Mortimer and Worthington 1942; Miura and Tanaka 1975; Nakanishi 1975; cited in Downing &amp; Plante 1993</t>
  </si>
  <si>
    <t>O'Connor and Power 1973; cited in Downing &amp; Plante 1993</t>
  </si>
  <si>
    <t>Hillbricht-llkowska and Weglenska 1970; cited in Plante &amp; Downing 1989</t>
  </si>
  <si>
    <t>Body mass also estimated as 0.00005; Dumont 1975; dry wt: 5-102 ug - female with and without eggs</t>
  </si>
  <si>
    <t>Body mass also estimated as 0.0003; Dumont 1975; fresh wt: 30-600 ug</t>
  </si>
  <si>
    <t>Vareschi 1982; Vareschi and Jacobs 1984; Vareschi and Jacobs 1985; cited in Downing &amp; Plante 1993</t>
  </si>
  <si>
    <t>Balon 1972; Balon 1974; Coche 1983; cited in Downing &amp; Plante 1993</t>
  </si>
  <si>
    <t>W. T. Edmondson, pers. comm.; Edmondson and Lehman 1981; Eggers et al. 1978; Scheffer and Robinson 1939; cited in Downing &amp; Plante 1993</t>
  </si>
  <si>
    <t>Arvola 1983; Rask and Arvola 1986; cited in Downing &amp; Plante 1993</t>
  </si>
  <si>
    <t>Phalacrocorax</t>
  </si>
  <si>
    <t>Phalacrocorax aristotelis</t>
  </si>
  <si>
    <t>Puffinus</t>
  </si>
  <si>
    <t>Puffinus tenuirostris</t>
  </si>
  <si>
    <t>Rissa</t>
  </si>
  <si>
    <t>Rissa tridactyla</t>
  </si>
  <si>
    <t>Strix</t>
  </si>
  <si>
    <t>Tragulus javanicus</t>
  </si>
  <si>
    <t>Gasterosteiformes</t>
    <phoneticPr fontId="2" type="noConversion"/>
  </si>
  <si>
    <t>Kelso and Ward 1972; Kelso and Ward 1977; Ward and Robinson 1974; cited in Downing &amp; Plante 1993</t>
  </si>
  <si>
    <t>Balon 1972; Balon 1974; Coche 1978; cited in Downing &amp; Plante 1993</t>
  </si>
  <si>
    <t>Mochokidae</t>
    <phoneticPr fontId="2" type="noConversion"/>
  </si>
  <si>
    <t>Balon 1972; Balon 1974; Coche 1977; cited in Downing &amp; Plante 1993</t>
  </si>
  <si>
    <t>Balon 1972; Balon 1974; Coche 1976; cited in Downing &amp; Plante 1993</t>
  </si>
  <si>
    <t>Hippoglossoides</t>
  </si>
  <si>
    <t>Hippoglossoides platessoides</t>
  </si>
  <si>
    <t>Temp: 1.4 deg C</t>
  </si>
  <si>
    <t>Gulin and Rudenko 1974; cited in Downing &amp; Plante 1993</t>
  </si>
  <si>
    <t>Invertebrate</t>
    <phoneticPr fontId="2" type="noConversion"/>
  </si>
  <si>
    <t>Ablabesmyia monilis</t>
  </si>
  <si>
    <t>Vulpes velox</t>
  </si>
  <si>
    <t>Balon 1972; Balon 1974; Coche 1975; cited in Downing &amp; Plante 1993</t>
  </si>
  <si>
    <t>Osteoglossiformes</t>
    <phoneticPr fontId="2" type="noConversion"/>
  </si>
  <si>
    <t>Balon 1972; Balon 1974; Coche 1980; cited in Downing &amp; Plante 1993</t>
  </si>
  <si>
    <t>Alestidae</t>
    <phoneticPr fontId="2" type="noConversion"/>
  </si>
  <si>
    <t>Bird</t>
  </si>
  <si>
    <t>Parus caerulescens</t>
  </si>
  <si>
    <t>Passeriformes</t>
  </si>
  <si>
    <t>Turdus</t>
  </si>
  <si>
    <t>Turdus migratorius</t>
  </si>
  <si>
    <t>Accipiter</t>
  </si>
  <si>
    <t>Accipiter nisus</t>
  </si>
  <si>
    <t>Jester 1971; 1972; 1976; cited in Downing &amp; Plante 1993</t>
  </si>
  <si>
    <t>Gerking 1962; Gerking 1964; Mahon 1976 ; cited in Downing &amp; Plante 1993</t>
  </si>
  <si>
    <t>Leuciscus</t>
  </si>
  <si>
    <t>Leuciscus leuciscus</t>
  </si>
  <si>
    <t>Clariidae</t>
    <phoneticPr fontId="2" type="noConversion"/>
  </si>
  <si>
    <t>Johansson 1983; Nyberg 1979; Ramberg 1976; cited in Downing &amp; Plante 1993</t>
  </si>
  <si>
    <t>Body mass also estimated as 0.0000009; Dumont 1975; mean dry weight (brightwelli); female without eggs</t>
  </si>
  <si>
    <t>Bactrocera</t>
  </si>
  <si>
    <t>Bactrocera cucurbitae</t>
  </si>
  <si>
    <t>Vargas et al. 1997</t>
  </si>
  <si>
    <t>Temp: 16 deg C</t>
  </si>
  <si>
    <t>Temp: 18 deg C</t>
  </si>
  <si>
    <t>Temp: 24 deg C</t>
  </si>
  <si>
    <t>Temp: 29 deg C</t>
  </si>
  <si>
    <t>Bactrocera dorsalis</t>
  </si>
  <si>
    <t>Yang et al. 1994</t>
  </si>
  <si>
    <t>Temp: 19 deg C</t>
  </si>
  <si>
    <t>Kloster 1978; Lien 1978; Lien 1981; Tangen and Brettum 1979; cited in Downing &amp; Plante 1993</t>
  </si>
  <si>
    <t>Pimephales</t>
  </si>
  <si>
    <t>Ciepielwski 1981; IBP data set; Zachweja 1973; cited in Downing &amp; Plante 1993</t>
  </si>
  <si>
    <t>Esocidae</t>
    <phoneticPr fontId="2" type="noConversion"/>
  </si>
  <si>
    <t>Etheostoma</t>
  </si>
  <si>
    <t>Etheostoma flabellare</t>
  </si>
  <si>
    <t>Percidae</t>
    <phoneticPr fontId="2" type="noConversion"/>
  </si>
  <si>
    <t>Synaptomys cooperi</t>
  </si>
  <si>
    <t>Syntheosciurus</t>
  </si>
  <si>
    <t>Syntheosciurus brochus</t>
  </si>
  <si>
    <t>Tachyglossus</t>
  </si>
  <si>
    <t>Tachyglossus aculeatus</t>
  </si>
  <si>
    <t>Tachyglossidae</t>
  </si>
  <si>
    <t>Tadarida</t>
  </si>
  <si>
    <t>Tadarida aegyptiaca</t>
  </si>
  <si>
    <t>Strix uralensis</t>
  </si>
  <si>
    <t>Turdus albicollis</t>
  </si>
  <si>
    <t>Efford 1972; Wali et al. 1972 ; cited in Downing &amp; Plante 1993</t>
  </si>
  <si>
    <t>LeCren 1976; Morgan 1972; J. E. Thorpe, pers. comm.; Thorpe 1974; cited in Downing &amp; Plante 1993</t>
  </si>
  <si>
    <t>Gulin and Rudenko 1977; cited in Downing &amp; Plante 1993</t>
  </si>
  <si>
    <t>Benthivore</t>
  </si>
  <si>
    <t>Alburnus</t>
  </si>
  <si>
    <t>Alburnus alburnus</t>
  </si>
  <si>
    <t>Banse and Mosher 1980</t>
  </si>
  <si>
    <t>Temp: 15 deg C</t>
  </si>
  <si>
    <t>Fish</t>
    <phoneticPr fontId="2" type="noConversion"/>
  </si>
  <si>
    <t>Malapteruridae</t>
    <phoneticPr fontId="2" type="noConversion"/>
  </si>
  <si>
    <t>Marcusenius macrolepidotus</t>
  </si>
  <si>
    <t>Balon 1972; Balon 1974; Coche 1992; cited in Downing &amp; Plante 1993</t>
  </si>
  <si>
    <t>Tarsipedidae</t>
  </si>
  <si>
    <t>Tarsius</t>
  </si>
  <si>
    <t>Balon 1972; Balon 1974; Coche 1985; cited in Downing &amp; Plante 1993</t>
  </si>
  <si>
    <t>Piscivore</t>
  </si>
  <si>
    <t>Characiformes</t>
    <phoneticPr fontId="2" type="noConversion"/>
  </si>
  <si>
    <t>Gulin and Rudenko 1973; cited in Downing &amp; Plante 1993</t>
  </si>
  <si>
    <t>Tetracerus</t>
  </si>
  <si>
    <t>Theropithecus</t>
  </si>
  <si>
    <t>Theropithecus gelada</t>
  </si>
  <si>
    <t>Primate</t>
    <phoneticPr fontId="2" type="noConversion"/>
  </si>
  <si>
    <t>Thylogale thetis</t>
  </si>
  <si>
    <t>Tolypeutes</t>
  </si>
  <si>
    <t>J. R. M. Kelso, pers. comm.; Kelso 1985; Lam et al. 1987; cited in Downing &amp; Plante 1993</t>
  </si>
  <si>
    <t>Cypriniformes</t>
    <phoneticPr fontId="2" type="noConversion"/>
  </si>
  <si>
    <t>Catostomidae</t>
    <phoneticPr fontId="2" type="noConversion"/>
  </si>
  <si>
    <t>Holcik 1970; cited in Downing &amp; Plante 1993</t>
  </si>
  <si>
    <t>Perciformes</t>
    <phoneticPr fontId="2" type="noConversion"/>
  </si>
  <si>
    <t>W. T. Edmondson, pers. comm.; Edmondson and Lehman 1981; Eggers et al. 1978; Scheffer and Robinson 1944; cited in Downing &amp; Plante 1993</t>
  </si>
  <si>
    <t>G. Power, pers. comm.; Saunders and Power 1970; cited in Downing &amp; Plante 1993</t>
  </si>
  <si>
    <t>Chadwick 1978; cited in Downing &amp; Plante 1993</t>
  </si>
  <si>
    <t>Krogius et al. 1974; cited in Downing &amp; Plante 1993</t>
  </si>
  <si>
    <t>Balon 1972; Balon 1974; Coche 1987; cited in Downing &amp; Plante 1993</t>
  </si>
  <si>
    <t>W. T. Edmondson, pers. comm.; Edmondson and Lehman 1981; Eggers et al. 1978; Scheffer and Robinson 1942; cited in Downing &amp; Plante 1993</t>
  </si>
  <si>
    <t>Chadwick 1980; cited in Downing &amp; Plante 1993</t>
  </si>
  <si>
    <t>Strigiformes</t>
  </si>
  <si>
    <t>Pandion</t>
  </si>
  <si>
    <t>Pandion haliaetus</t>
  </si>
  <si>
    <t>Parus atricapillus</t>
  </si>
  <si>
    <t>Passer</t>
  </si>
  <si>
    <t>Passer montanus</t>
  </si>
  <si>
    <t>Pelecanus</t>
  </si>
  <si>
    <t>Pelecanus occidentalis</t>
  </si>
  <si>
    <t>Saguinus fuscicollis</t>
  </si>
  <si>
    <t>Saguinus geoffroyi</t>
  </si>
  <si>
    <t>Saguinus midas</t>
  </si>
  <si>
    <t>Saguinus oedipus</t>
  </si>
  <si>
    <t>Saiga</t>
  </si>
  <si>
    <t>Saiga tatarica</t>
  </si>
  <si>
    <t>Saimiri</t>
  </si>
  <si>
    <t>Saimiri oerstedii</t>
  </si>
  <si>
    <t>W. T. Edmondson, pers. comm.; Edmondson and Lehman 1981; Eggers et al. 1978; Scheffer and Robinson 1940; cited in Downing &amp; Plante 1993</t>
  </si>
  <si>
    <t>Gasterosteidae</t>
    <phoneticPr fontId="2" type="noConversion"/>
  </si>
  <si>
    <t>Gobio</t>
  </si>
  <si>
    <t>Gobio gobio</t>
  </si>
  <si>
    <t>Temp: 14 deg C</t>
  </si>
  <si>
    <t>Tylomys nudicaudus</t>
  </si>
  <si>
    <t>Tylomys watsoni</t>
  </si>
  <si>
    <t>Tylonycteris</t>
  </si>
  <si>
    <t>Tylonycteris pachypus</t>
  </si>
  <si>
    <t>Vespertilionidae</t>
    <phoneticPr fontId="2" type="noConversion"/>
  </si>
  <si>
    <t>Uncia</t>
  </si>
  <si>
    <t>Uncia uncia</t>
  </si>
  <si>
    <t>Uroderma</t>
  </si>
  <si>
    <t>Uroderma bilobatum</t>
  </si>
  <si>
    <t>Ursus ursinus</t>
  </si>
  <si>
    <t>Varecia</t>
  </si>
  <si>
    <t>Varecia variegata</t>
  </si>
  <si>
    <t>Vombatus</t>
  </si>
  <si>
    <t>Vombatus ursinus</t>
  </si>
  <si>
    <t>Vulpes lagopus</t>
  </si>
  <si>
    <t>Dennis and Otten 2000; after Duncan et al. 2007, method: count</t>
  </si>
  <si>
    <t>Vulpes zerda</t>
  </si>
  <si>
    <t>Wyulda</t>
  </si>
  <si>
    <t>Wyulda squamicaudata</t>
  </si>
  <si>
    <t>Zalophus</t>
  </si>
  <si>
    <t>Zalophus californianus</t>
  </si>
  <si>
    <t>Zapus sp.</t>
  </si>
  <si>
    <t>Eutherian</t>
    <phoneticPr fontId="2" type="noConversion"/>
  </si>
  <si>
    <t>Parus</t>
  </si>
  <si>
    <t>Poecilogale</t>
  </si>
  <si>
    <t>Poecilogale albinucha</t>
  </si>
  <si>
    <t>Pongo</t>
  </si>
  <si>
    <t>Pongo pygmaeus</t>
  </si>
  <si>
    <t>Pontoporia</t>
  </si>
  <si>
    <t>Accipitriformes</t>
  </si>
  <si>
    <t>Accipitridae</t>
  </si>
  <si>
    <t>Alcedo</t>
  </si>
  <si>
    <t>Alcedo atthis</t>
  </si>
  <si>
    <t>Coraciiformes</t>
  </si>
  <si>
    <t>Anthus</t>
  </si>
  <si>
    <t>Anthus pratensis</t>
  </si>
  <si>
    <t>Aphelocoma</t>
  </si>
  <si>
    <t>Aphelocoma coerulescens</t>
  </si>
  <si>
    <t>Ardea</t>
  </si>
  <si>
    <t>Ardea cinerea</t>
  </si>
  <si>
    <t>Pelecaniformes</t>
  </si>
  <si>
    <t>Soricomorpha</t>
    <phoneticPr fontId="2" type="noConversion"/>
  </si>
  <si>
    <t>C. A. Mills, pers. comm.; Mills 1985; cited in Downing &amp; Plante 1993</t>
  </si>
  <si>
    <t>Planktivore</t>
  </si>
  <si>
    <t>Salmoniformes</t>
    <phoneticPr fontId="2" type="noConversion"/>
  </si>
  <si>
    <t>Craig 1980; LeCren 1976; Mortimer and Worthington 1942; cited in Downing &amp; Plante 1993</t>
  </si>
  <si>
    <t>D. J. Staples, pers. comm.; Staples 1975a; Staples 1975b; cited in Downing &amp; Plante 1993</t>
  </si>
  <si>
    <t>Eloranta and Palomaeki 1986; Mills and Eloranta 1985; Sarrka 1972; cited in Downing &amp; Plante 1993</t>
  </si>
  <si>
    <t>Cyprinus  carpio, 1968</t>
  </si>
  <si>
    <t>Jester 1971; 1972; 1978; cited in Downing &amp; Plante 1993</t>
  </si>
  <si>
    <t>Arvola 1983; Rask and Arvola 1987; cited in Downing &amp; Plante 1993</t>
  </si>
  <si>
    <t>Gulin and Rudenko 1978; cited in Downing &amp; Plante 1993</t>
  </si>
  <si>
    <t>Suncus murinus</t>
  </si>
  <si>
    <t>Suricata</t>
  </si>
  <si>
    <t>Suricata suricatta</t>
  </si>
  <si>
    <t>Sylvilagus aquaticus</t>
  </si>
  <si>
    <t>Sylvilagus brasiliensis</t>
  </si>
  <si>
    <t>Synaptomys</t>
  </si>
  <si>
    <t>Reithrodontomys fulvescens</t>
  </si>
  <si>
    <t>Reithrodontomys gracilis</t>
  </si>
  <si>
    <t>Reithrodontomys megalotis</t>
  </si>
  <si>
    <t>Parantechinus bilarni</t>
  </si>
  <si>
    <t>Pecari</t>
  </si>
  <si>
    <t>Pecari tajacu</t>
  </si>
  <si>
    <t>Turdus fumigatus</t>
  </si>
  <si>
    <t>Turdus grayi</t>
  </si>
  <si>
    <t>Turdus nudigenis</t>
  </si>
  <si>
    <t>Fish</t>
    <phoneticPr fontId="2" type="noConversion"/>
  </si>
  <si>
    <t>Beattie et al. 1972; Goldspink 1978; Goldspink 1979; cited in Downing &amp; Plante 1993</t>
  </si>
  <si>
    <t>Planktivore/Benthivore</t>
  </si>
  <si>
    <t>Tamias panamintinus</t>
  </si>
  <si>
    <t>Tamias townsendii</t>
  </si>
  <si>
    <t>Taphozous</t>
  </si>
  <si>
    <t>Taphozous georgianus</t>
  </si>
  <si>
    <t>Taphozous longimanus</t>
  </si>
  <si>
    <t>Taphozous melanopogon</t>
  </si>
  <si>
    <t>Taphozous nudiventris</t>
  </si>
  <si>
    <t>Emballonuridae</t>
    <phoneticPr fontId="2" type="noConversion"/>
  </si>
  <si>
    <t>Tapirus</t>
  </si>
  <si>
    <t>Tapirus bairdii</t>
  </si>
  <si>
    <t>Tapiridae</t>
  </si>
  <si>
    <t>Tapirus terrestris</t>
  </si>
  <si>
    <t>Tarsipes</t>
  </si>
  <si>
    <t>Tarsipes rostratus</t>
  </si>
  <si>
    <t>Primates</t>
  </si>
  <si>
    <t>Tarsiidae</t>
  </si>
  <si>
    <t>Tatera</t>
  </si>
  <si>
    <t>Tatera brantsii</t>
  </si>
  <si>
    <t>Tayassu</t>
  </si>
  <si>
    <t>Tayassu pecari</t>
  </si>
  <si>
    <t>Tayassu tajacu</t>
  </si>
  <si>
    <t>Tenrec</t>
  </si>
  <si>
    <t>Tenrec ecaudatus</t>
  </si>
  <si>
    <t>Petauroides volans</t>
  </si>
  <si>
    <t>Tetracerus quadricornis</t>
  </si>
  <si>
    <t>Petrogale assimilis</t>
  </si>
  <si>
    <t>Petrogale concinna</t>
  </si>
  <si>
    <t>Petrogale xanthopus</t>
  </si>
  <si>
    <t>Phacochoerus</t>
  </si>
  <si>
    <t>Phacochoerus africanus</t>
  </si>
  <si>
    <t>Tolypeutes matacus</t>
  </si>
  <si>
    <t>Tragelaphus angasii</t>
  </si>
  <si>
    <t>Tragulus</t>
  </si>
  <si>
    <t>Reithrodontomys mexicanus</t>
  </si>
  <si>
    <t>Reithrodontomys microdon</t>
  </si>
  <si>
    <t>Reithrodontomys rodriguezi</t>
  </si>
  <si>
    <t>Reithrodontomys spectabilis</t>
  </si>
  <si>
    <t>Reithrodontomys sumichrasti</t>
  </si>
  <si>
    <t>Holcik 1971; cited in Downing &amp; Plante 1993</t>
  </si>
  <si>
    <t>Eloranta and Palomaeki 1986; Mills and Eloranta 1985; Sarrka 1973; cited in Downing &amp; Plante 1993</t>
  </si>
  <si>
    <t>Chadwick 1979; cited in Downing &amp; Plante 1993</t>
  </si>
  <si>
    <t>Krogius et al. 1973; cited in Downing &amp; Plante 1993</t>
  </si>
  <si>
    <t>Salmonidae</t>
    <phoneticPr fontId="2" type="noConversion"/>
  </si>
  <si>
    <t>Efford 1972; Wali et al. 1973; cited in Downing &amp; Plante 1993</t>
  </si>
  <si>
    <t>Procellariiformes</t>
  </si>
  <si>
    <t>Ficedula</t>
  </si>
  <si>
    <t>Ficedula hypoleuca</t>
  </si>
  <si>
    <t>Hirundo</t>
  </si>
  <si>
    <t>Hirundo rustica</t>
  </si>
  <si>
    <t>Larus</t>
  </si>
  <si>
    <t>Larus novaehollandiae</t>
  </si>
  <si>
    <t>Charadriiformes</t>
  </si>
  <si>
    <t>Malurus</t>
  </si>
  <si>
    <t>Malurus splendens</t>
  </si>
  <si>
    <t>Manacus</t>
  </si>
  <si>
    <t>Manacus manacus</t>
  </si>
  <si>
    <t>Morus</t>
  </si>
  <si>
    <t>Morus bassanus</t>
  </si>
  <si>
    <t>Suliformes</t>
  </si>
  <si>
    <t>Otus</t>
  </si>
  <si>
    <t>Otus asio</t>
  </si>
  <si>
    <t>Rupicapra pyrenaica</t>
  </si>
  <si>
    <t>Saccopteryx leptura</t>
  </si>
  <si>
    <t>Saguinus</t>
  </si>
  <si>
    <t>Ochotona rufescens</t>
  </si>
  <si>
    <t>Oecomys</t>
  </si>
  <si>
    <t>Oecomys bicolor</t>
  </si>
  <si>
    <t>Oecomys trinitatis</t>
  </si>
  <si>
    <t>Oligoryzomys</t>
  </si>
  <si>
    <t>Oligoryzomys fulvescens</t>
  </si>
  <si>
    <t>Oligoryzomys vegetus</t>
  </si>
  <si>
    <t>Onychogalea</t>
  </si>
  <si>
    <t>Onychogalea fraenata</t>
  </si>
  <si>
    <t>Saimiri sciureus</t>
  </si>
  <si>
    <t>Sarcophilus</t>
  </si>
  <si>
    <t>Sarcophilus harrisii</t>
  </si>
  <si>
    <t>Tragulidae</t>
  </si>
  <si>
    <t>Trichechus</t>
  </si>
  <si>
    <t>Trichechus manatus</t>
  </si>
  <si>
    <t>Sirenia</t>
  </si>
  <si>
    <t>Trichechidae</t>
  </si>
  <si>
    <t>Tursiops</t>
  </si>
  <si>
    <t>Tursiops truncatus</t>
  </si>
  <si>
    <t>Tylomys</t>
  </si>
  <si>
    <t>Sciurus granatensis</t>
  </si>
  <si>
    <t>Sciurus richmondi</t>
  </si>
  <si>
    <t>Sciurus variegatoides</t>
  </si>
  <si>
    <t>Sciurus vulgaris</t>
  </si>
  <si>
    <t>Sciurus yucatanensis</t>
  </si>
  <si>
    <t>Scotinomys</t>
  </si>
  <si>
    <t>Scotinomys teguina</t>
  </si>
  <si>
    <t>Scotinomys xerampelinus</t>
  </si>
  <si>
    <t>Scotophilus</t>
  </si>
  <si>
    <t>Scotophilus heathi</t>
  </si>
  <si>
    <t>Scotophilus kuhlii</t>
  </si>
  <si>
    <t>Sylvicapra</t>
  </si>
  <si>
    <t>Sylvicapra grimmia</t>
  </si>
  <si>
    <t>Sminthopsis dolichura</t>
  </si>
  <si>
    <t>Sminthopsis laniger</t>
  </si>
  <si>
    <t>Sminthopsis leucopus</t>
  </si>
  <si>
    <t>Sminthopsis murina</t>
  </si>
  <si>
    <t>Sminthopsis ooldea</t>
  </si>
  <si>
    <t>Sminthopsis virginiae</t>
  </si>
  <si>
    <t>Sorex cinereus</t>
  </si>
  <si>
    <t>Plecotus townsendii</t>
  </si>
  <si>
    <t>Oryzomys talamancae</t>
  </si>
  <si>
    <t>Otaria</t>
  </si>
  <si>
    <t>Otaria byronia</t>
  </si>
  <si>
    <t>Otolemur</t>
  </si>
  <si>
    <t>Otolemur crassicaudatus</t>
  </si>
  <si>
    <t>Otolemur garnettii</t>
  </si>
  <si>
    <t>Otomys</t>
  </si>
  <si>
    <t>Pontoporia blainvillei</t>
  </si>
  <si>
    <t>Platanistidae</t>
  </si>
  <si>
    <t>Potamochoerus</t>
  </si>
  <si>
    <t>Potamochoerus larvatus</t>
  </si>
  <si>
    <t>Potorous longipes</t>
  </si>
  <si>
    <t>Priodontes</t>
  </si>
  <si>
    <t>Priodontes maximus</t>
  </si>
  <si>
    <t>Procavia</t>
  </si>
  <si>
    <t>Procavia capensis</t>
  </si>
  <si>
    <t>Procolobus</t>
  </si>
  <si>
    <t>Arvola 1983; Rask and Arvola 1985; cited in Downing &amp; Plante 1993</t>
  </si>
  <si>
    <t>Arvola 1983; Rask and Arvola 1984; cited in Downing &amp; Plante 1993</t>
  </si>
  <si>
    <t>W. T. Edmondson, pers. comm.; Edmondson and Lehman 1981; Eggers et al. 1978; Scheffer and Robinson 1943; cited in Downing &amp; Plante 1993</t>
  </si>
  <si>
    <t xml:space="preserve">Cyprinus </t>
    <phoneticPr fontId="2" type="noConversion"/>
  </si>
  <si>
    <t>Boonstra et al. 2001; after Duncan et al. 2007, method: count</t>
  </si>
  <si>
    <t>Spermophilus richardsonii</t>
  </si>
  <si>
    <t>Spermophilus saturatus</t>
  </si>
  <si>
    <t>Spermophilus tereticaudus</t>
  </si>
  <si>
    <t>Spermophilus townsendii</t>
  </si>
  <si>
    <t>Spermophilus tridecemlineatus</t>
  </si>
  <si>
    <t>Spermophilus variegatus</t>
  </si>
  <si>
    <t>Stenella coeruleoalba</t>
  </si>
  <si>
    <t>Stenella longirostris</t>
  </si>
  <si>
    <t>Suncus</t>
  </si>
  <si>
    <t>Reithrodontomys</t>
  </si>
  <si>
    <t>Reithrodontomys brevirostris</t>
  </si>
  <si>
    <t>Reithrodontomys creper</t>
  </si>
  <si>
    <t>Miniopterus schreibersi</t>
  </si>
  <si>
    <t>Miniopteridae</t>
  </si>
  <si>
    <t>Miopithecus</t>
  </si>
  <si>
    <t>Miopithecus talapoin</t>
  </si>
  <si>
    <t>Mirounga sp.</t>
  </si>
  <si>
    <t>Molossus</t>
  </si>
  <si>
    <t>Molossus ater</t>
  </si>
  <si>
    <t>Molossus molossus</t>
  </si>
  <si>
    <t>Monodelphis</t>
  </si>
  <si>
    <t>Monodelphis adusta</t>
  </si>
  <si>
    <t>Perameles</t>
  </si>
  <si>
    <t>Perameles gunnii</t>
  </si>
  <si>
    <t>Perameles nasuta</t>
  </si>
  <si>
    <t>Tadarida brasiliensis</t>
  </si>
  <si>
    <t>Talpa</t>
  </si>
  <si>
    <t>Talpa europaea</t>
  </si>
  <si>
    <t>Tamandua</t>
  </si>
  <si>
    <t>Tamandua mexicana</t>
  </si>
  <si>
    <t>Tamandua tetradactyla</t>
  </si>
  <si>
    <t>Tamias amoenus</t>
  </si>
  <si>
    <t>Peromyscus grandis</t>
  </si>
  <si>
    <t>Peromyscus guatamalensis</t>
  </si>
  <si>
    <t>Peromyscus gymnotis</t>
  </si>
  <si>
    <t>Peromyscus leucopus</t>
  </si>
  <si>
    <t>Peromyscus levipes</t>
  </si>
  <si>
    <t>Peromyscus mayensis</t>
  </si>
  <si>
    <t>Peromyscus melanophrys</t>
  </si>
  <si>
    <t>Peromyscus mexicanus</t>
  </si>
  <si>
    <t>Peromyscus polionotus</t>
  </si>
  <si>
    <t>Peromyscus spp.</t>
  </si>
  <si>
    <t>French and Kaaz 1968</t>
  </si>
  <si>
    <t>Tarsius spectrum</t>
  </si>
  <si>
    <t>Myotis lucifugus</t>
  </si>
  <si>
    <t>Myotis myotis</t>
  </si>
  <si>
    <t>Peromyscus stirtoni</t>
  </si>
  <si>
    <t>Peromyscus truei</t>
  </si>
  <si>
    <t>Peromyscus yucatanicus</t>
  </si>
  <si>
    <t>Peromyscus zarhyncus</t>
  </si>
  <si>
    <t>Peropteryx</t>
  </si>
  <si>
    <t>Peropteryx kappleri</t>
  </si>
  <si>
    <t>Petaurus australis</t>
  </si>
  <si>
    <t>Neomys fodiens</t>
  </si>
  <si>
    <t>Neophoca</t>
  </si>
  <si>
    <t>Neophoca cinerea</t>
  </si>
  <si>
    <t>Neophocaena</t>
  </si>
  <si>
    <t>Neophocaena phocaenoides</t>
  </si>
  <si>
    <t>Phoceonidae</t>
  </si>
  <si>
    <t>Neotoma cinerea</t>
  </si>
  <si>
    <t>Phascogale calura</t>
  </si>
  <si>
    <t>Phenacomys</t>
  </si>
  <si>
    <t>Phenacomys intermedius</t>
  </si>
  <si>
    <t>Phoca caspica</t>
  </si>
  <si>
    <t>Phoca largha</t>
  </si>
  <si>
    <t>Phoca sibirica</t>
  </si>
  <si>
    <t>Phocoena</t>
  </si>
  <si>
    <t>Phocoena phocoena</t>
  </si>
  <si>
    <t>Phocoenidae</t>
  </si>
  <si>
    <t>Phocoenoides</t>
  </si>
  <si>
    <t>Balon 1972; Balon 1974; Coche 1981; cited in Downing &amp; Plante 1993</t>
  </si>
  <si>
    <t>Siluriformes</t>
    <phoneticPr fontId="2" type="noConversion"/>
  </si>
  <si>
    <t>Branta</t>
  </si>
  <si>
    <t>Branta leucopsis</t>
  </si>
  <si>
    <t>Anseriformes</t>
  </si>
  <si>
    <t>Buteo</t>
  </si>
  <si>
    <t>Buteo lineatus</t>
  </si>
  <si>
    <t>Falconiformes</t>
  </si>
  <si>
    <t>Cygnus</t>
  </si>
  <si>
    <t>Cygnus olor</t>
  </si>
  <si>
    <t>Delichon</t>
  </si>
  <si>
    <t>Delichon urbica</t>
  </si>
  <si>
    <t>Diomedea</t>
  </si>
  <si>
    <t>Diomedea exulans</t>
  </si>
  <si>
    <t>Rhinolophus fumigatus</t>
  </si>
  <si>
    <t>Rhinolophus hipposideros</t>
  </si>
  <si>
    <t>Rhinolophus rouxi</t>
  </si>
  <si>
    <t>Rhinonicteris</t>
  </si>
  <si>
    <t>Rhinonicteris aurantia</t>
  </si>
  <si>
    <t>Rhinopoma</t>
  </si>
  <si>
    <t>Rhinopoma hardwickei</t>
  </si>
  <si>
    <t>Rhinopomatidae</t>
  </si>
  <si>
    <t>Rhinopoma microphyllum</t>
  </si>
  <si>
    <t>Rousettus</t>
  </si>
  <si>
    <t>Rousettus aegyptiacus</t>
  </si>
  <si>
    <t>Rousettus amplexicaudatus</t>
  </si>
  <si>
    <t>Rousettus leschenaulti</t>
  </si>
  <si>
    <t>Rupicapra</t>
  </si>
  <si>
    <t>Nyctophilus gouldi</t>
  </si>
  <si>
    <t>Ochotona</t>
  </si>
  <si>
    <t>Ochotona princeps</t>
  </si>
  <si>
    <t>Ochotonidae</t>
  </si>
  <si>
    <t>Macroderma</t>
  </si>
  <si>
    <t>Macroderma gigas</t>
  </si>
  <si>
    <t>Hoyle et al.2001; after Duncan et al. 2007, method: count</t>
  </si>
  <si>
    <t>Macropus dorsalis</t>
  </si>
  <si>
    <t>Macropus rufogriseus</t>
  </si>
  <si>
    <t>Macropus rufogriseus banksianus</t>
  </si>
  <si>
    <t>Orcinus</t>
  </si>
  <si>
    <t>Sarcophilus laniarius</t>
  </si>
  <si>
    <t>Scapanus</t>
  </si>
  <si>
    <t>Scapanus townsendii</t>
  </si>
  <si>
    <t>Talpidae</t>
  </si>
  <si>
    <t>Sciurus</t>
  </si>
  <si>
    <t>Sciurus aberti</t>
  </si>
  <si>
    <t>Sciurus aureogaster</t>
  </si>
  <si>
    <t>Sciurus carolinensis</t>
  </si>
  <si>
    <t>Sciurus deppei</t>
  </si>
  <si>
    <t>Ornithorhynchidae</t>
  </si>
  <si>
    <t>Orthogeomys</t>
  </si>
  <si>
    <t>Orthogeomys cherriei</t>
  </si>
  <si>
    <t>Orthogeomys grandis</t>
  </si>
  <si>
    <t>Orthogeomys hispidus</t>
  </si>
  <si>
    <t>Orycteropus</t>
  </si>
  <si>
    <t>Orycteropus afer</t>
  </si>
  <si>
    <t>Tubulidentata</t>
  </si>
  <si>
    <t>Orycteropodidae</t>
  </si>
  <si>
    <t>Oryx beisa</t>
  </si>
  <si>
    <t>Oryx leucoryx</t>
  </si>
  <si>
    <t>Stanley-Price 1989; after Duncan et al. 2007, method: count</t>
  </si>
  <si>
    <t>Oryzomys</t>
  </si>
  <si>
    <t>Melanomys caliginosus</t>
  </si>
  <si>
    <t>Meles</t>
  </si>
  <si>
    <t>Meles meles</t>
  </si>
  <si>
    <t>Oryzomys albigularis</t>
  </si>
  <si>
    <t>Oryzomys alfari</t>
  </si>
  <si>
    <t>Oryzomys alfaroi</t>
  </si>
  <si>
    <t>Oryzomys bolivaris</t>
  </si>
  <si>
    <t>Oryzomys couesi</t>
  </si>
  <si>
    <t>Oryzomys rostratus</t>
  </si>
  <si>
    <t>Oryzomys dimidiatus</t>
  </si>
  <si>
    <t>Oryzomys palustris</t>
  </si>
  <si>
    <t>Mesembriomys gouldii</t>
  </si>
  <si>
    <t>Mesocricetus</t>
  </si>
  <si>
    <t>Mesocricetus auratus</t>
  </si>
  <si>
    <t>Metachirus</t>
  </si>
  <si>
    <t>Metachirus nudicaudatus</t>
  </si>
  <si>
    <t>Micoureus</t>
  </si>
  <si>
    <t>Otomys irroratus</t>
  </si>
  <si>
    <t>Otonyctomys</t>
  </si>
  <si>
    <t>Otonyctomys hatti</t>
  </si>
  <si>
    <t>Ototylomys</t>
  </si>
  <si>
    <t>Ototylomys phyllotis</t>
  </si>
  <si>
    <t>Ourebia</t>
  </si>
  <si>
    <t>Ourebia ourebi</t>
  </si>
  <si>
    <t>Ovibos</t>
  </si>
  <si>
    <t>Ovibos moschatus</t>
  </si>
  <si>
    <t>Sorex minutus</t>
  </si>
  <si>
    <t>Sorex vagrans</t>
  </si>
  <si>
    <t>Speothos</t>
  </si>
  <si>
    <t>Speothos venaticus</t>
  </si>
  <si>
    <t>Spermophilus</t>
  </si>
  <si>
    <t>Spermophilus armatus</t>
  </si>
  <si>
    <t>Spermophilus beecheyi</t>
  </si>
  <si>
    <t>Spermophilus beldingi</t>
  </si>
  <si>
    <t>Spermophilus columbianus</t>
  </si>
  <si>
    <t>Spermophilus elegans</t>
  </si>
  <si>
    <t>Spermophilus lateralis</t>
  </si>
  <si>
    <t>Spermophilus parryii</t>
  </si>
  <si>
    <t>Pseudomys</t>
  </si>
  <si>
    <t>Pseudomys apodemoides</t>
  </si>
  <si>
    <t>Pteronura</t>
  </si>
  <si>
    <t>Pteronura brasiliensis</t>
  </si>
  <si>
    <t>Pteropus giganteus</t>
  </si>
  <si>
    <t>Pteropus rodricensis</t>
  </si>
  <si>
    <t>Pudu</t>
  </si>
  <si>
    <t>Pudu pudu</t>
  </si>
  <si>
    <t>Raphicerus</t>
  </si>
  <si>
    <t>Raphicerus campestris</t>
  </si>
  <si>
    <t>Raphicerus sharpei</t>
  </si>
  <si>
    <t>Rattus exulans</t>
  </si>
  <si>
    <t>Rattus fuscipes</t>
  </si>
  <si>
    <t>Rattus lutreolus</t>
  </si>
  <si>
    <t>Redunca</t>
  </si>
  <si>
    <t>Redunca fulvorufula</t>
  </si>
  <si>
    <t>Redunca redunca</t>
  </si>
  <si>
    <t>Krebs 1979; after Duncan et al. 2007, method: count</t>
  </si>
  <si>
    <t>Miniopterus</t>
  </si>
  <si>
    <t>Hylobates lar</t>
  </si>
  <si>
    <t>Hylobatidae</t>
  </si>
  <si>
    <t>Hylobates syndactylus</t>
  </si>
  <si>
    <t>Hypsiprymnodon</t>
  </si>
  <si>
    <t>Hypsiprymnodon moschatus</t>
  </si>
  <si>
    <t>Ichthyomys</t>
  </si>
  <si>
    <t>Ichthyomys tweedii</t>
  </si>
  <si>
    <t>Ictonyx</t>
  </si>
  <si>
    <t>Ictonyx striatus</t>
  </si>
  <si>
    <t>Perodicticus</t>
  </si>
  <si>
    <t>Perodicticus potto</t>
  </si>
  <si>
    <t>Perognathus</t>
  </si>
  <si>
    <t>Perognathus longimembris</t>
  </si>
  <si>
    <t>Peromyscus aztecus</t>
  </si>
  <si>
    <t>Peromyscus californicus</t>
  </si>
  <si>
    <t>Peromyscus crinitus</t>
  </si>
  <si>
    <t>Peromyscus eremicus</t>
  </si>
  <si>
    <t>Mus minutoides</t>
  </si>
  <si>
    <t>Myocastor</t>
  </si>
  <si>
    <t>Myocastor coypus</t>
  </si>
  <si>
    <t>Myocastoridae</t>
  </si>
  <si>
    <t>Myodes</t>
  </si>
  <si>
    <t>Myodes gapperi</t>
  </si>
  <si>
    <t>Cricetidae</t>
  </si>
  <si>
    <t>Myodes glareolus</t>
  </si>
  <si>
    <t>Myodes rufocanus</t>
  </si>
  <si>
    <t>Myoprocta</t>
  </si>
  <si>
    <t>Myoprocta acouchy</t>
  </si>
  <si>
    <t>Myopus</t>
  </si>
  <si>
    <t>Myopus schisticolor</t>
  </si>
  <si>
    <t>Myotis</t>
  </si>
  <si>
    <t>Myotis albescens</t>
  </si>
  <si>
    <t>Myotis daubentoni</t>
  </si>
  <si>
    <t>Lavia</t>
  </si>
  <si>
    <t>Lavia frons</t>
  </si>
  <si>
    <t>Megadermatidae</t>
  </si>
  <si>
    <t>Lemniscomys</t>
  </si>
  <si>
    <t>Myotis nigricans</t>
  </si>
  <si>
    <t>Myotis thysanodes</t>
  </si>
  <si>
    <t>Myotis tricolor</t>
  </si>
  <si>
    <t>Myotis velifer</t>
  </si>
  <si>
    <t>Naemorhedus</t>
  </si>
  <si>
    <t>Petauroides</t>
  </si>
  <si>
    <t>Naemorhedus goral</t>
  </si>
  <si>
    <t>Neacomys</t>
  </si>
  <si>
    <t>Neacomys pictus</t>
  </si>
  <si>
    <t>Neomys</t>
  </si>
  <si>
    <t>Echinops telfairi</t>
  </si>
  <si>
    <t>Tenrecidae</t>
  </si>
  <si>
    <t>Eidolon</t>
  </si>
  <si>
    <t>Eidolon helvum</t>
  </si>
  <si>
    <t>Elephantulus rufescens</t>
  </si>
  <si>
    <t>Neotoma floridana</t>
  </si>
  <si>
    <t>Neotoma lepida</t>
  </si>
  <si>
    <t>Neotoma mexicana</t>
  </si>
  <si>
    <t>Neotoma micropus</t>
  </si>
  <si>
    <t>Neotoma stephensi</t>
  </si>
  <si>
    <t>Ningaui</t>
  </si>
  <si>
    <t>Ningaui ridei</t>
  </si>
  <si>
    <t>Nyctalus</t>
  </si>
  <si>
    <t>Nyctalus noctula</t>
  </si>
  <si>
    <t>Reithrodontomys tenuirostris</t>
  </si>
  <si>
    <t>Rhabdomys</t>
  </si>
  <si>
    <t>Rhabdomys pumilio</t>
  </si>
  <si>
    <t>Rheomys</t>
  </si>
  <si>
    <t>Rheomys raptor</t>
  </si>
  <si>
    <t>Rheomys thomasi</t>
  </si>
  <si>
    <t>Rhinoceros</t>
  </si>
  <si>
    <t>Rhinoceros unicornis</t>
  </si>
  <si>
    <t>Rhinolophus capensis</t>
  </si>
  <si>
    <t>Rhinolophus clivosus</t>
  </si>
  <si>
    <t>Rhinolophus euryale</t>
  </si>
  <si>
    <t>Eutherian</t>
    <phoneticPr fontId="2" type="noConversion"/>
  </si>
  <si>
    <t>Rhinolophus ferrumequinum</t>
  </si>
  <si>
    <t>Pipistrellus pipistrellus</t>
  </si>
  <si>
    <t>Pipistrellus subflavus</t>
  </si>
  <si>
    <t>Pithecia</t>
  </si>
  <si>
    <t>Pithecia pithecia</t>
  </si>
  <si>
    <t>Planigale tenuirostris</t>
  </si>
  <si>
    <t>Plecotus</t>
  </si>
  <si>
    <t>Plecotus auritus</t>
  </si>
  <si>
    <t>Plecotus rafinesquii</t>
  </si>
  <si>
    <t>Nycteris macrotis</t>
  </si>
  <si>
    <t>Nycteridae</t>
  </si>
  <si>
    <t>Nycteris nana</t>
  </si>
  <si>
    <t>Nycteris thebaica</t>
  </si>
  <si>
    <t>Nyctimene</t>
  </si>
  <si>
    <t>Nyctimene rabori</t>
  </si>
  <si>
    <t>Nyctomys</t>
  </si>
  <si>
    <t>Nyctomys sumichrasti</t>
  </si>
  <si>
    <t>Macaca nigra</t>
  </si>
  <si>
    <t>Macaca radiata</t>
  </si>
  <si>
    <t>Macaca silenus</t>
  </si>
  <si>
    <t>Macaca sinica</t>
  </si>
  <si>
    <t>Galidia elegans</t>
  </si>
  <si>
    <t>Herpestidae</t>
  </si>
  <si>
    <t>Gazella granti</t>
  </si>
  <si>
    <t>Gazella subgutturosa</t>
  </si>
  <si>
    <t>Geomys</t>
  </si>
  <si>
    <t>Geomys bursarius</t>
  </si>
  <si>
    <t>Geomyidae</t>
  </si>
  <si>
    <t>Georychus</t>
  </si>
  <si>
    <t>Georychus capensis</t>
  </si>
  <si>
    <t>Orcinus orca</t>
  </si>
  <si>
    <t>Olesiuk et al. 1990; after Duncan et al. 2007, method: count</t>
  </si>
  <si>
    <t>Oreotragus</t>
  </si>
  <si>
    <t>Oreotragus oreotragus</t>
  </si>
  <si>
    <t>Ornithorhynchus</t>
  </si>
  <si>
    <t>Ornithorhynchus anatinus</t>
  </si>
  <si>
    <t>Monotremata</t>
  </si>
  <si>
    <t>Pholidota</t>
  </si>
  <si>
    <t>Manidae</t>
  </si>
  <si>
    <t>Marmosa canescens</t>
  </si>
  <si>
    <t>Marmosa mexicana</t>
  </si>
  <si>
    <t>Marmosops</t>
  </si>
  <si>
    <t>Marmosops impavidus</t>
  </si>
  <si>
    <t>Marmosops invictus</t>
  </si>
  <si>
    <t>Marmota monax</t>
  </si>
  <si>
    <t>Martes pennanti</t>
  </si>
  <si>
    <t>Mastomys</t>
  </si>
  <si>
    <t>Mastomys natalensis</t>
  </si>
  <si>
    <t>Megaderma</t>
  </si>
  <si>
    <t>Megaderma lyra</t>
  </si>
  <si>
    <t>Megaptera</t>
  </si>
  <si>
    <t>Megaptera novaeangliae</t>
  </si>
  <si>
    <t>Melanomys</t>
  </si>
  <si>
    <t>Civettictis civetta</t>
  </si>
  <si>
    <t>Clethrionomys gapperi</t>
  </si>
  <si>
    <t>Coendou</t>
  </si>
  <si>
    <t>Melomys</t>
  </si>
  <si>
    <t>Melomys cervinipes</t>
  </si>
  <si>
    <t>Mephitis</t>
  </si>
  <si>
    <t>Mephitis macroura</t>
  </si>
  <si>
    <t>Mephitis mephitis</t>
  </si>
  <si>
    <t>Meriones</t>
  </si>
  <si>
    <t>Meriones hurrianae</t>
  </si>
  <si>
    <t>Meriones unguiculatus</t>
  </si>
  <si>
    <t>Mesembriomys</t>
  </si>
  <si>
    <t>Cricetus</t>
  </si>
  <si>
    <t>Cricetus cricetus</t>
  </si>
  <si>
    <t>Crocidura</t>
  </si>
  <si>
    <t>Crocidura hirta</t>
  </si>
  <si>
    <t>Crocidura russula</t>
  </si>
  <si>
    <t>Micoureus alstoni</t>
  </si>
  <si>
    <t>Microcebus</t>
  </si>
  <si>
    <t>Microcebus coquereli</t>
  </si>
  <si>
    <t>Microcebus murinus</t>
  </si>
  <si>
    <t>Microsciurus</t>
  </si>
  <si>
    <t>Hemitragus</t>
  </si>
  <si>
    <t>Hemitragus hylocrius</t>
  </si>
  <si>
    <t>Hemitragus jemlahicus</t>
  </si>
  <si>
    <t>Procolobus badius</t>
  </si>
  <si>
    <t>Procyon cancrivorus</t>
  </si>
  <si>
    <t>Procyon pygmaeus</t>
  </si>
  <si>
    <t>Proechimys</t>
  </si>
  <si>
    <t>Proechimys semispinosus</t>
  </si>
  <si>
    <t>Propithecus</t>
  </si>
  <si>
    <t>Propithecus verreauxi</t>
  </si>
  <si>
    <t>Indridae</t>
  </si>
  <si>
    <t>Proteles</t>
  </si>
  <si>
    <t>Proteles cristatus</t>
  </si>
  <si>
    <t>Pseudantechinus</t>
  </si>
  <si>
    <t>Pseudantechinus macdonnellensis</t>
  </si>
  <si>
    <t>Pseudantechinus ningbing</t>
  </si>
  <si>
    <t>Papio ursinus</t>
  </si>
  <si>
    <t>Parahyaena</t>
  </si>
  <si>
    <t>Parahyaena brunnea</t>
  </si>
  <si>
    <t>Parantechinus</t>
  </si>
  <si>
    <t>Microsciurus alfari</t>
  </si>
  <si>
    <t>Microsciurus mimulus</t>
  </si>
  <si>
    <t>Microtus canicaudus</t>
  </si>
  <si>
    <t>Microtus guatemalensis</t>
  </si>
  <si>
    <t>Microtus guentheri</t>
  </si>
  <si>
    <t>Microtus ochrogaster</t>
  </si>
  <si>
    <t>Microtus orcadnesis</t>
  </si>
  <si>
    <t>Microtus pinetorum</t>
  </si>
  <si>
    <t>Microtus richardsoni</t>
  </si>
  <si>
    <t>Microtus subterraneus</t>
  </si>
  <si>
    <t>Microtus townsendii</t>
  </si>
  <si>
    <t>Hydromys chrysogaster</t>
  </si>
  <si>
    <t>Hydrurga</t>
  </si>
  <si>
    <t>Hydrurga leptonyx</t>
  </si>
  <si>
    <t>Hylobates</t>
  </si>
  <si>
    <t>Dipodomys microps</t>
  </si>
  <si>
    <t>Dipodomys ordii</t>
  </si>
  <si>
    <t>Dobsonia</t>
  </si>
  <si>
    <t>Dobsonia moluccensis</t>
  </si>
  <si>
    <t>Dorcopsis</t>
  </si>
  <si>
    <t>Dorcopsis luctuosa</t>
  </si>
  <si>
    <t>Dromiciops</t>
  </si>
  <si>
    <t>Bassaricus</t>
  </si>
  <si>
    <t>Isoodon obesulus</t>
  </si>
  <si>
    <t>Monodelphis domestica</t>
  </si>
  <si>
    <t>Monodon</t>
  </si>
  <si>
    <t>Monodon monoceros</t>
  </si>
  <si>
    <t>Mops</t>
  </si>
  <si>
    <t>Mops condylurus</t>
  </si>
  <si>
    <t>Moschiola</t>
  </si>
  <si>
    <t>Moschiola meminna</t>
  </si>
  <si>
    <t>Muntiacus</t>
  </si>
  <si>
    <t>Muntiacus muntjak</t>
  </si>
  <si>
    <t>Muntiacus reevesi</t>
  </si>
  <si>
    <t>Lagorchestes conspicillatus</t>
  </si>
  <si>
    <t>Lagorchestes hirsutus</t>
  </si>
  <si>
    <t>Lagostrophus</t>
  </si>
  <si>
    <t>Lagostrophus fasciatus</t>
  </si>
  <si>
    <t>Lagothrix</t>
  </si>
  <si>
    <t>Lagothrix lagotricha</t>
  </si>
  <si>
    <t>Lasionycteris</t>
  </si>
  <si>
    <t>Lasionycteris noctivagans</t>
  </si>
  <si>
    <t>Lasiorhinus</t>
  </si>
  <si>
    <t>Lasiorhinus latifrons</t>
  </si>
  <si>
    <t>Vombatidae</t>
  </si>
  <si>
    <t>Lasiurus</t>
  </si>
  <si>
    <t>Lasiurus borealis</t>
  </si>
  <si>
    <t>Lasiurus cinereus</t>
  </si>
  <si>
    <t>Callimico goeldii</t>
  </si>
  <si>
    <t>Callithrix argentata</t>
  </si>
  <si>
    <t>Callithrix pygmaea</t>
  </si>
  <si>
    <t>Caluromys</t>
  </si>
  <si>
    <t>Caluromys derbianus</t>
  </si>
  <si>
    <t>Caluromys philander</t>
  </si>
  <si>
    <t>Lemniscomys striatus</t>
  </si>
  <si>
    <t>Leontopithecus</t>
  </si>
  <si>
    <t>Leontopithecus rosalia</t>
  </si>
  <si>
    <t>Leopardus tigrinus</t>
  </si>
  <si>
    <t>Dromiciops gliroides</t>
  </si>
  <si>
    <t>Microbiotheria</t>
  </si>
  <si>
    <t>Microbiotheriidae</t>
  </si>
  <si>
    <t>Echinops</t>
  </si>
  <si>
    <t>Macroscelidea</t>
  </si>
  <si>
    <t>Macroscelididae</t>
  </si>
  <si>
    <t>Elephas</t>
  </si>
  <si>
    <t>Elephas maximus</t>
  </si>
  <si>
    <t>Eonycteris</t>
  </si>
  <si>
    <t>Eonycteris spelaea</t>
  </si>
  <si>
    <t>Eptesicus</t>
  </si>
  <si>
    <t>Eptesicus fuscus</t>
  </si>
  <si>
    <t>Eptesicus regulus</t>
  </si>
  <si>
    <t>Nyctereutes</t>
  </si>
  <si>
    <t>Phocoenoides dalli</t>
  </si>
  <si>
    <t>Phodopus</t>
  </si>
  <si>
    <t>Phodopus sungorus</t>
  </si>
  <si>
    <t>Phyllostomus</t>
  </si>
  <si>
    <t>Phyllostomus hastatus</t>
  </si>
  <si>
    <t>Phyllotis</t>
  </si>
  <si>
    <t>Phyllotis darwini</t>
  </si>
  <si>
    <t>Physeter</t>
  </si>
  <si>
    <t>Physeter catodon</t>
  </si>
  <si>
    <t>Physeteridae</t>
  </si>
  <si>
    <t>Pipistrellus</t>
  </si>
  <si>
    <t>Pipistrellus ceylonicus</t>
  </si>
  <si>
    <t>Pipistrellus mimus</t>
  </si>
  <si>
    <t>Lepus flavigularis</t>
  </si>
  <si>
    <t>Lepus othus</t>
  </si>
  <si>
    <t>Lepus townsendii</t>
  </si>
  <si>
    <t>Liomys</t>
  </si>
  <si>
    <t>Liomys adspersus</t>
  </si>
  <si>
    <t>Liomys pictus</t>
  </si>
  <si>
    <t>Liomys salvini</t>
  </si>
  <si>
    <t>Lontra</t>
  </si>
  <si>
    <t>Lontra canadensis</t>
  </si>
  <si>
    <t>Lophocebus</t>
  </si>
  <si>
    <t>Lophocebus albigena</t>
  </si>
  <si>
    <t>Loris</t>
  </si>
  <si>
    <t>Loris tardigradus</t>
  </si>
  <si>
    <t>Lutra</t>
  </si>
  <si>
    <t>Lutra longicaudis</t>
  </si>
  <si>
    <t>Lynx canadensis</t>
  </si>
  <si>
    <t>Macaca arctoides</t>
  </si>
  <si>
    <t>Macaca fascicularis</t>
  </si>
  <si>
    <t>Macaca nemestrina</t>
  </si>
  <si>
    <t>Galagoides zanzibaricus</t>
  </si>
  <si>
    <t>Galictis</t>
  </si>
  <si>
    <t>Galictis vittata</t>
  </si>
  <si>
    <t>Galidia</t>
  </si>
  <si>
    <t>Molossidae</t>
  </si>
  <si>
    <t>Chaetodipus</t>
  </si>
  <si>
    <t>Chaetodipus formosus</t>
  </si>
  <si>
    <t>Chaetodipus penicillatus</t>
  </si>
  <si>
    <t>Cheirogaleus</t>
  </si>
  <si>
    <t>Trichosurus caninus</t>
  </si>
  <si>
    <t>Phalangeridae</t>
  </si>
  <si>
    <t>Trichosurus vulpecula</t>
  </si>
  <si>
    <t>Gerbillus</t>
  </si>
  <si>
    <t>Macropus rufogriseus rufogriseus</t>
  </si>
  <si>
    <t>Macrotis</t>
  </si>
  <si>
    <t>Macrotis lagotis</t>
  </si>
  <si>
    <t>Madoqua guentheri</t>
  </si>
  <si>
    <t>Mandrillus</t>
  </si>
  <si>
    <t>Mandrillus leucophaeus</t>
  </si>
  <si>
    <t>Mandrillus sphinx</t>
  </si>
  <si>
    <t>Manis</t>
  </si>
  <si>
    <t>Manis temminckii</t>
  </si>
  <si>
    <t>Gymnobelideus leadbeateri</t>
  </si>
  <si>
    <t>Habromys</t>
  </si>
  <si>
    <t>Habromys lophorus</t>
  </si>
  <si>
    <t>Haplonycteris fischeri</t>
  </si>
  <si>
    <t>Cheirogaleus medius</t>
  </si>
  <si>
    <t>Cheirogaleidae</t>
  </si>
  <si>
    <t>Chinchilla</t>
  </si>
  <si>
    <t>Chinchilla lanigera</t>
  </si>
  <si>
    <t>Chironectes</t>
  </si>
  <si>
    <t>Chironectes minimus</t>
  </si>
  <si>
    <t>Chlorocebus</t>
  </si>
  <si>
    <t>Chlorocebus aethiops</t>
  </si>
  <si>
    <t>Choloepus didactylus</t>
  </si>
  <si>
    <t>Civettictis</t>
  </si>
  <si>
    <t>Zygodontomys brevicauda</t>
  </si>
  <si>
    <t>Acomys</t>
  </si>
  <si>
    <t>Acomys cahirinus</t>
  </si>
  <si>
    <t>Acrobates</t>
  </si>
  <si>
    <t>Acrobates pygmaeus</t>
  </si>
  <si>
    <t>Acrobatidae</t>
  </si>
  <si>
    <t>Ailuropoda</t>
  </si>
  <si>
    <t>Ailuropoda melanoleuca</t>
  </si>
  <si>
    <t>Ailurus</t>
  </si>
  <si>
    <t>Ailurus fulgens</t>
  </si>
  <si>
    <t>Alcelaphus</t>
  </si>
  <si>
    <t>Alcelaphus buselaphus</t>
  </si>
  <si>
    <t>Alopex</t>
  </si>
  <si>
    <t>Coendou mexicanus</t>
  </si>
  <si>
    <t>Coendou rothschildi</t>
  </si>
  <si>
    <t>Colobus</t>
  </si>
  <si>
    <t>Colobus guereza</t>
  </si>
  <si>
    <t>Crocidura suaveolens</t>
  </si>
  <si>
    <t>Cryptomys</t>
  </si>
  <si>
    <t>Cryptomys hottentotus</t>
  </si>
  <si>
    <t>Bathyergidae</t>
  </si>
  <si>
    <t>Cryptotis goldmani</t>
  </si>
  <si>
    <t>Cryptotis goodwini</t>
  </si>
  <si>
    <t>La Henaff and Crete 1989; after Duncan et al. 2007, method: count</t>
  </si>
  <si>
    <t>Ovis aries</t>
  </si>
  <si>
    <t>Clutton-Brock et al. 1991; after Duncan et al. 2007, method: count</t>
  </si>
  <si>
    <t>Ovis dalli</t>
  </si>
  <si>
    <t>Pagophilus</t>
  </si>
  <si>
    <t>Pagophilus groenlandicus</t>
  </si>
  <si>
    <t>Pan troglodytes schweinfurthi</t>
  </si>
  <si>
    <t>Papio anubis</t>
  </si>
  <si>
    <t>Heteromys gaumeri</t>
  </si>
  <si>
    <t>Heteromys goldmani</t>
  </si>
  <si>
    <t>Heteromys nelsoni</t>
  </si>
  <si>
    <t>Heteromys oresterus</t>
  </si>
  <si>
    <t>Hipposideros</t>
  </si>
  <si>
    <t>Hipposideros caffer</t>
  </si>
  <si>
    <t>Hipposideridae</t>
  </si>
  <si>
    <t>Hipposideros commersoni</t>
  </si>
  <si>
    <t>Hipposideros cyclops</t>
  </si>
  <si>
    <t>Hipposideros lankadiva</t>
  </si>
  <si>
    <t>Hippotragus</t>
  </si>
  <si>
    <t>Hippotragus equinus</t>
  </si>
  <si>
    <t>Hippotragus niger</t>
  </si>
  <si>
    <t>Hoplomys</t>
  </si>
  <si>
    <t>Hoplomys gymnurus</t>
  </si>
  <si>
    <t>Hyaena brunnea</t>
  </si>
  <si>
    <t>Hydromys</t>
  </si>
  <si>
    <t>Diplomys</t>
  </si>
  <si>
    <t>Diplomys labilis</t>
  </si>
  <si>
    <t>Echimyidae</t>
  </si>
  <si>
    <t>Dipodomys deserti</t>
  </si>
  <si>
    <t>Dipodomys heermanni</t>
  </si>
  <si>
    <t>Balantiopteryx plicata</t>
  </si>
  <si>
    <t>Emballonuridae</t>
  </si>
  <si>
    <t>Bandicota</t>
  </si>
  <si>
    <t>Bandicota bengalensis</t>
  </si>
  <si>
    <t>Harwood and Rohani 1996; after Duncan et al. 2007, method: count</t>
  </si>
  <si>
    <t>Planigale</t>
  </si>
  <si>
    <t>Planigale gilesi</t>
  </si>
  <si>
    <t>Isthmomys</t>
  </si>
  <si>
    <t>Isthmomys pirrensis</t>
  </si>
  <si>
    <t>Jaculus</t>
  </si>
  <si>
    <t>Jaculus jaculus</t>
  </si>
  <si>
    <t>Lagenorhynchus</t>
  </si>
  <si>
    <t>Lagenorhynchus acutus</t>
  </si>
  <si>
    <t>Lagidium</t>
  </si>
  <si>
    <t>Lagidium peruanum</t>
  </si>
  <si>
    <t>Lagorchestes</t>
  </si>
  <si>
    <t>Bettongia penicillata</t>
  </si>
  <si>
    <t>Bos</t>
  </si>
  <si>
    <t>Bos gaurus</t>
  </si>
  <si>
    <t>Bos taurus</t>
  </si>
  <si>
    <t>Boselaphus</t>
  </si>
  <si>
    <t>Boselaphus tragocamelus</t>
  </si>
  <si>
    <t>Bradypus</t>
  </si>
  <si>
    <t>Bradypus tridactylus</t>
  </si>
  <si>
    <t>Bradypodidae</t>
  </si>
  <si>
    <t>Bradypus variegatus</t>
  </si>
  <si>
    <t>Burramys</t>
  </si>
  <si>
    <t>Burramys parvus</t>
  </si>
  <si>
    <t>Burramyidae</t>
  </si>
  <si>
    <t>Cabassous</t>
  </si>
  <si>
    <t>Cabassous centralis</t>
  </si>
  <si>
    <t>Callicebus</t>
  </si>
  <si>
    <t>Callicebus moloch</t>
  </si>
  <si>
    <t>Callimico</t>
  </si>
  <si>
    <t>Caughley and Gunn 1993; after Duncan et al. 2007, method: count</t>
  </si>
  <si>
    <t>Heard and Ouellet 1994; after Duncan et al. 2007, method: count</t>
  </si>
  <si>
    <t>Scheffer 1951; after Duncan et al. 2007, method: count</t>
  </si>
  <si>
    <t>Rattus</t>
  </si>
  <si>
    <t>Rattus norvegicus</t>
  </si>
  <si>
    <t>Fenchel 1973</t>
  </si>
  <si>
    <t>Rattus rattus</t>
  </si>
  <si>
    <t>Rhinolophus</t>
  </si>
  <si>
    <t>Rhinolophus megaphyllus</t>
  </si>
  <si>
    <t>Canis adustus</t>
  </si>
  <si>
    <t>Canis aureus</t>
  </si>
  <si>
    <t>Mahood 1985; after Duncan et al. 2007, method: count</t>
  </si>
  <si>
    <t>Maas 1997; after Duncan et al. 2007, method: count</t>
  </si>
  <si>
    <t>Capra ibex</t>
  </si>
  <si>
    <t>Eptesicus serotinus</t>
  </si>
  <si>
    <t>Nyctereutes procyonoides</t>
  </si>
  <si>
    <t>Nycteris</t>
  </si>
  <si>
    <t>Leopardus wiedii</t>
  </si>
  <si>
    <t>Leptailurus</t>
  </si>
  <si>
    <t>Leptailurus serval</t>
  </si>
  <si>
    <t>Leptonychotes</t>
  </si>
  <si>
    <t>Leptonychotes weddellii</t>
  </si>
  <si>
    <t>Lepus alleni</t>
  </si>
  <si>
    <t>Lepus arcticus</t>
  </si>
  <si>
    <t>Lepus californicus</t>
  </si>
  <si>
    <t>Lepus capensis</t>
  </si>
  <si>
    <t>Erinaceidae</t>
  </si>
  <si>
    <t>Erythrocebus</t>
  </si>
  <si>
    <t>Erythrocebus patas</t>
  </si>
  <si>
    <t>Eschrichtius</t>
  </si>
  <si>
    <t>Eschrichtius robustus</t>
  </si>
  <si>
    <t>Eschrichtiidae</t>
  </si>
  <si>
    <t>Eubalaena</t>
  </si>
  <si>
    <t>Eubalaena glacialis</t>
  </si>
  <si>
    <t>Eulemur macaco</t>
  </si>
  <si>
    <t>Euphractus</t>
  </si>
  <si>
    <t>Euphractus sexcinctus</t>
  </si>
  <si>
    <t>Felis</t>
  </si>
  <si>
    <t>Felis chaus</t>
  </si>
  <si>
    <t>Felis silvestris</t>
  </si>
  <si>
    <t>Galago</t>
  </si>
  <si>
    <t>Galago moholi</t>
  </si>
  <si>
    <t>Galagonidae</t>
  </si>
  <si>
    <t>Galago senegalensis</t>
  </si>
  <si>
    <t>Galagoides</t>
  </si>
  <si>
    <t>Galagoides demidoff</t>
  </si>
  <si>
    <t>Cervus duvaucelii</t>
  </si>
  <si>
    <t>Cervus unicolor</t>
  </si>
  <si>
    <t>Chaerephon</t>
  </si>
  <si>
    <t>Chaerephon pumila</t>
  </si>
  <si>
    <t>Tragelaphus strepsiceros</t>
  </si>
  <si>
    <t>Owen-Smith 1990; after Duncan et al. 2007, method: count</t>
  </si>
  <si>
    <t>Trichosurus</t>
  </si>
  <si>
    <t>Choquenot and Ruscoe 2000; after Duncan et al. 2007, method: count</t>
  </si>
  <si>
    <t>Gerbillus pyramidum</t>
  </si>
  <si>
    <t>Glaucomys sabrinus</t>
  </si>
  <si>
    <t>Globicephala</t>
  </si>
  <si>
    <t>Globicephala melas</t>
  </si>
  <si>
    <t>Glossophaga</t>
  </si>
  <si>
    <t>Glossophaga soricina</t>
  </si>
  <si>
    <t>Gulo</t>
  </si>
  <si>
    <t>Gulo gulo</t>
  </si>
  <si>
    <t>Gymnobelideus</t>
  </si>
  <si>
    <t>Tupaia glis</t>
  </si>
  <si>
    <t>Scandentia</t>
  </si>
  <si>
    <t>Tupaiidae</t>
  </si>
  <si>
    <t>Urocyon</t>
  </si>
  <si>
    <t>Urocyon cinereoargenteus</t>
  </si>
  <si>
    <t>Ursus</t>
  </si>
  <si>
    <t>Ursus americanus</t>
  </si>
  <si>
    <t>Ursidae</t>
  </si>
  <si>
    <t>Ursus arctos</t>
  </si>
  <si>
    <t>Ursus maritimus</t>
  </si>
  <si>
    <t>Vulpes</t>
  </si>
  <si>
    <t>Vulpes vulpes</t>
  </si>
  <si>
    <t>Peterson 1994; after Duncan et al. 2007, method: count</t>
  </si>
  <si>
    <t>Wallabia</t>
  </si>
  <si>
    <t>Wallabia bicolor</t>
  </si>
  <si>
    <t>Zapus</t>
  </si>
  <si>
    <t>Zapus hudsonius</t>
  </si>
  <si>
    <t>Zygodontomys</t>
  </si>
  <si>
    <t>Neotoma albigula</t>
  </si>
  <si>
    <t>Octodon</t>
  </si>
  <si>
    <t>Octodon degus</t>
  </si>
  <si>
    <t>Jimenez et al. 1992; after Duncan et al. 2007, method: count</t>
  </si>
  <si>
    <t>Odobenus</t>
  </si>
  <si>
    <t>Odobenus rosmarus</t>
  </si>
  <si>
    <t>Odobenidae</t>
  </si>
  <si>
    <t>Odocoileus</t>
  </si>
  <si>
    <t>Odocoileus hemionus</t>
  </si>
  <si>
    <t>Hatter and Janz 1994; after Duncan et al. 2007, method: count</t>
  </si>
  <si>
    <t>Odocoileus virginianus</t>
  </si>
  <si>
    <t>Ondatra</t>
  </si>
  <si>
    <t>Colobus polykomos</t>
  </si>
  <si>
    <t>Conepatus</t>
  </si>
  <si>
    <t>Conepatus mesoleucus</t>
  </si>
  <si>
    <t>Conepatus semistriatus</t>
  </si>
  <si>
    <t>Anoura geoffroyi</t>
  </si>
  <si>
    <t>Antechinus bellus</t>
  </si>
  <si>
    <t>Cryptotis gracilis</t>
  </si>
  <si>
    <t>Cryptotis mexicana</t>
  </si>
  <si>
    <t>Cryptotis nigrescens</t>
  </si>
  <si>
    <t>Forsyth 1999; after Duncan et al. 2007, method: count</t>
  </si>
  <si>
    <t>Herpailurus</t>
  </si>
  <si>
    <t>Herpailurus yagouarondi</t>
  </si>
  <si>
    <t>Herpestes</t>
  </si>
  <si>
    <t>Herpestes ichneumon</t>
  </si>
  <si>
    <t>Heterocephalus</t>
  </si>
  <si>
    <t>Heterocephalus glaber</t>
  </si>
  <si>
    <t>Heteromys</t>
  </si>
  <si>
    <t>Heteromys desmarestianus</t>
  </si>
  <si>
    <t>Dasyprocta mexicana</t>
  </si>
  <si>
    <t>Dasyprocta punctata</t>
  </si>
  <si>
    <t>Delphinapterus</t>
  </si>
  <si>
    <t>Delphinapterus leucas</t>
  </si>
  <si>
    <t>Monodontidae</t>
  </si>
  <si>
    <t>Delphinus</t>
  </si>
  <si>
    <t>Delphinus delphis</t>
  </si>
  <si>
    <t>Dendrolagus</t>
  </si>
  <si>
    <t>Dendrolagus matschiei</t>
  </si>
  <si>
    <t>Diceros</t>
  </si>
  <si>
    <t>Diceros bicornis</t>
  </si>
  <si>
    <t>Dicotyles</t>
  </si>
  <si>
    <t>Dicotyles pecari</t>
  </si>
  <si>
    <t>Tayassuidae</t>
  </si>
  <si>
    <t>Dicrostonyx</t>
  </si>
  <si>
    <t>Dicrostonyx groenlandicus</t>
  </si>
  <si>
    <t>Dicrostonyx torquatus</t>
  </si>
  <si>
    <t>Didelphis albiventris</t>
  </si>
  <si>
    <t>Balaenoptera physalus</t>
  </si>
  <si>
    <t>Balantiopteryx</t>
  </si>
  <si>
    <t>Phoca groenlandica</t>
  </si>
  <si>
    <t>Phoca hispida</t>
  </si>
  <si>
    <t>Phoca vitulina</t>
  </si>
  <si>
    <t>Hodges et al. 2001; after Duncan et al. 2007, method: count</t>
  </si>
  <si>
    <t>Lepus europaeus</t>
  </si>
  <si>
    <t>Planigale maculata</t>
  </si>
  <si>
    <t>Potorous</t>
  </si>
  <si>
    <t>Potorous tridactylus</t>
  </si>
  <si>
    <t>Bassaricus sumichrasti</t>
  </si>
  <si>
    <t>Berardius</t>
  </si>
  <si>
    <t>Berardius bairdii</t>
  </si>
  <si>
    <t>Ziphiidae</t>
  </si>
  <si>
    <t>Bettongia gaimardi</t>
  </si>
  <si>
    <t>Procyon</t>
  </si>
  <si>
    <t>Procyon lotor</t>
  </si>
  <si>
    <t>Pseudocheirus</t>
  </si>
  <si>
    <t>Pseudocheirus peregrinus</t>
  </si>
  <si>
    <t>Pseudocheiridae</t>
  </si>
  <si>
    <t>Pteropus</t>
  </si>
  <si>
    <t>Pteropus poliocephalus</t>
  </si>
  <si>
    <t>Chiroptera</t>
  </si>
  <si>
    <t>Pteropodidae</t>
  </si>
  <si>
    <t>Puma</t>
  </si>
  <si>
    <t>Puma concolor</t>
  </si>
  <si>
    <t>Rangifer</t>
  </si>
  <si>
    <t>Rangifer tarandus</t>
  </si>
  <si>
    <t>Skogland 1985; after Duncan et al. 2007, method: count</t>
  </si>
  <si>
    <t>Bergerud et al. 1983; after Duncan et al. 2007, method: count</t>
  </si>
  <si>
    <t>Macropus eugenii</t>
  </si>
  <si>
    <t>Macropus fuliginosus</t>
  </si>
  <si>
    <t>Bayliss 1987; after Duncan et al. 2007, method: count</t>
  </si>
  <si>
    <t>Banks et al. 2000; after Duncan et al. 2007, method: count</t>
  </si>
  <si>
    <t>Macropus parma</t>
  </si>
  <si>
    <t>Macropus parryi</t>
  </si>
  <si>
    <t>Macropus robustus</t>
  </si>
  <si>
    <t>Macropus rufus</t>
  </si>
  <si>
    <t>Madoqua</t>
  </si>
  <si>
    <t>Madoqua kirkii</t>
  </si>
  <si>
    <t>Marmosa</t>
  </si>
  <si>
    <t>Canis mesomelas</t>
  </si>
  <si>
    <t>Canis simensis</t>
  </si>
  <si>
    <t>Capra</t>
  </si>
  <si>
    <t>Capra hircus</t>
  </si>
  <si>
    <t>Parkes et al. 1996; after Duncan et al. 2007, method: count</t>
  </si>
  <si>
    <t>Sminthopsis</t>
  </si>
  <si>
    <t>Loison et al. 2002; after Duncan et al. 2007, method: count</t>
  </si>
  <si>
    <t>Capreolus</t>
  </si>
  <si>
    <t>Capreolus capreolus</t>
  </si>
  <si>
    <t>Capreolus pygargus</t>
  </si>
  <si>
    <t>Caracal</t>
  </si>
  <si>
    <t>Caracal caracal</t>
  </si>
  <si>
    <t>Equus asinus</t>
  </si>
  <si>
    <t>Choquenot 1990; after Duncan et al. 2007, method: count</t>
  </si>
  <si>
    <t>Equus caballus</t>
  </si>
  <si>
    <t>Garrott et al. 1991; after Duncan et al. 2007, method: count</t>
  </si>
  <si>
    <t>Erignathus</t>
  </si>
  <si>
    <t>Erignathus barbatus</t>
  </si>
  <si>
    <t>Erinaceus</t>
  </si>
  <si>
    <t>Erinaceus europaeus</t>
  </si>
  <si>
    <t>Cephalophus silvicultor</t>
  </si>
  <si>
    <t>Ceratotherium</t>
  </si>
  <si>
    <t>Ceratotherium simum</t>
  </si>
  <si>
    <t>Rhinocerotidae</t>
  </si>
  <si>
    <t>Cercartetus</t>
  </si>
  <si>
    <t>Cercartetus caudatus</t>
  </si>
  <si>
    <t>Cercartetus nanus</t>
  </si>
  <si>
    <t>Cercocebus</t>
  </si>
  <si>
    <t>Cercocebus torquatus</t>
  </si>
  <si>
    <t>Cercopithecus</t>
  </si>
  <si>
    <t>Cercopithecus ascanius</t>
  </si>
  <si>
    <t>Cercopithecus diana</t>
  </si>
  <si>
    <t>Cercopithecus mitis</t>
  </si>
  <si>
    <t>Cercopithecus neglectus</t>
  </si>
  <si>
    <t>Tragelaphus scriptus</t>
  </si>
  <si>
    <t>Cryptotis parva</t>
  </si>
  <si>
    <t>Cynomys</t>
  </si>
  <si>
    <t>Cynomys ludovicianus</t>
  </si>
  <si>
    <t>Sciuridae</t>
  </si>
  <si>
    <t>Cystophora</t>
  </si>
  <si>
    <t>Cystophora cristata</t>
  </si>
  <si>
    <t>Phocidae</t>
  </si>
  <si>
    <t>Brown and Singleton 1999; after Duncan et al. 2007, method: count</t>
  </si>
  <si>
    <t>Mustela</t>
  </si>
  <si>
    <t>Mustela erminea</t>
  </si>
  <si>
    <t>Hickling and Pekelharing 1989; after Duncan et al. 2007, method: count</t>
  </si>
  <si>
    <t>Tupaia</t>
  </si>
  <si>
    <t>Korpimaki et al. 1991; after Duncan et al. 2007, method: count</t>
  </si>
  <si>
    <t>Mustela frenata</t>
  </si>
  <si>
    <t>Mustela nivalis</t>
  </si>
  <si>
    <t>Mustela putorius</t>
  </si>
  <si>
    <t>Barlow and Norbury 2001; after Duncan et al. 2007, method: count</t>
  </si>
  <si>
    <t>Mustela vison</t>
  </si>
  <si>
    <t>Myrmecophaga</t>
  </si>
  <si>
    <t>Myrmecophaga tridactyla</t>
  </si>
  <si>
    <t>Myrmecophagidae</t>
  </si>
  <si>
    <t>Napaeozapus</t>
  </si>
  <si>
    <t>Napaeozapus insignis</t>
  </si>
  <si>
    <t>Dipodidae</t>
  </si>
  <si>
    <t>Nasua</t>
  </si>
  <si>
    <t>Nasua narica</t>
  </si>
  <si>
    <t>Nasua nasua</t>
  </si>
  <si>
    <t>Neotoma</t>
  </si>
  <si>
    <t>Eira barbara</t>
  </si>
  <si>
    <t>Mustelidae</t>
  </si>
  <si>
    <t>Enhydra</t>
  </si>
  <si>
    <t>Enhydra lutris</t>
  </si>
  <si>
    <t>Equus</t>
  </si>
  <si>
    <t>Equus burchelli</t>
  </si>
  <si>
    <t>Octodontidae</t>
  </si>
  <si>
    <t>Erethizon dorsatum</t>
  </si>
  <si>
    <t>Erethizontidae</t>
  </si>
  <si>
    <t>Eulemur</t>
  </si>
  <si>
    <t>Eulemur fulvus</t>
  </si>
  <si>
    <t>Lemuridae</t>
  </si>
  <si>
    <t>Eumetopias</t>
  </si>
  <si>
    <t>Eumetopias jubatus</t>
  </si>
  <si>
    <t>Gazella</t>
  </si>
  <si>
    <t>Gazella dorcas</t>
  </si>
  <si>
    <t>Alopex lagopus</t>
  </si>
  <si>
    <t>Alouatta pigra</t>
  </si>
  <si>
    <t>Alouatta seniculus</t>
  </si>
  <si>
    <t>Alticola</t>
  </si>
  <si>
    <t>Alticola strelzowi</t>
  </si>
  <si>
    <t>Ammospermophilus</t>
  </si>
  <si>
    <t>Ammospermophilus harrisii</t>
  </si>
  <si>
    <t>Ammospermophilus leucurus</t>
  </si>
  <si>
    <t>Antechinus leo</t>
  </si>
  <si>
    <t>Antechinus minimus</t>
  </si>
  <si>
    <t>Antilope</t>
  </si>
  <si>
    <t>Antilope cervicapra</t>
  </si>
  <si>
    <t>Aotus</t>
  </si>
  <si>
    <t>Aotus lemurinus</t>
  </si>
  <si>
    <t>Aotus trivirgatus</t>
  </si>
  <si>
    <t>Apodemus sylvaticus</t>
  </si>
  <si>
    <t>Arctictis</t>
  </si>
  <si>
    <t>Arctictis binturong</t>
  </si>
  <si>
    <t>Viverridae</t>
  </si>
  <si>
    <t>Cuon</t>
  </si>
  <si>
    <t>Cuon alpinus</t>
  </si>
  <si>
    <t>Cyclopes</t>
  </si>
  <si>
    <t>Cyclopes didactylus</t>
  </si>
  <si>
    <t>Cynopterus</t>
  </si>
  <si>
    <t>Cynopterus brachyotis</t>
  </si>
  <si>
    <t>Cynopterus sphinx</t>
  </si>
  <si>
    <t>Dama</t>
  </si>
  <si>
    <t>Dama dama</t>
  </si>
  <si>
    <t>Dasycercus byrnei</t>
  </si>
  <si>
    <t>Dasykaluta</t>
  </si>
  <si>
    <t>Dasykaluta rosamondae</t>
  </si>
  <si>
    <t>Axis axis</t>
  </si>
  <si>
    <t>Axis porcinus</t>
  </si>
  <si>
    <t>Baiomys</t>
  </si>
  <si>
    <t>Baiomys musculus</t>
  </si>
  <si>
    <t>Balaena</t>
  </si>
  <si>
    <t>Balaena mysticetus</t>
  </si>
  <si>
    <t>Balaenidae</t>
  </si>
  <si>
    <t>Body mass: 10^x, mass in g, then log10(x/1000) --&gt; log10 in kg; 10^x for rmax; *mass for production</t>
  </si>
  <si>
    <t>Balaenoptera acutorostrata</t>
  </si>
  <si>
    <t>Balaenoptera borealis</t>
  </si>
  <si>
    <t>Phoca fasciata</t>
  </si>
  <si>
    <t>Balaenoptera musculus</t>
  </si>
  <si>
    <t>Baskin 1993; after Duncan et al. 2007, method: count</t>
  </si>
  <si>
    <t>Cetacea</t>
  </si>
  <si>
    <t>Balaenopteridae</t>
  </si>
  <si>
    <t>Lepus timidus</t>
  </si>
  <si>
    <t>Lobodon</t>
  </si>
  <si>
    <t>Lobodon carcinophagus</t>
  </si>
  <si>
    <t>Loxodonta</t>
  </si>
  <si>
    <t>Loxodonta africana</t>
  </si>
  <si>
    <t>Caughley and Krebs 1983; after Duncan et al. 2007, method: count</t>
  </si>
  <si>
    <t>Potos</t>
  </si>
  <si>
    <t>Potos flavus</t>
  </si>
  <si>
    <t>Proboscidea</t>
  </si>
  <si>
    <t>Elephantidae</t>
  </si>
  <si>
    <t>Ambruster and Lande 1993; after Duncan et al. 2007, method: count</t>
  </si>
  <si>
    <t>Cumming 1983; after Duncan et al. 2007, method: count</t>
  </si>
  <si>
    <t>Proboscedia</t>
  </si>
  <si>
    <t>Lycaon</t>
  </si>
  <si>
    <t>Lycaon pictus</t>
  </si>
  <si>
    <t>Lynx</t>
  </si>
  <si>
    <t>Lynx lynx</t>
  </si>
  <si>
    <t>Lynx rufus</t>
  </si>
  <si>
    <t>Macaca</t>
  </si>
  <si>
    <t>Macaca fuscata</t>
  </si>
  <si>
    <t>Cercopithecidae</t>
  </si>
  <si>
    <t>Macaca mulatta</t>
  </si>
  <si>
    <t>Macaca sylvanus</t>
  </si>
  <si>
    <t>Macropus</t>
  </si>
  <si>
    <t>Macropus agilis</t>
  </si>
  <si>
    <t>Macropodidae</t>
  </si>
  <si>
    <t>Callorhinus ursinus</t>
  </si>
  <si>
    <t xml:space="preserve">Otariidae </t>
  </si>
  <si>
    <t>Camelus</t>
  </si>
  <si>
    <t>Camelus dromedarius</t>
  </si>
  <si>
    <t>Camelidae</t>
  </si>
  <si>
    <t>Canis</t>
  </si>
  <si>
    <t>Macropus giganteus</t>
  </si>
  <si>
    <t>Canis lupus</t>
  </si>
  <si>
    <t>Eberhardt and Peterson 1999; after Duncan et al. 2007, method: count</t>
  </si>
  <si>
    <t>Eberhardt and Pitcher 1992; after Duncan et al. 2007, method: count</t>
  </si>
  <si>
    <t>Marmota</t>
  </si>
  <si>
    <t>Marmosa robinsoni</t>
  </si>
  <si>
    <t>Young 2001; after Duncan et al. 2007, method: count</t>
  </si>
  <si>
    <t>Rhinolophidae</t>
  </si>
  <si>
    <t>Semnopithecus</t>
  </si>
  <si>
    <t>Semnopithecus entellus</t>
  </si>
  <si>
    <t>Setonix</t>
  </si>
  <si>
    <t>Setonix brachyurus</t>
  </si>
  <si>
    <t>Sigmodon</t>
  </si>
  <si>
    <t>Sminthopsis crassicaudata</t>
  </si>
  <si>
    <t>Sminthopsis macroura</t>
  </si>
  <si>
    <t>Sorex</t>
  </si>
  <si>
    <t>Sorex araneus</t>
  </si>
  <si>
    <t>Eulipotyphla</t>
  </si>
  <si>
    <t>Insectivora</t>
  </si>
  <si>
    <t>Spilogale</t>
  </si>
  <si>
    <t>Spilogale putorius</t>
  </si>
  <si>
    <t>Stenella</t>
  </si>
  <si>
    <t>Stenella attenuata</t>
  </si>
  <si>
    <t>Delphinidae</t>
  </si>
  <si>
    <t>Sus</t>
  </si>
  <si>
    <t>Sus scrofa</t>
  </si>
  <si>
    <t>Carollia perspicillata</t>
  </si>
  <si>
    <t>Phyllostomidae</t>
  </si>
  <si>
    <t>Castor</t>
  </si>
  <si>
    <t>Castor canadensis</t>
  </si>
  <si>
    <t>Castoridae</t>
  </si>
  <si>
    <t>Cebus albifrons</t>
  </si>
  <si>
    <t>Cebus apella</t>
  </si>
  <si>
    <t>Cebus olivaceus</t>
  </si>
  <si>
    <t>Cephalophus</t>
  </si>
  <si>
    <t>Cephalophus maxwelli</t>
  </si>
  <si>
    <t>Sinclair 1996; after Duncan et al. 2007, method: count</t>
  </si>
  <si>
    <t>Tamias</t>
  </si>
  <si>
    <t>Tamias striatus</t>
  </si>
  <si>
    <t>Tamiasciurus</t>
  </si>
  <si>
    <t>Tamiasciurus hudsonicus</t>
  </si>
  <si>
    <t>Taurotragus</t>
  </si>
  <si>
    <t>Taurotragus oryx</t>
  </si>
  <si>
    <t>Taxidea</t>
  </si>
  <si>
    <t>Taxidea taxus</t>
  </si>
  <si>
    <t>Thylogale</t>
  </si>
  <si>
    <t>Thylogale billardierii</t>
  </si>
  <si>
    <t>Tragelaphus</t>
  </si>
  <si>
    <t>Cryptotis</t>
  </si>
  <si>
    <t>Eutherian</t>
    <phoneticPr fontId="2" type="noConversion"/>
  </si>
  <si>
    <t>Carnivora</t>
  </si>
  <si>
    <t>Felidae</t>
  </si>
  <si>
    <t>This Study</t>
  </si>
  <si>
    <t>Aepyceros</t>
  </si>
  <si>
    <t>Aepyceros melampus</t>
  </si>
  <si>
    <t>Artiodactyla</t>
  </si>
  <si>
    <t>Bovidae</t>
  </si>
  <si>
    <t>Damaliscus</t>
  </si>
  <si>
    <t>Damaliscus lunatus</t>
  </si>
  <si>
    <t>Sinclair 1995; after Duncan et al. 2007, method: count</t>
  </si>
  <si>
    <t>Dasycercus</t>
  </si>
  <si>
    <t>Dasycercus cristicauda</t>
  </si>
  <si>
    <t>Dasyprocta</t>
  </si>
  <si>
    <t>Dasyprocta leporina</t>
  </si>
  <si>
    <t>Dasyproctidae</t>
  </si>
  <si>
    <t>Dasypus</t>
  </si>
  <si>
    <t>Dasypus novemcinctus</t>
  </si>
  <si>
    <t>Dasypodidae</t>
  </si>
  <si>
    <t>Dasyurus</t>
  </si>
  <si>
    <t>Dasyurus geoffroii</t>
  </si>
  <si>
    <t>Dasyurus hallucatus</t>
  </si>
  <si>
    <t>Dasyurus maculatus</t>
  </si>
  <si>
    <t>Dasyurus viverrinus</t>
  </si>
  <si>
    <t>Didelphis</t>
  </si>
  <si>
    <t>Didelphis marsupialis</t>
  </si>
  <si>
    <t>Didelphimorphia</t>
  </si>
  <si>
    <t>Didelphidae</t>
  </si>
  <si>
    <t>Didelphis virginiana</t>
  </si>
  <si>
    <t>Dipodomys</t>
  </si>
  <si>
    <t>Dipodomys merriami</t>
  </si>
  <si>
    <t>Heteromyidae</t>
  </si>
  <si>
    <t>Dipodomys spectabilis</t>
  </si>
  <si>
    <t>Eira</t>
  </si>
  <si>
    <t>Antechinus swainsonii</t>
  </si>
  <si>
    <t>Antidorcas</t>
  </si>
  <si>
    <t>Antidorcas marsupialis</t>
  </si>
  <si>
    <t>Antilocapra</t>
  </si>
  <si>
    <t>Perissodactyla</t>
  </si>
  <si>
    <t>Equidae</t>
  </si>
  <si>
    <t>Erethizon</t>
  </si>
  <si>
    <t>Singer and Norland 1994; after Duncan et al. 2007, method: count</t>
  </si>
  <si>
    <t>Antilocapridae</t>
  </si>
  <si>
    <t>Giraffa camelopardalis</t>
  </si>
  <si>
    <t>Foster and Kearney 1967; after Duncan et al. 2007, method: count</t>
  </si>
  <si>
    <t>Gazella thomsoni</t>
  </si>
  <si>
    <t>Giraffa</t>
  </si>
  <si>
    <t>Ondatra zibethicus</t>
  </si>
  <si>
    <t>Onychomys</t>
  </si>
  <si>
    <t>Onychomys leucogaster</t>
  </si>
  <si>
    <t>Onychomys torridus</t>
  </si>
  <si>
    <t>Oryctolagus</t>
  </si>
  <si>
    <t>Oryctolagus cuniculus</t>
  </si>
  <si>
    <t>Anoura</t>
  </si>
  <si>
    <t>Caley and Morley 2002; after Duncan et al. 2007, method: count</t>
  </si>
  <si>
    <t>Hone 1999; after Duncan et al. 2007, method: count</t>
  </si>
  <si>
    <t>Ovis</t>
  </si>
  <si>
    <t>Ovis canadensis</t>
  </si>
  <si>
    <t>McCullough 1992; after Duncan et al. 2007, method: count</t>
  </si>
  <si>
    <t>Pan</t>
  </si>
  <si>
    <t>Pan troglodytes</t>
  </si>
  <si>
    <t>Panthera</t>
  </si>
  <si>
    <t>Arctocephalus tropicalis</t>
  </si>
  <si>
    <t>Arvicanthis</t>
  </si>
  <si>
    <t>Arvicanthis niloticus</t>
  </si>
  <si>
    <t>Arvicola</t>
  </si>
  <si>
    <t>Arvicola terrestris</t>
  </si>
  <si>
    <t>Ateles belzebuth</t>
  </si>
  <si>
    <t>Ateles paniscus</t>
  </si>
  <si>
    <t>Axis</t>
  </si>
  <si>
    <t>Petaurus breviceps</t>
  </si>
  <si>
    <t>Petauridae</t>
  </si>
  <si>
    <t>Petrogale</t>
  </si>
  <si>
    <t>Petrogale penicillata</t>
  </si>
  <si>
    <t>Phascogale</t>
  </si>
  <si>
    <t>Phascogale tapoatafa</t>
  </si>
  <si>
    <t>Phascolarctos</t>
  </si>
  <si>
    <t>Phascolarctos cinereus</t>
  </si>
  <si>
    <t>Phascolarctidae</t>
  </si>
  <si>
    <t>Philander</t>
  </si>
  <si>
    <t>Philander opossum</t>
  </si>
  <si>
    <t>Phoca</t>
  </si>
  <si>
    <t>Balaenoptera</t>
  </si>
  <si>
    <t>Dry alluvial meadow</t>
    <phoneticPr fontId="2" type="noConversion"/>
  </si>
  <si>
    <t>Steppe meadow</t>
    <phoneticPr fontId="2" type="noConversion"/>
  </si>
  <si>
    <t>Mesophytic alluvial meadow</t>
    <phoneticPr fontId="2" type="noConversion"/>
  </si>
  <si>
    <t>Mesophytic meadow</t>
    <phoneticPr fontId="2" type="noConversion"/>
  </si>
  <si>
    <t>Meadow</t>
    <phoneticPr fontId="2" type="noConversion"/>
  </si>
  <si>
    <t>Mesohalophytic meadow</t>
    <phoneticPr fontId="2" type="noConversion"/>
  </si>
  <si>
    <t>Best 1993; after Duncan et al. 2007, method: count</t>
  </si>
  <si>
    <t>Bassaricyon</t>
  </si>
  <si>
    <t>Bassaricyon gabbii</t>
  </si>
  <si>
    <t>Procyonidae</t>
  </si>
  <si>
    <t>Bassariscus</t>
  </si>
  <si>
    <t>Bassariscus astutus</t>
  </si>
  <si>
    <t>Bettongia</t>
  </si>
  <si>
    <t>Bettongia lesueur</t>
  </si>
  <si>
    <t>Bison bison</t>
  </si>
  <si>
    <t>Larter 1994; after Duncan et al. 2007, method: count</t>
  </si>
  <si>
    <t>Calef 1984; after Duncan et al. 2007, method: count</t>
  </si>
  <si>
    <t>Blarina</t>
  </si>
  <si>
    <t>Blarina brevicauda</t>
  </si>
  <si>
    <t>Soricomorpha</t>
  </si>
  <si>
    <t>Soricidae</t>
  </si>
  <si>
    <t>Bubalus</t>
  </si>
  <si>
    <t>Bubalus bubalis</t>
  </si>
  <si>
    <t>Skeat 1990; after Duncan et al. 2007, method: count</t>
  </si>
  <si>
    <t>Callithrix</t>
  </si>
  <si>
    <t>Callithrix jacchus</t>
  </si>
  <si>
    <t>Callitrichidae</t>
  </si>
  <si>
    <t>Callorhinus</t>
  </si>
  <si>
    <t>Martes americana</t>
  </si>
  <si>
    <t>Mazama</t>
  </si>
  <si>
    <t>Mazama americana</t>
  </si>
  <si>
    <t>Mazama gouazoubira</t>
  </si>
  <si>
    <t>Mazama gouazoupira</t>
  </si>
  <si>
    <t>Microtus</t>
  </si>
  <si>
    <t>Sigmodon hispidus</t>
  </si>
  <si>
    <t>Marcstrom et al. 1990; after Duncan et al. 2007, method: count</t>
  </si>
  <si>
    <t>Henttonen et al. 1987; after Duncan et al. 2007, method: count</t>
  </si>
  <si>
    <t>Halle and Lehman 1992; after Duncan et al. 2007, method: count</t>
  </si>
  <si>
    <t>Temp: 37 deg C</t>
  </si>
  <si>
    <t>Microtus arvalis</t>
  </si>
  <si>
    <t>Choquenot 1998; after Duncan et al. 2007, method: count</t>
  </si>
  <si>
    <t>Suidae</t>
  </si>
  <si>
    <t>Sylvilagus</t>
  </si>
  <si>
    <t>Sylvilagus floridanus</t>
  </si>
  <si>
    <t xml:space="preserve">Leporidae </t>
  </si>
  <si>
    <t>Syncerus</t>
  </si>
  <si>
    <t>Syncerus caffer</t>
  </si>
  <si>
    <t>Turchin and Ostfeld 1997; after Duncan et al. 2007, method: count</t>
  </si>
  <si>
    <t>Mirounga</t>
  </si>
  <si>
    <t>Mirounga angustirostris</t>
  </si>
  <si>
    <t>Mirounga leonia</t>
  </si>
  <si>
    <t>Mus</t>
  </si>
  <si>
    <t>Mus musculus</t>
  </si>
  <si>
    <t>Redhead 1982; after Duncan et al. 2007, method: count</t>
  </si>
  <si>
    <t>Crocuta crocuta</t>
  </si>
  <si>
    <t>Hyaenidae</t>
  </si>
  <si>
    <t>Mixed prairie</t>
    <phoneticPr fontId="2" type="noConversion"/>
  </si>
  <si>
    <t>Agrostis magellanica mire</t>
    <phoneticPr fontId="2" type="noConversion"/>
  </si>
  <si>
    <t>Heteropogon contortus community</t>
    <phoneticPr fontId="2" type="noConversion"/>
  </si>
  <si>
    <t>Flooding Pampa</t>
    <phoneticPr fontId="2" type="noConversion"/>
  </si>
  <si>
    <t>Desmostachya bipinnata upland</t>
    <phoneticPr fontId="2" type="noConversion"/>
  </si>
  <si>
    <t>Deschampsia klossii tussock grassland</t>
    <phoneticPr fontId="2" type="noConversion"/>
  </si>
  <si>
    <t>Festuca contracta community</t>
    <phoneticPr fontId="2" type="noConversion"/>
  </si>
  <si>
    <t>Sesbania bispinosa community</t>
    <phoneticPr fontId="2" type="noConversion"/>
  </si>
  <si>
    <t>Desmostachya bipinnata community</t>
    <phoneticPr fontId="2" type="noConversion"/>
  </si>
  <si>
    <t>Eragrostis nutans lowland</t>
    <phoneticPr fontId="2" type="noConversion"/>
  </si>
  <si>
    <t>Poa cookii tussock grassland</t>
    <phoneticPr fontId="2" type="noConversion"/>
  </si>
  <si>
    <t>Poa folioa tussock grassland</t>
    <phoneticPr fontId="2" type="noConversion"/>
  </si>
  <si>
    <t>Mixed grass</t>
    <phoneticPr fontId="2" type="noConversion"/>
  </si>
  <si>
    <t>Cynodon dactylon</t>
    <phoneticPr fontId="2" type="noConversion"/>
  </si>
  <si>
    <t>Heteropogon</t>
    <phoneticPr fontId="2" type="noConversion"/>
  </si>
  <si>
    <t>Fagan et. al. 2009</t>
  </si>
  <si>
    <t>Aepyprymnus</t>
  </si>
  <si>
    <t>Aepyprymnus rufescens</t>
  </si>
  <si>
    <t>Fisher et al. 2001; after Duncan et al. 2007, method: Cole 1954</t>
  </si>
  <si>
    <t>Marsupial</t>
  </si>
  <si>
    <t>Diprotodontia</t>
  </si>
  <si>
    <t>Potoroidae</t>
  </si>
  <si>
    <t>Agouti</t>
  </si>
  <si>
    <t>Agouti paca</t>
  </si>
  <si>
    <t>Robinson and Redford 1986; after Duncan et al. 2007, method: Cole 1954</t>
  </si>
  <si>
    <t>Rodentia</t>
  </si>
  <si>
    <t>Agoutidae</t>
  </si>
  <si>
    <t>Pereira and Daily 2006</t>
  </si>
  <si>
    <t>Alces</t>
  </si>
  <si>
    <t>Alces alces</t>
  </si>
  <si>
    <t>Cervidae</t>
  </si>
  <si>
    <t>Alouatta</t>
  </si>
  <si>
    <t>Alouatta palliata</t>
  </si>
  <si>
    <t>Cebidae</t>
  </si>
  <si>
    <t>Ross 1992; after Duncan et al. 2007, method: Cole 1954</t>
  </si>
  <si>
    <t>Antechinus</t>
  </si>
  <si>
    <t>Antechinus stuartii</t>
  </si>
  <si>
    <t>Dasyuromorphia</t>
  </si>
  <si>
    <t>Dasyuridae</t>
  </si>
  <si>
    <t>Giraffe camelopardalis</t>
  </si>
  <si>
    <t>Glaucomys</t>
  </si>
  <si>
    <t>Glaucomys volans</t>
  </si>
  <si>
    <t>Gorilla</t>
  </si>
  <si>
    <t>Gorilla gorilla</t>
  </si>
  <si>
    <t>Hominidae</t>
  </si>
  <si>
    <t>From Global Population Dynamics Database (From Fagan et. al. 2001; reporting rmax)</t>
  </si>
  <si>
    <t>Arctocephalus gazella</t>
  </si>
  <si>
    <t>Wood 1980; after Duncan et al. 2007, method: count</t>
  </si>
  <si>
    <t>Halichoerus</t>
  </si>
  <si>
    <t>Halichoerus grypus</t>
  </si>
  <si>
    <t>Hippopotamus</t>
  </si>
  <si>
    <t>Hippopotamus amphibius</t>
  </si>
  <si>
    <t>Hippopotamidae</t>
  </si>
  <si>
    <t>Hyaena</t>
  </si>
  <si>
    <t>Hyaena hyaena</t>
  </si>
  <si>
    <t>Hydrochaeris</t>
  </si>
  <si>
    <t>Hydrochaeris hydrochaeris</t>
  </si>
  <si>
    <t>Hydrochaeridae</t>
  </si>
  <si>
    <t>Isoodon</t>
  </si>
  <si>
    <t>Isoodon macrourus</t>
  </si>
  <si>
    <t>Panthera leo</t>
  </si>
  <si>
    <t>Panthera onca</t>
  </si>
  <si>
    <t>Panthera pardus</t>
  </si>
  <si>
    <t>Panthera tigris</t>
  </si>
  <si>
    <t>Papio</t>
  </si>
  <si>
    <t>Papio hamadryas</t>
  </si>
  <si>
    <t>Peromyscus</t>
  </si>
  <si>
    <t>Peromyscus maniculatus</t>
  </si>
  <si>
    <t>Petaurus</t>
  </si>
  <si>
    <t>MacLulich 1937; after Duncan et al. 2007, method: count</t>
  </si>
  <si>
    <t>Lagomorpha</t>
  </si>
  <si>
    <t>Leporidae</t>
  </si>
  <si>
    <t>Skinner and van Aarde 1983; after Duncan et al. 2007, method: count</t>
  </si>
  <si>
    <t>Arctocephalus pusillus</t>
  </si>
  <si>
    <t>Ateles</t>
  </si>
  <si>
    <t>Ateles fusciceps</t>
  </si>
  <si>
    <t>Ateles geoffroyi</t>
  </si>
  <si>
    <t>Tiger: Karanth et al. 2004 ; Prey: Prachi and Kulkarni 2006 p. 20; Karanth and Kumar 2005 estimate 1227 kg/km2; reported in Siddiqui 2010 p.44</t>
  </si>
  <si>
    <t xml:space="preserve">Tiger: Karanth and Nichols 1998  (density 0.115, SE- 0.017) ; Prey: Karanth and Nichols 1998; obtained from density estimates of individual prey times average female body size; Note Karanth and Sunquist 1992 estimated 7638 kg/km2; reported in Harihar 2006 p. 29; Biswas and Sankar 2002. </t>
  </si>
  <si>
    <t>Halophytic meadow</t>
    <phoneticPr fontId="2" type="noConversion"/>
  </si>
  <si>
    <t>Wet halophytic meadow</t>
    <phoneticPr fontId="2" type="noConversion"/>
  </si>
  <si>
    <t>Wet alluvial meadow</t>
    <phoneticPr fontId="2" type="noConversion"/>
  </si>
  <si>
    <t>Fish</t>
    <phoneticPr fontId="2" type="noConversion"/>
  </si>
  <si>
    <t>Oak</t>
    <phoneticPr fontId="2" type="noConversion"/>
  </si>
  <si>
    <t>Beech</t>
    <phoneticPr fontId="2" type="noConversion"/>
  </si>
  <si>
    <t>Aspen</t>
    <phoneticPr fontId="2" type="noConversion"/>
  </si>
  <si>
    <t>Tsuga</t>
    <phoneticPr fontId="2" type="noConversion"/>
  </si>
  <si>
    <t>Spruce</t>
    <phoneticPr fontId="2" type="noConversion"/>
  </si>
  <si>
    <t>Cypress</t>
    <phoneticPr fontId="2" type="noConversion"/>
  </si>
  <si>
    <t>Pine</t>
    <phoneticPr fontId="2" type="noConversion"/>
  </si>
  <si>
    <t>Genus</t>
  </si>
  <si>
    <t>Species</t>
  </si>
  <si>
    <t>x_g</t>
  </si>
  <si>
    <t>y_g</t>
  </si>
  <si>
    <t>logx_g</t>
  </si>
  <si>
    <t>logy_g</t>
  </si>
  <si>
    <t>Cebus</t>
  </si>
  <si>
    <t>Cebus capucinus</t>
  </si>
  <si>
    <t>Cervus</t>
  </si>
  <si>
    <t>Canis latrans</t>
  </si>
  <si>
    <t>Canidae</t>
  </si>
  <si>
    <t>Houston 1982; after Duncan et al. 2007, method: count</t>
  </si>
  <si>
    <t>Caughley 1977; after Duncan et al. 2007, method: count</t>
  </si>
  <si>
    <t>S2</t>
    <phoneticPr fontId="2" type="noConversion"/>
  </si>
  <si>
    <t>Marmota flaviventris</t>
  </si>
  <si>
    <t>Martes</t>
  </si>
  <si>
    <t>Hannson 1987; after Duncan et al. 2007, method: count</t>
  </si>
  <si>
    <t>Connochaetes</t>
  </si>
  <si>
    <t>Connochaetes taurinus</t>
  </si>
  <si>
    <t>Krebs et al. 1999; after Duncan et al. 2007, method: count</t>
  </si>
  <si>
    <t>Connochaetus</t>
  </si>
  <si>
    <t>Connochaetus taurinus</t>
  </si>
  <si>
    <t>Crocuta</t>
  </si>
  <si>
    <t>Mammals</t>
    <phoneticPr fontId="2" type="noConversion"/>
  </si>
  <si>
    <t>Plankton</t>
    <phoneticPr fontId="2" type="noConversion"/>
  </si>
  <si>
    <t>Mixed grass community</t>
    <phoneticPr fontId="2" type="noConversion"/>
  </si>
  <si>
    <t>Sehima nervosum community</t>
    <phoneticPr fontId="2" type="noConversion"/>
  </si>
  <si>
    <t>Microtus agrestis</t>
  </si>
  <si>
    <t>McCorquodale et al. 1988; after Duncan et al. 2007, method: count</t>
  </si>
  <si>
    <t>Gogan and Barrett 1987; after Duncan et al. 2007, method: count</t>
  </si>
  <si>
    <t>Eberhardt 1987; after Duncan et al. 2007, method: count</t>
  </si>
  <si>
    <t>Choloepus</t>
  </si>
  <si>
    <t>Choloepus hoffmanni</t>
  </si>
  <si>
    <t>Xenarthra</t>
  </si>
  <si>
    <t>Megalonychidae</t>
  </si>
  <si>
    <t>Microtus californicus</t>
  </si>
  <si>
    <t>Batzli and Pitelka 1971; after Duncan et al. 2007, method: count</t>
  </si>
  <si>
    <t>Microtus montanus</t>
  </si>
  <si>
    <t>Microtus oeconomus</t>
  </si>
  <si>
    <t>Microtus oregoni</t>
  </si>
  <si>
    <t>Microtus pennsylvanicus</t>
  </si>
  <si>
    <t>Mammal</t>
  </si>
  <si>
    <t>Acinonyx</t>
  </si>
  <si>
    <t>Acinonyx jubatus</t>
  </si>
  <si>
    <t>Ernest et al. 2003</t>
  </si>
  <si>
    <t>Tiger: Karanth 2004; Tbl 2; Tiger estimates from photo capture-recature. The same estimates are reported in Karanth and Nichols 2000; Data digitised from Kawanishi and Sunquist 2004, fig 3. ; Prey: Karanth and Nichols 2000; Data digitised from Kawanishi and Sunquist 2004, fig 3.; Note Johnsingh, 1983 provides range 3382-3619, reported in Harihar 2006 p. 29</t>
  </si>
  <si>
    <t>Chionochloa antarctica tussock grassland</t>
    <phoneticPr fontId="2" type="noConversion"/>
  </si>
  <si>
    <t>Wet alluvial meadow</t>
    <phoneticPr fontId="2" type="noConversion"/>
  </si>
  <si>
    <t>Tall grass prairie</t>
    <phoneticPr fontId="2" type="noConversion"/>
  </si>
  <si>
    <t>Arctocebus</t>
  </si>
  <si>
    <t>Arctocebus calabarensis</t>
  </si>
  <si>
    <t>Primate</t>
  </si>
  <si>
    <t>Dichanthelium annulatum grassland</t>
    <phoneticPr fontId="2" type="noConversion"/>
  </si>
  <si>
    <t>Loridae</t>
  </si>
  <si>
    <t>Arctocephalus</t>
  </si>
  <si>
    <t>Heteropogon contortus community</t>
    <phoneticPr fontId="2" type="noConversion"/>
  </si>
  <si>
    <t>Plains, grazed</t>
    <phoneticPr fontId="2" type="noConversion"/>
  </si>
  <si>
    <t>Hilltops, grazed</t>
    <phoneticPr fontId="2" type="noConversion"/>
  </si>
  <si>
    <t>Hill bases, grazed</t>
    <phoneticPr fontId="2" type="noConversion"/>
  </si>
  <si>
    <t>mixed grass</t>
    <phoneticPr fontId="2" type="noConversion"/>
  </si>
  <si>
    <t>Andropogon muricatus, Saccharum spontaneum</t>
    <phoneticPr fontId="2" type="noConversion"/>
  </si>
  <si>
    <t>Apluda</t>
    <phoneticPr fontId="2" type="noConversion"/>
  </si>
  <si>
    <t>Hennemann 1983; after Duncan et al. 2007, method: Cole 1954</t>
  </si>
  <si>
    <t>Aplodontia</t>
  </si>
  <si>
    <t>Antilocapra americana</t>
  </si>
  <si>
    <t>Aplodontia rufa</t>
  </si>
  <si>
    <t>Aplodontidae</t>
  </si>
  <si>
    <t>Apodemus</t>
  </si>
  <si>
    <t>Apodemus flavicollis</t>
  </si>
  <si>
    <t>Muridae</t>
  </si>
  <si>
    <t>Giraffidae</t>
  </si>
  <si>
    <t>Schmitz and Lavigne 1984; after Duncan et al. 2007, method: Cole 1954</t>
  </si>
  <si>
    <t>Peramelemorphia</t>
  </si>
  <si>
    <t>Peramelidae</t>
  </si>
  <si>
    <t>Kobus</t>
  </si>
  <si>
    <t>Kobus ellipsiprymnus</t>
  </si>
  <si>
    <t>Lagostomus</t>
  </si>
  <si>
    <t>Lagostomus maximus</t>
  </si>
  <si>
    <t>Chinchillidae</t>
  </si>
  <si>
    <t>Lemur</t>
  </si>
  <si>
    <t>Lemur catta</t>
  </si>
  <si>
    <t>Leopardus</t>
  </si>
  <si>
    <t>Leopardus pardalis</t>
  </si>
  <si>
    <t>Lepus</t>
  </si>
  <si>
    <t>Lepus americanus</t>
  </si>
  <si>
    <t>Poa folioa tussock grassland</t>
    <phoneticPr fontId="2" type="noConversion"/>
  </si>
  <si>
    <t>Plains, grazed</t>
    <phoneticPr fontId="2" type="noConversion"/>
  </si>
  <si>
    <t>Hilltops, grazed</t>
    <phoneticPr fontId="2" type="noConversion"/>
  </si>
  <si>
    <t>Hill bases, grazed</t>
    <phoneticPr fontId="2" type="noConversion"/>
  </si>
  <si>
    <t>mixed grass</t>
    <phoneticPr fontId="2" type="noConversion"/>
  </si>
  <si>
    <t>Andropogon muricatus, Saccharum spontaneum</t>
    <phoneticPr fontId="2" type="noConversion"/>
  </si>
  <si>
    <t>Apluda</t>
    <phoneticPr fontId="2" type="noConversion"/>
  </si>
  <si>
    <t>Desmostachya bipinnata upland</t>
    <phoneticPr fontId="2" type="noConversion"/>
  </si>
  <si>
    <t>Meadow-steppe</t>
    <phoneticPr fontId="2" type="noConversion"/>
  </si>
  <si>
    <t>Halophytic meadow-steppe</t>
    <phoneticPr fontId="2" type="noConversion"/>
  </si>
  <si>
    <t xml:space="preserve">This data is total biomass density and derives from a variety of published sources, many of which report quite different totals for the same ecosystems. Those reported are attempts at central tendency. </t>
    <phoneticPr fontId="2" type="noConversion"/>
  </si>
  <si>
    <t>Tiger: Karanth et. al. 2004; Gopal 2010 estimates tiger density of 0.049 ; Prey: Karanth Chundawat Nichols Kumar 2004; Gopal 2010 estimated 5279 kg/km2, as obtained from density estimates of prey populations (sambar, chital, nilgai) times average female body size</t>
  </si>
  <si>
    <t>Tiger: Karanth 2004; Tbl 2; Tiger estimates from photo capture-recapture ; Prey: Average of 6263 (Bagchi et al. 2003) and 4937 (Kumar 2000); reported in Harihar 2006; p. 29</t>
  </si>
  <si>
    <t>Tiger: Miquelle et. al. 1999; Data digitised from Kawanishi and Sunquist 2004, fig 3. ; Prey: Miquelle et. al. 1999; Data digitised from Kawanishi and Sunquist 2004, fig 3.</t>
  </si>
  <si>
    <t>Tsuga</t>
    <phoneticPr fontId="2" type="noConversion"/>
  </si>
  <si>
    <t>Cypress</t>
    <phoneticPr fontId="2" type="noConversion"/>
  </si>
  <si>
    <t>Clethrionomys glareolus</t>
  </si>
  <si>
    <t>Tiger: Average of 0.041 (MR) and 0.073 (MP) in Karanth et. al. 2004 ; Prey: Karanth and Nichols 1998; obtained from density estimates of individual prey times average female body size; Note Biswas and Sankar 2002 estimate 6013 kg/km2</t>
  </si>
  <si>
    <t>X</t>
    <phoneticPr fontId="2" type="noConversion"/>
  </si>
  <si>
    <t>S1</t>
    <phoneticPr fontId="2" type="noConversion"/>
  </si>
  <si>
    <t>Grazed mixed prairie</t>
    <phoneticPr fontId="2" type="noConversion"/>
  </si>
  <si>
    <t>Fir</t>
    <phoneticPr fontId="2" type="noConversion"/>
  </si>
  <si>
    <t>Pine</t>
    <phoneticPr fontId="2" type="noConversion"/>
  </si>
  <si>
    <t>Needleleaf</t>
    <phoneticPr fontId="2" type="noConversion"/>
  </si>
  <si>
    <t>Clethrionomys</t>
  </si>
  <si>
    <t>Cervus elaphus</t>
  </si>
  <si>
    <t>Ungrazed grassland</t>
    <phoneticPr fontId="2" type="noConversion"/>
  </si>
  <si>
    <t>Sehima nervosum community</t>
    <phoneticPr fontId="2" type="noConversion"/>
  </si>
  <si>
    <t>Dichanthelium annulatum grassland</t>
    <phoneticPr fontId="2" type="noConversion"/>
  </si>
  <si>
    <t>Tiger: Kawanishi and Sunquist 2004 ; Prey: Kawanishi and Sunquist 2004; not including elephant and Tapir as prey</t>
  </si>
  <si>
    <t>Huai Kha Khaeng Wildlife Sanctuary, Thailand</t>
  </si>
  <si>
    <t>Tiger: Wegge 2009; average of  0.133 and 0.193 for the years 1999 and 2001; from photo capture-recapture ; Prey: Wegge 2009; animal densities converted to total biomass; Compare with ~2717 kg/km2 from Dinerstein 1980 and 9261 kg/km2 from Wegge 2009 for the same small area</t>
  </si>
  <si>
    <t>Tiger: Karanth and Nichols 2000; Data digitised from Kawanishi and Sunquist 2004, fig 3. ; Prey: Karanth and Nichols 2000; Data digitised from Kawanishi and Sunquist 2004, fig 3.</t>
  </si>
  <si>
    <t>Tiger: O'Brien et al. 2003; Data digitised from Kawanishi and Sunquist 2004, fig 3. ; Prey: O'Brien et al. 2003; Data digitised from Kawanishi and Sunquist 2004, fig 3.</t>
  </si>
  <si>
    <t>Mesohalophytic meadow</t>
    <phoneticPr fontId="2" type="noConversion"/>
  </si>
  <si>
    <t>Halophytic meadow</t>
    <phoneticPr fontId="2" type="noConversion"/>
  </si>
  <si>
    <t>Wet halophytic meadow</t>
    <phoneticPr fontId="2" type="noConversion"/>
  </si>
  <si>
    <t>Tiger: Sunquist 1981, Eisenberg and Seidensticker 1976; Data digitised from Kawanishi and Sunquist 2004, fig 3. ; Prey: Sunquist 1981, Eisenberg and Seidensticker 1976; Data digitised from Kawanishi and Sunquist 2004, fig 3.</t>
  </si>
  <si>
    <t>Eragrostis nutans lowland</t>
    <phoneticPr fontId="2" type="noConversion"/>
  </si>
  <si>
    <t>Tiger: Simcharoen 2007; Note density is estimated at 0.00928 by Rabinowitz 1989 as digitised from Kawanishi and Sunquist 2004, fig 3. ; Prey: Srikosamatara 1993; Data digitised from Kawanishi and Sunquist 2004, fig 3.</t>
  </si>
  <si>
    <t>Meadow-steppe</t>
    <phoneticPr fontId="2" type="noConversion"/>
  </si>
  <si>
    <t>Halophytic meadow-steppe</t>
    <phoneticPr fontId="2" type="noConversion"/>
  </si>
  <si>
    <t>Flooding Pampa</t>
    <phoneticPr fontId="2" type="noConversion"/>
  </si>
  <si>
    <t>Festuca contracta community</t>
    <phoneticPr fontId="2" type="noConversion"/>
  </si>
  <si>
    <t>Sesbania bispinosa community</t>
    <phoneticPr fontId="2" type="noConversion"/>
  </si>
  <si>
    <t>Desmostachya bipinnata community</t>
    <phoneticPr fontId="2" type="noConversion"/>
  </si>
  <si>
    <t>Tiger: Karanth and Nichols 1998 (density 0.167, SE- 0.0296); Karanth 2004; Tbl 2; Tiger estimates from photo capture-recapture ; Prey: Karanth and Nichols 1998; obtained from density estimates of individual prey times average female body size</t>
  </si>
  <si>
    <t>Tiger vs Prey (&gt;5kg) Biomass, Southeast Asia</t>
    <phoneticPr fontId="2" type="noConversion"/>
  </si>
  <si>
    <t>Various sources</t>
    <phoneticPr fontId="2" type="noConversion"/>
  </si>
  <si>
    <t>Bormann 1970</t>
  </si>
  <si>
    <t>Clark 2001</t>
  </si>
  <si>
    <t>Curtis P.S. 2002</t>
  </si>
  <si>
    <t>da Costa 2013</t>
  </si>
  <si>
    <t>DeAngelis DL 1981</t>
  </si>
  <si>
    <t>Doughty 2013</t>
  </si>
  <si>
    <t>Duvigneaud 1969</t>
  </si>
  <si>
    <t>Duvigneaud 1977</t>
  </si>
  <si>
    <t>Duvigneaud 1971</t>
  </si>
  <si>
    <t>Elkington 1974</t>
  </si>
  <si>
    <t>Ellenberg 1971</t>
  </si>
  <si>
    <t>Ellenberg 1981</t>
  </si>
  <si>
    <t>Fogel 1979</t>
  </si>
  <si>
    <t>Froment 1971</t>
  </si>
  <si>
    <t>Fujimori 1971</t>
  </si>
  <si>
    <t>Gholz 1979</t>
  </si>
  <si>
    <t>Girardin 2013</t>
  </si>
  <si>
    <t>This data includes sources listed above and averages from Project Tiger</t>
    <phoneticPr fontId="2" type="noConversion"/>
  </si>
  <si>
    <t>Averages from Project Tiger</t>
    <phoneticPr fontId="2" type="noConversion"/>
  </si>
  <si>
    <t>Kaziranga National Park, India</t>
  </si>
  <si>
    <t>Pench Tiger Reserve, India</t>
  </si>
  <si>
    <t>Sikhote-Alin Zapovednik, Russia</t>
  </si>
  <si>
    <t>Tadoba-Andhari Tiger Reserve, India</t>
  </si>
  <si>
    <t>Taman Negara National Park (Kuala Koh), Malaysia</t>
  </si>
  <si>
    <t>Taman Negara National Park (Kuala Terengan), Malaysia</t>
  </si>
  <si>
    <t>Taman Negara National Park (Merapoh), Malaysia</t>
  </si>
  <si>
    <t>Luyssaert 2007</t>
  </si>
  <si>
    <t xml:space="preserve">Malhi (under review) </t>
  </si>
  <si>
    <t>Malhi 2013</t>
  </si>
  <si>
    <t>Mälkönen 1974</t>
  </si>
  <si>
    <t xml:space="preserve">This data is animal abundance and derives from Project Tiger. It was extracted and collated from separate censuses reported on the Project Tiger website (Project Tiger Directorate) </t>
    <phoneticPr fontId="2" type="noConversion"/>
  </si>
  <si>
    <t>Tiger vs Prey (&gt;5kg) Biomass, India</t>
    <phoneticPr fontId="2" type="noConversion"/>
  </si>
  <si>
    <t>Larch</t>
    <phoneticPr fontId="2" type="noConversion"/>
  </si>
  <si>
    <t>Dampha Tiger Reserve was excluded because census data had extremely low numbers reported (4-5 tigers) and very few herbivores.</t>
    <phoneticPr fontId="2" type="noConversion"/>
  </si>
  <si>
    <t xml:space="preserve">Indravati Tiger Reserve was excluded because it has received the lowest scores among protected areas in India for conservation and levels of poaching. </t>
    <phoneticPr fontId="2" type="noConversion"/>
  </si>
  <si>
    <t>Ngorongoro Crater</t>
    <phoneticPr fontId="2" type="noConversion"/>
  </si>
  <si>
    <t>Lake Manyara</t>
    <phoneticPr fontId="2" type="noConversion"/>
  </si>
  <si>
    <t>Tiger: Karanth 2004; Tbl 2; Tiger estimates from photo capture-recapture ; Prey: Karanth and Kumar 2005; reported in Siddiqui 2010 p.44</t>
  </si>
  <si>
    <t>Seagrass</t>
    <phoneticPr fontId="2" type="noConversion"/>
  </si>
  <si>
    <t>Algae</t>
    <phoneticPr fontId="2" type="noConversion"/>
  </si>
  <si>
    <t>Zooplankton</t>
    <phoneticPr fontId="2" type="noConversion"/>
  </si>
  <si>
    <t>Larch is deciduous conifer and thus unique from other needleleaf. This is an extreme point.</t>
    <phoneticPr fontId="2" type="noConversion"/>
  </si>
  <si>
    <t>Mixed grass community</t>
    <phoneticPr fontId="2" type="noConversion"/>
  </si>
  <si>
    <t>Shallow loam</t>
    <phoneticPr fontId="2" type="noConversion"/>
  </si>
  <si>
    <t>Desert grassland</t>
    <phoneticPr fontId="2" type="noConversion"/>
  </si>
  <si>
    <t>Sand</t>
    <phoneticPr fontId="2" type="noConversion"/>
  </si>
  <si>
    <t>Vogt, K. A., Grier, C. C., Meier, C. E. &amp; Edmonds, R. L. 1982. Mycorrhizal role in net primary production and nutrient cycling in Abies amabilis ecosystems in western Washington. Ecology 63:370-380.</t>
  </si>
  <si>
    <t>Whittaker, R.H. and Woodwell, G.M. 1971. Measurement of net primary production of forests. In: "Productivity of Forest Ecosystems" (P. Duvigneaud, ed.) pp.159-175. UNESCO, Paris.</t>
  </si>
  <si>
    <t>Whittaker, R.H., Bormann, F.H., Likens, G.E. and Siccama, T.G. 1974. The Hubbard Brook ecosystem study: forest biomass and production. Ecol. Monogr. 44:233-252.</t>
  </si>
  <si>
    <t>Data were excluded from analysis if growing season length was less than 6 months, and if data derived from Cannell 1982, to avoid overlap with Huston &amp; Wolverton 2009.</t>
    <phoneticPr fontId="2" type="noConversion"/>
  </si>
  <si>
    <t>Araujo-Murakami, A. et al. 2013. The productivity, allocation and cycling of carbon in forests at the dry margin of the Amazon forest in Bolivia. Plant Ecology &amp; Diversity, 1-15.</t>
  </si>
  <si>
    <t>Oshima 1961</t>
  </si>
  <si>
    <t>Rocha 2013</t>
  </si>
  <si>
    <t>Rodin 1967</t>
  </si>
  <si>
    <t>Santantonio 1979</t>
  </si>
  <si>
    <t>Santantonio 1977</t>
  </si>
  <si>
    <t>Schulze 2000</t>
  </si>
  <si>
    <t>Sharma 1981</t>
  </si>
  <si>
    <t>Singh 1975</t>
  </si>
  <si>
    <t>Tadaki 1965</t>
  </si>
  <si>
    <t>Tadaki 1968</t>
  </si>
  <si>
    <t>Tadaki 1967</t>
  </si>
  <si>
    <t>Tadaki 1963</t>
  </si>
  <si>
    <t>Vogt 1987</t>
  </si>
  <si>
    <t>Vogt 1982</t>
  </si>
  <si>
    <t>Westman 1975</t>
  </si>
  <si>
    <t>Whittaker 1966</t>
  </si>
  <si>
    <t>Whittaker 1970</t>
  </si>
  <si>
    <t>Whittaker 1979</t>
  </si>
  <si>
    <t>Dry alluvial meadow</t>
    <phoneticPr fontId="2" type="noConversion"/>
  </si>
  <si>
    <t>Mixed prairie</t>
    <phoneticPr fontId="2" type="noConversion"/>
  </si>
  <si>
    <t>Meadow</t>
    <phoneticPr fontId="2" type="noConversion"/>
  </si>
  <si>
    <t>Steppe meadow</t>
    <phoneticPr fontId="2" type="noConversion"/>
  </si>
  <si>
    <t>Mesophytic meadow</t>
    <phoneticPr fontId="2" type="noConversion"/>
  </si>
  <si>
    <t>Michaletz, S. T., Cheng, D., Kerkhoff, A. J., Enquist, B. J. 2014. Convergence of terrestrial plant production across global climate gradients. Nature. doi:10.1038/nature13470</t>
    <phoneticPr fontId="2" type="noConversion"/>
  </si>
  <si>
    <t>Otariidae</t>
  </si>
  <si>
    <t>Mesophytic alluvial meadow</t>
    <phoneticPr fontId="2" type="noConversion"/>
  </si>
  <si>
    <t>Tiger: Karanth and Nichols 1998 (density 0.117 SE- 0.0193); Karanth 2004; Tbl 2; Tiger estimates from photo capture-recapture ; Prey: Average of range 3902.3-4805.7 from Schaller 1967; reported in Harihar 2006 p. 29; Biswas and Sankar 2002; Karanth and Nichols 1998 estimate 3148 kg/km2; obtained from density estimates of individual prey times average female body size</t>
  </si>
  <si>
    <t>Tadaki, Y. 1965a. Studies on production structure of forest. VIII. Productivity of an Acacia mollissima stand in higher stand density. J. Jap. For. Soc. 47:384-391.</t>
  </si>
  <si>
    <t>Gosz 1972</t>
  </si>
  <si>
    <t>Grier 1976</t>
  </si>
  <si>
    <t>Grier 1977</t>
  </si>
  <si>
    <t>Grier 1981</t>
  </si>
  <si>
    <t>Hanley 1976</t>
  </si>
  <si>
    <t>Havas 1999</t>
  </si>
  <si>
    <t>Hisra 1972</t>
  </si>
  <si>
    <t>Huaraca Huasco 2013</t>
  </si>
  <si>
    <t>Jenny 1969</t>
  </si>
  <si>
    <t>Johnson 1974</t>
  </si>
  <si>
    <t>Kawahara 1979</t>
  </si>
  <si>
    <t>Kazimirov 1973</t>
  </si>
  <si>
    <t>Kerkhoff 2005</t>
  </si>
  <si>
    <t>Kimura 1969</t>
  </si>
  <si>
    <t>Kimura 1968</t>
  </si>
  <si>
    <t>Kira 1978</t>
  </si>
  <si>
    <t>Lugo 1992</t>
  </si>
  <si>
    <t>Luo 1996</t>
  </si>
  <si>
    <t>Lugo, A. E. Comparison of Tropical Tree Plantations with Secondary Forests of Similar Age. Ecological Monographs 62, 1-41, doi:10.2307/2937169 (1992).</t>
  </si>
  <si>
    <t>Luyssaert, S. et al. 2007. CO2 balance of boreal, temperate, and tropical forests derived from a global database. Global Change Biology 13:2509-2537.</t>
  </si>
  <si>
    <t>Project Tiger</t>
    <phoneticPr fontId="2" type="noConversion"/>
  </si>
  <si>
    <t>Malhi, Y. et al. (Under review. The linkages between photosynthesis, productivity, growth and biomass in lowland Amazonian forests. Proceedings of the National Academy of Sciences.</t>
  </si>
  <si>
    <t>Luo, T. X. 1996. Patterns of Biological Production and its Mathematical Models for Main Forest Types of China Ph.D. thesis, Chinese Academy of Sciences.</t>
  </si>
  <si>
    <t>Tarangire Reserve</t>
    <phoneticPr fontId="2" type="noConversion"/>
  </si>
  <si>
    <t>Nairobi Park</t>
    <phoneticPr fontId="2" type="noConversion"/>
  </si>
  <si>
    <t>Kagera Park</t>
    <phoneticPr fontId="2" type="noConversion"/>
  </si>
  <si>
    <t>Area: 7800 km2; Rainfall: 1418 mm</t>
  </si>
  <si>
    <t>Malhi, Y. et al. 2013. The productivity, metabolism and carbon cycle of two lowland tropical forest plots in south-western Amazonia, Peru. Plant Ecology &amp; Diversity, 1-21.</t>
  </si>
  <si>
    <t>Wankie Park</t>
    <phoneticPr fontId="2" type="noConversion"/>
  </si>
  <si>
    <t>Kruger Park</t>
    <phoneticPr fontId="2" type="noConversion"/>
  </si>
  <si>
    <t>Fish</t>
    <phoneticPr fontId="2" type="noConversion"/>
  </si>
  <si>
    <t>Henderson Ranch</t>
    <phoneticPr fontId="2" type="noConversion"/>
  </si>
  <si>
    <t>Area: 129 km2; Rainfall: 389 mm</t>
  </si>
  <si>
    <t>Large predators vs total prey community biomass southeast Africa (g/m2)</t>
  </si>
  <si>
    <t>Prey Biomass (kg/km2)</t>
  </si>
  <si>
    <t>Tiger biomass (kg/km2)</t>
  </si>
  <si>
    <t>Bardia National Park, Nepal</t>
  </si>
  <si>
    <t>Bukit Barisan Selatan National Park, Sumatra Indonesia</t>
  </si>
  <si>
    <t>Chitwan National Park, Nepal</t>
  </si>
  <si>
    <t>Area: 1200 km2; Rainfall: 950 mm</t>
  </si>
  <si>
    <t>Albert Park</t>
    <phoneticPr fontId="2" type="noConversion"/>
  </si>
  <si>
    <t>Aguila-Pasquel, J. d. et al. 2013. The seasonal cycle of productivity, metabolism and carbon dynamics in a wet aseasonal forest in north-west Amazonia (Iquitos, Peru). Plant Ecology &amp; Diversity, 1-13.</t>
  </si>
  <si>
    <t>Clark, D. S., Brown, S., Kicklighter, D.W., Chambers, J.Q., Thomlinson, J.R., Ni, J., and E.A. Holland. 2001. Net primary production in tropical forests: An evaluation and synthesis of existing field data. Ecological Applications 11:371-384.</t>
  </si>
  <si>
    <t>Mälkönen 1977</t>
  </si>
  <si>
    <t>Marchenko 1962</t>
  </si>
  <si>
    <t>Miyamoto 1980</t>
  </si>
  <si>
    <t>Ni 2001</t>
  </si>
  <si>
    <t>Nihlgard 1972</t>
  </si>
  <si>
    <t>Nihlgard 1981</t>
  </si>
  <si>
    <t>Rodin, L.E. and Bazilevich, N.I. 1967. "Production and Mineral Cycling in Terrestrial Vegetation. II Oliver and Boyd, Edinburgh and London. (Quoting Russian authors in their Table 9).</t>
  </si>
  <si>
    <t>Girardin, C. A. J. et al. 2013. Productivity and carbon allocation in a tropical montane cloud forest in the Peruvian Andes. Plant Ecology &amp; Diversity, 1-17.</t>
  </si>
  <si>
    <t>Huaraca Huasco, W. et al. 2013. Seasonal production, allocation and cycling of carbon in two mid-elevation tropical montane forest plots in the Peruvian Andes. Plant Ecology &amp; Diversity, 1-18.</t>
  </si>
  <si>
    <t>Whittaker 1974</t>
  </si>
  <si>
    <t>Woodwell 1975</t>
  </si>
  <si>
    <t>Michaletz 2014</t>
    <phoneticPr fontId="2" type="noConversion"/>
  </si>
  <si>
    <t>Whittaker 1968</t>
  </si>
  <si>
    <t>Whittaker 1969</t>
  </si>
  <si>
    <t>Whittaker 1971</t>
  </si>
  <si>
    <t>Santantonio, D., Hermann, R.K. and Overton, W.S. 1977. Root biomass studies in forest ecosystems. Pedobiologia 17:1-31.</t>
  </si>
  <si>
    <t>Hofer &amp; Mills (Hyena SSC) 1998</t>
    <phoneticPr fontId="2" type="noConversion"/>
  </si>
  <si>
    <t>Black 2004</t>
  </si>
  <si>
    <t>Aguila-Pasquel 2013</t>
  </si>
  <si>
    <t>Ambroes 1969</t>
  </si>
  <si>
    <t>Ando 1977</t>
  </si>
  <si>
    <t>Araujo-Murakami 2013</t>
  </si>
  <si>
    <t>Kerkhoff, A. J., Enquist, B. J., Elser, J. J. &amp; Fagan, W. F. 2005. Plant allometry, stoichiometry and the temperature-dependence of primary productivity. Global Ecology and Biogeography 14:585-598.</t>
  </si>
  <si>
    <t>Singh, R.P. 1975. Biomass, nutrient and productivity structure of a stand of dry deciduous forest of Varanasi. Trop. Ecol. 16:104-109.</t>
  </si>
  <si>
    <t>Tadaki, Y., Hatiya, K. and Miyauchi, H. 1967. Studies on the productivity of Abies veitchii in the natural forests at Mount Fuji. J. Jap. For. Soc. 49:421-428.</t>
  </si>
  <si>
    <t>Tadaki, Y., Ogata, N. and Nagatomo, Y. 1963. Studies on production structure of forest. Some analyses on productivities of artificial stand of Acacia mollissima. J. Jap. For. Soc. 45:293- 301.</t>
  </si>
  <si>
    <t>Vogt, D. J. 1987. Douglas-fir ecosystems in western Washington: Biomass and production as related to site quality and stand age PhD thesis, University of Washington.</t>
  </si>
  <si>
    <t>Westman, W.E. and Whittaker, R.H. 1975. The pygmy forest region of northern california: studies on biomass and primary productivity. J. Ecol. 63:493-520.</t>
  </si>
  <si>
    <t>Whittaker, R.H. 1966. Forest dimensions and production in the Great Smoky Mountains. Ecology 47:103-121.</t>
  </si>
  <si>
    <t>Whittaker, R. H. 1970. Communities and Ecosystems. The Macmillan Company, New York.</t>
  </si>
  <si>
    <t>Whittaker, R.H. and 4 others. 1979. Ecology 60, 203-220.</t>
  </si>
  <si>
    <t>Whittaker, R.H. and Woodwell, G.M. 1968. Dimension and production relations of trees and shrubs in the Brookhaven forest, New York. J. Ecol. 56:1-25.</t>
  </si>
  <si>
    <t>Mkomazi Reserve</t>
    <phoneticPr fontId="2" type="noConversion"/>
  </si>
  <si>
    <t>Kazimirov, N.I. and Morozova, R.M. 1973. "Biological Cycling of Matter in Spruce Forests of Karelia." Nauka, Leningrad Branch, Academy of Sciences, Leningrad, U.S.S.R.</t>
  </si>
  <si>
    <t>Whittaker, R.H. and Woodwell, G.M. 1969. Structure, production and diversity of the oak-pine forest at Brookhaven, New York. J. Ecol. 57:155-174.</t>
  </si>
  <si>
    <t>Ogina, K. 1977. A beech forest at Ashiu - biomass, its increment and net production. In: "Primary Production of Japanese Forests." (T. Shidei and T. Kira, eds.), pp. 172-186. JIBP Synthesis vol. 16. University of Tokyo Press.</t>
  </si>
  <si>
    <t>Woodwell, G.M., Whittaker, R.H. and Houghton, R.A. 1975. Nutrient concentrations in plants in the Brookhaven oak-pine forest. Ecology 56:318-332.</t>
  </si>
  <si>
    <t>Olson, R. J., K.R. Johnson, D.L. Zheng, and J.M.O. Scurlock. 2001. Global and Regional Ecosystem Modeling: Databases of Model Drivers and Validation Measurements. ORNL Technical Memorandum TM-2001/196. Oak Ridge National Laboratory, Oak Ridge, Tennessee, U.S.A.</t>
  </si>
  <si>
    <t>Grier, C.C. and Milne, W.A. 1981. Regression equations for-calculating component biomass of young Abies amabilis (Dougl.) Forbes. Can. J. For. Res. 11:184-187.</t>
  </si>
  <si>
    <t>Oshima, Y. 1961a. Ecological studies of Sasa communities. I. Productive structure of some of the Sasa communities in Japan. Bot. Mag., Tokyo 74, 199-210.</t>
  </si>
  <si>
    <t>Nye 1998</t>
  </si>
  <si>
    <t>Ogina 1977</t>
  </si>
  <si>
    <t>Olson 2001</t>
  </si>
  <si>
    <t>Oshima, Y. 1961b. Ecological studies of Sasa communities. II. Seasonal variations of productive structure and annual net production in Sasa communities. Bot. Mag. Tokyo 74:280-290.</t>
  </si>
  <si>
    <t>da Costa, A. C. L. et al. 2013. Ecosystem respiration and net primary productivity after 8–10 years of experimental through-fall reduction in an eastern Amazon forest. Plant Ecology &amp; Diversity, 1-18.</t>
  </si>
  <si>
    <t>Santantonio, D. 1979. Seasonal dynamics of fine roots in mature stands of Douglas fir of different water regimes - a preliminary report. In: Root Physiology and Symbiosis (A. Riedacker &amp; J. Gagnaire-Michard, eds), pp. 190-193. Nancy, France.</t>
  </si>
  <si>
    <t>Johnson, F.L. and Risser, P.G. 1974. Biomass, annual net primary production, and dynamics of six mineral elements in a Post oak - Blackjack oak forest. Ecology 55:1246-1258.</t>
  </si>
  <si>
    <t>Schulze, E.D. 2000. The carbon and nitrogen cycle in forest ecosystems. In: Carbon and nitrogen cycling in European forest ecosystems. Ecological Studies, Vol. 142 (ed. Schulz E.-D.), pp. 500. Spinger, Berlin.</t>
  </si>
  <si>
    <t>Sharma, V.K. , Singh , K. P. and Bandhu , D. 1981. In: "Dynamic Properties of Forest Ecosystems" (D .E. Reichle , ed.) pp. 587- 588. Cambridge University Press, Cambridge.</t>
  </si>
  <si>
    <t>Tadaki, Y. 1968a. The primary productivity and the stand density control in Acacia mollissima stands. Bull. Govt Forest Exp. Stn Tokyo 216:99-115.</t>
  </si>
  <si>
    <t>Ellenberg, H. 1981. In : "Dynamic Properties of Forest Ecosystems" (D.E . Reichle, ed. ) pp. 666- 668. Cambridge University Press, Cambridge.</t>
  </si>
  <si>
    <t>Miyamoto, M., T. Tanimoto, and T. Ando. 1980. Analysis of the growth of Hinoki (Chamaecyparis oblusa) artificial forests in Shikoku district. Bull. For. And For. Prod. Res. Inst. No. 309:89-107.</t>
  </si>
  <si>
    <t>Ni, J., Zhang, X-S., J.M.O. Scurlock. 2001. Synthesis and analysis of biomass and net primary productivity in Chinese forests. Annals of Forest Science 58:351-384.</t>
  </si>
  <si>
    <t>Fujimori, T. 1971. "Primary Production of a Young Tsuga heterophylla Stand and some Speculation about Biomass of Forest Communities on the Oregon Coast." U.S.D.A. Forest Service Research Paper PNW-123, 1-11.</t>
  </si>
  <si>
    <t>Nihlgard, B. 1972. Plant biomass, primary production and distribution of chemical elements in a beech and a planted spruce forest in south Sweden. Oikos 23:69-81.</t>
  </si>
  <si>
    <t>Nihlgard, B. and Lindgren, L. 1981. In: "Dynamic Properties of Forest Ecosystems" (D.E. Reichle, ed.) pp.617-621. Cambridge University Press, Cambridge.</t>
  </si>
  <si>
    <t>Mälkönen, E. 1974. "Annual Primary Production and Nutrient Cycle in Some Scots Pine Stands." Communicationes Instituti Forestalis Fenniae (Helsinki) No. 84.</t>
  </si>
  <si>
    <t>Mälkönen, E. 1977. "Annual Primary Production and Nutrient Cycle in a Birch Stand." Communicationes Instituti Forestalis Fenniae (Helsinki) No. 91.</t>
  </si>
  <si>
    <t>Kawahara, T., Tadaki, Y, Takeuchi, I, Sato, A., Higuchi, K. and Kamo, K. 1979. Productivity and cycling of organic matter in natural Fagus crenata and two planted Chamaecyparis obtusa forests. Jap. J. Ecol. 29:387-395.</t>
  </si>
  <si>
    <t>Kimura, M. 1969. Ecological and physiological studies on the vegetation of Mount Shimagare. VII. Analysis of production processes of young stand based on the carbohydrate economy. Bot. Mag., Tokyo 82:6-19.</t>
  </si>
  <si>
    <t>Kimura, M., Mototani, I. and Hogetsu, K. 1968. Ecological and physiological studies on the vegetation of Mount Shimagare. VI. Growth and dry matter productic of young Abies stand. Bot. Mag., Tokyo 81:287-296.</t>
  </si>
  <si>
    <t>Duvigneaud, P. and A. Froment. 1969. Recherches sur l'ecosysteme foret. Serie E. Forets de haute Belgique. Contribution No. 5. Elements biogenes de l'edaphotope et phytocenose forestiere. Bull. Inst. Sci. Nat. Belg. 45:1-48.</t>
  </si>
  <si>
    <t>Kira, T., Ono, Y., and Hosokawa, T. (eds). 1978. "Biological Production in a Warm-temperate Evergreen Oak Forest of Japan." JIBP Synthesis vol. 18. University of Tokyo Press.</t>
  </si>
  <si>
    <t>Grier, C.C. and Logan, R.S. 1977. Old-growth Pseudotsuga menziesii communities of a western Oregon watershed: biomass distribution and production budgets. Ecol. Monogr. 47:373-400.</t>
  </si>
  <si>
    <t>Duvigneaud, P., Kestemont, P., and P. Ambroes. 1971. Productivite primaire des forests temperees d'essences feuillues cauducifolices en Europe occidentale. In: "Productivity of Forest Ecosystems" (P. Duvigneaud, ed.) pp. 259-270. UNESCO, Paris.</t>
  </si>
  <si>
    <t>Grier, C.C., Vogt, K.A., Keyes, M.R. and Edmonds, R.L. 1981. Biomass distribution and above- and below-ground production in young and mature Abies amabilis zone ecosystems of the Washington Cascades. Can. J. For. Res. 11:155-167.</t>
  </si>
  <si>
    <t>Rocha, W. et al. 2013. Ecosystem productivity and carbon cycling in intact and annually burnt forest at the dry southern limit of the Amazon rainforest (Mato Grosso, Brazil). Plant Ecology &amp; Diversity, 1-16.</t>
  </si>
  <si>
    <t>Hisra, R. 1972. A comparative study of net primary productivity of dry deciduous forest and grassland of Varanasi, India. In: "Tropical Ecology, with an Emphasis on Organic Productivity." (P. B. Galley and F. B. Golley, eds) pp. 279 - 293. Institute of Ecology, University of Georgia, Athens, USA.</t>
  </si>
  <si>
    <t>Jenny, H., Arkley, R.J. and Schultz, A.M. 1969. The pygmy forest podsol ecosystem and its dune associates of the Mendocino coast. Madrono 20:60-74.</t>
  </si>
  <si>
    <t>Boreal/temperate Larix forest</t>
  </si>
  <si>
    <t>Ellenberg, H. 1971. "Integrated Experimental Ecology. Methods and Results of Ecosystem Research in the German Salling Project." (Chapters B, D and E) Chapman and Hall Ltd, London; Springer-Verlag, Berlin.</t>
  </si>
  <si>
    <t>Temperate evergreen needle leaf forest</t>
  </si>
  <si>
    <t>Fogel, R. and Hunt, G. 1979. Fungal and arboreal biomass in a western Oregon Douglas-fir ecosystem: distribution patterns and turnover. Can. J. For. Res. 9:245-256.</t>
  </si>
  <si>
    <t>Froment, A., and 8 others. 1971. La chenaie melangee calcicole de Virelles-Blaimont, en haute Belgique. In: "Productivity of Forest Ecosystems" (P. Duvigneaud, ed.) pp. 635-665. UNESCO, Paris.</t>
  </si>
  <si>
    <t>Temperate Abies-Tsuga forest</t>
  </si>
  <si>
    <t>Subalpine forest</t>
  </si>
  <si>
    <t>Boreal Pinus sylvestris var. mongolica forest</t>
  </si>
  <si>
    <t>Evergreen needle leaf forest</t>
  </si>
  <si>
    <t>Humid boreal evergreen needle leaf</t>
  </si>
  <si>
    <t>Leaf Type</t>
    <phoneticPr fontId="2" type="noConversion"/>
  </si>
  <si>
    <t>Biome (original source)</t>
    <phoneticPr fontId="2" type="noConversion"/>
  </si>
  <si>
    <t>Excluded records</t>
    <phoneticPr fontId="2" type="noConversion"/>
  </si>
  <si>
    <t>Gholz, H.L., Grier, C.C., Campbell, A.G. and Brown, A.T. 1979. "Equations for Estimating Biomass and Leaf Area of Plants in the Pacific Northwest." Forest Research Laboratory, Oregon State University, Corvallis, USA. Research Paper 41.</t>
  </si>
  <si>
    <t>Nye, P.H., and D. J. Greenland DJ. 1998. NPP Tropical Forest. Oak Ridge National Laboratory Distributed Active Archive Center, Oak Ridge, Tennessee, U.S.A., http://www.daac.ornl.gov.</t>
  </si>
  <si>
    <t>Grier, C.C. 1976. Biomass, productivity and nitrogen-phosphorus cycles in hemlock-spruce stands of the central Oregon coast. In: "Western Hemlock Management", pp. 71-81. Univ. of Washington, Coll. of Forest Resources. Contribution no. 34.</t>
  </si>
  <si>
    <t>DeAngelis DL, Gardner RH, Shugart HH. 1981. Productivity of forest ecosystems studied during the IBP: the woodlands data set. In: Dynamics of forest ecosystems. Vol. (ed. Reichle D. E.), pp. 683. Cambridge University Press, Cambridge.</t>
  </si>
  <si>
    <t>Subtropical humid Quercus forest</t>
  </si>
  <si>
    <t>Temperate forest</t>
  </si>
  <si>
    <t>Deciduous Quercus forest</t>
  </si>
  <si>
    <t>Doughty, C. E. et al. 2013.The production, allocation and cycling of carbon in a forest on fertile terra preta soil in eastern Amazonia compared with a forest on adjacent infertile soil. Plant Ecology &amp; Diversity, 1-13.</t>
  </si>
  <si>
    <t>Duvigneaud, P., and P. Kestemont. 1977.  Productivite Biologique en. Belgique. Publ. Ministere de l'Education Nationale et de la Culture Francaise et par het Ministerie van Nationale Opvoding en Nederlandse Cultuur.</t>
  </si>
  <si>
    <t>Duvigneaud, P., Danaeyer-de-Smet, S., Ambroes, P., and J. Timperman. 1969. Apercu perliminaire sue les biomasses, la productivite et le cycle des elements biogenes. Bull. Soc. Bot. Belg. 102:317-323.</t>
  </si>
  <si>
    <t>Cannell (1982), page  279 after Whittaker and Woodwell (1968, 1969); Woodwell et al. (1975)</t>
  </si>
  <si>
    <t>Temperate deciduous forest</t>
  </si>
  <si>
    <t>Humid temperate deciduous broadleaf</t>
  </si>
  <si>
    <t>Humid temperate evergreen needle leaf</t>
  </si>
  <si>
    <t>Wet tropical aseasonal forest</t>
  </si>
  <si>
    <t>Tropical seasonal forest</t>
  </si>
  <si>
    <t>Elkington, T.T. and Jones, B.M.G. 1974. Biomass and primary productivity of birch (Betula pubescens S. Lat.) in south-west Greenland. J. Ecol.:821 - 830.</t>
  </si>
  <si>
    <t>Havas, P. 1999. NPP Boreal Forest. Oak Ridge National Laboratory Distributed Active Archive Center, Oak Ridge, Tennessee, U.S.A., http://www.daac.ornl.gov.</t>
  </si>
  <si>
    <t>Hanley, D.P. 1976. "Tree Biomass and Productivity Estimated for Three Habit Types of Northern Idaho." Bulletin 14. College of Forestry, Wildlife and Range Sciences, University of Idaho, Moscow, U.S.A.</t>
  </si>
  <si>
    <t>Curtis P.S., P.J. Hanson, P. Bolstad, C. Barford, J.C. Randolph, H.P. Schmid, and K.B. Wilson. 2002. Biometric and eddy-covariance based estimates of annual carbon storage in five eastern North American deciduous forests. Agricultural and Forest Meteorology 113:3-19.</t>
  </si>
  <si>
    <t>Humid Amazonian/dry chiquitano transition forest</t>
  </si>
  <si>
    <t>Dry chiquitano/humid Amazonian transition forest</t>
  </si>
  <si>
    <t>Temperate mixed coniferous-broadleaved forest</t>
  </si>
  <si>
    <t>Boreal/alpine Picea-Abies forest</t>
  </si>
  <si>
    <t>Subtropical Cunninghamia lanceolata forest</t>
  </si>
  <si>
    <t>Subtropical montane Cupressus and Sabina forest</t>
  </si>
  <si>
    <t>Subtropical montane Pinus armandii, P. taiwanensis and P. densada forest</t>
  </si>
  <si>
    <t>Subtropical montane Pinus yunnanensis and P. khasya forest</t>
  </si>
  <si>
    <t>Subtropical Pinus massoniana forest</t>
  </si>
  <si>
    <t>Broadleaf</t>
    <phoneticPr fontId="2" type="noConversion"/>
  </si>
  <si>
    <t>Broadleaf</t>
    <phoneticPr fontId="2" type="noConversion"/>
  </si>
  <si>
    <t>Temperate Pinus tabulaeformis forest</t>
  </si>
  <si>
    <t>Evergreen Pinus forest</t>
  </si>
  <si>
    <t>Evergreen Picea forest</t>
  </si>
  <si>
    <t>Old growth Pseudotsuga menziesii forest</t>
  </si>
  <si>
    <t>Subalpine Abies amabilis forest</t>
  </si>
  <si>
    <t>Black, K., B. Tobin, G. Saiz, K.A. Byrne, and B. Osborne. 2004 Improved estimates of biomass expansion factors for Sitka spruce. Irish Forestry 61:50-65.</t>
  </si>
  <si>
    <t>Luyssaert et al. (2009), Aheden after Schulze (2000)</t>
  </si>
  <si>
    <t>Cannell (1982), page  75 after Elkington and Jones (1974)</t>
  </si>
  <si>
    <t>Gosz, J.R., Likens, G.E. and Bormann, F.H. 1972. Nutrient content of litterfall in the Hubbard Brook Experimental Forest, New Hampshire. Ecology 53:769-784.</t>
  </si>
  <si>
    <t>Root Biomass_gm2</t>
    <phoneticPr fontId="2" type="noConversion"/>
  </si>
  <si>
    <t>Above ground wood Biomass_gm2</t>
    <phoneticPr fontId="2" type="noConversion"/>
  </si>
  <si>
    <t>Foliage Biomass_gm2</t>
    <phoneticPr fontId="2" type="noConversion"/>
  </si>
  <si>
    <t>Fruit Biomass_gm2</t>
    <phoneticPr fontId="2" type="noConversion"/>
  </si>
  <si>
    <t>Total Biomass_gm2</t>
    <phoneticPr fontId="2" type="noConversion"/>
  </si>
  <si>
    <t>Root NPP_gm2y</t>
    <phoneticPr fontId="2" type="noConversion"/>
  </si>
  <si>
    <t>Marchenko, A.N. and Karlov, Ye.M. 1962. Mineral exchange in spruce forests of the northern taiga and forest tundra in Arkhangelsk oblast. Soviet Soil Sci.7:722-734.</t>
  </si>
  <si>
    <t>Tropical evergreen broadleaf forest</t>
  </si>
  <si>
    <t>Temperate/subtropical montane Populus-Betula deciduous forest</t>
  </si>
  <si>
    <t>Temperate typical deciduous broadleaved forest</t>
  </si>
  <si>
    <t>Subtropical mixed evergreen-deciduous broadleaved forest</t>
  </si>
  <si>
    <t>Subtropical evergreen broadleaved forest</t>
  </si>
  <si>
    <t>Sclerophyllous evergreen Quercus forest</t>
  </si>
  <si>
    <t>Tropical dry deciduous forest</t>
  </si>
  <si>
    <t>Montane Luzulo-Fagus forest</t>
  </si>
  <si>
    <t>Deciduous Betula forest</t>
  </si>
  <si>
    <t>Tropical rainforest and monsoon forest</t>
  </si>
  <si>
    <t>Cool temperate broadleaf-deciduous forest</t>
  </si>
  <si>
    <t>Upper cove forest</t>
  </si>
  <si>
    <t>South Swedish Fagus forest</t>
  </si>
  <si>
    <t>Woodland</t>
  </si>
  <si>
    <t>Closed Sasa community</t>
  </si>
  <si>
    <t>Deciduous Fagus forest</t>
  </si>
  <si>
    <t>Cool temperate deciduous forest</t>
  </si>
  <si>
    <t>Warm temperate evergreen Quercus forest</t>
  </si>
  <si>
    <t>Humid boreal deciduous broadleaf</t>
  </si>
  <si>
    <t>Scrub-woodland</t>
  </si>
  <si>
    <t>Malhi et al. (in review), San Pedro 1500 after Huaraca Huasco et al. 2013</t>
  </si>
  <si>
    <t>Malhi et al. (in review), San Pedro 1750 after Huaraca Huasco et al. 2013</t>
  </si>
  <si>
    <t>Growing season temperature_Celsius</t>
  </si>
  <si>
    <t>Ando, T., Chiba, K., Nishimura, T. and Tanimoto, T. 1977. Temperate fir and hemlock forests in Shikoku. In: "Primary Productivity in Japanese Forests" (T. Shidei and T. Kira, eds) pp. 213-245. JIBP Synthesis vol. 16. University of Tokyo Press.</t>
  </si>
  <si>
    <t>Cannell (1982), page  349 after Fujimori (1971), Grier (1976), Fujimori et al. (1976)</t>
  </si>
  <si>
    <t>Cannell (1982), page  341 after Grier and Logan (1977); Santantonio et al. (1977), Santantonio (1979)</t>
  </si>
  <si>
    <t>Cannell (1982), page  337 after Fogel and Hunt (1979)</t>
  </si>
  <si>
    <t>Bormann, F.H., Siccama, T.G., Likens, G.E. and Whittaker, R.H. 1970. The Hubbard Brook ecosystem study: composition and dynamics of the tree stratum. Ecol. Monogr. 40:373-388.</t>
  </si>
  <si>
    <t>Cannell (1982), page  130 after Tadaki et al. (1970)</t>
  </si>
  <si>
    <t>Cannell (1982), page  129 after Tadaki et al. (1967)</t>
  </si>
  <si>
    <t>Cannell (1982), page  125 after Ando et al. (1977)</t>
  </si>
  <si>
    <t>Tropical montane cloud forest</t>
  </si>
  <si>
    <t>Cannell (1982), page  305 after Hanley (1976)</t>
  </si>
  <si>
    <t>Cannell (1982), page  289 after Grier et al. (1981); Grier and Milne (1981); Gholz et al. (1979)</t>
  </si>
  <si>
    <t>Cannell (1982), page  186 after Ando et al. (1977)</t>
  </si>
  <si>
    <t>Cannell (1982), page  132 after Kimura et al. (1968); Kimura (1969); Kimura (1963)</t>
  </si>
  <si>
    <t>Cannell (1982), page  61 after Mälkönen (1977)</t>
  </si>
  <si>
    <t>Cannell (1982), page  284 after Johnson and Risser (1974)</t>
  </si>
  <si>
    <t>Pygmy forests</t>
  </si>
  <si>
    <t>Taiga</t>
  </si>
  <si>
    <t>Cannell (1982), page  306 after Hanley (1976)</t>
  </si>
  <si>
    <t>Cannell (1982), page  307 after Hanley (1976)</t>
  </si>
  <si>
    <t>Luyssaert et al. (2009), Kuusamo after Havas (1999)</t>
  </si>
  <si>
    <t>Luyssaert et al. (2009), Walker Branch_2 after DeAngelis et al. (1981)</t>
  </si>
  <si>
    <t>Luyssaert et al. (2009), Yusuhara kubotaniyama after DeAngelis et al. (1981)</t>
  </si>
  <si>
    <t>Luyssaert et al. (2009), Yusuhara takatoriyama after DeAngelis et al. (1981)</t>
  </si>
  <si>
    <t>Broadleaf</t>
    <phoneticPr fontId="2" type="noConversion"/>
  </si>
  <si>
    <t>Broadleaf</t>
    <phoneticPr fontId="2" type="noConversion"/>
  </si>
  <si>
    <t>Broadleaf</t>
    <phoneticPr fontId="2" type="noConversion"/>
  </si>
  <si>
    <t>Cannell (1982), page  25 after Duvigneaud et al. (1969, 1971); Duvigneaud and Kestemont (1977)</t>
  </si>
  <si>
    <t>Cannell (1982), page  114 after Maruyama (1971, 1977)</t>
  </si>
  <si>
    <t>Cannell (1982), page  113 after Kakubari (1977)</t>
  </si>
  <si>
    <t>Luyssaert et al. (2009), Harvard after Curtis et al. (2002)</t>
  </si>
  <si>
    <t>Ambroes, P. 1969. La biomasse aerienne de la strate arborescente. Bull. Soc. Bot. Belg. 102:325-338.</t>
  </si>
  <si>
    <t>Needleleaf</t>
    <phoneticPr fontId="2" type="noConversion"/>
  </si>
  <si>
    <t>Needleleaf</t>
    <phoneticPr fontId="2" type="noConversion"/>
  </si>
  <si>
    <t>Needleleaf</t>
    <phoneticPr fontId="2" type="noConversion"/>
  </si>
  <si>
    <t>Biomass Estimates</t>
  </si>
  <si>
    <t>Production Estimates</t>
  </si>
  <si>
    <t>Other Estimates</t>
  </si>
  <si>
    <t>Luyssaert et al. (2009), Walker Branch_3 after DeAngelis et al. (1981)</t>
  </si>
  <si>
    <t>Luyssaert et al. (2009), Walker Branch_4 after DeAngelis et al. (1981)</t>
  </si>
  <si>
    <t>Above ground wood NPP_gm2y</t>
    <phoneticPr fontId="2" type="noConversion"/>
  </si>
  <si>
    <t>Foliage NPP_gm2y</t>
    <phoneticPr fontId="2" type="noConversion"/>
  </si>
  <si>
    <t>Fruit_gm2y</t>
    <phoneticPr fontId="2" type="noConversion"/>
  </si>
  <si>
    <t>Total NPP_gm2y</t>
    <phoneticPr fontId="2" type="noConversion"/>
  </si>
  <si>
    <t>Biome from climate data</t>
    <phoneticPr fontId="2" type="noConversion"/>
  </si>
  <si>
    <t>Malhi et al. (in review), Alp C after Aguila-Pasquel et al. 2013</t>
  </si>
  <si>
    <t>Malhi et al. (in review), TAM-05 after Mahli et al. 2013</t>
  </si>
  <si>
    <t>Malhi et al. (in review), TAM-06 after Mahli et al. 2013</t>
  </si>
  <si>
    <t>Malhi et al. (in review), Kenia Wet after Araujo-Murakami et al. 2013</t>
  </si>
  <si>
    <t>Index from Michaletz et al. 2014</t>
  </si>
  <si>
    <t>Fragaria-Hepatica Picea forest</t>
  </si>
  <si>
    <t>Luo (1996); Ni et al. (2001)</t>
  </si>
  <si>
    <t>Site allometries, harvests, root excavation, regional growth allometries, litterfall traps, leaf residence times.</t>
  </si>
  <si>
    <t>tundra</t>
  </si>
  <si>
    <t>desert</t>
  </si>
  <si>
    <t>tropical seasonal forest</t>
  </si>
  <si>
    <t>Published allometries, site allometries, root cores.</t>
  </si>
  <si>
    <t>tropical rainforest</t>
  </si>
  <si>
    <t>Malhi et al. (in review), Kenia Dry after Araujo-Murakami et al. 2014</t>
  </si>
  <si>
    <t>Malhi et al. (in review), Caxiuana control after da Costa et al. 2013</t>
  </si>
  <si>
    <t>Semi-arid tropical deciduous broadleaf</t>
  </si>
  <si>
    <t>Desert riverside woodland</t>
  </si>
  <si>
    <t>Malhi et al. (in review), caxiuana tower after Doughty et al. 2013</t>
  </si>
  <si>
    <t>Malhi et al. (in review), Tanguro control after Rocha et al. 2013</t>
  </si>
  <si>
    <t>Malhi et al. (in review), ESP-01 after Girardin et al. 2013</t>
  </si>
  <si>
    <t>Malhi et al. (in review), WAY-01 after Girardin et al. 2013</t>
  </si>
  <si>
    <t>Cannell (1982), page  63 after Mälkönen (1974)</t>
  </si>
  <si>
    <t>Cannell (1982), page  43 after Gordon (1981)</t>
  </si>
  <si>
    <t>Mean annual temperature_Celsius</t>
  </si>
  <si>
    <t>Herbivore census estimates from Creel &amp; Creel 2002 are similar to those of IUCN UNEP WCMC 2009 report, and broadly similar to density estimates from Caro 1998</t>
    <phoneticPr fontId="2" type="noConversion"/>
  </si>
  <si>
    <t>This point is composed of a variety of sources. Most notably, carnivore estimates from TAWIRI are tenuous. Furthermore, this ecosystem experiences dramatic fluctuations in prey, as they migrate into Simanjiro and north during the wet season. This point requires further investigation.</t>
    <phoneticPr fontId="2" type="noConversion"/>
  </si>
  <si>
    <t>Mean annual Precipitation_mm</t>
  </si>
  <si>
    <t>Growing season precipitation_mm</t>
  </si>
  <si>
    <t>Total exchangable bases_cmol kg-1</t>
  </si>
  <si>
    <t>Cannell (1982), page  81 after Singh (1975); Misra (1972); Sharma et al. (1981)</t>
  </si>
  <si>
    <t>Cannell (1982), page  72 after Ellenberg (1971); Ellenberg (1981)</t>
  </si>
  <si>
    <t>Cannell (1982), page  66 after Lemée (1978)</t>
  </si>
  <si>
    <t>Methodology for biomass and production</t>
  </si>
  <si>
    <t>temperate forest</t>
  </si>
  <si>
    <t>Med</t>
  </si>
  <si>
    <t>Site allometries, root excavation, litterfall traps.</t>
  </si>
  <si>
    <t>Low</t>
  </si>
  <si>
    <t>woodland/shrubland</t>
  </si>
  <si>
    <t>High</t>
  </si>
  <si>
    <t>taiga</t>
  </si>
  <si>
    <t>Site allometries, root cores and excavation, litterfall traps.</t>
  </si>
  <si>
    <t>Fagus forest</t>
  </si>
  <si>
    <t>Site allometries, litterfall traps.</t>
  </si>
  <si>
    <t>Site allometries, root excavation.</t>
  </si>
  <si>
    <t>Acacia forest</t>
  </si>
  <si>
    <t>Michaletz et al. 2014</t>
    <phoneticPr fontId="2" type="noConversion"/>
  </si>
  <si>
    <t>These data are adapted from the supplementary materials of Michaletz et al. 2014, most of which derives from Luo 1996, as described in Ni et al. 2001.</t>
    <phoneticPr fontId="2" type="noConversion"/>
  </si>
  <si>
    <t>Lat</t>
  </si>
  <si>
    <t>Long</t>
  </si>
  <si>
    <t>Cannell (1982), page  28 after Froment et al. (1971); Duvigneaud et al. (1969); Ambroes (1969)</t>
  </si>
  <si>
    <t>Cannell (1982), page  276 after Lawson et al. (1981)</t>
  </si>
  <si>
    <t>Cannell (1982), page  26 after Duvigneaud et al. (1969, 1971); Duvigneaud and Kestemont (1977)</t>
  </si>
  <si>
    <t>Cannell (1982), page  259 after Whittaker et al. (1974); Bormann et al. (1970); Gosz et al. (1972); Whittaker et al. (1979)</t>
  </si>
  <si>
    <t>Cannell (1982), page  250 after Whittaker (1966); Whittaker and Woodwell (1971)</t>
  </si>
  <si>
    <t>This is the area of Owamboland which extends from Etosha all the way to the coast and up to Angola. It is about 80000 km2 - 6000 km2 of which are barren salt pans.</t>
    <phoneticPr fontId="2" type="noConversion"/>
  </si>
  <si>
    <t>Cannell (1982), page  224 after Nihlgard (1972); Nihlgard and Lindgren (1977, 1981)</t>
  </si>
  <si>
    <t>Broadleaf</t>
    <phoneticPr fontId="2" type="noConversion"/>
  </si>
  <si>
    <t>Mixed forest</t>
    <phoneticPr fontId="2" type="noConversion"/>
  </si>
  <si>
    <t>Mixed forest</t>
    <phoneticPr fontId="2" type="noConversion"/>
  </si>
  <si>
    <t>Mixed forest</t>
    <phoneticPr fontId="2" type="noConversion"/>
  </si>
  <si>
    <t>Mixed forest</t>
    <phoneticPr fontId="2" type="noConversion"/>
  </si>
  <si>
    <t>Needleleaf</t>
    <phoneticPr fontId="2" type="noConversion"/>
  </si>
  <si>
    <t>Needleleaf</t>
    <phoneticPr fontId="2" type="noConversion"/>
  </si>
  <si>
    <t>Needleleaf</t>
    <phoneticPr fontId="2" type="noConversion"/>
  </si>
  <si>
    <t>Cannell (1982), page  110 after Kira et al. (1978)</t>
  </si>
  <si>
    <t>Excluded due to growing season (&lt;6 mos)</t>
  </si>
  <si>
    <t>The southern Kalahari has unpredictable rainfall (Mills 1990, p.14) and the study period (1972-1983) was considered a period of higher prey density than previous estimates by Eloff between 1957 and 1961 and later by Bothma in 1970-71 (see Mills and Retief 1984). This may account for the fact that this point falls below the curve (fewer predators than "expected" given prey estimates). This is the minimum prey density for the wet season of the Kalahari.</t>
    <phoneticPr fontId="2" type="noConversion"/>
  </si>
  <si>
    <t>Malhi et al. (in review), Alp A after Aguila-Pasquel et al. 2013</t>
  </si>
  <si>
    <t>Published allometries for tropical moist forests, branch litterfall censuses, litterfall traps, root ingrowth cores. Leaf loss to herbivory estimated from litterfall scans. Coarse root values estimated from aboveground based on published ratio of 0.21. Age of canopy and emergent trees estimated by multiplying reported woody biomass residence times by a factor of 3.77 based on published data.</t>
  </si>
  <si>
    <t>Published and site allometries, harvests, litterfall traps. Belowground values estimated from aboveground based on published ratio of 0.21.</t>
  </si>
  <si>
    <t>Site allometries, regional allometries, root cores, minirhizotrons, litterfall traps.</t>
  </si>
  <si>
    <t>Site allometries, harvest, root excavation.</t>
  </si>
  <si>
    <t>Quercus woodland</t>
  </si>
  <si>
    <t>Luyssaert et al. (2009), Dooary after Black et al. (2004)</t>
  </si>
  <si>
    <t>Olson et al. (2001),  after Vogt (1987)</t>
  </si>
  <si>
    <t>Olson et al. (2001),  after Miyamoto et al. (1980)</t>
  </si>
  <si>
    <t>There is good evidence that lions prey regularly on elephants in Savuti (see Power Compion 2009). Though this may be a more recent phenomenon, an estimate of the number of elephants in Savuti (based on average densities over the whole of Chobe) for the early 1990s were included in the prey biomass calculation. This data requires further work as no estimates of the smaller carnivores are available, and Viljoen 1993 and Cooper 1990 have conflicting estimates of lions and spotted hyenas (see note at each).</t>
    <phoneticPr fontId="2" type="noConversion"/>
  </si>
  <si>
    <t>Site allometries and litterfall traps.</t>
  </si>
  <si>
    <t>Published allometries.</t>
  </si>
  <si>
    <t>Quercus-Pinus forest</t>
  </si>
  <si>
    <t>Cannell (1982), page  293 after Westman and Whittaker (1975); Jenny et al. (1969)</t>
  </si>
  <si>
    <t>Cannell (1982), page  366 after Rodin and Bazilevich (1967); Marchenko and Karlov (1962)</t>
  </si>
  <si>
    <t>Cannell (1982), page  367 after Kolli and Kahrik (1970)</t>
  </si>
  <si>
    <t>Kerkhoff et al. (2005),  after Vogt (1982)</t>
  </si>
  <si>
    <t>Length of growing season_months</t>
  </si>
  <si>
    <t>All large predators vs total prey community biomass Avg. Ecosystem India (g/m2)</t>
  </si>
  <si>
    <t>Tiger vs total prey community abundance India (N/km2)</t>
  </si>
  <si>
    <t>Marine zooplankton vs phytoplankton community biomass global (g/m3)</t>
  </si>
  <si>
    <t>These data are total animal abundance for an area and derive from a variety of different sources. They are converted to biomass density assuming unit population body size for each animal.</t>
  </si>
  <si>
    <t>Clark et al. (2001); Kerkhoff et al. (2005),  after Lugo (1992)</t>
  </si>
  <si>
    <t>Cannell (1982), page  363 after Kazimirov and Morozova (1973, 1981)</t>
  </si>
  <si>
    <t>Cannell (1982), page  362 after Kazimirov and Morozova (1973, 1981)</t>
  </si>
  <si>
    <t>Cannell (1982), page  361 after Kazimirov and Morozova (1973, 1981)</t>
  </si>
  <si>
    <t>Luyssaert et al. (2009), Kade after Nye and Greenland (1998)</t>
  </si>
  <si>
    <t>Excluded due to source (Cannell 1982)</t>
  </si>
  <si>
    <t>Cannell (1982), page  95 after Tadaki (1965a, 1968a); Tadaki et al. (1963)</t>
  </si>
  <si>
    <t>Lion vs total prey community biomass sub-Saharan Africa (g/m2)</t>
  </si>
  <si>
    <t>Abies amabilis forest</t>
  </si>
  <si>
    <t>Published allometries, root cores, litter traps.</t>
  </si>
  <si>
    <t>Site allometries, root cores, litterfall traps.</t>
  </si>
  <si>
    <t>temperate rainforest</t>
  </si>
  <si>
    <t>Pseudotsuga menziesii forest</t>
  </si>
  <si>
    <t>Published allometries (nearby forest), litterfall traps.</t>
  </si>
  <si>
    <t>Site allometries, root excavation, root cores, litterfall traps.</t>
  </si>
  <si>
    <t>Tsuga-Picea forest</t>
  </si>
  <si>
    <t>Site allometries, proportional basal area allocation, litterfall traps.</t>
  </si>
  <si>
    <t>Picea abies forest</t>
  </si>
  <si>
    <t>Cannell (1982), page  223 after Andersson (1970, 1971, 1981)</t>
  </si>
  <si>
    <t>Cannell (1982), page  201 after Drift (1974, 1981)</t>
  </si>
  <si>
    <t>Cannell (1982), page  121 after Oshima (1961a, 1961b)</t>
  </si>
  <si>
    <t>Cannell (1982), page  116 after Kawahara et al. (1979); Ogino (1977)</t>
  </si>
  <si>
    <t>Cannell (1982), page  115 after Maruyama (1971, 1977)</t>
  </si>
  <si>
    <t>Seagrass above-ground production (g/m2/yr) vs above-ground biomass (g/m2) global</t>
  </si>
  <si>
    <t>Lion vs total prey community biomass southeast Africa (g/m2)</t>
  </si>
  <si>
    <t>Zooplankton vs phytoplankton biomass English Channel (g/m3)</t>
  </si>
  <si>
    <t>Microzooplankton vs phytoplankton biomass Atlantic Ocean (g/m3)</t>
  </si>
  <si>
    <t>Microzooplankton vs phytoplankton biomass Indian Ocean (g/m3)</t>
  </si>
  <si>
    <t>English Channel data (left, below) are total zooplankton (see WCO), whereas Indian Ocean, Atlantic Ocean, etc. (right, below) are only Microzooplankton (see Irigoien et al. 2004 for more details).</t>
    <phoneticPr fontId="2" type="noConversion"/>
  </si>
  <si>
    <t>Dumont 1975; mean dry weight (4 species of Brachionus and hundreds of estimates); female without eggs</t>
    <phoneticPr fontId="2" type="noConversion"/>
  </si>
  <si>
    <t>Katavi NP, as one of the largest outliers demands further examination. Kiffner et al. 2009 note a few hypotheses of why there seem to be so few predators for so many prey in Katavi NP.</t>
    <phoneticPr fontId="2" type="noConversion"/>
  </si>
  <si>
    <t>Lake Manyara NP has grown in size as the lake levels have receded over the years. Hyena estimates need to be validated, given that they were only roughly approximated by park staff to be similar to 1970.</t>
    <phoneticPr fontId="2" type="noConversion"/>
  </si>
  <si>
    <t xml:space="preserve">Note the much higher numbers and greater seasonal variability reported in Eltringham 1999 for 1994 and 1996 </t>
    <phoneticPr fontId="2" type="noConversion"/>
  </si>
  <si>
    <t>Allometries.</t>
  </si>
  <si>
    <t>Cannell (1982), page  112 after Kakubari (1977)</t>
  </si>
  <si>
    <t>Harvest, root excavation, litterfall traps.</t>
  </si>
  <si>
    <t>Regional and site allometries, root ingrowth cores.</t>
  </si>
  <si>
    <t>Luyssaert et al. (2009), Ashu Kyoto after DeAngelis et al. (1981)</t>
  </si>
  <si>
    <t>Luyssaert et al. (2009), Hubbard brook after DeAngelis et al. (1981)</t>
  </si>
  <si>
    <t>Luyssaert et al. (2009), Walker Branch after DeAngelis et al. (1981)</t>
  </si>
  <si>
    <t>Harvest.</t>
  </si>
  <si>
    <t>Allometries, root excavation, proportional basal area allocation, litterfall traps.</t>
  </si>
  <si>
    <t xml:space="preserve">Data is available only as density. Only average prey abundance is currently available from BPCTrust despite considerable seasonal variation. These values thus likely overestimate prey biomass. BPCTrust has seasonal prey variability and could be contacted for data. </t>
    <phoneticPr fontId="2" type="noConversion"/>
  </si>
  <si>
    <t xml:space="preserve">Grass total production (g/m2/yr) vs total biomass (g/m2) global </t>
  </si>
  <si>
    <t>Correspondence to:  i.a.hatton@gmail.com</t>
  </si>
  <si>
    <t>Lakhani and Satchell 1970</t>
    <phoneticPr fontId="2" type="noConversion"/>
  </si>
  <si>
    <t>Lavelle 1971</t>
    <phoneticPr fontId="2" type="noConversion"/>
  </si>
  <si>
    <t>Elliot 1973</t>
    <phoneticPr fontId="2" type="noConversion"/>
  </si>
  <si>
    <t>Learner and Potter 1974</t>
    <phoneticPr fontId="2" type="noConversion"/>
  </si>
  <si>
    <t>Dumont 1975; mean dry weight; female without eggs of 2 other species of Cyclops</t>
    <phoneticPr fontId="2" type="noConversion"/>
  </si>
  <si>
    <t>Rocha and Matsumura-Tundisi 1984</t>
    <phoneticPr fontId="2" type="noConversion"/>
  </si>
  <si>
    <t>inopersus</t>
    <phoneticPr fontId="2" type="noConversion"/>
  </si>
  <si>
    <t>Kibby 1971</t>
    <phoneticPr fontId="2" type="noConversion"/>
  </si>
  <si>
    <t>Res. Queen Eliz. II</t>
    <phoneticPr fontId="2" type="noConversion"/>
  </si>
  <si>
    <t>Kibby 1971</t>
    <phoneticPr fontId="2" type="noConversion"/>
  </si>
  <si>
    <t>Andrew 1983, Steel et al. 1972</t>
    <phoneticPr fontId="2" type="noConversion"/>
  </si>
  <si>
    <t>Bremer and Vijverberg 1982</t>
    <phoneticPr fontId="2" type="noConversion"/>
  </si>
  <si>
    <t>Tendipes</t>
    <phoneticPr fontId="2" type="noConversion"/>
  </si>
  <si>
    <t>Landry 1976, 1978</t>
    <phoneticPr fontId="2" type="noConversion"/>
  </si>
  <si>
    <t>George 1976</t>
    <phoneticPr fontId="2" type="noConversion"/>
  </si>
  <si>
    <t>Etosha is 22270 km2 - 5990 km2 barren salt pan = 16280. Note using Trinkel 2009 estimate of 337 hyenas in Etosha would bring this point closer to the line. Although Trinkel's survey technique may have been more thorough, it is from 2008, and the author notes that Gasaway's estimate of 0.05 /km2 indicates that hyenas have likely declined since that estimate was made.</t>
    <phoneticPr fontId="2" type="noConversion"/>
  </si>
  <si>
    <t>The variability from year to year appears much lower than in systems with migrants</t>
    <phoneticPr fontId="2" type="noConversion"/>
  </si>
  <si>
    <t>Lion &amp; hyena vs total prey community biomass southeast Africa (g/m2)</t>
  </si>
  <si>
    <t>This point requires further data. Predator estimates come from a variety of sources and show some variability. Lions range from 400-500 and hyenas from 957-2500. The data from Hayward 2006 cannot be verified and reveal numerous errors. Prey data also comes from numerous sources, and data from a WWF-SARPO aerial survey by Dunham in 2001 should help to clarify total prey biomass.</t>
    <phoneticPr fontId="2" type="noConversion"/>
  </si>
  <si>
    <t>This point requires further data. No data exists for leopard, cheetah and wild dog, and that for lions is perhaps tenuous and for hyena is between 0.05 and 0.22 /km2 from 1991. Prey data are from 2009, and so further work is required to update predator data. The African Wildlife Conservation Fund has been undertaking predator call-up surveys in 2010 and perhaps data can be obtained (see http://zimbabwewilddogs.wildlifedirect.org/ and contact Rosemary Groom)</t>
    <phoneticPr fontId="2" type="noConversion"/>
  </si>
  <si>
    <t>Bosselman 1981, Dall et al. 1984, Jonasson 1975, Jonasson 1984, Jonasson and Kristiansen 1967, Petersen 1983; Plante &amp; Downing 1989 reported -0.545 for biomass; data updated from Plante &amp; Downing 1990.</t>
    <phoneticPr fontId="2" type="noConversion"/>
  </si>
  <si>
    <t>Nanazato and Yasuno 1985</t>
    <phoneticPr fontId="2" type="noConversion"/>
  </si>
  <si>
    <t>Population exploited</t>
    <phoneticPr fontId="2" type="noConversion"/>
  </si>
  <si>
    <t>Altitude of the lake (m)</t>
    <phoneticPr fontId="2" type="noConversion"/>
  </si>
  <si>
    <t>Aagaard 1978, Jensen 1981, Langeland et al. 1977</t>
    <phoneticPr fontId="2" type="noConversion"/>
  </si>
  <si>
    <t>English Channel</t>
    <phoneticPr fontId="2" type="noConversion"/>
  </si>
  <si>
    <t>Irminger Sea</t>
    <phoneticPr fontId="2" type="noConversion"/>
  </si>
  <si>
    <t>English Channel</t>
    <phoneticPr fontId="2" type="noConversion"/>
  </si>
  <si>
    <t>English Channel</t>
    <phoneticPr fontId="2" type="noConversion"/>
  </si>
  <si>
    <t>Irminger Sea</t>
    <phoneticPr fontId="2" type="noConversion"/>
  </si>
  <si>
    <t>Benguela Upwelling</t>
    <phoneticPr fontId="2" type="noConversion"/>
  </si>
  <si>
    <t>Benguela Upwelling</t>
    <phoneticPr fontId="2" type="noConversion"/>
  </si>
  <si>
    <t>Ministry Environment &amp; Tourism, Namibia. Available at: (http://www.met.gov.na/programmes/nnep/category.htm#Wildlife)</t>
    <phoneticPr fontId="2" type="noConversion"/>
  </si>
  <si>
    <t>MET, Namibia</t>
    <phoneticPr fontId="2" type="noConversion"/>
  </si>
  <si>
    <t>All data from each lake are as cited in Downing and Plante 1993</t>
    <phoneticPr fontId="2" type="noConversion"/>
  </si>
  <si>
    <t>Production (kg/ha/yr)</t>
    <phoneticPr fontId="2" type="noConversion"/>
  </si>
  <si>
    <r>
      <t xml:space="preserve">These data were provided by the data repository at CISTI, National Research Council of Canada. A few additions have been made using data in Plante &amp; Downing 1990 (see reference for </t>
    </r>
    <r>
      <rPr>
        <i/>
        <sz val="10"/>
        <rFont val="Arial"/>
      </rPr>
      <t>Tinodes waemeri; Ceratopogonidae; Hexagenia limbata)</t>
    </r>
    <phoneticPr fontId="2" type="noConversion"/>
  </si>
  <si>
    <t>Detritivore-omnivore</t>
  </si>
  <si>
    <t>Deposit feeder</t>
  </si>
  <si>
    <t>Suspension feeder</t>
  </si>
  <si>
    <t>Carnivore</t>
  </si>
  <si>
    <t>Trophic type</t>
  </si>
  <si>
    <t>Data is duplicated for plotting</t>
  </si>
  <si>
    <t>Unknown</t>
  </si>
  <si>
    <r>
      <t>Mean biomass (kcal/m</t>
    </r>
    <r>
      <rPr>
        <b/>
        <vertAlign val="superscript"/>
        <sz val="10"/>
        <color indexed="8"/>
        <rFont val="Arial"/>
      </rPr>
      <t>2</t>
    </r>
    <r>
      <rPr>
        <b/>
        <sz val="10"/>
        <color indexed="8"/>
        <rFont val="Arial"/>
        <family val="2"/>
      </rPr>
      <t>)</t>
    </r>
    <phoneticPr fontId="2" type="noConversion"/>
  </si>
  <si>
    <r>
      <t>Cumulative production rate (kcal/m</t>
    </r>
    <r>
      <rPr>
        <b/>
        <vertAlign val="superscript"/>
        <sz val="10"/>
        <color indexed="8"/>
        <rFont val="Arial"/>
      </rPr>
      <t>2</t>
    </r>
    <r>
      <rPr>
        <b/>
        <sz val="10"/>
        <color indexed="8"/>
        <rFont val="Arial"/>
        <family val="2"/>
      </rPr>
      <t>/yr)</t>
    </r>
    <phoneticPr fontId="2" type="noConversion"/>
  </si>
  <si>
    <t>LAKE CHARACTERISTICS</t>
    <phoneticPr fontId="2" type="noConversion"/>
  </si>
  <si>
    <t>Water body</t>
    <phoneticPr fontId="2" type="noConversion"/>
  </si>
  <si>
    <r>
      <t>Area km</t>
    </r>
    <r>
      <rPr>
        <b/>
        <vertAlign val="superscript"/>
        <sz val="10"/>
        <rFont val="Arial"/>
        <family val="2"/>
      </rPr>
      <t>2</t>
    </r>
    <phoneticPr fontId="2" type="noConversion"/>
  </si>
  <si>
    <t>Latitude</t>
    <phoneticPr fontId="2" type="noConversion"/>
  </si>
  <si>
    <t>Longitude</t>
    <phoneticPr fontId="2" type="noConversion"/>
  </si>
  <si>
    <t>Taxon list</t>
    <phoneticPr fontId="2" type="noConversion"/>
  </si>
  <si>
    <t>Biomass (g dry mass/m2)</t>
    <phoneticPr fontId="2" type="noConversion"/>
  </si>
  <si>
    <t>Production (g dry mass/m2/yr)</t>
    <phoneticPr fontId="2" type="noConversion"/>
  </si>
  <si>
    <t>Zooplankton vs phytoplankton community biomass lakes global (g/m3)</t>
  </si>
  <si>
    <t xml:space="preserve">Note that during the wet season most prey animals disperse out of the reserve, and the predator-prey relation is not known. </t>
    <phoneticPr fontId="2" type="noConversion"/>
  </si>
  <si>
    <t>Age_yr</t>
  </si>
  <si>
    <t>Fertility</t>
  </si>
  <si>
    <t>Source</t>
  </si>
  <si>
    <r>
      <t>Production (Annual secondary production, g dry mass/m2/yr</t>
    </r>
    <r>
      <rPr>
        <b/>
        <sz val="10"/>
        <color indexed="8"/>
        <rFont val="Arial"/>
        <family val="2"/>
      </rPr>
      <t>, log</t>
    </r>
    <r>
      <rPr>
        <b/>
        <vertAlign val="subscript"/>
        <sz val="10"/>
        <color indexed="8"/>
        <rFont val="Arial"/>
      </rPr>
      <t>10</t>
    </r>
    <r>
      <rPr>
        <b/>
        <sz val="10"/>
        <color indexed="8"/>
        <rFont val="Arial"/>
        <family val="2"/>
      </rPr>
      <t xml:space="preserve"> form)</t>
    </r>
    <phoneticPr fontId="2" type="noConversion"/>
  </si>
  <si>
    <t>Body Mass (Maximum fresh mass, g)</t>
    <phoneticPr fontId="2" type="noConversion"/>
  </si>
  <si>
    <t>Individual Production (g fresh mass/ind/yr)</t>
    <phoneticPr fontId="2" type="noConversion"/>
  </si>
  <si>
    <t>Population Density (/m2; calculated as biomass/body mass)</t>
    <phoneticPr fontId="2" type="noConversion"/>
  </si>
  <si>
    <t>Body mass (g) from Dumont 1975</t>
    <phoneticPr fontId="2" type="noConversion"/>
  </si>
  <si>
    <t>Winberg et al. 1973</t>
    <phoneticPr fontId="2" type="noConversion"/>
  </si>
  <si>
    <t>Dumont 1975; mean dry weight (brightwelli); female without eggs</t>
    <phoneticPr fontId="2" type="noConversion"/>
  </si>
  <si>
    <t>Dumont 1975; mean dry weight (&gt;100 estimates); female without eggs</t>
    <phoneticPr fontId="2" type="noConversion"/>
  </si>
  <si>
    <t>Waitzbauer 1969</t>
    <phoneticPr fontId="2" type="noConversion"/>
  </si>
  <si>
    <t>Neess and Dugdale 1959</t>
    <phoneticPr fontId="2" type="noConversion"/>
  </si>
  <si>
    <t>Sameoto 1973</t>
    <phoneticPr fontId="2" type="noConversion"/>
  </si>
  <si>
    <t>Kibby 1971</t>
    <phoneticPr fontId="2" type="noConversion"/>
  </si>
  <si>
    <t>Bosselmann 1975</t>
    <phoneticPr fontId="2" type="noConversion"/>
  </si>
  <si>
    <t>Feller 1977</t>
    <phoneticPr fontId="2" type="noConversion"/>
  </si>
  <si>
    <t>Rigler et al. 1974</t>
    <phoneticPr fontId="2" type="noConversion"/>
  </si>
  <si>
    <t>Saito 1969</t>
    <phoneticPr fontId="2" type="noConversion"/>
  </si>
  <si>
    <t>Johnson 1976</t>
    <phoneticPr fontId="2" type="noConversion"/>
  </si>
  <si>
    <t>Klein et al. 1975</t>
    <phoneticPr fontId="2" type="noConversion"/>
  </si>
  <si>
    <t>Waters and Crawford 1973</t>
    <phoneticPr fontId="2" type="noConversion"/>
  </si>
  <si>
    <t>Benke 1976</t>
    <phoneticPr fontId="2" type="noConversion"/>
  </si>
  <si>
    <t>Lawton 1971</t>
    <phoneticPr fontId="2" type="noConversion"/>
  </si>
  <si>
    <t>Smalley 1960</t>
    <phoneticPr fontId="2" type="noConversion"/>
  </si>
  <si>
    <t>Duke and Crossley 1975</t>
    <phoneticPr fontId="2" type="noConversion"/>
  </si>
  <si>
    <t>McNeill 1971</t>
    <phoneticPr fontId="2" type="noConversion"/>
  </si>
  <si>
    <t>Number of yearly cycles studied</t>
    <phoneticPr fontId="2" type="noConversion"/>
  </si>
  <si>
    <t>Body mass at maturity (kcal)</t>
    <phoneticPr fontId="2" type="noConversion"/>
  </si>
  <si>
    <t>Age at Maturity (years)</t>
    <phoneticPr fontId="2" type="noConversion"/>
  </si>
  <si>
    <t>Annual mean temperature of habitat (°C)</t>
    <phoneticPr fontId="2" type="noConversion"/>
  </si>
  <si>
    <t>Streit 1976</t>
    <phoneticPr fontId="2" type="noConversion"/>
  </si>
  <si>
    <t>Leveque 1973a, b</t>
    <phoneticPr fontId="2" type="noConversion"/>
  </si>
  <si>
    <t>Sum of N individuals/ha (tot.Biomass/ind mass)</t>
    <phoneticPr fontId="2" type="noConversion"/>
  </si>
  <si>
    <t>Avg. Community Body Size (kg; calculated from total lake biomass/sum(population biomass/body mass))</t>
    <phoneticPr fontId="2" type="noConversion"/>
  </si>
  <si>
    <t>Species Richness</t>
    <phoneticPr fontId="2" type="noConversion"/>
  </si>
  <si>
    <t>Pearson and Kramer 1972</t>
    <phoneticPr fontId="2" type="noConversion"/>
  </si>
  <si>
    <t>Jonasson 1972</t>
    <phoneticPr fontId="2" type="noConversion"/>
  </si>
  <si>
    <t>McLusky and McFarlane 1974</t>
    <phoneticPr fontId="2" type="noConversion"/>
  </si>
  <si>
    <t>McLusky and McFarlane 1974</t>
    <phoneticPr fontId="2" type="noConversion"/>
  </si>
  <si>
    <t>Welch 1976</t>
    <phoneticPr fontId="2" type="noConversion"/>
  </si>
  <si>
    <t>Tiger vs total prey community biomass southeast Asia (g/m2)</t>
  </si>
  <si>
    <t>Grass below-ground production (g/m2/yr) vs below-ground biomass (g/m2) global</t>
  </si>
  <si>
    <t>Wolf vs total prey community biomass North America (g/m2)</t>
  </si>
  <si>
    <t>Tiger vs total prey community biomass Southeast Asia (g/m2)</t>
  </si>
  <si>
    <t>Zooplankton vs phytoplankton biomass lakes global (g/m3)</t>
  </si>
  <si>
    <t xml:space="preserve">lchtiobus </t>
    <phoneticPr fontId="2" type="noConversion"/>
  </si>
  <si>
    <t xml:space="preserve">Cyprinus </t>
    <phoneticPr fontId="2" type="noConversion"/>
  </si>
  <si>
    <t>Tudorancea et al. 1979</t>
    <phoneticPr fontId="2" type="noConversion"/>
  </si>
  <si>
    <t>Benguela Upwelling</t>
    <phoneticPr fontId="2" type="noConversion"/>
  </si>
  <si>
    <t>English Channel</t>
    <phoneticPr fontId="2" type="noConversion"/>
  </si>
  <si>
    <t>English Channel</t>
    <phoneticPr fontId="2" type="noConversion"/>
  </si>
  <si>
    <t>Benguela Upwelling</t>
    <phoneticPr fontId="2" type="noConversion"/>
  </si>
  <si>
    <t>Benguela Upwelling</t>
    <phoneticPr fontId="2" type="noConversion"/>
  </si>
  <si>
    <t>Benguela Upwelling</t>
    <phoneticPr fontId="2" type="noConversion"/>
  </si>
  <si>
    <t>Benguela Upwelling</t>
    <phoneticPr fontId="2" type="noConversion"/>
  </si>
  <si>
    <t>Benguela Upwelling</t>
    <phoneticPr fontId="2" type="noConversion"/>
  </si>
  <si>
    <t>Benguela Upwelling</t>
    <phoneticPr fontId="2" type="noConversion"/>
  </si>
  <si>
    <t>English Channel</t>
    <phoneticPr fontId="2" type="noConversion"/>
  </si>
  <si>
    <t>Benguela Upwelling</t>
    <phoneticPr fontId="2" type="noConversion"/>
  </si>
  <si>
    <t>Iceland Basin</t>
    <phoneticPr fontId="2" type="noConversion"/>
  </si>
  <si>
    <t>Iceland Basin</t>
    <phoneticPr fontId="2" type="noConversion"/>
  </si>
  <si>
    <t>Iceland Basin</t>
    <phoneticPr fontId="2" type="noConversion"/>
  </si>
  <si>
    <t>Iceland Basin</t>
    <phoneticPr fontId="2" type="noConversion"/>
  </si>
  <si>
    <t>English Channel</t>
    <phoneticPr fontId="2" type="noConversion"/>
  </si>
  <si>
    <t>North Sea</t>
    <phoneticPr fontId="2" type="noConversion"/>
  </si>
  <si>
    <t>English Channel</t>
    <phoneticPr fontId="2" type="noConversion"/>
  </si>
  <si>
    <t>Benguela Upwelling</t>
    <phoneticPr fontId="2" type="noConversion"/>
  </si>
  <si>
    <t>Benguela Upwelling</t>
    <phoneticPr fontId="2" type="noConversion"/>
  </si>
  <si>
    <t>Benguela Upwelling</t>
    <phoneticPr fontId="2" type="noConversion"/>
  </si>
  <si>
    <t>Benguela Upwelling</t>
    <phoneticPr fontId="2" type="noConversion"/>
  </si>
  <si>
    <t>Bowen 1983, Eaton 1993, Hogan and Adair 1982, Wilda 1983; Plante &amp; Downing 1989 reported no individual mass value, -2.2218 for biomass and -2 for production. Data is updated from Plante &amp; Downing 1990.</t>
    <phoneticPr fontId="2" type="noConversion"/>
  </si>
  <si>
    <t>Dumont 1975; mean dry weight</t>
    <phoneticPr fontId="2" type="noConversion"/>
  </si>
  <si>
    <t>Lac Norman</t>
    <phoneticPr fontId="2" type="noConversion"/>
  </si>
  <si>
    <t>Apparently numerous leopards but data unavailable</t>
  </si>
  <si>
    <t>Included in Randall et al. 1995</t>
    <phoneticPr fontId="2" type="noConversion"/>
  </si>
  <si>
    <t>C. A. Mills, pers. comm. in Mills 1985</t>
  </si>
  <si>
    <t>Herbivore</t>
  </si>
  <si>
    <t>Omnivore</t>
  </si>
  <si>
    <t>Detritivore</t>
  </si>
  <si>
    <t>In Downing et al. 1990 citing Rigler 1972,1975 biomass is 104.0; In Randall et al. 1995 citing MacCallum and Regier 1984 biomass is 9.2</t>
    <phoneticPr fontId="2" type="noConversion"/>
  </si>
  <si>
    <t>Data from 19 lakes from 4 watersheds in north-central Ontario, Canada</t>
    <phoneticPr fontId="2" type="noConversion"/>
  </si>
  <si>
    <t>19, Ontario, Canada</t>
    <phoneticPr fontId="2" type="noConversion"/>
  </si>
  <si>
    <t>Data from 20 streams in Wyoming</t>
    <phoneticPr fontId="2" type="noConversion"/>
  </si>
  <si>
    <t>Data from 12 streams in Iowa</t>
    <phoneticPr fontId="2" type="noConversion"/>
  </si>
  <si>
    <t>Avg. Community Body Size (g fresh mass)</t>
    <phoneticPr fontId="2" type="noConversion"/>
  </si>
  <si>
    <t>Group</t>
    <phoneticPr fontId="2" type="noConversion"/>
  </si>
  <si>
    <t>Winberg et al. 1973</t>
    <phoneticPr fontId="2" type="noConversion"/>
  </si>
  <si>
    <t>Winberg et al. 1973</t>
    <phoneticPr fontId="2" type="noConversion"/>
  </si>
  <si>
    <t>simplicistilus</t>
    <phoneticPr fontId="2" type="noConversion"/>
  </si>
  <si>
    <t>Mean depth (m)</t>
    <phoneticPr fontId="2" type="noConversion"/>
  </si>
  <si>
    <t>Sum of N ind/m2 (tot.Biomass/ind mass)</t>
    <phoneticPr fontId="2" type="noConversion"/>
  </si>
  <si>
    <t>Breymeyer 1967</t>
    <phoneticPr fontId="2" type="noConversion"/>
  </si>
  <si>
    <t>George and Edwards 1974</t>
    <phoneticPr fontId="2" type="noConversion"/>
  </si>
  <si>
    <t>Grass above-ground production (g/m2/yr) vs above-ground biomass (g/m2) global</t>
  </si>
  <si>
    <t>Dumont 1975; fresh wt: 30-600 ug</t>
    <phoneticPr fontId="2" type="noConversion"/>
  </si>
  <si>
    <t>Psilotanypus</t>
    <phoneticPr fontId="2" type="noConversion"/>
  </si>
  <si>
    <t>Altitude (m)</t>
    <phoneticPr fontId="2" type="noConversion"/>
  </si>
  <si>
    <r>
      <t>Drainage area (km</t>
    </r>
    <r>
      <rPr>
        <b/>
        <vertAlign val="superscript"/>
        <sz val="10"/>
        <color indexed="8"/>
        <rFont val="Arial"/>
      </rPr>
      <t>2</t>
    </r>
    <r>
      <rPr>
        <b/>
        <sz val="10"/>
        <color indexed="8"/>
        <rFont val="Arial"/>
        <family val="2"/>
      </rPr>
      <t>)</t>
    </r>
    <phoneticPr fontId="2" type="noConversion"/>
  </si>
  <si>
    <r>
      <t>Turnover rate of water (y</t>
    </r>
    <r>
      <rPr>
        <b/>
        <vertAlign val="superscript"/>
        <sz val="10"/>
        <color indexed="8"/>
        <rFont val="Arial"/>
      </rPr>
      <t>-1</t>
    </r>
    <r>
      <rPr>
        <b/>
        <sz val="10"/>
        <color indexed="8"/>
        <rFont val="Arial"/>
        <family val="2"/>
      </rPr>
      <t>)</t>
    </r>
    <phoneticPr fontId="2" type="noConversion"/>
  </si>
  <si>
    <t>Indian Ocean</t>
    <phoneticPr fontId="2" type="noConversion"/>
  </si>
  <si>
    <t>Indian Ocean</t>
    <phoneticPr fontId="2" type="noConversion"/>
  </si>
  <si>
    <t>Indian Ocean</t>
    <phoneticPr fontId="2" type="noConversion"/>
  </si>
  <si>
    <t>English Channel</t>
    <phoneticPr fontId="2" type="noConversion"/>
  </si>
  <si>
    <t>Maximum (summer sample)</t>
    <phoneticPr fontId="2" type="noConversion"/>
  </si>
  <si>
    <t>Capblancq 1972; 1973; Rey and Capblancq 1975; J. Capblancq, pers comm. to H. Cyr and R. Peters</t>
    <phoneticPr fontId="2" type="noConversion"/>
  </si>
  <si>
    <t xml:space="preserve">Atlantic Ocean Meridional Transects </t>
    <phoneticPr fontId="2" type="noConversion"/>
  </si>
  <si>
    <t>English Channel</t>
    <phoneticPr fontId="2" type="noConversion"/>
  </si>
  <si>
    <t xml:space="preserve">Atlantic Ocean Meridional Transects </t>
    <phoneticPr fontId="2" type="noConversion"/>
  </si>
  <si>
    <t xml:space="preserve">Atlantic Ocean Meridional Transects </t>
    <phoneticPr fontId="2" type="noConversion"/>
  </si>
  <si>
    <t xml:space="preserve">Atlantic Ocean Meridional Transects </t>
    <phoneticPr fontId="2" type="noConversion"/>
  </si>
  <si>
    <t xml:space="preserve">Atlantic Ocean Meridional Transects </t>
    <phoneticPr fontId="2" type="noConversion"/>
  </si>
  <si>
    <t>Momot 1967, Momot and Gowing 1977</t>
    <phoneticPr fontId="2" type="noConversion"/>
  </si>
  <si>
    <t>Hillbricht-llkowska and Weglenska 1970</t>
    <phoneticPr fontId="2" type="noConversion"/>
  </si>
  <si>
    <t>Zone within lake represented by the samples: 0=whole water body, 1=littoral zone, 2= pelagic zone); Appears as H in original reference, codes do not correspond to range</t>
    <phoneticPr fontId="2" type="noConversion"/>
  </si>
  <si>
    <t>P/B, Production/Mean biomass per year</t>
    <phoneticPr fontId="2" type="noConversion"/>
  </si>
  <si>
    <t>H (Habitat: 0=benthos, 1=zooplankton); Appears as R in original reference, codes do not correspond to range</t>
    <phoneticPr fontId="2" type="noConversion"/>
  </si>
  <si>
    <t>Cumulative respiration rate (kcal/m2/yr)</t>
    <phoneticPr fontId="2" type="noConversion"/>
  </si>
  <si>
    <t>Reference</t>
    <phoneticPr fontId="2" type="noConversion"/>
  </si>
  <si>
    <t>Water temperature completed with Straskraba's equation (°C)</t>
    <phoneticPr fontId="2" type="noConversion"/>
  </si>
  <si>
    <t>Water temperature (°C)</t>
    <phoneticPr fontId="2" type="noConversion"/>
  </si>
  <si>
    <t>Air temperature (°C)</t>
    <phoneticPr fontId="2" type="noConversion"/>
  </si>
  <si>
    <t>Thermocline depth (m)</t>
    <phoneticPr fontId="2" type="noConversion"/>
  </si>
  <si>
    <t>Secchi disc depth (m)</t>
    <phoneticPr fontId="2" type="noConversion"/>
  </si>
  <si>
    <r>
      <t>Calcium (mg L</t>
    </r>
    <r>
      <rPr>
        <b/>
        <vertAlign val="superscript"/>
        <sz val="10"/>
        <color indexed="8"/>
        <rFont val="Arial"/>
      </rPr>
      <t>-1</t>
    </r>
    <r>
      <rPr>
        <b/>
        <sz val="10"/>
        <color indexed="8"/>
        <rFont val="Arial"/>
        <family val="2"/>
      </rPr>
      <t>)</t>
    </r>
    <phoneticPr fontId="2" type="noConversion"/>
  </si>
  <si>
    <r>
      <t>Total solar radiation (Kcal cm</t>
    </r>
    <r>
      <rPr>
        <b/>
        <vertAlign val="superscript"/>
        <sz val="10"/>
        <color indexed="8"/>
        <rFont val="Arial"/>
      </rPr>
      <t>-2</t>
    </r>
    <r>
      <rPr>
        <b/>
        <sz val="10"/>
        <color indexed="8"/>
        <rFont val="Arial"/>
        <family val="2"/>
      </rPr>
      <t xml:space="preserve"> y</t>
    </r>
    <r>
      <rPr>
        <b/>
        <vertAlign val="superscript"/>
        <sz val="10"/>
        <color indexed="8"/>
        <rFont val="Arial"/>
      </rPr>
      <t>-1</t>
    </r>
    <r>
      <rPr>
        <b/>
        <sz val="10"/>
        <color indexed="8"/>
        <rFont val="Arial"/>
        <family val="2"/>
      </rPr>
      <t>)</t>
    </r>
    <phoneticPr fontId="2" type="noConversion"/>
  </si>
  <si>
    <t>Hinton 1971</t>
    <phoneticPr fontId="2" type="noConversion"/>
  </si>
  <si>
    <t>Momot 1978</t>
    <phoneticPr fontId="2" type="noConversion"/>
  </si>
  <si>
    <t>Allanson 1979</t>
    <phoneticPr fontId="2" type="noConversion"/>
  </si>
  <si>
    <t>Allanson 1979</t>
    <phoneticPr fontId="2" type="noConversion"/>
  </si>
  <si>
    <t>Momot 1967, Momot and Gowing 1977</t>
    <phoneticPr fontId="2" type="noConversion"/>
  </si>
  <si>
    <t>Ansell et al. 1972</t>
    <phoneticPr fontId="2" type="noConversion"/>
  </si>
  <si>
    <t>Kuenzler 1961</t>
    <phoneticPr fontId="2" type="noConversion"/>
  </si>
  <si>
    <t>Hughes 1970</t>
    <phoneticPr fontId="2" type="noConversion"/>
  </si>
  <si>
    <t>Nichols 1975</t>
    <phoneticPr fontId="2" type="noConversion"/>
  </si>
  <si>
    <t>Downing and Plante 1993</t>
    <phoneticPr fontId="2" type="noConversion"/>
  </si>
  <si>
    <t>Individual mass (Maximum individual mass, g)</t>
    <phoneticPr fontId="2" type="noConversion"/>
  </si>
  <si>
    <t>Individual Production (P/B*ind. mass, g/m2/yr)</t>
    <phoneticPr fontId="2" type="noConversion"/>
  </si>
  <si>
    <t>Perca</t>
    <phoneticPr fontId="2" type="noConversion"/>
  </si>
  <si>
    <t>This point is the most extreme point and has considerable influence on the fit</t>
    <phoneticPr fontId="2" type="noConversion"/>
  </si>
  <si>
    <t>Norwegian Sea</t>
    <phoneticPr fontId="2" type="noConversion"/>
  </si>
  <si>
    <t>English Channel</t>
    <phoneticPr fontId="2" type="noConversion"/>
  </si>
  <si>
    <t>Irminger Sea</t>
    <phoneticPr fontId="2" type="noConversion"/>
  </si>
  <si>
    <t>Dry mass; Tube sampler (80); 20 sites; 9 dates; 1 years</t>
    <phoneticPr fontId="2" type="noConversion"/>
  </si>
  <si>
    <t>Ganf 1972; Burgis et. al. 1973; Burgis 1974; Gwhaba 1975; Viner 1977</t>
    <phoneticPr fontId="2" type="noConversion"/>
  </si>
  <si>
    <t>Marine Zooplankton vs Phytoplankton Biomass</t>
    <phoneticPr fontId="2" type="noConversion"/>
  </si>
  <si>
    <t>Irminger Sea</t>
    <phoneticPr fontId="2" type="noConversion"/>
  </si>
  <si>
    <t>Approximation digitized from Figure 2 in McCauley and Kalff 1981; Original is in Table 7 in Winberg et al. 1972, p.399: 4.06 kcal/m2 as the average zooplankton biomass (includes filter feeders and predators)</t>
    <phoneticPr fontId="2" type="noConversion"/>
  </si>
  <si>
    <t>Phytoplankton (mg C/m3)</t>
    <phoneticPr fontId="2" type="noConversion"/>
  </si>
  <si>
    <t>Total Zooplankton (mg C/m3)</t>
    <phoneticPr fontId="2" type="noConversion"/>
  </si>
  <si>
    <t>Benguela Upwelling</t>
    <phoneticPr fontId="2" type="noConversion"/>
  </si>
  <si>
    <t>Benguela Upwelling</t>
    <phoneticPr fontId="2" type="noConversion"/>
  </si>
  <si>
    <t>Borgmann et al. 1984</t>
    <phoneticPr fontId="2" type="noConversion"/>
  </si>
  <si>
    <t>Dumont 1975; dry wt: 0.17-6.27 ug - female without eggs</t>
    <phoneticPr fontId="2" type="noConversion"/>
  </si>
  <si>
    <t>Dumont 1975; mean dry weight; female without eggs of another species of diacyclops (bicuspidatus)</t>
    <phoneticPr fontId="2" type="noConversion"/>
  </si>
  <si>
    <t>This data was digitised from Duarte and Chiscano 1999 Figure 2. Original data no longer available (pers. comm. C. Duarte)</t>
    <phoneticPr fontId="2" type="noConversion"/>
  </si>
  <si>
    <t>Green 1975, Green 1976</t>
    <phoneticPr fontId="2" type="noConversion"/>
  </si>
  <si>
    <t>Included in Downing et al. 1990</t>
    <phoneticPr fontId="2" type="noConversion"/>
  </si>
  <si>
    <t>Andronikova et al. 1972</t>
    <phoneticPr fontId="2" type="noConversion"/>
  </si>
  <si>
    <t>Jarama, Spain</t>
    <phoneticPr fontId="2" type="noConversion"/>
  </si>
  <si>
    <t>Invertebrate Population Production vs Biomass</t>
    <phoneticPr fontId="2" type="noConversion"/>
  </si>
  <si>
    <t>Banse and Mosher 1980</t>
    <phoneticPr fontId="2" type="noConversion"/>
  </si>
  <si>
    <t xml:space="preserve">These data were obtained from Banse and Mosher 1980, Table 1. </t>
    <phoneticPr fontId="2" type="noConversion"/>
  </si>
  <si>
    <t>FULL DATA</t>
    <phoneticPr fontId="2" type="noConversion"/>
  </si>
  <si>
    <t>Species</t>
    <phoneticPr fontId="2" type="noConversion"/>
  </si>
  <si>
    <t>All data is from Appendix 2 of Randall et al. 1995</t>
    <phoneticPr fontId="2" type="noConversion"/>
  </si>
  <si>
    <t>Amazon, Venezuela</t>
    <phoneticPr fontId="2" type="noConversion"/>
  </si>
  <si>
    <t>Maximum depth (m)</t>
    <phoneticPr fontId="2" type="noConversion"/>
  </si>
  <si>
    <t>English Channel</t>
    <phoneticPr fontId="2" type="noConversion"/>
  </si>
  <si>
    <t>English Channel</t>
    <phoneticPr fontId="2" type="noConversion"/>
  </si>
  <si>
    <t>Indian Ocean</t>
    <phoneticPr fontId="2" type="noConversion"/>
  </si>
  <si>
    <t xml:space="preserve">Atlantic Ocean Meridional Transects </t>
    <phoneticPr fontId="2" type="noConversion"/>
  </si>
  <si>
    <t xml:space="preserve">Atlantic Ocean Meridional Transects </t>
    <phoneticPr fontId="2" type="noConversion"/>
  </si>
  <si>
    <t xml:space="preserve">Atlantic Ocean Meridional Transects </t>
    <phoneticPr fontId="2" type="noConversion"/>
  </si>
  <si>
    <t xml:space="preserve">Atlantic Ocean Meridional Transects </t>
    <phoneticPr fontId="2" type="noConversion"/>
  </si>
  <si>
    <r>
      <t>Biomass (Mean population biomass, g dry mass/m2, log</t>
    </r>
    <r>
      <rPr>
        <b/>
        <vertAlign val="subscript"/>
        <sz val="10"/>
        <color indexed="8"/>
        <rFont val="Arial"/>
      </rPr>
      <t>10</t>
    </r>
    <r>
      <rPr>
        <b/>
        <sz val="10"/>
        <color indexed="8"/>
        <rFont val="Arial"/>
        <family val="2"/>
      </rPr>
      <t xml:space="preserve"> form)</t>
    </r>
    <phoneticPr fontId="2" type="noConversion"/>
  </si>
  <si>
    <t>Indian Ocean</t>
    <phoneticPr fontId="2" type="noConversion"/>
  </si>
  <si>
    <t>Phytoplankton (ug/L)</t>
    <phoneticPr fontId="2" type="noConversion"/>
  </si>
  <si>
    <t>This is calculated from data above</t>
    <phoneticPr fontId="2" type="noConversion"/>
  </si>
  <si>
    <t>English Channel</t>
    <phoneticPr fontId="2" type="noConversion"/>
  </si>
  <si>
    <t>Indian Ocean</t>
    <phoneticPr fontId="2" type="noConversion"/>
  </si>
  <si>
    <t>English Channel</t>
    <phoneticPr fontId="2" type="noConversion"/>
  </si>
  <si>
    <t>Indian Ocean</t>
    <phoneticPr fontId="2" type="noConversion"/>
  </si>
  <si>
    <t>English Channel</t>
    <phoneticPr fontId="2" type="noConversion"/>
  </si>
  <si>
    <t>English Channel</t>
    <phoneticPr fontId="2" type="noConversion"/>
  </si>
  <si>
    <t>Indian Ocean</t>
    <phoneticPr fontId="2" type="noConversion"/>
  </si>
  <si>
    <t>Zooplankton (ug/L)</t>
    <phoneticPr fontId="2" type="noConversion"/>
  </si>
  <si>
    <t>Freshwater Phytoplankton, Zooplankton and Fish Production &amp; Biomass etc.</t>
    <phoneticPr fontId="2" type="noConversion"/>
  </si>
  <si>
    <t>Cyr and Peters 1996</t>
    <phoneticPr fontId="2" type="noConversion"/>
  </si>
  <si>
    <t>Indian Ocean</t>
    <phoneticPr fontId="2" type="noConversion"/>
  </si>
  <si>
    <t>Bretschko 1975</t>
    <phoneticPr fontId="2" type="noConversion"/>
  </si>
  <si>
    <t>Dusia, Lithuania</t>
    <phoneticPr fontId="2" type="noConversion"/>
  </si>
  <si>
    <t>11-43.0</t>
    <phoneticPr fontId="2" type="noConversion"/>
  </si>
  <si>
    <t>2-39</t>
    <phoneticPr fontId="2" type="noConversion"/>
  </si>
  <si>
    <t>English Channel</t>
    <phoneticPr fontId="2" type="noConversion"/>
  </si>
  <si>
    <t>Martien and Benke 1977</t>
    <phoneticPr fontId="2" type="noConversion"/>
  </si>
  <si>
    <t>Frank 1982</t>
    <phoneticPr fontId="2" type="noConversion"/>
  </si>
  <si>
    <t>English Channel</t>
    <phoneticPr fontId="2" type="noConversion"/>
  </si>
  <si>
    <t xml:space="preserve">Atlantic Ocean Meridional Transects </t>
    <phoneticPr fontId="2" type="noConversion"/>
  </si>
  <si>
    <t>English Channel</t>
    <phoneticPr fontId="2" type="noConversion"/>
  </si>
  <si>
    <t>English Channel</t>
    <phoneticPr fontId="2" type="noConversion"/>
  </si>
  <si>
    <t xml:space="preserve">Atlantic Ocean Meridional Transects </t>
    <phoneticPr fontId="2" type="noConversion"/>
  </si>
  <si>
    <t xml:space="preserve">Atlantic Ocean Meridional Transects </t>
    <phoneticPr fontId="2" type="noConversion"/>
  </si>
  <si>
    <t>Burns 1979, Burns and Mitchell 1974, Jolly 1952, Mitchell and Burns 1981</t>
    <phoneticPr fontId="2" type="noConversion"/>
  </si>
  <si>
    <t xml:space="preserve">Atlantic Ocean Meridional Transects </t>
    <phoneticPr fontId="2" type="noConversion"/>
  </si>
  <si>
    <t>Paterson and Walker 1974, Walker 1973</t>
    <phoneticPr fontId="2" type="noConversion"/>
  </si>
  <si>
    <t>Winberg et al. 1973</t>
    <phoneticPr fontId="2" type="noConversion"/>
  </si>
  <si>
    <r>
      <t>Mass (Maximum individual mass, mg Dry mass, log</t>
    </r>
    <r>
      <rPr>
        <b/>
        <vertAlign val="subscript"/>
        <sz val="10"/>
        <color indexed="8"/>
        <rFont val="Arial"/>
      </rPr>
      <t>10</t>
    </r>
    <r>
      <rPr>
        <b/>
        <sz val="10"/>
        <color indexed="8"/>
        <rFont val="Arial"/>
        <family val="2"/>
      </rPr>
      <t xml:space="preserve"> form)</t>
    </r>
    <phoneticPr fontId="2" type="noConversion"/>
  </si>
  <si>
    <t>Andrew 1983, Steel et al. 1972</t>
    <phoneticPr fontId="2" type="noConversion"/>
  </si>
  <si>
    <t>Kibby 1971</t>
    <phoneticPr fontId="2" type="noConversion"/>
  </si>
  <si>
    <t>R. Queen Elizab. II</t>
    <phoneticPr fontId="2" type="noConversion"/>
  </si>
  <si>
    <t>Kibby 1971</t>
    <phoneticPr fontId="2" type="noConversion"/>
  </si>
  <si>
    <t>Kibby 1971</t>
    <phoneticPr fontId="2" type="noConversion"/>
  </si>
  <si>
    <t>Shannon Entropy (based on frequency of measured populations)</t>
    <phoneticPr fontId="2" type="noConversion"/>
  </si>
  <si>
    <t>Winberg et al. 1973</t>
    <phoneticPr fontId="2" type="noConversion"/>
  </si>
  <si>
    <t>Momot 1967</t>
    <phoneticPr fontId="2" type="noConversion"/>
  </si>
  <si>
    <t>Alimov and Winberg 1972, Alimov et al. 1972</t>
    <phoneticPr fontId="2" type="noConversion"/>
  </si>
  <si>
    <t>Mean annual air temperature (°C)</t>
    <phoneticPr fontId="2" type="noConversion"/>
  </si>
  <si>
    <t>Randall et al. 1995 and Downing et al. 1990 combined</t>
    <phoneticPr fontId="2" type="noConversion"/>
  </si>
  <si>
    <t>Dumont 1975; dry wt: 5-102 ug - female with and without eggs</t>
    <phoneticPr fontId="2" type="noConversion"/>
  </si>
  <si>
    <t>These data were provided by X. Irigoien and are presented in author's Figure 1 a) for the Atlantic and Indian Ocean data on microzooplankton and Figure 1 b) for total zooplankton for the English Channel.</t>
    <phoneticPr fontId="2" type="noConversion"/>
  </si>
  <si>
    <t>Benguela Upwelling</t>
    <phoneticPr fontId="2" type="noConversion"/>
  </si>
  <si>
    <t>Prenti et. al 1977</t>
    <phoneticPr fontId="2" type="noConversion"/>
  </si>
  <si>
    <t>Chlorophyll; Bottle sampler; 3 sites; 19-20 dates; 2 years</t>
    <phoneticPr fontId="2" type="noConversion"/>
  </si>
  <si>
    <t>Norwegian Sea</t>
    <phoneticPr fontId="2" type="noConversion"/>
  </si>
  <si>
    <t>Norwegian Sea</t>
    <phoneticPr fontId="2" type="noConversion"/>
  </si>
  <si>
    <t>Norwegian Sea</t>
    <phoneticPr fontId="2" type="noConversion"/>
  </si>
  <si>
    <t>English Channel</t>
    <phoneticPr fontId="2" type="noConversion"/>
  </si>
  <si>
    <t>Norwegian Sea</t>
    <phoneticPr fontId="2" type="noConversion"/>
  </si>
  <si>
    <t>Alternate name: Vuolep Njakajaure</t>
    <phoneticPr fontId="2" type="noConversion"/>
  </si>
  <si>
    <t>Naroch</t>
    <phoneticPr fontId="2" type="noConversion"/>
  </si>
  <si>
    <t>Irigoien, Huisman &amp; Harris 2004</t>
    <phoneticPr fontId="2" type="noConversion"/>
  </si>
  <si>
    <t>Approximation digitized from Figure 2 in McCauley and Kalff 1981; Original is in Table 8 in Winberg et al. 1972, p.400: 10.09 kcal/m2 as the average zooplankton biomass (includes filter feeders and predators)</t>
    <phoneticPr fontId="2" type="noConversion"/>
  </si>
  <si>
    <t>Batorin</t>
    <phoneticPr fontId="2" type="noConversion"/>
  </si>
  <si>
    <t>Indian Ocean</t>
    <phoneticPr fontId="2" type="noConversion"/>
  </si>
  <si>
    <t>English Channel</t>
    <phoneticPr fontId="2" type="noConversion"/>
  </si>
  <si>
    <t>English Channel</t>
    <phoneticPr fontId="2" type="noConversion"/>
  </si>
  <si>
    <t>Indian Ocean</t>
    <phoneticPr fontId="2" type="noConversion"/>
  </si>
  <si>
    <t>Microzooplankton (mg C/m3)</t>
    <phoneticPr fontId="2" type="noConversion"/>
  </si>
  <si>
    <t>Indian Ocean</t>
    <phoneticPr fontId="2" type="noConversion"/>
  </si>
  <si>
    <t>English Channel</t>
    <phoneticPr fontId="2" type="noConversion"/>
  </si>
  <si>
    <t>North Sea</t>
    <phoneticPr fontId="2" type="noConversion"/>
  </si>
  <si>
    <t>North Sea</t>
    <phoneticPr fontId="2" type="noConversion"/>
  </si>
  <si>
    <t>North Sea</t>
    <phoneticPr fontId="2" type="noConversion"/>
  </si>
  <si>
    <t>North Sea</t>
    <phoneticPr fontId="2" type="noConversion"/>
  </si>
  <si>
    <t>Duarte and Chiscano 1999</t>
    <phoneticPr fontId="2" type="noConversion"/>
  </si>
  <si>
    <t>English Channel</t>
    <phoneticPr fontId="2" type="noConversion"/>
  </si>
  <si>
    <t>English Channel</t>
    <phoneticPr fontId="2" type="noConversion"/>
  </si>
  <si>
    <t>Indian Ocean</t>
    <phoneticPr fontId="2" type="noConversion"/>
  </si>
  <si>
    <t>ABOVE-GROUND</t>
    <phoneticPr fontId="2" type="noConversion"/>
  </si>
  <si>
    <t>Trophic type (c: carnivore, dep: deposit feeder, d: detritivore, h: herbivore, o: omnivore)</t>
    <phoneticPr fontId="2" type="noConversion"/>
  </si>
  <si>
    <t>Marchant and Williams 1977, Williams and Buckney 1976</t>
    <phoneticPr fontId="2" type="noConversion"/>
  </si>
  <si>
    <t>In Randall et al. 1995 citing Chadwick 1976 production is 30.8; In Downing et al. 1990 citing also Chadwick 1976 production is 28.9; Chadwick 1976 reports total production all fish species is 28.83 kg/ha/yr</t>
    <phoneticPr fontId="2" type="noConversion"/>
  </si>
  <si>
    <t>Ruuttanajarvi</t>
    <phoneticPr fontId="2" type="noConversion"/>
  </si>
  <si>
    <t>Dumont 1975; female without eggs</t>
    <phoneticPr fontId="2" type="noConversion"/>
  </si>
  <si>
    <t>Andronikova et al. 1972</t>
    <phoneticPr fontId="2" type="noConversion"/>
  </si>
  <si>
    <t>Data from 19 streams in Vermont</t>
    <phoneticPr fontId="2" type="noConversion"/>
  </si>
  <si>
    <t>Data from 2 streams in Washington</t>
    <phoneticPr fontId="2" type="noConversion"/>
  </si>
  <si>
    <t>Big Buffalo, Missouri, U.S.A.</t>
    <phoneticPr fontId="2" type="noConversion"/>
  </si>
  <si>
    <t>Data from 15 streams in Florida</t>
    <phoneticPr fontId="2" type="noConversion"/>
  </si>
  <si>
    <t>Paterson and Walker 1974, Walker 1973</t>
    <phoneticPr fontId="2" type="noConversion"/>
  </si>
  <si>
    <t>Above-ground Production (g dry weight/m2/d)</t>
    <phoneticPr fontId="2" type="noConversion"/>
  </si>
  <si>
    <t>Below-ground Biomass (g dry weight/m2)</t>
    <phoneticPr fontId="2" type="noConversion"/>
  </si>
  <si>
    <t>Below-ground Production (g dry weight/m2/d)</t>
    <phoneticPr fontId="2" type="noConversion"/>
  </si>
  <si>
    <t>Momot 1967, Momot and Gowing 1977</t>
    <phoneticPr fontId="2" type="noConversion"/>
  </si>
  <si>
    <t>English Channel</t>
    <phoneticPr fontId="2" type="noConversion"/>
  </si>
  <si>
    <t>Converted from mg dry mass, log10 form</t>
    <phoneticPr fontId="2" type="noConversion"/>
  </si>
  <si>
    <r>
      <t xml:space="preserve">O’Brien, Timothy G, Margaret F Kinnaird, and Hariyo T Wibisono. 2003. Crouching tigers, hidden prey: Sumatran tiger and prey populations in a tropical forest landscape. </t>
    </r>
    <r>
      <rPr>
        <i/>
        <sz val="9"/>
        <rFont val="Arial"/>
      </rPr>
      <t>Animal Conservation</t>
    </r>
    <r>
      <rPr>
        <sz val="9"/>
        <rFont val="Arial"/>
        <family val="2"/>
      </rPr>
      <t xml:space="preserve"> 6, no. 2 (May 1): 131-139. doi:10.1017/S1367943003003172.</t>
    </r>
    <phoneticPr fontId="2" type="noConversion"/>
  </si>
  <si>
    <t>Odden and Wegge 2009</t>
    <phoneticPr fontId="2" type="noConversion"/>
  </si>
  <si>
    <t>English Channel</t>
    <phoneticPr fontId="2" type="noConversion"/>
  </si>
  <si>
    <t>English Channel</t>
    <phoneticPr fontId="2" type="noConversion"/>
  </si>
  <si>
    <t>Indian Ocean</t>
    <phoneticPr fontId="2" type="noConversion"/>
  </si>
  <si>
    <t>Indian Ocean</t>
    <phoneticPr fontId="2" type="noConversion"/>
  </si>
  <si>
    <t>Indian Ocean</t>
    <phoneticPr fontId="2" type="noConversion"/>
  </si>
  <si>
    <t>English Channel</t>
    <phoneticPr fontId="2" type="noConversion"/>
  </si>
  <si>
    <t>English Channel</t>
    <phoneticPr fontId="2" type="noConversion"/>
  </si>
  <si>
    <t>Indian Ocean</t>
    <phoneticPr fontId="2" type="noConversion"/>
  </si>
  <si>
    <t>English Channel</t>
    <phoneticPr fontId="2" type="noConversion"/>
  </si>
  <si>
    <t>Indian Ocean</t>
    <phoneticPr fontId="2" type="noConversion"/>
  </si>
  <si>
    <t>Indian Ocean</t>
    <phoneticPr fontId="2" type="noConversion"/>
  </si>
  <si>
    <t>Indian Ocean</t>
    <phoneticPr fontId="2" type="noConversion"/>
  </si>
  <si>
    <t>English Channel</t>
    <phoneticPr fontId="2" type="noConversion"/>
  </si>
  <si>
    <t xml:space="preserve">Atlantic Ocean Meridional Transects </t>
    <phoneticPr fontId="2" type="noConversion"/>
  </si>
  <si>
    <t>English Channel</t>
    <phoneticPr fontId="2" type="noConversion"/>
  </si>
  <si>
    <t xml:space="preserve">Atlantic Ocean Meridional Transects </t>
    <phoneticPr fontId="2" type="noConversion"/>
  </si>
  <si>
    <t>Karanth and Nichols 2000</t>
    <phoneticPr fontId="2" type="noConversion"/>
  </si>
  <si>
    <t>Karanth and Sunquist 1992</t>
    <phoneticPr fontId="2" type="noConversion"/>
  </si>
  <si>
    <t xml:space="preserve">Atlantic Ocean Meridional Transects </t>
    <phoneticPr fontId="2" type="noConversion"/>
  </si>
  <si>
    <t>Kucera 1993; Coupland 1993 (8A) p. 260</t>
    <phoneticPr fontId="2" type="noConversion"/>
  </si>
  <si>
    <t>McCauley and Kalff 1981</t>
    <phoneticPr fontId="2" type="noConversion"/>
  </si>
  <si>
    <r>
      <t>Maximum solar radiation (Kcal cm</t>
    </r>
    <r>
      <rPr>
        <b/>
        <vertAlign val="superscript"/>
        <sz val="10"/>
        <color indexed="8"/>
        <rFont val="Arial"/>
      </rPr>
      <t>-2</t>
    </r>
    <r>
      <rPr>
        <b/>
        <sz val="10"/>
        <color indexed="8"/>
        <rFont val="Arial"/>
        <family val="2"/>
      </rPr>
      <t xml:space="preserve"> y</t>
    </r>
    <r>
      <rPr>
        <b/>
        <vertAlign val="superscript"/>
        <sz val="10"/>
        <color indexed="8"/>
        <rFont val="Arial"/>
      </rPr>
      <t>-1</t>
    </r>
    <r>
      <rPr>
        <b/>
        <sz val="10"/>
        <color indexed="8"/>
        <rFont val="Arial"/>
        <family val="2"/>
      </rPr>
      <t>)</t>
    </r>
    <phoneticPr fontId="2" type="noConversion"/>
  </si>
  <si>
    <t>Reeve and Baker 1975</t>
    <phoneticPr fontId="2" type="noConversion"/>
  </si>
  <si>
    <t>Miller and Mann 1973</t>
    <phoneticPr fontId="2" type="noConversion"/>
  </si>
  <si>
    <t>Jonasson 1972; 1984; Jonasson et. al. 1990</t>
    <phoneticPr fontId="2" type="noConversion"/>
  </si>
  <si>
    <t>Batorin, Bielorussia</t>
    <phoneticPr fontId="2" type="noConversion"/>
  </si>
  <si>
    <t>English Channel</t>
    <phoneticPr fontId="2" type="noConversion"/>
  </si>
  <si>
    <t>Dumont 1975; dry wt: 0.17-6.27 ug -  female without eggs</t>
    <phoneticPr fontId="2" type="noConversion"/>
  </si>
  <si>
    <t>Tudorancea et al. 1979</t>
    <phoneticPr fontId="2" type="noConversion"/>
  </si>
  <si>
    <t>Lac Memphremagog</t>
    <phoneticPr fontId="2" type="noConversion"/>
  </si>
  <si>
    <t>Riklik and Momot 1982</t>
    <phoneticPr fontId="2" type="noConversion"/>
  </si>
  <si>
    <t>English Channel</t>
    <phoneticPr fontId="2" type="noConversion"/>
  </si>
  <si>
    <t>Norwegian Sea</t>
    <phoneticPr fontId="2" type="noConversion"/>
  </si>
  <si>
    <t>Norwegian Sea</t>
    <phoneticPr fontId="2" type="noConversion"/>
  </si>
  <si>
    <t>Norwegian Sea</t>
    <phoneticPr fontId="2" type="noConversion"/>
  </si>
  <si>
    <t>Norwegian Sea</t>
    <phoneticPr fontId="2" type="noConversion"/>
  </si>
  <si>
    <t>Dumont 1975; mean dry weight; female without eggs</t>
    <phoneticPr fontId="2" type="noConversion"/>
  </si>
  <si>
    <t>Momot 1967</t>
    <phoneticPr fontId="2" type="noConversion"/>
  </si>
  <si>
    <t>Norwegian Sea</t>
    <phoneticPr fontId="2" type="noConversion"/>
  </si>
  <si>
    <t>Dumont 1975; mean dry weight; female without eggs of 2 other species of Cyclops</t>
    <phoneticPr fontId="2" type="noConversion"/>
  </si>
  <si>
    <t>Irminger Sea</t>
    <phoneticPr fontId="2" type="noConversion"/>
  </si>
  <si>
    <t>This is calculated from data above</t>
    <phoneticPr fontId="2" type="noConversion"/>
  </si>
  <si>
    <t>As cited in Siddiqui 2010, but missing biblio info</t>
    <phoneticPr fontId="2" type="noConversion"/>
  </si>
  <si>
    <t>IBP Reports at the Ferry House Laboratory of the Freshwater Biological Association on Lake Windermere, England; After Cyr and Peters 1996</t>
    <phoneticPr fontId="2" type="noConversion"/>
  </si>
  <si>
    <t>Estimated by authors</t>
    <phoneticPr fontId="2" type="noConversion"/>
  </si>
  <si>
    <t>Chlorophyll; Bottle sampler; 1 sites; 12 dates; 1 years</t>
    <phoneticPr fontId="2" type="noConversion"/>
  </si>
  <si>
    <t>Arai et al. 1975</t>
    <phoneticPr fontId="2" type="noConversion"/>
  </si>
  <si>
    <t>Hijmans et al.</t>
    <phoneticPr fontId="2" type="noConversion"/>
  </si>
  <si>
    <t>Aqua</t>
    <phoneticPr fontId="2" type="noConversion"/>
  </si>
  <si>
    <t>Ansell et al. 1972</t>
    <phoneticPr fontId="2" type="noConversion"/>
  </si>
  <si>
    <t>Mills 1985</t>
    <phoneticPr fontId="2" type="noConversion"/>
  </si>
  <si>
    <t xml:space="preserve">These data are average values for those above but give a slightly different fit than those reported in the original paper (McCaughley &amp; Kalff 1981, Figure 2) </t>
    <phoneticPr fontId="2" type="noConversion"/>
  </si>
  <si>
    <t>AVERAGE for lake</t>
    <phoneticPr fontId="2" type="noConversion"/>
  </si>
  <si>
    <t>Phytoplankton biomass (µg/L)</t>
    <phoneticPr fontId="2" type="noConversion"/>
  </si>
  <si>
    <t>North Sea</t>
    <phoneticPr fontId="2" type="noConversion"/>
  </si>
  <si>
    <t>This datapoint appears to be a duplicate</t>
    <phoneticPr fontId="2" type="noConversion"/>
  </si>
  <si>
    <t>English Channel</t>
    <phoneticPr fontId="2" type="noConversion"/>
  </si>
  <si>
    <t>Leveque 1973b</t>
    <phoneticPr fontId="2" type="noConversion"/>
  </si>
  <si>
    <t>McLusky and McFarlane 1974</t>
    <phoneticPr fontId="2" type="noConversion"/>
  </si>
  <si>
    <t>Indian Ocean</t>
    <phoneticPr fontId="2" type="noConversion"/>
  </si>
  <si>
    <t>Fresh mass; Net sampler (unknown); unknown sites; unknown dates; 3 years</t>
    <phoneticPr fontId="2" type="noConversion"/>
  </si>
  <si>
    <t>na</t>
    <phoneticPr fontId="2" type="noConversion"/>
  </si>
  <si>
    <t>Dry mass; Net sampler (unknown); 12 sites; 3 dates; 1 years</t>
    <phoneticPr fontId="2" type="noConversion"/>
  </si>
  <si>
    <t>Adachi et. al. 1975</t>
    <phoneticPr fontId="2" type="noConversion"/>
  </si>
  <si>
    <t>Data from 10 streams in Ontario</t>
    <phoneticPr fontId="2" type="noConversion"/>
  </si>
  <si>
    <t>Berman et. al. 1992; Walline et. al. 1992</t>
    <phoneticPr fontId="2" type="noConversion"/>
  </si>
  <si>
    <t>George, Uganda</t>
    <phoneticPr fontId="2" type="noConversion"/>
  </si>
  <si>
    <t>English Channel</t>
    <phoneticPr fontId="2" type="noConversion"/>
  </si>
  <si>
    <t>Indian Ocean</t>
    <phoneticPr fontId="2" type="noConversion"/>
  </si>
  <si>
    <t>English Channel</t>
    <phoneticPr fontId="2" type="noConversion"/>
  </si>
  <si>
    <t>Indian Ocean</t>
    <phoneticPr fontId="2" type="noConversion"/>
  </si>
  <si>
    <t>English Channel</t>
    <phoneticPr fontId="2" type="noConversion"/>
  </si>
  <si>
    <t>Indian Ocean</t>
    <phoneticPr fontId="2" type="noConversion"/>
  </si>
  <si>
    <t>Riklik and Momot 1982; Plante &amp; Downing 1989 reported -0.1427 for production; data updated from Plante &amp; Downing 1990</t>
    <phoneticPr fontId="2" type="noConversion"/>
  </si>
  <si>
    <t>Momot 1978</t>
    <phoneticPr fontId="2" type="noConversion"/>
  </si>
  <si>
    <t>Allanson 1979</t>
    <phoneticPr fontId="2" type="noConversion"/>
  </si>
  <si>
    <t>Dumont 1975; wet wt: 0.022-0.822 mg - female without eggs</t>
    <phoneticPr fontId="2" type="noConversion"/>
  </si>
  <si>
    <t>Andronikova et al. 1972</t>
    <phoneticPr fontId="2" type="noConversion"/>
  </si>
  <si>
    <t>English Channel</t>
    <phoneticPr fontId="2" type="noConversion"/>
  </si>
  <si>
    <t xml:space="preserve">Dumont 1975; mean dry weight; female without eggs </t>
    <phoneticPr fontId="2" type="noConversion"/>
  </si>
  <si>
    <t>SUM for lake</t>
    <phoneticPr fontId="2" type="noConversion"/>
  </si>
  <si>
    <t>Body mass data from Dumont 1975 converted from ug (10^-6) and dry mass using a factor x10</t>
    <phoneticPr fontId="2" type="noConversion"/>
  </si>
  <si>
    <t>Plante and Downing 1989</t>
    <phoneticPr fontId="2" type="noConversion"/>
  </si>
  <si>
    <t>Indian Ocean</t>
    <phoneticPr fontId="2" type="noConversion"/>
  </si>
  <si>
    <t>English Channel</t>
    <phoneticPr fontId="2" type="noConversion"/>
  </si>
  <si>
    <t>IUCN/SSC 2007 E. African Cheetah and Wild Dog Conservation</t>
    <phoneticPr fontId="2" type="noConversion"/>
  </si>
  <si>
    <t>ISRO 2011</t>
    <phoneticPr fontId="2" type="noConversion"/>
  </si>
  <si>
    <t>Learner and Potter 1974</t>
    <phoneticPr fontId="2" type="noConversion"/>
  </si>
  <si>
    <t>Duke and Crossley 1975</t>
    <phoneticPr fontId="2" type="noConversion"/>
  </si>
  <si>
    <t>George and Edwards 1974</t>
    <phoneticPr fontId="2" type="noConversion"/>
  </si>
  <si>
    <t>Lakhani and Satchell 1970</t>
    <phoneticPr fontId="2" type="noConversion"/>
  </si>
  <si>
    <t>Landry 1976</t>
    <phoneticPr fontId="2" type="noConversion"/>
  </si>
  <si>
    <t>Landry 1978</t>
    <phoneticPr fontId="2" type="noConversion"/>
  </si>
  <si>
    <t>Lavelle 1971</t>
    <phoneticPr fontId="2" type="noConversion"/>
  </si>
  <si>
    <r>
      <t xml:space="preserve">Marchant, R., and W. D. Williams. 1977. Population dynamics and production of a brine shrimp, Parartemia zietziana Sayce (Crustacea : Anostraca), in two salt lakes in westren Victoria, Australia. </t>
    </r>
    <r>
      <rPr>
        <i/>
        <sz val="9"/>
        <rFont val="Arial"/>
      </rPr>
      <t>Australian Journal of Marine and Freshwater Research</t>
    </r>
    <r>
      <rPr>
        <sz val="9"/>
        <rFont val="Arial"/>
        <family val="2"/>
      </rPr>
      <t xml:space="preserve"> 28, no. 4 (January 1): 417-438.</t>
    </r>
  </si>
  <si>
    <t>Miller and Mann 1973</t>
    <phoneticPr fontId="2" type="noConversion"/>
  </si>
  <si>
    <t xml:space="preserve">Atlantic Ocean Meridional Transects </t>
    <phoneticPr fontId="2" type="noConversion"/>
  </si>
  <si>
    <t xml:space="preserve">Atlantic Ocean Meridional Transects </t>
    <phoneticPr fontId="2" type="noConversion"/>
  </si>
  <si>
    <t>Fort Worth, Texas</t>
    <phoneticPr fontId="2" type="noConversion"/>
  </si>
  <si>
    <t>Ujjain, India</t>
    <phoneticPr fontId="2" type="noConversion"/>
  </si>
  <si>
    <t>Freshwater Zooplankton vs Phytoplankton Biomass</t>
    <phoneticPr fontId="2" type="noConversion"/>
  </si>
  <si>
    <t>FULL DATA</t>
    <phoneticPr fontId="2" type="noConversion"/>
  </si>
  <si>
    <t>Phytoplankton biomass (µg/l)</t>
    <phoneticPr fontId="2" type="noConversion"/>
  </si>
  <si>
    <t>Dumont 1975; dry weight femal without eggs</t>
    <phoneticPr fontId="2" type="noConversion"/>
  </si>
  <si>
    <r>
      <t>Chlorophyll (µg L</t>
    </r>
    <r>
      <rPr>
        <b/>
        <vertAlign val="superscript"/>
        <sz val="10"/>
        <color indexed="8"/>
        <rFont val="Arial"/>
      </rPr>
      <t>-1</t>
    </r>
    <r>
      <rPr>
        <b/>
        <sz val="10"/>
        <color indexed="8"/>
        <rFont val="Arial"/>
        <family val="2"/>
      </rPr>
      <t>)</t>
    </r>
    <phoneticPr fontId="2" type="noConversion"/>
  </si>
  <si>
    <r>
      <t>Total nitrogen (µg L</t>
    </r>
    <r>
      <rPr>
        <b/>
        <vertAlign val="superscript"/>
        <sz val="10"/>
        <color indexed="8"/>
        <rFont val="Arial"/>
      </rPr>
      <t>-1</t>
    </r>
    <r>
      <rPr>
        <b/>
        <sz val="10"/>
        <color indexed="8"/>
        <rFont val="Arial"/>
        <family val="2"/>
      </rPr>
      <t>)</t>
    </r>
    <phoneticPr fontId="2" type="noConversion"/>
  </si>
  <si>
    <r>
      <t>Total phosphorus (µg L</t>
    </r>
    <r>
      <rPr>
        <b/>
        <vertAlign val="superscript"/>
        <sz val="10"/>
        <color indexed="8"/>
        <rFont val="Arial"/>
      </rPr>
      <t>-1</t>
    </r>
    <r>
      <rPr>
        <b/>
        <sz val="10"/>
        <color indexed="8"/>
        <rFont val="Arial"/>
        <family val="2"/>
      </rPr>
      <t>)</t>
    </r>
    <phoneticPr fontId="2" type="noConversion"/>
  </si>
  <si>
    <t>Insects only</t>
    <phoneticPr fontId="2" type="noConversion"/>
  </si>
  <si>
    <r>
      <t xml:space="preserve">Hayes, R. D., A. M. Baer, and D. G. Larsen. 1991. </t>
    </r>
    <r>
      <rPr>
        <i/>
        <sz val="9"/>
        <rFont val="Arial"/>
      </rPr>
      <t>Population dynamics and prey relationships of an exploited and recovering wolf population in the southern Yukon</t>
    </r>
    <r>
      <rPr>
        <sz val="9"/>
        <rFont val="Arial"/>
        <family val="2"/>
      </rPr>
      <t>. Final Report TR-91-1. Yukon Fish and Wildlife Branch, Department of Renewable Resources.</t>
    </r>
  </si>
  <si>
    <t>Sikhote-Alin Reserve/Tigers.Ru</t>
    <phoneticPr fontId="2" type="noConversion"/>
  </si>
  <si>
    <t>Runyoro et al. 1995</t>
    <phoneticPr fontId="2" type="noConversion"/>
  </si>
  <si>
    <t>Salnicki 2004</t>
    <phoneticPr fontId="2" type="noConversion"/>
  </si>
  <si>
    <t>Prachi and Kulkarni 2006</t>
    <phoneticPr fontId="2" type="noConversion"/>
  </si>
  <si>
    <t>Project Tiger Directorate</t>
    <phoneticPr fontId="2" type="noConversion"/>
  </si>
  <si>
    <t>Gophen 1978, Serruya 1978</t>
    <phoneticPr fontId="2" type="noConversion"/>
  </si>
  <si>
    <t xml:space="preserve">Dumont 1975; mean dry weight; female without eggs </t>
    <phoneticPr fontId="2" type="noConversion"/>
  </si>
  <si>
    <t>Alimov and Winberg 1972, Alimov et al. 1972</t>
    <phoneticPr fontId="2" type="noConversion"/>
  </si>
  <si>
    <t>English Channel</t>
    <phoneticPr fontId="2" type="noConversion"/>
  </si>
  <si>
    <t>Bysjon</t>
    <phoneticPr fontId="2" type="noConversion"/>
  </si>
  <si>
    <t xml:space="preserve">Atlantic Ocean Meridional Transects </t>
    <phoneticPr fontId="2" type="noConversion"/>
  </si>
  <si>
    <t>Land</t>
    <phoneticPr fontId="2" type="noConversion"/>
  </si>
  <si>
    <t>ODMP 2008</t>
    <phoneticPr fontId="2" type="noConversion"/>
  </si>
  <si>
    <t>Ogutu et al. 2005</t>
    <phoneticPr fontId="2" type="noConversion"/>
  </si>
  <si>
    <t>Ogutu Owen-Smith 2003</t>
    <phoneticPr fontId="2" type="noConversion"/>
  </si>
  <si>
    <t>These data duplicate those directly above, without references.</t>
    <phoneticPr fontId="2" type="noConversion"/>
  </si>
  <si>
    <t>Fish</t>
    <phoneticPr fontId="2" type="noConversion"/>
  </si>
  <si>
    <t>Penczak et al. 1985</t>
    <phoneticPr fontId="2" type="noConversion"/>
  </si>
  <si>
    <t>Fuller and Keith 1980</t>
    <phoneticPr fontId="2" type="noConversion"/>
  </si>
  <si>
    <t>Fuller and Keith 1981b</t>
    <phoneticPr fontId="2" type="noConversion"/>
  </si>
  <si>
    <t>Gulin and Rudenko 1973</t>
    <phoneticPr fontId="2" type="noConversion"/>
  </si>
  <si>
    <t>Gwahaba 1973</t>
    <phoneticPr fontId="2" type="noConversion"/>
  </si>
  <si>
    <t>Aqua</t>
    <phoneticPr fontId="2" type="noConversion"/>
  </si>
  <si>
    <r>
      <t xml:space="preserve">Gasaway, William C., Robert O. Stephenson, James L. Davis, Peter E. K. Shepherd, and Oliver E. Burris. 1983. Interrelationships of Wolves, Prey, and Man in Interior Alaska. </t>
    </r>
    <r>
      <rPr>
        <i/>
        <sz val="9"/>
        <rFont val="Arial"/>
      </rPr>
      <t>Wildlife Monographs</t>
    </r>
    <r>
      <rPr>
        <sz val="9"/>
        <rFont val="Arial"/>
        <family val="2"/>
      </rPr>
      <t>, no. 84 (July 1): 1-50.</t>
    </r>
  </si>
  <si>
    <t>Randall et al. 1989</t>
    <phoneticPr fontId="2" type="noConversion"/>
  </si>
  <si>
    <t>Aqua</t>
    <phoneticPr fontId="2" type="noConversion"/>
  </si>
  <si>
    <r>
      <t xml:space="preserve">Van Ballenberghe, V. 1987. Effects of predation on moose numbers: A review of recent North American studies. </t>
    </r>
    <r>
      <rPr>
        <i/>
        <sz val="9"/>
        <rFont val="Arial"/>
      </rPr>
      <t>Swedish Wildlife Research Supplement</t>
    </r>
    <r>
      <rPr>
        <sz val="9"/>
        <rFont val="Arial"/>
        <family val="2"/>
      </rPr>
      <t xml:space="preserve"> 1: 63-71.</t>
    </r>
  </si>
  <si>
    <t>Estes et al. 2006</t>
    <phoneticPr fontId="2" type="noConversion"/>
  </si>
  <si>
    <t>Farlow 1976</t>
    <phoneticPr fontId="2" type="noConversion"/>
  </si>
  <si>
    <t>Ferreira and Fuston 2010</t>
    <phoneticPr fontId="2" type="noConversion"/>
  </si>
  <si>
    <t>Foster and Kearney 1967</t>
    <phoneticPr fontId="2" type="noConversion"/>
  </si>
  <si>
    <t>Fryxell et al. 1988</t>
    <phoneticPr fontId="2" type="noConversion"/>
  </si>
  <si>
    <t>Gasaway et al. 1989</t>
    <phoneticPr fontId="2" type="noConversion"/>
  </si>
  <si>
    <t>Zooplankton biomass (µg/L)</t>
    <phoneticPr fontId="2" type="noConversion"/>
  </si>
  <si>
    <t>Myers, P., R. Espinosa, C. S. Parr, T. Jones, G. S. Hammond, and T. A. Dewey. 2006. The Animal Diversity Web. http://animaldiversity.org.</t>
    <phoneticPr fontId="2" type="noConversion"/>
  </si>
  <si>
    <t>Indian Ocean</t>
    <phoneticPr fontId="2" type="noConversion"/>
  </si>
  <si>
    <t>Kinneret, Israel (Sea of Galilee)</t>
    <phoneticPr fontId="2" type="noConversion"/>
  </si>
  <si>
    <r>
      <t xml:space="preserve">Dumont, H. J., I. Velde, and S. Dumont. “The Dry Weight Estimate of Biomass in a Selection of Cladocera, Copepoda and Rotifera from the Plankton, Periphyton and Benthos of Continental Waters.” </t>
    </r>
    <r>
      <rPr>
        <i/>
        <sz val="9"/>
        <rFont val="Arial"/>
      </rPr>
      <t>Oecologia</t>
    </r>
    <r>
      <rPr>
        <sz val="9"/>
        <rFont val="Arial"/>
        <family val="2"/>
      </rPr>
      <t xml:space="preserve"> 19, no. 1 (1975): 75–97.</t>
    </r>
  </si>
  <si>
    <t>Plankton</t>
    <phoneticPr fontId="2" type="noConversion"/>
  </si>
  <si>
    <r>
      <t xml:space="preserve">Van Ballenberghe, Victor, Albert W. Erickson, and David Byman. 1975. Ecology of the Timber Wolf in Northeastern Minnesota. </t>
    </r>
    <r>
      <rPr>
        <i/>
        <sz val="9"/>
        <rFont val="Arial"/>
      </rPr>
      <t>Wildlife Monographs</t>
    </r>
    <r>
      <rPr>
        <sz val="9"/>
        <rFont val="Arial"/>
        <family val="2"/>
      </rPr>
      <t>, no. 43 (April 1): 3-43.</t>
    </r>
  </si>
  <si>
    <t>Hofer and East 1995</t>
    <phoneticPr fontId="2" type="noConversion"/>
  </si>
  <si>
    <t>Owen-Smith 2008</t>
    <phoneticPr fontId="2" type="noConversion"/>
  </si>
  <si>
    <t>Approximation digitized from Figure 2 in McCauley and Kalff 1981; Original is in Table 3 in Andronikova et al. 1972, p.65: 5.69 kcal/m2 average zooplankton biomass</t>
    <phoneticPr fontId="2" type="noConversion"/>
  </si>
  <si>
    <t>BELOW-GROUND</t>
    <phoneticPr fontId="2" type="noConversion"/>
  </si>
  <si>
    <t>Above-ground Biomass (g dry weight/m2)</t>
    <phoneticPr fontId="2" type="noConversion"/>
  </si>
  <si>
    <t>Land</t>
    <phoneticPr fontId="2" type="noConversion"/>
  </si>
  <si>
    <t>Mammal; Africa</t>
    <phoneticPr fontId="2" type="noConversion"/>
  </si>
  <si>
    <t>Valeix et al. 2009</t>
    <phoneticPr fontId="2" type="noConversion"/>
  </si>
  <si>
    <t>van der Werf 2008</t>
    <phoneticPr fontId="2" type="noConversion"/>
  </si>
  <si>
    <t>English Channel</t>
    <phoneticPr fontId="2" type="noConversion"/>
  </si>
  <si>
    <r>
      <t xml:space="preserve">Messier, François. 1985. Social organization, spatial distribution, and population density of wolves in relation to moose density. </t>
    </r>
    <r>
      <rPr>
        <i/>
        <sz val="9"/>
        <rFont val="Arial"/>
      </rPr>
      <t>Canadian Journal of Zoology</t>
    </r>
    <r>
      <rPr>
        <sz val="9"/>
        <rFont val="Arial"/>
        <family val="2"/>
      </rPr>
      <t xml:space="preserve"> 63, no. 5 (May): 1068-1077. doi:10.1139/z85-160.</t>
    </r>
  </si>
  <si>
    <r>
      <t xml:space="preserve">Mech, L. D., L. D. Frenzel, Jr., R. R. Ream, and J. W. Winship. 1971. Movements, behavior, and ecology of timber wolves in northeastern Minnesota. In </t>
    </r>
    <r>
      <rPr>
        <i/>
        <sz val="9"/>
        <rFont val="Arial"/>
      </rPr>
      <t>Ecological studies of the timber wolf in northeastern Minnesota</t>
    </r>
    <r>
      <rPr>
        <sz val="9"/>
        <rFont val="Arial"/>
        <family val="2"/>
      </rPr>
      <t>, ed. L. D. Mech and L. D. Frenzel, Jr., 1-34. St. Paul, Minnesota: USDA Forest Service Research Paper NC-52.</t>
    </r>
  </si>
  <si>
    <r>
      <t xml:space="preserve">Ballard, Warren B., Jackson S. Whitman, and Daniel J. Reed. 1991. Population Dynamics of Moose in South-Central Alaska. </t>
    </r>
    <r>
      <rPr>
        <i/>
        <sz val="9"/>
        <rFont val="Arial"/>
      </rPr>
      <t>Wildlife Monographs</t>
    </r>
    <r>
      <rPr>
        <sz val="9"/>
        <rFont val="Arial"/>
        <family val="2"/>
      </rPr>
      <t>, no. 114 (January 1): 3-49.</t>
    </r>
  </si>
  <si>
    <t>Neess and Dugdale 1959</t>
    <phoneticPr fontId="2" type="noConversion"/>
  </si>
  <si>
    <t>same author same year</t>
    <phoneticPr fontId="2" type="noConversion"/>
  </si>
  <si>
    <t>Approximation digitized from Figure 2 in McCauley and Kalff 1981; Original is in Table 9 in Winberg et al. 1972, p.401: 10.03 kcal/m2 as the average zooplankton biomass (includes filter feeders and predators)</t>
    <phoneticPr fontId="2" type="noConversion"/>
  </si>
  <si>
    <t>Red</t>
    <phoneticPr fontId="2" type="noConversion"/>
  </si>
  <si>
    <t>Land</t>
    <phoneticPr fontId="2" type="noConversion"/>
  </si>
  <si>
    <t>Mammal; Africa</t>
    <phoneticPr fontId="2" type="noConversion"/>
  </si>
  <si>
    <t>Whyte et al. 2003</t>
    <phoneticPr fontId="2" type="noConversion"/>
  </si>
  <si>
    <t>Wilkinson 1996</t>
    <phoneticPr fontId="2" type="noConversion"/>
  </si>
  <si>
    <t>Finstertaler See, Austria</t>
    <phoneticPr fontId="2" type="noConversion"/>
  </si>
  <si>
    <t>Karanth and Nichols 1998</t>
    <phoneticPr fontId="2" type="noConversion"/>
  </si>
  <si>
    <t>USSR, Tambovskaya region</t>
    <phoneticPr fontId="2" type="noConversion"/>
  </si>
  <si>
    <t>Ogutu Owen-Smith 2005</t>
    <phoneticPr fontId="2" type="noConversion"/>
  </si>
  <si>
    <t>Ojwang et al. 2002</t>
    <phoneticPr fontId="2" type="noConversion"/>
  </si>
  <si>
    <t>Pienaar 1963</t>
    <phoneticPr fontId="2" type="noConversion"/>
  </si>
  <si>
    <t>Mills 1990</t>
    <phoneticPr fontId="2" type="noConversion"/>
  </si>
  <si>
    <t>Mills and Funston 2003</t>
    <phoneticPr fontId="2" type="noConversion"/>
  </si>
  <si>
    <t>Mills and Harvey 2001</t>
    <phoneticPr fontId="2" type="noConversion"/>
  </si>
  <si>
    <r>
      <t xml:space="preserve">Peterson, Rolf. 1977. </t>
    </r>
    <r>
      <rPr>
        <i/>
        <sz val="9"/>
        <rFont val="Arial"/>
      </rPr>
      <t>Wolf ecology and prey relationships on Isle Royale</t>
    </r>
    <r>
      <rPr>
        <sz val="9"/>
        <rFont val="Arial"/>
        <family val="2"/>
      </rPr>
      <t>. Scientific monograph series 11. Washington: U.S. National Park Service Dept. of the Interior.</t>
    </r>
  </si>
  <si>
    <t>Pienaar 1966</t>
    <phoneticPr fontId="2" type="noConversion"/>
  </si>
  <si>
    <t>Plumptre 2010</t>
    <phoneticPr fontId="2" type="noConversion"/>
  </si>
  <si>
    <t>Power and Compion 2009</t>
    <phoneticPr fontId="2" type="noConversion"/>
  </si>
  <si>
    <t>Fuller 1989</t>
    <phoneticPr fontId="2" type="noConversion"/>
  </si>
  <si>
    <t>Land</t>
    <phoneticPr fontId="2" type="noConversion"/>
  </si>
  <si>
    <t>Schaller 1972</t>
    <phoneticPr fontId="2" type="noConversion"/>
  </si>
  <si>
    <t>Mammal; North America</t>
    <phoneticPr fontId="2" type="noConversion"/>
  </si>
  <si>
    <t>http://dataknp.sanparks.org/sanparks/metacat/judithk.814.4/sanparks</t>
    <phoneticPr fontId="2" type="noConversion"/>
  </si>
  <si>
    <t>http://www.sanparks.org/parks/kruger/conservation/scientific/ff/biodiversity_statistics.php</t>
    <phoneticPr fontId="2" type="noConversion"/>
  </si>
  <si>
    <r>
      <t xml:space="preserve">Peek, James M., David L. Urich, and Richard J. Mackie. 1976. Moose Habitat Selection and Relationships to Forest Management in Northeastern Minnesota. </t>
    </r>
    <r>
      <rPr>
        <i/>
        <sz val="9"/>
        <rFont val="Arial"/>
      </rPr>
      <t>Wildlife Monographs</t>
    </r>
    <r>
      <rPr>
        <sz val="9"/>
        <rFont val="Arial"/>
        <family val="2"/>
      </rPr>
      <t>, no. 48 (April 1): 3-65.</t>
    </r>
  </si>
  <si>
    <t>Bonyongo 2004</t>
    <phoneticPr fontId="2" type="noConversion"/>
  </si>
  <si>
    <r>
      <t xml:space="preserve">Parker, Gerald R. 1973. Distribution and Densities of Wolves within Barren-Ground Caribou Range in Northern Mainland Canada. </t>
    </r>
    <r>
      <rPr>
        <i/>
        <sz val="9"/>
        <rFont val="Arial"/>
      </rPr>
      <t>Journal of Mammalogy</t>
    </r>
    <r>
      <rPr>
        <sz val="9"/>
        <rFont val="Arial"/>
        <family val="2"/>
      </rPr>
      <t xml:space="preserve"> 54, no. 2 (May 1): 341-348. doi:10.2307/1379121.</t>
    </r>
  </si>
  <si>
    <r>
      <t xml:space="preserve">Fuller, Todd K., and Lloyd B. Keith. 1981. Woodland Caribou Population Dynamics in Northeastern Alberta. </t>
    </r>
    <r>
      <rPr>
        <i/>
        <sz val="9"/>
        <rFont val="Arial"/>
      </rPr>
      <t>The Journal of Wildlife Management</t>
    </r>
    <r>
      <rPr>
        <sz val="9"/>
        <rFont val="Arial"/>
        <family val="2"/>
      </rPr>
      <t xml:space="preserve"> 45, no. 1 (January 1): 197-213. doi:10.2307/3807887.</t>
    </r>
  </si>
  <si>
    <t>Ginsberg 1993</t>
    <phoneticPr fontId="2" type="noConversion"/>
  </si>
  <si>
    <t>Graf et al. 2009</t>
    <phoneticPr fontId="2" type="noConversion"/>
  </si>
  <si>
    <t>Grange and Duncan 2006</t>
    <phoneticPr fontId="2" type="noConversion"/>
  </si>
  <si>
    <t>Taxa</t>
    <phoneticPr fontId="2" type="noConversion"/>
  </si>
  <si>
    <t>Karanth and Kumar 2005</t>
    <phoneticPr fontId="2" type="noConversion"/>
  </si>
  <si>
    <t>This is calculated from the data above</t>
    <phoneticPr fontId="2" type="noConversion"/>
  </si>
  <si>
    <t>This is calculated from the Project Tiger data above.</t>
    <phoneticPr fontId="2" type="noConversion"/>
  </si>
  <si>
    <t>Myastro</t>
    <phoneticPr fontId="2" type="noConversion"/>
  </si>
  <si>
    <t>Bonacina and de Bernardi 1978; Ruggiu and Saraceni 1978</t>
    <phoneticPr fontId="2" type="noConversion"/>
  </si>
  <si>
    <t>Green et al. 1984</t>
    <phoneticPr fontId="2" type="noConversion"/>
  </si>
  <si>
    <t>Gros 1998</t>
    <phoneticPr fontId="2" type="noConversion"/>
  </si>
  <si>
    <t>Gros 2002</t>
    <phoneticPr fontId="2" type="noConversion"/>
  </si>
  <si>
    <t>Wilson 1975</t>
    <phoneticPr fontId="2" type="noConversion"/>
  </si>
  <si>
    <t>Woodroffe and Ginsberg 1997</t>
    <phoneticPr fontId="2" type="noConversion"/>
  </si>
  <si>
    <t>Mammal</t>
    <phoneticPr fontId="2" type="noConversion"/>
  </si>
  <si>
    <t>Coe et al. 1976</t>
    <phoneticPr fontId="2" type="noConversion"/>
  </si>
  <si>
    <t>Muriuki 1998</t>
    <phoneticPr fontId="2" type="noConversion"/>
  </si>
  <si>
    <t>Myers et al. 2006</t>
    <phoneticPr fontId="2" type="noConversion"/>
  </si>
  <si>
    <t>Rigler 1978</t>
    <phoneticPr fontId="2" type="noConversion"/>
  </si>
  <si>
    <t>Rupp and DeRoche 1965</t>
    <phoneticPr fontId="2" type="noConversion"/>
  </si>
  <si>
    <t>In Cannell 1982, was Gholz 1981 in press, published in 1982</t>
    <phoneticPr fontId="2" type="noConversion"/>
  </si>
  <si>
    <t>Mills et al 1978</t>
    <phoneticPr fontId="2" type="noConversion"/>
  </si>
  <si>
    <t>Mills et al. 2001</t>
    <phoneticPr fontId="2" type="noConversion"/>
  </si>
  <si>
    <t>Hanby and Bygott 2004</t>
    <phoneticPr fontId="2" type="noConversion"/>
  </si>
  <si>
    <r>
      <t xml:space="preserve">Messier, Francois, and Michel Crete. 1985. Moose-wolf dynamics and the natural regulation of moose populations. </t>
    </r>
    <r>
      <rPr>
        <i/>
        <sz val="9"/>
        <rFont val="Arial"/>
      </rPr>
      <t>Oecologia</t>
    </r>
    <r>
      <rPr>
        <sz val="9"/>
        <rFont val="Arial"/>
        <family val="2"/>
      </rPr>
      <t xml:space="preserve"> 65, no. 4 (March): 503-512. doi:10.1007/BF00379664.</t>
    </r>
  </si>
  <si>
    <r>
      <t xml:space="preserve">Stenlund, M. H. 1955. A field study of the timber wolf (Canis lupus) in the Superior National Forest, Minnesota. </t>
    </r>
    <r>
      <rPr>
        <i/>
        <sz val="9"/>
        <rFont val="Arial"/>
      </rPr>
      <t>Minnesota Department of Conservation, Technical Bulletin</t>
    </r>
    <r>
      <rPr>
        <sz val="9"/>
        <rFont val="Arial"/>
        <family val="2"/>
      </rPr>
      <t xml:space="preserve"> 4: 1-55.</t>
    </r>
  </si>
  <si>
    <t>Leveque 1973a</t>
    <phoneticPr fontId="2" type="noConversion"/>
  </si>
  <si>
    <r>
      <t xml:space="preserve">Miquelle, Dale G., Evgeny N. Smirnov, Troy W. Merrill, Alexander E. Myslenkov, Howard B. Quigley, Maurice G. Hornocker, and Bart Schleyer. 1999. Hierarchical spatial analysis of Amur tiger relationships to habitat and prey. In </t>
    </r>
    <r>
      <rPr>
        <i/>
        <sz val="9"/>
        <rFont val="Arial"/>
      </rPr>
      <t>Riding the tiger: tiger conservation in human-dominated landscapes</t>
    </r>
    <r>
      <rPr>
        <sz val="9"/>
        <rFont val="Arial"/>
        <family val="2"/>
      </rPr>
      <t>, ed. John Seidensticker, Sarah Christie, and Peter Jackson, 71-99. Cambridge: Cambridge University Press, May 1.</t>
    </r>
  </si>
  <si>
    <r>
      <t xml:space="preserve">Bjorge, R. R., and J. R. Gunson. 1989. Wolf, Canis lupus , population characteristics and prey relationships near Simonette River, Alberta. </t>
    </r>
    <r>
      <rPr>
        <i/>
        <sz val="9"/>
        <rFont val="Arial"/>
      </rPr>
      <t>Canadian Field-Naturalist</t>
    </r>
    <r>
      <rPr>
        <sz val="9"/>
        <rFont val="Arial"/>
        <family val="2"/>
      </rPr>
      <t xml:space="preserve"> 103, no. 3: 327-334.</t>
    </r>
  </si>
  <si>
    <t>http://dataknp.sanparks.org/sanparks/metacat/judithk.739.17/sanparks</t>
    <phoneticPr fontId="2" type="noConversion"/>
  </si>
  <si>
    <r>
      <t xml:space="preserve">Pimlott, D. H., J. A. Shannon, and G. B. Kolenosky. 1969. </t>
    </r>
    <r>
      <rPr>
        <i/>
        <sz val="9"/>
        <rFont val="Arial"/>
      </rPr>
      <t>The ecology of the timber wolf in Algonquin Provincial Park</t>
    </r>
    <r>
      <rPr>
        <sz val="9"/>
        <rFont val="Arial"/>
        <family val="2"/>
      </rPr>
      <t>. Toronto, Ontario: Ontario Department of Lands and Forests.</t>
    </r>
  </si>
  <si>
    <t>UNEP WCMC 2008</t>
    <phoneticPr fontId="2" type="noConversion"/>
  </si>
  <si>
    <t>van Orsdol et al. 1985</t>
    <phoneticPr fontId="2" type="noConversion"/>
  </si>
  <si>
    <t>Viljoen 1993</t>
    <phoneticPr fontId="2" type="noConversion"/>
  </si>
  <si>
    <t>Wadge 2007</t>
    <phoneticPr fontId="2" type="noConversion"/>
  </si>
  <si>
    <t>WCS 2008</t>
    <phoneticPr fontId="2" type="noConversion"/>
  </si>
  <si>
    <t>Whateley and Brooks 1985</t>
    <phoneticPr fontId="2" type="noConversion"/>
  </si>
  <si>
    <t>Bertram 1979</t>
    <phoneticPr fontId="2" type="noConversion"/>
  </si>
  <si>
    <t>Berry 1996</t>
    <phoneticPr fontId="2" type="noConversion"/>
  </si>
  <si>
    <t>Olupot et al. 2010</t>
    <phoneticPr fontId="2" type="noConversion"/>
  </si>
  <si>
    <t>Owen-Smith and Mills 2008</t>
    <phoneticPr fontId="2" type="noConversion"/>
  </si>
  <si>
    <t>Packer et al. 2005</t>
    <phoneticPr fontId="2" type="noConversion"/>
  </si>
  <si>
    <t>Bowland 1994</t>
    <phoneticPr fontId="2" type="noConversion"/>
  </si>
  <si>
    <t>BPCTrust 2010</t>
    <phoneticPr fontId="2" type="noConversion"/>
  </si>
  <si>
    <t>McNeill 1971</t>
    <phoneticPr fontId="2" type="noConversion"/>
  </si>
  <si>
    <r>
      <t xml:space="preserve">Estes, R. D., and J. Goddard. 1967. Prey selection and hunting behavior of the African wild dog. </t>
    </r>
    <r>
      <rPr>
        <i/>
        <sz val="9"/>
        <rFont val="Arial"/>
      </rPr>
      <t>The Journal of Wildlife Management</t>
    </r>
    <r>
      <rPr>
        <sz val="9"/>
        <rFont val="Arial"/>
        <family val="2"/>
      </rPr>
      <t>: 52-70.</t>
    </r>
    <phoneticPr fontId="2" type="noConversion"/>
  </si>
  <si>
    <t>Trinkel et al. 2008</t>
    <phoneticPr fontId="2" type="noConversion"/>
  </si>
  <si>
    <t>TWCM 1994</t>
    <phoneticPr fontId="2" type="noConversion"/>
  </si>
  <si>
    <t>TWCM 2000</t>
    <phoneticPr fontId="2" type="noConversion"/>
  </si>
  <si>
    <t>Reid et al. 2003</t>
    <phoneticPr fontId="2" type="noConversion"/>
  </si>
  <si>
    <t>Woodroffe et al. 1997</t>
    <phoneticPr fontId="2" type="noConversion"/>
  </si>
  <si>
    <t>Bauer and Van Der Merwe 2004</t>
    <phoneticPr fontId="2" type="noConversion"/>
  </si>
  <si>
    <t>Bennitt 2008</t>
    <phoneticPr fontId="2" type="noConversion"/>
  </si>
  <si>
    <r>
      <t xml:space="preserve">Gosz, James R. 1980. Biomass Distribution and Production Budget for a Nonaggrading Forest Ecosystem. </t>
    </r>
    <r>
      <rPr>
        <i/>
        <sz val="9"/>
        <rFont val="Arial"/>
      </rPr>
      <t>Ecology</t>
    </r>
    <r>
      <rPr>
        <sz val="9"/>
        <rFont val="Arial"/>
        <family val="2"/>
      </rPr>
      <t xml:space="preserve"> 61, no. 3 (June 1): 507-514. doi:10.2307/1937416.</t>
    </r>
    <phoneticPr fontId="2" type="noConversion"/>
  </si>
  <si>
    <t>Cannell 1982 cites as Cleve. Huston and Wolverton 2009 cites as van Cleve.</t>
    <phoneticPr fontId="2" type="noConversion"/>
  </si>
  <si>
    <t>Bothma and Walker 1999</t>
    <phoneticPr fontId="2" type="noConversion"/>
  </si>
  <si>
    <t>Incorrect in Huston and Wolverton 2009 Suppl.; is not 1979, is 1971</t>
    <phoneticPr fontId="2" type="noConversion"/>
  </si>
  <si>
    <r>
      <t xml:space="preserve">Singer, F. J. 1987. Dynamics of caribou and wolves in Denali National Park. In </t>
    </r>
    <r>
      <rPr>
        <i/>
        <sz val="9"/>
        <rFont val="Arial"/>
      </rPr>
      <t>Proceedings of the Conference on Science in the National Parks</t>
    </r>
    <r>
      <rPr>
        <sz val="9"/>
        <rFont val="Arial"/>
        <family val="2"/>
      </rPr>
      <t>. Washington, D. C.: The George Washington Wright Society and the U.S. National Park Service.</t>
    </r>
  </si>
  <si>
    <t>Brooks and Macdonald 1983</t>
    <phoneticPr fontId="2" type="noConversion"/>
  </si>
  <si>
    <t>Eltringham 1999</t>
    <phoneticPr fontId="2" type="noConversion"/>
  </si>
  <si>
    <t>Estes 1991</t>
    <phoneticPr fontId="2" type="noConversion"/>
  </si>
  <si>
    <t>Elliot and Cowan 1978</t>
    <phoneticPr fontId="2" type="noConversion"/>
  </si>
  <si>
    <t>Eloff 1984</t>
    <phoneticPr fontId="2" type="noConversion"/>
  </si>
  <si>
    <t>Nelson and Mech 1986a</t>
    <phoneticPr fontId="2" type="noConversion"/>
  </si>
  <si>
    <t>Nowak and Paradiso 1983</t>
    <phoneticPr fontId="2" type="noConversion"/>
  </si>
  <si>
    <t>Peterson et al. 1984</t>
    <phoneticPr fontId="2" type="noConversion"/>
  </si>
  <si>
    <t>Van Ballenberghe 1987</t>
    <phoneticPr fontId="2" type="noConversion"/>
  </si>
  <si>
    <t>Sivakumar and Prakash 2005</t>
    <phoneticPr fontId="2" type="noConversion"/>
  </si>
  <si>
    <t>Smuts 1978</t>
    <phoneticPr fontId="2" type="noConversion"/>
  </si>
  <si>
    <t>Soubadra Devy and Davidar 2006</t>
    <phoneticPr fontId="2" type="noConversion"/>
  </si>
  <si>
    <t>Stander 1991</t>
    <phoneticPr fontId="2" type="noConversion"/>
  </si>
  <si>
    <t>Stander 1992</t>
    <phoneticPr fontId="2" type="noConversion"/>
  </si>
  <si>
    <t>TAWIRI 2007</t>
    <phoneticPr fontId="2" type="noConversion"/>
  </si>
  <si>
    <t>Trinkel 2004</t>
    <phoneticPr fontId="2" type="noConversion"/>
  </si>
  <si>
    <t>Portt 1980</t>
    <phoneticPr fontId="2" type="noConversion"/>
  </si>
  <si>
    <t>Ramberg 1976</t>
    <phoneticPr fontId="2" type="noConversion"/>
  </si>
  <si>
    <t>Trinkel 2005</t>
    <phoneticPr fontId="2" type="noConversion"/>
  </si>
  <si>
    <t>Leaf Type</t>
    <phoneticPr fontId="2" type="noConversion"/>
  </si>
  <si>
    <t>Area to Volume: g/m2 to g/m3</t>
    <phoneticPr fontId="2" type="noConversion"/>
  </si>
  <si>
    <t>Phytoplankton biomass (g/m2)</t>
    <phoneticPr fontId="2" type="noConversion"/>
  </si>
  <si>
    <t>Zooplankton biomass (µg/l)</t>
    <phoneticPr fontId="2" type="noConversion"/>
  </si>
  <si>
    <t>Area</t>
    <phoneticPr fontId="2" type="noConversion"/>
  </si>
  <si>
    <r>
      <t xml:space="preserve">Simcharoen, Saksit, Anak Pattanavibool, K. Ullas Karanth, James D. Nichols, and N. Samba Kumar. 2007. How Many Tigers Panthera Tigris Are There in Huai Kha Khaeng Wildlife Sanctuary, Thailand? An Estimate Using Photographic Capture-Recapture Sampling. </t>
    </r>
    <r>
      <rPr>
        <i/>
        <sz val="9"/>
        <rFont val="Arial"/>
      </rPr>
      <t>Oryx</t>
    </r>
    <r>
      <rPr>
        <sz val="9"/>
        <rFont val="Arial"/>
        <family val="2"/>
      </rPr>
      <t xml:space="preserve"> 41, no. 04: 447-453. doi:10.1017/S0030605307414107.</t>
    </r>
  </si>
  <si>
    <t>Mammal; Southeast Asia</t>
    <phoneticPr fontId="2" type="noConversion"/>
  </si>
  <si>
    <t>Sinclair and Norton-Griffiths 1979</t>
    <phoneticPr fontId="2" type="noConversion"/>
  </si>
  <si>
    <t>Sinclair et al. 2008</t>
    <phoneticPr fontId="2" type="noConversion"/>
  </si>
  <si>
    <t>Sinclair et al. 2008</t>
    <phoneticPr fontId="2" type="noConversion"/>
  </si>
  <si>
    <r>
      <t xml:space="preserve">Anon. Sikhote-Alin Reserve. </t>
    </r>
    <r>
      <rPr>
        <i/>
        <sz val="9"/>
        <rFont val="Arial"/>
      </rPr>
      <t>Tigers.Ru</t>
    </r>
    <r>
      <rPr>
        <sz val="9"/>
        <rFont val="Arial"/>
        <family val="2"/>
      </rPr>
      <t>. http://tigers.ru/res/rs1e.html.</t>
    </r>
    <phoneticPr fontId="2" type="noConversion"/>
  </si>
  <si>
    <t>Simcharoen et al. 2008</t>
    <phoneticPr fontId="2" type="noConversion"/>
  </si>
  <si>
    <t>Sinclair 1995</t>
    <phoneticPr fontId="2" type="noConversion"/>
  </si>
  <si>
    <t>Phytoplankton (g/m3)</t>
    <phoneticPr fontId="2" type="noConversion"/>
  </si>
  <si>
    <t>Zooplankton (g/m3)</t>
    <phoneticPr fontId="2" type="noConversion"/>
  </si>
  <si>
    <t>Bayley, P. B. 1983. Central Amazon fish populations : biomass, production and some dynamic characteristics. Ph.D. Thesis, Halifax, N.S.: Dalhousie University.</t>
  </si>
  <si>
    <t>Aqua</t>
    <phoneticPr fontId="2" type="noConversion"/>
  </si>
  <si>
    <t>Fish</t>
    <phoneticPr fontId="2" type="noConversion"/>
  </si>
  <si>
    <t>Ecosystem</t>
    <phoneticPr fontId="2" type="noConversion"/>
  </si>
  <si>
    <t>Plot_name</t>
    <phoneticPr fontId="2" type="noConversion"/>
  </si>
  <si>
    <t>x_gm</t>
    <phoneticPr fontId="2" type="noConversion"/>
  </si>
  <si>
    <t>y_gm</t>
    <phoneticPr fontId="2" type="noConversion"/>
  </si>
  <si>
    <t>logx_gm</t>
    <phoneticPr fontId="2" type="noConversion"/>
  </si>
  <si>
    <t>Hearn et al. 2003 GlobalGIS</t>
    <phoneticPr fontId="2" type="noConversion"/>
  </si>
  <si>
    <t>Rigler 1975</t>
    <phoneticPr fontId="2" type="noConversion"/>
  </si>
  <si>
    <t>Mendelsohn et al. 2010</t>
    <phoneticPr fontId="2" type="noConversion"/>
  </si>
  <si>
    <t>Mduma 1995</t>
    <phoneticPr fontId="2" type="noConversion"/>
  </si>
  <si>
    <t>Randall et al. 1995</t>
    <phoneticPr fontId="2" type="noConversion"/>
  </si>
  <si>
    <t>Rask 1984</t>
    <phoneticPr fontId="2" type="noConversion"/>
  </si>
  <si>
    <r>
      <t xml:space="preserve">Nelson, Michael E., and L. David Mech. 1986. </t>
    </r>
    <r>
      <rPr>
        <i/>
        <sz val="9"/>
        <rFont val="Arial"/>
      </rPr>
      <t>Deer population in the Central Superior National Forest, 1967-1985</t>
    </r>
    <r>
      <rPr>
        <sz val="9"/>
        <rFont val="Arial"/>
        <family val="2"/>
      </rPr>
      <t>. Research Paper NC-271. St. Paul, Minnesota: U.S. Dept. of Agriculture, Forest Service, North Central Forest Experiment.</t>
    </r>
  </si>
  <si>
    <t>Rask and Arvola 1985</t>
    <phoneticPr fontId="2" type="noConversion"/>
  </si>
  <si>
    <t>Rask et al. 1986</t>
    <phoneticPr fontId="2" type="noConversion"/>
  </si>
  <si>
    <r>
      <t xml:space="preserve">Nelson, Michael E., and L. David Mech. 1986. Relationship between Snow Depth and Gray Wolf Predation on White-Tailed Deer. </t>
    </r>
    <r>
      <rPr>
        <i/>
        <sz val="9"/>
        <rFont val="Arial"/>
      </rPr>
      <t>The Journal of Wildlife Management</t>
    </r>
    <r>
      <rPr>
        <sz val="9"/>
        <rFont val="Arial"/>
        <family val="2"/>
      </rPr>
      <t xml:space="preserve"> 50, no. 3 (July 1): 471-474. doi:10.2307/3801108.</t>
    </r>
  </si>
  <si>
    <r>
      <t xml:space="preserve">Leuthold, Walter, and Barbara M. Leuthold. 1976. Density and biomass of ungulates in Tsavo East National Park, Kenya. </t>
    </r>
    <r>
      <rPr>
        <i/>
        <sz val="9"/>
        <rFont val="Arial"/>
      </rPr>
      <t>African Journal of Ecology</t>
    </r>
    <r>
      <rPr>
        <sz val="9"/>
        <rFont val="Arial"/>
        <family val="2"/>
      </rPr>
      <t xml:space="preserve"> 14, no. 1 (March 1): 49-58. doi:10.1111/j.1365-2028.1976.tb00151.x.</t>
    </r>
    <phoneticPr fontId="2" type="noConversion"/>
  </si>
  <si>
    <t>Loveridge 2007</t>
    <phoneticPr fontId="2" type="noConversion"/>
  </si>
  <si>
    <t>Maddock and Mills 1994</t>
    <phoneticPr fontId="2" type="noConversion"/>
  </si>
  <si>
    <t>Kiffner 2006</t>
    <phoneticPr fontId="2" type="noConversion"/>
  </si>
  <si>
    <r>
      <t xml:space="preserve">Bergerud, A. T., W. Wyett, and B. Snider. 1983. The Role of Wolf Predation in Limiting a Moose Population. </t>
    </r>
    <r>
      <rPr>
        <i/>
        <sz val="9"/>
        <rFont val="Arial"/>
      </rPr>
      <t>The Journal of Wildlife Management</t>
    </r>
    <r>
      <rPr>
        <sz val="9"/>
        <rFont val="Arial"/>
        <family val="2"/>
      </rPr>
      <t xml:space="preserve"> 47, no. 4 (October 1): 977-988. doi:10.2307/3808156.</t>
    </r>
  </si>
  <si>
    <t>same author same year</t>
    <phoneticPr fontId="2" type="noConversion"/>
  </si>
  <si>
    <t>Pearson and Kramer 1972</t>
    <phoneticPr fontId="2" type="noConversion"/>
  </si>
  <si>
    <r>
      <t xml:space="preserve">Peterson, Rolf O., James D. Woolington, and Theodore N. Bailey. 1984. Wolves of the Kenai Peninsula, Alaska. </t>
    </r>
    <r>
      <rPr>
        <i/>
        <sz val="9"/>
        <rFont val="Arial"/>
      </rPr>
      <t>Wildlife Monographs</t>
    </r>
    <r>
      <rPr>
        <sz val="9"/>
        <rFont val="Arial"/>
        <family val="2"/>
      </rPr>
      <t>, no. 88 (April 1): 3-52.</t>
    </r>
  </si>
  <si>
    <t>Mills 1982</t>
    <phoneticPr fontId="2" type="noConversion"/>
  </si>
  <si>
    <t>Prins and Douglas-Hamilton 1990</t>
    <phoneticPr fontId="2" type="noConversion"/>
  </si>
  <si>
    <t>Pusey Packer 1987</t>
    <phoneticPr fontId="2" type="noConversion"/>
  </si>
  <si>
    <r>
      <t xml:space="preserve">Plante, C., and J. A. Downing. “Empirical Evidence for Differences Among Methods for Calculating Secondary Production.” </t>
    </r>
    <r>
      <rPr>
        <i/>
        <sz val="9"/>
        <rFont val="Arial"/>
      </rPr>
      <t>Journal of the North American Benthological Society</t>
    </r>
    <r>
      <rPr>
        <sz val="9"/>
        <rFont val="Arial"/>
        <family val="2"/>
      </rPr>
      <t xml:space="preserve"> (1990): 9–16.</t>
    </r>
  </si>
  <si>
    <t>Reeve and Baker 1975</t>
    <phoneticPr fontId="2" type="noConversion"/>
  </si>
  <si>
    <t>Aqua</t>
    <phoneticPr fontId="2" type="noConversion"/>
  </si>
  <si>
    <t>Plankton</t>
    <phoneticPr fontId="2" type="noConversion"/>
  </si>
  <si>
    <t>Saito 1969</t>
    <phoneticPr fontId="2" type="noConversion"/>
  </si>
  <si>
    <t>Sameoto 1973</t>
    <phoneticPr fontId="2" type="noConversion"/>
  </si>
  <si>
    <t>Smalley 1960</t>
    <phoneticPr fontId="2" type="noConversion"/>
  </si>
  <si>
    <t>Vassiljev et al. 1998</t>
    <phoneticPr fontId="2" type="noConversion"/>
  </si>
  <si>
    <t>WCO</t>
    <phoneticPr fontId="2" type="noConversion"/>
  </si>
  <si>
    <r>
      <t xml:space="preserve">Potvin, François. 1988. Wolf movements and population dynamics in Papineau-Labelle reserve, Quebec. </t>
    </r>
    <r>
      <rPr>
        <i/>
        <sz val="9"/>
        <rFont val="Arial"/>
      </rPr>
      <t>Canadian Journal of Zoology</t>
    </r>
    <r>
      <rPr>
        <sz val="9"/>
        <rFont val="Arial"/>
        <family val="2"/>
      </rPr>
      <t xml:space="preserve"> 66, no. 6: 1266-1273. doi:10.1139/z88-185.</t>
    </r>
  </si>
  <si>
    <t>Mammal; North America</t>
    <phoneticPr fontId="2" type="noConversion"/>
  </si>
  <si>
    <r>
      <t xml:space="preserve">Kolenosky, George B. 1972. Wolf Predation on Wintering Deer in East-Central Ontario. </t>
    </r>
    <r>
      <rPr>
        <i/>
        <sz val="9"/>
        <rFont val="Arial"/>
      </rPr>
      <t>The Journal of Wildlife Management</t>
    </r>
    <r>
      <rPr>
        <sz val="9"/>
        <rFont val="Arial"/>
        <family val="2"/>
      </rPr>
      <t xml:space="preserve"> 36, no. 2 (April 1): 357-369. doi:10.2307/3799065.</t>
    </r>
  </si>
  <si>
    <r>
      <t xml:space="preserve">Jordan, P. A., P. C. Shelton, and D. L. Allen. 1967. Numbers, Turnover, and Social Structure of the Isle Royale Wolf Population. </t>
    </r>
    <r>
      <rPr>
        <i/>
        <sz val="9"/>
        <rFont val="Arial"/>
      </rPr>
      <t>American Zoologist</t>
    </r>
    <r>
      <rPr>
        <sz val="9"/>
        <rFont val="Arial"/>
        <family val="2"/>
      </rPr>
      <t xml:space="preserve"> 7, no. 2 (May 1): 233-252. doi:10.1093/icb/7.2.233.</t>
    </r>
  </si>
  <si>
    <r>
      <t xml:space="preserve">Messier, F. 1994. Ungulate population models with predation: a case study with the North American moose. </t>
    </r>
    <r>
      <rPr>
        <i/>
        <sz val="9"/>
        <rFont val="Arial"/>
      </rPr>
      <t>Ecology</t>
    </r>
    <r>
      <rPr>
        <sz val="9"/>
        <rFont val="Arial"/>
        <family val="2"/>
      </rPr>
      <t xml:space="preserve"> 75, no. 2: 478–488.</t>
    </r>
  </si>
  <si>
    <t>Harris 1972</t>
    <phoneticPr fontId="2" type="noConversion"/>
  </si>
  <si>
    <t>Hayward et al. 2006</t>
    <phoneticPr fontId="2" type="noConversion"/>
  </si>
  <si>
    <t>Broten and Said 1995</t>
    <phoneticPr fontId="2" type="noConversion"/>
  </si>
  <si>
    <t>Burger 1999</t>
    <phoneticPr fontId="2" type="noConversion"/>
  </si>
  <si>
    <t>Campbell and Borner 1995</t>
    <phoneticPr fontId="2" type="noConversion"/>
  </si>
  <si>
    <t>Caraco and Wolf 1975</t>
    <phoneticPr fontId="2" type="noConversion"/>
  </si>
  <si>
    <t>Trinkel 2010</t>
    <phoneticPr fontId="2" type="noConversion"/>
  </si>
  <si>
    <t>Estes and Goddard 1967</t>
    <phoneticPr fontId="2" type="noConversion"/>
  </si>
  <si>
    <t>Grange et al. 2004</t>
    <phoneticPr fontId="2" type="noConversion"/>
  </si>
  <si>
    <t>Hemson 2003</t>
    <phoneticPr fontId="2" type="noConversion"/>
  </si>
  <si>
    <t>Henschel 1986</t>
    <phoneticPr fontId="2" type="noConversion"/>
  </si>
  <si>
    <t>Bosselmann 1975</t>
    <phoneticPr fontId="2" type="noConversion"/>
  </si>
  <si>
    <t>Dhungel and O'Gara 1991</t>
    <phoneticPr fontId="2" type="noConversion"/>
  </si>
  <si>
    <t>Drouet-Hoguet 2007</t>
    <phoneticPr fontId="2" type="noConversion"/>
  </si>
  <si>
    <t>du Toit et al. 2003</t>
    <phoneticPr fontId="2" type="noConversion"/>
  </si>
  <si>
    <t>Dublin 1993</t>
    <phoneticPr fontId="2" type="noConversion"/>
  </si>
  <si>
    <t>Dublin 1993b</t>
    <phoneticPr fontId="2" type="noConversion"/>
  </si>
  <si>
    <t>East 1998</t>
    <phoneticPr fontId="2" type="noConversion"/>
  </si>
  <si>
    <t>EcoSystems 1982</t>
    <phoneticPr fontId="2" type="noConversion"/>
  </si>
  <si>
    <t>Honer et al. 2005</t>
    <phoneticPr fontId="2" type="noConversion"/>
  </si>
  <si>
    <t>Houston 1979</t>
    <phoneticPr fontId="2" type="noConversion"/>
  </si>
  <si>
    <t>Hanby et al. 1995</t>
    <phoneticPr fontId="2" type="noConversion"/>
  </si>
  <si>
    <t>Gros et al. 1996</t>
    <phoneticPr fontId="2" type="noConversion"/>
  </si>
  <si>
    <r>
      <t xml:space="preserve">Singer, F. J., and J. Dalle-Molle. 1985. The Denali ungulate-predator system. </t>
    </r>
    <r>
      <rPr>
        <i/>
        <sz val="9"/>
        <rFont val="Arial"/>
      </rPr>
      <t>Alces</t>
    </r>
    <r>
      <rPr>
        <sz val="9"/>
        <rFont val="Arial"/>
        <family val="2"/>
      </rPr>
      <t xml:space="preserve"> 21: 339-358.</t>
    </r>
  </si>
  <si>
    <t>logy_gm</t>
    <phoneticPr fontId="2" type="noConversion"/>
  </si>
  <si>
    <t>Lat</t>
    <phoneticPr fontId="2" type="noConversion"/>
  </si>
  <si>
    <t>Lon</t>
    <phoneticPr fontId="2" type="noConversion"/>
  </si>
  <si>
    <t>Ratlam, India</t>
    <phoneticPr fontId="2" type="noConversion"/>
  </si>
  <si>
    <t>Dunham et al. 2010</t>
    <phoneticPr fontId="2" type="noConversion"/>
  </si>
  <si>
    <t>East 1984</t>
    <phoneticPr fontId="2" type="noConversion"/>
  </si>
  <si>
    <t>East 1988</t>
    <phoneticPr fontId="2" type="noConversion"/>
  </si>
  <si>
    <t>East 1989</t>
    <phoneticPr fontId="2" type="noConversion"/>
  </si>
  <si>
    <t xml:space="preserve">Rychnovska 1979; Coupland 1979 p.178; </t>
    <phoneticPr fontId="2" type="noConversion"/>
  </si>
  <si>
    <t>Kruuk 1972</t>
    <phoneticPr fontId="2" type="noConversion"/>
  </si>
  <si>
    <t>Kruuk 1972b</t>
    <phoneticPr fontId="2" type="noConversion"/>
  </si>
  <si>
    <t>KWS 1992</t>
    <phoneticPr fontId="2" type="noConversion"/>
  </si>
  <si>
    <t>Leuthold and Leuthold 1976</t>
    <phoneticPr fontId="2" type="noConversion"/>
  </si>
  <si>
    <t>Mduma et al. 1999</t>
    <phoneticPr fontId="2" type="noConversion"/>
  </si>
  <si>
    <r>
      <t xml:space="preserve">Harihar, A., B. Pandav, and S. P. Goyal. 2006. </t>
    </r>
    <r>
      <rPr>
        <i/>
        <sz val="9"/>
        <rFont val="Arial"/>
      </rPr>
      <t>Monitoring tiger and its prey in Chilla Range, Rajaji National Park, Uttaranchal, India</t>
    </r>
    <r>
      <rPr>
        <sz val="9"/>
        <rFont val="Arial"/>
        <family val="2"/>
      </rPr>
      <t>. Research Report No. 06/001. Dehradun: Wildlife Institute of India, July.</t>
    </r>
  </si>
  <si>
    <r>
      <t xml:space="preserve">Project Tiger Directorate. Reserve Guide: Project Tiger Reserves in India. Ministry of Environment, Govt of India. </t>
    </r>
    <r>
      <rPr>
        <i/>
        <sz val="9"/>
        <rFont val="Arial"/>
      </rPr>
      <t>Project Tiger India</t>
    </r>
    <r>
      <rPr>
        <sz val="9"/>
        <rFont val="Arial"/>
        <family val="2"/>
      </rPr>
      <t>. http://projecttiger.nic.in/map.htm.</t>
    </r>
  </si>
  <si>
    <r>
      <t xml:space="preserve">Davis, J. L. 1978. History and current status of Alaska caribou herds. In </t>
    </r>
    <r>
      <rPr>
        <i/>
        <sz val="9"/>
        <rFont val="Arial"/>
      </rPr>
      <t>Parameters of caribou population ecology in Alaska</t>
    </r>
    <r>
      <rPr>
        <sz val="9"/>
        <rFont val="Arial"/>
        <family val="2"/>
      </rPr>
      <t>, ed. David R Klein and Robert G White, 1-8. Biological papers of the University of Alaska. Special report no. 3. Fairbanks: University of Alaska.</t>
    </r>
  </si>
  <si>
    <r>
      <t xml:space="preserve">Fuller, Todd K., and Lloyd B. Keith. 1980. Wolf Population Dynamics and Prey Relationships in Northeastern Alberta. </t>
    </r>
    <r>
      <rPr>
        <i/>
        <sz val="9"/>
        <rFont val="Arial"/>
      </rPr>
      <t>The Journal of Wildlife Management</t>
    </r>
    <r>
      <rPr>
        <sz val="9"/>
        <rFont val="Arial"/>
        <family val="2"/>
      </rPr>
      <t xml:space="preserve"> 44, no. 3 (July 1): 583-602. doi:10.2307/3808006.</t>
    </r>
  </si>
  <si>
    <t>http://dataknp.sanparks.org/sanparks/metacat/judithk.296.22/sanparks</t>
    <phoneticPr fontId="2" type="noConversion"/>
  </si>
  <si>
    <t>Katavi NP 2007</t>
    <phoneticPr fontId="2" type="noConversion"/>
  </si>
  <si>
    <r>
      <t xml:space="preserve">Gasaway, William C., Rodney D. Boertje, Daniel V. Grangaard, David G. Kelleyhouse, Robert O. Stephenson, and Douglas G. Larsen. 1992. The Role of Predation in Limiting Moose at Low Densities in Alaska and Yukon and Implications for Conservation. </t>
    </r>
    <r>
      <rPr>
        <i/>
        <sz val="9"/>
        <rFont val="Arial"/>
      </rPr>
      <t>Wildlife Monographs</t>
    </r>
    <r>
      <rPr>
        <sz val="9"/>
        <rFont val="Arial"/>
        <family val="2"/>
      </rPr>
      <t>, no. 120 (January 1): 3-59.</t>
    </r>
  </si>
  <si>
    <r>
      <t xml:space="preserve">Geist, V. 1998. </t>
    </r>
    <r>
      <rPr>
        <i/>
        <sz val="9"/>
        <rFont val="Arial"/>
      </rPr>
      <t>Deer of the world: their evolution, behaviour, and ecology</t>
    </r>
    <r>
      <rPr>
        <sz val="9"/>
        <rFont val="Arial"/>
        <family val="2"/>
      </rPr>
      <t>. 1st ed. Mechanicsburg, PA: Stackpole Books.</t>
    </r>
  </si>
  <si>
    <t>Johnsingh 1983</t>
    <phoneticPr fontId="2" type="noConversion"/>
  </si>
  <si>
    <r>
      <t xml:space="preserve">Peterson, Rolf O., and Richard E. Page. 1988. The Rise and Fall of Isle Royale Wolves, 1975-1986. </t>
    </r>
    <r>
      <rPr>
        <i/>
        <sz val="9"/>
        <rFont val="Arial"/>
      </rPr>
      <t>Journal of Mammalogy</t>
    </r>
    <r>
      <rPr>
        <sz val="9"/>
        <rFont val="Arial"/>
        <family val="2"/>
      </rPr>
      <t xml:space="preserve"> 69, no. 1 (February 1): 89-99. doi:10.2307/1381751.</t>
    </r>
  </si>
  <si>
    <t>Borner et al. 1987</t>
    <phoneticPr fontId="2" type="noConversion"/>
  </si>
  <si>
    <t>Department of Wildlife and National Parks, Botswana. in Bennitt 2008 p. 3</t>
    <phoneticPr fontId="2" type="noConversion"/>
  </si>
  <si>
    <t>Deloitte Touche 1992</t>
    <phoneticPr fontId="2" type="noConversion"/>
  </si>
  <si>
    <r>
      <t xml:space="preserve">Srikosamatara, Sompoad. 1993. Density and Biomass of Large Herbivores and Other Mammals in a Dry Tropical Forest, Western Thailand. </t>
    </r>
    <r>
      <rPr>
        <i/>
        <sz val="9"/>
        <rFont val="Arial"/>
      </rPr>
      <t>Journal of Tropical Ecology</t>
    </r>
    <r>
      <rPr>
        <sz val="9"/>
        <rFont val="Arial"/>
        <family val="2"/>
      </rPr>
      <t xml:space="preserve"> 9, no. 01: 33-43. doi:10.1017/S026646740000691X.</t>
    </r>
  </si>
  <si>
    <r>
      <t xml:space="preserve">Karanth, K. U., J. D. Nichols, N. S. Kumar, W. A. Link, and J. E. Hines. 2004. Tigers and their prey: Predicting carnivore densities from prey abundance. </t>
    </r>
    <r>
      <rPr>
        <i/>
        <sz val="9"/>
        <rFont val="Arial"/>
      </rPr>
      <t>Proceedings of the National Academy of Sciences</t>
    </r>
    <r>
      <rPr>
        <sz val="9"/>
        <rFont val="Arial"/>
        <family val="2"/>
      </rPr>
      <t xml:space="preserve"> 101, no. 14: 4854-4858.</t>
    </r>
  </si>
  <si>
    <t>Kawanishi and Sunquist 2004</t>
    <phoneticPr fontId="2" type="noConversion"/>
  </si>
  <si>
    <r>
      <t xml:space="preserve">Oosenbrug, S. M., and L. N. Carbyn. 1982. Winter predation on bison and activity patterns of a wolf pack in Wood Buffalo National Park. In </t>
    </r>
    <r>
      <rPr>
        <i/>
        <sz val="9"/>
        <rFont val="Arial"/>
      </rPr>
      <t>Wolves: a worldwide perspective of their behavior, ecology and conservation</t>
    </r>
    <r>
      <rPr>
        <sz val="9"/>
        <rFont val="Arial"/>
        <family val="2"/>
      </rPr>
      <t>, ed. F. H. Harrington and P. C. Paquet, 45-53. Park Ridge, New Jersey: Noyes Publications.</t>
    </r>
  </si>
  <si>
    <r>
      <t xml:space="preserve">Larsen, Douglas G., David A. Gauthier, and Rhonda L. Markel. 1989. Causes and Rate of Moose Mortality in the Southwest Yukon. </t>
    </r>
    <r>
      <rPr>
        <i/>
        <sz val="9"/>
        <rFont val="Arial"/>
      </rPr>
      <t>The Journal of Wildlife Management</t>
    </r>
    <r>
      <rPr>
        <sz val="9"/>
        <rFont val="Arial"/>
        <family val="2"/>
      </rPr>
      <t xml:space="preserve"> 53, no. 3 (July 1): 548-557. doi:10.2307/3809175.</t>
    </r>
  </si>
  <si>
    <t>Cooper 1990</t>
    <phoneticPr fontId="2" type="noConversion"/>
  </si>
  <si>
    <t>Mammal; Africa</t>
    <phoneticPr fontId="2" type="noConversion"/>
  </si>
  <si>
    <t>Creel and Creel 1997</t>
    <phoneticPr fontId="2" type="noConversion"/>
  </si>
  <si>
    <t>Creel and Creel 2002</t>
    <phoneticPr fontId="2" type="noConversion"/>
  </si>
  <si>
    <t>Funston et al. 1998</t>
    <phoneticPr fontId="2" type="noConversion"/>
  </si>
  <si>
    <t>Trinkel 2009</t>
    <phoneticPr fontId="2" type="noConversion"/>
  </si>
  <si>
    <r>
      <t xml:space="preserve">Carbyn, L. N. 1982. Incidence of disease and its potential role in the population dynamics of wolves in Riding Mountain National Park, Manitoba. In </t>
    </r>
    <r>
      <rPr>
        <i/>
        <sz val="9"/>
        <rFont val="Arial"/>
      </rPr>
      <t>Wolves: a worldwide perspective of their behavior, ecology and conservation</t>
    </r>
    <r>
      <rPr>
        <sz val="9"/>
        <rFont val="Arial"/>
        <family val="2"/>
      </rPr>
      <t>, ed. F. H. Harrington and P. C. Paquet, 106-116. Park Ridge, New Jersey: Noyes Publications.</t>
    </r>
  </si>
  <si>
    <t>Carbyn 1983</t>
    <phoneticPr fontId="2" type="noConversion"/>
  </si>
  <si>
    <r>
      <t xml:space="preserve">Carbyn, Ludwig N. 1983. Wolf Predation on Elk in Riding Mountain National Park, Manitoba. </t>
    </r>
    <r>
      <rPr>
        <i/>
        <sz val="9"/>
        <rFont val="Arial"/>
      </rPr>
      <t>The Journal of Wildlife Management</t>
    </r>
    <r>
      <rPr>
        <sz val="9"/>
        <rFont val="Arial"/>
        <family val="2"/>
      </rPr>
      <t xml:space="preserve"> 47, no. 4 (October 1): 963-976. doi:10.2307/3808155.</t>
    </r>
  </si>
  <si>
    <r>
      <t xml:space="preserve">Odden, Morten, and Per Wegge. 2009. Kill rates and food consumption of leopards in Bardia National Park, Nepal. </t>
    </r>
    <r>
      <rPr>
        <i/>
        <sz val="9"/>
        <rFont val="Arial"/>
      </rPr>
      <t>Acta Theriologica</t>
    </r>
    <r>
      <rPr>
        <sz val="9"/>
        <rFont val="Arial"/>
        <family val="2"/>
      </rPr>
      <t xml:space="preserve"> 54, no. 1: 23-30.</t>
    </r>
  </si>
  <si>
    <t>Kiffner et al. 2009</t>
    <phoneticPr fontId="2" type="noConversion"/>
  </si>
  <si>
    <t>KWS TAWIRI 2010</t>
    <phoneticPr fontId="2" type="noConversion"/>
  </si>
  <si>
    <t>Lamprey 1963</t>
    <phoneticPr fontId="2" type="noConversion"/>
  </si>
  <si>
    <t>Lamprey 1963b</t>
    <phoneticPr fontId="2" type="noConversion"/>
  </si>
  <si>
    <t>Laurenson et al. 1992</t>
    <phoneticPr fontId="2" type="noConversion"/>
  </si>
  <si>
    <r>
      <t xml:space="preserve">Mech, L. David. 1986. </t>
    </r>
    <r>
      <rPr>
        <i/>
        <sz val="9"/>
        <rFont val="Arial"/>
      </rPr>
      <t>Wolf population in the Central Superior National Forest, 1967-1985</t>
    </r>
    <r>
      <rPr>
        <sz val="9"/>
        <rFont val="Arial"/>
        <family val="2"/>
      </rPr>
      <t>. Research Paper NC-270. St. Paul, MN: U.S. Dept. of Agriculture, Forest Service, North Central Forest Experiment.</t>
    </r>
  </si>
  <si>
    <r>
      <t xml:space="preserve">Welch, H. E. 1976. Ecology of Chironomidae (Diptera) in a polar lake. </t>
    </r>
    <r>
      <rPr>
        <i/>
        <sz val="9"/>
        <rFont val="Arial"/>
      </rPr>
      <t>Journal of the Fisheries Research Board of Canada</t>
    </r>
    <r>
      <rPr>
        <sz val="9"/>
        <rFont val="Arial"/>
        <family val="2"/>
      </rPr>
      <t xml:space="preserve"> 33, no. 2 (February): 227-247. doi:10.1139/f76-034.</t>
    </r>
  </si>
  <si>
    <r>
      <t xml:space="preserve">Prachi, Mehta, and Jayant Kulkarni. 2006. </t>
    </r>
    <r>
      <rPr>
        <i/>
        <sz val="9"/>
        <rFont val="Arial"/>
      </rPr>
      <t>Monitoring of Tiger and Prey Population Dynamics in Melghat Tiger Reserve, Maharashtra, India</t>
    </r>
    <r>
      <rPr>
        <sz val="9"/>
        <rFont val="Arial"/>
        <family val="2"/>
      </rPr>
      <t>. Final Technical Report. Pune: Envirosearch, November.</t>
    </r>
  </si>
  <si>
    <r>
      <t xml:space="preserve">Fuller, T. K. 1989. Population dynamics of wolves in north-central Minnesota. </t>
    </r>
    <r>
      <rPr>
        <i/>
        <sz val="9"/>
        <rFont val="Arial"/>
      </rPr>
      <t>Wildlife monographs</t>
    </r>
    <r>
      <rPr>
        <sz val="9"/>
        <rFont val="Arial"/>
        <family val="2"/>
      </rPr>
      <t>, no. 105: 3–41.</t>
    </r>
  </si>
  <si>
    <r>
      <t xml:space="preserve">Karanth, K. Ullas, and James D. Nichols. 1998. Estimation of tiger densities in India using photographic captures and recaptures. </t>
    </r>
    <r>
      <rPr>
        <i/>
        <sz val="9"/>
        <rFont val="Arial"/>
      </rPr>
      <t>Ecology</t>
    </r>
    <r>
      <rPr>
        <sz val="9"/>
        <rFont val="Arial"/>
        <family val="2"/>
      </rPr>
      <t xml:space="preserve"> 79, no. 8 (December): 2852-2862. doi:10.1890/0012-9658(1998)079[2852:EOTDII]2.0.CO;2.</t>
    </r>
  </si>
  <si>
    <r>
      <t xml:space="preserve">Nowak, R. M., and J. L. Paradiso. 1983. </t>
    </r>
    <r>
      <rPr>
        <i/>
        <sz val="9"/>
        <rFont val="Arial"/>
      </rPr>
      <t>Walker’s Mammals of the World</t>
    </r>
    <r>
      <rPr>
        <sz val="9"/>
        <rFont val="Arial"/>
        <family val="2"/>
      </rPr>
      <t>. 4th ed. Vol. II. Baltimore: Johns Hopkins University Press.</t>
    </r>
  </si>
  <si>
    <r>
      <t xml:space="preserve">Wilda, Thomas J. 1984. The production of five genera of Chironomidae (Diptera) in Lake Norman, a North Carolina reservoir. </t>
    </r>
    <r>
      <rPr>
        <i/>
        <sz val="9"/>
        <rFont val="Arial"/>
      </rPr>
      <t>Hydrobiologia</t>
    </r>
    <r>
      <rPr>
        <sz val="9"/>
        <rFont val="Arial"/>
        <family val="2"/>
      </rPr>
      <t xml:space="preserve"> 108, no. 2 (January): 145-152. doi:10.1007/BF00014874.</t>
    </r>
  </si>
  <si>
    <r>
      <t xml:space="preserve">Hauge, Thomas M., and Lloyd B. Keith. 1981. Dynamics of Moose Populations in Northeastern Alberta. </t>
    </r>
    <r>
      <rPr>
        <i/>
        <sz val="9"/>
        <rFont val="Arial"/>
      </rPr>
      <t>The Journal of Wildlife Management</t>
    </r>
    <r>
      <rPr>
        <sz val="9"/>
        <rFont val="Arial"/>
        <family val="2"/>
      </rPr>
      <t xml:space="preserve"> 45, no. 3 (July 1): 573-597. doi:10.2307/3808692.</t>
    </r>
  </si>
  <si>
    <r>
      <t xml:space="preserve">Karanth, K. Ullas, Raghunandan S Chundawat, James D Nichols, and N. Samba Kumar. 2004. Estimation of tiger densities in the tropical dry forests of Panna, Central India, using photographic capture–recapture sampling. </t>
    </r>
    <r>
      <rPr>
        <i/>
        <sz val="9"/>
        <rFont val="Arial"/>
      </rPr>
      <t>Animal Conservation</t>
    </r>
    <r>
      <rPr>
        <sz val="9"/>
        <rFont val="Arial"/>
        <family val="2"/>
      </rPr>
      <t xml:space="preserve"> 7, no. 3 (August 1): 285-290. doi:10.1017/S1367943004001477.</t>
    </r>
  </si>
  <si>
    <r>
      <t xml:space="preserve">Wegge, Per, Morten Odden, Chiranjibi Pd. Pokharel, and Torstein Storaas. 2009. Predator-prey relationships and responses of ungulates and their predators to the establishment of protected areas: A case study of tigers, leopards and their prey in Bardia National Park, Nepal. </t>
    </r>
    <r>
      <rPr>
        <i/>
        <sz val="9"/>
        <rFont val="Arial"/>
      </rPr>
      <t>Biological Conservation</t>
    </r>
    <r>
      <rPr>
        <sz val="9"/>
        <rFont val="Arial"/>
        <family val="2"/>
      </rPr>
      <t xml:space="preserve"> 142, no. 1 (January): 189-202. doi:16/j.biocon.2008.10.020.</t>
    </r>
  </si>
  <si>
    <r>
      <t xml:space="preserve">Mech, L. D. 1966. </t>
    </r>
    <r>
      <rPr>
        <i/>
        <sz val="9"/>
        <rFont val="Arial"/>
      </rPr>
      <t>The wolves of Isle Royale</t>
    </r>
    <r>
      <rPr>
        <sz val="9"/>
        <rFont val="Arial"/>
        <family val="2"/>
      </rPr>
      <t>. U.S. National Park Service Fauna Series 7. Washington: U.S. Govt. Print. Off.</t>
    </r>
  </si>
  <si>
    <t>Caro 2008</t>
    <phoneticPr fontId="2" type="noConversion"/>
  </si>
  <si>
    <t>Childes 1988</t>
    <phoneticPr fontId="2" type="noConversion"/>
  </si>
  <si>
    <r>
      <t xml:space="preserve">Menon, V. 2003. </t>
    </r>
    <r>
      <rPr>
        <i/>
        <sz val="9"/>
        <rFont val="Arial"/>
      </rPr>
      <t>A field guide to Indian mammals</t>
    </r>
    <r>
      <rPr>
        <sz val="9"/>
        <rFont val="Arial"/>
        <family val="2"/>
      </rPr>
      <t>. Delhi: Dorling Kindersley, India in association with Penguin Book, India, September 1.</t>
    </r>
  </si>
  <si>
    <r>
      <t xml:space="preserve">Johnsingh, A. J. T. 1983. Large mammalian prey--predators in Bandipur. </t>
    </r>
    <r>
      <rPr>
        <i/>
        <sz val="9"/>
        <rFont val="Arial"/>
      </rPr>
      <t>Journal of the Bombay Natural History Society</t>
    </r>
    <r>
      <rPr>
        <sz val="9"/>
        <rFont val="Arial"/>
        <family val="2"/>
      </rPr>
      <t xml:space="preserve"> 80, no. 1: 1-57.</t>
    </r>
  </si>
  <si>
    <t>Creel et al. 2004</t>
    <phoneticPr fontId="2" type="noConversion"/>
  </si>
  <si>
    <t>DWNP 2008</t>
    <phoneticPr fontId="2" type="noConversion"/>
  </si>
  <si>
    <t>Land</t>
    <phoneticPr fontId="2" type="noConversion"/>
  </si>
  <si>
    <t>Mammal; North America</t>
    <phoneticPr fontId="2" type="noConversion"/>
  </si>
  <si>
    <r>
      <t xml:space="preserve">Caraco, T., and L. L. Wolf. 1975. Ecological determinants of group sizes of foraging lions. </t>
    </r>
    <r>
      <rPr>
        <i/>
        <sz val="9"/>
        <rFont val="Arial"/>
      </rPr>
      <t>American Naturalist</t>
    </r>
    <r>
      <rPr>
        <sz val="9"/>
        <rFont val="Arial"/>
        <family val="2"/>
      </rPr>
      <t>: 343-352.</t>
    </r>
    <phoneticPr fontId="2" type="noConversion"/>
  </si>
  <si>
    <t>Caro 1994</t>
    <phoneticPr fontId="2" type="noConversion"/>
  </si>
  <si>
    <t>Caro 1999</t>
    <phoneticPr fontId="2" type="noConversion"/>
  </si>
  <si>
    <t>Eisenberg and Seidensticker 1976</t>
    <phoneticPr fontId="2" type="noConversion"/>
  </si>
  <si>
    <r>
      <t xml:space="preserve">Vijverberg, J., and A. F. Richter. 1982. Population dynamics and production of Acanthocyclops robustus (Sars) and Mesocyclops leuckarti (Claus) in Tjeukemeer. </t>
    </r>
    <r>
      <rPr>
        <i/>
        <sz val="9"/>
        <rFont val="Arial"/>
      </rPr>
      <t>Hydrobiologia</t>
    </r>
    <r>
      <rPr>
        <sz val="9"/>
        <rFont val="Arial"/>
        <family val="2"/>
      </rPr>
      <t xml:space="preserve"> 95, no. 1 (September): 261-274. doi:10.1007/BF00044488.</t>
    </r>
  </si>
  <si>
    <r>
      <t xml:space="preserve">Mech, L. D. 1977. Population Trend and Winter Deer Consumption in a Minnesota Wolf Pack. In </t>
    </r>
    <r>
      <rPr>
        <i/>
        <sz val="9"/>
        <rFont val="Arial"/>
      </rPr>
      <t>Proceedings of the 1975 Predator Symposium</t>
    </r>
    <r>
      <rPr>
        <sz val="9"/>
        <rFont val="Arial"/>
        <family val="2"/>
      </rPr>
      <t>, ed. R. L. Phillips and C. Jonkel, 55-83. Missoula: Montana Forest and Conservation Experiment Station, University of Montana.</t>
    </r>
  </si>
  <si>
    <r>
      <t xml:space="preserve">Carbyn, L.N. 1974. </t>
    </r>
    <r>
      <rPr>
        <i/>
        <sz val="9"/>
        <rFont val="Arial"/>
      </rPr>
      <t>Wolf predation and behavioural interaction with elk and other ungulates in an area of high prey density</t>
    </r>
    <r>
      <rPr>
        <sz val="9"/>
        <rFont val="Arial"/>
        <family val="2"/>
      </rPr>
      <t>. Edmonton: Canadian Wildlife Service Rep.</t>
    </r>
  </si>
  <si>
    <t>Waters and Crawford 1973</t>
    <phoneticPr fontId="2" type="noConversion"/>
  </si>
  <si>
    <r>
      <t xml:space="preserve">Smalley, A. E. 1960. Energy flow of a salt marsh grasshopper population. </t>
    </r>
    <r>
      <rPr>
        <i/>
        <sz val="9"/>
        <rFont val="Arial"/>
      </rPr>
      <t>Ecology</t>
    </r>
    <r>
      <rPr>
        <sz val="9"/>
        <rFont val="Arial"/>
        <family val="2"/>
      </rPr>
      <t xml:space="preserve"> 41, no. 4 (October 1): 672-677. doi:10.2307/1931800.</t>
    </r>
  </si>
  <si>
    <r>
      <t xml:space="preserve">Schaller, George. 1967. </t>
    </r>
    <r>
      <rPr>
        <i/>
        <sz val="9"/>
        <rFont val="Arial"/>
      </rPr>
      <t>The deer and the tiger  a study of wildlife in India</t>
    </r>
    <r>
      <rPr>
        <sz val="9"/>
        <rFont val="Arial"/>
        <family val="2"/>
      </rPr>
      <t>. Chicago: University of Chicago Press.</t>
    </r>
  </si>
  <si>
    <r>
      <t xml:space="preserve">Fritts, Steven H., and L. David Mech. 1981. Dynamics, Movements, and Feeding Ecology of a Newly Protected Wolf Population in Northwestern Minnesota. </t>
    </r>
    <r>
      <rPr>
        <i/>
        <sz val="9"/>
        <rFont val="Arial"/>
      </rPr>
      <t>Wildlife Monographs</t>
    </r>
    <r>
      <rPr>
        <sz val="9"/>
        <rFont val="Arial"/>
        <family val="2"/>
      </rPr>
      <t>, no. 80 (October 1): 3-79.</t>
    </r>
  </si>
  <si>
    <r>
      <t xml:space="preserve">Wright, J. C. 1958. The Limnology of Canyon Ferry Reservoir. I. Phytoplankton-zooplankton relationships in the eutrophic zone during September and October. </t>
    </r>
    <r>
      <rPr>
        <i/>
        <sz val="9"/>
        <rFont val="Arial"/>
      </rPr>
      <t>Limnology and Oceanography</t>
    </r>
    <r>
      <rPr>
        <sz val="9"/>
        <rFont val="Arial"/>
        <family val="2"/>
      </rPr>
      <t xml:space="preserve"> 3: 150-159.</t>
    </r>
  </si>
  <si>
    <r>
      <t xml:space="preserve">Karanth, K. Ullas, and Melvin E. Sunquist. 1992. Population Structure, Density and Biomass of Large Herbivores in the Tropical Forests of Nagarahole, India. </t>
    </r>
    <r>
      <rPr>
        <i/>
        <sz val="9"/>
        <rFont val="Arial"/>
      </rPr>
      <t>Journal of Tropical Ecology</t>
    </r>
    <r>
      <rPr>
        <sz val="9"/>
        <rFont val="Arial"/>
        <family val="2"/>
      </rPr>
      <t xml:space="preserve"> 8, no. 01: 21-35. doi:10.1017/S0266467400006040.</t>
    </r>
  </si>
  <si>
    <r>
      <t xml:space="preserve">Wolfe, Michael L., and Durward L. Allen. 1973. Continued Studies of the Status, Socialization, and Relationships of Isle Royale Wolves, 1967 to 1970. </t>
    </r>
    <r>
      <rPr>
        <i/>
        <sz val="9"/>
        <rFont val="Arial"/>
      </rPr>
      <t>Journal of Mammalogy</t>
    </r>
    <r>
      <rPr>
        <sz val="9"/>
        <rFont val="Arial"/>
        <family val="2"/>
      </rPr>
      <t xml:space="preserve"> 54, no. 3: 611-635. doi:10.2307/1378962.</t>
    </r>
  </si>
  <si>
    <r>
      <t xml:space="preserve">Williams, WD, and RT Buckney. 1976. Stability of ionic proportions in five salt lakes in Victoria, Australia. </t>
    </r>
    <r>
      <rPr>
        <i/>
        <sz val="9"/>
        <rFont val="Arial"/>
      </rPr>
      <t>Australian Journal of Marine and Freshwater Research</t>
    </r>
    <r>
      <rPr>
        <sz val="9"/>
        <rFont val="Arial"/>
        <family val="2"/>
      </rPr>
      <t xml:space="preserve"> 27, no. 3 (January 1): 367-377.</t>
    </r>
  </si>
  <si>
    <r>
      <t xml:space="preserve">Zutshi, D. 1976. Phytoplankton productivity, algae dynamics and trophic status of Lake Mergozzo (Northern Italy). </t>
    </r>
    <r>
      <rPr>
        <i/>
        <sz val="9"/>
        <rFont val="Arial"/>
      </rPr>
      <t>Memorie del l’Istituto Italiano di Idrobiologia</t>
    </r>
    <r>
      <rPr>
        <sz val="9"/>
        <rFont val="Arial"/>
        <family val="2"/>
      </rPr>
      <t xml:space="preserve"> 33: 221-256.</t>
    </r>
  </si>
  <si>
    <t>Mammal; Southeast Asia</t>
    <phoneticPr fontId="2" type="noConversion"/>
  </si>
  <si>
    <t>Bagchi et al. 2003</t>
    <phoneticPr fontId="2" type="noConversion"/>
  </si>
  <si>
    <r>
      <t xml:space="preserve">Biswas, S., and K. Sankar. 2002. Prey abundance and food habit of tigers (Panthera tigris tigris) in Pench National Park, Madhya Pradesh, India. </t>
    </r>
    <r>
      <rPr>
        <i/>
        <sz val="9"/>
        <rFont val="Arial"/>
      </rPr>
      <t>Journal of Zoology</t>
    </r>
    <r>
      <rPr>
        <sz val="9"/>
        <rFont val="Arial"/>
        <family val="2"/>
      </rPr>
      <t xml:space="preserve"> 256, no. 3 (March 1): 411-420. doi:10.1017/S0952836902000456.</t>
    </r>
  </si>
  <si>
    <r>
      <t xml:space="preserve">Hayes, R. D., and A. M. Baer. 1986. </t>
    </r>
    <r>
      <rPr>
        <i/>
        <sz val="9"/>
        <rFont val="Arial"/>
      </rPr>
      <t>Wolf population research and management studies in the Yukon Territory: 1984 progress report</t>
    </r>
    <r>
      <rPr>
        <sz val="9"/>
        <rFont val="Arial"/>
        <family val="2"/>
      </rPr>
      <t>. Whitehorse, Yukon Territory: Yukon Fish and Wildlife Branch, Department of Renewable Resources.</t>
    </r>
  </si>
  <si>
    <r>
      <t xml:space="preserve">Rigler, F. H., M. E. MacCallum, and J. C. Roff. 1974. Production of Zooplankton in Char Lake. </t>
    </r>
    <r>
      <rPr>
        <i/>
        <sz val="9"/>
        <rFont val="Arial"/>
      </rPr>
      <t>Journal of the Fisheries Research Board of Canada</t>
    </r>
    <r>
      <rPr>
        <sz val="9"/>
        <rFont val="Arial"/>
        <family val="2"/>
      </rPr>
      <t xml:space="preserve"> 31, no. 5 (May): 637-646. doi:10.1139/f74-095.</t>
    </r>
  </si>
  <si>
    <r>
      <t xml:space="preserve">Eisenberg, John F., and John Seidensticker. 1976. Ungulates in southern Asia: A consideration of biomass estimates for selected habitats. </t>
    </r>
    <r>
      <rPr>
        <i/>
        <sz val="9"/>
        <rFont val="Arial"/>
      </rPr>
      <t>Biological Conservation</t>
    </r>
    <r>
      <rPr>
        <sz val="9"/>
        <rFont val="Arial"/>
        <family val="2"/>
      </rPr>
      <t xml:space="preserve"> 10, no. 4 (December): 293-308. doi:16/0006-3207(76)90003-3.</t>
    </r>
  </si>
  <si>
    <r>
      <t xml:space="preserve">Ballard, Warren B., Jackson S. Whitman, and Craig L. Gardner. 1987. Ecology of an Exploited Wolf Population in South-Central Alaska. </t>
    </r>
    <r>
      <rPr>
        <i/>
        <sz val="9"/>
        <rFont val="Arial"/>
      </rPr>
      <t>Wildlife Monographs</t>
    </r>
    <r>
      <rPr>
        <sz val="9"/>
        <rFont val="Arial"/>
        <family val="2"/>
      </rPr>
      <t>, no. 98 (July 1): 3-54.</t>
    </r>
  </si>
  <si>
    <r>
      <t xml:space="preserve">Viner, A. B., and I. R. Smith. 1973. Geographical, Historical and Physical Aspects of Lake George. </t>
    </r>
    <r>
      <rPr>
        <i/>
        <sz val="9"/>
        <rFont val="Arial"/>
      </rPr>
      <t>Proceedings of the Royal Society of London. Series B. Biological Sciences</t>
    </r>
    <r>
      <rPr>
        <sz val="9"/>
        <rFont val="Arial"/>
        <family val="2"/>
      </rPr>
      <t xml:space="preserve"> 184, no. 1076 (December 8): 235 -270. doi:10.1098/rspb.1973.0048.</t>
    </r>
  </si>
  <si>
    <r>
      <t xml:space="preserve">Dinerstein, Eric. 1980. An ecological survey of the Royal Karnali-Bardia Wildlife Reserve, Nepal: Part III: Ungulate populations. </t>
    </r>
    <r>
      <rPr>
        <i/>
        <sz val="9"/>
        <rFont val="Arial"/>
      </rPr>
      <t>Biological Conservation</t>
    </r>
    <r>
      <rPr>
        <sz val="9"/>
        <rFont val="Arial"/>
        <family val="2"/>
      </rPr>
      <t xml:space="preserve"> 18, no. 1 (June): 5-37. doi:16/0006-3207(80)90063-4.</t>
    </r>
  </si>
  <si>
    <r>
      <t xml:space="preserve">Rabinowitz, A. 1999. The status of the Indochinese tiger: separating fact from fiction. In </t>
    </r>
    <r>
      <rPr>
        <i/>
        <sz val="9"/>
        <rFont val="Arial"/>
      </rPr>
      <t>Riding the tiger: tiger conservation in human-dominated landscapes</t>
    </r>
    <r>
      <rPr>
        <sz val="9"/>
        <rFont val="Arial"/>
        <family val="2"/>
      </rPr>
      <t>, ed. John Seidensticker, Sarah Christie, and Peter Jackson, 148-165. Cambridge: Cambridge University Press, May 1.</t>
    </r>
  </si>
  <si>
    <r>
      <t xml:space="preserve">Karanth, K. Ullas, James D. Nichols, N. Samba Kumar, William A. Link, and James E. Hines. 2004. Tigers and their prey: Predicting carnivore densities from prey abundance. </t>
    </r>
    <r>
      <rPr>
        <i/>
        <sz val="9"/>
        <rFont val="Arial"/>
      </rPr>
      <t>Proceedings of the National Academy of Sciences of the United States of America</t>
    </r>
    <r>
      <rPr>
        <sz val="9"/>
        <rFont val="Arial"/>
        <family val="2"/>
      </rPr>
      <t xml:space="preserve"> 101, no. 14 (April 6): 4854 -4858. doi:10.1073/pnas.0306210101.</t>
    </r>
  </si>
  <si>
    <r>
      <t xml:space="preserve">Gopal, Rajesh, Qamar Qureshi, Manish Bhardwaj, R.K. Jagadish Singh, and Yadvendradev V. Jhala. 2010. Evaluating the Status of the Endangered Tiger Panthera Tigris and Its Prey in Panna Tiger Reserve, Madhya Pradesh, India. </t>
    </r>
    <r>
      <rPr>
        <i/>
        <sz val="9"/>
        <rFont val="Arial"/>
      </rPr>
      <t>Oryx</t>
    </r>
    <r>
      <rPr>
        <sz val="9"/>
        <rFont val="Arial"/>
        <family val="2"/>
      </rPr>
      <t xml:space="preserve"> 44, no. 03: 383-389. doi:10.1017/S0030605310000529.</t>
    </r>
  </si>
  <si>
    <r>
      <t xml:space="preserve">Sarvala, J., V. Ilmavirta, L. Paasivirta, and K. Salonen. 1981. The ecosystem of the oligotrophic Lake Pääjärvi 3. Secondary production and an ecological energy budget of the lake. </t>
    </r>
    <r>
      <rPr>
        <i/>
        <sz val="9"/>
        <rFont val="Arial"/>
      </rPr>
      <t>Verh. Int. Ver. Theor. Angew. Limnol.</t>
    </r>
    <r>
      <rPr>
        <sz val="9"/>
        <rFont val="Arial"/>
        <family val="2"/>
      </rPr>
      <t xml:space="preserve"> 21: 454-459.</t>
    </r>
  </si>
  <si>
    <r>
      <t xml:space="preserve">Waters, T. F., and G. W. Crawford. 1973. Annual production of a stream mayfly population: A comparison of methods. </t>
    </r>
    <r>
      <rPr>
        <i/>
        <sz val="9"/>
        <rFont val="Arial"/>
      </rPr>
      <t>Limnology and Oceanography</t>
    </r>
    <r>
      <rPr>
        <sz val="9"/>
        <rFont val="Arial"/>
        <family val="2"/>
      </rPr>
      <t xml:space="preserve"> 18, no. 2 (March 1): 286-296.</t>
    </r>
  </si>
  <si>
    <r>
      <t xml:space="preserve">Serruya, C. 1978. The lacustrine environment. In </t>
    </r>
    <r>
      <rPr>
        <i/>
        <sz val="9"/>
        <rFont val="Arial"/>
      </rPr>
      <t>Lake Kinneret</t>
    </r>
    <r>
      <rPr>
        <sz val="9"/>
        <rFont val="Arial"/>
        <family val="2"/>
      </rPr>
      <t>, ed. C. Serruya, 104-205. W. Junk Publishers.</t>
    </r>
  </si>
  <si>
    <r>
      <t xml:space="preserve">Karanth, K. U., and J. D. Nichols. 2000. </t>
    </r>
    <r>
      <rPr>
        <i/>
        <sz val="9"/>
        <rFont val="Arial"/>
      </rPr>
      <t>Ecological Status and Conservation of Tigers in India</t>
    </r>
    <r>
      <rPr>
        <sz val="9"/>
        <rFont val="Arial"/>
        <family val="2"/>
      </rPr>
      <t>. Final Technical Report. Washington D. C., New York, Bangalore: Division of International Conservation, US Fish and Wildlife Service; Wildlife Conservation Society; Centre for Wildlife Studies.</t>
    </r>
  </si>
  <si>
    <r>
      <t xml:space="preserve">Sunquist, Melvin E. 1981. </t>
    </r>
    <r>
      <rPr>
        <i/>
        <sz val="9"/>
        <rFont val="Arial"/>
      </rPr>
      <t>The Social Organization of Tigers (Panthera Tigris) in Royal Chitawan National Park, Nepal</t>
    </r>
    <r>
      <rPr>
        <sz val="9"/>
        <rFont val="Arial"/>
        <family val="2"/>
      </rPr>
      <t>. Smithsonian Contributions to Zoology 336. City of Washington: Smithsonian Institution Press. http://si-pddr.si.edu/dspace/handle/10088/6316.</t>
    </r>
  </si>
  <si>
    <r>
      <t xml:space="preserve">Swanson, Stella M., and U. Theodore Hammer. 1983. Production of Cricotopus ornatus (Meigen) (Diptera: Chironomidae) in Waldsea Lake, Saskatchewan. </t>
    </r>
    <r>
      <rPr>
        <i/>
        <sz val="9"/>
        <rFont val="Arial"/>
      </rPr>
      <t>Hydrobiologia</t>
    </r>
    <r>
      <rPr>
        <sz val="9"/>
        <rFont val="Arial"/>
        <family val="2"/>
      </rPr>
      <t xml:space="preserve"> 105, no. 1 (September): 155-163. doi:10.1007/BF00025185.</t>
    </r>
  </si>
  <si>
    <r>
      <t xml:space="preserve">Kawanishi, K., and M. E Sunquist. 2004. Conservation status of tigers in a primary rainforest of Peninsular Malaysia. </t>
    </r>
    <r>
      <rPr>
        <i/>
        <sz val="9"/>
        <rFont val="Arial"/>
      </rPr>
      <t>Biological Conservation</t>
    </r>
    <r>
      <rPr>
        <sz val="9"/>
        <rFont val="Arial"/>
        <family val="2"/>
      </rPr>
      <t xml:space="preserve"> 120, no. 3: 329–344.</t>
    </r>
  </si>
  <si>
    <r>
      <t xml:space="preserve">Bagchi, S., S. P. Goyal, and K. Sankar. 2003. Prey Abundance and Prey Selection by Tigers (Panthera Tigris) in a Semi-Arid, Dry Deciduous Forest in Western India. </t>
    </r>
    <r>
      <rPr>
        <i/>
        <sz val="9"/>
        <rFont val="Arial"/>
      </rPr>
      <t>Journal of Zoology</t>
    </r>
    <r>
      <rPr>
        <sz val="9"/>
        <rFont val="Arial"/>
        <family val="2"/>
      </rPr>
      <t xml:space="preserve"> 260, no. 03: 285-290. doi:10.1017/S0952836903003765.</t>
    </r>
  </si>
  <si>
    <t>Biswas and Sankar 2002</t>
    <phoneticPr fontId="2" type="noConversion"/>
  </si>
  <si>
    <t>Streit 1976</t>
    <phoneticPr fontId="2" type="noConversion"/>
  </si>
  <si>
    <r>
      <t xml:space="preserve">Winberg, G. G, A. F Alimov, V. V Bouillion, M. B Ivanova, E. V Korobtzova, N. K Kuzmitzkaya, V. N Nikulina, N. P Finogenova, and M. V Fursenko. 1973. Biological productivity of two subarctic lakes. </t>
    </r>
    <r>
      <rPr>
        <i/>
        <sz val="9"/>
        <rFont val="Arial"/>
      </rPr>
      <t>Freshwater Biology</t>
    </r>
    <r>
      <rPr>
        <sz val="9"/>
        <rFont val="Arial"/>
        <family val="2"/>
      </rPr>
      <t xml:space="preserve"> 3, no. 2 (April 1): 177-197. doi:10.1111/j.1365-2427.1973.tb00071.x.</t>
    </r>
    <phoneticPr fontId="2" type="noConversion"/>
  </si>
  <si>
    <r>
      <t xml:space="preserve">Tudorancea, Claudiu, Roger H. Green, and Judith Huebner. 1979. Structure, dynamics and production of the benthic fauna in Lake Manitoba. </t>
    </r>
    <r>
      <rPr>
        <i/>
        <sz val="9"/>
        <rFont val="Arial"/>
      </rPr>
      <t>Hydrobiologia</t>
    </r>
    <r>
      <rPr>
        <sz val="9"/>
        <rFont val="Arial"/>
        <family val="2"/>
      </rPr>
      <t xml:space="preserve"> 64, no. 1 (May): 59-95. doi:10.1007/BF00015452.</t>
    </r>
  </si>
  <si>
    <r>
      <t xml:space="preserve">Momot, W. T. 1978. Annual production and production/biomass ratios of the crayfish, Orconectes virlis, in two northern Ontario lakes. </t>
    </r>
    <r>
      <rPr>
        <i/>
        <sz val="9"/>
        <rFont val="Arial"/>
      </rPr>
      <t>Transactions of the American Fisheries Society</t>
    </r>
    <r>
      <rPr>
        <sz val="9"/>
        <rFont val="Arial"/>
        <family val="2"/>
      </rPr>
      <t xml:space="preserve"> 107: 776-784.</t>
    </r>
  </si>
  <si>
    <r>
      <t xml:space="preserve">Vassiljev, Jüri, Sandy P. Harrison, and Joël Guiot. 1998. Simulating the Holocene Lake-Level Record of Lake Bysjön, Southern Sweden. </t>
    </r>
    <r>
      <rPr>
        <i/>
        <sz val="9"/>
        <rFont val="Arial"/>
      </rPr>
      <t>Quaternary Research</t>
    </r>
    <r>
      <rPr>
        <sz val="9"/>
        <rFont val="Arial"/>
        <family val="2"/>
      </rPr>
      <t xml:space="preserve"> 49, no. 1 (January): 62-71. doi:06/qres.1997.1942.</t>
    </r>
  </si>
  <si>
    <r>
      <t xml:space="preserve">Ross, P. E., and J. Kalff. 1975. Phytoplankton Production in Lake Memphremagog, Quebec (Canada)--Vermont (U.S.A.). </t>
    </r>
    <r>
      <rPr>
        <i/>
        <sz val="9"/>
        <rFont val="Arial"/>
      </rPr>
      <t>Verh. Int. Ver. Theor. Angew. Limnol.</t>
    </r>
    <r>
      <rPr>
        <sz val="9"/>
        <rFont val="Arial"/>
        <family val="2"/>
      </rPr>
      <t xml:space="preserve"> 19: 760-769.</t>
    </r>
  </si>
  <si>
    <r>
      <t xml:space="preserve">Saito, S. 1969. Energetics of isopod populations in a forest of central Japan. </t>
    </r>
    <r>
      <rPr>
        <i/>
        <sz val="9"/>
        <rFont val="Arial"/>
      </rPr>
      <t>Researches on Population Ecology (Kyoto)</t>
    </r>
    <r>
      <rPr>
        <sz val="9"/>
        <rFont val="Arial"/>
        <family val="2"/>
      </rPr>
      <t xml:space="preserve"> 11, no. 2 (September): 229-258. doi:10.1007/BF02936269.</t>
    </r>
  </si>
  <si>
    <r>
      <t xml:space="preserve">Ruggiu, D., and C. Saraceni. 1974. Popolamento fitoplanctonico e produzione primaria. In </t>
    </r>
    <r>
      <rPr>
        <i/>
        <sz val="9"/>
        <rFont val="Arial"/>
      </rPr>
      <t>Indagini ecologiche sul Lago d’Endine</t>
    </r>
    <r>
      <rPr>
        <sz val="9"/>
        <rFont val="Arial"/>
        <family val="2"/>
      </rPr>
      <t>, ed. Luigi Barbanti, C. Bonacina, A. Calderoni, A. Carollo, R. de Bernardi, P. Guilizzoni, A. M. Nocentini, D. Ruggiu, C. Saraceni, and L. Tonolli, 151-163. Pallanza: Istituto Italiano di Idrobiologia.</t>
    </r>
  </si>
  <si>
    <r>
      <t xml:space="preserve">Vijverberg, J., and A. F. Richter. 1982. Population dynamics and production of Daphnia hyalina Leydig and Daphnia cucullata Sars in Tjeukemeer. </t>
    </r>
    <r>
      <rPr>
        <i/>
        <sz val="9"/>
        <rFont val="Arial"/>
      </rPr>
      <t>Hydrobiologia</t>
    </r>
    <r>
      <rPr>
        <sz val="9"/>
        <rFont val="Arial"/>
        <family val="2"/>
      </rPr>
      <t xml:space="preserve"> 95, no. 1 (September): 235-259. doi:10.1007/BF00044487.</t>
    </r>
  </si>
  <si>
    <r>
      <t xml:space="preserve">McCauley, E., and J. Kalff. 1981. Empirical relationships between phytoplankton and zooplankton biomass in lakes. </t>
    </r>
    <r>
      <rPr>
        <i/>
        <sz val="9"/>
        <rFont val="Arial"/>
      </rPr>
      <t>Can. J. Fish. Aquat. Sci</t>
    </r>
    <r>
      <rPr>
        <sz val="9"/>
        <rFont val="Arial"/>
        <family val="2"/>
      </rPr>
      <t xml:space="preserve"> 38, no. 4: 458–463.</t>
    </r>
  </si>
  <si>
    <r>
      <t xml:space="preserve">Skogheim, O. K., and S. Rogenrud. 1978. Recent Changes in Plankton Communities and Present Trophic State of Lake Steinsfjord. </t>
    </r>
    <r>
      <rPr>
        <i/>
        <sz val="9"/>
        <rFont val="Arial"/>
      </rPr>
      <t>Archiv fur Hydrobiologie</t>
    </r>
    <r>
      <rPr>
        <sz val="9"/>
        <rFont val="Arial"/>
        <family val="2"/>
      </rPr>
      <t xml:space="preserve"> 83, no. 2 (June): 179-199.</t>
    </r>
  </si>
  <si>
    <r>
      <t xml:space="preserve">Schindler, D. W., H. E. Welch, J. Kalff, G. J. Brunskill, and N. Kritsch. 1974. Physical and Chemical Limnology of Char Lake, Cornwallis Island (75° N Lat.). </t>
    </r>
    <r>
      <rPr>
        <i/>
        <sz val="9"/>
        <rFont val="Arial"/>
      </rPr>
      <t>Journal of the Fisheries Research Board of Canada</t>
    </r>
    <r>
      <rPr>
        <sz val="9"/>
        <rFont val="Arial"/>
        <family val="2"/>
      </rPr>
      <t xml:space="preserve"> 31, no. 5 (May): 585-607. doi:10.1139/f74-092.</t>
    </r>
  </si>
  <si>
    <r>
      <t xml:space="preserve">Pearson, W. D., and R. H. Kramer. 1972. Drift and production of two aquatic insects in a mountain stream. </t>
    </r>
    <r>
      <rPr>
        <i/>
        <sz val="9"/>
        <rFont val="Arial"/>
      </rPr>
      <t>Ecological Monographs</t>
    </r>
    <r>
      <rPr>
        <sz val="9"/>
        <rFont val="Arial"/>
        <family val="2"/>
      </rPr>
      <t xml:space="preserve"> 42, no. 3 (July 1): 365-385. doi:10.2307/1942214.</t>
    </r>
  </si>
  <si>
    <r>
      <t xml:space="preserve">Reeve, M. R., and L. D. Baker. 1975. Production of two planktonic carnivores (Chaetognath and Ctenophore) in South Florida inshore waters. </t>
    </r>
    <r>
      <rPr>
        <i/>
        <sz val="9"/>
        <rFont val="Arial"/>
      </rPr>
      <t>Fishery Bulletin (U.S.)</t>
    </r>
    <r>
      <rPr>
        <sz val="9"/>
        <rFont val="Arial"/>
        <family val="2"/>
      </rPr>
      <t xml:space="preserve"> 73: 238–248.</t>
    </r>
  </si>
  <si>
    <r>
      <t xml:space="preserve">Rey, J., and J. Capblancq. 1975. Dynamique des populations et production de zooplankton du lac de Port-Bielh (Pyrénées centrales). </t>
    </r>
    <r>
      <rPr>
        <i/>
        <sz val="9"/>
        <rFont val="Arial"/>
      </rPr>
      <t>Annales de Limnologie</t>
    </r>
    <r>
      <rPr>
        <sz val="9"/>
        <rFont val="Arial"/>
        <family val="2"/>
      </rPr>
      <t xml:space="preserve"> 11: 1-45.</t>
    </r>
  </si>
  <si>
    <r>
      <t xml:space="preserve">Steel, J. A., A. Duncan, and T. E. Andrew. 1972. The daily carbon gains and losses in the seston of Queen Mary reservoir, England during 1968. In </t>
    </r>
    <r>
      <rPr>
        <i/>
        <sz val="9"/>
        <rFont val="Arial"/>
      </rPr>
      <t>Productivity problems in freshwaters</t>
    </r>
    <r>
      <rPr>
        <sz val="9"/>
        <rFont val="Arial"/>
        <family val="2"/>
      </rPr>
      <t>, ed. Z. Kajak and A. Hillbricht-Ilkowska, 515-529. Warszawa-Krakow, Poland: PWN Polish Scientific Publishers.</t>
    </r>
  </si>
  <si>
    <r>
      <t xml:space="preserve">Potter, D. W. B., and M. A. Learner. 1974. A study of the benthic macroinverte­brates of a shallow eutrophic reservoir in south Wales with emphasis on the Chironimidae (Diptera); their life histories and production. </t>
    </r>
    <r>
      <rPr>
        <i/>
        <sz val="9"/>
        <rFont val="Arial"/>
      </rPr>
      <t>Archiv fur Hydrobiologie</t>
    </r>
    <r>
      <rPr>
        <sz val="9"/>
        <rFont val="Arial"/>
        <family val="2"/>
      </rPr>
      <t xml:space="preserve"> 74: 186-226.</t>
    </r>
  </si>
  <si>
    <r>
      <t xml:space="preserve">Strayer, D. L., J. J. Cole, G. E. Likens, and D. C. Buso. 1981. Biomass and annual production of the freshwater mussel Elliptio complanata in an oligotrophic softwater lake. </t>
    </r>
    <r>
      <rPr>
        <i/>
        <sz val="9"/>
        <rFont val="Arial"/>
      </rPr>
      <t>Freshwater Biology</t>
    </r>
    <r>
      <rPr>
        <sz val="9"/>
        <rFont val="Arial"/>
        <family val="2"/>
      </rPr>
      <t xml:space="preserve"> 11, no. 5: 435-440.</t>
    </r>
  </si>
  <si>
    <r>
      <t xml:space="preserve">Moeller, R. E., and G. E. Likens. 1978. Seston sedimentation in Mirror Lake, New Hampshire, and its relationship to long-term sediment accumulation. </t>
    </r>
    <r>
      <rPr>
        <i/>
        <sz val="9"/>
        <rFont val="Arial"/>
      </rPr>
      <t>Verh. Int. Ver. Theor. Angew. Limnol.</t>
    </r>
    <r>
      <rPr>
        <sz val="9"/>
        <rFont val="Arial"/>
        <family val="2"/>
      </rPr>
      <t xml:space="preserve"> 20: 525-530.</t>
    </r>
  </si>
  <si>
    <r>
      <t xml:space="preserve">Vijverberg, J. 1977. Population structure, life histories and abundance of copepods in Tjeukemeer, the Netherlands. </t>
    </r>
    <r>
      <rPr>
        <i/>
        <sz val="9"/>
        <rFont val="Arial"/>
      </rPr>
      <t>Freshwater Biology</t>
    </r>
    <r>
      <rPr>
        <sz val="9"/>
        <rFont val="Arial"/>
        <family val="2"/>
      </rPr>
      <t xml:space="preserve"> 7, no. 6 (December 1): 579-597. doi:10.1111/j.1365-2427.1977.tb01710.x.</t>
    </r>
  </si>
  <si>
    <r>
      <t xml:space="preserve">Riklik, Louis, and Walter T. Momot. 1982. Production ecology of Hexagenia limbata in Savanne Lake, Ontario. </t>
    </r>
    <r>
      <rPr>
        <i/>
        <sz val="9"/>
        <rFont val="Arial"/>
      </rPr>
      <t>Canadian Journal of Zoology</t>
    </r>
    <r>
      <rPr>
        <sz val="9"/>
        <rFont val="Arial"/>
        <family val="2"/>
      </rPr>
      <t xml:space="preserve"> 60, no. 10 (October): 2317-2323. doi:10.1139/z82-298.</t>
    </r>
  </si>
  <si>
    <r>
      <t xml:space="preserve">Ruggiu, D., and C. Saraceni. 1978. Struttura de popolamenti algali e produzione primaria. In </t>
    </r>
    <r>
      <rPr>
        <i/>
        <sz val="9"/>
        <rFont val="Arial"/>
      </rPr>
      <t>Il Lago di Pietra del Pertusillo: Definizione delle sue Caratteristiche Limno-Ecologiche</t>
    </r>
    <r>
      <rPr>
        <sz val="9"/>
        <rFont val="Arial"/>
        <family val="2"/>
      </rPr>
      <t>, 67-98. Pallanza: Istituto Italiano di Idrobiologia.</t>
    </r>
  </si>
  <si>
    <r>
      <t xml:space="preserve">Leveque, C., and L. Saint-Jean. 1983. III. The balance of a lacustrine ecosystem during “normal” Chad and a period of drought. Secondary production (zooplankton and benthos). In </t>
    </r>
    <r>
      <rPr>
        <i/>
        <sz val="9"/>
        <rFont val="Arial"/>
      </rPr>
      <t>Lake Chad: Ecology and Productivity of a Shallow Tropical Ecosystem</t>
    </r>
    <r>
      <rPr>
        <sz val="9"/>
        <rFont val="Arial"/>
        <family val="2"/>
      </rPr>
      <t>, ed. J.-P. Carmouze, J.-R. Durant, and C. Leveque, 385-424. 1st ed. The Hague, Netherlands: W. Junk Publishers, August 31.</t>
    </r>
  </si>
  <si>
    <t>Aqua</t>
    <phoneticPr fontId="2" type="noConversion"/>
  </si>
  <si>
    <t>Nichols 1975</t>
    <phoneticPr fontId="2" type="noConversion"/>
  </si>
  <si>
    <t>same authors same year</t>
    <phoneticPr fontId="2" type="noConversion"/>
  </si>
  <si>
    <r>
      <t xml:space="preserve">Sameoto, D. D. 1973. Annual life cycle and production of the chaetognath Sagitta elegans in Bedford Basin, Nova Scotia. </t>
    </r>
    <r>
      <rPr>
        <i/>
        <sz val="9"/>
        <rFont val="Arial"/>
      </rPr>
      <t>Journal of the Fisheries Research Board of Canada</t>
    </r>
    <r>
      <rPr>
        <sz val="9"/>
        <rFont val="Arial"/>
        <family val="2"/>
      </rPr>
      <t xml:space="preserve"> 30, no. 3 (March): 333-344. doi:10.1139/f73-063.</t>
    </r>
  </si>
  <si>
    <r>
      <t xml:space="preserve">Viner, A. B. 1969. The chemistry of the water of Lake George, Uganda. </t>
    </r>
    <r>
      <rPr>
        <i/>
        <sz val="9"/>
        <rFont val="Arial"/>
      </rPr>
      <t>Verh. Int. Ver. Theor. Angew. Limnol.</t>
    </r>
    <r>
      <rPr>
        <sz val="9"/>
        <rFont val="Arial"/>
        <family val="2"/>
      </rPr>
      <t xml:space="preserve"> 17: 289-296.</t>
    </r>
  </si>
  <si>
    <r>
      <t xml:space="preserve">Paterson, CG, and KF Walker. 1974. Seasonal dynamics and productivity of Tanytarsus barbitarsis Freeman (Diptera: Chironomidae) in the benthos of a shallow, saline lake. </t>
    </r>
    <r>
      <rPr>
        <i/>
        <sz val="9"/>
        <rFont val="Arial"/>
      </rPr>
      <t>Australian Journal of Marine and Freshwater Research</t>
    </r>
    <r>
      <rPr>
        <sz val="9"/>
        <rFont val="Arial"/>
        <family val="2"/>
      </rPr>
      <t xml:space="preserve"> 25, no. 1 (January 1): 151-165.</t>
    </r>
  </si>
  <si>
    <r>
      <t xml:space="preserve">Olafsson, Jón. 1979. The Chemistry of Lake Mývatn and River Laxá. </t>
    </r>
    <r>
      <rPr>
        <i/>
        <sz val="9"/>
        <rFont val="Arial"/>
      </rPr>
      <t>Oikos</t>
    </r>
    <r>
      <rPr>
        <sz val="9"/>
        <rFont val="Arial"/>
        <family val="2"/>
      </rPr>
      <t xml:space="preserve"> 32, no. 1/2 (January 1): 82-112. doi:10.2307/3544222.</t>
    </r>
  </si>
  <si>
    <r>
      <t xml:space="preserve">O’Brien, W. J. 1985. Mirror Lake Physical and chemical characteristics. In </t>
    </r>
    <r>
      <rPr>
        <i/>
        <sz val="9"/>
        <rFont val="Arial"/>
      </rPr>
      <t>An Ecosystem approach to aquatic ecology: Mirror Lake and its environment</t>
    </r>
    <r>
      <rPr>
        <sz val="9"/>
        <rFont val="Arial"/>
        <family val="2"/>
      </rPr>
      <t>, ed. G. E. Likens, 84-155. New York: Springer-Verlag.</t>
    </r>
  </si>
  <si>
    <r>
      <t xml:space="preserve">Olafsson, Jón. 1979. Physical Characteristics of Lake Mývatn and River Laxá. </t>
    </r>
    <r>
      <rPr>
        <i/>
        <sz val="9"/>
        <rFont val="Arial"/>
      </rPr>
      <t>Oikos</t>
    </r>
    <r>
      <rPr>
        <sz val="9"/>
        <rFont val="Arial"/>
        <family val="2"/>
      </rPr>
      <t xml:space="preserve"> 32, no. 1/2 (January 1): 38-66. doi:10.2307/3544220.</t>
    </r>
  </si>
  <si>
    <r>
      <t xml:space="preserve">Waitzbauer, W. 1969. Lebensweise und Produktionsbiologie der Schilfgallenfliege Lipara lucens Mg. (Diptera, Chloropidae). </t>
    </r>
    <r>
      <rPr>
        <i/>
        <sz val="9"/>
        <rFont val="Arial"/>
      </rPr>
      <t>Sitzungsberichte der Österreichischen Akademie der Wissenschaften, Mathematisch Naturwissenschaftliche Klasse, Abteilung</t>
    </r>
    <r>
      <rPr>
        <sz val="9"/>
        <rFont val="Arial"/>
        <family val="2"/>
      </rPr>
      <t xml:space="preserve"> 1, no. 178: 177-212.</t>
    </r>
  </si>
  <si>
    <r>
      <t xml:space="preserve">Walker, KF. 1973. Studies on a saline lake ecosystem. </t>
    </r>
    <r>
      <rPr>
        <i/>
        <sz val="9"/>
        <rFont val="Arial"/>
      </rPr>
      <t>Australian Journal of Marine and Freshwater Research</t>
    </r>
    <r>
      <rPr>
        <sz val="9"/>
        <rFont val="Arial"/>
        <family val="2"/>
      </rPr>
      <t xml:space="preserve"> 24, no. 1 (January 1): 21-72.</t>
    </r>
  </si>
  <si>
    <r>
      <t xml:space="preserve">McLusky, D. S., and A. McFarlane. 1974. The energy requirements of certain larval chironomid populations in Loch Leven, Kinross. </t>
    </r>
    <r>
      <rPr>
        <i/>
        <sz val="9"/>
        <rFont val="Arial"/>
      </rPr>
      <t>Proceedings of the Royal Society of Edinburgh. Section B: Biology</t>
    </r>
    <r>
      <rPr>
        <sz val="9"/>
        <rFont val="Arial"/>
        <family val="2"/>
      </rPr>
      <t xml:space="preserve"> 74: 259-264.</t>
    </r>
  </si>
  <si>
    <r>
      <t xml:space="preserve">Irigoien, X., J. Huisman, and R. P Harris. 2004. Global biodiversity patterns of marine phytoplankton and zooplankton. </t>
    </r>
    <r>
      <rPr>
        <i/>
        <sz val="9"/>
        <rFont val="Arial"/>
      </rPr>
      <t>Nature: International Weekly Journal of Science</t>
    </r>
    <r>
      <rPr>
        <sz val="9"/>
        <rFont val="Arial"/>
        <family val="2"/>
      </rPr>
      <t xml:space="preserve"> 429: 863-867.</t>
    </r>
  </si>
  <si>
    <r>
      <t xml:space="preserve">Rigler, F. H., and J. A. Downing. 1984. The calculation of secondary productivity. In </t>
    </r>
    <r>
      <rPr>
        <i/>
        <sz val="9"/>
        <rFont val="Arial"/>
      </rPr>
      <t>A Manual on methods for the assessment of secondary productivity in fresh waters</t>
    </r>
    <r>
      <rPr>
        <sz val="9"/>
        <rFont val="Arial"/>
        <family val="2"/>
      </rPr>
      <t>, ed. Downing, J. A. and F. H. Rigler, 19-59. 2nd ed. International Biological Programme Handbook No. 17. Oxford: Blackwell Scientific Publications.</t>
    </r>
  </si>
  <si>
    <r>
      <t xml:space="preserve">Streit, B. 1976. Energy flow in four different field populations of Ancylus fluviatilis (Gastropoda-Basommatophora). </t>
    </r>
    <r>
      <rPr>
        <i/>
        <sz val="9"/>
        <rFont val="Arial"/>
      </rPr>
      <t>Oecologia</t>
    </r>
    <r>
      <rPr>
        <sz val="9"/>
        <rFont val="Arial"/>
        <family val="2"/>
      </rPr>
      <t xml:space="preserve"> 22, no. 3: 261-273. doi:10.1007/BF00344796.</t>
    </r>
  </si>
  <si>
    <r>
      <t xml:space="preserve">Jonasson, P. M. 1972. Ecology and production of the profundal benthos in relation to phytoplankton in Lake Esrom. </t>
    </r>
    <r>
      <rPr>
        <i/>
        <sz val="9"/>
        <rFont val="Arial"/>
      </rPr>
      <t>Oikos, Supplement</t>
    </r>
    <r>
      <rPr>
        <sz val="9"/>
        <rFont val="Arial"/>
        <family val="2"/>
      </rPr>
      <t xml:space="preserve"> 14: 1-148.</t>
    </r>
  </si>
  <si>
    <r>
      <t xml:space="preserve">Petersen, Flemming. 1983. Population dynamics and production of Daphnia galeata (Crustacea, Cladocera) in Lake Esrom. </t>
    </r>
    <r>
      <rPr>
        <i/>
        <sz val="9"/>
        <rFont val="Arial"/>
      </rPr>
      <t>Ecography</t>
    </r>
    <r>
      <rPr>
        <sz val="9"/>
        <rFont val="Arial"/>
        <family val="2"/>
      </rPr>
      <t xml:space="preserve"> 6, no. 3 (August 1): 285-294. doi:10.1111/j.1600-0587.1983.tb01092.x.</t>
    </r>
  </si>
  <si>
    <r>
      <t xml:space="preserve">Miller, R. J., and K. H. Mann. 1973. Ecological energetics of the seaweed zone in a marine bay on the Atlantic coast of Canada. III. Energy transformations by sea urchins. </t>
    </r>
    <r>
      <rPr>
        <i/>
        <sz val="9"/>
        <rFont val="Arial"/>
      </rPr>
      <t>Marine Biology</t>
    </r>
    <r>
      <rPr>
        <sz val="9"/>
        <rFont val="Arial"/>
        <family val="2"/>
      </rPr>
      <t xml:space="preserve"> 18, no. 2 (January): 99-114. doi:10.1007/BF00348685.</t>
    </r>
  </si>
  <si>
    <r>
      <t xml:space="preserve">Rocha, Odete, and Takako Matsumura-Tundisi. 1984. Biomass and production of Argyrodiaptomus furcatus, a tropical calanoid copepod in Broa Reservoir, southern Brazil. </t>
    </r>
    <r>
      <rPr>
        <i/>
        <sz val="9"/>
        <rFont val="Arial"/>
      </rPr>
      <t>Hydrobiologia</t>
    </r>
    <r>
      <rPr>
        <sz val="9"/>
        <rFont val="Arial"/>
        <family val="2"/>
      </rPr>
      <t xml:space="preserve"> 113, no. 1 (June): 307-311. doi:10.1007/BF00026617.</t>
    </r>
  </si>
  <si>
    <r>
      <t xml:space="preserve">Momot, Walter T. 1967. Population Dynamics and Productivity of the Crayfish, Orconectes virilis, in a Marl Lake. </t>
    </r>
    <r>
      <rPr>
        <i/>
        <sz val="9"/>
        <rFont val="Arial"/>
      </rPr>
      <t>American Midland Naturalist</t>
    </r>
    <r>
      <rPr>
        <sz val="9"/>
        <rFont val="Arial"/>
        <family val="2"/>
      </rPr>
      <t xml:space="preserve"> 78, no. 1 (July 1): 55-81. doi:10.2307/2423370.</t>
    </r>
  </si>
  <si>
    <r>
      <t xml:space="preserve">Leveque, C. 1973. Dynamique des peuplements, biologie, et estimation de la production des mollusques benthiques du Lac Tchad. </t>
    </r>
    <r>
      <rPr>
        <i/>
        <sz val="9"/>
        <rFont val="Arial"/>
      </rPr>
      <t>Cahiers O.R.S.T.O.M. Série Hydrobiologie</t>
    </r>
    <r>
      <rPr>
        <sz val="9"/>
        <rFont val="Arial"/>
        <family val="2"/>
      </rPr>
      <t xml:space="preserve"> 7, no. 12: 117-147.</t>
    </r>
  </si>
  <si>
    <r>
      <t xml:space="preserve">Leveque, C. 1973. Bilans énergétiques des populations naturelles de mollusques benthiques du lac Tchad. </t>
    </r>
    <r>
      <rPr>
        <i/>
        <sz val="9"/>
        <rFont val="Arial"/>
      </rPr>
      <t>Cahiers O.R.S.T.O.M. Série Hydrobiologie</t>
    </r>
    <r>
      <rPr>
        <sz val="9"/>
        <rFont val="Arial"/>
        <family val="2"/>
      </rPr>
      <t xml:space="preserve"> 7: 151-165.</t>
    </r>
  </si>
  <si>
    <r>
      <t xml:space="preserve">Neess, J., and R. C. Dugdale. 1959. Computation of production for populations of aquatic midge larvae. </t>
    </r>
    <r>
      <rPr>
        <i/>
        <sz val="9"/>
        <rFont val="Arial"/>
      </rPr>
      <t>Ecology</t>
    </r>
    <r>
      <rPr>
        <sz val="9"/>
        <rFont val="Arial"/>
        <family val="2"/>
      </rPr>
      <t xml:space="preserve"> 40, no. 3 (July 1): 425-430. doi:10.2307/1929759.</t>
    </r>
  </si>
  <si>
    <t>Aqua</t>
    <phoneticPr fontId="2" type="noConversion"/>
  </si>
  <si>
    <r>
      <t xml:space="preserve">Nichols, F. H. 1975. Dynamics and energetics of three deposit-feeding benthic invertebrate populations in Puget Sound, Washington. </t>
    </r>
    <r>
      <rPr>
        <i/>
        <sz val="9"/>
        <rFont val="Arial"/>
      </rPr>
      <t>Ecological Monographs</t>
    </r>
    <r>
      <rPr>
        <sz val="9"/>
        <rFont val="Arial"/>
        <family val="2"/>
      </rPr>
      <t xml:space="preserve"> 45, no. 1 (January 1): 57-82. doi:10.2307/1942331.</t>
    </r>
  </si>
  <si>
    <r>
      <t xml:space="preserve">Kalff, J., and H. E. Welch. 1974. Phytoplankton Production in Char Lake, a Natural Polar Lake, and in Meretta Lake, a Polluted Polar Lake, Cornwallis Island, Northwest Territories. </t>
    </r>
    <r>
      <rPr>
        <i/>
        <sz val="9"/>
        <rFont val="Arial"/>
      </rPr>
      <t>Journal of the Fisheries Research Board of Canada</t>
    </r>
    <r>
      <rPr>
        <sz val="9"/>
        <rFont val="Arial"/>
        <family val="2"/>
      </rPr>
      <t xml:space="preserve"> 31, no. 5 (May): 621-636. doi:10.1139/f74-094.</t>
    </r>
  </si>
  <si>
    <r>
      <t xml:space="preserve">Ruuhijärvi, R. 1974. A general description of the oligotrophic Lake Pääjärvi, southern Finland, and the ecological studies on it. </t>
    </r>
    <r>
      <rPr>
        <i/>
        <sz val="9"/>
        <rFont val="Arial"/>
      </rPr>
      <t>Annales Botanici Fennici</t>
    </r>
    <r>
      <rPr>
        <sz val="9"/>
        <rFont val="Arial"/>
        <family val="2"/>
      </rPr>
      <t xml:space="preserve"> 11: 95-104.</t>
    </r>
  </si>
  <si>
    <r>
      <t xml:space="preserve">Hogan, J. E., and W. D. Adair. 1982. </t>
    </r>
    <r>
      <rPr>
        <i/>
        <sz val="9"/>
        <rFont val="Arial"/>
      </rPr>
      <t>Lake Norman Summary</t>
    </r>
    <r>
      <rPr>
        <sz val="9"/>
        <rFont val="Arial"/>
        <family val="2"/>
      </rPr>
      <t>. Vol. II. Huntersville: Duke Power Company.</t>
    </r>
  </si>
  <si>
    <r>
      <t xml:space="preserve">Maitland, P. S, and P. M. G. Hudspith. 1974. The Zoobenthos of Loch Leven, Kinross, and estimates of its production in the sandy littoral area during 1970 and 1971. </t>
    </r>
    <r>
      <rPr>
        <i/>
        <sz val="9"/>
        <rFont val="Arial"/>
      </rPr>
      <t>Proceedings of The Royal Society of Edinburgh Section B (Biology)</t>
    </r>
    <r>
      <rPr>
        <sz val="9"/>
        <rFont val="Arial"/>
        <family val="2"/>
      </rPr>
      <t xml:space="preserve"> 74: 219-239.</t>
    </r>
  </si>
  <si>
    <r>
      <t xml:space="preserve">Coveney, M. F., G. Cronberg, M. Enell, K. Larsson, and L. Olofsson. 1977. Phytoplankton, Zooplankton and Bacteria: Standing Crop and Production Relationships in a Eutrophic Lake. </t>
    </r>
    <r>
      <rPr>
        <i/>
        <sz val="9"/>
        <rFont val="Arial"/>
      </rPr>
      <t>Oikos</t>
    </r>
    <r>
      <rPr>
        <sz val="9"/>
        <rFont val="Arial"/>
        <family val="2"/>
      </rPr>
      <t xml:space="preserve"> 29, no. 1 (January 1): 5-21. doi:10.2307/3543288.</t>
    </r>
  </si>
  <si>
    <r>
      <t xml:space="preserve">Mathias, Jack A. 1971. Energy Flow and Secondary Production of the Amphipods Hyalella azteca and Crangonyx richmondensis occidentalis in Marion Lake, British Columbia. </t>
    </r>
    <r>
      <rPr>
        <i/>
        <sz val="9"/>
        <rFont val="Arial"/>
      </rPr>
      <t>Journal of the Fisheries Research Board of Canada</t>
    </r>
    <r>
      <rPr>
        <sz val="9"/>
        <rFont val="Arial"/>
        <family val="2"/>
      </rPr>
      <t xml:space="preserve"> 28, no. 5 (May): 711-726. doi:10.1139/f71-100.</t>
    </r>
  </si>
  <si>
    <r>
      <t xml:space="preserve">Schindler, D. W. 1972. Production of phytoplankton and zooplankton in Canadian Shield lakes. In </t>
    </r>
    <r>
      <rPr>
        <i/>
        <sz val="9"/>
        <rFont val="Arial"/>
      </rPr>
      <t>Productivity problems in freshwaters</t>
    </r>
    <r>
      <rPr>
        <sz val="9"/>
        <rFont val="Arial"/>
        <family val="2"/>
      </rPr>
      <t>, ed. Z. Kajak and A. Hillbricht-Ilkowska, 311-333. Warszawa-Krakow, Poland: PWN Polish Scientific Publishers.</t>
    </r>
  </si>
  <si>
    <r>
      <t xml:space="preserve">Langeland, A., A. J. Jensen, H. Reinertsen, and K. Aagaard. 1977. </t>
    </r>
    <r>
      <rPr>
        <i/>
        <sz val="9"/>
        <rFont val="Arial"/>
      </rPr>
      <t>Eksperiment med gjodsling av en naturlig innsjo</t>
    </r>
    <r>
      <rPr>
        <sz val="9"/>
        <rFont val="Arial"/>
        <family val="2"/>
      </rPr>
      <t>. Rapport nr. 36. Trondheim, Norway: Laboratoriet for ferskvannsokologiog innlandsfiske.</t>
    </r>
  </si>
  <si>
    <r>
      <t xml:space="preserve">Larsson, Petter. 1978. The Life Cycle Dynamics and Production of Zooplankton in Øvre Heimdalsvatn. </t>
    </r>
    <r>
      <rPr>
        <i/>
        <sz val="9"/>
        <rFont val="Arial"/>
      </rPr>
      <t>Holarctic Ecology</t>
    </r>
    <r>
      <rPr>
        <sz val="9"/>
        <rFont val="Arial"/>
        <family val="2"/>
      </rPr>
      <t xml:space="preserve"> 1, no. 2/3 (January 1): 162-218.</t>
    </r>
  </si>
  <si>
    <r>
      <t xml:space="preserve">Swift, Michael C., and U. Theodore Hammer. 1979. Zooplankton Population Dynamics and Diaptomus Production in Waldsea Lake, a Saline Meromictic Lake in Saskatchewan. </t>
    </r>
    <r>
      <rPr>
        <i/>
        <sz val="9"/>
        <rFont val="Arial"/>
      </rPr>
      <t>Journal of the Fisheries Research Board of Canada</t>
    </r>
    <r>
      <rPr>
        <sz val="9"/>
        <rFont val="Arial"/>
        <family val="2"/>
      </rPr>
      <t xml:space="preserve"> 36, no. 12 (December): 1431-1438. doi:10.1139/f79-209.</t>
    </r>
  </si>
  <si>
    <r>
      <t xml:space="preserve">Plante, C., and J. A Downing. 1989. Production of Freshwater Invertebrate Populations in Lakes. </t>
    </r>
    <r>
      <rPr>
        <i/>
        <sz val="9"/>
        <rFont val="Arial"/>
      </rPr>
      <t>Aquat. Sci</t>
    </r>
    <r>
      <rPr>
        <sz val="9"/>
        <rFont val="Arial"/>
        <family val="2"/>
      </rPr>
      <t xml:space="preserve"> 46: 1489–1498.</t>
    </r>
  </si>
  <si>
    <r>
      <t xml:space="preserve">Hammer, U. T., R. C. Haynes, J. R. Lawrence, and M. C. Swift. 1978. Meromixis in Waldesa Lake, Saskatchewan. </t>
    </r>
    <r>
      <rPr>
        <i/>
        <sz val="9"/>
        <rFont val="Arial"/>
      </rPr>
      <t>Verh. Int. Ver. Theor. Angew. Limnol.</t>
    </r>
    <r>
      <rPr>
        <sz val="9"/>
        <rFont val="Arial"/>
        <family val="2"/>
      </rPr>
      <t xml:space="preserve"> 20: 192-200.</t>
    </r>
  </si>
  <si>
    <r>
      <t xml:space="preserve">Leenen, J. D. 1982. Hydrology of Tjeukemeer. </t>
    </r>
    <r>
      <rPr>
        <i/>
        <sz val="9"/>
        <rFont val="Arial"/>
      </rPr>
      <t>Hydrobiologia</t>
    </r>
    <r>
      <rPr>
        <sz val="9"/>
        <rFont val="Arial"/>
        <family val="2"/>
      </rPr>
      <t xml:space="preserve"> 95, no. 1 (September): 199-203. doi:10.1007/BF00044484.</t>
    </r>
  </si>
  <si>
    <r>
      <t xml:space="preserve">Eaton, K. 1993. The life history and production of Chaoborus punctinatus (Diptera: Chaoboridea) in Lake Norman, North Carolina, USA. </t>
    </r>
    <r>
      <rPr>
        <i/>
        <sz val="9"/>
        <rFont val="Arial"/>
      </rPr>
      <t>Hydrobiologia</t>
    </r>
    <r>
      <rPr>
        <sz val="9"/>
        <rFont val="Arial"/>
        <family val="2"/>
      </rPr>
      <t xml:space="preserve"> 106: 247-252.</t>
    </r>
  </si>
  <si>
    <r>
      <t xml:space="preserve">Holmgren, S. 1968. </t>
    </r>
    <r>
      <rPr>
        <i/>
        <sz val="9"/>
        <rFont val="Arial"/>
      </rPr>
      <t>Phytoplankton production in a lake north of the arctic circle</t>
    </r>
    <r>
      <rPr>
        <sz val="9"/>
        <rFont val="Arial"/>
        <family val="2"/>
      </rPr>
      <t>. Preliminary report. Upsala, Sweden: Institute of Limnology.</t>
    </r>
  </si>
  <si>
    <t>Kibby 1971</t>
    <phoneticPr fontId="2" type="noConversion"/>
  </si>
  <si>
    <r>
      <t xml:space="preserve">Kibby, H. V. 1971. Energetics and Population Dynamics of Diaptomus gracilis. </t>
    </r>
    <r>
      <rPr>
        <i/>
        <sz val="9"/>
        <rFont val="Arial"/>
      </rPr>
      <t>Ecological Monographs</t>
    </r>
    <r>
      <rPr>
        <sz val="9"/>
        <rFont val="Arial"/>
        <family val="2"/>
      </rPr>
      <t xml:space="preserve"> 41, no. 4 (October 1): 311-327. doi:10.2307/1948496.</t>
    </r>
  </si>
  <si>
    <t>Klein et al. 1975</t>
    <phoneticPr fontId="2" type="noConversion"/>
  </si>
  <si>
    <r>
      <t xml:space="preserve">Efford, Ian E. 1967. Temporal and Spatial Differences in Phytoplankton Productivity in Marion Lake, British Columbia. </t>
    </r>
    <r>
      <rPr>
        <i/>
        <sz val="9"/>
        <rFont val="Arial"/>
      </rPr>
      <t>Journal of the Fisheries Research Board of Canada</t>
    </r>
    <r>
      <rPr>
        <sz val="9"/>
        <rFont val="Arial"/>
        <family val="2"/>
      </rPr>
      <t xml:space="preserve"> 24, no. 11 (November): 2283-2307. doi:10.1139/f67-186.</t>
    </r>
  </si>
  <si>
    <t>Elliot 1973</t>
    <phoneticPr fontId="2" type="noConversion"/>
  </si>
  <si>
    <r>
      <t xml:space="preserve">Jonasson, P. M., and J. Kristiansen. 1967. Primary and Secondary Production in Lake Esrom. Growth of Chironomus anthracinus in Relation to Seasonal Cycles of Phytoplankton and Dissolved Oxygen. </t>
    </r>
    <r>
      <rPr>
        <i/>
        <sz val="9"/>
        <rFont val="Arial"/>
      </rPr>
      <t>Internationale Revue der gesamten Hydrobiologie und Hydrographie</t>
    </r>
    <r>
      <rPr>
        <sz val="9"/>
        <rFont val="Arial"/>
        <family val="2"/>
      </rPr>
      <t xml:space="preserve"> 52, no. 2 (January 1): 163-217. doi:10.1002/iroh.19670520203.</t>
    </r>
  </si>
  <si>
    <r>
      <t xml:space="preserve">Momot, Walter T., and Howard Gowing. 1977. Production and Population Dynamics of the Crayfish   </t>
    </r>
    <r>
      <rPr>
        <i/>
        <sz val="9"/>
        <rFont val="Arial"/>
      </rPr>
      <t>Orconectes virilis</t>
    </r>
    <r>
      <rPr>
        <sz val="9"/>
        <rFont val="Arial"/>
        <family val="2"/>
      </rPr>
      <t xml:space="preserve">   in Three Michigan Lakes. </t>
    </r>
    <r>
      <rPr>
        <i/>
        <sz val="9"/>
        <rFont val="Arial"/>
      </rPr>
      <t>Journal of the Fisheries Research Board of Canada</t>
    </r>
    <r>
      <rPr>
        <sz val="9"/>
        <rFont val="Arial"/>
        <family val="2"/>
      </rPr>
      <t xml:space="preserve"> 34, no. 11 (November): 2030-2040. doi:10.1139/f77-272.</t>
    </r>
  </si>
  <si>
    <r>
      <t xml:space="preserve">Martien, Robert F., and Arthur C. Benke. 1977. Distribution and Production of Two Crustaceans in a Wetland Pond. </t>
    </r>
    <r>
      <rPr>
        <i/>
        <sz val="9"/>
        <rFont val="Arial"/>
      </rPr>
      <t>American Midland Naturalist</t>
    </r>
    <r>
      <rPr>
        <sz val="9"/>
        <rFont val="Arial"/>
        <family val="2"/>
      </rPr>
      <t xml:space="preserve"> 98, no. 1 (July 1): 162-175. doi:10.2307/2424722.</t>
    </r>
  </si>
  <si>
    <r>
      <t xml:space="preserve">Hinton, J. M. 1971. Energy flow in a natural population of Neophilaenus lineatus (Homoptera). </t>
    </r>
    <r>
      <rPr>
        <i/>
        <sz val="9"/>
        <rFont val="Arial"/>
      </rPr>
      <t>Oikos</t>
    </r>
    <r>
      <rPr>
        <sz val="9"/>
        <rFont val="Arial"/>
        <family val="2"/>
      </rPr>
      <t xml:space="preserve"> 22, no. 2 (January 1): 155-171. doi:10.2307/3543722.</t>
    </r>
  </si>
  <si>
    <r>
      <t xml:space="preserve">Lakhani, K. H., and J. E. Satchell. 1970. Production by Lumbricus terrestris (L.). </t>
    </r>
    <r>
      <rPr>
        <i/>
        <sz val="9"/>
        <rFont val="Arial"/>
      </rPr>
      <t>Journal of Animal Ecology</t>
    </r>
    <r>
      <rPr>
        <sz val="9"/>
        <rFont val="Arial"/>
        <family val="2"/>
      </rPr>
      <t xml:space="preserve"> 39, no. 2 (June 1): 473-492. doi:10.2307/2983.</t>
    </r>
  </si>
  <si>
    <r>
      <t xml:space="preserve">Landry, M. R. 1978. Population Dynamics and Production of a Planktonic Marine Copepod,. Acartia clausii, in a Small Temperate Lagoon on San Juan Island, Washington. </t>
    </r>
    <r>
      <rPr>
        <i/>
        <sz val="9"/>
        <rFont val="Arial"/>
      </rPr>
      <t>Internationale Revue der gesamten Hydrobiologie und Hydrographie</t>
    </r>
    <r>
      <rPr>
        <sz val="9"/>
        <rFont val="Arial"/>
        <family val="2"/>
      </rPr>
      <t xml:space="preserve"> 63, no. 1 (January 1): 77-119. doi:10.1002/iroh.19780630106.</t>
    </r>
  </si>
  <si>
    <r>
      <t xml:space="preserve">Gophen, Moshe. 1978. The productivity of mesocyclops leuckrarti (Claus) in Lake Kinneret (Israel). </t>
    </r>
    <r>
      <rPr>
        <i/>
        <sz val="9"/>
        <rFont val="Arial"/>
      </rPr>
      <t>Hydrobiologia</t>
    </r>
    <r>
      <rPr>
        <sz val="9"/>
        <rFont val="Arial"/>
        <family val="2"/>
      </rPr>
      <t xml:space="preserve"> 60, no. 1 (July): 17-22. doi:10.1007/BF00018683.</t>
    </r>
  </si>
  <si>
    <r>
      <t xml:space="preserve">Granberg, K. 1970. Seasonal fluctuations in numbers and biomass of the plankton of Lake Paajarvi, Southern Finland. </t>
    </r>
    <r>
      <rPr>
        <i/>
        <sz val="9"/>
        <rFont val="Arial"/>
      </rPr>
      <t>Annales Zoologici Fennici</t>
    </r>
    <r>
      <rPr>
        <sz val="9"/>
        <rFont val="Arial"/>
        <family val="2"/>
      </rPr>
      <t xml:space="preserve"> 7: 1-24.</t>
    </r>
  </si>
  <si>
    <r>
      <t xml:space="preserve">Cronberg, G., C. Gelin, and K. Larsson. 1975. Lake Trummen Restoration Project. II. Bacteria, Phytoplankton and Phytoplankton Productivity. </t>
    </r>
    <r>
      <rPr>
        <i/>
        <sz val="9"/>
        <rFont val="Arial"/>
      </rPr>
      <t>Verhandlungen Internationale Vereinigung Limnologie</t>
    </r>
    <r>
      <rPr>
        <sz val="9"/>
        <rFont val="Arial"/>
        <family val="2"/>
      </rPr>
      <t xml:space="preserve"> 19: 1088-1096.</t>
    </r>
  </si>
  <si>
    <r>
      <t xml:space="preserve">Laville, H. 1972. Recherches sur les Chironomides (Diptera) lacustres du massif de Néouville (Hautes- Pyrénées). II. Communautés et pro¬duction. </t>
    </r>
    <r>
      <rPr>
        <i/>
        <sz val="9"/>
        <rFont val="Arial"/>
      </rPr>
      <t>Annales de Limnologie</t>
    </r>
    <r>
      <rPr>
        <sz val="9"/>
        <rFont val="Arial"/>
        <family val="2"/>
      </rPr>
      <t xml:space="preserve"> 7: 335-412.</t>
    </r>
  </si>
  <si>
    <r>
      <t xml:space="preserve">Jolly, VH. 1952. A Preliminary Study of the Limnology of Lake Hayes. </t>
    </r>
    <r>
      <rPr>
        <i/>
        <sz val="9"/>
        <rFont val="Arial"/>
      </rPr>
      <t>Australian Journal of Marine and Freshwater Research</t>
    </r>
    <r>
      <rPr>
        <sz val="9"/>
        <rFont val="Arial"/>
        <family val="2"/>
      </rPr>
      <t xml:space="preserve"> 3, no. 1 (January 1): 74-91.</t>
    </r>
  </si>
  <si>
    <t>Jonasson 1972</t>
    <phoneticPr fontId="2" type="noConversion"/>
  </si>
  <si>
    <r>
      <t xml:space="preserve">Goldman, C. R., M. Gerletti, P. Javoricky, U. Melchiorri-Santolini, and E. de Amezaga. 1968. Primary productivity, bacteria, phytoplankton and zooplankton in Lake Maggiore: Correlations and relationships with ecological factors. </t>
    </r>
    <r>
      <rPr>
        <i/>
        <sz val="9"/>
        <rFont val="Arial"/>
      </rPr>
      <t>Memorie del l’Istituto Italiano di Idrobiologia</t>
    </r>
    <r>
      <rPr>
        <sz val="9"/>
        <rFont val="Arial"/>
        <family val="2"/>
      </rPr>
      <t xml:space="preserve"> 23: 49-127.</t>
    </r>
  </si>
  <si>
    <r>
      <t xml:space="preserve">Laville, H. 1975. Production d’un Chironomide semivoItin (Chironomus commutatis Str.) dans le Lac de Port-Bielh (Pyrénées Centrales). </t>
    </r>
    <r>
      <rPr>
        <i/>
        <sz val="9"/>
        <rFont val="Arial"/>
      </rPr>
      <t>Annales de Limnologie</t>
    </r>
    <r>
      <rPr>
        <sz val="9"/>
        <rFont val="Arial"/>
        <family val="2"/>
      </rPr>
      <t xml:space="preserve"> 11: 67-77.</t>
    </r>
  </si>
  <si>
    <r>
      <t xml:space="preserve">Mitchell, S. F., and C. W. Burns. 1981. Phytoplankton photosynthesis and its relation to standing crop and nutrients in two warm-monomictic South Island lakes. </t>
    </r>
    <r>
      <rPr>
        <i/>
        <sz val="9"/>
        <rFont val="Arial"/>
      </rPr>
      <t>New Zealand Journal of Marine and Freshwater Research</t>
    </r>
    <r>
      <rPr>
        <sz val="9"/>
        <rFont val="Arial"/>
        <family val="2"/>
      </rPr>
      <t xml:space="preserve"> 15, no. 1 (March): 51-67. doi:10.1080/00288330.1981.9515897.</t>
    </r>
  </si>
  <si>
    <r>
      <t xml:space="preserve">Jordan, Marilyn J., and Gene E. Likens. 1980. Measurement of Planktonic Bacterial Production in an Oligotrophic Lake. </t>
    </r>
    <r>
      <rPr>
        <i/>
        <sz val="9"/>
        <rFont val="Arial"/>
      </rPr>
      <t>Limnology and Oceanography</t>
    </r>
    <r>
      <rPr>
        <sz val="9"/>
        <rFont val="Arial"/>
        <family val="2"/>
      </rPr>
      <t xml:space="preserve"> 25, no. 4 (July 1): 719-732.</t>
    </r>
  </si>
  <si>
    <r>
      <t xml:space="preserve">Duke, K. M., and D. A. Crossley. 1975. Population Energetics and Ecology of the Rock Grasshopper, Trimerotropis Saxatilis. </t>
    </r>
    <r>
      <rPr>
        <i/>
        <sz val="9"/>
        <rFont val="Arial"/>
      </rPr>
      <t>Ecology</t>
    </r>
    <r>
      <rPr>
        <sz val="9"/>
        <rFont val="Arial"/>
        <family val="2"/>
      </rPr>
      <t xml:space="preserve"> 56, no. 5: 1106-1117. doi:10.2307/1936150.</t>
    </r>
  </si>
  <si>
    <r>
      <t xml:space="preserve">Capblancq, J., and H. Laville. 1983. Le lac de Port-Bielh (Pyrénées): exemple de fonctionnement d’un ecosystème lacustre de hautes montagnes. In </t>
    </r>
    <r>
      <rPr>
        <i/>
        <sz val="9"/>
        <rFont val="Arial"/>
      </rPr>
      <t>Ecosystèmes limniques</t>
    </r>
    <r>
      <rPr>
        <sz val="9"/>
        <rFont val="Arial"/>
        <family val="2"/>
      </rPr>
      <t>, ed. M. Lamotte and F. Bourlière, 51-79. Paris: Masson.</t>
    </r>
  </si>
  <si>
    <r>
      <t xml:space="preserve">Capblancq, J., and H. Laville. 1968. Étude morphométrique et physico-chimique de neuf lacs du Massif de Néouvielle (Hautes-Pyrénées). </t>
    </r>
    <r>
      <rPr>
        <i/>
        <sz val="9"/>
        <rFont val="Arial"/>
      </rPr>
      <t>Annales de Limnologie</t>
    </r>
    <r>
      <rPr>
        <sz val="9"/>
        <rFont val="Arial"/>
        <family val="2"/>
      </rPr>
      <t xml:space="preserve"> 4: 275-324.</t>
    </r>
  </si>
  <si>
    <r>
      <t xml:space="preserve">Lindegaard, Claus, and Pétur M. Jonasson. 1979. Abundance, Population Dynamics and Production of Zoobenthos in Lake Mývatn, Iceland. </t>
    </r>
    <r>
      <rPr>
        <i/>
        <sz val="9"/>
        <rFont val="Arial"/>
      </rPr>
      <t>Oikos</t>
    </r>
    <r>
      <rPr>
        <sz val="9"/>
        <rFont val="Arial"/>
        <family val="2"/>
      </rPr>
      <t xml:space="preserve"> 32, no. 1/2 (January 1): 202-227. doi:10.2307/3544228.</t>
    </r>
  </si>
  <si>
    <r>
      <t xml:space="preserve">Kelly, M. H., L. C. Fitzpatrick, and W. D. Pearson. 1978. Phytoplankton dynamics, primary productivity and community metabolism in a north-central Texas pond. </t>
    </r>
    <r>
      <rPr>
        <i/>
        <sz val="9"/>
        <rFont val="Arial"/>
      </rPr>
      <t>Hydrobiologia</t>
    </r>
    <r>
      <rPr>
        <sz val="9"/>
        <rFont val="Arial"/>
        <family val="2"/>
      </rPr>
      <t xml:space="preserve"> 58, no. 3 (April): 245-260. doi:10.1007/BF02346959.</t>
    </r>
  </si>
  <si>
    <r>
      <t xml:space="preserve">Kuenzler, E. J. 1961. Structure and Energy Flow of a Mussel Population in a Georgia Salt Marsh. </t>
    </r>
    <r>
      <rPr>
        <i/>
        <sz val="9"/>
        <rFont val="Arial"/>
      </rPr>
      <t>Limnology and Oceanography</t>
    </r>
    <r>
      <rPr>
        <sz val="9"/>
        <rFont val="Arial"/>
        <family val="2"/>
      </rPr>
      <t xml:space="preserve"> 6, no. 2 (April 1): 191-204.</t>
    </r>
  </si>
  <si>
    <r>
      <t xml:space="preserve">Likens, G. E., F. H. Bormann, R. S. Pierce, and J. S. Eaton. 1985. The Hubbard Brook Valley. In </t>
    </r>
    <r>
      <rPr>
        <i/>
        <sz val="9"/>
        <rFont val="Arial"/>
      </rPr>
      <t>An Ecosystem approach to aquatic ecology: Mirror Lake and its environment</t>
    </r>
    <r>
      <rPr>
        <sz val="9"/>
        <rFont val="Arial"/>
        <family val="2"/>
      </rPr>
      <t>, ed. G. E. Likens, 40-87. New York: Springer-Verlag.</t>
    </r>
  </si>
  <si>
    <r>
      <t xml:space="preserve">Makarewicz, Joseph C., and Gene E. Likens. 1979. Structure and Function of the Zooplankton Community of Mirror Lake, New Hampshire. </t>
    </r>
    <r>
      <rPr>
        <i/>
        <sz val="9"/>
        <rFont val="Arial"/>
      </rPr>
      <t>Ecological Monographs</t>
    </r>
    <r>
      <rPr>
        <sz val="9"/>
        <rFont val="Arial"/>
        <family val="2"/>
      </rPr>
      <t xml:space="preserve"> 49, no. 1 (March 1): 109-127. doi:10.2307/1942575.</t>
    </r>
  </si>
  <si>
    <r>
      <t xml:space="preserve">Nauwerck, A. 1963. Die Beziehungen zwischen Zooplankton und Phytoplankton im See Erken. </t>
    </r>
    <r>
      <rPr>
        <i/>
        <sz val="9"/>
        <rFont val="Arial"/>
      </rPr>
      <t>Symbolae Botanicae Upsalienses</t>
    </r>
    <r>
      <rPr>
        <sz val="9"/>
        <rFont val="Arial"/>
        <family val="2"/>
      </rPr>
      <t xml:space="preserve"> 17: 1-63.</t>
    </r>
  </si>
  <si>
    <r>
      <t xml:space="preserve">Charles, W. N, K. East, D. Brown, M. C Gray, and T. D Murray. 1974. The production of larval Chironomidae in the mud at Loch Leven, Kinross, Scotland. </t>
    </r>
    <r>
      <rPr>
        <i/>
        <sz val="9"/>
        <rFont val="Arial"/>
      </rPr>
      <t>Proceedings of The Royal Society of Edinburgh Section B (Biology)</t>
    </r>
    <r>
      <rPr>
        <sz val="9"/>
        <rFont val="Arial"/>
        <family val="2"/>
      </rPr>
      <t xml:space="preserve"> 74: 241-258.</t>
    </r>
  </si>
  <si>
    <r>
      <t xml:space="preserve">George, D. G. 1976. Life Cycle and Production of Cyclops vicinus in a Shallow Eutrophic Reservoir. </t>
    </r>
    <r>
      <rPr>
        <i/>
        <sz val="9"/>
        <rFont val="Arial"/>
      </rPr>
      <t>Oikos</t>
    </r>
    <r>
      <rPr>
        <sz val="9"/>
        <rFont val="Arial"/>
        <family val="2"/>
      </rPr>
      <t xml:space="preserve"> 27, no. 1 (January 1): 101-110. doi:10.2307/3543438.</t>
    </r>
  </si>
  <si>
    <r>
      <t xml:space="preserve">Johannessen, T. Werner. 1978. The local climate of the Øvre Heimdalen valley. </t>
    </r>
    <r>
      <rPr>
        <i/>
        <sz val="9"/>
        <rFont val="Arial"/>
      </rPr>
      <t>Ecography</t>
    </r>
    <r>
      <rPr>
        <sz val="9"/>
        <rFont val="Arial"/>
        <family val="2"/>
      </rPr>
      <t xml:space="preserve"> 1, no. 2</t>
    </r>
    <r>
      <rPr>
        <sz val="9"/>
        <rFont val="Monaco"/>
      </rPr>
      <t>‐</t>
    </r>
    <r>
      <rPr>
        <sz val="9"/>
        <rFont val="Arial"/>
        <family val="2"/>
      </rPr>
      <t>3 (April 1): 93-102. doi:10.1111/j.1600-0587.1978.tb00943.x.</t>
    </r>
  </si>
  <si>
    <r>
      <t xml:space="preserve">Giani, N., and H. Laville. 1973. Cycle biologique et production de Sialis lutaria L. (Megaloptera) dans le lac de de Port-Bielh (Pyrénées centrales). </t>
    </r>
    <r>
      <rPr>
        <i/>
        <sz val="9"/>
        <rFont val="Arial"/>
      </rPr>
      <t>Annales de Limnologie</t>
    </r>
    <r>
      <rPr>
        <sz val="9"/>
        <rFont val="Arial"/>
        <family val="2"/>
      </rPr>
      <t xml:space="preserve"> 9: 45-61.</t>
    </r>
  </si>
  <si>
    <r>
      <t xml:space="preserve">Breymeyer, A. 1967. Preliminary data for estimating the biological production of wandering spiders. In </t>
    </r>
    <r>
      <rPr>
        <i/>
        <sz val="9"/>
        <rFont val="Arial"/>
      </rPr>
      <t>Secondary productivity of terrestrial ecosystems</t>
    </r>
    <r>
      <rPr>
        <sz val="9"/>
        <rFont val="Arial"/>
        <family val="2"/>
      </rPr>
      <t>, ed. K. Petrusewicz, 821-834. Warszawa-Krakow, Poland: Polish Academy of Sciences, Institute of Ecology, Panstwowe Wydawnictwo Naukowe.</t>
    </r>
  </si>
  <si>
    <r>
      <t xml:space="preserve">Hammer, U. T. 1978. The Saline Lakes of Saskatchewan III. Chemical Characterization. </t>
    </r>
    <r>
      <rPr>
        <i/>
        <sz val="9"/>
        <rFont val="Arial"/>
      </rPr>
      <t>Internationale Revue der gesamten Hydrobiologie und Hydrographie</t>
    </r>
    <r>
      <rPr>
        <sz val="9"/>
        <rFont val="Arial"/>
        <family val="2"/>
      </rPr>
      <t xml:space="preserve"> 63, no. 3 (January 1): 311-335. doi:10.1002/iroh.19780630303.</t>
    </r>
  </si>
  <si>
    <r>
      <t xml:space="preserve">McNeill, S. 1971. The energetics of a population of Leptopterna dolabrata (Heteroptera: Miridae). </t>
    </r>
    <r>
      <rPr>
        <i/>
        <sz val="9"/>
        <rFont val="Arial"/>
      </rPr>
      <t>Journal of Animal Ecology</t>
    </r>
    <r>
      <rPr>
        <sz val="9"/>
        <rFont val="Arial"/>
        <family val="2"/>
      </rPr>
      <t xml:space="preserve"> 40, no. 1 (February 1): 127-140. doi:10.2307/3334.</t>
    </r>
  </si>
  <si>
    <t>Lawton 1971</t>
    <phoneticPr fontId="2" type="noConversion"/>
  </si>
  <si>
    <r>
      <t xml:space="preserve">Lavelle, P. 1971. Recherches ecologiques dans la savane de lamto (Cote-d’Ivoire): production annuelle d’un ver de terre Millsonia anomala Omodeo. </t>
    </r>
    <r>
      <rPr>
        <i/>
        <sz val="9"/>
        <rFont val="Arial"/>
      </rPr>
      <t>La Terre et la Vie</t>
    </r>
    <r>
      <rPr>
        <sz val="9"/>
        <rFont val="Arial"/>
        <family val="2"/>
      </rPr>
      <t xml:space="preserve"> 25: 240-254.</t>
    </r>
  </si>
  <si>
    <r>
      <t xml:space="preserve">Learner, M. A., and D. W. B. Potter. 1974. Life-history and Production of the Leech Helobdella stagnalis (L.) (Hirudinea) in a Shallow Eutrophic Reservoir in South Wales. </t>
    </r>
    <r>
      <rPr>
        <i/>
        <sz val="9"/>
        <rFont val="Arial"/>
      </rPr>
      <t>Journal of Animal Ecology</t>
    </r>
    <r>
      <rPr>
        <sz val="9"/>
        <rFont val="Arial"/>
        <family val="2"/>
      </rPr>
      <t xml:space="preserve"> 43, no. 1 (February 1): 199-208. doi:10.2307/3167.</t>
    </r>
  </si>
  <si>
    <r>
      <t xml:space="preserve">Jordan, M. J. 1985. Mirror Lake Biological considerations. In </t>
    </r>
    <r>
      <rPr>
        <i/>
        <sz val="9"/>
        <rFont val="Arial"/>
      </rPr>
      <t>An Ecosystem approach to aquatic ecology: Mirror Lake and its environment</t>
    </r>
    <r>
      <rPr>
        <sz val="9"/>
        <rFont val="Arial"/>
        <family val="2"/>
      </rPr>
      <t>, ed. G. E. Likens, 156-302. New York: Springer-Verlag.</t>
    </r>
  </si>
  <si>
    <t>different from Plante and Downing's ref: Inter-1970. Archiv. Hydrobiol. 76: 43-64.</t>
    <phoneticPr fontId="2" type="noConversion"/>
  </si>
  <si>
    <r>
      <t xml:space="preserve">Jumppanen, Kyösti. 1976. Effects of waste waters on a lake ecosystem. </t>
    </r>
    <r>
      <rPr>
        <i/>
        <sz val="9"/>
        <rFont val="Arial"/>
      </rPr>
      <t>Annales Zoologici Fennici</t>
    </r>
    <r>
      <rPr>
        <sz val="9"/>
        <rFont val="Arial"/>
        <family val="2"/>
      </rPr>
      <t xml:space="preserve"> 13: 85-138.</t>
    </r>
  </si>
  <si>
    <r>
      <t xml:space="preserve">Herzig, Alois, R. Stewart Anderson, and David W Mayhood. 1980. Production and population dynamics of Leptodiaptomus sicilis in a mountain lake in Alberta, Canada. </t>
    </r>
    <r>
      <rPr>
        <i/>
        <sz val="9"/>
        <rFont val="Arial"/>
      </rPr>
      <t>Ecography</t>
    </r>
    <r>
      <rPr>
        <sz val="9"/>
        <rFont val="Arial"/>
        <family val="2"/>
      </rPr>
      <t xml:space="preserve"> 3, no. 1 (January 1): 50-63. doi:10.1111/j.1600-0587.1980.tb00708.x.</t>
    </r>
  </si>
  <si>
    <r>
      <t xml:space="preserve">Hillbricht-llkowska, A., and T. Weglenska. 1970. Some relations between production and zooplankton structure of two lakes of varying trophy. </t>
    </r>
    <r>
      <rPr>
        <i/>
        <sz val="9"/>
        <rFont val="Arial"/>
      </rPr>
      <t>Polish Archives of Hydrobiology</t>
    </r>
    <r>
      <rPr>
        <sz val="9"/>
        <rFont val="Arial"/>
        <family val="2"/>
      </rPr>
      <t xml:space="preserve"> 17: 233-240.</t>
    </r>
  </si>
  <si>
    <t>Hinton 1971</t>
    <phoneticPr fontId="2" type="noConversion"/>
  </si>
  <si>
    <r>
      <t xml:space="preserve">Dermott, R. M., J. Kalff, W. C. Leggett, and J. Spence. 1977. Production of Chironomus, Procladius, and Chaoborus at Different Levels of Phytoplankton Biomass in Lake Memphremagog, Quebec–Vermont. </t>
    </r>
    <r>
      <rPr>
        <i/>
        <sz val="9"/>
        <rFont val="Arial"/>
      </rPr>
      <t>Journal of the Fisheries Research Board of Canada</t>
    </r>
    <r>
      <rPr>
        <sz val="9"/>
        <rFont val="Arial"/>
        <family val="2"/>
      </rPr>
      <t xml:space="preserve"> 34, no. 11 (November): 2001-2007. doi:10.1139/f77-268.</t>
    </r>
  </si>
  <si>
    <t>Dumont 1975</t>
    <phoneticPr fontId="2" type="noConversion"/>
  </si>
  <si>
    <r>
      <t xml:space="preserve">Hughes, R. N. 1970. An energy budget for a tidal-flat population of the bivalve Scrobicularia plana (Da Costa). </t>
    </r>
    <r>
      <rPr>
        <i/>
        <sz val="9"/>
        <rFont val="Arial"/>
      </rPr>
      <t>Journal of Animal Ecology</t>
    </r>
    <r>
      <rPr>
        <sz val="9"/>
        <rFont val="Arial"/>
        <family val="2"/>
      </rPr>
      <t xml:space="preserve"> 39, no. 2 (June 1): 357-381. doi:10.2307/2976.</t>
    </r>
  </si>
  <si>
    <r>
      <t xml:space="preserve">Ilmavirta, V. 1979. Sources and utilization of energy in Pääjärvi, an oligotrophic, brown-water lake in southern Finland. </t>
    </r>
    <r>
      <rPr>
        <i/>
        <sz val="9"/>
        <rFont val="Arial"/>
      </rPr>
      <t>Ergebnisse der Limnologie</t>
    </r>
    <r>
      <rPr>
        <sz val="9"/>
        <rFont val="Arial"/>
        <family val="2"/>
      </rPr>
      <t xml:space="preserve"> 13: 212-224.</t>
    </r>
  </si>
  <si>
    <r>
      <t xml:space="preserve">Ilmavirta, V. 1981. The Ecosystem of the oligotrophic Lake Pääjärvi 1. Lake basin and primary production. </t>
    </r>
    <r>
      <rPr>
        <i/>
        <sz val="9"/>
        <rFont val="Arial"/>
      </rPr>
      <t>Verh. Int. Ver. Theor. Angew. Limnol.</t>
    </r>
    <r>
      <rPr>
        <sz val="9"/>
        <rFont val="Arial"/>
        <family val="2"/>
      </rPr>
      <t xml:space="preserve"> 21: 442-447.</t>
    </r>
  </si>
  <si>
    <r>
      <t xml:space="preserve">Nanazato, Takayuki, and Masayuki Yasuno. 1985. Population dynamics and production of cladoceran zooplankton in the highly eutrophic Lake Kasumigaura. </t>
    </r>
    <r>
      <rPr>
        <i/>
        <sz val="9"/>
        <rFont val="Arial"/>
      </rPr>
      <t>Hydrobiologia</t>
    </r>
    <r>
      <rPr>
        <sz val="9"/>
        <rFont val="Arial"/>
        <family val="2"/>
      </rPr>
      <t xml:space="preserve"> 124, no. 1 (May): 13-22. doi:10.1007/BF00011392.</t>
    </r>
  </si>
  <si>
    <r>
      <t xml:space="preserve">Jensen, John Willas. 1981. The annual cycle and production of Arctodiaptomus laticeps (Sars) in Lake Målsjöen, Norway. </t>
    </r>
    <r>
      <rPr>
        <i/>
        <sz val="9"/>
        <rFont val="Arial"/>
      </rPr>
      <t>Journal of Plankton Research</t>
    </r>
    <r>
      <rPr>
        <sz val="9"/>
        <rFont val="Arial"/>
        <family val="2"/>
      </rPr>
      <t xml:space="preserve"> 3, no. 2 (January 1): 283 -289. doi:10.1093/plankt/3.2.283.</t>
    </r>
  </si>
  <si>
    <r>
      <t xml:space="preserve">George, D. G., and R. W Edwards. 1974. Population dynamics and production of Daphnia hyalina in a eutrophic reservoir. </t>
    </r>
    <r>
      <rPr>
        <i/>
        <sz val="9"/>
        <rFont val="Arial"/>
      </rPr>
      <t>Freshwater Biology</t>
    </r>
    <r>
      <rPr>
        <sz val="9"/>
        <rFont val="Arial"/>
        <family val="2"/>
      </rPr>
      <t xml:space="preserve"> 4, no. 5 (October 1): 445-465. doi:10.1111/j.1365-2427.1974.tb00108.x.</t>
    </r>
  </si>
  <si>
    <r>
      <t xml:space="preserve">Johnson, W. S. 1976. Population energetics of the intertidal isopod Cirolana harfordi. </t>
    </r>
    <r>
      <rPr>
        <i/>
        <sz val="9"/>
        <rFont val="Arial"/>
      </rPr>
      <t>Marine Biology</t>
    </r>
    <r>
      <rPr>
        <sz val="9"/>
        <rFont val="Arial"/>
        <family val="2"/>
      </rPr>
      <t xml:space="preserve"> 36, no. 4: 351-357. doi:10.1007/BF00389197.</t>
    </r>
  </si>
  <si>
    <r>
      <t xml:space="preserve">Ferrari, I., and O. Rossi. 1976. Composition and seasonal succession of the zooplankton in Lake Mergozzo (Northern Italy). </t>
    </r>
    <r>
      <rPr>
        <i/>
        <sz val="9"/>
        <rFont val="Arial"/>
      </rPr>
      <t>Memorie del l’Istituto Italiano di Idrobiologia</t>
    </r>
    <r>
      <rPr>
        <sz val="9"/>
        <rFont val="Arial"/>
        <family val="2"/>
      </rPr>
      <t xml:space="preserve"> 33: 85-104.</t>
    </r>
  </si>
  <si>
    <r>
      <t xml:space="preserve">Childress, W. M., L. C. Fitzpatrick, and W. D. Pearson. 1981. Trophic structure and energy flow in a Texas pond. </t>
    </r>
    <r>
      <rPr>
        <i/>
        <sz val="9"/>
        <rFont val="Arial"/>
      </rPr>
      <t>Hydrobiologia</t>
    </r>
    <r>
      <rPr>
        <sz val="9"/>
        <rFont val="Arial"/>
        <family val="2"/>
      </rPr>
      <t xml:space="preserve"> 76, no. 1-2 (January): 135-143. doi:10.1007/BF00014044.</t>
    </r>
  </si>
  <si>
    <r>
      <t xml:space="preserve">Bremer, P., and J. Vijverberg. 1982. Production, population biology and diet ofNeomysis integer (Leach) in a shallow Frisian lake (The Netherlands). </t>
    </r>
    <r>
      <rPr>
        <i/>
        <sz val="9"/>
        <rFont val="Arial"/>
      </rPr>
      <t>Hydrobiologia</t>
    </r>
    <r>
      <rPr>
        <sz val="9"/>
        <rFont val="Arial"/>
        <family val="2"/>
      </rPr>
      <t xml:space="preserve"> 93, no. 1-2 (August): 41-51. doi:10.1007/BF00008097.</t>
    </r>
  </si>
  <si>
    <t>Breymeyer 1967</t>
    <phoneticPr fontId="2" type="noConversion"/>
  </si>
  <si>
    <r>
      <t xml:space="preserve">Dall, P. C., H. Heegaard, and A. F. Fullerton. 1984. Life-history strategies and production of Tinodes waeneri (L.) (Trichoptera) in Lake Esrom, Denmark. </t>
    </r>
    <r>
      <rPr>
        <i/>
        <sz val="9"/>
        <rFont val="Arial"/>
      </rPr>
      <t>Hydrobiologia</t>
    </r>
    <r>
      <rPr>
        <sz val="9"/>
        <rFont val="Arial"/>
        <family val="2"/>
      </rPr>
      <t xml:space="preserve"> 112, no. 2 (May): 93-104. doi:10.1007/BF00006912.</t>
    </r>
  </si>
  <si>
    <r>
      <t xml:space="preserve">Lawton, J. H. 1971. Ecological Energetics Studies on Larvae of the Damselfly Pyrrhosoma nymphula (Sulzer) (Odonata: Zygoptera). </t>
    </r>
    <r>
      <rPr>
        <i/>
        <sz val="9"/>
        <rFont val="Arial"/>
      </rPr>
      <t>Journal of Animal Ecology</t>
    </r>
    <r>
      <rPr>
        <sz val="9"/>
        <rFont val="Arial"/>
        <family val="2"/>
      </rPr>
      <t xml:space="preserve"> 40, no. 2 (June 1): 385-423. doi:10.2307/3252.</t>
    </r>
  </si>
  <si>
    <r>
      <t xml:space="preserve">Hammer, U. Theodore, and Robert C Haynes. 1978. The Saline Lakes of Saskatchewan II. Locale, Hydrography and other Physical Aspects. </t>
    </r>
    <r>
      <rPr>
        <i/>
        <sz val="9"/>
        <rFont val="Arial"/>
      </rPr>
      <t>Internationale Revue der gesamten Hydrobiologie und Hydrographie</t>
    </r>
    <r>
      <rPr>
        <sz val="9"/>
        <rFont val="Arial"/>
        <family val="2"/>
      </rPr>
      <t xml:space="preserve"> 63, no. 2 (January 1): 179-203. doi:10.1002/iroh.19780630206.</t>
    </r>
  </si>
  <si>
    <r>
      <t xml:space="preserve">Jonasson, P. M. 1975. Population Ecology and Production of Benthic Detritivores. </t>
    </r>
    <r>
      <rPr>
        <i/>
        <sz val="9"/>
        <rFont val="Arial"/>
      </rPr>
      <t>Verh. Int. Ver. Theor. Angew. Limnol.</t>
    </r>
    <r>
      <rPr>
        <sz val="9"/>
        <rFont val="Arial"/>
        <family val="2"/>
      </rPr>
      <t xml:space="preserve"> 19, no. II: 1066-1072.</t>
    </r>
  </si>
  <si>
    <r>
      <t xml:space="preserve">De Haan, H. 1982. Physico-chemical environment in Tjeukemeer with special reference to speciation of algal nutrients. </t>
    </r>
    <r>
      <rPr>
        <i/>
        <sz val="9"/>
        <rFont val="Arial"/>
      </rPr>
      <t>Hydrobiologia</t>
    </r>
    <r>
      <rPr>
        <sz val="9"/>
        <rFont val="Arial"/>
        <family val="2"/>
      </rPr>
      <t xml:space="preserve"> 95, no. 1 (September): 205-221. doi:10.1007/BF00044485.</t>
    </r>
  </si>
  <si>
    <r>
      <t xml:space="preserve">Jonasson, P. M. 1984. The ecosytem of eutrophic Lake Esrom. In </t>
    </r>
    <r>
      <rPr>
        <i/>
        <sz val="9"/>
        <rFont val="Arial"/>
      </rPr>
      <t>Lakes and Reservoirs</t>
    </r>
    <r>
      <rPr>
        <sz val="9"/>
        <rFont val="Arial"/>
        <family val="2"/>
      </rPr>
      <t>, ed. F. B. Taub, 177-204. Amsterdam, Denmark: Elsevier Science Publishers B.V.</t>
    </r>
  </si>
  <si>
    <r>
      <t xml:space="preserve">Green, J. D. 1976. Population dynamics and production of the calanoid copepod Calamoecla lucasi in a northern New Zealand lake. </t>
    </r>
    <r>
      <rPr>
        <i/>
        <sz val="9"/>
        <rFont val="Arial"/>
      </rPr>
      <t>Archiv fur Hydrobiologie/ Suppl.</t>
    </r>
    <r>
      <rPr>
        <sz val="9"/>
        <rFont val="Arial"/>
        <family val="2"/>
      </rPr>
      <t xml:space="preserve"> 50: 313-400.</t>
    </r>
  </si>
  <si>
    <r>
      <t xml:space="preserve">Burns, C. W., and S. F. Mitchell. 1974. Seasonal succession and vertical distribution of phytoplankton in Lake Hayes and Lake Johnson, South Island, New Zealand. </t>
    </r>
    <r>
      <rPr>
        <i/>
        <sz val="9"/>
        <rFont val="Arial"/>
      </rPr>
      <t>New Zealand Journal of Marine and Freshwater Research</t>
    </r>
    <r>
      <rPr>
        <sz val="9"/>
        <rFont val="Arial"/>
        <family val="2"/>
      </rPr>
      <t xml:space="preserve"> 8, no. 1 (March): 167-209. doi:10.1080/00288330.1974.9515496.</t>
    </r>
  </si>
  <si>
    <r>
      <t xml:space="preserve">Owen-Smith, Norman. 2008. The Comparative Population Dynamics of Browsing and Grazing Ungulates. In </t>
    </r>
    <r>
      <rPr>
        <i/>
        <sz val="9"/>
        <rFont val="Arial"/>
      </rPr>
      <t>The Ecology of Browsing and Grazing</t>
    </r>
    <r>
      <rPr>
        <sz val="9"/>
        <rFont val="Arial"/>
        <family val="2"/>
      </rPr>
      <t>, ed. Iain J. Gordon and Herbert H. T. Prins, 195:149-177. Berlin, Heidelberg: Springer Berlin Heidelberg. http://www.springerlink.com/content/n01255481t42u115/.</t>
    </r>
  </si>
  <si>
    <r>
      <t xml:space="preserve">Benke, A. C. 1976. Dragonfly Production and Prey Turnover. </t>
    </r>
    <r>
      <rPr>
        <i/>
        <sz val="9"/>
        <rFont val="Arial"/>
      </rPr>
      <t>Ecology</t>
    </r>
    <r>
      <rPr>
        <sz val="9"/>
        <rFont val="Arial"/>
        <family val="2"/>
      </rPr>
      <t xml:space="preserve"> 57, no. 5: 915-927. doi:10.2307/1941057.</t>
    </r>
  </si>
  <si>
    <r>
      <t xml:space="preserve">Babitskiy, V. A. 1970. Biology and production of Eurycercus lamellatus (O.F.M.) along the shores of Lake Naroch. </t>
    </r>
    <r>
      <rPr>
        <i/>
        <sz val="9"/>
        <rFont val="Arial"/>
      </rPr>
      <t>Hydrobiological Journal</t>
    </r>
    <r>
      <rPr>
        <sz val="9"/>
        <rFont val="Arial"/>
        <family val="2"/>
      </rPr>
      <t xml:space="preserve"> 6, no. 4: 26-32.</t>
    </r>
  </si>
  <si>
    <r>
      <t xml:space="preserve">Beattie, D. M., H. L. Golterman, and J. Vijverberg. 1978. An introduction to the limnology of the Friesian lakes. </t>
    </r>
    <r>
      <rPr>
        <i/>
        <sz val="9"/>
        <rFont val="Arial"/>
      </rPr>
      <t>Hydrobiologia</t>
    </r>
    <r>
      <rPr>
        <sz val="9"/>
        <rFont val="Arial"/>
        <family val="2"/>
      </rPr>
      <t xml:space="preserve"> 58, no. 1 (March): 49-64. doi:10.1007/BF00018895.</t>
    </r>
  </si>
  <si>
    <t>Benke 1976</t>
    <phoneticPr fontId="2" type="noConversion"/>
  </si>
  <si>
    <r>
      <t xml:space="preserve">Frank, C. 1982. Ecology, production and anaerobic metabolism of Chironomus plumosus L. larvae in a shallow lake. 1. Ecology and production. </t>
    </r>
    <r>
      <rPr>
        <i/>
        <sz val="9"/>
        <rFont val="Arial"/>
      </rPr>
      <t>Archiv fur Hydrobiologie</t>
    </r>
    <r>
      <rPr>
        <sz val="9"/>
        <rFont val="Arial"/>
        <family val="2"/>
      </rPr>
      <t xml:space="preserve"> 94, no. 4: 460-491.</t>
    </r>
  </si>
  <si>
    <r>
      <t xml:space="preserve">Carmouze, J.-P., and J. Lemoalle. 1983. I. The Lacustrine environment and its evolution. 2. The lacustrine environment. In </t>
    </r>
    <r>
      <rPr>
        <i/>
        <sz val="9"/>
        <rFont val="Arial"/>
      </rPr>
      <t>Lake Chad: Ecology and Productivity of a Shallow Tropical Ecosystem</t>
    </r>
    <r>
      <rPr>
        <sz val="9"/>
        <rFont val="Arial"/>
        <family val="2"/>
      </rPr>
      <t>, ed. J.-P. Carmouze, J.-R. Durant, and C. Lévêque, 27-64. 1st ed. The Hague, Netherlands: W. Junk Publishers, August 31.</t>
    </r>
  </si>
  <si>
    <r>
      <t xml:space="preserve">Klein, G., E. Rachor, and S. A. Gerlach. 1975. Dynamics and productivity of two populations of the benthic tube-dwelling amphipod Ampelisca brevicornis (Costa) in Helgoland Bight. </t>
    </r>
    <r>
      <rPr>
        <i/>
        <sz val="9"/>
        <rFont val="Arial"/>
      </rPr>
      <t>Ophelia</t>
    </r>
    <r>
      <rPr>
        <sz val="9"/>
        <rFont val="Arial"/>
        <family val="2"/>
      </rPr>
      <t xml:space="preserve"> 14: 139-159.</t>
    </r>
  </si>
  <si>
    <r>
      <t xml:space="preserve">Elliott, J. M. 1973. The Life Cycle and Production of the Leech Erpobdella octoculata (L.) (Hirudinea: Erpobdellidae) in a Lake District Stream. </t>
    </r>
    <r>
      <rPr>
        <i/>
        <sz val="9"/>
        <rFont val="Arial"/>
      </rPr>
      <t>Journal of Animal Ecology</t>
    </r>
    <r>
      <rPr>
        <sz val="9"/>
        <rFont val="Arial"/>
        <family val="2"/>
      </rPr>
      <t xml:space="preserve"> 42, no. 2 (June 1): 435-448. doi:10.2307/3296.</t>
    </r>
  </si>
  <si>
    <t>Feller 1977</t>
    <phoneticPr fontId="2" type="noConversion"/>
  </si>
  <si>
    <r>
      <t xml:space="preserve">Alimov, A. F, V. V Bouillion, N. P Finogenova, M. B Ivanova, N. K. Kuzmitzkaya, V. N Nikulina, N. G. Ozeretskovskaya, and T. V. Zharowa. 1972. Biological productivity of Lakes Krivoe and Krugloe. In </t>
    </r>
    <r>
      <rPr>
        <i/>
        <sz val="9"/>
        <rFont val="Arial"/>
      </rPr>
      <t>Productivity problems in freshwaters</t>
    </r>
    <r>
      <rPr>
        <sz val="9"/>
        <rFont val="Arial"/>
        <family val="2"/>
      </rPr>
      <t>, ed. Z. Kajak and A. Hillbricht-Ilkowska, 39-57. Warszawa-Krakow, Poland: PWN Polish Scientific Publishers.</t>
    </r>
  </si>
  <si>
    <r>
      <t xml:space="preserve">Bowen, Tommy W. 1983. Production of the predaceous midge tribes Sphaeromiini and Palpomyiini (Diptera: Ceratopogonidae) in Lake Norman, North Carolina. </t>
    </r>
    <r>
      <rPr>
        <i/>
        <sz val="9"/>
        <rFont val="Arial"/>
      </rPr>
      <t>Hydrobiologia</t>
    </r>
    <r>
      <rPr>
        <sz val="9"/>
        <rFont val="Arial"/>
        <family val="2"/>
      </rPr>
      <t xml:space="preserve"> 99, no. 2 (March): 81-87. doi:10.1007/BF00015036.</t>
    </r>
  </si>
  <si>
    <r>
      <t xml:space="preserve">Anderson, R. Stewart. 1974. Crustacean Plankton Communities of 340 Lakes and Ponds in and near the National Parks of the Canadian Rocky Mountains. </t>
    </r>
    <r>
      <rPr>
        <i/>
        <sz val="9"/>
        <rFont val="Arial"/>
      </rPr>
      <t>Journal of the Fisheries Research Board of Canada</t>
    </r>
    <r>
      <rPr>
        <sz val="9"/>
        <rFont val="Arial"/>
        <family val="2"/>
      </rPr>
      <t xml:space="preserve"> 31, no. 5 (May): 855-869. doi:10.1139/f74-105.</t>
    </r>
  </si>
  <si>
    <r>
      <t xml:space="preserve">Burgis, Mary J. 1971. The ecology and production of copepods, particularly Thermocyclops hyalinus, in the tropical Lake George, Uganda. </t>
    </r>
    <r>
      <rPr>
        <i/>
        <sz val="9"/>
        <rFont val="Arial"/>
      </rPr>
      <t>Freshwater Biology</t>
    </r>
    <r>
      <rPr>
        <sz val="9"/>
        <rFont val="Arial"/>
        <family val="2"/>
      </rPr>
      <t xml:space="preserve"> 1, no. 2 (June 1): 169-192. doi:10.1111/j.1365-2427.1971.tb01555.x.</t>
    </r>
  </si>
  <si>
    <r>
      <t xml:space="preserve">de Bernardi, R. 1974. Popolamento zooplanctonico. In </t>
    </r>
    <r>
      <rPr>
        <i/>
        <sz val="9"/>
        <rFont val="Arial"/>
      </rPr>
      <t>Indagini ecologiche sul Lago d’Endine</t>
    </r>
    <r>
      <rPr>
        <sz val="9"/>
        <rFont val="Arial"/>
        <family val="2"/>
      </rPr>
      <t>, ed. Luigi Barbanti, C. Bonacina, A. Calderoni, A. Carollo, R. de Bernardi, P. Guilizzoni, A. M. Nocentini, D. Ruggiu, C. Saraceni, and L. Tonolli, 225-260. Pallanza: Istituto Italiano di Idrobiologia.</t>
    </r>
  </si>
  <si>
    <r>
      <t>Trinkel, M., N. Ferguson, A. Reid, C. Reid, M. Somers, L. Turelli, J. Graf, et al. 2008. Translocating lions into an inbred lion population in the Hluhluwe</t>
    </r>
    <r>
      <rPr>
        <sz val="9"/>
        <rFont val="Monaco"/>
      </rPr>
      <t>‐</t>
    </r>
    <r>
      <rPr>
        <sz val="9"/>
        <rFont val="Arial"/>
        <family val="2"/>
      </rPr>
      <t xml:space="preserve">iMfolozi Park, South Africa. </t>
    </r>
    <r>
      <rPr>
        <i/>
        <sz val="9"/>
        <rFont val="Arial"/>
      </rPr>
      <t>Animal Conservation</t>
    </r>
    <r>
      <rPr>
        <sz val="9"/>
        <rFont val="Arial"/>
        <family val="2"/>
      </rPr>
      <t xml:space="preserve"> 11, no. 2 (April 1): 138-143. doi:10.1111/j.1469-1795.2008.00163.x.</t>
    </r>
  </si>
  <si>
    <r>
      <t xml:space="preserve">TWCM. 2000. </t>
    </r>
    <r>
      <rPr>
        <i/>
        <sz val="9"/>
        <rFont val="Arial"/>
      </rPr>
      <t>Census in Tanzania National Parks (TANAPA) - Tarangire National Park General Management Plan / Environmental Impact Assessment</t>
    </r>
    <r>
      <rPr>
        <sz val="9"/>
        <rFont val="Arial"/>
        <family val="2"/>
      </rPr>
      <t>. Tanzania Wildlife Conservation Monitoring.</t>
    </r>
  </si>
  <si>
    <r>
      <t xml:space="preserve">Ansell, A. D., P. Sivadas, B. Narayanan, and A. Trevallion. 1972. The ecology of two sandy beaches in south west India. III. Observations on the population of Donax incarnatus and D. spiculum. </t>
    </r>
    <r>
      <rPr>
        <i/>
        <sz val="9"/>
        <rFont val="Arial"/>
      </rPr>
      <t>Marine Biology</t>
    </r>
    <r>
      <rPr>
        <sz val="9"/>
        <rFont val="Arial"/>
        <family val="2"/>
      </rPr>
      <t xml:space="preserve"> 17, no. 4 (December): 318-332. doi:10.1007/BF00366743.</t>
    </r>
  </si>
  <si>
    <r>
      <t xml:space="preserve">Charles, W N, K East, and T D Murray. 1976. Production of larval tanypodinae (Insecta: Chironomidae) in the mud at Loch Leven, Kinross. </t>
    </r>
    <r>
      <rPr>
        <i/>
        <sz val="9"/>
        <rFont val="Arial"/>
      </rPr>
      <t>Proceedings of The Royal Society of Edinburgh. Section B: Natural Environment</t>
    </r>
    <r>
      <rPr>
        <sz val="9"/>
        <rFont val="Arial"/>
        <family val="2"/>
      </rPr>
      <t xml:space="preserve"> 75, no. 3: 157-169.</t>
    </r>
  </si>
  <si>
    <r>
      <t xml:space="preserve">Woodroffe, R., J. R. Ginsberg, and D. W. Macdonald. 1997. </t>
    </r>
    <r>
      <rPr>
        <i/>
        <sz val="9"/>
        <rFont val="Arial"/>
      </rPr>
      <t>The African Wild Dog: Status Survey and Conservation Action Plan</t>
    </r>
    <r>
      <rPr>
        <sz val="9"/>
        <rFont val="Arial"/>
        <family val="2"/>
      </rPr>
      <t>. Gland, Switzerland: World Conservation Union.</t>
    </r>
  </si>
  <si>
    <r>
      <t xml:space="preserve">Carmouze, J.-P., J. M. Chantraine, and J. Lemoalle. 1983. I. The Lacustrine environment and its evolution. 3. Physical and chemical characteristics of the waters. In </t>
    </r>
    <r>
      <rPr>
        <i/>
        <sz val="9"/>
        <rFont val="Arial"/>
      </rPr>
      <t>Lake Chad: Ecology and Productivity of a Shallow Tropical Ecosystem</t>
    </r>
    <r>
      <rPr>
        <sz val="9"/>
        <rFont val="Arial"/>
        <family val="2"/>
      </rPr>
      <t>, ed. J.-P. Carmouze, J.-R. Durant, and C. Lévêque, 65-94. 1st ed. The Hague, Netherlands: W. Junk Publishers, August 31.</t>
    </r>
  </si>
  <si>
    <r>
      <t xml:space="preserve">Andronikova, I. N., V. G. Drabkova, and K. N. Kuzmenko. 1972. Biological productivity of the main communities of the Red Lake. In </t>
    </r>
    <r>
      <rPr>
        <i/>
        <sz val="9"/>
        <rFont val="Arial"/>
      </rPr>
      <t>Productivity problems in freshwaters</t>
    </r>
    <r>
      <rPr>
        <sz val="9"/>
        <rFont val="Arial"/>
        <family val="2"/>
      </rPr>
      <t>, ed. N. Michailova, E. A. Stravinskaya, Z. Kajak, and A. Hillbricht-Ilkowska, 57-73. Warszawa-Krakow, Poland: PWN Polish Scientific Publishers.</t>
    </r>
  </si>
  <si>
    <r>
      <t xml:space="preserve">Burgis, M. J., and A. F. Walker. 1972. A preliminary comparison of the zooplankton in a tropical and a temperature lake (Lake George, Uganda and Loch Leven, Scotland). </t>
    </r>
    <r>
      <rPr>
        <i/>
        <sz val="9"/>
        <rFont val="Arial"/>
      </rPr>
      <t>Verh. Int. Ver. Theor. Angew. Limnol.</t>
    </r>
    <r>
      <rPr>
        <sz val="9"/>
        <rFont val="Arial"/>
        <family val="2"/>
      </rPr>
      <t xml:space="preserve"> 18: 647-655.</t>
    </r>
  </si>
  <si>
    <r>
      <t xml:space="preserve">Bosselmann, S. 1975. Production of Eudiaptomus graciloides in Lake Esrom, 1970. </t>
    </r>
    <r>
      <rPr>
        <i/>
        <sz val="9"/>
        <rFont val="Arial"/>
      </rPr>
      <t>Archiv fur Hydrobiologie</t>
    </r>
    <r>
      <rPr>
        <sz val="9"/>
        <rFont val="Arial"/>
        <family val="2"/>
      </rPr>
      <t xml:space="preserve"> 76: 43-64.</t>
    </r>
  </si>
  <si>
    <r>
      <t xml:space="preserve">Plumptre, A. J., B. Kirunda, H. Mugabe, J. Stabach, M. Driciru, G. Picton-Phillips, S. Ayebare, G. Nangendo, and N. Laporte. 2010. </t>
    </r>
    <r>
      <rPr>
        <i/>
        <sz val="9"/>
        <rFont val="Arial"/>
      </rPr>
      <t>The impact of fire and large mammals on the ecology of Queen Elizabeth National Park, Uganda</t>
    </r>
    <r>
      <rPr>
        <sz val="9"/>
        <rFont val="Arial"/>
        <family val="2"/>
      </rPr>
      <t>. Wildlife Conservation Society and Woods Hole Research Centre.</t>
    </r>
  </si>
  <si>
    <r>
      <t xml:space="preserve">Burgis, Mary J. 1974. Revised estimates for the biomass and production of zooplankton in Lake George, Uganda. </t>
    </r>
    <r>
      <rPr>
        <i/>
        <sz val="9"/>
        <rFont val="Arial"/>
      </rPr>
      <t>Freshwater Biology</t>
    </r>
    <r>
      <rPr>
        <sz val="9"/>
        <rFont val="Arial"/>
        <family val="2"/>
      </rPr>
      <t xml:space="preserve"> 4, no. 6 (December 1): 535-541. doi:10.1111/j.1365-2427.1974.tb00113.x.</t>
    </r>
  </si>
  <si>
    <r>
      <t xml:space="preserve">Watson, R. M, and M. I. M Turner. 1965. A Count of the Large Mammals of the Lake Manyara National Park: Results and Discussion. </t>
    </r>
    <r>
      <rPr>
        <i/>
        <sz val="9"/>
        <rFont val="Arial"/>
      </rPr>
      <t>African Journal of Ecology</t>
    </r>
    <r>
      <rPr>
        <sz val="9"/>
        <rFont val="Arial"/>
        <family val="2"/>
      </rPr>
      <t xml:space="preserve"> 3, no. 1 (August 1): 95-98. doi:10.1111/j.1365-2028.1965.tb00741.x.</t>
    </r>
  </si>
  <si>
    <r>
      <t xml:space="preserve">Viljoen, P. C. 1993. The effects of changes in prey availability on lion predation in a large natural ecosystem in northern Botswana. </t>
    </r>
    <r>
      <rPr>
        <i/>
        <sz val="9"/>
        <rFont val="Arial"/>
      </rPr>
      <t>Symposia of the Zoological Society of London</t>
    </r>
    <r>
      <rPr>
        <sz val="9"/>
        <rFont val="Arial"/>
        <family val="2"/>
      </rPr>
      <t xml:space="preserve"> 65: 193-213.</t>
    </r>
  </si>
  <si>
    <r>
      <t xml:space="preserve">Anderson, R. S., and Donald D. B. 1978. </t>
    </r>
    <r>
      <rPr>
        <i/>
        <sz val="9"/>
        <rFont val="Arial"/>
      </rPr>
      <t>Limnological studies in Jasper National Park, Part 4: Aquatic survey and fisheries study, Anette, Beauvert, Edith, Horseshoe, Patricia and Pyramid Lakes</t>
    </r>
    <r>
      <rPr>
        <sz val="9"/>
        <rFont val="Arial"/>
        <family val="2"/>
      </rPr>
      <t>. Calgary, Alberta: Canadian Wildlife Service.</t>
    </r>
  </si>
  <si>
    <r>
      <t xml:space="preserve">Holopainen, I. J. 1979. Population dynamics and production of Psidium species (Bivalva, Sphaeridae) in the oligotrophic and mesohumic lake Pääjärvi, south Finland. </t>
    </r>
    <r>
      <rPr>
        <i/>
        <sz val="9"/>
        <rFont val="Arial"/>
      </rPr>
      <t>Archiv fur Hydrobiologie/ Suppl.</t>
    </r>
    <r>
      <rPr>
        <sz val="9"/>
        <rFont val="Arial"/>
        <family val="2"/>
      </rPr>
      <t xml:space="preserve"> 54: 466-508.</t>
    </r>
  </si>
  <si>
    <t>Hughes 1970</t>
    <phoneticPr fontId="2" type="noConversion"/>
  </si>
  <si>
    <r>
      <t xml:space="preserve">Borgmann, U., H. Shear, and J. Moore. 1984. Zooplankton and Potential Fish Production in Lake Ontario. </t>
    </r>
    <r>
      <rPr>
        <i/>
        <sz val="9"/>
        <rFont val="Arial"/>
      </rPr>
      <t>Canadian Journal of Fisheries and Aquatic Sciences</t>
    </r>
    <r>
      <rPr>
        <sz val="9"/>
        <rFont val="Arial"/>
        <family val="2"/>
      </rPr>
      <t xml:space="preserve"> 41, no. 9 (September): 1303-1309. doi:10.1139/f84-159.</t>
    </r>
  </si>
  <si>
    <r>
      <t xml:space="preserve">Runyoro, V. A., H. Hofer, E. B. Chausi, and P. D. Moehlman. 1995. Long-Term Trends in Herbivore Populations of the Ngorongoro Crater, Tanzania. In </t>
    </r>
    <r>
      <rPr>
        <i/>
        <sz val="9"/>
        <rFont val="Arial"/>
      </rPr>
      <t>Serengeti II: Dynamics, Management, and Conservation of an Ecosystem</t>
    </r>
    <r>
      <rPr>
        <sz val="9"/>
        <rFont val="Arial"/>
        <family val="2"/>
      </rPr>
      <t>, ed. A. R. E. Sinclair and P. Arcese, 146-168. Chicago: University of Chicago Press.</t>
    </r>
  </si>
  <si>
    <r>
      <t xml:space="preserve">Allanson, Brian R. 1979. The physico-chemical limnology of Lake Sibaya. In </t>
    </r>
    <r>
      <rPr>
        <i/>
        <sz val="9"/>
        <rFont val="Arial"/>
      </rPr>
      <t>Lake Sibaya</t>
    </r>
    <r>
      <rPr>
        <sz val="9"/>
        <rFont val="Arial"/>
        <family val="2"/>
      </rPr>
      <t>, ed. Brian R. Allanson, 42-72. The Hague, Netherlands: W. Junk Publishers.</t>
    </r>
  </si>
  <si>
    <r>
      <t xml:space="preserve">Owen-Smith, R. Norman. 1988. </t>
    </r>
    <r>
      <rPr>
        <i/>
        <sz val="9"/>
        <rFont val="Arial"/>
      </rPr>
      <t>Megaherbivores: The Influence of Very Large Body Size on Ecology</t>
    </r>
    <r>
      <rPr>
        <sz val="9"/>
        <rFont val="Arial"/>
        <family val="2"/>
      </rPr>
      <t>. Cambridge: Cambridge University Press.</t>
    </r>
  </si>
  <si>
    <r>
      <t xml:space="preserve">Rudnai, Judith. 1979. Ecology of lions in Nairobi National Park and the adjoining Kitengela Conservation Unit in Kenya. </t>
    </r>
    <r>
      <rPr>
        <i/>
        <sz val="9"/>
        <rFont val="Arial"/>
      </rPr>
      <t>African Journal of Ecology</t>
    </r>
    <r>
      <rPr>
        <sz val="9"/>
        <rFont val="Arial"/>
        <family val="2"/>
      </rPr>
      <t xml:space="preserve"> 17, no. 2 (June 1): 85-95. doi:10.1111/j.1365-2028.1979.tb00460.x.</t>
    </r>
  </si>
  <si>
    <r>
      <t xml:space="preserve">Sinclair, A. R. E., J. G. C. Hopcraft, H. Olff, S. A. R. Mduma, K. A. Galvin, and G. J. Sharam. 2008. Historical and Future Changes to the Serengeti Ecosystem. In </t>
    </r>
    <r>
      <rPr>
        <i/>
        <sz val="9"/>
        <rFont val="Arial"/>
      </rPr>
      <t>Serengeti III: Human Impacts on Ecosystem Dynamics</t>
    </r>
    <r>
      <rPr>
        <sz val="9"/>
        <rFont val="Arial"/>
        <family val="2"/>
      </rPr>
      <t>, ed. A. R. E. Sinclair, C. Packer, S. A. R. Mduma, and J. M. Fryxell. Chicago: University of Chicago Press, October 1.</t>
    </r>
  </si>
  <si>
    <r>
      <t xml:space="preserve">Coe, M. J., D. H. Cumming, and J. Phillipson. 1976. Biomass and production of large African herbivores in relation to rainfall and primary production. </t>
    </r>
    <r>
      <rPr>
        <i/>
        <sz val="9"/>
        <rFont val="Arial"/>
      </rPr>
      <t>Oecologia</t>
    </r>
    <r>
      <rPr>
        <sz val="9"/>
        <rFont val="Arial"/>
        <family val="2"/>
      </rPr>
      <t xml:space="preserve"> 22, no. 4: 341-354.</t>
    </r>
  </si>
  <si>
    <r>
      <t xml:space="preserve">Aagaard, K. 1978. The chironomids of Lake Maljoen. A phenological, diversity, and production study. </t>
    </r>
    <r>
      <rPr>
        <i/>
        <sz val="9"/>
        <rFont val="Arial"/>
      </rPr>
      <t>Norwegian Journal of Entomology</t>
    </r>
    <r>
      <rPr>
        <sz val="9"/>
        <rFont val="Arial"/>
        <family val="2"/>
      </rPr>
      <t xml:space="preserve"> 23: 21-37.</t>
    </r>
  </si>
  <si>
    <t>Aqua</t>
    <phoneticPr fontId="2" type="noConversion"/>
  </si>
  <si>
    <r>
      <t xml:space="preserve">Mills, M. G. L., and P. F. Retief. 1984. The response of ungulates to rainfall along the riverbeds of the Southern Kalahari. </t>
    </r>
    <r>
      <rPr>
        <i/>
        <sz val="9"/>
        <rFont val="Arial"/>
      </rPr>
      <t>Koedoe (supplement)</t>
    </r>
    <r>
      <rPr>
        <sz val="9"/>
        <rFont val="Arial"/>
        <family val="2"/>
      </rPr>
      <t xml:space="preserve"> 27, no. 1 (December 1): 129-141.</t>
    </r>
  </si>
  <si>
    <r>
      <t xml:space="preserve">Burns, C. W. 1979. Population dynamics and production of Boeckella dilatata (Copepoda: Calanoidea) in Lake Hayes, New Zealand. </t>
    </r>
    <r>
      <rPr>
        <i/>
        <sz val="9"/>
        <rFont val="Arial"/>
      </rPr>
      <t>Archiv fur Hydrobiologie/ Suppl.</t>
    </r>
    <r>
      <rPr>
        <sz val="9"/>
        <rFont val="Arial"/>
        <family val="2"/>
      </rPr>
      <t xml:space="preserve"> 54: 409-465.</t>
    </r>
  </si>
  <si>
    <r>
      <t xml:space="preserve">Andrew, T. E. 1983. The estimation of secondary production in a natural population of Daphnia hyalina (Leydig) using alternative methods of computation. </t>
    </r>
    <r>
      <rPr>
        <i/>
        <sz val="9"/>
        <rFont val="Arial"/>
      </rPr>
      <t>Hydrobiologia</t>
    </r>
    <r>
      <rPr>
        <sz val="9"/>
        <rFont val="Arial"/>
        <family val="2"/>
      </rPr>
      <t xml:space="preserve"> 107, no. 1 (October): 3-18. doi:10.1007/BF00126698.</t>
    </r>
  </si>
  <si>
    <r>
      <t xml:space="preserve">Power, R. J., and R. X. S. Compion. 2009. Lion Predation on Elephants in the Savuti, Chobe National Park, Botswana. </t>
    </r>
    <r>
      <rPr>
        <i/>
        <sz val="9"/>
        <rFont val="Arial"/>
      </rPr>
      <t>African Zoology</t>
    </r>
    <r>
      <rPr>
        <sz val="9"/>
        <rFont val="Arial"/>
        <family val="2"/>
      </rPr>
      <t xml:space="preserve"> 44, no. 1 (April): 36-44. doi:10.3377/004.044.0104.</t>
    </r>
  </si>
  <si>
    <r>
      <t xml:space="preserve">Reid, R. S., M. Rainy, J. Ogutu, R. L. Kruska, K. Kimani, M. Nyabenge, M. McCartney, et al. 2003. </t>
    </r>
    <r>
      <rPr>
        <i/>
        <sz val="9"/>
        <rFont val="Arial"/>
      </rPr>
      <t>People, Wildlife and Livestock in the Mara Ecosystem: the Mara Count 2002</t>
    </r>
    <r>
      <rPr>
        <sz val="9"/>
        <rFont val="Arial"/>
        <family val="2"/>
      </rPr>
      <t>. Mara Count 2002. Nairobi, Kenya: International Livestock Research Institute, June.</t>
    </r>
  </si>
  <si>
    <r>
      <t xml:space="preserve">Green, J. D. 1975. Physico-chemical features of lake Ototoa, a sand-dune lake in northern New Zealand. </t>
    </r>
    <r>
      <rPr>
        <i/>
        <sz val="9"/>
        <rFont val="Arial"/>
      </rPr>
      <t>New Zealand Journal of Marine and Freshwater Research</t>
    </r>
    <r>
      <rPr>
        <sz val="9"/>
        <rFont val="Arial"/>
        <family val="2"/>
      </rPr>
      <t xml:space="preserve"> 9, no. 2 (June): 199-222. doi:10.1080/00288330.1975.9515559.</t>
    </r>
  </si>
  <si>
    <r>
      <t xml:space="preserve">Burgis, Mary J., Johanna P. E. C. Darlington, I. G. Dunn, G. G. Ganf, J. J. Gwahaba, and L. M. McGowan. 1973. The Biomass and Distribution of Organisms in Lake George, Uganda. </t>
    </r>
    <r>
      <rPr>
        <i/>
        <sz val="9"/>
        <rFont val="Arial"/>
      </rPr>
      <t>Proceedings of the Royal Society of London. Series B. Biological Sciences</t>
    </r>
    <r>
      <rPr>
        <sz val="9"/>
        <rFont val="Arial"/>
        <family val="2"/>
      </rPr>
      <t xml:space="preserve"> 184, no. 1076 (December 8): 271 -298. doi:10.1098/rspb.1973.0049.</t>
    </r>
  </si>
  <si>
    <r>
      <t xml:space="preserve">Benson, D. J., L. C. Fitzpatrick, and W. D. Pearson. 1980. Production and energy flow in the benthic community of a Texas pond. </t>
    </r>
    <r>
      <rPr>
        <i/>
        <sz val="9"/>
        <rFont val="Arial"/>
      </rPr>
      <t>Hydrobiologia</t>
    </r>
    <r>
      <rPr>
        <sz val="9"/>
        <rFont val="Arial"/>
        <family val="2"/>
      </rPr>
      <t xml:space="preserve"> 74, no. 1 (September): 81-93. doi:10.1007/BF00009018.</t>
    </r>
  </si>
  <si>
    <r>
      <t xml:space="preserve">TAWIRI. 2007. </t>
    </r>
    <r>
      <rPr>
        <i/>
        <sz val="9"/>
        <rFont val="Arial"/>
      </rPr>
      <t>Proceedings of the First Tanzania Lion and Leopard Conservation Action Plan Workshop</t>
    </r>
    <r>
      <rPr>
        <sz val="9"/>
        <rFont val="Arial"/>
        <family val="2"/>
      </rPr>
      <t>. Arusha: Tanzania Wildlife Research Institute.</t>
    </r>
  </si>
  <si>
    <r>
      <t xml:space="preserve">Bonacina, C., and R. de Bernardi. 1978. Struttura di Communita’ e Parametri Demografici del Popolamento Zooplanctonico. In </t>
    </r>
    <r>
      <rPr>
        <i/>
        <sz val="9"/>
        <rFont val="Arial"/>
      </rPr>
      <t>Il Lago di Pietra del Pertusillo: Definizione delle sue Caratteristiche Limno-Ecologiche</t>
    </r>
    <r>
      <rPr>
        <sz val="9"/>
        <rFont val="Arial"/>
        <family val="2"/>
      </rPr>
      <t>, 99-132. Pallanza: Istituto Italiano di Idrobiologia.</t>
    </r>
  </si>
  <si>
    <r>
      <t xml:space="preserve">Ogutu, J. O, and H. T Dublin. 2002. Demography of lions in relation to prey and habitat in the Maasai Mara National Reserve, Kenya. </t>
    </r>
    <r>
      <rPr>
        <i/>
        <sz val="9"/>
        <rFont val="Arial"/>
      </rPr>
      <t>African Journal of Ecology</t>
    </r>
    <r>
      <rPr>
        <sz val="9"/>
        <rFont val="Arial"/>
        <family val="2"/>
      </rPr>
      <t xml:space="preserve"> 40, no. 2 (June 1): 120-129. doi:10.1046/j.1365-2028.2002.00343.x.</t>
    </r>
  </si>
  <si>
    <r>
      <t xml:space="preserve">Stander, P. 1999. </t>
    </r>
    <r>
      <rPr>
        <i/>
        <sz val="9"/>
        <rFont val="Arial"/>
      </rPr>
      <t>Conservation of lions and other large carnivores in Etosha National Park and Khorixas District, Namibia</t>
    </r>
    <r>
      <rPr>
        <sz val="9"/>
        <rFont val="Arial"/>
        <family val="2"/>
      </rPr>
      <t>. Quarterly Report. Lion project in Etosha National Park and Khorixas District. Namibia: Namibia Carnivore Monitoring Project, November.</t>
    </r>
  </si>
  <si>
    <r>
      <t xml:space="preserve">Tatham, G. H., and R. D. Taylor. 1989. The conservation and protection of the black rhinoceros Diceros bicomis in Zimbabwe. </t>
    </r>
    <r>
      <rPr>
        <i/>
        <sz val="9"/>
        <rFont val="Arial"/>
      </rPr>
      <t>Koedoe</t>
    </r>
    <r>
      <rPr>
        <sz val="9"/>
        <rFont val="Arial"/>
        <family val="2"/>
      </rPr>
      <t xml:space="preserve"> 32, no. 2 (October 25): 31-42.</t>
    </r>
  </si>
  <si>
    <r>
      <t xml:space="preserve">TANAPA. 2002. </t>
    </r>
    <r>
      <rPr>
        <i/>
        <sz val="9"/>
        <rFont val="Arial"/>
      </rPr>
      <t>Lake Manyara National Park: General Management Plan/ Environmental Impact Assessment</t>
    </r>
    <r>
      <rPr>
        <sz val="9"/>
        <rFont val="Arial"/>
        <family val="2"/>
      </rPr>
      <t>. Tanzania National Parks.</t>
    </r>
  </si>
  <si>
    <t>Tatham and Taylor 1989</t>
    <phoneticPr fontId="2" type="noConversion"/>
  </si>
  <si>
    <r>
      <t xml:space="preserve">Watts, H. E, and K. E Holekamp. 2008. Interspecific competition influences reproduction in spotted hyenas. </t>
    </r>
    <r>
      <rPr>
        <i/>
        <sz val="9"/>
        <rFont val="Arial"/>
      </rPr>
      <t>Journal of Zoology</t>
    </r>
    <r>
      <rPr>
        <sz val="9"/>
        <rFont val="Arial"/>
        <family val="2"/>
      </rPr>
      <t xml:space="preserve"> 276, no. 4 (December 1): 402-410. doi:10.1111/j.1469-7998.2008.00506.x.</t>
    </r>
  </si>
  <si>
    <r>
      <t xml:space="preserve">WCS. 2008. </t>
    </r>
    <r>
      <rPr>
        <i/>
        <sz val="9"/>
        <rFont val="Arial"/>
      </rPr>
      <t>Aerial Survey Report: Kidepo National Park, 2008</t>
    </r>
    <r>
      <rPr>
        <sz val="9"/>
        <rFont val="Arial"/>
        <family val="2"/>
      </rPr>
      <t>. WCS Flight Programme Wildlife Survey Report. Wildlife Conservation Society, April.</t>
    </r>
  </si>
  <si>
    <r>
      <t xml:space="preserve">Wilkinson, I. S. 1996. The 1994-95 wild dog photographic survey. </t>
    </r>
    <r>
      <rPr>
        <i/>
        <sz val="9"/>
        <rFont val="Arial"/>
      </rPr>
      <t>Licaone</t>
    </r>
    <r>
      <rPr>
        <sz val="9"/>
        <rFont val="Arial"/>
        <family val="2"/>
      </rPr>
      <t xml:space="preserve"> 5: 6-8.</t>
    </r>
  </si>
  <si>
    <r>
      <t xml:space="preserve">Andersson, G., H. Berggren, and S. Hambin. 1975. Lake Trummen Restoration Project. III. Zooplankton, Macrobenthos and Fish. </t>
    </r>
    <r>
      <rPr>
        <i/>
        <sz val="9"/>
        <rFont val="Arial"/>
      </rPr>
      <t>Verhandlungen Internationale Vereinigung Limnologie</t>
    </r>
    <r>
      <rPr>
        <sz val="9"/>
        <rFont val="Arial"/>
        <family val="2"/>
      </rPr>
      <t xml:space="preserve"> 19: 1097-1106.</t>
    </r>
  </si>
  <si>
    <r>
      <t xml:space="preserve">Woodroffe, Rosie, and Joshua R. Ginsberg. 1998. Edge Effects and the Extinction of Populations Inside Protected Areas. </t>
    </r>
    <r>
      <rPr>
        <i/>
        <sz val="9"/>
        <rFont val="Arial"/>
      </rPr>
      <t>Science</t>
    </r>
    <r>
      <rPr>
        <sz val="9"/>
        <rFont val="Arial"/>
        <family val="2"/>
      </rPr>
      <t xml:space="preserve"> 280, no. 5372 (June 26): 2126 -2128. doi:10.1126/science.280.5372.2126.</t>
    </r>
  </si>
  <si>
    <r>
      <t xml:space="preserve">Whyte, I. J., J. van Aarde, and S. L. Pimm. 2003. Kruger’s Elephant Population: Its Size and Consequences for Ecosystem Heterogeneity. In </t>
    </r>
    <r>
      <rPr>
        <i/>
        <sz val="9"/>
        <rFont val="Arial"/>
      </rPr>
      <t>The Kruger experience: ecology and management of savanna heterogeneity</t>
    </r>
    <r>
      <rPr>
        <sz val="9"/>
        <rFont val="Arial"/>
        <family val="2"/>
      </rPr>
      <t>, ed. Johan du Toit, Harry Biggs, and Kevin H. Rogers, 332-348. Washington: Island Press.</t>
    </r>
  </si>
  <si>
    <r>
      <t xml:space="preserve">Ogutu, Joseph O., and Norman Owen-Smith. 2003. ENSO, rainfall and temperature influences on extreme population declines among African savanna ungulates. </t>
    </r>
    <r>
      <rPr>
        <i/>
        <sz val="9"/>
        <rFont val="Arial"/>
      </rPr>
      <t>Ecology Letters</t>
    </r>
    <r>
      <rPr>
        <sz val="9"/>
        <rFont val="Arial"/>
        <family val="2"/>
      </rPr>
      <t xml:space="preserve"> 6, no. 5 (May): 412-419. doi:10.1046/j.1461-0248.2003.00447.x.</t>
    </r>
  </si>
  <si>
    <r>
      <t xml:space="preserve">Höner, Oliver P, Bettina Wachter, Marion L East, Victor A Runyoro, and Heribert Hofer. 2005. The effect of prey abundance and foraging tactics on the population dynamics of a social, territorial carnivore, the spotted hyena. </t>
    </r>
    <r>
      <rPr>
        <i/>
        <sz val="9"/>
        <rFont val="Arial"/>
      </rPr>
      <t>Oikos</t>
    </r>
    <r>
      <rPr>
        <sz val="9"/>
        <rFont val="Arial"/>
        <family val="2"/>
      </rPr>
      <t xml:space="preserve"> 108, no. 3 (March 1): 544-554. doi:10.1111/j.0030-1299.2005.13533.x.</t>
    </r>
  </si>
  <si>
    <r>
      <t xml:space="preserve">Wilson, V. J. 1975. </t>
    </r>
    <r>
      <rPr>
        <i/>
        <sz val="9"/>
        <rFont val="Arial"/>
      </rPr>
      <t>Mammals of the Wankie National Park, Rhodesia</t>
    </r>
    <r>
      <rPr>
        <sz val="9"/>
        <rFont val="Arial"/>
        <family val="2"/>
      </rPr>
      <t>. Salisbury, Rhodesia: Trustees of the National Museums and Monuments of Rhodesia.</t>
    </r>
  </si>
  <si>
    <r>
      <t xml:space="preserve">Sivakumar, S., and V. Prakash. 2005. Nesting of Jerdon’s Baza Aviceda jerdoni and BlackBaza A.leuphotes in Buxa Tiger Reserve, West Bengal, India. </t>
    </r>
    <r>
      <rPr>
        <i/>
        <sz val="9"/>
        <rFont val="Arial"/>
      </rPr>
      <t>Forktail</t>
    </r>
    <r>
      <rPr>
        <sz val="9"/>
        <rFont val="Arial"/>
        <family val="2"/>
      </rPr>
      <t xml:space="preserve"> 21: 169-171.</t>
    </r>
  </si>
  <si>
    <r>
      <t xml:space="preserve">Adalsteinsson, H. 1979. Zooplankton and Its Relation to Available Food in Lake Mývatn. </t>
    </r>
    <r>
      <rPr>
        <i/>
        <sz val="9"/>
        <rFont val="Arial"/>
      </rPr>
      <t>Oikos</t>
    </r>
    <r>
      <rPr>
        <sz val="9"/>
        <rFont val="Arial"/>
        <family val="2"/>
      </rPr>
      <t xml:space="preserve"> 32, no. 1/2 (January 1): 162-194. doi:10.2307/3544226.</t>
    </r>
  </si>
  <si>
    <r>
      <t xml:space="preserve">Alimov, A. F., and G. G. Winberg. 1972. Biological productivity of two northern lakes. </t>
    </r>
    <r>
      <rPr>
        <i/>
        <sz val="9"/>
        <rFont val="Arial"/>
      </rPr>
      <t>Verh. Int. Ver. Theor. Angew. Limnol.</t>
    </r>
    <r>
      <rPr>
        <sz val="9"/>
        <rFont val="Arial"/>
        <family val="2"/>
      </rPr>
      <t xml:space="preserve"> 18: 65-70.</t>
    </r>
  </si>
  <si>
    <r>
      <t xml:space="preserve">UWA. 2010. </t>
    </r>
    <r>
      <rPr>
        <i/>
        <sz val="9"/>
        <rFont val="Arial"/>
      </rPr>
      <t>Strategic Action Plan for large carnivore conservation in Uganda: 2010-2020</t>
    </r>
    <r>
      <rPr>
        <sz val="9"/>
        <rFont val="Arial"/>
        <family val="2"/>
      </rPr>
      <t>. Uganda Wildlife Authority.</t>
    </r>
  </si>
  <si>
    <r>
      <t xml:space="preserve">Bosselman, S. 1981. Population Dynamics and production of Keratella hiemalis and K. quadrata in Lake Esrom. </t>
    </r>
    <r>
      <rPr>
        <i/>
        <sz val="9"/>
        <rFont val="Arial"/>
      </rPr>
      <t>Archiv fur Hydrobiologie</t>
    </r>
    <r>
      <rPr>
        <sz val="9"/>
        <rFont val="Arial"/>
        <family val="2"/>
      </rPr>
      <t xml:space="preserve"> 90: 427-447.</t>
    </r>
  </si>
  <si>
    <r>
      <t xml:space="preserve">Orsdol, K. G. Van, Jeannette P Hanby, and J. D Bygott. 1985. Ecological correlates of lion social organization (Panthers, leo). </t>
    </r>
    <r>
      <rPr>
        <i/>
        <sz val="9"/>
        <rFont val="Arial"/>
      </rPr>
      <t>Journal of Zoology</t>
    </r>
    <r>
      <rPr>
        <sz val="9"/>
        <rFont val="Arial"/>
        <family val="2"/>
      </rPr>
      <t xml:space="preserve"> 206, no. 1 (May 1): 97-112. doi:10.1111/j.1469-7998.1985.tb05639.x.</t>
    </r>
  </si>
  <si>
    <r>
      <t xml:space="preserve">Dublin, Holly T. 1993. </t>
    </r>
    <r>
      <rPr>
        <i/>
        <sz val="9"/>
        <rFont val="Arial"/>
      </rPr>
      <t>A dry season total count of elephant and buffalo in the Masai Mara Game Reserve and Adjacent Pastoral Lands</t>
    </r>
    <r>
      <rPr>
        <sz val="9"/>
        <rFont val="Arial"/>
        <family val="2"/>
      </rPr>
      <t>. FOC/WWF Masai Mara Project Ecological Monitoring Programme, November.</t>
    </r>
  </si>
  <si>
    <r>
      <t xml:space="preserve">Simcharoen, Saksit, Adam C.D. Barlow, Achara Simcharoen, and James L.D. Smith. 2008. Home range size and daytime habitat selection of leopards in Huai Kha Khaeng Wildlife Sanctuary, Thailand. </t>
    </r>
    <r>
      <rPr>
        <i/>
        <sz val="9"/>
        <rFont val="Arial"/>
      </rPr>
      <t>Biological Conservation</t>
    </r>
    <r>
      <rPr>
        <sz val="9"/>
        <rFont val="Arial"/>
        <family val="2"/>
      </rPr>
      <t xml:space="preserve"> 141, no. 9 (September): 2242-2250. doi:16/j.biocon.2008.06.015.</t>
    </r>
  </si>
  <si>
    <r>
      <t xml:space="preserve">Olupot, William, Luke Parry, Michelle Gunness, and Andrew J. Plumptre. 2010. </t>
    </r>
    <r>
      <rPr>
        <i/>
        <sz val="9"/>
        <rFont val="Arial"/>
      </rPr>
      <t>Conservation research in Uganda’s savannas: a review of park history, applied research, and application of research to park management</t>
    </r>
    <r>
      <rPr>
        <sz val="9"/>
        <rFont val="Arial"/>
        <family val="2"/>
      </rPr>
      <t>. New York: Nova Science Pub Inc, March 30.</t>
    </r>
  </si>
  <si>
    <r>
      <t xml:space="preserve">Owen-Smith, N., and M. G. L. Mills. 2008. Predator–prey size relationships in an African large-mammal food web. </t>
    </r>
    <r>
      <rPr>
        <i/>
        <sz val="9"/>
        <rFont val="Arial"/>
      </rPr>
      <t>Journal of Animal Ecology</t>
    </r>
    <r>
      <rPr>
        <sz val="9"/>
        <rFont val="Arial"/>
        <family val="2"/>
      </rPr>
      <t xml:space="preserve"> 77, no. 1: 173–183.</t>
    </r>
  </si>
  <si>
    <r>
      <t xml:space="preserve">Sachs, R. 1967. Liveweights and body measurements of Serengeti game animals. </t>
    </r>
    <r>
      <rPr>
        <i/>
        <sz val="9"/>
        <rFont val="Arial"/>
      </rPr>
      <t>African Journal of Ecology</t>
    </r>
    <r>
      <rPr>
        <sz val="9"/>
        <rFont val="Arial"/>
        <family val="2"/>
      </rPr>
      <t xml:space="preserve"> 5, no. 1: 24-36.</t>
    </r>
  </si>
  <si>
    <r>
      <t xml:space="preserve">Whateley, A., and P. M. Brooks. 1985. The carnivores of the Hluhluwe and Umfolozi game reserves: 1973–1982. </t>
    </r>
    <r>
      <rPr>
        <i/>
        <sz val="9"/>
        <rFont val="Arial"/>
      </rPr>
      <t>Lammergeyer</t>
    </r>
    <r>
      <rPr>
        <sz val="9"/>
        <rFont val="Arial"/>
        <family val="2"/>
      </rPr>
      <t xml:space="preserve"> 35: 1–27.</t>
    </r>
  </si>
  <si>
    <t>Incorrect in Plante and Downing 1989; is not 1970, is 1972</t>
    <phoneticPr fontId="2" type="noConversion"/>
  </si>
  <si>
    <r>
      <t xml:space="preserve">Schaller, G. B. 1972. </t>
    </r>
    <r>
      <rPr>
        <i/>
        <sz val="9"/>
        <rFont val="Arial"/>
      </rPr>
      <t>The Serengeti lion: a study of predator-prey relations</t>
    </r>
    <r>
      <rPr>
        <sz val="9"/>
        <rFont val="Arial"/>
        <family val="2"/>
      </rPr>
      <t>. Chicago: The University of Chicago Press, Ltd.</t>
    </r>
  </si>
  <si>
    <r>
      <t xml:space="preserve">Isaboke, Wallace, Milkah Kahiu, Mary Wykstra Ross, and Cosmas Wambua. 2005. </t>
    </r>
    <r>
      <rPr>
        <i/>
        <sz val="9"/>
        <rFont val="Arial"/>
      </rPr>
      <t>Cheetah Census in Kenya; Priority 1: South Western Kenya, 2004-2005</t>
    </r>
    <r>
      <rPr>
        <sz val="9"/>
        <rFont val="Arial"/>
        <family val="2"/>
      </rPr>
      <t>. Kenya: East African Wildlife Society Cheetah Conservation Fund.</t>
    </r>
  </si>
  <si>
    <r>
      <t xml:space="preserve">Pienaar, U. De V. 1969. Predator-prey relationships amongst the larger mammals of the Kruger National Park. </t>
    </r>
    <r>
      <rPr>
        <i/>
        <sz val="9"/>
        <rFont val="Arial"/>
      </rPr>
      <t>Koedoe</t>
    </r>
    <r>
      <rPr>
        <sz val="9"/>
        <rFont val="Arial"/>
        <family val="2"/>
      </rPr>
      <t xml:space="preserve"> 12, no. 1: 108–176.</t>
    </r>
  </si>
  <si>
    <r>
      <t xml:space="preserve">Green, B., J. Anderson, and T. Whateley. 1984. Water and Sodium Turnover and Estimated Food Consumption in Free-Living Lions (Panthera leo) and Spotted Hyaenas (Crocuta crocuta). </t>
    </r>
    <r>
      <rPr>
        <i/>
        <sz val="9"/>
        <rFont val="Arial"/>
      </rPr>
      <t>Journal of Mammalogy</t>
    </r>
    <r>
      <rPr>
        <sz val="9"/>
        <rFont val="Arial"/>
        <family val="2"/>
      </rPr>
      <t xml:space="preserve"> 65, no. 4 (November 1): 593-599. doi:10.2307/1380842.</t>
    </r>
  </si>
  <si>
    <r>
      <t xml:space="preserve">Gros, Paule M. 1998. Status of the cheetah Acinonyx jubatus in Kenya: a field-interview assessment. </t>
    </r>
    <r>
      <rPr>
        <i/>
        <sz val="9"/>
        <rFont val="Arial"/>
      </rPr>
      <t>Biological Conservation</t>
    </r>
    <r>
      <rPr>
        <sz val="9"/>
        <rFont val="Arial"/>
        <family val="2"/>
      </rPr>
      <t xml:space="preserve"> 85, no. 1-2 (July): 137-149. doi:16/S0006-3207(97)00135-3.</t>
    </r>
  </si>
  <si>
    <r>
      <t xml:space="preserve">TWCM. 1995. </t>
    </r>
    <r>
      <rPr>
        <i/>
        <sz val="9"/>
        <rFont val="Arial"/>
      </rPr>
      <t>Aerial Survey of the Selous Game Reserve, Mikumi National Park and Surrounding Areas. Dry Season 1994</t>
    </r>
    <r>
      <rPr>
        <sz val="9"/>
        <rFont val="Arial"/>
        <family val="2"/>
      </rPr>
      <t>. Arusha: Tanzania Wildlife Conservation Monitoring, Frankfurt Zoological Society.</t>
    </r>
  </si>
  <si>
    <r>
      <t xml:space="preserve">Lamprey, H. F. 1963. Ecological Separation of the Large Mammal Species in the Tarangire Game Reserve, Tanganyika. </t>
    </r>
    <r>
      <rPr>
        <i/>
        <sz val="9"/>
        <rFont val="Arial"/>
      </rPr>
      <t>African Journal of Ecology</t>
    </r>
    <r>
      <rPr>
        <sz val="9"/>
        <rFont val="Arial"/>
        <family val="2"/>
      </rPr>
      <t xml:space="preserve"> 1, no. 1 (August 1): 63-92. doi:10.1111/j.1365-2028.1963.tb00179.x.</t>
    </r>
  </si>
  <si>
    <r>
      <t xml:space="preserve">Prins, H.H.T. 1987. Nature conservation as an integral part of optimal land use in East Africa: The case of the Masai ecosystem of Northern Tanzania. </t>
    </r>
    <r>
      <rPr>
        <i/>
        <sz val="9"/>
        <rFont val="Arial"/>
      </rPr>
      <t>Biological Conservation</t>
    </r>
    <r>
      <rPr>
        <sz val="9"/>
        <rFont val="Arial"/>
        <family val="2"/>
      </rPr>
      <t xml:space="preserve"> 40, no. 2: 141-161. doi:16/0006-3207(87)90064-4.</t>
    </r>
  </si>
  <si>
    <r>
      <t xml:space="preserve">UNEP WCMC. 2008. </t>
    </r>
    <r>
      <rPr>
        <i/>
        <sz val="9"/>
        <rFont val="Arial"/>
      </rPr>
      <t>Selous Game Reserve, Tanzania</t>
    </r>
    <r>
      <rPr>
        <sz val="9"/>
        <rFont val="Arial"/>
        <family val="2"/>
      </rPr>
      <t>. World Heritage Information Sheets. United Nations Environment Programme World Conservation Monitoring Centre (UNEP WCMC).</t>
    </r>
  </si>
  <si>
    <r>
      <t xml:space="preserve">Van Dyk, G., and R. Slotow. 2003. The effects of fences and lions on the ecology of African wild dogs reintroduced to Pilanesberg National Park, South Africa. </t>
    </r>
    <r>
      <rPr>
        <i/>
        <sz val="9"/>
        <rFont val="Arial"/>
      </rPr>
      <t>African Zoology</t>
    </r>
    <r>
      <rPr>
        <sz val="9"/>
        <rFont val="Arial"/>
        <family val="2"/>
      </rPr>
      <t xml:space="preserve"> 38, no. 1 (April): 79-94.</t>
    </r>
  </si>
  <si>
    <r>
      <t xml:space="preserve">IUCN/SSC. 2007. </t>
    </r>
    <r>
      <rPr>
        <i/>
        <sz val="9"/>
        <rFont val="Arial"/>
      </rPr>
      <t>Regional Conservation Strategy for the Cheetah and African Wild Dog in Eastern Africa</t>
    </r>
    <r>
      <rPr>
        <sz val="9"/>
        <rFont val="Arial"/>
        <family val="2"/>
      </rPr>
      <t>. Gland, Switzerland: IUCN Species Survival Commission.</t>
    </r>
  </si>
  <si>
    <r>
      <t xml:space="preserve">Harris, Lawrence D. 1972. </t>
    </r>
    <r>
      <rPr>
        <i/>
        <sz val="9"/>
        <rFont val="Arial"/>
      </rPr>
      <t>An ecological description of a semi-arid East African ecosystem</t>
    </r>
    <r>
      <rPr>
        <sz val="9"/>
        <rFont val="Arial"/>
        <family val="2"/>
      </rPr>
      <t>. Range Science Department Science Series No. 11. Colorado State University.</t>
    </r>
  </si>
  <si>
    <r>
      <t xml:space="preserve">Ojwang, Gordon, Mohammad Y. Said, P. W. Wargute, and Robin Reid. 2002. </t>
    </r>
    <r>
      <rPr>
        <i/>
        <sz val="9"/>
        <rFont val="Arial"/>
      </rPr>
      <t>Dry season census of large herbivores in the Mara Ecosystem and Adjoining Areas (2002-2002)</t>
    </r>
    <r>
      <rPr>
        <sz val="9"/>
        <rFont val="Arial"/>
        <family val="2"/>
      </rPr>
      <t>. DRSRS Technical Report No. 164. Department of Resource Surveys and Remote Sensing.</t>
    </r>
  </si>
  <si>
    <r>
      <t xml:space="preserve">Sinclair, A. R. E., and P. Arcese, eds. 1995. </t>
    </r>
    <r>
      <rPr>
        <i/>
        <sz val="9"/>
        <rFont val="Arial"/>
      </rPr>
      <t>Serengeti II: Dynamics, Management, and Conservation of an Ecosystem</t>
    </r>
    <r>
      <rPr>
        <sz val="9"/>
        <rFont val="Arial"/>
        <family val="2"/>
      </rPr>
      <t>. Chicago: University of Chicago Press.</t>
    </r>
  </si>
  <si>
    <r>
      <t xml:space="preserve">Okello, Moses Makonjio. 2005. An assessment of the large mammal component of the proposed wildlife sanctuary site in Maasai Kuku Group Ranch near Amboseli, Kenya. </t>
    </r>
    <r>
      <rPr>
        <i/>
        <sz val="9"/>
        <rFont val="Arial"/>
      </rPr>
      <t>South African Journal of Wildlife Research</t>
    </r>
    <r>
      <rPr>
        <sz val="9"/>
        <rFont val="Arial"/>
        <family val="2"/>
      </rPr>
      <t xml:space="preserve"> 35, no. 1: 63-76.</t>
    </r>
  </si>
  <si>
    <r>
      <t xml:space="preserve">Sinclair, A. R. E., and M. Norton-Griffiths, eds. 1979. </t>
    </r>
    <r>
      <rPr>
        <i/>
        <sz val="9"/>
        <rFont val="Arial"/>
      </rPr>
      <t>Serengeti: Dynamics of an Ecosystem</t>
    </r>
    <r>
      <rPr>
        <sz val="9"/>
        <rFont val="Arial"/>
        <family val="2"/>
      </rPr>
      <t>. Chicago: University of Chicago Press.</t>
    </r>
  </si>
  <si>
    <r>
      <t xml:space="preserve">Pienaar, U. De V. 1963. The large mammals of the Kruger National Park - Their distribution and present-day status. </t>
    </r>
    <r>
      <rPr>
        <i/>
        <sz val="9"/>
        <rFont val="Arial"/>
      </rPr>
      <t>Koedoe</t>
    </r>
    <r>
      <rPr>
        <sz val="9"/>
        <rFont val="Arial"/>
        <family val="2"/>
      </rPr>
      <t xml:space="preserve"> 6, no. 1 (May 28): 1-37.</t>
    </r>
  </si>
  <si>
    <r>
      <t xml:space="preserve">ODMP. 2008. </t>
    </r>
    <r>
      <rPr>
        <i/>
        <sz val="9"/>
        <rFont val="Arial"/>
      </rPr>
      <t>Okavango Delta Management Plan</t>
    </r>
    <r>
      <rPr>
        <sz val="9"/>
        <rFont val="Arial"/>
        <family val="2"/>
      </rPr>
      <t>. Okavango Delta Management Plan Project. Gaborone, Botswana: Department of Environmental Affairs, January.</t>
    </r>
  </si>
  <si>
    <r>
      <t xml:space="preserve">Trinkel, M., P. H Fleischmann, A. F Steindorfer, and G. Kastberger. 2004. Spotted hyenas (Crocuta crocuta) follow migratory prey. Seasonal expansion of a clan territory in Etosha, Namibia. </t>
    </r>
    <r>
      <rPr>
        <i/>
        <sz val="9"/>
        <rFont val="Arial"/>
      </rPr>
      <t>Journal of Zoology</t>
    </r>
    <r>
      <rPr>
        <sz val="9"/>
        <rFont val="Arial"/>
        <family val="2"/>
      </rPr>
      <t xml:space="preserve"> 264, no. 2: 125–133.</t>
    </r>
  </si>
  <si>
    <r>
      <t xml:space="preserve">Trinkel, M. 2010. Prey selection and prey preferences of spotted hyenas Crocuta crocuta in the Etosha National Park, Namibia. </t>
    </r>
    <r>
      <rPr>
        <i/>
        <sz val="9"/>
        <rFont val="Arial"/>
      </rPr>
      <t>Ecological Research</t>
    </r>
    <r>
      <rPr>
        <sz val="9"/>
        <rFont val="Arial"/>
        <family val="2"/>
      </rPr>
      <t xml:space="preserve"> 25, no. 2: 413–417.</t>
    </r>
  </si>
  <si>
    <r>
      <t xml:space="preserve">IUCN/SSC. 2007. </t>
    </r>
    <r>
      <rPr>
        <i/>
        <sz val="9"/>
        <rFont val="Arial"/>
      </rPr>
      <t>Regional Conservation Strategy for the Cheetah and African Wild Dog in Southern Africa</t>
    </r>
    <r>
      <rPr>
        <sz val="9"/>
        <rFont val="Arial"/>
        <family val="2"/>
      </rPr>
      <t>. Gland, Switzerland: IUCN Species Survival Commission.</t>
    </r>
  </si>
  <si>
    <r>
      <t xml:space="preserve">Katavi NP. 2007. Nature in Katavi National Park: Fauna. </t>
    </r>
    <r>
      <rPr>
        <i/>
        <sz val="9"/>
        <rFont val="Arial"/>
      </rPr>
      <t>Katavi National Park Official Website</t>
    </r>
    <r>
      <rPr>
        <sz val="9"/>
        <rFont val="Arial"/>
        <family val="2"/>
      </rPr>
      <t>. http://www.katavipark.org/nature.html.</t>
    </r>
  </si>
  <si>
    <r>
      <t xml:space="preserve">Pusey, Anne E., and Craig Packer. 1987. The Evolution of Sex-Biased Dispersal in Lions. </t>
    </r>
    <r>
      <rPr>
        <i/>
        <sz val="9"/>
        <rFont val="Arial"/>
      </rPr>
      <t>Behaviour</t>
    </r>
    <r>
      <rPr>
        <sz val="9"/>
        <rFont val="Arial"/>
        <family val="2"/>
      </rPr>
      <t xml:space="preserve"> 101, no. 4 (June 1): 275-310.</t>
    </r>
  </si>
  <si>
    <r>
      <t xml:space="preserve">Kissui, B. M., and C. Packer. 2004. Top-down population regulation of a top predator: lions in the Ngorongoro Crater. </t>
    </r>
    <r>
      <rPr>
        <i/>
        <sz val="9"/>
        <rFont val="Arial"/>
      </rPr>
      <t>Proceedings of the Royal Society of London, Series B: Biological Sciences</t>
    </r>
    <r>
      <rPr>
        <sz val="9"/>
        <rFont val="Arial"/>
        <family val="2"/>
      </rPr>
      <t xml:space="preserve"> 271, no. 1550: 1867-1874.</t>
    </r>
  </si>
  <si>
    <r>
      <t xml:space="preserve">Prins, H. H. T., and I. Douglas-Hamilton. 1990. Stability in a multi-species assemblage of large herbivores in East Africa. </t>
    </r>
    <r>
      <rPr>
        <i/>
        <sz val="9"/>
        <rFont val="Arial"/>
      </rPr>
      <t>Oecologia</t>
    </r>
    <r>
      <rPr>
        <sz val="9"/>
        <rFont val="Arial"/>
        <family val="2"/>
      </rPr>
      <t xml:space="preserve"> 83, no. 3: 392-400.</t>
    </r>
  </si>
  <si>
    <r>
      <t>Sinclair, A. R. E., Simon A. R. Mduma, J. Grant C. Hopcraft, John M. Fryxell, Ray Hilborn, and Simon Thirgood. 2007. Long</t>
    </r>
    <r>
      <rPr>
        <sz val="9"/>
        <rFont val="Monaco"/>
      </rPr>
      <t>‐</t>
    </r>
    <r>
      <rPr>
        <sz val="9"/>
        <rFont val="Arial"/>
        <family val="2"/>
      </rPr>
      <t xml:space="preserve">Term Ecosystem Dynamics in the Serengeti: Lessons for Conservation. </t>
    </r>
    <r>
      <rPr>
        <i/>
        <sz val="9"/>
        <rFont val="Arial"/>
      </rPr>
      <t>Conservation Biology</t>
    </r>
    <r>
      <rPr>
        <sz val="9"/>
        <rFont val="Arial"/>
        <family val="2"/>
      </rPr>
      <t xml:space="preserve"> 21, no. 3 (June 1): 580-590. doi:10.1111/j.1523-1739.2007.00699.x.</t>
    </r>
  </si>
  <si>
    <r>
      <t xml:space="preserve">Pienaar, U. De V., P. Van Wyk, and N. Fairall. 1966. An areal census of elephant and buffalo in the Kruger National Park and the implication thereof on intended management schemes. </t>
    </r>
    <r>
      <rPr>
        <i/>
        <sz val="9"/>
        <rFont val="Arial"/>
      </rPr>
      <t>Koedoe</t>
    </r>
    <r>
      <rPr>
        <sz val="9"/>
        <rFont val="Arial"/>
        <family val="2"/>
      </rPr>
      <t xml:space="preserve"> 9, no. 1 (May 27): 40-107.</t>
    </r>
  </si>
  <si>
    <r>
      <t xml:space="preserve">Creel, Scott, Michael G. L. Mills, and J. Weldon McNutt. 2004. Demography and population dynamics of African wild dogs in three critical populations. In </t>
    </r>
    <r>
      <rPr>
        <i/>
        <sz val="9"/>
        <rFont val="Arial"/>
      </rPr>
      <t>The Biology and Conservation of Wild Canids</t>
    </r>
    <r>
      <rPr>
        <sz val="9"/>
        <rFont val="Arial"/>
        <family val="2"/>
      </rPr>
      <t>, 337-351(15). Oxford Scholarship Online Monographs, June.</t>
    </r>
  </si>
  <si>
    <r>
      <t xml:space="preserve">Smuts, G. L. 1975. </t>
    </r>
    <r>
      <rPr>
        <i/>
        <sz val="9"/>
        <rFont val="Arial"/>
      </rPr>
      <t>Predator prey relationships in the Central District of the Kruger National Park with emphasis on wildebeest and zebra populations</t>
    </r>
    <r>
      <rPr>
        <sz val="9"/>
        <rFont val="Arial"/>
        <family val="2"/>
      </rPr>
      <t>. Pretoria: National Parks Board of Trustees.</t>
    </r>
  </si>
  <si>
    <r>
      <t xml:space="preserve">Soubadra Devy, M., and Priya Davidar. 2006. Breeding systems and pollination modes of understorey shrubs in a medium elevation wet evergreen forest, southern Western Ghats, India. </t>
    </r>
    <r>
      <rPr>
        <i/>
        <sz val="9"/>
        <rFont val="Arial"/>
      </rPr>
      <t>Current Science</t>
    </r>
    <r>
      <rPr>
        <sz val="9"/>
        <rFont val="Arial"/>
        <family val="2"/>
      </rPr>
      <t xml:space="preserve"> 90, no. 6: 838-842.</t>
    </r>
  </si>
  <si>
    <r>
      <t xml:space="preserve">Valeix, M, A J Loveridge, S Chamaillé-Jammes, Z Davidson, F Murindagomo, H Fritz, and D W Macdonald. 2009. Behavioral adjustments of African herbivores to predation risk by lions: Spatiotemporal variations influence habitat use. </t>
    </r>
    <r>
      <rPr>
        <i/>
        <sz val="9"/>
        <rFont val="Arial"/>
      </rPr>
      <t>Ecology</t>
    </r>
    <r>
      <rPr>
        <sz val="9"/>
        <rFont val="Arial"/>
        <family val="2"/>
      </rPr>
      <t xml:space="preserve"> 90, no. 1 (January): 23-30.</t>
    </r>
  </si>
  <si>
    <r>
      <t xml:space="preserve">Rodgers, W. A. 1974. The lion (Panthera leo, Linn.) population of the eastern Selous Game Reserve. </t>
    </r>
    <r>
      <rPr>
        <i/>
        <sz val="9"/>
        <rFont val="Arial"/>
      </rPr>
      <t>African Journal of Ecology</t>
    </r>
    <r>
      <rPr>
        <sz val="9"/>
        <rFont val="Arial"/>
        <family val="2"/>
      </rPr>
      <t xml:space="preserve"> 12, no. 4: 313–317.</t>
    </r>
  </si>
  <si>
    <r>
      <t xml:space="preserve">Norton-Griffiths, M. 1975. The numbers and distribution of large mammals in Ruaha National Park, Tanzania*. </t>
    </r>
    <r>
      <rPr>
        <i/>
        <sz val="9"/>
        <rFont val="Arial"/>
      </rPr>
      <t>African Journal of Ecology</t>
    </r>
    <r>
      <rPr>
        <sz val="9"/>
        <rFont val="Arial"/>
        <family val="2"/>
      </rPr>
      <t xml:space="preserve"> 13, no. 2 (June 1): 121-140. doi:10.1111/j.1365-2028.1975.tb00127.x.</t>
    </r>
  </si>
  <si>
    <r>
      <t>Mills, M. G. L, J. M Juritz, and W. Zucchini. 2001. Estimating the size of spotted hyaena (Crocuta crocuta) populations through playback recordings allowing for non</t>
    </r>
    <r>
      <rPr>
        <sz val="9"/>
        <rFont val="Monaco"/>
      </rPr>
      <t>‐</t>
    </r>
    <r>
      <rPr>
        <sz val="9"/>
        <rFont val="Arial"/>
        <family val="2"/>
      </rPr>
      <t xml:space="preserve">response. </t>
    </r>
    <r>
      <rPr>
        <i/>
        <sz val="9"/>
        <rFont val="Arial"/>
      </rPr>
      <t>Animal Conservation</t>
    </r>
    <r>
      <rPr>
        <sz val="9"/>
        <rFont val="Arial"/>
        <family val="2"/>
      </rPr>
      <t xml:space="preserve"> 4, no. 4 (November 1): 335-343. doi:10.1017/S1367943001001391.</t>
    </r>
  </si>
  <si>
    <r>
      <t xml:space="preserve">Stander, P. E. 1991. Demography of lions in the Etosha National Park, Namibia. </t>
    </r>
    <r>
      <rPr>
        <i/>
        <sz val="9"/>
        <rFont val="Arial"/>
      </rPr>
      <t>Madoqua</t>
    </r>
    <r>
      <rPr>
        <sz val="9"/>
        <rFont val="Arial"/>
        <family val="2"/>
      </rPr>
      <t xml:space="preserve"> 18, no. 1: 1-9.</t>
    </r>
  </si>
  <si>
    <r>
      <t xml:space="preserve">Smuts, G. L. 1978. Interrelations between Predators, Prey, and Their Environment. </t>
    </r>
    <r>
      <rPr>
        <i/>
        <sz val="9"/>
        <rFont val="Arial"/>
      </rPr>
      <t>BioScience</t>
    </r>
    <r>
      <rPr>
        <sz val="9"/>
        <rFont val="Arial"/>
        <family val="2"/>
      </rPr>
      <t xml:space="preserve"> 28, no. 5 (May 1): 316-320. doi:10.2307/1307372.</t>
    </r>
  </si>
  <si>
    <r>
      <t xml:space="preserve">Stander, P. E. 1992. Foraging dynamics of lions in a semi-arid environment. </t>
    </r>
    <r>
      <rPr>
        <i/>
        <sz val="9"/>
        <rFont val="Arial"/>
      </rPr>
      <t>Canadian Journal of Zoology</t>
    </r>
    <r>
      <rPr>
        <sz val="9"/>
        <rFont val="Arial"/>
        <family val="2"/>
      </rPr>
      <t xml:space="preserve"> 70, no. 1: 8–21.</t>
    </r>
  </si>
  <si>
    <t>Stander 1999</t>
    <phoneticPr fontId="2" type="noConversion"/>
  </si>
  <si>
    <r>
      <t xml:space="preserve">Kruuk, H. 1972. </t>
    </r>
    <r>
      <rPr>
        <i/>
        <sz val="9"/>
        <rFont val="Arial"/>
      </rPr>
      <t>The spotted hyena. A study of predation and social behavior</t>
    </r>
    <r>
      <rPr>
        <sz val="9"/>
        <rFont val="Arial"/>
        <family val="2"/>
      </rPr>
      <t>. University of Chicago Press. Chicago.</t>
    </r>
  </si>
  <si>
    <r>
      <t xml:space="preserve">East, R. 1988. </t>
    </r>
    <r>
      <rPr>
        <i/>
        <sz val="9"/>
        <rFont val="Arial"/>
      </rPr>
      <t>Antelopes: Global Survey and Regional Action Plans. Part 1. East and Northeast Africa</t>
    </r>
    <r>
      <rPr>
        <sz val="9"/>
        <rFont val="Arial"/>
        <family val="2"/>
      </rPr>
      <t>. Gland, Switzerland: International Union for Conservation of Nature and Natural Resources.</t>
    </r>
  </si>
  <si>
    <r>
      <t xml:space="preserve">Trinkel, Martina, and Gerald Kastberger. 2005. Competitive interactions between spotted hyenas and lions in the Etosha National Park, Namibia. </t>
    </r>
    <r>
      <rPr>
        <i/>
        <sz val="9"/>
        <rFont val="Arial"/>
      </rPr>
      <t>African Journal of Ecology</t>
    </r>
    <r>
      <rPr>
        <sz val="9"/>
        <rFont val="Arial"/>
        <family val="2"/>
      </rPr>
      <t xml:space="preserve"> 43, no. 3 (September 1): 220-224. doi:10.1111/j.1365-2028.2005.00574.x.</t>
    </r>
  </si>
  <si>
    <r>
      <t xml:space="preserve">Trinkel, Martina. 2009. A keystone predator at risk? Density and distribution of the spotted hyena (Crocuta crocuta) in the Etosha National Park, Namibia. </t>
    </r>
    <r>
      <rPr>
        <i/>
        <sz val="9"/>
        <rFont val="Arial"/>
      </rPr>
      <t>Canadian Journal of Zoology</t>
    </r>
    <r>
      <rPr>
        <sz val="9"/>
        <rFont val="Arial"/>
        <family val="2"/>
      </rPr>
      <t xml:space="preserve"> 87, no. 10 (October): 941-947. doi:10.1139/Z09-082.</t>
    </r>
  </si>
  <si>
    <r>
      <t xml:space="preserve">Sinclair, A. R. E., C. Packer, S. A. R. Mduma, and J. M. Fryxell, eds. 2008. </t>
    </r>
    <r>
      <rPr>
        <i/>
        <sz val="9"/>
        <rFont val="Arial"/>
      </rPr>
      <t>Serengeti III: Human Impacts on Ecosystem Dynamics</t>
    </r>
    <r>
      <rPr>
        <sz val="9"/>
        <rFont val="Arial"/>
        <family val="2"/>
      </rPr>
      <t>. Chicago: University of Chicago Press, October 1.</t>
    </r>
  </si>
  <si>
    <r>
      <t xml:space="preserve">Mendelsohn, J. M., C. vanderPost, L. Ramberg, M. Murray-Hudson, P. Wolski, and K. Mosepele. 2010. </t>
    </r>
    <r>
      <rPr>
        <i/>
        <sz val="9"/>
        <rFont val="Arial"/>
      </rPr>
      <t>Okavango Delta: Floods of Life</t>
    </r>
    <r>
      <rPr>
        <sz val="9"/>
        <rFont val="Arial"/>
        <family val="2"/>
      </rPr>
      <t>. Windhoek, Namibia: RAISON.</t>
    </r>
  </si>
  <si>
    <r>
      <t xml:space="preserve">Mills, M. G. L. 1985. Hyaena survey of Kruger National Park: August-October 1984. </t>
    </r>
    <r>
      <rPr>
        <i/>
        <sz val="9"/>
        <rFont val="Arial"/>
      </rPr>
      <t>IUCN/SSC Hyaena Specialist Group Newsletter</t>
    </r>
    <r>
      <rPr>
        <sz val="9"/>
        <rFont val="Arial"/>
        <family val="2"/>
      </rPr>
      <t xml:space="preserve"> 2: 15-25.</t>
    </r>
  </si>
  <si>
    <r>
      <t xml:space="preserve">Ogutu, Joseph O., Nina Bhola, and Robin Reid. 2005. The Effects of Pastoralism and Protection on the Density and Distribution of Carnivores and Their Prey in the Mara Ecosystem of Kenya. </t>
    </r>
    <r>
      <rPr>
        <i/>
        <sz val="9"/>
        <rFont val="Arial"/>
      </rPr>
      <t>Journal of Zoology</t>
    </r>
    <r>
      <rPr>
        <sz val="9"/>
        <rFont val="Arial"/>
        <family val="2"/>
      </rPr>
      <t xml:space="preserve"> 265, no. 03: 281-293. doi:10.1017/S0952836904006302.</t>
    </r>
  </si>
  <si>
    <r>
      <t xml:space="preserve">Creel, S., and N. M Creel. 2002. </t>
    </r>
    <r>
      <rPr>
        <i/>
        <sz val="9"/>
        <rFont val="Arial"/>
      </rPr>
      <t>The African wild dog: behavior, ecology, and conservation</t>
    </r>
    <r>
      <rPr>
        <sz val="9"/>
        <rFont val="Arial"/>
        <family val="2"/>
      </rPr>
      <t>. Princeton: Princeton Univ Press.</t>
    </r>
  </si>
  <si>
    <r>
      <t xml:space="preserve">Dhungel, Sanat K., and Bart W. O’Gara. 1991. Ecology of the Hog Deer in Royal Chitwan National Park, Nepal. </t>
    </r>
    <r>
      <rPr>
        <i/>
        <sz val="9"/>
        <rFont val="Arial"/>
      </rPr>
      <t>Wildlife Monographs</t>
    </r>
    <r>
      <rPr>
        <sz val="9"/>
        <rFont val="Arial"/>
        <family val="2"/>
      </rPr>
      <t>, no. 119 (October 1): 3-40.</t>
    </r>
  </si>
  <si>
    <r>
      <t xml:space="preserve">Estes, R.D., J.L. Atwood, and A.B. Estes. 2006. Downward trends in Ngorongoro Crater ungulate populations 1986-2005: Conservation concerns and the need for ecological research. </t>
    </r>
    <r>
      <rPr>
        <i/>
        <sz val="9"/>
        <rFont val="Arial"/>
      </rPr>
      <t>Biological Conservation</t>
    </r>
    <r>
      <rPr>
        <sz val="9"/>
        <rFont val="Arial"/>
        <family val="2"/>
      </rPr>
      <t xml:space="preserve"> 131, no. 1 (July): 106-120. doi:16/j.biocon.2006.02.009.</t>
    </r>
  </si>
  <si>
    <r>
      <t>Ogutu, Joseph O, and Norman Owen</t>
    </r>
    <r>
      <rPr>
        <sz val="9"/>
        <rFont val="Monaco"/>
      </rPr>
      <t>‐</t>
    </r>
    <r>
      <rPr>
        <sz val="9"/>
        <rFont val="Arial"/>
        <family val="2"/>
      </rPr>
      <t xml:space="preserve">Smith. 2005. Oscillations in large mammal populations: are they related to predation or rainfall? </t>
    </r>
    <r>
      <rPr>
        <i/>
        <sz val="9"/>
        <rFont val="Arial"/>
      </rPr>
      <t>African Journal of Ecology</t>
    </r>
    <r>
      <rPr>
        <sz val="9"/>
        <rFont val="Arial"/>
        <family val="2"/>
      </rPr>
      <t xml:space="preserve"> 43, no. 4 (December 1): 332-339. doi:10.1111/j.1365-2028.2005.00587.x.</t>
    </r>
  </si>
  <si>
    <r>
      <t xml:space="preserve">Mills, M. G. L., P. Wolff, E. A. N. le Riche, and I. J. Meyer. 1978. Some population characteristics of the Lion  Panthera Leo  in the Kalahari Gemsbok National Park. </t>
    </r>
    <r>
      <rPr>
        <i/>
        <sz val="9"/>
        <rFont val="Arial"/>
      </rPr>
      <t>Koedoe</t>
    </r>
    <r>
      <rPr>
        <sz val="9"/>
        <rFont val="Arial"/>
        <family val="2"/>
      </rPr>
      <t xml:space="preserve"> 21, no. 1 (September 1): 163-171.</t>
    </r>
  </si>
  <si>
    <r>
      <t xml:space="preserve">Lamprey, H. F. 1964. Estimation of the large mammal densities, biomass and energy exchange in the Tarangire Game Reserve and the Masai Steppe in Tanganyika. </t>
    </r>
    <r>
      <rPr>
        <i/>
        <sz val="9"/>
        <rFont val="Arial"/>
      </rPr>
      <t>African Journal of Ecology</t>
    </r>
    <r>
      <rPr>
        <sz val="9"/>
        <rFont val="Arial"/>
        <family val="2"/>
      </rPr>
      <t xml:space="preserve"> 2, no. 1 (August 1): 1-46. doi:10.1111/j.1365-2028.1964.tb00194.x.</t>
    </r>
  </si>
  <si>
    <r>
      <t xml:space="preserve">Muriuki, George. 1998. Trends of Elephant and Buffalo in the Masai Mara and the Adjacent Areas: 1984-1998. In </t>
    </r>
    <r>
      <rPr>
        <i/>
        <sz val="9"/>
        <rFont val="Arial"/>
      </rPr>
      <t>Proceedings of the Masai Mara Researchers’ Forum</t>
    </r>
    <r>
      <rPr>
        <sz val="9"/>
        <rFont val="Arial"/>
        <family val="2"/>
      </rPr>
      <t>. November 14.</t>
    </r>
  </si>
  <si>
    <r>
      <t xml:space="preserve">Packer, C., R. Hilborn, A. Mosser, B. Kissui, M. Borner, G. Hopcraft, J. Wilmshurst, S. Mduma, and A. R. E. Sinclair. 2005. Ecological change, group territoriality, and population dynamics in Serengeti lions. </t>
    </r>
    <r>
      <rPr>
        <i/>
        <sz val="9"/>
        <rFont val="Arial"/>
      </rPr>
      <t>Science</t>
    </r>
    <r>
      <rPr>
        <sz val="9"/>
        <rFont val="Arial"/>
        <family val="2"/>
      </rPr>
      <t xml:space="preserve"> 307, no. 5708: 390-393.</t>
    </r>
  </si>
  <si>
    <r>
      <t xml:space="preserve">Dunham, K. M., E. van der Westhuizen, H. F. van der Westhuizen, and E. Gandiwa. 2010. </t>
    </r>
    <r>
      <rPr>
        <i/>
        <sz val="9"/>
        <rFont val="Arial"/>
      </rPr>
      <t>Aerial Survey of Elephants and other Large Herbivores in Gonarezhou National Park (Zimbabwe), Zinave National Park (Mozambique) and surrounds: 2009</t>
    </r>
    <r>
      <rPr>
        <sz val="9"/>
        <rFont val="Arial"/>
        <family val="2"/>
      </rPr>
      <t>. Gonarezhou Conservation Project. Parks &amp; Wildlife Management Authority (Zimbabwe), Transfrontier Conservation Areas Co-ordination Unit (Mozambique) and Frankfurt Zoological Society, February.</t>
    </r>
  </si>
  <si>
    <r>
      <t xml:space="preserve">Cooper, S. M. 1989. Clan sizes of spotted hyaenas in the Savuti region of the Chobe National Park. </t>
    </r>
    <r>
      <rPr>
        <i/>
        <sz val="9"/>
        <rFont val="Arial"/>
      </rPr>
      <t>Botswana Notes and Record</t>
    </r>
    <r>
      <rPr>
        <sz val="9"/>
        <rFont val="Arial"/>
        <family val="2"/>
      </rPr>
      <t xml:space="preserve"> 21: 121-133.</t>
    </r>
  </si>
  <si>
    <r>
      <t xml:space="preserve">Hanby, J., and D. Bygott. 2004. </t>
    </r>
    <r>
      <rPr>
        <i/>
        <sz val="9"/>
        <rFont val="Arial"/>
      </rPr>
      <t>Ngorongoro Conservation Area: Guide Book</t>
    </r>
    <r>
      <rPr>
        <sz val="9"/>
        <rFont val="Arial"/>
        <family val="2"/>
      </rPr>
      <t>. Nairobi: Regal Press Ltd.</t>
    </r>
  </si>
  <si>
    <r>
      <t xml:space="preserve">Hayward, M. W. 2006. Prey preferences of the spotted hyaena (Crocuta crocuta) and degree of dietary overlap with the lion (Panthera leo). </t>
    </r>
    <r>
      <rPr>
        <i/>
        <sz val="9"/>
        <rFont val="Arial"/>
      </rPr>
      <t>Journal of Zoology</t>
    </r>
    <r>
      <rPr>
        <sz val="9"/>
        <rFont val="Arial"/>
        <family val="2"/>
      </rPr>
      <t xml:space="preserve"> 270, no. 4: 606–614.</t>
    </r>
  </si>
  <si>
    <r>
      <t xml:space="preserve">Kingdon, Jonathan. 1997. </t>
    </r>
    <r>
      <rPr>
        <i/>
        <sz val="9"/>
        <rFont val="Arial"/>
      </rPr>
      <t>The Kingdon field guide to African mammals</t>
    </r>
    <r>
      <rPr>
        <sz val="9"/>
        <rFont val="Arial"/>
        <family val="2"/>
      </rPr>
      <t>. Academic Press.</t>
    </r>
  </si>
  <si>
    <r>
      <t xml:space="preserve">Kiffner, Christian, Britta Meyer, Michael Muhlenberg, and Matthias Waltert. 2009. Plenty of Prey, Few Predators: What Limits Lions Panthera Leo in Katavi National Park, Western Tanzania? </t>
    </r>
    <r>
      <rPr>
        <i/>
        <sz val="9"/>
        <rFont val="Arial"/>
      </rPr>
      <t>Oryx</t>
    </r>
    <r>
      <rPr>
        <sz val="9"/>
        <rFont val="Arial"/>
        <family val="2"/>
      </rPr>
      <t xml:space="preserve"> 43, no. 01: 52-59. doi:10.1017/S0030605307002335.</t>
    </r>
  </si>
  <si>
    <r>
      <t xml:space="preserve">Mills, M. G. L., and P. J. Funston. 2003. Large Carnivores and Savanna Heterogeneity. In </t>
    </r>
    <r>
      <rPr>
        <i/>
        <sz val="9"/>
        <rFont val="Arial"/>
      </rPr>
      <t>The Kruger experience: ecology and management of savanna heterogeneity</t>
    </r>
    <r>
      <rPr>
        <sz val="9"/>
        <rFont val="Arial"/>
        <family val="2"/>
      </rPr>
      <t>, ed. Johan Du Toit, Harry Biggs, and Kevin H. Rogers, 370-388. Washington: Island Press.</t>
    </r>
  </si>
  <si>
    <r>
      <t xml:space="preserve">Gasaway, W. C., K. T. Moseestad, and P. E. Stander. 1989. Demography of spotted hyaenas in an arid savanna, Etosha National Park, South West Africa/Namibia. </t>
    </r>
    <r>
      <rPr>
        <i/>
        <sz val="9"/>
        <rFont val="Arial"/>
      </rPr>
      <t>Madoqua</t>
    </r>
    <r>
      <rPr>
        <sz val="9"/>
        <rFont val="Arial"/>
        <family val="2"/>
      </rPr>
      <t xml:space="preserve"> 16: 121-127.</t>
    </r>
  </si>
  <si>
    <r>
      <t xml:space="preserve">Mills, M. G. L., and M. Harvey. 2001. </t>
    </r>
    <r>
      <rPr>
        <i/>
        <sz val="9"/>
        <rFont val="Arial"/>
      </rPr>
      <t>African predators</t>
    </r>
    <r>
      <rPr>
        <sz val="9"/>
        <rFont val="Arial"/>
        <family val="2"/>
      </rPr>
      <t>. Cape Town: Struik Publishers.</t>
    </r>
  </si>
  <si>
    <r>
      <t xml:space="preserve">Mills, M. G. L. 1982. Hyaena brunnea. </t>
    </r>
    <r>
      <rPr>
        <i/>
        <sz val="9"/>
        <rFont val="Arial"/>
      </rPr>
      <t>Mammalian Species</t>
    </r>
    <r>
      <rPr>
        <sz val="9"/>
        <rFont val="Arial"/>
        <family val="2"/>
      </rPr>
      <t>, no. 194 (November 23): 1-5. doi:10.2307/3504059.</t>
    </r>
  </si>
  <si>
    <r>
      <t xml:space="preserve">Hofer, H., and M. G. L. Mills. 1998. Population Size, Threats and Conservation Status of Hyaenas. In </t>
    </r>
    <r>
      <rPr>
        <i/>
        <sz val="9"/>
        <rFont val="Arial"/>
      </rPr>
      <t>Hyaenas: Status Survey and Conservation Action Plan</t>
    </r>
    <r>
      <rPr>
        <sz val="9"/>
        <rFont val="Arial"/>
        <family val="2"/>
      </rPr>
      <t>, ed. M. G. L. Mills and H. Hofer, 64-79. Gland, Switzerland and Cambridge, UK: IUCN/SSC Hyaena Specialist Group, IUCN.</t>
    </r>
  </si>
  <si>
    <r>
      <t xml:space="preserve">Mduma, S. A. R. 1995. Distribution and Abundance of Oribi, a Small Antelope. In </t>
    </r>
    <r>
      <rPr>
        <i/>
        <sz val="9"/>
        <rFont val="Arial"/>
      </rPr>
      <t>Serengeti II: Dynamics, Management, and Conservation of an Ecosystem</t>
    </r>
    <r>
      <rPr>
        <sz val="9"/>
        <rFont val="Arial"/>
        <family val="2"/>
      </rPr>
      <t>, ed. A. R. E. Sinclair and P. Arcese, 220-230. Chicago: University of Chicago Press.</t>
    </r>
  </si>
  <si>
    <r>
      <t xml:space="preserve">Mduma, S. A. R., A. R. E. Sinclair, and R. Hilborn. 1999. Food regulates the Serengeti wildebeest: a 40-year record. </t>
    </r>
    <r>
      <rPr>
        <i/>
        <sz val="9"/>
        <rFont val="Arial"/>
      </rPr>
      <t>Journal of Animal Ecology</t>
    </r>
    <r>
      <rPr>
        <sz val="9"/>
        <rFont val="Arial"/>
        <family val="2"/>
      </rPr>
      <t xml:space="preserve"> 68, no. 6: 1101-1122.</t>
    </r>
  </si>
  <si>
    <r>
      <t xml:space="preserve">Deloitte &amp; Touche. 1992. </t>
    </r>
    <r>
      <rPr>
        <i/>
        <sz val="9"/>
        <rFont val="Arial"/>
      </rPr>
      <t>Chobe National Park Management Plan Volume 1. Background Information</t>
    </r>
    <r>
      <rPr>
        <sz val="9"/>
        <rFont val="Arial"/>
        <family val="2"/>
      </rPr>
      <t>. USAID Project # 690-0251-33. September.</t>
    </r>
  </si>
  <si>
    <r>
      <t xml:space="preserve">Houston, D. C. 1979. The Adaptations of Scavengers. In </t>
    </r>
    <r>
      <rPr>
        <i/>
        <sz val="9"/>
        <rFont val="Arial"/>
      </rPr>
      <t>Serengeti: Dynamics of an Ecosystem</t>
    </r>
    <r>
      <rPr>
        <sz val="9"/>
        <rFont val="Arial"/>
        <family val="2"/>
      </rPr>
      <t>, ed. A. R. E. Sinclair and M. Norton-Griffiths, 263-286. Chicago: University of Chicago Press.</t>
    </r>
  </si>
  <si>
    <r>
      <t xml:space="preserve">Lamprey, Hugh F. 1963. </t>
    </r>
    <r>
      <rPr>
        <i/>
        <sz val="9"/>
        <rFont val="Arial"/>
      </rPr>
      <t>The Tarangire game reserve</t>
    </r>
    <r>
      <rPr>
        <sz val="9"/>
        <rFont val="Arial"/>
        <family val="2"/>
      </rPr>
      <t>. Tanganyika Notes and Records No. 60.</t>
    </r>
  </si>
  <si>
    <r>
      <t xml:space="preserve">Laurenson, M. K., T. M. Caro, and M. Borner. 1992. Female cheetah reproduction. </t>
    </r>
    <r>
      <rPr>
        <i/>
        <sz val="9"/>
        <rFont val="Arial"/>
      </rPr>
      <t>National Geographic Research and Exploration</t>
    </r>
    <r>
      <rPr>
        <sz val="9"/>
        <rFont val="Arial"/>
        <family val="2"/>
      </rPr>
      <t xml:space="preserve"> 8, no. 1: 64-75.</t>
    </r>
  </si>
  <si>
    <r>
      <t xml:space="preserve">Gros, Paule M. 2002. The status and conservation of the cheetah Acinonyx jubatus in Tanzania. </t>
    </r>
    <r>
      <rPr>
        <i/>
        <sz val="9"/>
        <rFont val="Arial"/>
      </rPr>
      <t>Biological Conservation</t>
    </r>
    <r>
      <rPr>
        <sz val="9"/>
        <rFont val="Arial"/>
        <family val="2"/>
      </rPr>
      <t xml:space="preserve"> 106, no. 2 (August): 177-185. doi:16/S0006-3207(01)00244-0.</t>
    </r>
  </si>
  <si>
    <r>
      <t xml:space="preserve">ISRO. 2011. </t>
    </r>
    <r>
      <rPr>
        <i/>
        <sz val="9"/>
        <rFont val="Arial"/>
      </rPr>
      <t>National Wetland Atlas: Andhra Pradesh</t>
    </r>
    <r>
      <rPr>
        <sz val="9"/>
        <rFont val="Arial"/>
        <family val="2"/>
      </rPr>
      <t>. ATLAS 33. National Wetland Inventory and Assessment (NWIA). Ahmedabad and Hyderabad: Space Applications Centre (ISRO) and A.P. State Remote Sensing Application Centre, March.</t>
    </r>
  </si>
  <si>
    <r>
      <t xml:space="preserve">Eltringham, K. S., I. A. Cooksley, W. J. B. Dixon, N. E. Raine, C. J. Sheldrick, N. M. McWilliam, and M. J. Packer. 1999. Large mammals of Mkomazi. In </t>
    </r>
    <r>
      <rPr>
        <i/>
        <sz val="9"/>
        <rFont val="Arial"/>
      </rPr>
      <t>Mkomazi: the Ecology, Diversity and Conservation of a Tanzanian Savanna</t>
    </r>
    <r>
      <rPr>
        <sz val="9"/>
        <rFont val="Arial"/>
        <family val="2"/>
      </rPr>
      <t>, ed. M. Coe, 485-504. Royal Geographical Society.</t>
    </r>
  </si>
  <si>
    <r>
      <t xml:space="preserve">Dublin, Holly T. 1993. </t>
    </r>
    <r>
      <rPr>
        <i/>
        <sz val="9"/>
        <rFont val="Arial"/>
      </rPr>
      <t>A wet season total count of elephant and buffalo in the Masai Mara Game Reserve and Adjacent Pastoral Lands</t>
    </r>
    <r>
      <rPr>
        <sz val="9"/>
        <rFont val="Arial"/>
        <family val="2"/>
      </rPr>
      <t>. FOC/WWF Masai Mara Project Ecological Monitoring Programme, July.</t>
    </r>
  </si>
  <si>
    <r>
      <t xml:space="preserve">Loveridge, A.J., A.W. Searle, F. Murindagomo, and D.W. Macdonald. 2007. The impact of sport-hunting on the population dynamics of an African lion population in a protected area. </t>
    </r>
    <r>
      <rPr>
        <i/>
        <sz val="9"/>
        <rFont val="Arial"/>
      </rPr>
      <t>Biological Conservation</t>
    </r>
    <r>
      <rPr>
        <sz val="9"/>
        <rFont val="Arial"/>
        <family val="2"/>
      </rPr>
      <t xml:space="preserve"> 134, no. 4 (February): 548-558. doi:16/j.biocon.2006.09.010.</t>
    </r>
  </si>
  <si>
    <r>
      <t xml:space="preserve">Maddock, A., A. Anderson, F. Carlisle, N. Galli, A. James, A. Verster, and W. Whitfield. 1996. Changes in lion numbers in Hluhluwe-Umfolozi Park. </t>
    </r>
    <r>
      <rPr>
        <i/>
        <sz val="9"/>
        <rFont val="Arial"/>
      </rPr>
      <t>Lammergeyer</t>
    </r>
    <r>
      <rPr>
        <sz val="9"/>
        <rFont val="Arial"/>
        <family val="2"/>
      </rPr>
      <t>, no. 44: 6-18.</t>
    </r>
  </si>
  <si>
    <r>
      <t xml:space="preserve">Hayward, M. W, M. Hofmeyr, J. O’Brien, and G. I. H Kerley. 2006. Prey preferences of the cheetah (Acinonyx jubatus) (Felidae: Carnivora): morphological limitations or the need to capture rapidly consumable prey before kleptoparasites arrive? </t>
    </r>
    <r>
      <rPr>
        <i/>
        <sz val="9"/>
        <rFont val="Arial"/>
      </rPr>
      <t>Journal of Zoology</t>
    </r>
    <r>
      <rPr>
        <sz val="9"/>
        <rFont val="Arial"/>
        <family val="2"/>
      </rPr>
      <t xml:space="preserve"> 270, no. 4 (December 1): 615-627. doi:10.1111/j.1469-7998.2006.00184.x.</t>
    </r>
  </si>
  <si>
    <r>
      <t xml:space="preserve">East, R. 1984. Rainfall, soil nutrient status and biomass of large African savanna mammals. </t>
    </r>
    <r>
      <rPr>
        <i/>
        <sz val="9"/>
        <rFont val="Arial"/>
      </rPr>
      <t>African Journal of Ecology</t>
    </r>
    <r>
      <rPr>
        <sz val="9"/>
        <rFont val="Arial"/>
        <family val="2"/>
      </rPr>
      <t xml:space="preserve"> 22, no. 4: 245–270.</t>
    </r>
  </si>
  <si>
    <r>
      <t xml:space="preserve">Mills, M. G. L. 1990. </t>
    </r>
    <r>
      <rPr>
        <i/>
        <sz val="9"/>
        <rFont val="Arial"/>
      </rPr>
      <t>Kalahari Hyenas: The Comparative Behavioural Ecology of Two Species</t>
    </r>
    <r>
      <rPr>
        <sz val="9"/>
        <rFont val="Arial"/>
        <family val="2"/>
      </rPr>
      <t>. London: Unwin-Hyman.</t>
    </r>
  </si>
  <si>
    <r>
      <t xml:space="preserve">Caro, T. M. 1999. Densities of mammals in partially protected areas: the Katavi ecosystem of western Tanzania. </t>
    </r>
    <r>
      <rPr>
        <i/>
        <sz val="9"/>
        <rFont val="Arial"/>
      </rPr>
      <t>Journal of Applied Ecology</t>
    </r>
    <r>
      <rPr>
        <sz val="9"/>
        <rFont val="Arial"/>
        <family val="2"/>
      </rPr>
      <t xml:space="preserve"> 36, no. 2 (April 1): 205-217. doi:10.1046/j.1365-2664.1999.00392.x.</t>
    </r>
  </si>
  <si>
    <r>
      <t xml:space="preserve">East, R. 1989. </t>
    </r>
    <r>
      <rPr>
        <i/>
        <sz val="9"/>
        <rFont val="Arial"/>
      </rPr>
      <t>Antelopes: Global Survey and Regional Action Plans. Part 2. Southern and South-Central Africa</t>
    </r>
    <r>
      <rPr>
        <sz val="9"/>
        <rFont val="Arial"/>
        <family val="2"/>
      </rPr>
      <t>. Gland, Switzerland: International Union for Conservation of Nature and Natural Resources.</t>
    </r>
  </si>
  <si>
    <r>
      <t xml:space="preserve">East, R. </t>
    </r>
    <r>
      <rPr>
        <i/>
        <sz val="9"/>
        <rFont val="Arial"/>
      </rPr>
      <t>African Antelope Database 1998</t>
    </r>
    <r>
      <rPr>
        <sz val="9"/>
        <rFont val="Arial"/>
        <family val="2"/>
      </rPr>
      <t>. World Conservation Union, 1999. Print. 21.</t>
    </r>
  </si>
  <si>
    <r>
      <t xml:space="preserve">Cooper, S. M. 1990. The hunting behaviour of spotted hyaenas (Crocuta crocuta) in a region containing both sedentary and migratory populations of herbivores. </t>
    </r>
    <r>
      <rPr>
        <i/>
        <sz val="9"/>
        <rFont val="Arial"/>
      </rPr>
      <t>African Journal of Ecology</t>
    </r>
    <r>
      <rPr>
        <sz val="9"/>
        <rFont val="Arial"/>
        <family val="2"/>
      </rPr>
      <t xml:space="preserve"> 28, no. 2: 131–141.</t>
    </r>
  </si>
  <si>
    <r>
      <t xml:space="preserve">Hanby, J. P., J. D. Bygott, and C. Packer. 1995. Ecology, demography, and behavior of lions in two contrasting habitats: Ngorongoro Crater and the Serengeti plains. In </t>
    </r>
    <r>
      <rPr>
        <i/>
        <sz val="9"/>
        <rFont val="Arial"/>
      </rPr>
      <t>Serengeti II: dynamics, management, and conservation of an ecosystem</t>
    </r>
    <r>
      <rPr>
        <sz val="9"/>
        <rFont val="Arial"/>
        <family val="2"/>
      </rPr>
      <t>, ed. A. R. E. Sinclair and P. Arcese, 315-331. Chicago: University of Chicago Press.</t>
    </r>
  </si>
  <si>
    <r>
      <t xml:space="preserve">Gereta, Emmanuel, Godwell Elias Ole Meing’ataki, Simon Mduma, and Eric Wolanski. 2004. The role of wetlands in wildlife migration in the Tarangire ecosystem, Tanzania. </t>
    </r>
    <r>
      <rPr>
        <i/>
        <sz val="9"/>
        <rFont val="Arial"/>
      </rPr>
      <t>Wetlands Ecology and Management</t>
    </r>
    <r>
      <rPr>
        <sz val="9"/>
        <rFont val="Arial"/>
        <family val="2"/>
      </rPr>
      <t xml:space="preserve"> 12, no. 4 (August): 285-299. doi:10.1007/s11273-005-3499-2.</t>
    </r>
  </si>
  <si>
    <r>
      <t xml:space="preserve">Grange, S., P. Duncan, J. M. Gaillard, A. R. E. Sinclair, P. J. P. Gogan, C. Packer, H. Hofer, and M. East. 2004. What limits the Serengeti zebra population? </t>
    </r>
    <r>
      <rPr>
        <i/>
        <sz val="9"/>
        <rFont val="Arial"/>
      </rPr>
      <t>Oecologia</t>
    </r>
    <r>
      <rPr>
        <sz val="9"/>
        <rFont val="Arial"/>
        <family val="2"/>
      </rPr>
      <t xml:space="preserve"> 140, no. 3: 523-532.</t>
    </r>
  </si>
  <si>
    <r>
      <t xml:space="preserve">Ginsberg, J. R. 1993. Mapping wild dogs. </t>
    </r>
    <r>
      <rPr>
        <i/>
        <sz val="9"/>
        <rFont val="Arial"/>
      </rPr>
      <t>IUCN/CSG Canid News</t>
    </r>
    <r>
      <rPr>
        <sz val="9"/>
        <rFont val="Arial"/>
        <family val="2"/>
      </rPr>
      <t xml:space="preserve"> 1: 2-6.</t>
    </r>
  </si>
  <si>
    <r>
      <t xml:space="preserve">Estes, R. D. 1991. </t>
    </r>
    <r>
      <rPr>
        <i/>
        <sz val="9"/>
        <rFont val="Arial"/>
      </rPr>
      <t>The behavior guide to African mammals: including hoofed mammals, carnivores, primates</t>
    </r>
    <r>
      <rPr>
        <sz val="9"/>
        <rFont val="Arial"/>
        <family val="2"/>
      </rPr>
      <t>. Berkeley and Los Angeles: University of California Press.</t>
    </r>
  </si>
  <si>
    <r>
      <t xml:space="preserve">Childes, S. L. 1988. The past history, present status and distribution of the hunting dog Lycaon pictus. </t>
    </r>
    <r>
      <rPr>
        <i/>
        <sz val="9"/>
        <rFont val="Arial"/>
      </rPr>
      <t>Biological Conservation</t>
    </r>
    <r>
      <rPr>
        <sz val="9"/>
        <rFont val="Arial"/>
        <family val="2"/>
      </rPr>
      <t xml:space="preserve"> 44, no. 4: 301-316.</t>
    </r>
  </si>
  <si>
    <r>
      <t xml:space="preserve">Graf, Jan A., Michael J. Somers, Micaela Szykman Gunther, and Rob Slotow. 2009. Heterogeneity in the density of spotted hyaenas in Hluhluwe-iMfolozi Park, South Africa. </t>
    </r>
    <r>
      <rPr>
        <i/>
        <sz val="9"/>
        <rFont val="Arial"/>
      </rPr>
      <t>Acta Theriologica</t>
    </r>
    <r>
      <rPr>
        <sz val="9"/>
        <rFont val="Arial"/>
        <family val="2"/>
      </rPr>
      <t xml:space="preserve"> 54, no. 4 (December): 333-343. doi:10.4098/j.at.0001-7051.095.2008.</t>
    </r>
  </si>
  <si>
    <r>
      <t xml:space="preserve">Davies, H. T. 2001. </t>
    </r>
    <r>
      <rPr>
        <i/>
        <sz val="9"/>
        <rFont val="Arial"/>
      </rPr>
      <t>The 1999/2000 Wild Dog Photographic Survey</t>
    </r>
    <r>
      <rPr>
        <sz val="9"/>
        <rFont val="Arial"/>
        <family val="2"/>
      </rPr>
      <t>. Scientific report 3/2000. Skukuza, South Africa: National Parks Board.</t>
    </r>
  </si>
  <si>
    <r>
      <t xml:space="preserve">Farlow, J. O. 1976. A consideration of the trophic dynamics of a Late Cretaceous large-dinosaur community (Oldman Formation). </t>
    </r>
    <r>
      <rPr>
        <i/>
        <sz val="9"/>
        <rFont val="Arial"/>
      </rPr>
      <t>Ecology</t>
    </r>
    <r>
      <rPr>
        <sz val="9"/>
        <rFont val="Arial"/>
        <family val="2"/>
      </rPr>
      <t xml:space="preserve"> 57, no. 5: 841–857.</t>
    </r>
  </si>
  <si>
    <t>Singh, J. S. and S. R. Gupta. Grasslands of Southern Asia. p 83-123. In Coupland, R.T. 1993. Natural Grasslands: Eastern Hemisphere and Résumé. 1st ed. Vol. 8B. Amsterdam: Elsevier Science</t>
    <phoneticPr fontId="2" type="noConversion"/>
  </si>
  <si>
    <r>
      <t xml:space="preserve">Coupland, R.T. 1993. </t>
    </r>
    <r>
      <rPr>
        <i/>
        <sz val="9"/>
        <rFont val="Arial"/>
      </rPr>
      <t>Natural Grasslands: Eastern Hemisphere and Résumé</t>
    </r>
    <r>
      <rPr>
        <sz val="9"/>
        <rFont val="Arial"/>
        <family val="2"/>
      </rPr>
      <t>. 1st ed. Vol. 8B. Amsterdam: Elsevier Science, March 12.</t>
    </r>
    <phoneticPr fontId="2" type="noConversion"/>
  </si>
  <si>
    <r>
      <t xml:space="preserve">Broten, M. D., and M. Said. 1995. Population Trends of Ungulates in and around Kenya’s Masai Mara Reserve. In </t>
    </r>
    <r>
      <rPr>
        <i/>
        <sz val="9"/>
        <rFont val="Arial"/>
      </rPr>
      <t>Serengeti II: Dynamics, Management, and Conservation of an Ecosystem</t>
    </r>
    <r>
      <rPr>
        <sz val="9"/>
        <rFont val="Arial"/>
        <family val="2"/>
      </rPr>
      <t>, ed. A. R. E. Sinclair and P. Arcese, 169-193. Chicago: University of Chicago Press.</t>
    </r>
  </si>
  <si>
    <r>
      <t xml:space="preserve">Eloff, F. C. 1984. Food ecology of the Kalahari Lion Panthera leo. </t>
    </r>
    <r>
      <rPr>
        <i/>
        <sz val="9"/>
        <rFont val="Arial"/>
      </rPr>
      <t>Koedoe (supplement)</t>
    </r>
    <r>
      <rPr>
        <sz val="9"/>
        <rFont val="Arial"/>
        <family val="2"/>
      </rPr>
      <t xml:space="preserve"> 27: 249-258.</t>
    </r>
  </si>
  <si>
    <r>
      <t xml:space="preserve">Maddock, A.H., and M.G.L. Mills. 1994. Population characteristics of African wild dogs Lycaon pictus in the Eastern transvaal lowveld, South Africa, as revealed through photographic records. </t>
    </r>
    <r>
      <rPr>
        <i/>
        <sz val="9"/>
        <rFont val="Arial"/>
      </rPr>
      <t>Biological Conservation</t>
    </r>
    <r>
      <rPr>
        <sz val="9"/>
        <rFont val="Arial"/>
        <family val="2"/>
      </rPr>
      <t xml:space="preserve"> 67, no. 1: 57-62. doi:16/0006-3207(94)90009-4.</t>
    </r>
  </si>
  <si>
    <r>
      <t xml:space="preserve">Ferreira, S.M., and P.J. Funston. 2010. Estimating lion population variables: prey and disease effects in Kruger National Park, South Africa. </t>
    </r>
    <r>
      <rPr>
        <i/>
        <sz val="9"/>
        <rFont val="Arial"/>
      </rPr>
      <t>Wildl. Res.</t>
    </r>
    <r>
      <rPr>
        <sz val="9"/>
        <rFont val="Arial"/>
        <family val="2"/>
      </rPr>
      <t xml:space="preserve"> 37, no. 3 (May 18): 194-206.</t>
    </r>
  </si>
  <si>
    <r>
      <t xml:space="preserve">Campbell, K., and M. Borner. 1995. Long-Term Trends in Herbivore Populations of the Ngorongoro Crater, Tanzania. In </t>
    </r>
    <r>
      <rPr>
        <i/>
        <sz val="9"/>
        <rFont val="Arial"/>
      </rPr>
      <t>Serengeti II: Dynamics, Management, and Conservation of an Ecosystem</t>
    </r>
    <r>
      <rPr>
        <sz val="9"/>
        <rFont val="Arial"/>
        <family val="2"/>
      </rPr>
      <t>, ed. A. R. E. Sinclair and P. Arcese, 117-145. Chicago: University of Chicago Press.</t>
    </r>
  </si>
  <si>
    <r>
      <t xml:space="preserve">Gros, P. M., M. J. Kelly, and T. M. Caro. 1996. Estimating carnivore densities for conservation purposes: indirect methods compared to baseline demographic data. </t>
    </r>
    <r>
      <rPr>
        <i/>
        <sz val="9"/>
        <rFont val="Arial"/>
      </rPr>
      <t>Oikos</t>
    </r>
    <r>
      <rPr>
        <sz val="9"/>
        <rFont val="Arial"/>
        <family val="2"/>
      </rPr>
      <t xml:space="preserve"> 77, no. 2: 197.</t>
    </r>
  </si>
  <si>
    <r>
      <t xml:space="preserve">Fryxell, John M., John Greever, and A. R. E. Sinclair. 1988. Why are Migratory Ungulates So Abundant? </t>
    </r>
    <r>
      <rPr>
        <i/>
        <sz val="9"/>
        <rFont val="Arial"/>
      </rPr>
      <t>The American Naturalist</t>
    </r>
    <r>
      <rPr>
        <sz val="9"/>
        <rFont val="Arial"/>
        <family val="2"/>
      </rPr>
      <t xml:space="preserve"> 131, no. 6 (June 1): 781-798.</t>
    </r>
  </si>
  <si>
    <r>
      <t xml:space="preserve">Kruuk, Hans. 1972. Surplus killing by carnivores. </t>
    </r>
    <r>
      <rPr>
        <i/>
        <sz val="9"/>
        <rFont val="Arial"/>
      </rPr>
      <t>Journal of Zoology</t>
    </r>
    <r>
      <rPr>
        <sz val="9"/>
        <rFont val="Arial"/>
        <family val="2"/>
      </rPr>
      <t xml:space="preserve"> 166, no. 2 (February 1): 233-244. doi:10.1111/j.1469-7998.1972.tb04087.x.</t>
    </r>
  </si>
  <si>
    <r>
      <t xml:space="preserve">Bennitt, Emily. 2008. </t>
    </r>
    <r>
      <rPr>
        <i/>
        <sz val="9"/>
        <rFont val="Arial"/>
      </rPr>
      <t>The ecology of the African Buffalo (Syncerus caffer) in the Okavango Delta, Botswana: First Year Report</t>
    </r>
    <r>
      <rPr>
        <sz val="9"/>
        <rFont val="Arial"/>
        <family val="2"/>
      </rPr>
      <t>. http://www.okavango-buffalo-research.com/project.html.</t>
    </r>
  </si>
  <si>
    <r>
      <t xml:space="preserve">Westman, W. E., and R. W. Rogers. 1977. Biomass and Structure of a Subtropical Eucalypt Forest, North Stradbroke Island. </t>
    </r>
    <r>
      <rPr>
        <i/>
        <sz val="9"/>
        <rFont val="Arial"/>
      </rPr>
      <t>Australian Journal of Botany</t>
    </r>
    <r>
      <rPr>
        <sz val="9"/>
        <rFont val="Arial"/>
        <family val="2"/>
      </rPr>
      <t xml:space="preserve"> 25, no. 2 (January 1): 171-191.</t>
    </r>
  </si>
  <si>
    <t>same authors same year</t>
    <phoneticPr fontId="2" type="noConversion"/>
  </si>
  <si>
    <r>
      <t xml:space="preserve">Amboseli Ecosystem Workshop. 2009. The impact of the 2009 drought on wildlife, livestock and tourism in the Amboseli Ecosystem: Recommendations for prompt action and ecosystem restoration. In </t>
    </r>
    <r>
      <rPr>
        <i/>
        <sz val="9"/>
        <rFont val="Arial"/>
      </rPr>
      <t>Amboseli Ecosystem Workshop</t>
    </r>
    <r>
      <rPr>
        <sz val="9"/>
        <rFont val="Arial"/>
        <family val="2"/>
      </rPr>
      <t>. December 9.</t>
    </r>
  </si>
  <si>
    <t>Bailey 1993</t>
    <phoneticPr fontId="2" type="noConversion"/>
  </si>
  <si>
    <t>Baral et al. 2002</t>
    <phoneticPr fontId="2" type="noConversion"/>
  </si>
  <si>
    <r>
      <t xml:space="preserve">KWS. 1992. </t>
    </r>
    <r>
      <rPr>
        <i/>
        <sz val="9"/>
        <rFont val="Arial"/>
      </rPr>
      <t>Amboseli National Park Management Plan (1991-1996), Revised Draft</t>
    </r>
    <r>
      <rPr>
        <sz val="9"/>
        <rFont val="Arial"/>
        <family val="2"/>
      </rPr>
      <t>. Nairobi, Kenya: Kenya Wildlife Service, Planning Dept.</t>
    </r>
  </si>
  <si>
    <r>
      <t xml:space="preserve">Hofer, H., and M. East. 1995. Population dynamics, population size, and the commuting system of Serengeti spotted hyenas. In </t>
    </r>
    <r>
      <rPr>
        <i/>
        <sz val="9"/>
        <rFont val="Arial"/>
      </rPr>
      <t>Serengeti II: Dynamics, Management, and Conservation of an Ecosystem</t>
    </r>
    <r>
      <rPr>
        <sz val="9"/>
        <rFont val="Arial"/>
        <family val="2"/>
      </rPr>
      <t>, ed. A. R. E. Sinclair and Peter Arcese, 332–363. Chicago: University of Chicago Press.</t>
    </r>
  </si>
  <si>
    <r>
      <t xml:space="preserve">Yarie, J., and K. Van Cleve. 1983. Biomass and productivity of white spruce stands in interior Alaska. </t>
    </r>
    <r>
      <rPr>
        <i/>
        <sz val="9"/>
        <rFont val="Arial"/>
      </rPr>
      <t>Canadian Journal of Forest Research</t>
    </r>
    <r>
      <rPr>
        <sz val="9"/>
        <rFont val="Arial"/>
        <family val="2"/>
      </rPr>
      <t xml:space="preserve"> 13, no. 5 (October): 767-772. doi:10.1139/x83-106.</t>
    </r>
    <phoneticPr fontId="2" type="noConversion"/>
  </si>
  <si>
    <r>
      <t xml:space="preserve">Berry, Hu. 1996. </t>
    </r>
    <r>
      <rPr>
        <i/>
        <sz val="9"/>
        <rFont val="Arial"/>
      </rPr>
      <t>Overview of Past, Present and Future for Namibia’s Lions</t>
    </r>
    <r>
      <rPr>
        <sz val="9"/>
        <rFont val="Arial"/>
        <family val="2"/>
      </rPr>
      <t>. Walvis Bay: Namib Research Institute, Ministry of Environment and Tourism.</t>
    </r>
  </si>
  <si>
    <r>
      <t xml:space="preserve">Berry, H. H. 1997. Historical review of the Etosha Region and its subsequent administration as a National Park. Ed. P. M Lindeque and M. Lindeque. </t>
    </r>
    <r>
      <rPr>
        <i/>
        <sz val="9"/>
        <rFont val="Arial"/>
      </rPr>
      <t>Madoqua</t>
    </r>
    <r>
      <rPr>
        <sz val="9"/>
        <rFont val="Arial"/>
        <family val="2"/>
      </rPr>
      <t xml:space="preserve"> 20, no. 1: 3-12.</t>
    </r>
  </si>
  <si>
    <r>
      <t xml:space="preserve">EcoSystems Ltd. 1982. </t>
    </r>
    <r>
      <rPr>
        <i/>
        <sz val="9"/>
        <rFont val="Arial"/>
      </rPr>
      <t>Amboseli/ Lower Rift Regional Study</t>
    </r>
    <r>
      <rPr>
        <sz val="9"/>
        <rFont val="Arial"/>
        <family val="2"/>
      </rPr>
      <t>. Wildlife Planning Unit, Ministry of Tourism and Wildlife.</t>
    </r>
  </si>
  <si>
    <r>
      <t xml:space="preserve">du Toit, Johan, Harry Biggs, and Kevin H. Rogers, eds. 2003. </t>
    </r>
    <r>
      <rPr>
        <i/>
        <sz val="9"/>
        <rFont val="Arial"/>
      </rPr>
      <t>The Kruger experience: ecology and management of savanna heterogeneity</t>
    </r>
    <r>
      <rPr>
        <sz val="9"/>
        <rFont val="Arial"/>
        <family val="2"/>
      </rPr>
      <t>. Washington: Island Press.</t>
    </r>
  </si>
  <si>
    <r>
      <t xml:space="preserve">Bertram, B. C. R. 1979. Serengeti Predators and Their Social Systems. In </t>
    </r>
    <r>
      <rPr>
        <i/>
        <sz val="9"/>
        <rFont val="Arial"/>
      </rPr>
      <t>Serengeti: Dynamics of an Ecosystem</t>
    </r>
    <r>
      <rPr>
        <sz val="9"/>
        <rFont val="Arial"/>
        <family val="2"/>
      </rPr>
      <t>, ed. A. R. E. Sinclair and M. Norton-Griffiths, 221-248. Chicago: University of Chicago Press.</t>
    </r>
  </si>
  <si>
    <r>
      <t xml:space="preserve">Elliott, John P., and I. McTaggart Cowan. 1978. Territoriality, density, and prey of the lion in Ngorongoro Crater, Tanzania. </t>
    </r>
    <r>
      <rPr>
        <i/>
        <sz val="9"/>
        <rFont val="Arial"/>
      </rPr>
      <t>Canadian Journal of Zoology</t>
    </r>
    <r>
      <rPr>
        <sz val="9"/>
        <rFont val="Arial"/>
        <family val="2"/>
      </rPr>
      <t xml:space="preserve"> 56, no. 8 (August): 1726-1734. doi:10.1139/z78-237.</t>
    </r>
  </si>
  <si>
    <r>
      <t xml:space="preserve">Bauer, H., and S. Van Der Merwe. 2004. Inventory of Free-Ranging Lions Panthera Leo in Africa. </t>
    </r>
    <r>
      <rPr>
        <i/>
        <sz val="9"/>
        <rFont val="Arial"/>
      </rPr>
      <t>Oryx</t>
    </r>
    <r>
      <rPr>
        <sz val="9"/>
        <rFont val="Arial"/>
        <family val="2"/>
      </rPr>
      <t xml:space="preserve"> 38, no. 01: 26-31. doi:10.1017/S0030605304000055.</t>
    </r>
  </si>
  <si>
    <t>BBC</t>
    <phoneticPr fontId="2" type="noConversion"/>
  </si>
  <si>
    <r>
      <t xml:space="preserve">Coupland, R. T. 1979. </t>
    </r>
    <r>
      <rPr>
        <i/>
        <sz val="9"/>
        <rFont val="Arial"/>
      </rPr>
      <t>Grassland ecosystems of the world: analysis of grasslands and their uses</t>
    </r>
    <r>
      <rPr>
        <sz val="9"/>
        <rFont val="Arial"/>
        <family val="2"/>
      </rPr>
      <t>. Cambridge: Cambridge University Press.</t>
    </r>
  </si>
  <si>
    <t>Land</t>
    <phoneticPr fontId="2" type="noConversion"/>
  </si>
  <si>
    <t>Coupland 1993 8B</t>
    <phoneticPr fontId="2" type="noConversion"/>
  </si>
  <si>
    <r>
      <t xml:space="preserve">Burger, T. 1999. </t>
    </r>
    <r>
      <rPr>
        <i/>
        <sz val="9"/>
        <rFont val="Arial"/>
      </rPr>
      <t>Population Ecology of the Lion Panthera leo in the Etosha National Park, Namibia</t>
    </r>
    <r>
      <rPr>
        <sz val="9"/>
        <rFont val="Arial"/>
        <family val="2"/>
      </rPr>
      <t>. Internal Report. Namibia: Etosha Ecological Institute.</t>
    </r>
  </si>
  <si>
    <r>
      <t xml:space="preserve">IUCN/SSC. 1996. </t>
    </r>
    <r>
      <rPr>
        <i/>
        <sz val="9"/>
        <rFont val="Arial"/>
      </rPr>
      <t>Wild Cats: Status Survey and Conservation Action Plan</t>
    </r>
    <r>
      <rPr>
        <sz val="9"/>
        <rFont val="Arial"/>
        <family val="2"/>
      </rPr>
      <t>. Ed. K. Nowell and P. Jackson. Gland, Switzerland: IUCN/SSC Cat Specialist Group.</t>
    </r>
  </si>
  <si>
    <r>
      <t xml:space="preserve">Zavitkovski, J., J. G. Isebrands, and T. R. Crow. 1976. Applications of growth analysis in forest biomass studies. In </t>
    </r>
    <r>
      <rPr>
        <i/>
        <sz val="9"/>
        <rFont val="Arial"/>
      </rPr>
      <t>Proceedings of the Third North American Forest Biology Workshop</t>
    </r>
    <r>
      <rPr>
        <sz val="9"/>
        <rFont val="Arial"/>
        <family val="2"/>
      </rPr>
      <t>, ed. C. P. P. Reid and C. H. Fechner, 196-226. Fort Collins, Colorado: Colorado State University.</t>
    </r>
  </si>
  <si>
    <r>
      <t xml:space="preserve">Turner, J. 1981. Nutrient Cycling in an Age Sequence of Western Washington Douglas-fir Stands. </t>
    </r>
    <r>
      <rPr>
        <i/>
        <sz val="9"/>
        <rFont val="Arial"/>
      </rPr>
      <t>Annals of Botany</t>
    </r>
    <r>
      <rPr>
        <sz val="9"/>
        <rFont val="Arial"/>
        <family val="2"/>
      </rPr>
      <t xml:space="preserve"> 48, no. 2: 159 -170.</t>
    </r>
  </si>
  <si>
    <r>
      <t xml:space="preserve">Creel, Scott, and Nancy Marusha Creel. 1997. Lion density and population structure in the Selous Game Reserve: evaluation of hunting quotas and offtake. </t>
    </r>
    <r>
      <rPr>
        <i/>
        <sz val="9"/>
        <rFont val="Arial"/>
      </rPr>
      <t>African Journal of Ecology</t>
    </r>
    <r>
      <rPr>
        <sz val="9"/>
        <rFont val="Arial"/>
        <family val="2"/>
      </rPr>
      <t xml:space="preserve"> 35, no. 2 (June 1): 83-93. doi:10.1111/j.1365-2028.1997.062-89062.x.</t>
    </r>
  </si>
  <si>
    <r>
      <t xml:space="preserve">Caro, Tim. 2008. Decline of large mammals in the Katavi-Rukwa ecosystem of western Tanzania. </t>
    </r>
    <r>
      <rPr>
        <i/>
        <sz val="9"/>
        <rFont val="Arial"/>
      </rPr>
      <t>African Zoology</t>
    </r>
    <r>
      <rPr>
        <sz val="9"/>
        <rFont val="Arial"/>
        <family val="2"/>
      </rPr>
      <t xml:space="preserve"> 43, no. 1 (April): 99-116. doi:10.3377/1562-7020(2008)43[99:DOLMIT]2.0.CO;2.</t>
    </r>
  </si>
  <si>
    <r>
      <t xml:space="preserve">Grange, S., and P. Duncan. 2006. Bottom-up and top-down processes in African ungulate communities: resources and predation acting on the relative abundance of zebra and grazing bovids. </t>
    </r>
    <r>
      <rPr>
        <i/>
        <sz val="9"/>
        <rFont val="Arial"/>
      </rPr>
      <t>Ecography</t>
    </r>
    <r>
      <rPr>
        <sz val="9"/>
        <rFont val="Arial"/>
        <family val="2"/>
      </rPr>
      <t xml:space="preserve"> 29, no. 6: 899.</t>
    </r>
  </si>
  <si>
    <r>
      <t xml:space="preserve">Bowland, A. E. 1994. </t>
    </r>
    <r>
      <rPr>
        <i/>
        <sz val="9"/>
        <rFont val="Arial"/>
      </rPr>
      <t>The 1990/1991 cheetah photographic survey</t>
    </r>
    <r>
      <rPr>
        <sz val="9"/>
        <rFont val="Arial"/>
        <family val="2"/>
      </rPr>
      <t>. Scientific report 6/94. Skukuza, South Africa: National Parks Board.</t>
    </r>
  </si>
  <si>
    <r>
      <t xml:space="preserve">Altmann, Jeanne, Glenn Hausfater, and Stuart A Altmann. 1985. Demography of Amboseli baboons, 1963–1983. </t>
    </r>
    <r>
      <rPr>
        <i/>
        <sz val="9"/>
        <rFont val="Arial"/>
      </rPr>
      <t>American Journal of Primatology</t>
    </r>
    <r>
      <rPr>
        <sz val="9"/>
        <rFont val="Arial"/>
        <family val="2"/>
      </rPr>
      <t xml:space="preserve"> 8, no. 2 (January 1): 113-125. doi:10.1002/ajp.1350080204.</t>
    </r>
  </si>
  <si>
    <r>
      <t xml:space="preserve">BPCTrust. 2010. Predator Conservation Program. </t>
    </r>
    <r>
      <rPr>
        <i/>
        <sz val="9"/>
        <rFont val="Arial"/>
      </rPr>
      <t>Botswana Predator Conservation Trust</t>
    </r>
    <r>
      <rPr>
        <sz val="9"/>
        <rFont val="Arial"/>
        <family val="2"/>
      </rPr>
      <t>. http://www.bpctrust.org/predator-conservation-program.asp.</t>
    </r>
  </si>
  <si>
    <r>
      <t xml:space="preserve">Borner, M., C. D. FitzGibbon, M. Borner, T. M. Caro, W. K. Lindsay, D. A. Collins, and M. E. Holt. 1987. The decline of the Serengeti Thomson’s gazelle population. </t>
    </r>
    <r>
      <rPr>
        <i/>
        <sz val="9"/>
        <rFont val="Arial"/>
      </rPr>
      <t>Oecologia</t>
    </r>
    <r>
      <rPr>
        <sz val="9"/>
        <rFont val="Arial"/>
        <family val="2"/>
      </rPr>
      <t xml:space="preserve"> 73, no. 1: 32-40.</t>
    </r>
  </si>
  <si>
    <r>
      <t xml:space="preserve">Foster, J. B, and D. Kearney. 1967. Nairobi National Park Game Census, 1966. </t>
    </r>
    <r>
      <rPr>
        <i/>
        <sz val="9"/>
        <rFont val="Arial"/>
      </rPr>
      <t>African Journal of Ecology</t>
    </r>
    <r>
      <rPr>
        <sz val="9"/>
        <rFont val="Arial"/>
        <family val="2"/>
      </rPr>
      <t xml:space="preserve"> 5, no. 1 (August 1): 112-120. doi:10.1111/j.1365-2028.1967.tb00766.x.</t>
    </r>
  </si>
  <si>
    <r>
      <t xml:space="preserve">Funston, P. J., M. G. L. Mills, H. C. Biggs, and P. R. K. Richardson. 1998. Hunting by male lions: ecological influences and socioecological implications* 1. </t>
    </r>
    <r>
      <rPr>
        <i/>
        <sz val="9"/>
        <rFont val="Arial"/>
      </rPr>
      <t>Animal Behaviour</t>
    </r>
    <r>
      <rPr>
        <sz val="9"/>
        <rFont val="Arial"/>
        <family val="2"/>
      </rPr>
      <t xml:space="preserve"> 56, no. 6: 1333–1345.</t>
    </r>
  </si>
  <si>
    <t>Singh and Gupta 1993</t>
    <phoneticPr fontId="2" type="noConversion"/>
  </si>
  <si>
    <t>Rynchnovska, M. 1993. Ecosystem synthesis of meadows. p. 165-180. In Coupland, R. T. 1979. Grassland ecosystems of the world: analysis of grasslands and their uses. Cambridge: Cambridge University Press.</t>
    <phoneticPr fontId="2" type="noConversion"/>
  </si>
  <si>
    <t>Sims Singh 1978</t>
    <phoneticPr fontId="2" type="noConversion"/>
  </si>
  <si>
    <r>
      <t xml:space="preserve">Veillon, J. P. 1985. </t>
    </r>
    <r>
      <rPr>
        <i/>
        <sz val="9"/>
        <rFont val="Arial"/>
      </rPr>
      <t>El crecimiento de algunos bosques naturales de Venezuela en relación con los parámetros del medio ambiente</t>
    </r>
    <r>
      <rPr>
        <sz val="9"/>
        <rFont val="Arial"/>
        <family val="2"/>
      </rPr>
      <t>. Vol. 19 (29). Merida, Venezuela: Revista Florestal Venezolana.</t>
    </r>
  </si>
  <si>
    <r>
      <t xml:space="preserve">Vyskot, M. 1976. Biomass production of the tree layer in a floodplain forest near Lednice. In </t>
    </r>
    <r>
      <rPr>
        <i/>
        <sz val="9"/>
        <rFont val="Arial"/>
      </rPr>
      <t>Oslo Biomass Studies</t>
    </r>
    <r>
      <rPr>
        <sz val="9"/>
        <rFont val="Arial"/>
        <family val="2"/>
      </rPr>
      <t>, ed. H. E. Young, 177-202, 205-209. Orono, USA: College of Life Sciences and Agriculture, University of Maine.</t>
    </r>
  </si>
  <si>
    <r>
      <t xml:space="preserve">Schlesinger, William H. 1978. Community Structure, Dynamics and Nutrient Cycling in the Okefenokee Cypress Swamp-Forest. </t>
    </r>
    <r>
      <rPr>
        <i/>
        <sz val="9"/>
        <rFont val="Arial"/>
      </rPr>
      <t>Ecological Monographs</t>
    </r>
    <r>
      <rPr>
        <sz val="9"/>
        <rFont val="Arial"/>
        <family val="2"/>
      </rPr>
      <t xml:space="preserve"> 48, no. 1 (January 1): 43-65. doi:10.2307/2937359.</t>
    </r>
  </si>
  <si>
    <r>
      <t xml:space="preserve">Baral, N., B. Tamnag, and N. Timilsina. 2002. Status of Bengal Florican Houbaropsis begalensis in Royal Bardia National Park, Nepal. </t>
    </r>
    <r>
      <rPr>
        <i/>
        <sz val="9"/>
        <rFont val="Arial"/>
      </rPr>
      <t>Journal of Bombay  Natural History Society</t>
    </r>
    <r>
      <rPr>
        <sz val="9"/>
        <rFont val="Arial"/>
        <family val="2"/>
      </rPr>
      <t xml:space="preserve"> 99, no. 3 (December): 413-417.</t>
    </r>
  </si>
  <si>
    <r>
      <t xml:space="preserve">Caro, Timothy M. 1994. </t>
    </r>
    <r>
      <rPr>
        <i/>
        <sz val="9"/>
        <rFont val="Arial"/>
      </rPr>
      <t>Cheetahs of the Serengeti Plains: group living in an asocial species</t>
    </r>
    <r>
      <rPr>
        <sz val="9"/>
        <rFont val="Arial"/>
        <family val="2"/>
      </rPr>
      <t>. Chicago: University of Chicago Press.</t>
    </r>
  </si>
  <si>
    <t>Mammal; Africa</t>
    <phoneticPr fontId="2" type="noConversion"/>
  </si>
  <si>
    <r>
      <t xml:space="preserve">Caro, T. M, N. Pelkey, M. Borner, E. L. M Severre, K. L. I Campbell, S. A Huish, J. Ole Kuwai, B. P Farm, and B. L Woodworth. 1998. The impact of tourist hunting on large mammals in Tanzania: an initial assessment. </t>
    </r>
    <r>
      <rPr>
        <i/>
        <sz val="9"/>
        <rFont val="Arial"/>
      </rPr>
      <t>African Journal of Ecology</t>
    </r>
    <r>
      <rPr>
        <sz val="9"/>
        <rFont val="Arial"/>
        <family val="2"/>
      </rPr>
      <t xml:space="preserve"> 36, no. 4 (December 1): 321-346. doi:10.1046/j.1365-2028.1998.00146.x.</t>
    </r>
  </si>
  <si>
    <r>
      <t xml:space="preserve">Whittaker, R. H., and W. A. Niering. 1975. Vegetation of the Santa Catalina Mountains, Arizona. V. Biomass, Production, and Diversity along the Elevation Gradient. </t>
    </r>
    <r>
      <rPr>
        <i/>
        <sz val="9"/>
        <rFont val="Arial"/>
      </rPr>
      <t>Ecology</t>
    </r>
    <r>
      <rPr>
        <sz val="9"/>
        <rFont val="Arial"/>
        <family val="2"/>
      </rPr>
      <t xml:space="preserve"> 56, no. 4 (July 1): 771-790. doi:10.2307/1936291.</t>
    </r>
  </si>
  <si>
    <r>
      <t xml:space="preserve">Barlow, Adam C. D., Charles McDougal, James L. D. Smith, Bhim Gurung, Shiv R. Bhatta, Sukram Kumal, Baburam Mahato, and Dhan B. Tamang. 2009. Temporal Variation in Tiger (Panthera tigris) Populations and Its Implications for Monitoring. </t>
    </r>
    <r>
      <rPr>
        <i/>
        <sz val="9"/>
        <rFont val="Arial"/>
      </rPr>
      <t>Journal of Mammalogy</t>
    </r>
    <r>
      <rPr>
        <sz val="9"/>
        <rFont val="Arial"/>
        <family val="2"/>
      </rPr>
      <t xml:space="preserve"> 90, no. 2 (April): 472-478. doi:10.1644/07-MAMM-A-415.1.</t>
    </r>
  </si>
  <si>
    <r>
      <t xml:space="preserve">BBC. Leopard facts. </t>
    </r>
    <r>
      <rPr>
        <i/>
        <sz val="9"/>
        <rFont val="Arial"/>
      </rPr>
      <t>Big Cat Live, BBC One</t>
    </r>
    <r>
      <rPr>
        <sz val="9"/>
        <rFont val="Arial"/>
        <family val="2"/>
      </rPr>
      <t>. http://www.bbc.co.uk/bigcat/animals/leopards/leopards.shtml.</t>
    </r>
  </si>
  <si>
    <r>
      <t xml:space="preserve">Tanner, E. V. J. 1977. Four Montane Rain Forests of Jamaica: A Quantitative Characterization of the Floristics, the Soils and the Foliar Mineral Levels, and a Discussion of the Interrelations. </t>
    </r>
    <r>
      <rPr>
        <i/>
        <sz val="9"/>
        <rFont val="Arial"/>
      </rPr>
      <t>Journal of Ecology</t>
    </r>
    <r>
      <rPr>
        <sz val="9"/>
        <rFont val="Arial"/>
        <family val="2"/>
      </rPr>
      <t xml:space="preserve"> 65, no. 3 (November 1): 883-918. doi:10.2307/2259385.</t>
    </r>
  </si>
  <si>
    <r>
      <t xml:space="preserve">Tanner, E. V. J. 1980. Litterfall in Montane Rain Forests of Jamaica and its Relation to Climate. </t>
    </r>
    <r>
      <rPr>
        <i/>
        <sz val="9"/>
        <rFont val="Arial"/>
      </rPr>
      <t>Journal of Ecology</t>
    </r>
    <r>
      <rPr>
        <sz val="9"/>
        <rFont val="Arial"/>
        <family val="2"/>
      </rPr>
      <t xml:space="preserve"> 68, no. 3 (November 1): 833-848. doi:10.2307/2259459.</t>
    </r>
  </si>
  <si>
    <r>
      <t xml:space="preserve">Tanner, E. V. J. 1980. Studies on the Biomass and Productivity in a Series of Montane Rain Forests in Jamaica. </t>
    </r>
    <r>
      <rPr>
        <i/>
        <sz val="9"/>
        <rFont val="Arial"/>
      </rPr>
      <t>Journal of Ecology</t>
    </r>
    <r>
      <rPr>
        <sz val="9"/>
        <rFont val="Arial"/>
        <family val="2"/>
      </rPr>
      <t xml:space="preserve"> 68, no. 2 (July 1): 573-588. doi:10.2307/2259423.</t>
    </r>
  </si>
  <si>
    <r>
      <t xml:space="preserve">Coupland, R.T. 1993. </t>
    </r>
    <r>
      <rPr>
        <i/>
        <sz val="9"/>
        <rFont val="Arial"/>
      </rPr>
      <t>Natural Grasslands: Introduction and Western Hemisphere</t>
    </r>
    <r>
      <rPr>
        <sz val="9"/>
        <rFont val="Arial"/>
        <family val="2"/>
      </rPr>
      <t>. 1st ed. Vol. 8A. Amsterdam: Elsevier Science.</t>
    </r>
    <phoneticPr fontId="2" type="noConversion"/>
  </si>
  <si>
    <r>
      <t xml:space="preserve">Duarte, C. M., and C. L. Chiscano. 1999. Seagrass biomass and production: a reassessment. </t>
    </r>
    <r>
      <rPr>
        <i/>
        <sz val="9"/>
        <rFont val="Arial"/>
      </rPr>
      <t>Aquatic Botany</t>
    </r>
    <r>
      <rPr>
        <sz val="9"/>
        <rFont val="Arial"/>
        <family val="2"/>
      </rPr>
      <t xml:space="preserve"> 65, no. 1-4 (November): 159-174. doi:16/S0304-3770(99)00038-8.</t>
    </r>
  </si>
  <si>
    <r>
      <t xml:space="preserve">Gibson, David J. 2009. </t>
    </r>
    <r>
      <rPr>
        <i/>
        <sz val="9"/>
        <rFont val="Arial"/>
      </rPr>
      <t>Grasses and Grassland Ecology</t>
    </r>
    <r>
      <rPr>
        <sz val="9"/>
        <rFont val="Arial"/>
        <family val="2"/>
      </rPr>
      <t>. Oxford University Press.</t>
    </r>
  </si>
  <si>
    <r>
      <t xml:space="preserve">Van Cleve, Keith, Lola Oliver, Robert Schlentner, Leslie A. Viereck, and C. T. Dyrness. 1983. Productivity and nutrient cycling in taiga forest ecosystems. </t>
    </r>
    <r>
      <rPr>
        <i/>
        <sz val="9"/>
        <rFont val="Arial"/>
      </rPr>
      <t>Canadian Journal of Forest Research</t>
    </r>
    <r>
      <rPr>
        <sz val="9"/>
        <rFont val="Arial"/>
        <family val="2"/>
      </rPr>
      <t xml:space="preserve"> 13, no. 5 (October): 747-766. doi:10.1139/x83-105.</t>
    </r>
    <phoneticPr fontId="2" type="noConversion"/>
  </si>
  <si>
    <r>
      <t xml:space="preserve">Brooks, P. M., and I. A. W. Macdonald. 1983. The Hluhluwe-Umfolozi Reserve: An ecological case history. In </t>
    </r>
    <r>
      <rPr>
        <i/>
        <sz val="9"/>
        <rFont val="Arial"/>
      </rPr>
      <t>Management of large mammals in African conservation areas</t>
    </r>
    <r>
      <rPr>
        <sz val="9"/>
        <rFont val="Arial"/>
        <family val="2"/>
      </rPr>
      <t>, ed. R. N. Owen-Smith. 1st ed. Pretoria: HAUM.</t>
    </r>
  </si>
  <si>
    <t>Sims Singh Lauenroth 1978</t>
    <phoneticPr fontId="2" type="noConversion"/>
  </si>
  <si>
    <r>
      <t xml:space="preserve">Rutkowski, Darcy R., and Robert Stottlemyer. 1993. Composition, Biomass and Nutrient Distribution in Mature Northern Hardwood and Boreal Forest Stands, Michigan. </t>
    </r>
    <r>
      <rPr>
        <i/>
        <sz val="9"/>
        <rFont val="Arial"/>
      </rPr>
      <t>American Midland Naturalist</t>
    </r>
    <r>
      <rPr>
        <sz val="9"/>
        <rFont val="Arial"/>
        <family val="2"/>
      </rPr>
      <t xml:space="preserve"> 130, no. 1 (July 1): 13-30. doi:10.2307/2426271.</t>
    </r>
  </si>
  <si>
    <r>
      <t xml:space="preserve">Saito, H., T. Shidei, and T. Kira. 1965. Dry-matter production by Camellia japonica stands. </t>
    </r>
    <r>
      <rPr>
        <i/>
        <sz val="9"/>
        <rFont val="Arial"/>
      </rPr>
      <t>Japanese Journal of Ecology</t>
    </r>
    <r>
      <rPr>
        <sz val="9"/>
        <rFont val="Arial"/>
        <family val="2"/>
      </rPr>
      <t xml:space="preserve"> 15: 131-139.</t>
    </r>
  </si>
  <si>
    <r>
      <t xml:space="preserve">Singh, K. P., and R. Misra. 1979. </t>
    </r>
    <r>
      <rPr>
        <i/>
        <sz val="9"/>
        <rFont val="Arial"/>
      </rPr>
      <t>Structure and functioning of natural, modified and silvicultural ecosystems of eastern Uttar Pradesh</t>
    </r>
    <r>
      <rPr>
        <sz val="9"/>
        <rFont val="Arial"/>
        <family val="2"/>
      </rPr>
      <t>. Technical Report to UNESCO, MAB. Varanasi, India: Banaras Hindu University.</t>
    </r>
  </si>
  <si>
    <r>
      <t xml:space="preserve">Vyskot, M. 1976. </t>
    </r>
    <r>
      <rPr>
        <i/>
        <sz val="9"/>
        <rFont val="Arial"/>
      </rPr>
      <t>Tree Storey Biomass in Lowland Forests in South Moravia</t>
    </r>
    <r>
      <rPr>
        <sz val="9"/>
        <rFont val="Arial"/>
        <family val="2"/>
      </rPr>
      <t>. Vol. 86 (10). Praha: Rozpravy CSAV.</t>
    </r>
  </si>
  <si>
    <r>
      <t xml:space="preserve">Bailey, Theodore N. 1993. </t>
    </r>
    <r>
      <rPr>
        <i/>
        <sz val="9"/>
        <rFont val="Arial"/>
      </rPr>
      <t>The African Leopard: Ecology and Behavior of a Solitary Felid</t>
    </r>
    <r>
      <rPr>
        <sz val="9"/>
        <rFont val="Arial"/>
        <family val="2"/>
      </rPr>
      <t>. New York: Columbia University Press.</t>
    </r>
  </si>
  <si>
    <t>Bandhavgarh Climate/Bandhavgarh National Park</t>
    <phoneticPr fontId="2" type="noConversion"/>
  </si>
  <si>
    <r>
      <t xml:space="preserve">Anon. Bandhavgarh Climate. </t>
    </r>
    <r>
      <rPr>
        <i/>
        <sz val="9"/>
        <rFont val="Arial"/>
      </rPr>
      <t>Bandhavgarh National Park</t>
    </r>
    <r>
      <rPr>
        <sz val="9"/>
        <rFont val="Arial"/>
        <family val="2"/>
      </rPr>
      <t>. http://www.bandhavgarh.co.in/bandhavgarh-weather.html.</t>
    </r>
    <phoneticPr fontId="2" type="noConversion"/>
  </si>
  <si>
    <r>
      <t xml:space="preserve">Westman, W. E., and R. W. Rogers. 1977. Nutrient stocks in a subtropical eucalypt forest, North Stradbroke Island. </t>
    </r>
    <r>
      <rPr>
        <i/>
        <sz val="9"/>
        <rFont val="Arial"/>
      </rPr>
      <t>Australian Journal of Ecology</t>
    </r>
    <r>
      <rPr>
        <sz val="9"/>
        <rFont val="Arial"/>
        <family val="2"/>
      </rPr>
      <t xml:space="preserve"> 2, no. 4 (December 1): 447-460. doi:10.1111/j.1442-9993.1977.tb01160.x.</t>
    </r>
  </si>
  <si>
    <t>Barlow et al. 2009</t>
    <phoneticPr fontId="2" type="noConversion"/>
  </si>
  <si>
    <r>
      <t xml:space="preserve">Whittaker, R. H., and W. A. Niering. 1968. Vegetation of the Santa Catalina Mountains, Arizona: IV. Limestone and Acid Soils. </t>
    </r>
    <r>
      <rPr>
        <i/>
        <sz val="9"/>
        <rFont val="Arial"/>
      </rPr>
      <t>Journal of Ecology</t>
    </r>
    <r>
      <rPr>
        <sz val="9"/>
        <rFont val="Arial"/>
        <family val="2"/>
      </rPr>
      <t xml:space="preserve"> 56, no. 2 (July 1): 523-544. doi:10.2307/2258249.</t>
    </r>
  </si>
  <si>
    <r>
      <t xml:space="preserve">Proctor, J., ed. 1989. </t>
    </r>
    <r>
      <rPr>
        <i/>
        <sz val="9"/>
        <rFont val="Arial"/>
      </rPr>
      <t>Mineral nutrients in tropical forests and savannas</t>
    </r>
    <r>
      <rPr>
        <sz val="9"/>
        <rFont val="Arial"/>
        <family val="2"/>
      </rPr>
      <t>. Oxford: Blackwell Scientific Publications.</t>
    </r>
  </si>
  <si>
    <r>
      <t xml:space="preserve">Whittaker, R. H., F. H. Bormann, G. E. Likens, and T. G. Siccama. 1974. The Hubbard Brook Ecosystem Study: Forest Biomass and Production. </t>
    </r>
    <r>
      <rPr>
        <i/>
        <sz val="9"/>
        <rFont val="Arial"/>
      </rPr>
      <t>Ecological Monographs</t>
    </r>
    <r>
      <rPr>
        <sz val="9"/>
        <rFont val="Arial"/>
        <family val="2"/>
      </rPr>
      <t xml:space="preserve"> 44, no. 2: 233. doi:10.2307/1942313.</t>
    </r>
  </si>
  <si>
    <r>
      <t xml:space="preserve">Raich, James W. 1998. Aboveground productivity and soil respiration in three Hawaiian rain forests. </t>
    </r>
    <r>
      <rPr>
        <i/>
        <sz val="9"/>
        <rFont val="Arial"/>
      </rPr>
      <t>Forest Ecology and Management</t>
    </r>
    <r>
      <rPr>
        <sz val="9"/>
        <rFont val="Arial"/>
        <family val="2"/>
      </rPr>
      <t xml:space="preserve"> 107, no. 1-3 (August 17): 309-318. doi:16/S0378-1127(97)00347-2.</t>
    </r>
  </si>
  <si>
    <r>
      <t xml:space="preserve">Reiners, W. A. 1972. Structure and Energetics of Three Minnesota Forests. </t>
    </r>
    <r>
      <rPr>
        <i/>
        <sz val="9"/>
        <rFont val="Arial"/>
      </rPr>
      <t>Ecological Monographs</t>
    </r>
    <r>
      <rPr>
        <sz val="9"/>
        <rFont val="Arial"/>
        <family val="2"/>
      </rPr>
      <t xml:space="preserve"> 42, no. 1 (January 1): 71-94. doi:10.2307/1942231.</t>
    </r>
  </si>
  <si>
    <r>
      <t xml:space="preserve">Reiners, William A. 1974. Foliage Production by Thuja occidentalis L. from Biomass and Litter Fall Estimates. </t>
    </r>
    <r>
      <rPr>
        <i/>
        <sz val="9"/>
        <rFont val="Arial"/>
      </rPr>
      <t>American Midland Naturalist</t>
    </r>
    <r>
      <rPr>
        <sz val="9"/>
        <rFont val="Arial"/>
        <family val="2"/>
      </rPr>
      <t xml:space="preserve"> 92, no. 2 (October 1): 340-345. doi:10.2307/2424299.</t>
    </r>
  </si>
  <si>
    <r>
      <t xml:space="preserve">Rana, B. S., R. P. Singh, and S. P. Singh. 1989. Carbon and energy dynamics of seven central Himalayan forests. </t>
    </r>
    <r>
      <rPr>
        <i/>
        <sz val="9"/>
        <rFont val="Arial"/>
      </rPr>
      <t>Tropical Ecology</t>
    </r>
    <r>
      <rPr>
        <sz val="9"/>
        <rFont val="Arial"/>
        <family val="2"/>
      </rPr>
      <t xml:space="preserve"> 30, no. 2: 253-264.</t>
    </r>
  </si>
  <si>
    <t>Coupland 1993 8A</t>
    <phoneticPr fontId="2" type="noConversion"/>
  </si>
  <si>
    <r>
      <t xml:space="preserve">Turner, J., and James N. Long. 1975. Accumulation of Organic Matter in a Series of Douglas-fir Stands. </t>
    </r>
    <r>
      <rPr>
        <i/>
        <sz val="9"/>
        <rFont val="Arial"/>
      </rPr>
      <t>Canadian Journal of Forest Research</t>
    </r>
    <r>
      <rPr>
        <sz val="9"/>
        <rFont val="Arial"/>
        <family val="2"/>
      </rPr>
      <t xml:space="preserve"> 5, no. 4 (December): 681-690. doi:10.1139/x75-094.</t>
    </r>
  </si>
  <si>
    <t>Kucera, C. L. 1993. Tall-grass prairie. p 227-268. In Coupland, R.T. 1993. Natural Grasslands: Introduction and Western Hemisphere. 1st ed. Vol. 8A. Amsterdam: Elsevier Science.</t>
    <phoneticPr fontId="2" type="noConversion"/>
  </si>
  <si>
    <r>
      <t xml:space="preserve">Bothma, J. du, and Clive Walker. 1999. </t>
    </r>
    <r>
      <rPr>
        <i/>
        <sz val="9"/>
        <rFont val="Arial"/>
      </rPr>
      <t>Larger carnivores of the African savannas</t>
    </r>
    <r>
      <rPr>
        <sz val="9"/>
        <rFont val="Arial"/>
        <family val="2"/>
      </rPr>
      <t>. Berlin and New York: Springer.</t>
    </r>
  </si>
  <si>
    <r>
      <t xml:space="preserve">McNaughton, S. J., M. Oesterheld, D. A. Frank, and K. J. Williams. 1989. Ecosystem-level patterns of primary productivity and herbivory in terrestrial habitats. </t>
    </r>
    <r>
      <rPr>
        <i/>
        <sz val="9"/>
        <rFont val="Arial"/>
      </rPr>
      <t>Nature</t>
    </r>
    <r>
      <rPr>
        <sz val="9"/>
        <rFont val="Arial"/>
        <family val="2"/>
      </rPr>
      <t xml:space="preserve"> 341, no. 6238: 142–144.</t>
    </r>
  </si>
  <si>
    <t>Rynchnovska 1979</t>
    <phoneticPr fontId="2" type="noConversion"/>
  </si>
  <si>
    <r>
      <t xml:space="preserve">Ogino, K. 1977. A beech forest at Ashiu - biomass, its increment and net production. In </t>
    </r>
    <r>
      <rPr>
        <i/>
        <sz val="9"/>
        <rFont val="Arial"/>
      </rPr>
      <t>Primary Productivity in Japanese Forests</t>
    </r>
    <r>
      <rPr>
        <sz val="9"/>
        <rFont val="Arial"/>
        <family val="2"/>
      </rPr>
      <t>, ed. T. Shidei and T. Kira, 172-186. JIBP Synthesis vol. 16. Tokyo: University of Tokyo Press.</t>
    </r>
  </si>
  <si>
    <r>
      <t xml:space="preserve">Lemee, G. 1978. La hetraie naturelle de Fontainebleau. In </t>
    </r>
    <r>
      <rPr>
        <i/>
        <sz val="9"/>
        <rFont val="Arial"/>
      </rPr>
      <t>Problemes d’Ecologie: Structure et Fonctionnement des Ecosystemes Terrestres</t>
    </r>
    <r>
      <rPr>
        <sz val="9"/>
        <rFont val="Arial"/>
        <family val="2"/>
      </rPr>
      <t>, ed. M. Lamotte and F. Bourliere, 75-127. Paris: Masson.</t>
    </r>
  </si>
  <si>
    <r>
      <t xml:space="preserve">Ruark, G. A., and J. G. Bockheim. 1988. Biomass, net primary production, and nutrient distribution for an age sequence of Populus tremuloides ecosystems. </t>
    </r>
    <r>
      <rPr>
        <i/>
        <sz val="9"/>
        <rFont val="Arial"/>
      </rPr>
      <t>Canadian Journal of Forest Research</t>
    </r>
    <r>
      <rPr>
        <sz val="9"/>
        <rFont val="Arial"/>
        <family val="2"/>
      </rPr>
      <t xml:space="preserve"> 18, no. 4 (April): 435-443. doi:10.1139/x88-064.</t>
    </r>
  </si>
  <si>
    <r>
      <t xml:space="preserve">Lugo, Ariel E., Jose A. Gonzalez-Liboy, Barbara Cintron, and Ken Dugger. 1978. Structure, Productivity, and Transpiration of a Subtropical Dry Forest in Puerto Rico. </t>
    </r>
    <r>
      <rPr>
        <i/>
        <sz val="9"/>
        <rFont val="Arial"/>
      </rPr>
      <t>Biotropica</t>
    </r>
    <r>
      <rPr>
        <sz val="9"/>
        <rFont val="Arial"/>
        <family val="2"/>
      </rPr>
      <t xml:space="preserve"> 10, no. 4 (December 1): 278-291. doi:10.2307/2387680.</t>
    </r>
    <phoneticPr fontId="2" type="noConversion"/>
  </si>
  <si>
    <t>Might be incorrect in Huston and Wolverton 2009 Suppl.; citation in Cannell is not 1978, but rather 1981</t>
    <phoneticPr fontId="2" type="noConversion"/>
  </si>
  <si>
    <r>
      <t xml:space="preserve">Ovington, J. D., and H. A. I. Madgwick. 1959. The growth and composition of natural stands of birch. I. Dry-matter production. </t>
    </r>
    <r>
      <rPr>
        <i/>
        <sz val="9"/>
        <rFont val="Arial"/>
      </rPr>
      <t>Plant and Soil</t>
    </r>
    <r>
      <rPr>
        <sz val="9"/>
        <rFont val="Arial"/>
        <family val="2"/>
      </rPr>
      <t xml:space="preserve"> 10, no. 3 (March): 271-283. doi:10.1007/BF01416374.</t>
    </r>
  </si>
  <si>
    <r>
      <t xml:space="preserve">Ovington, J. D., and H. A. I. Madgwick. 1959. The growth and composition of natural stands of birch. II. The uptake of mineral nutrients. </t>
    </r>
    <r>
      <rPr>
        <i/>
        <sz val="9"/>
        <rFont val="Arial"/>
      </rPr>
      <t>Plant and Soil</t>
    </r>
    <r>
      <rPr>
        <sz val="9"/>
        <rFont val="Arial"/>
        <family val="2"/>
      </rPr>
      <t xml:space="preserve"> 10, no. 4 (April): 389-400. doi:10.1007/BF01666212.</t>
    </r>
  </si>
  <si>
    <r>
      <t xml:space="preserve">Whittaker, R. H. 1966. Forest Dimensions and Production in the Great Smoky Mountains. </t>
    </r>
    <r>
      <rPr>
        <i/>
        <sz val="9"/>
        <rFont val="Arial"/>
      </rPr>
      <t>Ecology</t>
    </r>
    <r>
      <rPr>
        <sz val="9"/>
        <rFont val="Arial"/>
        <family val="2"/>
      </rPr>
      <t xml:space="preserve"> 47, no. 1 (January 1): 103-121. doi:10.2307/1935749.</t>
    </r>
  </si>
  <si>
    <r>
      <t xml:space="preserve">Smith, Ken, Henry L. Gholz, and Francisco de Assis Oliveira. 1998. Litterfall and nitrogen-use efficiency of plantations and primary forest in the eastern Brazilian Amazon. </t>
    </r>
    <r>
      <rPr>
        <i/>
        <sz val="9"/>
        <rFont val="Arial"/>
      </rPr>
      <t>Forest Ecology and Management</t>
    </r>
    <r>
      <rPr>
        <sz val="9"/>
        <rFont val="Arial"/>
        <family val="2"/>
      </rPr>
      <t xml:space="preserve"> 109, no. 1-3 (September 16): 209-220. doi:16/S0378-1127(98)00247-3.</t>
    </r>
  </si>
  <si>
    <r>
      <t xml:space="preserve">Whittaker, R. H. 1963. Net Production of Heath Balds and Forest Heaths in the Great Smoky Mountains. </t>
    </r>
    <r>
      <rPr>
        <i/>
        <sz val="9"/>
        <rFont val="Arial"/>
      </rPr>
      <t>Ecology</t>
    </r>
    <r>
      <rPr>
        <sz val="9"/>
        <rFont val="Arial"/>
        <family val="2"/>
      </rPr>
      <t xml:space="preserve"> 44, no. 1 (January 1): 176-182. doi:10.2307/1933200.</t>
    </r>
  </si>
  <si>
    <r>
      <t xml:space="preserve">Pollard, D. F. W. 1972. Above-Ground Dry Matter Production in Three Stands of Trembling Aspen. </t>
    </r>
    <r>
      <rPr>
        <i/>
        <sz val="9"/>
        <rFont val="Arial"/>
      </rPr>
      <t>Canadian Journal of Forest Research</t>
    </r>
    <r>
      <rPr>
        <sz val="9"/>
        <rFont val="Arial"/>
        <family val="2"/>
      </rPr>
      <t xml:space="preserve"> 2, no. 1 (March): 27-33. doi:10.1139/x72-005.</t>
    </r>
  </si>
  <si>
    <r>
      <t xml:space="preserve">Klinge, H., and R. Herrera. 1983. Phytomass structure of natural plant communities on spodosols in southern Venezuela: The tall Amazon Caatinga forest. </t>
    </r>
    <r>
      <rPr>
        <i/>
        <sz val="9"/>
        <rFont val="Arial"/>
      </rPr>
      <t>Vegetatio</t>
    </r>
    <r>
      <rPr>
        <sz val="9"/>
        <rFont val="Arial"/>
        <family val="2"/>
      </rPr>
      <t xml:space="preserve"> 53, no. 2 (September): 65-84. doi:10.1007/BF00043025.</t>
    </r>
  </si>
  <si>
    <r>
      <t xml:space="preserve">Rana, B. S., S. P. Singh, and R. P. Singh. 1988. Biomass and productivity of Central Himalayan sal (Shorea Robusta) Forest. </t>
    </r>
    <r>
      <rPr>
        <i/>
        <sz val="9"/>
        <rFont val="Arial"/>
      </rPr>
      <t>Tropical Ecology (India)</t>
    </r>
    <r>
      <rPr>
        <sz val="9"/>
        <rFont val="Arial"/>
        <family val="2"/>
      </rPr>
      <t xml:space="preserve"> 29, no. 2: 1-5.</t>
    </r>
  </si>
  <si>
    <r>
      <t xml:space="preserve">Koerper, Greg J., and Curtis J. Richardson. 1980. Biomass and net annual primary production regressions for   </t>
    </r>
    <r>
      <rPr>
        <i/>
        <sz val="9"/>
        <rFont val="Arial"/>
      </rPr>
      <t>Populus</t>
    </r>
    <r>
      <rPr>
        <sz val="9"/>
        <rFont val="Arial"/>
        <family val="2"/>
      </rPr>
      <t xml:space="preserve">   </t>
    </r>
    <r>
      <rPr>
        <i/>
        <sz val="9"/>
        <rFont val="Arial"/>
      </rPr>
      <t>grandidentata</t>
    </r>
    <r>
      <rPr>
        <sz val="9"/>
        <rFont val="Arial"/>
        <family val="2"/>
      </rPr>
      <t xml:space="preserve">   on three sites in northern lower Michigan. </t>
    </r>
    <r>
      <rPr>
        <i/>
        <sz val="9"/>
        <rFont val="Arial"/>
      </rPr>
      <t>Canadian Journal of Forest Research</t>
    </r>
    <r>
      <rPr>
        <sz val="9"/>
        <rFont val="Arial"/>
        <family val="2"/>
      </rPr>
      <t xml:space="preserve"> 10, no. 1 (March): 92-101. doi:10.1139/x80-015.</t>
    </r>
  </si>
  <si>
    <r>
      <t xml:space="preserve">Kolli, R., and R. Kahrik. 1970. Phytomass and net primary production in the forests of the Fragaria - Hepatica type. </t>
    </r>
    <r>
      <rPr>
        <i/>
        <sz val="9"/>
        <rFont val="Arial"/>
      </rPr>
      <t>Transactions of Estonian Agricultural Academy, Soil Regimes and Processes</t>
    </r>
    <r>
      <rPr>
        <sz val="9"/>
        <rFont val="Arial"/>
        <family val="2"/>
      </rPr>
      <t xml:space="preserve"> 65: 69-91.</t>
    </r>
  </si>
  <si>
    <r>
      <t xml:space="preserve">Moller, C. M. 1945. Untersuchungen uber laubmenge, stoffverlust und stoffproduktion des Waldes. </t>
    </r>
    <r>
      <rPr>
        <i/>
        <sz val="9"/>
        <rFont val="Arial"/>
      </rPr>
      <t>Det forstlige forsoegsvaesen i Danmark</t>
    </r>
    <r>
      <rPr>
        <sz val="9"/>
        <rFont val="Arial"/>
        <family val="2"/>
      </rPr>
      <t xml:space="preserve"> 17: 1-287.</t>
    </r>
  </si>
  <si>
    <r>
      <t xml:space="preserve">Moller, C. M., D. Muller, and J. Nielsen. 1954. Graphic presentation of dry matter production of European beech. </t>
    </r>
    <r>
      <rPr>
        <i/>
        <sz val="9"/>
        <rFont val="Arial"/>
      </rPr>
      <t>Det forstlige forsoegsvaesen i Danmark</t>
    </r>
    <r>
      <rPr>
        <sz val="9"/>
        <rFont val="Arial"/>
        <family val="2"/>
      </rPr>
      <t xml:space="preserve"> 21: 327-335.</t>
    </r>
  </si>
  <si>
    <r>
      <t xml:space="preserve">Moller, C. M., D. Muller, and J. Nielsen. 1954. Loss of branches in European beech. </t>
    </r>
    <r>
      <rPr>
        <i/>
        <sz val="9"/>
        <rFont val="Arial"/>
      </rPr>
      <t>Det forstlige forsoegsvaesen i Danmark</t>
    </r>
    <r>
      <rPr>
        <sz val="9"/>
        <rFont val="Arial"/>
        <family val="2"/>
      </rPr>
      <t xml:space="preserve"> 21: 253-271.</t>
    </r>
  </si>
  <si>
    <r>
      <t xml:space="preserve">Muller, D., and J. Nielsen. 1965. Production brute, pertes par respiration et production nette dans la foret ombrophile tropicale. </t>
    </r>
    <r>
      <rPr>
        <i/>
        <sz val="9"/>
        <rFont val="Arial"/>
      </rPr>
      <t>Det forstlige forsoegsvaesen i Danmark</t>
    </r>
    <r>
      <rPr>
        <sz val="9"/>
        <rFont val="Arial"/>
        <family val="2"/>
      </rPr>
      <t xml:space="preserve"> 29: 60-160.</t>
    </r>
  </si>
  <si>
    <r>
      <t xml:space="preserve">Reiners, W. A., and N. M. Reiners. 1970. Energy and Nutrient Dynamics of Forest Floors in Three Minnesota Forests. </t>
    </r>
    <r>
      <rPr>
        <i/>
        <sz val="9"/>
        <rFont val="Arial"/>
      </rPr>
      <t>Journal of Ecology</t>
    </r>
    <r>
      <rPr>
        <sz val="9"/>
        <rFont val="Arial"/>
        <family val="2"/>
      </rPr>
      <t xml:space="preserve"> 58, no. 2 (July 1): 497-519. doi:10.2307/2258286.</t>
    </r>
  </si>
  <si>
    <r>
      <t xml:space="preserve">Turner, J., and M. J. Singer. 1976. Nutrient Distribution and Cycling in a Sub-Alpine Coniferous Forest Ecosystem. </t>
    </r>
    <r>
      <rPr>
        <i/>
        <sz val="9"/>
        <rFont val="Arial"/>
      </rPr>
      <t>Journal of Applied Ecology</t>
    </r>
    <r>
      <rPr>
        <sz val="9"/>
        <rFont val="Arial"/>
        <family val="2"/>
      </rPr>
      <t xml:space="preserve"> 13, no. 1 (April 1): 295-301. doi:10.2307/2401949.</t>
    </r>
  </si>
  <si>
    <r>
      <t xml:space="preserve">Ogawa, H., K. Yoda, K. Ogino, and T. Kira. 1965. Comparative ecological studies on three main types of forest vegetation in Thailand. II Plant biomass. </t>
    </r>
    <r>
      <rPr>
        <i/>
        <sz val="9"/>
        <rFont val="Arial"/>
      </rPr>
      <t>Nature and Life in Southeast Asia</t>
    </r>
    <r>
      <rPr>
        <sz val="9"/>
        <rFont val="Arial"/>
        <family val="2"/>
      </rPr>
      <t xml:space="preserve"> 4: 49-80.</t>
    </r>
  </si>
  <si>
    <r>
      <t xml:space="preserve">Ogawa, H., K. Yoda, and T. Kira. 1961. A preliminary survey on the vegetation of Thailand. </t>
    </r>
    <r>
      <rPr>
        <i/>
        <sz val="9"/>
        <rFont val="Arial"/>
      </rPr>
      <t>Nature and Life in Southeast Asia</t>
    </r>
    <r>
      <rPr>
        <sz val="9"/>
        <rFont val="Arial"/>
        <family val="2"/>
      </rPr>
      <t xml:space="preserve"> 1: 21-157.</t>
    </r>
  </si>
  <si>
    <r>
      <t xml:space="preserve">Kira, T. 1978. Community architecture and organic matter dynamics in tropical lowland rain forests of Southeast Asia with special reference to Pasoh Forest, West Malaysia. In </t>
    </r>
    <r>
      <rPr>
        <i/>
        <sz val="9"/>
        <rFont val="Arial"/>
      </rPr>
      <t>Tropical Trees as Living Systems</t>
    </r>
    <r>
      <rPr>
        <sz val="9"/>
        <rFont val="Arial"/>
        <family val="2"/>
      </rPr>
      <t>, ed. P. B. Tomlinson and M. H. Zimmermann, 561-590. Cambridge: Cambridge University Press.</t>
    </r>
  </si>
  <si>
    <r>
      <t xml:space="preserve">Malaisse, F. 1981. . In </t>
    </r>
    <r>
      <rPr>
        <i/>
        <sz val="9"/>
        <rFont val="Arial"/>
      </rPr>
      <t>Dynamic Properties of Forest Ecosystems</t>
    </r>
    <r>
      <rPr>
        <sz val="9"/>
        <rFont val="Arial"/>
        <family val="2"/>
      </rPr>
      <t>, ed. David E. Reichle, 672. International Biological Programme 23. Cambridge: Cambridge University Press.</t>
    </r>
  </si>
  <si>
    <r>
      <t xml:space="preserve">Malaisse, F., J. Alexandre, R. Freson, G. Goffinet, and M. Malaisse-Mousset. 1972. The miombo ecosystem: a preliminary study. In </t>
    </r>
    <r>
      <rPr>
        <i/>
        <sz val="9"/>
        <rFont val="Arial"/>
      </rPr>
      <t>Tropical ecology with an Emphasis on Organic Productivity</t>
    </r>
    <r>
      <rPr>
        <sz val="9"/>
        <rFont val="Arial"/>
        <family val="2"/>
      </rPr>
      <t>, ed. P. M. Golley and F. B. Golley, 363-403. Athens, USA: Institute of Ecology, University of Georgia.</t>
    </r>
  </si>
  <si>
    <r>
      <t xml:space="preserve">Pastor, John, and J. G. Bockheim. 1981. Biomass and production of an aspen – mixed hardwood – spodosol ecosystem in northern Wisconsin. </t>
    </r>
    <r>
      <rPr>
        <i/>
        <sz val="9"/>
        <rFont val="Arial"/>
      </rPr>
      <t>Canadian Journal of Forest Research</t>
    </r>
    <r>
      <rPr>
        <sz val="9"/>
        <rFont val="Arial"/>
        <family val="2"/>
      </rPr>
      <t xml:space="preserve"> 11, no. 1 (March): 132-138. doi:10.1139/x81-018.</t>
    </r>
  </si>
  <si>
    <r>
      <t xml:space="preserve">Kira, T., Y. Ono, and T. Hosokawa, eds. 1978. </t>
    </r>
    <r>
      <rPr>
        <i/>
        <sz val="9"/>
        <rFont val="Arial"/>
      </rPr>
      <t>Biological Production in a Warm-temperate Evergreen Oak Forest of Japan</t>
    </r>
    <r>
      <rPr>
        <sz val="9"/>
        <rFont val="Arial"/>
        <family val="2"/>
      </rPr>
      <t>. JIBP Synthesis vol. 18. Tokyo: University of Tokyo Press.</t>
    </r>
  </si>
  <si>
    <r>
      <t xml:space="preserve">Medwecka-Kornas, A., A. Lomnicki, and E. Bandola-Ciolczyk. 1974. Energy flow in the oak-hornbeam forest. </t>
    </r>
    <r>
      <rPr>
        <i/>
        <sz val="9"/>
        <rFont val="Arial"/>
      </rPr>
      <t>Bulletin de l’Academie Polonaise des Sciences. Serie des Sciences Biologiques</t>
    </r>
    <r>
      <rPr>
        <sz val="9"/>
        <rFont val="Arial"/>
        <family val="2"/>
      </rPr>
      <t xml:space="preserve"> 22: 563-567.</t>
    </r>
  </si>
  <si>
    <r>
      <t xml:space="preserve">Misra, R. 1972. A comparative study of net primary productivity of dry deciduous forest and grassland of Varanasi, India. In </t>
    </r>
    <r>
      <rPr>
        <i/>
        <sz val="9"/>
        <rFont val="Arial"/>
      </rPr>
      <t>Tropical ecology with an Emphasis on Organic Productivity</t>
    </r>
    <r>
      <rPr>
        <sz val="9"/>
        <rFont val="Arial"/>
        <family val="2"/>
      </rPr>
      <t>, ed. P. M. Golley and F. B. Golley, 279-293. Athens, USA: Institute of Ecology, University of Georgia.</t>
    </r>
  </si>
  <si>
    <r>
      <t xml:space="preserve">Tadaki, Y., K. Hatiya, and K. Tochaiki. 1969. Studies on the production structure of forest. XV. Primary productivity of Fagus crenata in plantation. </t>
    </r>
    <r>
      <rPr>
        <i/>
        <sz val="9"/>
        <rFont val="Arial"/>
      </rPr>
      <t>Journal of Japanese Forest Society</t>
    </r>
    <r>
      <rPr>
        <sz val="9"/>
        <rFont val="Arial"/>
        <family val="2"/>
      </rPr>
      <t xml:space="preserve"> 51: 331-339.</t>
    </r>
  </si>
  <si>
    <r>
      <t xml:space="preserve">Tadaki, Y., A. Sato, S. Sakurai, I. Takeuchi, and T. Kawahara. 1977. Studies on the production structure of forest. XVII. Structure and primary production in subalpine “dead tree strips” Abies forest near Mount Asahi. </t>
    </r>
    <r>
      <rPr>
        <i/>
        <sz val="9"/>
        <rFont val="Arial"/>
      </rPr>
      <t>Japanese Journal of Ecology</t>
    </r>
    <r>
      <rPr>
        <sz val="9"/>
        <rFont val="Arial"/>
        <family val="2"/>
      </rPr>
      <t xml:space="preserve"> 27: 83-90.</t>
    </r>
  </si>
  <si>
    <r>
      <t xml:space="preserve">Katagiri, S., and T. Tsutsumi. 1978. The relationship between site condition and circulation of nutrients in forest ecosystems. V The differences in nutrient circulation between stands located in upper part of slope and lower part of slope. </t>
    </r>
    <r>
      <rPr>
        <i/>
        <sz val="9"/>
        <rFont val="Arial"/>
      </rPr>
      <t>Journal of the Japanese Forestry Society</t>
    </r>
    <r>
      <rPr>
        <sz val="9"/>
        <rFont val="Arial"/>
        <family val="2"/>
      </rPr>
      <t xml:space="preserve"> 60: 195-202.</t>
    </r>
  </si>
  <si>
    <r>
      <t xml:space="preserve">Kubicek, F., and six others. 1977. </t>
    </r>
    <r>
      <rPr>
        <i/>
        <sz val="9"/>
        <rFont val="Arial"/>
      </rPr>
      <t>Primary Productivity of an Oak-Hornbeam Ecosystem</t>
    </r>
    <r>
      <rPr>
        <sz val="9"/>
        <rFont val="Arial"/>
        <family val="2"/>
      </rPr>
      <t>. Bratislava: Slovenska  Akademia Vied.</t>
    </r>
    <phoneticPr fontId="2" type="noConversion"/>
  </si>
  <si>
    <r>
      <t xml:space="preserve">Kunkel-Westphal, Irene, and Peter Kunkel. 1979. Litter Fall in a Guatemalan Primary Forest, with Details of Leaf-Shedding by Some Common Tree Species. </t>
    </r>
    <r>
      <rPr>
        <i/>
        <sz val="9"/>
        <rFont val="Arial"/>
      </rPr>
      <t>Journal of Ecology</t>
    </r>
    <r>
      <rPr>
        <sz val="9"/>
        <rFont val="Arial"/>
        <family val="2"/>
      </rPr>
      <t xml:space="preserve"> 67, no. 2 (July 1): 665-686. doi:10.2307/2259119.</t>
    </r>
  </si>
  <si>
    <r>
      <t xml:space="preserve">Larcher, W. 1983. </t>
    </r>
    <r>
      <rPr>
        <i/>
        <sz val="9"/>
        <rFont val="Arial"/>
      </rPr>
      <t>Physiological Plant Ecology</t>
    </r>
    <r>
      <rPr>
        <sz val="9"/>
        <rFont val="Arial"/>
        <family val="2"/>
      </rPr>
      <t>. Corr. print. of the 2nd ed. Berlin: Springer-Verlag.</t>
    </r>
  </si>
  <si>
    <r>
      <t xml:space="preserve">Uhl, Christopher, and Carl F. Jordan. 1984. Succession and Nutrient Dynamics Following Forest Cutting and Burning in Amazonia. </t>
    </r>
    <r>
      <rPr>
        <i/>
        <sz val="9"/>
        <rFont val="Arial"/>
      </rPr>
      <t>Ecology</t>
    </r>
    <r>
      <rPr>
        <sz val="9"/>
        <rFont val="Arial"/>
        <family val="2"/>
      </rPr>
      <t xml:space="preserve"> 65, no. 5 (October): 1476. doi:10.2307/1939128.</t>
    </r>
  </si>
  <si>
    <t>Land</t>
    <phoneticPr fontId="2" type="noConversion"/>
  </si>
  <si>
    <r>
      <t xml:space="preserve">Van Cleve, K. 1981. . In </t>
    </r>
    <r>
      <rPr>
        <i/>
        <sz val="9"/>
        <rFont val="Arial"/>
      </rPr>
      <t>Dynamic Properties of Forest Ecosystems</t>
    </r>
    <r>
      <rPr>
        <sz val="9"/>
        <rFont val="Arial"/>
        <family val="2"/>
      </rPr>
      <t>, ed. David E. Reichle, 648-650. International Biological Programme 23. Cambridge: Cambridge University Press.</t>
    </r>
  </si>
  <si>
    <r>
      <t xml:space="preserve">Lossaint, P., and M. Rapp. 1978. La foret Mediterraneenne de chenes verts (Quercus ilex L.). In </t>
    </r>
    <r>
      <rPr>
        <i/>
        <sz val="9"/>
        <rFont val="Arial"/>
      </rPr>
      <t>Problemes d’Ecologie: Structure et Fonctionnement des Ecosystemes Terrestres</t>
    </r>
    <r>
      <rPr>
        <sz val="9"/>
        <rFont val="Arial"/>
        <family val="2"/>
      </rPr>
      <t>, ed. M. Lamotte and F. Bourliere, 129-185. Paris: Masson.</t>
    </r>
  </si>
  <si>
    <r>
      <t xml:space="preserve">Rochow, J. J. 1974. Estimates of Above-Ground Biomass and Primary Productivity in a Missouri Forest. </t>
    </r>
    <r>
      <rPr>
        <i/>
        <sz val="9"/>
        <rFont val="Arial"/>
      </rPr>
      <t>Journal of Ecology</t>
    </r>
    <r>
      <rPr>
        <sz val="9"/>
        <rFont val="Arial"/>
        <family val="2"/>
      </rPr>
      <t xml:space="preserve"> 62, no. 2 (July 1): 567-577. doi:10.2307/2258999.</t>
    </r>
  </si>
  <si>
    <r>
      <t xml:space="preserve">Rochow, J. J. 1974. Litter Fall Relations in a Missouri Forest. </t>
    </r>
    <r>
      <rPr>
        <i/>
        <sz val="9"/>
        <rFont val="Arial"/>
      </rPr>
      <t>Oikos</t>
    </r>
    <r>
      <rPr>
        <sz val="9"/>
        <rFont val="Arial"/>
        <family val="2"/>
      </rPr>
      <t xml:space="preserve"> 25, no. 1 (January 1): 80-85. doi:10.2307/3543548.</t>
    </r>
  </si>
  <si>
    <r>
      <t xml:space="preserve">Rodin, L. E., and N. I. Bazilevich. 1967. </t>
    </r>
    <r>
      <rPr>
        <i/>
        <sz val="9"/>
        <rFont val="Arial"/>
      </rPr>
      <t>Production and mineral cycling in terrestrial vegetation</t>
    </r>
    <r>
      <rPr>
        <sz val="9"/>
        <rFont val="Arial"/>
        <family val="2"/>
      </rPr>
      <t>. Trans. G. E. Fogh. Edinburgh and London: Oliver &amp; Boyd.</t>
    </r>
  </si>
  <si>
    <r>
      <t xml:space="preserve">Rogers, R. W., and W. E. Westman. 1977. Seasonal Nutrient Dynamics of Litter in a Subtropical Eucalypt Forest, North Stradbroke Island. </t>
    </r>
    <r>
      <rPr>
        <i/>
        <sz val="9"/>
        <rFont val="Arial"/>
      </rPr>
      <t>Australian Journal of Botany</t>
    </r>
    <r>
      <rPr>
        <sz val="9"/>
        <rFont val="Arial"/>
        <family val="2"/>
      </rPr>
      <t xml:space="preserve"> 25, no. 1 (January 1): 47-58.</t>
    </r>
  </si>
  <si>
    <r>
      <t xml:space="preserve">Kajimoto, T., Y. Matsuura, M. A. Sofronov, A. V. Volokitina, S. Mori, A. Osawa, and A. P. Abaimov. 1999. Above- and belowground biomass and net primary productivity of a Larix gmelinii stand near Tura, central Siberia. </t>
    </r>
    <r>
      <rPr>
        <i/>
        <sz val="9"/>
        <rFont val="Arial"/>
      </rPr>
      <t>Tree Physiology</t>
    </r>
    <r>
      <rPr>
        <sz val="9"/>
        <rFont val="Arial"/>
        <family val="2"/>
      </rPr>
      <t xml:space="preserve"> 19, no. 12 (October 1): 815 -822. doi:10.1093/treephys/19.12.815.</t>
    </r>
  </si>
  <si>
    <r>
      <t xml:space="preserve">Kira, T., H. Ogawa, K. Yoda, and K. Ogino. 1967. Comparative ecological studies on three main types of forest vegetation in Thailand. IV. Dry matter production, with special reference to the Khao Chong rainforest. </t>
    </r>
    <r>
      <rPr>
        <i/>
        <sz val="9"/>
        <rFont val="Arial"/>
      </rPr>
      <t>Nature and Life in Southeast Asia</t>
    </r>
    <r>
      <rPr>
        <sz val="9"/>
        <rFont val="Arial"/>
        <family val="2"/>
      </rPr>
      <t xml:space="preserve"> 5: 149-174.</t>
    </r>
  </si>
  <si>
    <r>
      <t xml:space="preserve">Kitazawa, Y. 1981. . In </t>
    </r>
    <r>
      <rPr>
        <i/>
        <sz val="9"/>
        <rFont val="Arial"/>
      </rPr>
      <t>Dynamic Properties of Forest Ecosystems</t>
    </r>
    <r>
      <rPr>
        <sz val="9"/>
        <rFont val="Arial"/>
        <family val="2"/>
      </rPr>
      <t>, ed. David E. Reichle, 603. International Biological Programme 23. Cambridge: Cambridge University Press.</t>
    </r>
  </si>
  <si>
    <r>
      <t xml:space="preserve">Maruyama, K. 1971. Effect of altitude on dry matter production of primeval Japanese beech forest communities in Naeba Mountains. </t>
    </r>
    <r>
      <rPr>
        <i/>
        <sz val="9"/>
        <rFont val="Arial"/>
      </rPr>
      <t>Memoirs of the Faculty of Agriculture, Niigata University</t>
    </r>
    <r>
      <rPr>
        <sz val="9"/>
        <rFont val="Arial"/>
        <family val="2"/>
      </rPr>
      <t xml:space="preserve"> 9: 87-171.</t>
    </r>
  </si>
  <si>
    <r>
      <t xml:space="preserve">Stewart, H. T. L., D. W. Flinn, and B. C. Aeberli. 1979. Above-Ground Biomass of a Mixed Eucalypt Forest in Eastern Victoria. </t>
    </r>
    <r>
      <rPr>
        <i/>
        <sz val="9"/>
        <rFont val="Arial"/>
      </rPr>
      <t>Australian Journal of Botany</t>
    </r>
    <r>
      <rPr>
        <sz val="9"/>
        <rFont val="Arial"/>
        <family val="2"/>
      </rPr>
      <t xml:space="preserve"> 27, no. 6 (January 1): 725-740.</t>
    </r>
  </si>
  <si>
    <r>
      <t xml:space="preserve">Peterson, E. B., Y. H. Chan, and J. B. Cragg. 1970. Aboveground standing crop, leaf area, and caloric value in an aspen clone near Calgary, Alberta. </t>
    </r>
    <r>
      <rPr>
        <i/>
        <sz val="9"/>
        <rFont val="Arial"/>
      </rPr>
      <t>Canadian Journal of Botany</t>
    </r>
    <r>
      <rPr>
        <sz val="9"/>
        <rFont val="Arial"/>
        <family val="2"/>
      </rPr>
      <t xml:space="preserve"> 48, no. 8 (August): 1459-1469. doi:10.1139/b70-220.</t>
    </r>
  </si>
  <si>
    <r>
      <t xml:space="preserve">Petrusewicz, K. 1967. </t>
    </r>
    <r>
      <rPr>
        <i/>
        <sz val="9"/>
        <rFont val="Arial"/>
      </rPr>
      <t>Secondary Productivity of Terrestrial Ecosystems (Principles and Methods)</t>
    </r>
    <r>
      <rPr>
        <sz val="9"/>
        <rFont val="Arial"/>
        <family val="2"/>
      </rPr>
      <t>. Vol. 1. Warsaw and Krakow: Inst. Ecol., Polish Acad. Sci., Panstwowe Wydawnictwo Naukowe.</t>
    </r>
  </si>
  <si>
    <r>
      <t xml:space="preserve">Medwecka-Kornas, A., and E. Bandola-Ciolczyk. 1981. . In </t>
    </r>
    <r>
      <rPr>
        <i/>
        <sz val="9"/>
        <rFont val="Arial"/>
      </rPr>
      <t>Dynamic Properties of Forest Ecosystems</t>
    </r>
    <r>
      <rPr>
        <sz val="9"/>
        <rFont val="Arial"/>
        <family val="2"/>
      </rPr>
      <t>, ed. David E. Reichle, 609. International Biological Programme 23. Cambridge: Cambridge University Press.</t>
    </r>
  </si>
  <si>
    <r>
      <t xml:space="preserve">Huston, M. A, and S. Wolverton. 2009. The global distribution of net primary production: resolving the paradox. </t>
    </r>
    <r>
      <rPr>
        <i/>
        <sz val="9"/>
        <rFont val="Arial"/>
      </rPr>
      <t>Ecological monographs</t>
    </r>
    <r>
      <rPr>
        <sz val="9"/>
        <rFont val="Arial"/>
        <family val="2"/>
      </rPr>
      <t xml:space="preserve"> 79, no. 3: 343–377.</t>
    </r>
  </si>
  <si>
    <r>
      <t xml:space="preserve">Goryshina, T. K., ed. 1974. </t>
    </r>
    <r>
      <rPr>
        <i/>
        <sz val="9"/>
        <rFont val="Arial"/>
      </rPr>
      <t>Biological productivity and its factors in the oaks of the forest steppe</t>
    </r>
    <r>
      <rPr>
        <sz val="9"/>
        <rFont val="Arial"/>
        <family val="2"/>
      </rPr>
      <t>. Scientific Notes, Series of Biological Science No. 367. Leningrad: 2. Leningrad University Press.</t>
    </r>
  </si>
  <si>
    <r>
      <t xml:space="preserve">Kawahara, T., Y. Tadaki, I. Takeuchi, A. Sato, K. Higuchi, and K. Kamo. 1979. Productivity and cycling of organic matter in natural Fagus crenata and two planted Chamaecyparis obtusa forests. </t>
    </r>
    <r>
      <rPr>
        <i/>
        <sz val="9"/>
        <rFont val="Arial"/>
      </rPr>
      <t>Japanese Journal of Ecology</t>
    </r>
    <r>
      <rPr>
        <sz val="9"/>
        <rFont val="Arial"/>
        <family val="2"/>
      </rPr>
      <t xml:space="preserve"> 29: 387-395.</t>
    </r>
  </si>
  <si>
    <r>
      <t xml:space="preserve">Kawanabe, S. 1977. A subtropical broadleaved forest at Yona, Okinawa. In </t>
    </r>
    <r>
      <rPr>
        <i/>
        <sz val="9"/>
        <rFont val="Arial"/>
      </rPr>
      <t>Primary Productivity in Japanese Forests</t>
    </r>
    <r>
      <rPr>
        <sz val="9"/>
        <rFont val="Arial"/>
        <family val="2"/>
      </rPr>
      <t>, ed. T. Shidei and T. Kira, 268-279. JIBP Synthesis vol. 16. Tokyo: University of Tokyo Press.</t>
    </r>
  </si>
  <si>
    <r>
      <t xml:space="preserve">Kazimirov, N. I., and R. M. Morozova. 1981. . In </t>
    </r>
    <r>
      <rPr>
        <i/>
        <sz val="9"/>
        <rFont val="Arial"/>
      </rPr>
      <t>Dynamic Properties of Forest Ecosystems</t>
    </r>
    <r>
      <rPr>
        <sz val="9"/>
        <rFont val="Arial"/>
        <family val="2"/>
      </rPr>
      <t>, ed. David E. Reichle, 629-645. International Biological Programme 23. Cambridge: Cambridge University Press.</t>
    </r>
  </si>
  <si>
    <r>
      <t xml:space="preserve">Lawson, G. J., G. Cottam, and O. L. Loucks. 1981. . In </t>
    </r>
    <r>
      <rPr>
        <i/>
        <sz val="9"/>
        <rFont val="Arial"/>
      </rPr>
      <t>Dynamic Properties of Forest Ecosystems</t>
    </r>
    <r>
      <rPr>
        <sz val="9"/>
        <rFont val="Arial"/>
        <family val="2"/>
      </rPr>
      <t>, ed. David E. Reichle, 663-664. International Biological Programme 23. Cambridge: Cambridge University Press.</t>
    </r>
  </si>
  <si>
    <r>
      <t xml:space="preserve">Nihlgard, Bengt. 1972. Plant Biomass, Primary Production and Distribution of Chemical Elements in a Beech and a Planted Spruce Forest in South Sweden. </t>
    </r>
    <r>
      <rPr>
        <i/>
        <sz val="9"/>
        <rFont val="Arial"/>
      </rPr>
      <t>Oikos</t>
    </r>
    <r>
      <rPr>
        <sz val="9"/>
        <rFont val="Arial"/>
        <family val="2"/>
      </rPr>
      <t xml:space="preserve"> 23, no. 1 (January 1): 69-81. doi:10.2307/3543928.</t>
    </r>
  </si>
  <si>
    <r>
      <t xml:space="preserve">Nihlgard, B., and L. Lindgren. 1977. Plant Biomass, Primary Production and Bioelements of Three Mature Beech Forests in South Sweden. </t>
    </r>
    <r>
      <rPr>
        <i/>
        <sz val="9"/>
        <rFont val="Arial"/>
      </rPr>
      <t>Oikos</t>
    </r>
    <r>
      <rPr>
        <sz val="9"/>
        <rFont val="Arial"/>
        <family val="2"/>
      </rPr>
      <t xml:space="preserve"> 28, no. 1 (January 1): 95-104. doi:10.2307/3543328.</t>
    </r>
  </si>
  <si>
    <r>
      <t xml:space="preserve">Odum, H. T. 1970. Summary: an emerging view of the ecological system at El Verde. In </t>
    </r>
    <r>
      <rPr>
        <i/>
        <sz val="9"/>
        <rFont val="Arial"/>
      </rPr>
      <t>A Tropical Rainforest</t>
    </r>
    <r>
      <rPr>
        <sz val="9"/>
        <rFont val="Arial"/>
        <family val="2"/>
      </rPr>
      <t>, I 191-289. Springfield, VA: US Atomic Envery Commission, Division of Technical Information.</t>
    </r>
  </si>
  <si>
    <r>
      <t xml:space="preserve">Lugo, A. E. 1991. Tropical forestry research: Past, present and future. </t>
    </r>
    <r>
      <rPr>
        <i/>
        <sz val="9"/>
        <rFont val="Arial"/>
      </rPr>
      <t>Journal of Forestry</t>
    </r>
    <r>
      <rPr>
        <sz val="9"/>
        <rFont val="Arial"/>
        <family val="2"/>
      </rPr>
      <t xml:space="preserve"> 89, no. 3 (March 1): 10-22.</t>
    </r>
  </si>
  <si>
    <r>
      <t xml:space="preserve">Gholz, Henry L. 1982. Environmental Limits on Aboveground Net Primary Production, Leaf Area, and Biomass in Vegetation Zones of the Pacific Northwest. </t>
    </r>
    <r>
      <rPr>
        <i/>
        <sz val="9"/>
        <rFont val="Arial"/>
      </rPr>
      <t>Ecology</t>
    </r>
    <r>
      <rPr>
        <sz val="9"/>
        <rFont val="Arial"/>
        <family val="2"/>
      </rPr>
      <t xml:space="preserve"> 63, no. 2 (April): 469. doi:10.2307/1938964.</t>
    </r>
  </si>
  <si>
    <r>
      <t xml:space="preserve">Kakubari, Y. 1977. Beech forests in the Naeba Mountains. Distribution of primary productivity along the altitudinal gradient. In </t>
    </r>
    <r>
      <rPr>
        <i/>
        <sz val="9"/>
        <rFont val="Arial"/>
      </rPr>
      <t>Primary Productivity in Japanese Forests</t>
    </r>
    <r>
      <rPr>
        <sz val="9"/>
        <rFont val="Arial"/>
        <family val="2"/>
      </rPr>
      <t>, ed. T. Shidei and T. Kira, 201-212. JIBP Synthesis vol. 16. Tokyo: University of Tokyo Press.</t>
    </r>
  </si>
  <si>
    <r>
      <t xml:space="preserve">Kan, M., H. Saito, and T. Shidei. 1965. Studies of the productivity of evergreen broad leaved forests. </t>
    </r>
    <r>
      <rPr>
        <i/>
        <sz val="9"/>
        <rFont val="Arial"/>
      </rPr>
      <t>Bulletin of the Kyoto University Forests</t>
    </r>
    <r>
      <rPr>
        <sz val="9"/>
        <rFont val="Arial"/>
        <family val="2"/>
      </rPr>
      <t xml:space="preserve"> 37: 55-75.</t>
    </r>
  </si>
  <si>
    <r>
      <t xml:space="preserve">Karpov, V. G., ed. 1973. </t>
    </r>
    <r>
      <rPr>
        <i/>
        <sz val="9"/>
        <rFont val="Arial"/>
      </rPr>
      <t>Structure and productivity of spruce forests of the Southern Taiga</t>
    </r>
    <r>
      <rPr>
        <sz val="9"/>
        <rFont val="Arial"/>
        <family val="2"/>
      </rPr>
      <t>. Leningrad, USSR: Nauka, Leningrad Branch, Academy of Sciences.</t>
    </r>
  </si>
  <si>
    <r>
      <t xml:space="preserve">Klinge, H. 1978. Studies on the ecology of Amazon caatinga forest in southern Venezuela. </t>
    </r>
    <r>
      <rPr>
        <i/>
        <sz val="9"/>
        <rFont val="Arial"/>
      </rPr>
      <t>Acta Cientifica Venezolana</t>
    </r>
    <r>
      <rPr>
        <sz val="9"/>
        <rFont val="Arial"/>
        <family val="2"/>
      </rPr>
      <t xml:space="preserve"> 29: 258-262.</t>
    </r>
  </si>
  <si>
    <t>Incorrect in Huston and Wolverton 2009; is not Maaruyama, is Maruyama</t>
    <phoneticPr fontId="2" type="noConversion"/>
  </si>
  <si>
    <r>
      <t xml:space="preserve">Persson, H. 1975. Deciduous woodland at Andersby, Eastern Sweden: Field-layer and below-ground production. </t>
    </r>
    <r>
      <rPr>
        <i/>
        <sz val="9"/>
        <rFont val="Arial"/>
      </rPr>
      <t>Acta Phytogeographica Suecica</t>
    </r>
    <r>
      <rPr>
        <sz val="9"/>
        <rFont val="Arial"/>
        <family val="2"/>
      </rPr>
      <t xml:space="preserve"> 62: 1-71.</t>
    </r>
  </si>
  <si>
    <r>
      <t xml:space="preserve">Maruyama, K. 1977. Beech forests in the Naeba Mountains. Comparison of forest structure, biomass and net productivity between the upper and lower parts of beech forest zone. In </t>
    </r>
    <r>
      <rPr>
        <i/>
        <sz val="9"/>
        <rFont val="Arial"/>
      </rPr>
      <t>Primary Productivity in Japanese Forests</t>
    </r>
    <r>
      <rPr>
        <sz val="9"/>
        <rFont val="Arial"/>
        <family val="2"/>
      </rPr>
      <t>, ed. T. Shidei and T. Kira, 186-201. JIBP Synthesis vol. 16. Tokyo: University of Tokyo Press.</t>
    </r>
  </si>
  <si>
    <r>
      <t xml:space="preserve">Harris, W. F., R. A. Goldstein, and G. S. Henderson. 1973. Analysis of forest biomass pools, annual primary production and turnover of biomass for a mixed deciduous forest watershed. In </t>
    </r>
    <r>
      <rPr>
        <i/>
        <sz val="9"/>
        <rFont val="Arial"/>
      </rPr>
      <t>IUFRO Biomass Studies</t>
    </r>
    <r>
      <rPr>
        <sz val="9"/>
        <rFont val="Arial"/>
        <family val="2"/>
      </rPr>
      <t>, 43-64. Orono, USA: University of Maine, College of Life Sciences and Agriculture.</t>
    </r>
  </si>
  <si>
    <r>
      <t xml:space="preserve">Klinge, H., and R. Herrera. 1978. Biomass studies in Amazon caatinga forest in southern Venezuela. I Standing crop of composite root mass in selected stands. </t>
    </r>
    <r>
      <rPr>
        <i/>
        <sz val="9"/>
        <rFont val="Arial"/>
      </rPr>
      <t>Tropical Ecology</t>
    </r>
    <r>
      <rPr>
        <sz val="9"/>
        <rFont val="Arial"/>
        <family val="2"/>
      </rPr>
      <t xml:space="preserve"> 19: 93-110.</t>
    </r>
  </si>
  <si>
    <r>
      <t xml:space="preserve">Klinge, H., W. A. Rodrigues, E. Brunig, and E. S. Fittkau. 1975. Biomass and structure in a central Amazonian rain forest. In </t>
    </r>
    <r>
      <rPr>
        <i/>
        <sz val="9"/>
        <rFont val="Arial"/>
      </rPr>
      <t>Tropical Ecological Systems: Trends in Terrestrial and Aquatic Research</t>
    </r>
    <r>
      <rPr>
        <sz val="9"/>
        <rFont val="Arial"/>
        <family val="2"/>
      </rPr>
      <t>, ed. F. B. Golley and E. Medina, 115-122. New York: Springer-Verlag.</t>
    </r>
  </si>
  <si>
    <r>
      <t xml:space="preserve">Hughes, Malcolm K. 1971. Tree Biocontent, Net Production and Litter Fall in a Deciduous Woodland. </t>
    </r>
    <r>
      <rPr>
        <i/>
        <sz val="9"/>
        <rFont val="Arial"/>
      </rPr>
      <t>Oikos</t>
    </r>
    <r>
      <rPr>
        <sz val="9"/>
        <rFont val="Arial"/>
        <family val="2"/>
      </rPr>
      <t xml:space="preserve"> 22, no. 1 (January 1): 62-73. doi:10.2307/3543363.</t>
    </r>
  </si>
  <si>
    <r>
      <t xml:space="preserve">Goryshina, T. K. 1981. . In </t>
    </r>
    <r>
      <rPr>
        <i/>
        <sz val="9"/>
        <rFont val="Arial"/>
      </rPr>
      <t>Dynamic Properties of Forest Ecosystems</t>
    </r>
    <r>
      <rPr>
        <sz val="9"/>
        <rFont val="Arial"/>
        <family val="2"/>
      </rPr>
      <t>, ed. David E. Reichle, 626-627. International Biological Programme 23. Cambridge: Cambridge University Press.</t>
    </r>
  </si>
  <si>
    <t>Land</t>
    <phoneticPr fontId="2" type="noConversion"/>
  </si>
  <si>
    <r>
      <t xml:space="preserve">Hytteborn, H. 1975. Deciduous woodland at Andersby, eastern Sweden: Above-ground tree and shrub production. </t>
    </r>
    <r>
      <rPr>
        <i/>
        <sz val="9"/>
        <rFont val="Arial"/>
      </rPr>
      <t>Acta Phytogeographica Suecica</t>
    </r>
    <r>
      <rPr>
        <sz val="9"/>
        <rFont val="Arial"/>
        <family val="2"/>
      </rPr>
      <t xml:space="preserve"> 61: 1-96.</t>
    </r>
  </si>
  <si>
    <r>
      <t xml:space="preserve">Gower, S. T., J. G. Vogel, J. M. Norman, C. J. Kucharik, S. J. Steele, and T. K. Stow. 1997. Carbon distribution and aboveground net primary production in aspen, jack pine, and black spruce stands in Saskatchewan and                   Manitoba, Canada. </t>
    </r>
    <r>
      <rPr>
        <i/>
        <sz val="9"/>
        <rFont val="Arial"/>
      </rPr>
      <t>Journal of Geophysical Research</t>
    </r>
    <r>
      <rPr>
        <sz val="9"/>
        <rFont val="Arial"/>
        <family val="2"/>
      </rPr>
      <t xml:space="preserve"> 102, no. D24 (December 26): 29029-29041. doi:199710.1029/97JD02317.</t>
    </r>
  </si>
  <si>
    <r>
      <t xml:space="preserve">Fujimori, T., S. Kawanabe, H. Saito, C. C. Grier, and T. Shidei. 1976. Biomass and primary production in forests of three major vegetation zones of the northwestern United States. </t>
    </r>
    <r>
      <rPr>
        <i/>
        <sz val="9"/>
        <rFont val="Arial"/>
      </rPr>
      <t>Journal of the Japanese Forestry Society</t>
    </r>
    <r>
      <rPr>
        <sz val="9"/>
        <rFont val="Arial"/>
        <family val="2"/>
      </rPr>
      <t xml:space="preserve"> 58: 360-373.</t>
    </r>
  </si>
  <si>
    <r>
      <t xml:space="preserve">Kimura, M. 1963. Dynamics of vegetation in relation to soil development in northern Yatsugatake Mountains. </t>
    </r>
    <r>
      <rPr>
        <i/>
        <sz val="9"/>
        <rFont val="Arial"/>
      </rPr>
      <t>Journal of Japanese Botany</t>
    </r>
    <r>
      <rPr>
        <sz val="9"/>
        <rFont val="Arial"/>
        <family val="2"/>
      </rPr>
      <t xml:space="preserve"> 18: 255-287.</t>
    </r>
  </si>
  <si>
    <r>
      <t xml:space="preserve">Kira, T. 1978. Primary productivity of Pasoh Forest - a synthesis. </t>
    </r>
    <r>
      <rPr>
        <i/>
        <sz val="9"/>
        <rFont val="Arial"/>
      </rPr>
      <t>Malaysian Nature Journal</t>
    </r>
    <r>
      <rPr>
        <sz val="9"/>
        <rFont val="Arial"/>
        <family val="2"/>
      </rPr>
      <t xml:space="preserve"> 30: 291-297.</t>
    </r>
  </si>
  <si>
    <r>
      <t xml:space="preserve">Kim, Choonsig, Terry L. Sharik, and Martin F. Jurgensen. 1996. Litterfall, Nitrogen and Phosphorus Inputs at Various Levels of Canopy Removal in Oak and Pine Stands in Northern Lower Michigan. </t>
    </r>
    <r>
      <rPr>
        <i/>
        <sz val="9"/>
        <rFont val="Arial"/>
      </rPr>
      <t>American Midland Naturalist</t>
    </r>
    <r>
      <rPr>
        <sz val="9"/>
        <rFont val="Arial"/>
        <family val="2"/>
      </rPr>
      <t xml:space="preserve"> 135, no. 2 (April 1): 195-204. doi:10.2307/2426702.</t>
    </r>
  </si>
  <si>
    <r>
      <t xml:space="preserve">Guy, P. R. 1981. Changes in the Biomass and Productivity of Woodlands in the Sengwa Wildlife Research Area, Zimbabwe. </t>
    </r>
    <r>
      <rPr>
        <i/>
        <sz val="9"/>
        <rFont val="Arial"/>
      </rPr>
      <t>Journal of Applied Ecology</t>
    </r>
    <r>
      <rPr>
        <sz val="9"/>
        <rFont val="Arial"/>
        <family val="2"/>
      </rPr>
      <t xml:space="preserve"> 18, no. 2: 507-519. doi:10.2307/2402412.</t>
    </r>
  </si>
  <si>
    <r>
      <t xml:space="preserve">Furuno, T., S. Uenishi, and K. Uenishi. 1979. Investigations on the productivity of Japanese fir (Abies firma Sieb. et Zucc.) and hemlock (Tsuga sieboldii Carr.) stands in Kyoto University Forest in Wakayama. V Biomass of upperground parts and litterfall in fir-hemlock stands. </t>
    </r>
    <r>
      <rPr>
        <i/>
        <sz val="9"/>
        <rFont val="Arial"/>
      </rPr>
      <t>Bulletin of the Kyoto University Forests</t>
    </r>
    <r>
      <rPr>
        <sz val="9"/>
        <rFont val="Arial"/>
        <family val="2"/>
      </rPr>
      <t xml:space="preserve"> 51: 58-70.</t>
    </r>
  </si>
  <si>
    <r>
      <t xml:space="preserve">Gholz, Henry L., Franklin K. Fitz, and R. H. Waring. 1976. Leaf area differences associated with old-growth forest communities in the western Oregon Cascades. </t>
    </r>
    <r>
      <rPr>
        <i/>
        <sz val="9"/>
        <rFont val="Arial"/>
      </rPr>
      <t>Canadian Journal of Forest Research</t>
    </r>
    <r>
      <rPr>
        <sz val="9"/>
        <rFont val="Arial"/>
        <family val="2"/>
      </rPr>
      <t xml:space="preserve"> 6, no. 1 (March): 49-57. doi:10.1139/x76-007.</t>
    </r>
  </si>
  <si>
    <r>
      <t xml:space="preserve">Hingston, F.J, A.G Turton, and G.M Dimmock. 1979. Nutrient distribution in karri (Eucalyptus diversicolor F. muell.) ecosystems in southwest western Australia. </t>
    </r>
    <r>
      <rPr>
        <i/>
        <sz val="9"/>
        <rFont val="Arial"/>
      </rPr>
      <t>Forest Ecology and Management</t>
    </r>
    <r>
      <rPr>
        <sz val="9"/>
        <rFont val="Arial"/>
        <family val="2"/>
      </rPr>
      <t xml:space="preserve"> 2: 133-158. doi:16/0378-1127(79)90042-2.</t>
    </r>
  </si>
  <si>
    <r>
      <t xml:space="preserve">Hingston, F.J., G.M. Dimmock, and A.G. Turton. 1980. Nutrient distribution in a jarrah (Eucalyptus marginata Donn ex Sm.) ecosystem in south-west Western Australia. </t>
    </r>
    <r>
      <rPr>
        <i/>
        <sz val="9"/>
        <rFont val="Arial"/>
      </rPr>
      <t>Forest Ecology and Management</t>
    </r>
    <r>
      <rPr>
        <sz val="9"/>
        <rFont val="Arial"/>
        <family val="2"/>
      </rPr>
      <t xml:space="preserve"> 3: 183-207. doi:16/0378-1127(80)90015-8.</t>
    </r>
    <phoneticPr fontId="2" type="noConversion"/>
  </si>
  <si>
    <r>
      <t xml:space="preserve">Katagiri, S., and T. Tsutsumi. 1975. The relationship between site condition and circulation of nutrients in forest ecosystems. III Aboveground biomass and nutrient contents of stands. </t>
    </r>
    <r>
      <rPr>
        <i/>
        <sz val="9"/>
        <rFont val="Arial"/>
      </rPr>
      <t>Journal of the Japanese Forestry Society</t>
    </r>
    <r>
      <rPr>
        <sz val="9"/>
        <rFont val="Arial"/>
        <family val="2"/>
      </rPr>
      <t xml:space="preserve"> 57: 412-419.</t>
    </r>
  </si>
  <si>
    <r>
      <t xml:space="preserve">Katagiri, S., and T. Tsutsumi. 1976. The relationship between site condition and circulation of nutrients in forest ecosystems. IV The amount of mineral nutrient returned to forest floor. </t>
    </r>
    <r>
      <rPr>
        <i/>
        <sz val="9"/>
        <rFont val="Arial"/>
      </rPr>
      <t>Journal of the Japanese Forestry Society</t>
    </r>
    <r>
      <rPr>
        <sz val="9"/>
        <rFont val="Arial"/>
        <family val="2"/>
      </rPr>
      <t xml:space="preserve"> 58: 79-85.</t>
    </r>
  </si>
  <si>
    <r>
      <t xml:space="preserve">Hozumi, K., K. Yoda, S. Kokawa, and T. Kira. 1969. Production ecology of tropical rain forests in southwestern Cambodia. I Plant Biomass. </t>
    </r>
    <r>
      <rPr>
        <i/>
        <sz val="9"/>
        <rFont val="Arial"/>
      </rPr>
      <t>Nature and Life in Southeast Asia</t>
    </r>
    <r>
      <rPr>
        <sz val="9"/>
        <rFont val="Arial"/>
        <family val="2"/>
      </rPr>
      <t xml:space="preserve"> 6: 1-51.</t>
    </r>
  </si>
  <si>
    <r>
      <t xml:space="preserve">Andersson, F. 1981. . In </t>
    </r>
    <r>
      <rPr>
        <i/>
        <sz val="9"/>
        <rFont val="Arial"/>
      </rPr>
      <t>Dynamic Properties of Forest Ecosystems</t>
    </r>
    <r>
      <rPr>
        <sz val="9"/>
        <rFont val="Arial"/>
        <family val="2"/>
      </rPr>
      <t>, ed. David E. Reichle, 620. International Biological Programme 23. Cambridge: Cambridge University Press.</t>
    </r>
  </si>
  <si>
    <r>
      <t xml:space="preserve">Crow, Thomas R. 1980. A Rainforest Chronicle: A 30-Year Record of Change in Structure and Composition at El Verde, Puerto Rico. </t>
    </r>
    <r>
      <rPr>
        <i/>
        <sz val="9"/>
        <rFont val="Arial"/>
      </rPr>
      <t>Biotropica</t>
    </r>
    <r>
      <rPr>
        <sz val="9"/>
        <rFont val="Arial"/>
        <family val="2"/>
      </rPr>
      <t xml:space="preserve"> 12, no. 1 (March 1): 42-55. doi:10.2307/2387772.</t>
    </r>
  </si>
  <si>
    <r>
      <t xml:space="preserve">Jakucs, P. 1981. . In </t>
    </r>
    <r>
      <rPr>
        <i/>
        <sz val="9"/>
        <rFont val="Arial"/>
      </rPr>
      <t>Dynamic Properties of Forest Ecosystems</t>
    </r>
    <r>
      <rPr>
        <sz val="9"/>
        <rFont val="Arial"/>
        <family val="2"/>
      </rPr>
      <t>, ed. David E. Reichle, 586. International Biological Programme 23. Cambridge: Cambridge University Press.</t>
    </r>
  </si>
  <si>
    <r>
      <t xml:space="preserve">Grier, Charles C., and Robert S. Logan. 1977. Old-Growth Pseudotsuga menziesii Communities of a Western Oregon Watershed: Biomass Distribution and Production Budgets. </t>
    </r>
    <r>
      <rPr>
        <i/>
        <sz val="9"/>
        <rFont val="Arial"/>
      </rPr>
      <t>Ecological Monographs</t>
    </r>
    <r>
      <rPr>
        <sz val="9"/>
        <rFont val="Arial"/>
        <family val="2"/>
      </rPr>
      <t xml:space="preserve"> 47, no. 4 (October 1): 373-400. doi:10.2307/1942174.</t>
    </r>
  </si>
  <si>
    <r>
      <t xml:space="preserve">Johnstone, W. D. 1972. Total standing crop and tree component distributions in three stands of 100-year-old lodgepole pine. In </t>
    </r>
    <r>
      <rPr>
        <i/>
        <sz val="9"/>
        <rFont val="Arial"/>
      </rPr>
      <t>Forest Biomass Studies</t>
    </r>
    <r>
      <rPr>
        <sz val="9"/>
        <rFont val="Arial"/>
        <family val="2"/>
      </rPr>
      <t>, 81-89. Orono, USA: University of Maine, College of Life Sciences and Agriculture.</t>
    </r>
  </si>
  <si>
    <r>
      <t xml:space="preserve">Jordan, C. F., and C. Uhl. 1978. Biomass of a “terra firma” forest of the Amazon basin. </t>
    </r>
    <r>
      <rPr>
        <i/>
        <sz val="9"/>
        <rFont val="Arial"/>
      </rPr>
      <t>Oecologia Plantarum</t>
    </r>
    <r>
      <rPr>
        <sz val="9"/>
        <rFont val="Arial"/>
        <family val="2"/>
      </rPr>
      <t xml:space="preserve"> 13: 387-400.</t>
    </r>
  </si>
  <si>
    <r>
      <t xml:space="preserve">Grier, Charles C., Kristiina A. Vogt, Michael R. Keyes, and Robert L. Edmonds. 1981. Biomass distribution and above- and below-ground production in young and mature Abies amabilis zone ecosystems of the Washington Cascades. </t>
    </r>
    <r>
      <rPr>
        <i/>
        <sz val="9"/>
        <rFont val="Arial"/>
      </rPr>
      <t>Canadian Journal of Forest Research</t>
    </r>
    <r>
      <rPr>
        <sz val="9"/>
        <rFont val="Arial"/>
        <family val="2"/>
      </rPr>
      <t xml:space="preserve"> 11, no. 1 (March): 155-167. doi:10.1139/x81-021.</t>
    </r>
  </si>
  <si>
    <r>
      <t xml:space="preserve">Kimura, M. 1960. Primary production of the warm-temperate laurel forest in the southern part of Osumi peninsula, Kyushu, Japan. </t>
    </r>
    <r>
      <rPr>
        <i/>
        <sz val="9"/>
        <rFont val="Arial"/>
      </rPr>
      <t>Miscellaneous Reports of the Research Institute for Natural Resources, Tokyo</t>
    </r>
    <r>
      <rPr>
        <sz val="9"/>
        <rFont val="Arial"/>
        <family val="2"/>
      </rPr>
      <t xml:space="preserve"> 52/53: 36-47.</t>
    </r>
  </si>
  <si>
    <r>
      <t xml:space="preserve">Duvigneaud, P., and P. Kestemont. 1977. </t>
    </r>
    <r>
      <rPr>
        <i/>
        <sz val="9"/>
        <rFont val="Arial"/>
      </rPr>
      <t>Productivité biologique en Belgique</t>
    </r>
    <r>
      <rPr>
        <sz val="9"/>
        <rFont val="Arial"/>
        <family val="2"/>
      </rPr>
      <t>. Ministere de l’Education Nationale et de la Culture Francaise et par het Ministerie van Opvoedig en Nederlandse Cultuur.</t>
    </r>
  </si>
  <si>
    <r>
      <t xml:space="preserve">Droste zu Hulshoff, B. 1970. Struktur, Biomasse und Zuwachs eines älteren Fichtenbestandes. </t>
    </r>
    <r>
      <rPr>
        <i/>
        <sz val="9"/>
        <rFont val="Arial"/>
      </rPr>
      <t>Forstwissenschaftliches Centralblatt</t>
    </r>
    <r>
      <rPr>
        <sz val="9"/>
        <rFont val="Arial"/>
        <family val="2"/>
      </rPr>
      <t xml:space="preserve"> 89, no. 1 (December): 162-171. doi:10.1007/BF02740949.</t>
    </r>
  </si>
  <si>
    <r>
      <t xml:space="preserve">Drift, J. van der. 1981. . In </t>
    </r>
    <r>
      <rPr>
        <i/>
        <sz val="9"/>
        <rFont val="Arial"/>
      </rPr>
      <t>Dynamic Properties of Forest Ecosystems</t>
    </r>
    <r>
      <rPr>
        <sz val="9"/>
        <rFont val="Arial"/>
        <family val="2"/>
      </rPr>
      <t>, ed. David E. Reichle, 607. International Biological Programme 23. Cambridge: Cambridge University Press.</t>
    </r>
  </si>
  <si>
    <r>
      <t xml:space="preserve">Heaney, A., and J. Proctor. 1989. Chemical elements in litter in forests on Volcan Barva, Costa Rica. In </t>
    </r>
    <r>
      <rPr>
        <i/>
        <sz val="9"/>
        <rFont val="Arial"/>
      </rPr>
      <t>Mineral nutrients in tropical forests and savannas</t>
    </r>
    <r>
      <rPr>
        <sz val="9"/>
        <rFont val="Arial"/>
        <family val="2"/>
      </rPr>
      <t>, ed. J. Proctor, 255-271. Oxford: Blackwell Scientific Publications.</t>
    </r>
  </si>
  <si>
    <r>
      <t xml:space="preserve">Golley, F. B., J. T. McGinnis, and R. G. Clements. 1971. La biomasa y estructura de algunos bosques del Darién, Panama. </t>
    </r>
    <r>
      <rPr>
        <i/>
        <sz val="9"/>
        <rFont val="Arial"/>
      </rPr>
      <t>Turrialba</t>
    </r>
    <r>
      <rPr>
        <sz val="9"/>
        <rFont val="Arial"/>
        <family val="2"/>
      </rPr>
      <t xml:space="preserve"> 21: 189-196.</t>
    </r>
  </si>
  <si>
    <t>Incorrect in Cannell 1982; is not 1981, is 1980</t>
    <phoneticPr fontId="2" type="noConversion"/>
  </si>
  <si>
    <r>
      <t xml:space="preserve">Gordon, A. G. 1981. . In </t>
    </r>
    <r>
      <rPr>
        <i/>
        <sz val="9"/>
        <rFont val="Arial"/>
      </rPr>
      <t>Dynamic Properties of Forest Ecosystems</t>
    </r>
    <r>
      <rPr>
        <sz val="9"/>
        <rFont val="Arial"/>
        <family val="2"/>
      </rPr>
      <t>, ed. David E. Reichle, 576-579. International Biological Programme 23. Cambridge: Cambridge University Press.</t>
    </r>
  </si>
  <si>
    <r>
      <t xml:space="preserve">Clark, Kenneth L., Henry L. Gholz, John B. Moncrieff, Ford Cropley, and Henry W. Loescher. 1999. Environmental Controls over Net Exchanges of Carbon Dioxide from Contrasting Florida Ecosystems. </t>
    </r>
    <r>
      <rPr>
        <i/>
        <sz val="9"/>
        <rFont val="Arial"/>
      </rPr>
      <t>Ecological Applications</t>
    </r>
    <r>
      <rPr>
        <sz val="9"/>
        <rFont val="Arial"/>
        <family val="2"/>
      </rPr>
      <t xml:space="preserve"> 9, no. 3: 936-948. doi:10.1890/1051-0761(1999)009[0936:ECONEO]2.0.CO;2.</t>
    </r>
    <phoneticPr fontId="2" type="noConversion"/>
  </si>
  <si>
    <r>
      <t xml:space="preserve">Andersson, F. 1971. Methods and preliminary results of estimation of biomass and primary production in a south Swedish mixed deciduous woodland. In </t>
    </r>
    <r>
      <rPr>
        <i/>
        <sz val="9"/>
        <rFont val="Arial"/>
      </rPr>
      <t>Productivity of Forest Ecosystems</t>
    </r>
    <r>
      <rPr>
        <sz val="9"/>
        <rFont val="Arial"/>
        <family val="2"/>
      </rPr>
      <t>, ed. P. Duvigneaud, 281-287. Paris: UNESCO.</t>
    </r>
  </si>
  <si>
    <r>
      <t xml:space="preserve">Goryshina, T. K. 1974. Investigations of biological productivity and factors affecting it in the Les na Vorske forest-steppe oak wood. </t>
    </r>
    <r>
      <rPr>
        <i/>
        <sz val="9"/>
        <rFont val="Arial"/>
      </rPr>
      <t>Ekologija</t>
    </r>
    <r>
      <rPr>
        <sz val="9"/>
        <rFont val="Arial"/>
        <family val="2"/>
      </rPr>
      <t xml:space="preserve"> 3: 5-10.</t>
    </r>
  </si>
  <si>
    <r>
      <t xml:space="preserve">Froment, A., M. Tanghe, P. Duvigneaud, A. Galoux, S. Denayer-De Smet, G. Schnock, J. Grulois, F. Mommaerts-Billiet, and J. P. Vanseveren. 1971. La chênaie mélangée calcicole de Virelles-Blaimont, en haute Belgique. In </t>
    </r>
    <r>
      <rPr>
        <i/>
        <sz val="9"/>
        <rFont val="Arial"/>
      </rPr>
      <t>Productivity of Forest Ecosystems</t>
    </r>
    <r>
      <rPr>
        <sz val="9"/>
        <rFont val="Arial"/>
        <family val="2"/>
      </rPr>
      <t>, ed. P. Duvigneaud, 227-230. Paris: UNESCO.</t>
    </r>
  </si>
  <si>
    <r>
      <t xml:space="preserve">Johnson, Forrest L., and Paul G. Risser. 1974. Biomass, Annual Net Primary Production, and Dynamics of Six Mineral Elements in a Post Oak-Blackjack Oak Forest. </t>
    </r>
    <r>
      <rPr>
        <i/>
        <sz val="9"/>
        <rFont val="Arial"/>
      </rPr>
      <t>Ecology</t>
    </r>
    <r>
      <rPr>
        <sz val="9"/>
        <rFont val="Arial"/>
        <family val="2"/>
      </rPr>
      <t xml:space="preserve"> 55, no. 6 (November 1): 1246-1258. doi:10.2307/1935453.</t>
    </r>
  </si>
  <si>
    <r>
      <t xml:space="preserve">Furuno, T., and S. Kawanabe. 1967. Investigations on the productivity of Japanese fir (Abies firma Sieb. et Zucc.) and hemlock (Tsuga sieboldii Carr.) stands in Kyoto University Forest in Wakayama. I On the growth of Japanese fir stands. </t>
    </r>
    <r>
      <rPr>
        <i/>
        <sz val="9"/>
        <rFont val="Arial"/>
      </rPr>
      <t>Bulletin of the Kyoto University Forests</t>
    </r>
    <r>
      <rPr>
        <sz val="9"/>
        <rFont val="Arial"/>
        <family val="2"/>
      </rPr>
      <t xml:space="preserve"> 39: 9-26.</t>
    </r>
  </si>
  <si>
    <r>
      <t xml:space="preserve">Bindiu, C., I. Popescu-Zeletin, and V. Mocanu. 1981. . In </t>
    </r>
    <r>
      <rPr>
        <i/>
        <sz val="9"/>
        <rFont val="Arial"/>
      </rPr>
      <t>Dynamic Properties of Forest Ecosystems</t>
    </r>
    <r>
      <rPr>
        <sz val="9"/>
        <rFont val="Arial"/>
        <family val="2"/>
      </rPr>
      <t>, ed. David E. Reichle, 613-614. International Biological Programme 23. Cambridge: Cambridge University Press.</t>
    </r>
  </si>
  <si>
    <r>
      <t xml:space="preserve">Nyberg, P. 1979. Production and food consumption of perch, Perca fluviatilis L., in two Swedish forest lakes. </t>
    </r>
    <r>
      <rPr>
        <i/>
        <sz val="9"/>
        <rFont val="Arial"/>
      </rPr>
      <t>Rep. Inst. Freshwat. Res. Drottningholm</t>
    </r>
    <r>
      <rPr>
        <sz val="9"/>
        <rFont val="Arial"/>
        <family val="2"/>
      </rPr>
      <t xml:space="preserve"> 58: 140-157.</t>
    </r>
  </si>
  <si>
    <r>
      <t xml:space="preserve">Elkington, T. T., and B. M. G. Jones. 1974. Biomass and Primary Productivity of Birch (Betula Pubescens S. Lat.) in South-West Greenland. </t>
    </r>
    <r>
      <rPr>
        <i/>
        <sz val="9"/>
        <rFont val="Arial"/>
      </rPr>
      <t>Journal of Ecology</t>
    </r>
    <r>
      <rPr>
        <sz val="9"/>
        <rFont val="Arial"/>
        <family val="2"/>
      </rPr>
      <t xml:space="preserve"> 62, no. 3 (November 1): 821-830. doi:10.2307/2258957.</t>
    </r>
  </si>
  <si>
    <r>
      <t xml:space="preserve">Bray, J. R., and L. A. Dudkiewicz. 1963. The Composition, Biomass and Productivity of Two Populus Forests. </t>
    </r>
    <r>
      <rPr>
        <i/>
        <sz val="9"/>
        <rFont val="Arial"/>
      </rPr>
      <t>Bulletin of the Torrey Botanical Club</t>
    </r>
    <r>
      <rPr>
        <sz val="9"/>
        <rFont val="Arial"/>
        <family val="2"/>
      </rPr>
      <t xml:space="preserve"> 90, no. 5: 298-308. doi:10.2307/2483041.</t>
    </r>
  </si>
  <si>
    <r>
      <t xml:space="preserve">Garelkov, D. 1973. Biological productivity of some beech forest types in Bulgaria. In </t>
    </r>
    <r>
      <rPr>
        <i/>
        <sz val="9"/>
        <rFont val="Arial"/>
      </rPr>
      <t>IUFRO Biomass Studies</t>
    </r>
    <r>
      <rPr>
        <sz val="9"/>
        <rFont val="Arial"/>
        <family val="2"/>
      </rPr>
      <t>, 307-314. Orono, USA: University of Maine, College of Life Sciences and Agriculture.</t>
    </r>
  </si>
  <si>
    <r>
      <t xml:space="preserve">Gholz, H. L., C. C. Grier, A. G. Campbell, and A. T. Brown. 1979. </t>
    </r>
    <r>
      <rPr>
        <i/>
        <sz val="9"/>
        <rFont val="Arial"/>
      </rPr>
      <t>Equations for Estimating Biomass and Leaf Area of Plants in the Pacific Northwest</t>
    </r>
    <r>
      <rPr>
        <sz val="9"/>
        <rFont val="Arial"/>
        <family val="2"/>
      </rPr>
      <t>. Research Paper 41. Corvallis, USA: Forest Research Laboratory, Oregon State University.</t>
    </r>
  </si>
  <si>
    <r>
      <t xml:space="preserve">Day, Frank P., and Carl D. Monk. 1974. Vegetation Patterns on a Southern Appalachian Watershed. </t>
    </r>
    <r>
      <rPr>
        <i/>
        <sz val="9"/>
        <rFont val="Arial"/>
      </rPr>
      <t>Ecology</t>
    </r>
    <r>
      <rPr>
        <sz val="9"/>
        <rFont val="Arial"/>
        <family val="2"/>
      </rPr>
      <t xml:space="preserve"> 55, no. 5: 1064-1074. doi:10.2307/1940356.</t>
    </r>
  </si>
  <si>
    <r>
      <t xml:space="preserve">Attiwill, P. M. 1981. . In </t>
    </r>
    <r>
      <rPr>
        <i/>
        <sz val="9"/>
        <rFont val="Arial"/>
      </rPr>
      <t>Dynamic Properties of Forest Ecosystems</t>
    </r>
    <r>
      <rPr>
        <sz val="9"/>
        <rFont val="Arial"/>
        <family val="2"/>
      </rPr>
      <t>, ed. David E. Reichle, 573. International Biological Programme 23. Cambridge: Cambridge University Press.</t>
    </r>
  </si>
  <si>
    <r>
      <t xml:space="preserve">Holm, E., and V. Jensen. 1981. . In </t>
    </r>
    <r>
      <rPr>
        <i/>
        <sz val="9"/>
        <rFont val="Arial"/>
      </rPr>
      <t>Dynamic Properties of Forest Ecosystems</t>
    </r>
    <r>
      <rPr>
        <sz val="9"/>
        <rFont val="Arial"/>
        <family val="2"/>
      </rPr>
      <t>, ed. David E. Reichle, 581. International Biological Programme 23. Cambridge: Cambridge University Press.</t>
    </r>
  </si>
  <si>
    <r>
      <t xml:space="preserve">Rask, M., A. Heinaenen, K. Salonen, L. Arvola, I. Bergstroem, M. Liukkonen, and A. Ojala. 1986. The limnology of a small, naturally acidic, highly humic forest lake. </t>
    </r>
    <r>
      <rPr>
        <i/>
        <sz val="9"/>
        <rFont val="Arial"/>
      </rPr>
      <t>Archiv fur Hydrobiologie</t>
    </r>
    <r>
      <rPr>
        <sz val="9"/>
        <rFont val="Arial"/>
        <family val="2"/>
      </rPr>
      <t xml:space="preserve"> 106, no. 3: 351-371.</t>
    </r>
  </si>
  <si>
    <r>
      <t xml:space="preserve">Day, Frank P., and Carl D. Monk. 1977. Net Primary Production and Phenology on a Southern Appalachian Watershed. </t>
    </r>
    <r>
      <rPr>
        <i/>
        <sz val="9"/>
        <rFont val="Arial"/>
      </rPr>
      <t>American Journal of Botany</t>
    </r>
    <r>
      <rPr>
        <sz val="9"/>
        <rFont val="Arial"/>
        <family val="2"/>
      </rPr>
      <t xml:space="preserve"> 64, no. 9 (October 1): 1117-1125. doi:10.2307/2442168.</t>
    </r>
  </si>
  <si>
    <r>
      <t xml:space="preserve">Winberg, G. G., V. A. Babitsky, S. I. Gavrilov, G. V. Gladky, I. S. Zakharenkov, R. Z. Kovalevskaya, T. M. Mikheeva, et al. 1972. Biological productivity of different types of lakes. In </t>
    </r>
    <r>
      <rPr>
        <i/>
        <sz val="9"/>
        <rFont val="Arial"/>
      </rPr>
      <t>Productivity problems of freshwaters</t>
    </r>
    <r>
      <rPr>
        <sz val="9"/>
        <rFont val="Arial"/>
        <family val="2"/>
      </rPr>
      <t>, ed. Z. Kajak and A. Hillbricht-Ilkowska, 383–404. Warszawa-Krakow, Poland: PWN Polish Scientific Publishers.</t>
    </r>
  </si>
  <si>
    <t>Incorrect in Huston and Wolverton 2009 Suppl.; is not 1977, is 1963</t>
    <phoneticPr fontId="2" type="noConversion"/>
  </si>
  <si>
    <r>
      <t xml:space="preserve">Freedman, B., P.N. Duinker, and R. Morash. 1986. Biomass and nutrients in Nova Scotian forests, and implications of intensive harvesting for future site productivity. </t>
    </r>
    <r>
      <rPr>
        <i/>
        <sz val="9"/>
        <rFont val="Arial"/>
      </rPr>
      <t>Forest Ecology and Management</t>
    </r>
    <r>
      <rPr>
        <sz val="9"/>
        <rFont val="Arial"/>
        <family val="2"/>
      </rPr>
      <t xml:space="preserve"> 15, no. 2 (June): 103-127. doi:16/0378-1127(86)90140-4.</t>
    </r>
  </si>
  <si>
    <r>
      <t xml:space="preserve">Albrektson, A. 1980. Relations between tree biomass fractions and conventional silvicultural measurements. In </t>
    </r>
    <r>
      <rPr>
        <i/>
        <sz val="9"/>
        <rFont val="Arial"/>
      </rPr>
      <t>Structure and Function of Northern Coniferous Forests - an Ecosystem Study</t>
    </r>
    <r>
      <rPr>
        <sz val="9"/>
        <rFont val="Arial"/>
        <family val="2"/>
      </rPr>
      <t>, ed. T. Persson, 315-327. Ecological Bulletins 32, Swedish Natural Science Research Council.</t>
    </r>
  </si>
  <si>
    <r>
      <t xml:space="preserve">Edwards, P. J., and P. J. Grubb. 1977. Studies of Mineral Cycling in a Montane Rain Forest in New Guinea: I. The Distribution of Organic Matter in the Vegetation and Soil. </t>
    </r>
    <r>
      <rPr>
        <i/>
        <sz val="9"/>
        <rFont val="Arial"/>
      </rPr>
      <t>Journal of Ecology</t>
    </r>
    <r>
      <rPr>
        <sz val="9"/>
        <rFont val="Arial"/>
        <family val="2"/>
      </rPr>
      <t xml:space="preserve"> 65, no. 3 (November 1): 943-969. doi:10.2307/2259387.</t>
    </r>
  </si>
  <si>
    <r>
      <t xml:space="preserve">Bernhardt-Reversat, F., C. Huttel, and G. Lemee. 1978. La foret sempervirente de basse Cote d’Ivoire. In </t>
    </r>
    <r>
      <rPr>
        <i/>
        <sz val="9"/>
        <rFont val="Arial"/>
      </rPr>
      <t>Problemes d’Ecologie: Structure et Fonctionnement des Ecosystemes Terrestres</t>
    </r>
    <r>
      <rPr>
        <sz val="9"/>
        <rFont val="Arial"/>
        <family val="2"/>
      </rPr>
      <t>, ed. M. Lamotte and F. Bourliere, 313-345. Paris: Masson.</t>
    </r>
  </si>
  <si>
    <r>
      <t xml:space="preserve">Drift, J. van der. 1974. </t>
    </r>
    <r>
      <rPr>
        <i/>
        <sz val="9"/>
        <rFont val="Arial"/>
      </rPr>
      <t>Project Meerdink: Production and Decomposition of Organic Matter in an Oak Woodland</t>
    </r>
    <r>
      <rPr>
        <sz val="9"/>
        <rFont val="Arial"/>
        <family val="2"/>
      </rPr>
      <t>. Final Report 1966-71 of the Netherlands contribution to the IBP. Amsterdam: North Holland Publication Co.</t>
    </r>
  </si>
  <si>
    <r>
      <t xml:space="preserve">Thorpe, J. E. 1974. Trout and perch populations at Loch Leven, Kinross. </t>
    </r>
    <r>
      <rPr>
        <i/>
        <sz val="9"/>
        <rFont val="Arial"/>
      </rPr>
      <t>Proceedings of the Royal Society of Edinburgh</t>
    </r>
    <r>
      <rPr>
        <sz val="9"/>
        <rFont val="Arial"/>
        <family val="2"/>
      </rPr>
      <t xml:space="preserve"> 74: 295-313.</t>
    </r>
  </si>
  <si>
    <r>
      <t xml:space="preserve">Folster, H., G. De Las Salas, and P. Khanna. 1976. A tropical evergreen forest site with perched water table, Magdalena Valley, Colombia. Biomass and bioelement inventory of primary and secondary vegetation. </t>
    </r>
    <r>
      <rPr>
        <i/>
        <sz val="9"/>
        <rFont val="Arial"/>
      </rPr>
      <t>Oecologia Plantarum</t>
    </r>
    <r>
      <rPr>
        <sz val="9"/>
        <rFont val="Arial"/>
        <family val="2"/>
      </rPr>
      <t xml:space="preserve"> 11: 297-320.</t>
    </r>
  </si>
  <si>
    <r>
      <t xml:space="preserve">Vareschi, E., and J. Jacobs. 1984. The Ecology of Lake Nakuru (Kenya). V. Production and Consumption of Consumer Organisms. </t>
    </r>
    <r>
      <rPr>
        <i/>
        <sz val="9"/>
        <rFont val="Arial"/>
      </rPr>
      <t>Oecologia</t>
    </r>
    <r>
      <rPr>
        <sz val="9"/>
        <rFont val="Arial"/>
        <family val="2"/>
      </rPr>
      <t xml:space="preserve"> 61, no. 1 (January 1): 83-98.</t>
    </r>
  </si>
  <si>
    <r>
      <t xml:space="preserve">Ellenberg, H. 1981. . In </t>
    </r>
    <r>
      <rPr>
        <i/>
        <sz val="9"/>
        <rFont val="Arial"/>
      </rPr>
      <t>Dynamic Properties of Forest Ecosystems</t>
    </r>
    <r>
      <rPr>
        <sz val="9"/>
        <rFont val="Arial"/>
        <family val="2"/>
      </rPr>
      <t>, ed. David E. Reichle, 669-671. International Biological Programme 23. Cambridge: Cambridge University Press.</t>
    </r>
  </si>
  <si>
    <r>
      <t xml:space="preserve">Beets, P. N. 1980. Amount and distribution of dry matter in a mature beech/podocarp community. </t>
    </r>
    <r>
      <rPr>
        <i/>
        <sz val="9"/>
        <rFont val="Arial"/>
      </rPr>
      <t>New Zealand Journal of Forestry Science</t>
    </r>
    <r>
      <rPr>
        <sz val="9"/>
        <rFont val="Arial"/>
        <family val="2"/>
      </rPr>
      <t xml:space="preserve"> 10, no. 2: 395-418.</t>
    </r>
  </si>
  <si>
    <r>
      <t xml:space="preserve">Djhalilov, K. G., and I. S. Safarov. 1981. . In </t>
    </r>
    <r>
      <rPr>
        <i/>
        <sz val="9"/>
        <rFont val="Arial"/>
      </rPr>
      <t>Dynamic Properties of Forest Ecosystems</t>
    </r>
    <r>
      <rPr>
        <sz val="9"/>
        <rFont val="Arial"/>
        <family val="2"/>
      </rPr>
      <t>, ed. David E. Reichle, 625. International Biological Programme 23. Cambridge: Cambridge University Press.</t>
    </r>
  </si>
  <si>
    <r>
      <t xml:space="preserve">Welcomme, R. L. 1985. </t>
    </r>
    <r>
      <rPr>
        <i/>
        <sz val="9"/>
        <rFont val="Arial"/>
      </rPr>
      <t>River fisheries</t>
    </r>
    <r>
      <rPr>
        <sz val="9"/>
        <rFont val="Arial"/>
        <family val="2"/>
      </rPr>
      <t>. Technical Paper 262. FAO Fish.</t>
    </r>
  </si>
  <si>
    <r>
      <t xml:space="preserve">Rask, M., and L. Arvola. 1985. The biomass and production of pike, perch and whitefish in two small lakes in southern Finland. </t>
    </r>
    <r>
      <rPr>
        <i/>
        <sz val="9"/>
        <rFont val="Arial"/>
      </rPr>
      <t>Annales Zoologici Fennici</t>
    </r>
    <r>
      <rPr>
        <sz val="9"/>
        <rFont val="Arial"/>
        <family val="2"/>
      </rPr>
      <t xml:space="preserve"> 22, no. 2: 129-136.</t>
    </r>
  </si>
  <si>
    <r>
      <t xml:space="preserve">Rigler, F. H. 1972. The Char Lake Project. A study of energy flow in a high arctic lake. In </t>
    </r>
    <r>
      <rPr>
        <i/>
        <sz val="9"/>
        <rFont val="Arial"/>
      </rPr>
      <t>Productivity problems in freshwaters</t>
    </r>
    <r>
      <rPr>
        <sz val="9"/>
        <rFont val="Arial"/>
        <family val="2"/>
      </rPr>
      <t>, ed. Z. Kajak and A. Hillbricht-Ilkowska, 287-300. Warszawa-Krakow, Poland: PWN Polish Scientific Publishers.</t>
    </r>
  </si>
  <si>
    <r>
      <t xml:space="preserve">Baskerville, G. L. 1965. Dry-Matter Production in Immature Balsam Fir Stands. </t>
    </r>
    <r>
      <rPr>
        <i/>
        <sz val="9"/>
        <rFont val="Arial"/>
      </rPr>
      <t>Forest Science Monograph</t>
    </r>
    <r>
      <rPr>
        <sz val="9"/>
        <rFont val="Arial"/>
        <family val="2"/>
      </rPr>
      <t xml:space="preserve"> 9: a0001-42.</t>
    </r>
  </si>
  <si>
    <r>
      <t xml:space="preserve">Crow, T. R. 1978. Biomass and Production in Three Contiguous Forests in Northern Wisconsin. </t>
    </r>
    <r>
      <rPr>
        <i/>
        <sz val="9"/>
        <rFont val="Arial"/>
      </rPr>
      <t>Ecology</t>
    </r>
    <r>
      <rPr>
        <sz val="9"/>
        <rFont val="Arial"/>
        <family val="2"/>
      </rPr>
      <t xml:space="preserve"> 59, no. 2 (March 1): 265-273. doi:10.2307/1936372.</t>
    </r>
  </si>
  <si>
    <r>
      <t xml:space="preserve">Furuno, T. 1971. Investigations on the productivity of Japanese fir (Abies firma Sieb. et Zucc.) and hemlock (Tsuga sieboldii Carr.) stands in Kyoto University Forest in Wakayama. II On the mixed stand of Japanese fir and hemlock. </t>
    </r>
    <r>
      <rPr>
        <i/>
        <sz val="9"/>
        <rFont val="Arial"/>
      </rPr>
      <t>Bulletin of the Kyoto University Forests</t>
    </r>
    <r>
      <rPr>
        <sz val="9"/>
        <rFont val="Arial"/>
        <family val="2"/>
      </rPr>
      <t xml:space="preserve"> 42: 128-142.</t>
    </r>
  </si>
  <si>
    <r>
      <t xml:space="preserve">Adams, Paul W. 1982. Estimating biomass in northern lower Michigan forest stands. </t>
    </r>
    <r>
      <rPr>
        <i/>
        <sz val="9"/>
        <rFont val="Arial"/>
      </rPr>
      <t>Forest Ecology and Management</t>
    </r>
    <r>
      <rPr>
        <sz val="9"/>
        <rFont val="Arial"/>
        <family val="2"/>
      </rPr>
      <t xml:space="preserve"> 4, no. 3 (August): 275-286. doi:16/0378-1127(82)90005-6.</t>
    </r>
    <phoneticPr fontId="2" type="noConversion"/>
  </si>
  <si>
    <r>
      <t xml:space="preserve">Bongers, F., D. Engelen, and H. Klinge. 1985. Phytomass structure of natural plant communities on spodosols in southern Venezuela: the Bana woodland. </t>
    </r>
    <r>
      <rPr>
        <i/>
        <sz val="9"/>
        <rFont val="Arial"/>
      </rPr>
      <t>Vegetatio</t>
    </r>
    <r>
      <rPr>
        <sz val="9"/>
        <rFont val="Arial"/>
        <family val="2"/>
      </rPr>
      <t xml:space="preserve"> 63, no. 1 (August): 13-34. doi:10.1007/BF00032183.</t>
    </r>
  </si>
  <si>
    <r>
      <t xml:space="preserve">Grier, C. C., D. W. Cole, C. T. Dyrness, and R. L. Fredriksen. 1974. Nutrient cycling in 37- and 450-year-old Douglas fir ecosystems. In </t>
    </r>
    <r>
      <rPr>
        <i/>
        <sz val="9"/>
        <rFont val="Arial"/>
      </rPr>
      <t>Integrated Research in the Coniferous Forest Biome</t>
    </r>
    <r>
      <rPr>
        <sz val="9"/>
        <rFont val="Arial"/>
        <family val="2"/>
      </rPr>
      <t>, ed. R. H. Waring and R. L. Edmonds, 21-36. US/IBP Bulletin No.5. Seattle, Washington: University of Washington.</t>
    </r>
  </si>
  <si>
    <r>
      <t xml:space="preserve">Staples, D. J. 1975. Production biology of the upland bully Philypnodon breviceps Stokell in a small New Zealand lake. I. Life history, food, feeding and activity rhythms. </t>
    </r>
    <r>
      <rPr>
        <i/>
        <sz val="9"/>
        <rFont val="Arial"/>
      </rPr>
      <t>Journal of Fish Biology</t>
    </r>
    <r>
      <rPr>
        <sz val="9"/>
        <rFont val="Arial"/>
        <family val="2"/>
      </rPr>
      <t xml:space="preserve"> 7, no. 1 (January 1): 1-24. doi:10.1111/j.1095-8649.1975.tb04573.x.</t>
    </r>
  </si>
  <si>
    <r>
      <t xml:space="preserve">Saunders, L. H., and G. Power. 1970. Population Ecology of the Brook Trout, Salvelinus fontinalis, in Matamek Lake, Quebec. </t>
    </r>
    <r>
      <rPr>
        <i/>
        <sz val="9"/>
        <rFont val="Arial"/>
      </rPr>
      <t>Journal of the Fisheries Research Board of Canada</t>
    </r>
    <r>
      <rPr>
        <sz val="9"/>
        <rFont val="Arial"/>
        <family val="2"/>
      </rPr>
      <t xml:space="preserve"> 27, no. 3 (March): 413-424. doi:10.1139/f70-051.</t>
    </r>
  </si>
  <si>
    <r>
      <t xml:space="preserve">O’Connor, J. F., and G. Power. 1973. Trout Production and Eels in Bill Lake, Saguenay County, Quebec. </t>
    </r>
    <r>
      <rPr>
        <i/>
        <sz val="9"/>
        <rFont val="Arial"/>
      </rPr>
      <t>Journal of the Fisheries Research Board of Canada</t>
    </r>
    <r>
      <rPr>
        <sz val="9"/>
        <rFont val="Arial"/>
        <family val="2"/>
      </rPr>
      <t xml:space="preserve"> 30, no. 9 (September): 1398-1401. doi:10.1139/f73-228.</t>
    </r>
  </si>
  <si>
    <r>
      <t xml:space="preserve">Penczak, T. 1981. Ecological fish production in two small lowland rivers in Poland. </t>
    </r>
    <r>
      <rPr>
        <i/>
        <sz val="9"/>
        <rFont val="Arial"/>
      </rPr>
      <t>Oecologia</t>
    </r>
    <r>
      <rPr>
        <sz val="9"/>
        <rFont val="Arial"/>
        <family val="2"/>
      </rPr>
      <t xml:space="preserve"> 48, no. 1 (February): 107-111. doi:10.1007/BF00346995.</t>
    </r>
  </si>
  <si>
    <r>
      <t xml:space="preserve">Dylis, N. 1971. Primary production of mixed forests. In </t>
    </r>
    <r>
      <rPr>
        <i/>
        <sz val="9"/>
        <rFont val="Arial"/>
      </rPr>
      <t>Productivity of Forest Ecosystems</t>
    </r>
    <r>
      <rPr>
        <sz val="9"/>
        <rFont val="Arial"/>
        <family val="2"/>
      </rPr>
      <t>, ed. P. Duvigneaud, 227-230. Paris: UNESCO.</t>
    </r>
  </si>
  <si>
    <r>
      <t xml:space="preserve">Staples, D. J. 1975. Production biology of the upland bully Philypnodon breviceps Stokell in a small New Zealand lake. III. Production, food consumption and efficiency of food utilization. </t>
    </r>
    <r>
      <rPr>
        <i/>
        <sz val="9"/>
        <rFont val="Arial"/>
      </rPr>
      <t>Journal of Fish Biology</t>
    </r>
    <r>
      <rPr>
        <sz val="9"/>
        <rFont val="Arial"/>
        <family val="2"/>
      </rPr>
      <t xml:space="preserve"> 7, no. 1 (January 1): 47-69. doi:10.1111/j.1095-8649.1975.tb04573.x.</t>
    </r>
  </si>
  <si>
    <r>
      <t xml:space="preserve">Tangen, K., and P. Brettum. 1978. Phytoplankton and Pelagic Primary Productivity in Øvre Heimdalsvatn. </t>
    </r>
    <r>
      <rPr>
        <i/>
        <sz val="9"/>
        <rFont val="Arial"/>
      </rPr>
      <t>Holarctic Ecology</t>
    </r>
    <r>
      <rPr>
        <sz val="9"/>
        <rFont val="Arial"/>
        <family val="2"/>
      </rPr>
      <t xml:space="preserve"> 1, no. 2/3 (January 1): 128-147.</t>
    </r>
  </si>
  <si>
    <r>
      <t xml:space="preserve">Golley, F. B., J. T. McGinnis, R. G. Clements, G. I. Child, and M. J. Duever. 1975. </t>
    </r>
    <r>
      <rPr>
        <i/>
        <sz val="9"/>
        <rFont val="Arial"/>
      </rPr>
      <t>Mineral Cycling in a Tropical Moist Forest Ecosystem</t>
    </r>
    <r>
      <rPr>
        <sz val="9"/>
        <rFont val="Arial"/>
        <family val="2"/>
      </rPr>
      <t>. Athens, Georgia: University of Georgia Press.</t>
    </r>
  </si>
  <si>
    <t>Incorrect in Cannell 1982; is not Attiwell, is Attiwill</t>
    <phoneticPr fontId="2" type="noConversion"/>
  </si>
  <si>
    <r>
      <t xml:space="preserve">Andersson, F. 1970. Ecological studies in a Scandinavian woodland and meadow area, southern Sweden. II. Plant biomass, primary production and turnover of organic matter. </t>
    </r>
    <r>
      <rPr>
        <i/>
        <sz val="9"/>
        <rFont val="Arial"/>
      </rPr>
      <t>Botaniska Notiser</t>
    </r>
    <r>
      <rPr>
        <sz val="9"/>
        <rFont val="Arial"/>
        <family val="2"/>
      </rPr>
      <t xml:space="preserve"> 123: 8-51.</t>
    </r>
  </si>
  <si>
    <r>
      <t xml:space="preserve">Day, Frank P., and Carl D. Monk. 1977. Seasonal Nutrient Dynamics in the Vegetation on a Southern Appalachian Watershed. </t>
    </r>
    <r>
      <rPr>
        <i/>
        <sz val="9"/>
        <rFont val="Arial"/>
      </rPr>
      <t>American Journal of Botany</t>
    </r>
    <r>
      <rPr>
        <sz val="9"/>
        <rFont val="Arial"/>
        <family val="2"/>
      </rPr>
      <t xml:space="preserve"> 64, no. 9 (October 1): 1126-1139. doi:10.2307/2442169.</t>
    </r>
  </si>
  <si>
    <r>
      <t xml:space="preserve">Watson, D. J., and E. K. Balon. 1984. Structure and production of fish communities in tropical rain forest streams of northern Borneo. </t>
    </r>
    <r>
      <rPr>
        <i/>
        <sz val="9"/>
        <rFont val="Arial"/>
      </rPr>
      <t>Canadian Journal of Zoology</t>
    </r>
    <r>
      <rPr>
        <sz val="9"/>
        <rFont val="Arial"/>
        <family val="2"/>
      </rPr>
      <t xml:space="preserve"> 62, no. 5 (May): 927-940. doi:10.1139/z84-131.</t>
    </r>
  </si>
  <si>
    <r>
      <t xml:space="preserve">Ward, F. J., and G. G. C. Robinson. 1974. A Review of Research on the Limnology of West Blue Lake, Manitoba. </t>
    </r>
    <r>
      <rPr>
        <i/>
        <sz val="9"/>
        <rFont val="Arial"/>
      </rPr>
      <t>Journal of the Fisheries Research Board of Canada</t>
    </r>
    <r>
      <rPr>
        <sz val="9"/>
        <rFont val="Arial"/>
        <family val="2"/>
      </rPr>
      <t xml:space="preserve"> 31, no. 5 (May): 977-1005. doi:10.1139/f74-112.</t>
    </r>
  </si>
  <si>
    <r>
      <t xml:space="preserve">Mann, R. H. K. 1971. The Populations, Growth and Production of Fish in Four Small Streams in Southern England. </t>
    </r>
    <r>
      <rPr>
        <i/>
        <sz val="9"/>
        <rFont val="Arial"/>
      </rPr>
      <t>Journal of Animal Ecology</t>
    </r>
    <r>
      <rPr>
        <sz val="9"/>
        <rFont val="Arial"/>
        <family val="2"/>
      </rPr>
      <t xml:space="preserve"> 40, no. 1 (February 1): 155-190. doi:10.2307/3336.</t>
    </r>
  </si>
  <si>
    <r>
      <t xml:space="preserve">Rigler, F. H. 1975. The Char Lake Project. In </t>
    </r>
    <r>
      <rPr>
        <i/>
        <sz val="9"/>
        <rFont val="Arial"/>
      </rPr>
      <t>Energy flow - its biological dimensions. A summary of the IBP in Canada, 1964-1974</t>
    </r>
    <r>
      <rPr>
        <sz val="9"/>
        <rFont val="Arial"/>
        <family val="2"/>
      </rPr>
      <t>, ed. T. W. M. Cameron and L. W. Billingsley. Ottawa, Ontario: Royal Society of Canada.</t>
    </r>
  </si>
  <si>
    <r>
      <t xml:space="preserve">Biskupsky, V. 1981. . In </t>
    </r>
    <r>
      <rPr>
        <i/>
        <sz val="9"/>
        <rFont val="Arial"/>
      </rPr>
      <t>Dynamic Properties of Forest Ecosystems</t>
    </r>
    <r>
      <rPr>
        <sz val="9"/>
        <rFont val="Arial"/>
        <family val="2"/>
      </rPr>
      <t>, ed. David E. Reichle, 580. International Biological Programme 23. Cambridge: Cambridge University Press.</t>
    </r>
  </si>
  <si>
    <r>
      <t xml:space="preserve">Zachwieja, J. 1973. Experimentally increased fish stock in the pond type Lake Warniak. I. Physical and chemical conditions in lake water. </t>
    </r>
    <r>
      <rPr>
        <i/>
        <sz val="9"/>
        <rFont val="Arial"/>
      </rPr>
      <t>Ekologia Polska</t>
    </r>
    <r>
      <rPr>
        <sz val="9"/>
        <rFont val="Arial"/>
        <family val="2"/>
      </rPr>
      <t xml:space="preserve"> 21, no. 27: 405-422.</t>
    </r>
  </si>
  <si>
    <r>
      <t xml:space="preserve">Albrektson, A. 1980. </t>
    </r>
    <r>
      <rPr>
        <i/>
        <sz val="9"/>
        <rFont val="Arial"/>
      </rPr>
      <t>Biomass of Scots Pine (Pinus sylvestris L.). Amount, Development, Methods of Mensuration</t>
    </r>
    <r>
      <rPr>
        <sz val="9"/>
        <rFont val="Arial"/>
        <family val="2"/>
      </rPr>
      <t>. Report No.2. Umea, Sweden: The University of Agricultural Sciences, Dept. of Silviculture.</t>
    </r>
  </si>
  <si>
    <r>
      <t xml:space="preserve">Bullock, J. A. 1981. . In </t>
    </r>
    <r>
      <rPr>
        <i/>
        <sz val="9"/>
        <rFont val="Arial"/>
      </rPr>
      <t>Dynamic Properties of Forest Ecosystems</t>
    </r>
    <r>
      <rPr>
        <sz val="9"/>
        <rFont val="Arial"/>
        <family val="2"/>
      </rPr>
      <t>, ed. David E. Reichle, 606. International Biological Programme 23. Cambridge: Cambridge University Press.</t>
    </r>
  </si>
  <si>
    <r>
      <t xml:space="preserve">Burger, H. 1947. Holz, Blattmenge und Zuwachs. </t>
    </r>
    <r>
      <rPr>
        <i/>
        <sz val="9"/>
        <rFont val="Arial"/>
      </rPr>
      <t>Mitteilungen / Schweizerische Anstalt fur das forstliche Versuchswesen</t>
    </r>
    <r>
      <rPr>
        <sz val="9"/>
        <rFont val="Arial"/>
        <family val="2"/>
      </rPr>
      <t xml:space="preserve"> 25, no. VIII Die Eiche: 211-279.</t>
    </r>
  </si>
  <si>
    <r>
      <t xml:space="preserve">Cannell, M.G.R. 1982. </t>
    </r>
    <r>
      <rPr>
        <i/>
        <sz val="9"/>
        <rFont val="Arial"/>
      </rPr>
      <t>World Forest Biomass and Primary Production Data</t>
    </r>
    <r>
      <rPr>
        <sz val="9"/>
        <rFont val="Arial"/>
        <family val="2"/>
      </rPr>
      <t>. London, UK: Academic Press, July.</t>
    </r>
  </si>
  <si>
    <r>
      <t xml:space="preserve">Alvera, B. 1973. Estudios en bosques de coniferas del Pirineo Central. Serie A: Pinar con acebo de San Juan de la Pena. I Produccion de hojarsca. </t>
    </r>
    <r>
      <rPr>
        <i/>
        <sz val="9"/>
        <rFont val="Arial"/>
      </rPr>
      <t>Pirineos</t>
    </r>
    <r>
      <rPr>
        <sz val="9"/>
        <rFont val="Arial"/>
        <family val="2"/>
      </rPr>
      <t xml:space="preserve"> 109: 17-29.</t>
    </r>
  </si>
  <si>
    <r>
      <t xml:space="preserve">Alvera, B. 1981. . In </t>
    </r>
    <r>
      <rPr>
        <i/>
        <sz val="9"/>
        <rFont val="Arial"/>
      </rPr>
      <t>Dynamic Properties of Forest Ecosystems</t>
    </r>
    <r>
      <rPr>
        <sz val="9"/>
        <rFont val="Arial"/>
        <family val="2"/>
      </rPr>
      <t>, ed. David E. Reichle, 615. International Biological Programme 23. Cambridge: Cambridge University Press.</t>
    </r>
  </si>
  <si>
    <r>
      <t xml:space="preserve">Miura, T., and S. Tanaka. 1975. Secondary production. Fish. In </t>
    </r>
    <r>
      <rPr>
        <i/>
        <sz val="9"/>
        <rFont val="Arial"/>
      </rPr>
      <t>Productivity of communities in Japanese Inland waters</t>
    </r>
    <r>
      <rPr>
        <sz val="9"/>
        <rFont val="Arial"/>
        <family val="2"/>
      </rPr>
      <t>, ed. S. Mori and G. Yamamoto, 398-402. JIBP Synthesis 10. JINP-PF REs. Group Acid Lakes in Urabandai.</t>
    </r>
  </si>
  <si>
    <r>
      <t xml:space="preserve">Scheffer, V. B., and R. J. Robinson. 1939. A Limnological Study of Lake Washington. </t>
    </r>
    <r>
      <rPr>
        <i/>
        <sz val="9"/>
        <rFont val="Arial"/>
      </rPr>
      <t>Ecological Monographs</t>
    </r>
    <r>
      <rPr>
        <sz val="9"/>
        <rFont val="Arial"/>
        <family val="2"/>
      </rPr>
      <t xml:space="preserve"> 9, no. 1 (January 1): 95-143. doi:10.2307/1943256.</t>
    </r>
  </si>
  <si>
    <r>
      <t xml:space="preserve">Attiwill, P. M. 1966. A Method for Estimating Crown Weight in Eucalyptus, and Some Implications of Relationships between Crown Weight and Stem Diameter. </t>
    </r>
    <r>
      <rPr>
        <i/>
        <sz val="9"/>
        <rFont val="Arial"/>
      </rPr>
      <t>Ecology</t>
    </r>
    <r>
      <rPr>
        <sz val="9"/>
        <rFont val="Arial"/>
        <family val="2"/>
      </rPr>
      <t xml:space="preserve"> 47, no. 5 (September): 795-804. doi:10.2307/1934266.</t>
    </r>
  </si>
  <si>
    <r>
      <t xml:space="preserve">Tikka, J., and L. Paasivirta. 1979. Growth, population size and production of perch (Perca fluviatilis L.) in two forest lakes at Evo, Southern Finland. </t>
    </r>
    <r>
      <rPr>
        <i/>
        <sz val="9"/>
        <rFont val="Arial"/>
      </rPr>
      <t>NCE Symp. Ecol. Small For. Lakes</t>
    </r>
    <r>
      <rPr>
        <sz val="9"/>
        <rFont val="Arial"/>
        <family val="2"/>
      </rPr>
      <t xml:space="preserve"> 19: 95-100.</t>
    </r>
  </si>
  <si>
    <r>
      <t xml:space="preserve">Attiwill, P. M. 1979. Nutrient Cycling in a Eucalyptus obliqua (L’hérit.) Forest. III. Growth, Biomass, and Net Primary Production. </t>
    </r>
    <r>
      <rPr>
        <i/>
        <sz val="9"/>
        <rFont val="Arial"/>
      </rPr>
      <t>Australian Journal of Botany</t>
    </r>
    <r>
      <rPr>
        <sz val="9"/>
        <rFont val="Arial"/>
        <family val="2"/>
      </rPr>
      <t xml:space="preserve"> 27, no. 4 (January 1): 439-458.</t>
    </r>
  </si>
  <si>
    <r>
      <t xml:space="preserve">Lotrich, V. A. 1973. Growth, Production, and Community Composition of Fishes Inhabiting a First-, Second-, and Third-Order Stream of Eastern Kentucky. </t>
    </r>
    <r>
      <rPr>
        <i/>
        <sz val="9"/>
        <rFont val="Arial"/>
      </rPr>
      <t>Ecological Monographs</t>
    </r>
    <r>
      <rPr>
        <sz val="9"/>
        <rFont val="Arial"/>
        <family val="2"/>
      </rPr>
      <t xml:space="preserve"> 43, no. 3 (July 1): 377-397. doi:10.2307/1942347.</t>
    </r>
  </si>
  <si>
    <r>
      <t xml:space="preserve">Penczak, T., E. Suszycka, and M. Molinski. 1982. Production, consumption and energy transformation by fish populations in a small lowland river. </t>
    </r>
    <r>
      <rPr>
        <i/>
        <sz val="9"/>
        <rFont val="Arial"/>
      </rPr>
      <t>Ekologia Polska</t>
    </r>
    <r>
      <rPr>
        <sz val="9"/>
        <rFont val="Arial"/>
        <family val="2"/>
      </rPr>
      <t xml:space="preserve"> 30: 112–137.</t>
    </r>
  </si>
  <si>
    <r>
      <t xml:space="preserve">Vareschi, E., and J. Jacobs. 1985. The Ecology of Lake Nakuru. VI. Synopsis of Production and Energy Flow. </t>
    </r>
    <r>
      <rPr>
        <i/>
        <sz val="9"/>
        <rFont val="Arial"/>
      </rPr>
      <t>Oecologia</t>
    </r>
    <r>
      <rPr>
        <sz val="9"/>
        <rFont val="Arial"/>
        <family val="2"/>
      </rPr>
      <t xml:space="preserve"> 65, no. 3 (January 1): 412-424.</t>
    </r>
  </si>
  <si>
    <r>
      <t xml:space="preserve">Baskerville, G. L. 1966. Dry-Matter Production in Immature Balsam Fir Stands: Roots Lesser Vegetation, and Total Stand. </t>
    </r>
    <r>
      <rPr>
        <i/>
        <sz val="9"/>
        <rFont val="Arial"/>
      </rPr>
      <t>Forest Science</t>
    </r>
    <r>
      <rPr>
        <sz val="9"/>
        <rFont val="Arial"/>
        <family val="2"/>
      </rPr>
      <t xml:space="preserve"> 12, no. 1: 49-53.</t>
    </r>
  </si>
  <si>
    <r>
      <t xml:space="preserve">Wali, M. K., G. K. Gruendling, and D. W. Blinn. 1972. Observations on the nutrient composition of a freshwater lake ecosystem. </t>
    </r>
    <r>
      <rPr>
        <i/>
        <sz val="9"/>
        <rFont val="Arial"/>
      </rPr>
      <t>Archiv fur Hydrobiologie</t>
    </r>
    <r>
      <rPr>
        <sz val="9"/>
        <rFont val="Arial"/>
        <family val="2"/>
      </rPr>
      <t xml:space="preserve"> 69: 452-464.</t>
    </r>
  </si>
  <si>
    <r>
      <t xml:space="preserve">Randall, R. G., R. R. Claytor, E. M. P. Chadwick, and E. Mortensen. 1989. Comparative production of Salmo salar (Atlantic salmon) and Salmo trutta (Brown trout) in a small Nova Scotia stream. </t>
    </r>
    <r>
      <rPr>
        <i/>
        <sz val="9"/>
        <rFont val="Arial"/>
      </rPr>
      <t>Proceedings of the Nova Scotian Institute of Science</t>
    </r>
    <r>
      <rPr>
        <sz val="9"/>
        <rFont val="Arial"/>
        <family val="2"/>
      </rPr>
      <t xml:space="preserve"> 39, no. 3: 99–109.</t>
    </r>
  </si>
  <si>
    <r>
      <t xml:space="preserve">Mahon, R., and E. K. Balon. 1977. Ecological fish production in Long Pond, a lakeshore lagoon on Long Point, Lake Erie. </t>
    </r>
    <r>
      <rPr>
        <i/>
        <sz val="9"/>
        <rFont val="Arial"/>
      </rPr>
      <t>Environmental Biology of Fishes</t>
    </r>
    <r>
      <rPr>
        <sz val="9"/>
        <rFont val="Arial"/>
        <family val="2"/>
      </rPr>
      <t xml:space="preserve"> 2, no. 3 (December): 261-284. doi:10.1007/BF00005994.</t>
    </r>
  </si>
  <si>
    <r>
      <t xml:space="preserve">Mahon, R., and E. K. Balon. 1985. Fish Production in Warmwater Streams in Poland and Ontario. </t>
    </r>
    <r>
      <rPr>
        <i/>
        <sz val="9"/>
        <rFont val="Arial"/>
      </rPr>
      <t>Canadian Journal of Fisheries and Aquatic Sciences</t>
    </r>
    <r>
      <rPr>
        <sz val="9"/>
        <rFont val="Arial"/>
        <family val="2"/>
      </rPr>
      <t xml:space="preserve"> 42, no. 6 (June): 1211-1215. doi:10.1139/f85-148.</t>
    </r>
  </si>
  <si>
    <t>Land</t>
    <phoneticPr fontId="2" type="noConversion"/>
  </si>
  <si>
    <r>
      <t xml:space="preserve">Mann, K. H., R. H. Britton, A. Kowalczewski, T. J. Lack, C. P. Mathews, and I. McDonald. 1972. Productivity and energy flow at all trophic levels in the River Thames, England. In </t>
    </r>
    <r>
      <rPr>
        <i/>
        <sz val="9"/>
        <rFont val="Arial"/>
      </rPr>
      <t>Productivity problems of freshwaters</t>
    </r>
    <r>
      <rPr>
        <sz val="9"/>
        <rFont val="Arial"/>
        <family val="2"/>
      </rPr>
      <t>, ed. Z. Kajak and A. Hillbricht-Ilkowska, 579-596. Warszawa-Krakow, Poland: PWN Polish Scientific Publishers.</t>
    </r>
  </si>
  <si>
    <r>
      <t xml:space="preserve">Rigler, F. H. 1978. II. Lakes. I. North America. Limnology in the high arctic: a case study of Char Lake. </t>
    </r>
    <r>
      <rPr>
        <i/>
        <sz val="9"/>
        <rFont val="Arial"/>
      </rPr>
      <t>Verhandlungen Internationale Vereinigung Limnologie</t>
    </r>
    <r>
      <rPr>
        <sz val="9"/>
        <rFont val="Arial"/>
        <family val="2"/>
      </rPr>
      <t xml:space="preserve"> 20: 127-140.</t>
    </r>
  </si>
  <si>
    <r>
      <t xml:space="preserve">Lam, D. C. L., A. G. Bobba, D. S. Jeffries, and J. R. M. Kelso. 1986. Relationships of spatial gradients of primary production, buffering capacity, and hydrology in Turkey Lakes Watershed. In </t>
    </r>
    <r>
      <rPr>
        <i/>
        <sz val="9"/>
        <rFont val="Arial"/>
      </rPr>
      <t>Impact of acid rain and deposition on aquatic biological systems, ASTM STP 928</t>
    </r>
    <r>
      <rPr>
        <sz val="9"/>
        <rFont val="Arial"/>
        <family val="2"/>
      </rPr>
      <t>, ed. Billy G. Isom, Sally D. Dennis, and John Morton Bates, 42-53. Philadelphia: American Society for Testing and Materials, August.</t>
    </r>
  </si>
  <si>
    <r>
      <t xml:space="preserve">Rupp, R. S., and S. E. DeRoche. 1965. Standing crops of fishes in three small lakes compared with C14 estimates of net primary productivity. </t>
    </r>
    <r>
      <rPr>
        <i/>
        <sz val="9"/>
        <rFont val="Arial"/>
      </rPr>
      <t>Transactions of the American Fisheries Society</t>
    </r>
    <r>
      <rPr>
        <sz val="9"/>
        <rFont val="Arial"/>
        <family val="2"/>
      </rPr>
      <t xml:space="preserve"> 94, no. 1: 9–25.</t>
    </r>
  </si>
  <si>
    <r>
      <t xml:space="preserve">Sarrka, J. 1972. The bottom megafauna of the oligotrophic Lake Konnevesi, Finland. </t>
    </r>
    <r>
      <rPr>
        <i/>
        <sz val="9"/>
        <rFont val="Arial"/>
      </rPr>
      <t>Annales Zoologici Fennici</t>
    </r>
    <r>
      <rPr>
        <sz val="9"/>
        <rFont val="Arial"/>
        <family val="2"/>
      </rPr>
      <t xml:space="preserve"> 9: 141-146.</t>
    </r>
  </si>
  <si>
    <r>
      <t xml:space="preserve">Mills, K. H. 1985. Responses of Lake Whitefish (Coregonus clupeaformis) to Fertilization of Lake 226, the Experimental Lakes Area. </t>
    </r>
    <r>
      <rPr>
        <i/>
        <sz val="9"/>
        <rFont val="Arial"/>
      </rPr>
      <t>Canadian Journal of Fisheries and Aquatic Sciences</t>
    </r>
    <r>
      <rPr>
        <sz val="9"/>
        <rFont val="Arial"/>
        <family val="2"/>
      </rPr>
      <t xml:space="preserve"> 42, no. 1 (January): 129-138. doi:10.1139/f85-016.</t>
    </r>
  </si>
  <si>
    <r>
      <t xml:space="preserve">Mills, C. A., and A. Eloranta. 1985. The biology of Phoxinus phoxinus (L.) and other littoral zone fishes in Lake Konnevesi, central Finland. </t>
    </r>
    <r>
      <rPr>
        <i/>
        <sz val="9"/>
        <rFont val="Arial"/>
      </rPr>
      <t>Annales Zoologici Fennici</t>
    </r>
    <r>
      <rPr>
        <sz val="9"/>
        <rFont val="Arial"/>
        <family val="2"/>
      </rPr>
      <t xml:space="preserve"> 22, no. 1: 1-12.</t>
    </r>
  </si>
  <si>
    <r>
      <t xml:space="preserve">Jester, D. B. 1972. </t>
    </r>
    <r>
      <rPr>
        <i/>
        <sz val="9"/>
        <rFont val="Arial"/>
      </rPr>
      <t>Life History, Ecology and Management of the River Carpsucker, Carpiodes Carpio (Rafinesque) with Reference to Elephant Butte Lake</t>
    </r>
    <r>
      <rPr>
        <sz val="9"/>
        <rFont val="Arial"/>
        <family val="2"/>
      </rPr>
      <t>. Agric. Exp. Stn. Res. Rep. 243. Las Cruces, N.M.: New Mexico State University.</t>
    </r>
  </si>
  <si>
    <r>
      <t xml:space="preserve">Nakanishi, M. 1975. Primary production by phytoplankton. In </t>
    </r>
    <r>
      <rPr>
        <i/>
        <sz val="9"/>
        <rFont val="Arial"/>
      </rPr>
      <t>Productivity of communities in Japanese Inland waters</t>
    </r>
    <r>
      <rPr>
        <sz val="9"/>
        <rFont val="Arial"/>
        <family val="2"/>
      </rPr>
      <t>, ed. S. Mori and G. Yamamoto, 398-402. JIBP Synthesis 10. JINP-PF REs. Group Acid Lakes in Urabandai.</t>
    </r>
  </si>
  <si>
    <r>
      <t xml:space="preserve">Kelso, J. R. M. 1988. Fish Community Structure, Biomass, and Production in the Turkey Lakes Watershed, Ontario. </t>
    </r>
    <r>
      <rPr>
        <i/>
        <sz val="9"/>
        <rFont val="Arial"/>
      </rPr>
      <t>Canadian Journal of Fisheries and Aquatic Sciences</t>
    </r>
    <r>
      <rPr>
        <sz val="9"/>
        <rFont val="Arial"/>
        <family val="2"/>
      </rPr>
      <t xml:space="preserve"> 45, no. S1 (December): s115-s120. doi:10.1139/f88-275.</t>
    </r>
  </si>
  <si>
    <r>
      <t xml:space="preserve">Penczak, T., J. Jankov, T.S.J. Dikov, and M. Zalewski. 1985. Fish production in the Mesta River, Rila Mountain, Samokov, Bulgaria. </t>
    </r>
    <r>
      <rPr>
        <i/>
        <sz val="9"/>
        <rFont val="Arial"/>
      </rPr>
      <t>Fisheries Research</t>
    </r>
    <r>
      <rPr>
        <sz val="9"/>
        <rFont val="Arial"/>
        <family val="2"/>
      </rPr>
      <t xml:space="preserve"> 3: 201-221. doi:16/0165-7836(85)90022-0.</t>
    </r>
  </si>
  <si>
    <r>
      <t xml:space="preserve">Vareschi, E. 1982. The Ecology of Lake Nakuru (Kenya). III. Abiotic Factors and Primary Production. </t>
    </r>
    <r>
      <rPr>
        <i/>
        <sz val="9"/>
        <rFont val="Arial"/>
      </rPr>
      <t>Oecologia</t>
    </r>
    <r>
      <rPr>
        <sz val="9"/>
        <rFont val="Arial"/>
        <family val="2"/>
      </rPr>
      <t xml:space="preserve"> 55, no. 1 (January 1): 81-101.</t>
    </r>
  </si>
  <si>
    <r>
      <t xml:space="preserve">MacCallum, W. R., and H. A. Regier. 1984. The biology and bioenergetics of Arctic charr in Char Lake, NWT, Canada. In </t>
    </r>
    <r>
      <rPr>
        <i/>
        <sz val="9"/>
        <rFont val="Arial"/>
      </rPr>
      <t>Biology of Arctic Charr. Proceedings of the International Symposium on Arctic Charr</t>
    </r>
    <r>
      <rPr>
        <sz val="9"/>
        <rFont val="Arial"/>
        <family val="2"/>
      </rPr>
      <t>, ed. L. Johnson and B. L. Burns, 329–340. Winnipeg: University of Manitoba Press.</t>
    </r>
  </si>
  <si>
    <r>
      <t xml:space="preserve">Goldspink, C. R. 1978. The population density, growth rate and production of bream, Abramis brama, in Tjeukemeer. </t>
    </r>
    <r>
      <rPr>
        <i/>
        <sz val="9"/>
        <rFont val="Arial"/>
      </rPr>
      <t>Journal of Fish Biology</t>
    </r>
    <r>
      <rPr>
        <sz val="9"/>
        <rFont val="Arial"/>
        <family val="2"/>
      </rPr>
      <t xml:space="preserve"> 13: 499-517.</t>
    </r>
  </si>
  <si>
    <r>
      <t xml:space="preserve">Kloster, Asbjørn Elias. 1978. Physical and chemical properties of the waters of Øvre Heimdalen. </t>
    </r>
    <r>
      <rPr>
        <i/>
        <sz val="9"/>
        <rFont val="Arial"/>
      </rPr>
      <t>Ecography</t>
    </r>
    <r>
      <rPr>
        <sz val="9"/>
        <rFont val="Arial"/>
        <family val="2"/>
      </rPr>
      <t xml:space="preserve"> 1, no. 2</t>
    </r>
    <r>
      <rPr>
        <sz val="9"/>
        <rFont val="Monaco"/>
      </rPr>
      <t>‐</t>
    </r>
    <r>
      <rPr>
        <sz val="9"/>
        <rFont val="Arial"/>
        <family val="2"/>
      </rPr>
      <t>3 (April 1): 117-123. doi:10.1111/j.1600-0587.1978.tb00947.x.</t>
    </r>
  </si>
  <si>
    <r>
      <t xml:space="preserve">Randall, R. G., C. K. Minns, and J. R. M. Kelso. 1995. Fish production in freshwaters: Are rivers more productive than lakes? </t>
    </r>
    <r>
      <rPr>
        <i/>
        <sz val="9"/>
        <rFont val="Arial"/>
      </rPr>
      <t>Canadian Journal of Fisheries and Aquatic Sciences</t>
    </r>
    <r>
      <rPr>
        <sz val="9"/>
        <rFont val="Arial"/>
        <family val="2"/>
      </rPr>
      <t xml:space="preserve"> 52, no. 3 (March): 631-643. doi:10.1139/f95-063.</t>
    </r>
  </si>
  <si>
    <r>
      <t xml:space="preserve">Rask, M. 1984. The effect of low pH on perch, Perca fluviatilis L. 3. The perch population in small, acidic, extremely humic forest lake. </t>
    </r>
    <r>
      <rPr>
        <i/>
        <sz val="9"/>
        <rFont val="Arial"/>
      </rPr>
      <t>Annales Zoologici Fennici</t>
    </r>
    <r>
      <rPr>
        <sz val="9"/>
        <rFont val="Arial"/>
        <family val="2"/>
      </rPr>
      <t xml:space="preserve"> 21, no. 1: 15-22.</t>
    </r>
  </si>
  <si>
    <r>
      <t xml:space="preserve">Halyk, L. C., and E. K. Balon. 1983. Structure and ecological production of the fish taxocene of a small floodplain system. </t>
    </r>
    <r>
      <rPr>
        <i/>
        <sz val="9"/>
        <rFont val="Arial"/>
      </rPr>
      <t>Canadian Journal of Zoology</t>
    </r>
    <r>
      <rPr>
        <sz val="9"/>
        <rFont val="Arial"/>
        <family val="2"/>
      </rPr>
      <t xml:space="preserve"> 61, no. 11 (November): 2446-2464. doi:10.1139/z83-326.</t>
    </r>
  </si>
  <si>
    <r>
      <t xml:space="preserve">Balon, E. K. 1972. Possible fish stock size assessment and available production survey as developed on Lake Kariba. </t>
    </r>
    <r>
      <rPr>
        <i/>
        <sz val="9"/>
        <rFont val="Arial"/>
      </rPr>
      <t>African Journal of Tropical Hydrobiology and Fisheries</t>
    </r>
    <r>
      <rPr>
        <sz val="9"/>
        <rFont val="Arial"/>
        <family val="2"/>
      </rPr>
      <t xml:space="preserve"> 1: 45-73.</t>
    </r>
  </si>
  <si>
    <r>
      <t xml:space="preserve">Lien, L. 1981. Biology of the minnow Phoxinus phoxinus and its interactions with brown trout Salmo trutta in Øvre Heimdalsvatn, Norway. </t>
    </r>
    <r>
      <rPr>
        <i/>
        <sz val="9"/>
        <rFont val="Arial"/>
      </rPr>
      <t>Ecography</t>
    </r>
    <r>
      <rPr>
        <sz val="9"/>
        <rFont val="Arial"/>
        <family val="2"/>
      </rPr>
      <t xml:space="preserve"> 4, no. 3 (September 1): 191-200. doi:10.1111/j.1600-0587.1981.tb00997.x.</t>
    </r>
  </si>
  <si>
    <r>
      <t xml:space="preserve">Jester, D. B. 1976. Production of rough or commercial fishes in Elephant Butte Lake, New Mexico. </t>
    </r>
    <r>
      <rPr>
        <i/>
        <sz val="9"/>
        <rFont val="Arial"/>
      </rPr>
      <t>Transactions of the American Fisheries Society</t>
    </r>
    <r>
      <rPr>
        <sz val="9"/>
        <rFont val="Arial"/>
        <family val="2"/>
      </rPr>
      <t xml:space="preserve"> 2: 222-231.</t>
    </r>
  </si>
  <si>
    <r>
      <t xml:space="preserve">Johansson, J. A. 1983. Seasonal development of bacterioplankton in two forest lakes in central Sweden. </t>
    </r>
    <r>
      <rPr>
        <i/>
        <sz val="9"/>
        <rFont val="Arial"/>
      </rPr>
      <t>Hydrobiologia</t>
    </r>
    <r>
      <rPr>
        <sz val="9"/>
        <rFont val="Arial"/>
        <family val="2"/>
      </rPr>
      <t xml:space="preserve"> 101, no. 1-2 (April): 71-87. doi:10.1007/BF00008659.</t>
    </r>
  </si>
  <si>
    <r>
      <t xml:space="preserve">Kelso, J. R. M. 1985. Standing Stock and Production of Fish in a Cascading Lake System on the Canadian Shield. </t>
    </r>
    <r>
      <rPr>
        <i/>
        <sz val="9"/>
        <rFont val="Arial"/>
      </rPr>
      <t>Canadian Journal of Fisheries and Aquatic Sciences</t>
    </r>
    <r>
      <rPr>
        <sz val="9"/>
        <rFont val="Arial"/>
        <family val="2"/>
      </rPr>
      <t xml:space="preserve"> 42, no. 7 (July): 1315-1320. doi:10.1139/f85-164.</t>
    </r>
  </si>
  <si>
    <r>
      <t xml:space="preserve">Eggers, D. M., N. W. Bartoo, N. A. Rickard, R. E. Nelson, R. C. Wissmar, R. L. Burgner, and A. H. Devol. 1978. The Lake Washington Ecosystem: The Perspective from the Fish Community Production and Forage Base. </t>
    </r>
    <r>
      <rPr>
        <i/>
        <sz val="9"/>
        <rFont val="Arial"/>
      </rPr>
      <t>Journal of the Fisheries Research Board of Canada</t>
    </r>
    <r>
      <rPr>
        <sz val="9"/>
        <rFont val="Arial"/>
        <family val="2"/>
      </rPr>
      <t xml:space="preserve"> 35, no. 12 (December): 1553-1571. doi:10.1139/f78-246.</t>
    </r>
  </si>
  <si>
    <r>
      <t xml:space="preserve">Gerking, S. D. 1964. Timing and magnitude of the production of a bluegill sunfish population and its food supply. </t>
    </r>
    <r>
      <rPr>
        <i/>
        <sz val="9"/>
        <rFont val="Arial"/>
      </rPr>
      <t>Verhandlungen Internationale Vereinigung Limnologie</t>
    </r>
    <r>
      <rPr>
        <sz val="9"/>
        <rFont val="Arial"/>
        <family val="2"/>
      </rPr>
      <t xml:space="preserve"> 15: 496-503.</t>
    </r>
  </si>
  <si>
    <r>
      <t>Lobon</t>
    </r>
    <r>
      <rPr>
        <sz val="9"/>
        <rFont val="Monaco"/>
      </rPr>
      <t>‐</t>
    </r>
    <r>
      <rPr>
        <sz val="9"/>
        <rFont val="Arial"/>
        <family val="2"/>
      </rPr>
      <t xml:space="preserve">Cervia, J., and T. Penczak. 1984. Fish production in the Jarama River, Central Spain. </t>
    </r>
    <r>
      <rPr>
        <i/>
        <sz val="9"/>
        <rFont val="Arial"/>
      </rPr>
      <t>Ecography</t>
    </r>
    <r>
      <rPr>
        <sz val="9"/>
        <rFont val="Arial"/>
        <family val="2"/>
      </rPr>
      <t xml:space="preserve"> 7, no. 2 (May 1): 128-137. doi:10.1111/j.1600-0587.1984.tb01113.x.</t>
    </r>
  </si>
  <si>
    <r>
      <t xml:space="preserve">Chapman, D. W. 1965. Net production of juvenile coho salmon in three Oregon streams. </t>
    </r>
    <r>
      <rPr>
        <i/>
        <sz val="9"/>
        <rFont val="Arial"/>
      </rPr>
      <t>Transactions of the American Fisheries Society</t>
    </r>
    <r>
      <rPr>
        <sz val="9"/>
        <rFont val="Arial"/>
        <family val="2"/>
      </rPr>
      <t xml:space="preserve"> 94, no. 1: 40–52.</t>
    </r>
  </si>
  <si>
    <t>SUMMARY: Average for each ecosystem</t>
    <phoneticPr fontId="2" type="noConversion"/>
  </si>
  <si>
    <r>
      <t xml:space="preserve">Ciepielewski, W. 1981. Population of pike (Esox lucius L.) in pond type Lake Warniak in 1969-1978. </t>
    </r>
    <r>
      <rPr>
        <i/>
        <sz val="9"/>
        <rFont val="Arial"/>
      </rPr>
      <t>Polish Journal of Ecology</t>
    </r>
    <r>
      <rPr>
        <sz val="9"/>
        <rFont val="Arial"/>
        <family val="2"/>
      </rPr>
      <t xml:space="preserve"> 29, no. 1: 35-51.</t>
    </r>
  </si>
  <si>
    <r>
      <t xml:space="preserve">Krogius, F. V., E. M. Krokhin, and V. V. Menshutkin. 1972. The modelling of the ecosystem Lake Dalnee on an electronic computer. In </t>
    </r>
    <r>
      <rPr>
        <i/>
        <sz val="9"/>
        <rFont val="Arial"/>
      </rPr>
      <t>Productivity problems in freshwaters</t>
    </r>
    <r>
      <rPr>
        <sz val="9"/>
        <rFont val="Arial"/>
        <family val="2"/>
      </rPr>
      <t>, ed. Z. Kajak and A. Hillbricht-Ilkowska, 149-164. Warszawa-Krakow, Poland: PWN Polish Scientific Publishers.</t>
    </r>
  </si>
  <si>
    <r>
      <t xml:space="preserve">Gulin, V. V., and G. P. Rudenko. 1973. Procedure for assessment of fish production in lakes. </t>
    </r>
    <r>
      <rPr>
        <i/>
        <sz val="9"/>
        <rFont val="Arial"/>
      </rPr>
      <t>Journal of Ichthyology</t>
    </r>
    <r>
      <rPr>
        <sz val="9"/>
        <rFont val="Arial"/>
        <family val="2"/>
      </rPr>
      <t xml:space="preserve"> 13: 813-823.</t>
    </r>
  </si>
  <si>
    <r>
      <t xml:space="preserve">Mahon, R. 1976. A second look at bluegill production in Wyland Lake, Indiana. </t>
    </r>
    <r>
      <rPr>
        <i/>
        <sz val="9"/>
        <rFont val="Arial"/>
      </rPr>
      <t>Environmental Biology of Fishes</t>
    </r>
    <r>
      <rPr>
        <sz val="9"/>
        <rFont val="Arial"/>
        <family val="2"/>
      </rPr>
      <t xml:space="preserve"> 1, no. 1: 85-86. doi:10.1007/BF00761731.</t>
    </r>
  </si>
  <si>
    <r>
      <t xml:space="preserve">Craig, J. F. 1980. Growth and Production of the 1955 to 1972 Cohorts of Perch, Perca fluviatilis L., in Windermere. </t>
    </r>
    <r>
      <rPr>
        <i/>
        <sz val="9"/>
        <rFont val="Arial"/>
      </rPr>
      <t>Journal of Animal Ecology</t>
    </r>
    <r>
      <rPr>
        <sz val="9"/>
        <rFont val="Arial"/>
        <family val="2"/>
      </rPr>
      <t xml:space="preserve"> 49, no. 1 (February 1): 291-315. doi:10.2307/4290.</t>
    </r>
  </si>
  <si>
    <r>
      <t xml:space="preserve">Downing, J. A., and C. Plante. 1993. Production of Fish Populations in Lakes. </t>
    </r>
    <r>
      <rPr>
        <i/>
        <sz val="9"/>
        <rFont val="Arial"/>
      </rPr>
      <t>Canadian Journal of Fisheries and Aquatic Sciences</t>
    </r>
    <r>
      <rPr>
        <sz val="9"/>
        <rFont val="Arial"/>
        <family val="2"/>
      </rPr>
      <t xml:space="preserve"> 50, no. 1 (January): 110-120. doi:10.1139/f93-013.</t>
    </r>
  </si>
  <si>
    <r>
      <t xml:space="preserve">Edmondson, W. T. 1977. Recovery of Lake Washington from Eutrophication. In </t>
    </r>
    <r>
      <rPr>
        <i/>
        <sz val="9"/>
        <rFont val="Arial"/>
      </rPr>
      <t>Recovery and restoration of damaged ecosystems</t>
    </r>
    <r>
      <rPr>
        <sz val="9"/>
        <rFont val="Arial"/>
        <family val="2"/>
      </rPr>
      <t>, ed. J. Cairns Jr., K. L. Dickson, and E. E. Herricks, 102-109. Virginia: University Press Virginia.</t>
    </r>
  </si>
  <si>
    <r>
      <t xml:space="preserve">Edmondson, W. T., and John T. Lehman. 1981. The Effect of Changes in the Nutrient Income on the Condition of Lake Washington. </t>
    </r>
    <r>
      <rPr>
        <i/>
        <sz val="9"/>
        <rFont val="Arial"/>
      </rPr>
      <t>Limnology and Oceanography</t>
    </r>
    <r>
      <rPr>
        <sz val="9"/>
        <rFont val="Arial"/>
        <family val="2"/>
      </rPr>
      <t xml:space="preserve"> 26, no. 1 (January 1): 1-29.</t>
    </r>
  </si>
  <si>
    <r>
      <t xml:space="preserve">Gwahaba, J. J. 1973. Effects of fishing on the Tilapia nilotica (Linne‘ 1757) population in Lake George, Uganda over the past 20 years. </t>
    </r>
    <r>
      <rPr>
        <i/>
        <sz val="9"/>
        <rFont val="Arial"/>
      </rPr>
      <t>African Journal of Ecology</t>
    </r>
    <r>
      <rPr>
        <sz val="9"/>
        <rFont val="Arial"/>
        <family val="2"/>
      </rPr>
      <t xml:space="preserve"> 11, no. 3</t>
    </r>
    <r>
      <rPr>
        <sz val="9"/>
        <rFont val="Monaco"/>
      </rPr>
      <t>‐</t>
    </r>
    <r>
      <rPr>
        <sz val="9"/>
        <rFont val="Arial"/>
        <family val="2"/>
      </rPr>
      <t>4 (December 1): 317-328. doi:10.1111/j.1365-2028.1973.tb00096.x.</t>
    </r>
  </si>
  <si>
    <r>
      <t xml:space="preserve">Efford, I. E. 1972. An interim review of the Marion Lake project. In </t>
    </r>
    <r>
      <rPr>
        <i/>
        <sz val="9"/>
        <rFont val="Arial"/>
      </rPr>
      <t>Productivity problems in freshwaters</t>
    </r>
    <r>
      <rPr>
        <sz val="9"/>
        <rFont val="Arial"/>
        <family val="2"/>
      </rPr>
      <t>, ed. Z. Kajak and A. Hillbricht-Ilkowska, 89-109. Warszawa-Krakow, Poland: PWN Polish Scientific Publishers.</t>
    </r>
  </si>
  <si>
    <r>
      <t xml:space="preserve">Lind, E. A., M. Hytinkoski, M. Keranen, and O. Kukko. 1973. Spawning and population structure of the roach, Rutilus rutilus L., in Lake Kiutajarvi, NE-Finland. </t>
    </r>
    <r>
      <rPr>
        <i/>
        <sz val="9"/>
        <rFont val="Arial"/>
      </rPr>
      <t>Ichthyol Fenn Borealis</t>
    </r>
    <r>
      <rPr>
        <sz val="9"/>
        <rFont val="Arial"/>
        <family val="2"/>
      </rPr>
      <t xml:space="preserve"> 1: 1-30.</t>
    </r>
  </si>
  <si>
    <r>
      <t xml:space="preserve">Morgan, N. C. 1972. Productivity studies at Loch Leven (a shallow nutrient rich lowland lake). In </t>
    </r>
    <r>
      <rPr>
        <i/>
        <sz val="9"/>
        <rFont val="Arial"/>
      </rPr>
      <t>Productivity problems in freshwaters</t>
    </r>
    <r>
      <rPr>
        <sz val="9"/>
        <rFont val="Arial"/>
        <family val="2"/>
      </rPr>
      <t>, ed. Z. Kajak and A. Hillbricht-Ilkowska, 183-205. Warszawa-Krakow, Poland: PWN Polish Scientific Publishers.</t>
    </r>
  </si>
  <si>
    <r>
      <t xml:space="preserve">Mortimer, C. H., and E. B. Worthington. 1942. Morphometric Data for Windermere. </t>
    </r>
    <r>
      <rPr>
        <i/>
        <sz val="9"/>
        <rFont val="Arial"/>
      </rPr>
      <t>Journal of Animal Ecology</t>
    </r>
    <r>
      <rPr>
        <sz val="9"/>
        <rFont val="Arial"/>
        <family val="2"/>
      </rPr>
      <t xml:space="preserve"> 11, no. 2 (November 1): 245-247. doi:10.2307/1359.</t>
    </r>
  </si>
  <si>
    <t>Kidepo Valley National Park, Uganda</t>
  </si>
  <si>
    <t>kid</t>
  </si>
  <si>
    <t>kru64</t>
  </si>
  <si>
    <t>kru75</t>
  </si>
  <si>
    <t>kru84</t>
  </si>
  <si>
    <t>kru97</t>
  </si>
  <si>
    <t>kru09</t>
  </si>
  <si>
    <t>man70</t>
  </si>
  <si>
    <r>
      <t xml:space="preserve">Beattie, M., H. J. Bromley, M. Chambers, C. R. Goldspinks, J. Vijverberg, N. P. van Zalingen, and H. L. Golterman. 1972. Limnological studies of Tjeukemeer a typical Dutch polder reservoir. In </t>
    </r>
    <r>
      <rPr>
        <i/>
        <sz val="9"/>
        <rFont val="Arial"/>
      </rPr>
      <t>Productivity problems in freshwaters</t>
    </r>
    <r>
      <rPr>
        <sz val="9"/>
        <rFont val="Arial"/>
        <family val="2"/>
      </rPr>
      <t>, ed. Z. Kajak and A. Hillbricht-Ilkowska, 421-447. Warszawa-Krakow, Poland: PWN Polish Scientific Publishers.</t>
    </r>
  </si>
  <si>
    <r>
      <t xml:space="preserve">Goodnight, W. H., and T. C. Bjornn. 1971. Fish production in two Idaho streams. </t>
    </r>
    <r>
      <rPr>
        <i/>
        <sz val="9"/>
        <rFont val="Arial"/>
      </rPr>
      <t>Transactions of the American Fisheries Society</t>
    </r>
    <r>
      <rPr>
        <sz val="9"/>
        <rFont val="Arial"/>
        <family val="2"/>
      </rPr>
      <t xml:space="preserve"> 100, no. 4: 769–780.</t>
    </r>
  </si>
  <si>
    <r>
      <t xml:space="preserve">Hopkins, C. L. 1971. Production of fish in two small streams in the north island of New Zealand. </t>
    </r>
    <r>
      <rPr>
        <i/>
        <sz val="9"/>
        <rFont val="Arial"/>
      </rPr>
      <t>New Zealand Journal of Marine and Freshwater Research</t>
    </r>
    <r>
      <rPr>
        <sz val="9"/>
        <rFont val="Arial"/>
        <family val="2"/>
      </rPr>
      <t xml:space="preserve"> 5, no. 2 (June): 280-290. doi:10.1080/00288330.1971.9515381.</t>
    </r>
  </si>
  <si>
    <r>
      <t xml:space="preserve">Goldspink, C. R. 1979. The population density, growth rate and production of roach Rutilus mtilus (L.) in Tjeukemeer, The Netherlands. </t>
    </r>
    <r>
      <rPr>
        <i/>
        <sz val="9"/>
        <rFont val="Arial"/>
      </rPr>
      <t>Journal of Fish Biology</t>
    </r>
    <r>
      <rPr>
        <sz val="9"/>
        <rFont val="Arial"/>
        <family val="2"/>
      </rPr>
      <t xml:space="preserve"> 15, no. 4 (October 1): 473-498. doi:10.1111/j.1095-8649.1979.tb03632.x.</t>
    </r>
  </si>
  <si>
    <r>
      <t xml:space="preserve">Coche, A. G. 1974. Limnological study of a tropical reservoir. In </t>
    </r>
    <r>
      <rPr>
        <i/>
        <sz val="9"/>
        <rFont val="Arial"/>
      </rPr>
      <t>Lake Kariba: a Manmade Tropical Ecosystem in Central Africa</t>
    </r>
    <r>
      <rPr>
        <sz val="9"/>
        <rFont val="Arial"/>
        <family val="2"/>
      </rPr>
      <t>, ed. E. K. Balon and A. G. Coche, 1-247. The Hague, Netherlands: W. Junk Publishers.</t>
    </r>
  </si>
  <si>
    <r>
      <t xml:space="preserve">Mahon, Robin, Eugene K. Balon, and David L. G. Noakes. 1979. Distribution, community structure and production of fishes in the upper Speed River, Ontario: a preimpoundment study. </t>
    </r>
    <r>
      <rPr>
        <i/>
        <sz val="9"/>
        <rFont val="Arial"/>
      </rPr>
      <t>Environmental Biology of Fishes</t>
    </r>
    <r>
      <rPr>
        <sz val="9"/>
        <rFont val="Arial"/>
        <family val="2"/>
      </rPr>
      <t xml:space="preserve"> 4, no. 3 (August): 219-244. doi:10.1007/BF00005480.</t>
    </r>
  </si>
  <si>
    <r>
      <t xml:space="preserve">Lien, L. 1978. The Energy Budget of the Brown Trout Population of Øvre Heimdalsvatn. </t>
    </r>
    <r>
      <rPr>
        <i/>
        <sz val="9"/>
        <rFont val="Arial"/>
      </rPr>
      <t>Holarctic Ecology</t>
    </r>
    <r>
      <rPr>
        <sz val="9"/>
        <rFont val="Arial"/>
        <family val="2"/>
      </rPr>
      <t xml:space="preserve"> 1, no. 2/3 (January 1): 279-300.</t>
    </r>
  </si>
  <si>
    <t>Bhadra Wildlife Sanctuary, India</t>
  </si>
  <si>
    <t>Bori-Satpura Tiger Reserve, India</t>
  </si>
  <si>
    <t>Broadleaf or Needleleaf, Order, Family and trees/hectare were added to the dataset digitised by Niklas &amp; Enquist 2004, allowing ecosystem-level production-biomass relations to be investigated.</t>
    <phoneticPr fontId="2" type="noConversion"/>
  </si>
  <si>
    <t>Taxa</t>
    <phoneticPr fontId="2" type="noConversion"/>
  </si>
  <si>
    <t>Mammal; Africa</t>
    <phoneticPr fontId="2" type="noConversion"/>
  </si>
  <si>
    <t>Mammal; Africa</t>
    <phoneticPr fontId="2" type="noConversion"/>
  </si>
  <si>
    <t>Mammal; North America</t>
    <phoneticPr fontId="2" type="noConversion"/>
  </si>
  <si>
    <t>Pilanesburg National Park, South Africa</t>
  </si>
  <si>
    <t>pil</t>
  </si>
  <si>
    <t>Queen Elizabeth National Park, Uganda</t>
  </si>
  <si>
    <t>que</t>
  </si>
  <si>
    <t>Sabie River, Kruger NP, South Africa</t>
  </si>
  <si>
    <t>Reference</t>
    <phoneticPr fontId="2" type="noConversion"/>
  </si>
  <si>
    <t>Sims Singh Lauenroth 1978 for biomass values and Sims Singh 1978 for production</t>
    <phoneticPr fontId="2" type="noConversion"/>
  </si>
  <si>
    <r>
      <t xml:space="preserve">Gerking, S. D. 1962. Production and Food Utilization in a Population of Bluegill Sunfish. </t>
    </r>
    <r>
      <rPr>
        <i/>
        <sz val="9"/>
        <rFont val="Arial"/>
      </rPr>
      <t>Ecological Monographs</t>
    </r>
    <r>
      <rPr>
        <sz val="9"/>
        <rFont val="Arial"/>
        <family val="2"/>
      </rPr>
      <t xml:space="preserve"> 32, no. 1 (January 1): 31-78. doi:10.2307/1942360.</t>
    </r>
  </si>
  <si>
    <t>Coupland 1993 8B; p. 472 for biomass and p. 477 for production. Also reproduced in Gibson 2009, p. 134</t>
    <phoneticPr fontId="2" type="noConversion"/>
  </si>
  <si>
    <r>
      <t xml:space="preserve">Arvola, L. 1983. Primary production and phytoplankton in two small, polyhumic forest lakes in southern Finland. </t>
    </r>
    <r>
      <rPr>
        <i/>
        <sz val="9"/>
        <rFont val="Arial"/>
      </rPr>
      <t>Hydrobiologia</t>
    </r>
    <r>
      <rPr>
        <sz val="9"/>
        <rFont val="Arial"/>
        <family val="2"/>
      </rPr>
      <t xml:space="preserve"> 101, no. 1-2 (April): 105-110. doi:10.1007/BF00008661.</t>
    </r>
  </si>
  <si>
    <t>Okavango Delta, Botswana</t>
  </si>
  <si>
    <t>oka</t>
  </si>
  <si>
    <r>
      <t xml:space="preserve">Kelso, J. R. M., and M. G. Johnson. 1991. Factors Related to the Biomass and Production of Fish Communities in Small, Oligotrophic Lakes Vulnerable to Acidification. </t>
    </r>
    <r>
      <rPr>
        <i/>
        <sz val="9"/>
        <rFont val="Arial"/>
      </rPr>
      <t>Canadian Journal of Fisheries and Aquatic Sciences</t>
    </r>
    <r>
      <rPr>
        <sz val="9"/>
        <rFont val="Arial"/>
        <family val="2"/>
      </rPr>
      <t xml:space="preserve"> 48, no. 12 (December): 2523-2532. doi:10.1139/f91-293.</t>
    </r>
  </si>
  <si>
    <r>
      <t xml:space="preserve">Downing, J. A., C. Plante, and S. Lalonde. 1990. Fish Production Correlated with Primary Productivity, not the Morphoedaphic Index. </t>
    </r>
    <r>
      <rPr>
        <i/>
        <sz val="9"/>
        <rFont val="Arial"/>
      </rPr>
      <t>Canadian Journal of Fisheries and Aquatic Sciences</t>
    </r>
    <r>
      <rPr>
        <sz val="9"/>
        <rFont val="Arial"/>
        <family val="2"/>
      </rPr>
      <t xml:space="preserve"> 47, no. 10 (October): 1929-1936. doi:10.1139/f90-217.</t>
    </r>
  </si>
  <si>
    <r>
      <t xml:space="preserve">Dunn, I. G., G. G. Ganf, L. M. McGowan, and A. B. Viner. 1969. Lake George, Uganda: a limnological survey. </t>
    </r>
    <r>
      <rPr>
        <i/>
        <sz val="9"/>
        <rFont val="Arial"/>
      </rPr>
      <t>Verhandlungen Internationale Vereinigung Limnologie</t>
    </r>
    <r>
      <rPr>
        <sz val="9"/>
        <rFont val="Arial"/>
        <family val="2"/>
      </rPr>
      <t xml:space="preserve"> 17: 284-288.</t>
    </r>
  </si>
  <si>
    <t>kal</t>
  </si>
  <si>
    <t>kat</t>
  </si>
  <si>
    <r>
      <t xml:space="preserve">Chadwick, E. M. P. 1976. Ecological fish production in a small Precambrain shield lake. </t>
    </r>
    <r>
      <rPr>
        <i/>
        <sz val="9"/>
        <rFont val="Arial"/>
      </rPr>
      <t>Environmental Biology of Fishes</t>
    </r>
    <r>
      <rPr>
        <sz val="9"/>
        <rFont val="Arial"/>
        <family val="2"/>
      </rPr>
      <t xml:space="preserve"> 1, no. 1: 13-60.</t>
    </r>
  </si>
  <si>
    <t>tar00D</t>
  </si>
  <si>
    <t>eto</t>
    <phoneticPr fontId="2" type="noConversion"/>
  </si>
  <si>
    <r>
      <t xml:space="preserve">Holcik, J. 1970. Standing crop, abundance, production and some ecological aspects of fish populations in some inland water of Cuba. </t>
    </r>
    <r>
      <rPr>
        <i/>
        <sz val="9"/>
        <rFont val="Arial"/>
      </rPr>
      <t>Vëstnik Ceskoslovenské Zoologické Spolecnosti</t>
    </r>
    <r>
      <rPr>
        <sz val="9"/>
        <rFont val="Arial"/>
        <family val="2"/>
      </rPr>
      <t xml:space="preserve"> 33: 184-201.</t>
    </r>
  </si>
  <si>
    <t>Large predators – prey; Africa</t>
  </si>
  <si>
    <t>Diptera: Heterotrissocladius oliveri</t>
  </si>
  <si>
    <t>Diptera: Lauterhornia sp.</t>
  </si>
  <si>
    <t>Rotifera</t>
  </si>
  <si>
    <t>Wild dog (Dhole)</t>
    <phoneticPr fontId="2" type="noConversion"/>
  </si>
  <si>
    <r>
      <t xml:space="preserve">Jester, D. B. 1971. Effects of commercial fishing, species introductions, and drawdown control on fish populations in Elephant Butte Reservoir, New Mexico. </t>
    </r>
    <r>
      <rPr>
        <i/>
        <sz val="9"/>
        <rFont val="Arial"/>
      </rPr>
      <t>Reservoir Fisheries and Limnology, American Fisheries Society</t>
    </r>
    <r>
      <rPr>
        <sz val="9"/>
        <rFont val="Arial"/>
        <family val="2"/>
      </rPr>
      <t xml:space="preserve"> 8: 265-285.</t>
    </r>
  </si>
  <si>
    <t>amb</t>
  </si>
  <si>
    <t>Bandhavgarh National Park, India</t>
  </si>
  <si>
    <t>Bandipur National Park, India</t>
  </si>
  <si>
    <t>WCO. Western Channel Observatory (http://www.westernchannelobservatory.org.uk/l4_flow_cyto.php</t>
  </si>
  <si>
    <t>Corbett Tiger Reserve, India</t>
  </si>
  <si>
    <t>Amboseli National Park, Kenya</t>
  </si>
  <si>
    <t>Melghat Tiger Reserve, India</t>
  </si>
  <si>
    <t>Nagarahole National Park, India</t>
  </si>
  <si>
    <t>Nagarjunasagar-Srisailam Sanctuary, India</t>
  </si>
  <si>
    <t>Palamau Tiger Reserve, India</t>
  </si>
  <si>
    <t>Coche 1974</t>
  </si>
  <si>
    <r>
      <t xml:space="preserve">Hoyer, M. V, and D. E Canfield Jr. 1991. A phosphorus-fish standing crop relationship for streams? </t>
    </r>
    <r>
      <rPr>
        <i/>
        <sz val="9"/>
        <rFont val="Arial"/>
      </rPr>
      <t>Lake Reservoir Management</t>
    </r>
    <r>
      <rPr>
        <sz val="9"/>
        <rFont val="Arial"/>
        <family val="2"/>
      </rPr>
      <t xml:space="preserve"> 7, no. 1: 25–32.</t>
    </r>
  </si>
  <si>
    <t xml:space="preserve">These data are adapted from Niklas &amp; Enquist 2004, all of which derives from Cannell, M. R. G. 1982. World Forest Biomass and Primary Production Data. Additional data on experimental plants is included in Niklas &amp; Enquist 2004. </t>
    <phoneticPr fontId="2" type="noConversion"/>
  </si>
  <si>
    <t>hlu82</t>
  </si>
  <si>
    <t>hlu00</t>
  </si>
  <si>
    <t>hwa73</t>
  </si>
  <si>
    <t>hwa96</t>
  </si>
  <si>
    <t>Buxa Tiger Reserve, India</t>
  </si>
  <si>
    <t>Fish</t>
    <phoneticPr fontId="2" type="noConversion"/>
  </si>
  <si>
    <t>Singh &amp; Gupta 1993; Coupland 1993 (8B), p. 100</t>
    <phoneticPr fontId="2" type="noConversion"/>
  </si>
  <si>
    <t xml:space="preserve">Moller et al. 1954, Moller 1954; cited in Cannell 1982 </t>
    <phoneticPr fontId="2" type="noConversion"/>
  </si>
  <si>
    <t>Chapman 1965</t>
  </si>
  <si>
    <t>.20</t>
  </si>
  <si>
    <t>Forest coniferous foliage P-B</t>
  </si>
  <si>
    <r>
      <t xml:space="preserve">Alexander, D. R., and S. P. Merrill. 1976. </t>
    </r>
    <r>
      <rPr>
        <i/>
        <sz val="9"/>
        <rFont val="Arial"/>
      </rPr>
      <t>The unexploited brook trout population of Big Indian Lake, Nova Scotia - vital statistics and potential fisheries</t>
    </r>
    <r>
      <rPr>
        <sz val="9"/>
        <rFont val="Arial"/>
        <family val="2"/>
      </rPr>
      <t>. Technical Report. Halifax, N.S.: Environment Canada Fisheries and Marine Service Freshwater and Anadromous Division Resource Branch Maritimes Region.</t>
    </r>
  </si>
  <si>
    <r>
      <t xml:space="preserve">Alexander, D. R., J. J. Kerekes, and B. C. Sabean. 1986. Description of Selected Lake Characteristics and Occurrence of Fish Species in 781 Nova Scotia Lakes. </t>
    </r>
    <r>
      <rPr>
        <i/>
        <sz val="9"/>
        <rFont val="Arial"/>
      </rPr>
      <t>Proceedings Nova Scotian Institute of Science</t>
    </r>
    <r>
      <rPr>
        <sz val="9"/>
        <rFont val="Arial"/>
        <family val="2"/>
      </rPr>
      <t xml:space="preserve"> 36: 63-106.</t>
    </r>
  </si>
  <si>
    <t>Aqua</t>
    <phoneticPr fontId="2" type="noConversion"/>
  </si>
  <si>
    <t>Notes</t>
  </si>
  <si>
    <t xml:space="preserve">Rychnovska 1979; Coupland 1979 p.178; </t>
    <phoneticPr fontId="2" type="noConversion"/>
  </si>
  <si>
    <t>Reference code</t>
    <phoneticPr fontId="2" type="noConversion"/>
  </si>
  <si>
    <t>Balon 1974</t>
  </si>
  <si>
    <r>
      <t xml:space="preserve">Kelso, J. R. M., and F. J. Ward. 1972. Vital Statistics, Biomass, and Seasonal Production of an Unexploited Walleye (Stizostedion vitreum vitreum) Population in West Blue Lake, Manitoba. </t>
    </r>
    <r>
      <rPr>
        <i/>
        <sz val="9"/>
        <rFont val="Arial"/>
      </rPr>
      <t>Journal of the Fisheries Research Board of Canada</t>
    </r>
    <r>
      <rPr>
        <sz val="9"/>
        <rFont val="Arial"/>
        <family val="2"/>
      </rPr>
      <t xml:space="preserve"> 29, no. 7 (July): 1043-1052. doi:10.1139/f72-150.</t>
    </r>
  </si>
  <si>
    <r>
      <t xml:space="preserve">Mahon, Robin, and Eugene K. Balon. 1977. Fish production in Lake Kariba, reconsidered. </t>
    </r>
    <r>
      <rPr>
        <i/>
        <sz val="9"/>
        <rFont val="Arial"/>
      </rPr>
      <t>Environmental Biology of Fishes</t>
    </r>
    <r>
      <rPr>
        <sz val="9"/>
        <rFont val="Arial"/>
        <family val="2"/>
      </rPr>
      <t xml:space="preserve"> 1, no. 2 (March): 215-218. doi:10.1007/BF00000414.</t>
    </r>
  </si>
  <si>
    <r>
      <t xml:space="preserve">Lind, E. A., T. Ellonen, M. Keranen, and O. Kukko. 1974. Population structure and production of the perch, Perca fluviatilis L., in Lake Kiutajarvi, NE-Finland. </t>
    </r>
    <r>
      <rPr>
        <i/>
        <sz val="9"/>
        <rFont val="Arial"/>
      </rPr>
      <t>Ichthyol Fenn Borealis</t>
    </r>
    <r>
      <rPr>
        <sz val="9"/>
        <rFont val="Arial"/>
        <family val="2"/>
      </rPr>
      <t xml:space="preserve"> 3: 116-159.</t>
    </r>
  </si>
  <si>
    <t>Similipal Tiger Reserve, India</t>
  </si>
  <si>
    <t>savD</t>
  </si>
  <si>
    <t>savW</t>
  </si>
  <si>
    <t>sel</t>
  </si>
  <si>
    <t>Serengeti ecosystem, Tanzania</t>
  </si>
  <si>
    <t>Tarangire National Park, Tanzania</t>
  </si>
  <si>
    <t>tar62D</t>
  </si>
  <si>
    <t>tar62W</t>
  </si>
  <si>
    <t>Water monitor</t>
    <phoneticPr fontId="2" type="noConversion"/>
  </si>
  <si>
    <t>Grassland total P-B</t>
  </si>
  <si>
    <t>Grassland above-ground P-B</t>
  </si>
  <si>
    <t>1994 (11)</t>
  </si>
  <si>
    <t>1994 (12)</t>
  </si>
  <si>
    <t>Pench Tiger Reserve (MR), India</t>
  </si>
  <si>
    <t>Pench Tiger Reserve (MP), India</t>
  </si>
  <si>
    <t>Footnotes from respective pages of Cannell 1982</t>
    <phoneticPr fontId="2" type="noConversion"/>
  </si>
  <si>
    <t>man92</t>
  </si>
  <si>
    <t>1993 (50)</t>
  </si>
  <si>
    <t>1994 (1)</t>
  </si>
  <si>
    <t>1994 (3)</t>
  </si>
  <si>
    <t>Fish P-B, lakes</t>
  </si>
  <si>
    <t>Lac de Port-Bielh</t>
  </si>
  <si>
    <t>Adalsteinsson 1979</t>
  </si>
  <si>
    <t>Bivalvia: Scrobicularia plana</t>
  </si>
  <si>
    <t>Polychaeta: Pectinaria californiensis</t>
  </si>
  <si>
    <t>2000 (13)</t>
  </si>
  <si>
    <t>2000 (14)</t>
  </si>
  <si>
    <t>2000 (15)</t>
  </si>
  <si>
    <t>Diptera: Chironomus anthracinus</t>
  </si>
  <si>
    <t>Tree Savannah S. Kalahari</t>
  </si>
  <si>
    <t>1993 (16)</t>
  </si>
  <si>
    <t>2000 (1)</t>
  </si>
  <si>
    <t>nai02</t>
  </si>
  <si>
    <t>ngo65</t>
  </si>
  <si>
    <t>ngo78</t>
  </si>
  <si>
    <t>ngo88</t>
  </si>
  <si>
    <t>1997 (20)</t>
  </si>
  <si>
    <t>ngo97</t>
  </si>
  <si>
    <t>ngo04</t>
  </si>
  <si>
    <t>Nwaswitshaka River, Kruger NP, South Africa</t>
  </si>
  <si>
    <t>ran</t>
    <phoneticPr fontId="2" type="noConversion"/>
  </si>
  <si>
    <t>sar</t>
    <phoneticPr fontId="2" type="noConversion"/>
  </si>
  <si>
    <t>Female Body Size:</t>
    <phoneticPr fontId="2" type="noConversion"/>
  </si>
  <si>
    <t>Indian elephant</t>
    <phoneticPr fontId="2" type="noConversion"/>
  </si>
  <si>
    <r>
      <t xml:space="preserve">Ganf, G. G. 1974. Rates of oxygen uptake by the planktonic community of a shallow equatorial lake (Lake George, Uganda). </t>
    </r>
    <r>
      <rPr>
        <i/>
        <sz val="9"/>
        <rFont val="Arial"/>
      </rPr>
      <t>Oecologia</t>
    </r>
    <r>
      <rPr>
        <sz val="9"/>
        <rFont val="Arial"/>
        <family val="2"/>
      </rPr>
      <t xml:space="preserve"> 15, no. 1: 17-32. doi:10.1007/BF00345226.</t>
    </r>
  </si>
  <si>
    <t>Aqua</t>
    <phoneticPr fontId="2" type="noConversion"/>
  </si>
  <si>
    <t>per</t>
    <phoneticPr fontId="2" type="noConversion"/>
  </si>
  <si>
    <r>
      <t xml:space="preserve">Lappalainen, Antti, Martti Rask, and Pekka J. Vuorinen. 1988. Acidification affects the perch, Perca fluviatilis, populations in small lakes, of southern Finland. </t>
    </r>
    <r>
      <rPr>
        <i/>
        <sz val="9"/>
        <rFont val="Arial"/>
      </rPr>
      <t>Environmental Biology of Fishes</t>
    </r>
    <r>
      <rPr>
        <sz val="9"/>
        <rFont val="Arial"/>
        <family val="2"/>
      </rPr>
      <t xml:space="preserve"> 21, no. 3 (March): 231-239. doi:10.1007/BF00004866.</t>
    </r>
  </si>
  <si>
    <r>
      <t xml:space="preserve">LeCren, E. D. 1969. Estimates of fish populations and production in small streams in England. In </t>
    </r>
    <r>
      <rPr>
        <i/>
        <sz val="9"/>
        <rFont val="Arial"/>
      </rPr>
      <t>Symposium on salmon and trout in streams</t>
    </r>
    <r>
      <rPr>
        <sz val="9"/>
        <rFont val="Arial"/>
        <family val="2"/>
      </rPr>
      <t>, ed. T. G. Northcote, 269–280. Vancouver: MacMillan Lecture, University of British Columbia.</t>
    </r>
  </si>
  <si>
    <t>1993 (34)</t>
  </si>
  <si>
    <t>Four-horned antelope (Chowsinga)</t>
    <phoneticPr fontId="2" type="noConversion"/>
  </si>
  <si>
    <t>sab</t>
  </si>
  <si>
    <t>Panna National Park, India</t>
  </si>
  <si>
    <t>n</t>
  </si>
  <si>
    <t>k</t>
  </si>
  <si>
    <t>Goral</t>
    <phoneticPr fontId="2" type="noConversion"/>
  </si>
  <si>
    <t>Hyena–prey; Africa</t>
  </si>
  <si>
    <t>.10</t>
  </si>
  <si>
    <t xml:space="preserve">Grassland above-ground P-B </t>
  </si>
  <si>
    <t>1996 (51)</t>
  </si>
  <si>
    <t>2001 (18)</t>
  </si>
  <si>
    <t>Peek et al. 1976</t>
  </si>
  <si>
    <t>Bowler, M. 1991. Implications of large predator management on commercial ranchland in Zimbabwe. MSc thesis, Harare: University of Zimbabwe.</t>
  </si>
  <si>
    <t>Precip., Ann. (mm)</t>
    <phoneticPr fontId="2" type="noConversion"/>
  </si>
  <si>
    <r>
      <t>ANIMAL ABUNDANCE (</t>
    </r>
    <r>
      <rPr>
        <b/>
        <i/>
        <sz val="11"/>
        <rFont val="Arial"/>
      </rPr>
      <t>N</t>
    </r>
    <r>
      <rPr>
        <b/>
        <sz val="11"/>
        <rFont val="Arial"/>
        <family val="2"/>
      </rPr>
      <t>)</t>
    </r>
    <phoneticPr fontId="2" type="noConversion"/>
  </si>
  <si>
    <t>Aqua</t>
    <phoneticPr fontId="2" type="noConversion"/>
  </si>
  <si>
    <t>.17</t>
  </si>
  <si>
    <t>.18</t>
  </si>
  <si>
    <t>Pisidium conventus, Pisidium casertanum</t>
  </si>
  <si>
    <t>R. Broa</t>
  </si>
  <si>
    <t>Forest</t>
  </si>
  <si>
    <t>Plankton</t>
  </si>
  <si>
    <t>1993 (15)</t>
  </si>
  <si>
    <t>1998 (5)</t>
  </si>
  <si>
    <t>1995 (28)</t>
  </si>
  <si>
    <t>1996 (19)</t>
  </si>
  <si>
    <t>1998 (17)</t>
  </si>
  <si>
    <t>1997 (40)</t>
  </si>
  <si>
    <t>Copepoda: Limnocalanus macrurus</t>
  </si>
  <si>
    <t>Orthoptera: Orchelimum fidicinium</t>
  </si>
  <si>
    <t>Leaf litterfall (tons/ha/yr)</t>
    <phoneticPr fontId="2" type="noConversion"/>
  </si>
  <si>
    <t>Odonata: Celithemis fasciata</t>
  </si>
  <si>
    <t>1998 (51)</t>
  </si>
  <si>
    <t>Vijverberg 1977</t>
  </si>
  <si>
    <t>1999 (37)</t>
  </si>
  <si>
    <t>Bukit Barisan Selatan</t>
  </si>
  <si>
    <t>1996 (10)</t>
  </si>
  <si>
    <t>.19</t>
  </si>
  <si>
    <t xml:space="preserve">Grassland below-ground P-B </t>
  </si>
  <si>
    <t>1996 (39)</t>
  </si>
  <si>
    <t>1998 (36)</t>
  </si>
  <si>
    <t>1994 (35)</t>
  </si>
  <si>
    <t>Taman Negara NP (Merapoh)</t>
  </si>
  <si>
    <t>Sikhote-Alin</t>
  </si>
  <si>
    <t>1994 (36)</t>
  </si>
  <si>
    <t>Bayley 1983</t>
  </si>
  <si>
    <t>nai</t>
    <phoneticPr fontId="2" type="noConversion"/>
  </si>
  <si>
    <t>ngo</t>
    <phoneticPr fontId="2" type="noConversion"/>
  </si>
  <si>
    <t>sav</t>
    <phoneticPr fontId="2" type="noConversion"/>
  </si>
  <si>
    <t>ser</t>
    <phoneticPr fontId="2" type="noConversion"/>
  </si>
  <si>
    <t>tar62D</t>
    <phoneticPr fontId="2" type="noConversion"/>
  </si>
  <si>
    <t>Predator Biomass (kg/km2)</t>
    <phoneticPr fontId="2" type="noConversion"/>
  </si>
  <si>
    <r>
      <t xml:space="preserve">LeCren, E. D. 1976. The Productivity of Freshwater Communities. </t>
    </r>
    <r>
      <rPr>
        <i/>
        <sz val="9"/>
        <rFont val="Arial"/>
      </rPr>
      <t>Philosophical Transactions of the Royal Society of London. Series B, Biological Sciences</t>
    </r>
    <r>
      <rPr>
        <sz val="9"/>
        <rFont val="Arial"/>
        <family val="2"/>
      </rPr>
      <t xml:space="preserve"> 274, no. 934 (July 1): 359-374.</t>
    </r>
  </si>
  <si>
    <t>Tadoba-andhari Tiger Reserve, India</t>
  </si>
  <si>
    <t>Sunderbans Tiger Reserve, India</t>
  </si>
  <si>
    <t>Veillon 1983; cited in Proctor 1989</t>
    <phoneticPr fontId="2" type="noConversion"/>
  </si>
  <si>
    <t>Eggers et al. 1978</t>
  </si>
  <si>
    <r>
      <t xml:space="preserve">Kelso, J. R. M., and F. J. Ward. 1977. Unexploited Percid Populations of West Blue Lake, Manitoba, and their Interactions. </t>
    </r>
    <r>
      <rPr>
        <i/>
        <sz val="9"/>
        <rFont val="Arial"/>
      </rPr>
      <t>Journal of the Fisheries Research Board of Canada</t>
    </r>
    <r>
      <rPr>
        <sz val="9"/>
        <rFont val="Arial"/>
        <family val="2"/>
      </rPr>
      <t xml:space="preserve"> 34, no. 10 (October): 1655-1669. doi:10.1139/f77-230.</t>
    </r>
  </si>
  <si>
    <t>Gosz 1980; cited in Cannell 1982</t>
    <phoneticPr fontId="2" type="noConversion"/>
  </si>
  <si>
    <t>Rychnovska 1979; Coupland 1979 p.178</t>
    <phoneticPr fontId="2" type="noConversion"/>
  </si>
  <si>
    <t>Saldarriaga 1985; cited in Proctor 1989</t>
    <phoneticPr fontId="2" type="noConversion"/>
  </si>
  <si>
    <t>Total ind. growth (kg dry wgt gained per plant per year)</t>
    <phoneticPr fontId="2" type="noConversion"/>
  </si>
  <si>
    <t>mkoD</t>
  </si>
  <si>
    <t>mkoW</t>
  </si>
  <si>
    <t>nai66</t>
  </si>
  <si>
    <t>nai76</t>
  </si>
  <si>
    <t>Tanytarsus gracilensis, Chironomus islandicus</t>
  </si>
  <si>
    <t>Lac Nakuru</t>
  </si>
  <si>
    <t>Neomysis integer</t>
  </si>
  <si>
    <t>Anderson 1974</t>
  </si>
  <si>
    <t>Carbyn 1982</t>
  </si>
  <si>
    <t>Bonacina and de Bernardi 1978</t>
  </si>
  <si>
    <t>1996 (23)</t>
  </si>
  <si>
    <t>1996 (24)</t>
  </si>
  <si>
    <t>2001 (8)</t>
  </si>
  <si>
    <t>1996 (25)</t>
  </si>
  <si>
    <t>Hirudinea: Erpobdella octoculata</t>
  </si>
  <si>
    <t>Oregon Upwelling</t>
    <phoneticPr fontId="2" type="noConversion"/>
  </si>
  <si>
    <t>1998 (39)</t>
  </si>
  <si>
    <t>1997 (3)</t>
  </si>
  <si>
    <t>Norwegian Sea</t>
    <phoneticPr fontId="2" type="noConversion"/>
  </si>
  <si>
    <t>1994 (18)</t>
  </si>
  <si>
    <t>1994 (19)</t>
  </si>
  <si>
    <t>1994 (20)</t>
  </si>
  <si>
    <t>1994 (13)</t>
  </si>
  <si>
    <t>1994 (15)</t>
  </si>
  <si>
    <t>Diptera: Procladius pectinatus</t>
  </si>
  <si>
    <t>Gerking 1962</t>
  </si>
  <si>
    <t>Gerking 1964</t>
  </si>
  <si>
    <t>Wild Buffalo</t>
    <phoneticPr fontId="2" type="noConversion"/>
  </si>
  <si>
    <t>Sambar (deer)</t>
    <phoneticPr fontId="2" type="noConversion"/>
  </si>
  <si>
    <t>Mugger crocodile</t>
    <phoneticPr fontId="2" type="noConversion"/>
  </si>
  <si>
    <t>1997 (18)</t>
  </si>
  <si>
    <t>Odonata: Pyrrhosoma nymphula</t>
  </si>
  <si>
    <t>Beattie et al. 1978</t>
  </si>
  <si>
    <t>Babitskiy 1970</t>
  </si>
  <si>
    <t>Hauge and Keith 1981</t>
  </si>
  <si>
    <t>2000 (28)</t>
  </si>
  <si>
    <t>2001 (5)</t>
  </si>
  <si>
    <t>2001 (6)</t>
  </si>
  <si>
    <t>2000 (17)</t>
  </si>
  <si>
    <t>1994 (6)</t>
  </si>
  <si>
    <t>1994 (7)</t>
  </si>
  <si>
    <t>2001 (37)</t>
  </si>
  <si>
    <t>1998 (25)</t>
  </si>
  <si>
    <t>2000 (4)</t>
  </si>
  <si>
    <t>nwa</t>
  </si>
  <si>
    <t>eto26</t>
  </si>
  <si>
    <t>Avg community body size (kg; calculated from biomass/density)</t>
    <phoneticPr fontId="2" type="noConversion"/>
  </si>
  <si>
    <t>Phen Wildlife Sanctuary, India</t>
  </si>
  <si>
    <t xml:space="preserve">Zooplankton population P-B </t>
  </si>
  <si>
    <t>1993 (32)</t>
  </si>
  <si>
    <t>1993 (33)</t>
  </si>
  <si>
    <r>
      <t xml:space="preserve">Eloranta, P., and A. Palomaeki. 1986. Phytoplankton in lake Konnevesi with special reference to eutrophication of the lake by fish farming. </t>
    </r>
    <r>
      <rPr>
        <i/>
        <sz val="9"/>
        <rFont val="Arial"/>
      </rPr>
      <t>Aqua Fennica</t>
    </r>
    <r>
      <rPr>
        <sz val="9"/>
        <rFont val="Arial"/>
        <family val="2"/>
      </rPr>
      <t xml:space="preserve"> 16, no. 1: 37-45.</t>
    </r>
  </si>
  <si>
    <t>Kalakad Mundanthurai Tiger Reserve, India</t>
  </si>
  <si>
    <t>Kanha National Park, India</t>
  </si>
  <si>
    <t>Project Tiger</t>
  </si>
  <si>
    <t>pen_mp</t>
    <phoneticPr fontId="2" type="noConversion"/>
  </si>
  <si>
    <t>1998 (27)</t>
  </si>
  <si>
    <r>
      <t xml:space="preserve">Balon, E. K. 1974. Fish production of a tropical ecosystem. In </t>
    </r>
    <r>
      <rPr>
        <i/>
        <sz val="9"/>
        <rFont val="Arial"/>
      </rPr>
      <t>Lake Kariba: a Manmade Tropical Ecosystem in Central Africa</t>
    </r>
    <r>
      <rPr>
        <sz val="9"/>
        <rFont val="Arial"/>
        <family val="2"/>
      </rPr>
      <t>, ed. E. K. Balon and A. G. Coche, 249-676. The Hague, Netherlands: W. Junk Publishers.</t>
    </r>
  </si>
  <si>
    <r>
      <t xml:space="preserve">Fraser, J. M. 1981. Estimates of the Standing Stocks of Fishes in Four Small Precambrian Shield Lakes. </t>
    </r>
    <r>
      <rPr>
        <i/>
        <sz val="9"/>
        <rFont val="Arial"/>
      </rPr>
      <t>Canadian Field Naturalist</t>
    </r>
    <r>
      <rPr>
        <sz val="9"/>
        <rFont val="Arial"/>
        <family val="2"/>
      </rPr>
      <t xml:space="preserve"> 95, no. 2: 137–143.</t>
    </r>
  </si>
  <si>
    <t>Periyar Tiger Reserve, India</t>
  </si>
  <si>
    <t>Ranthambhore National Park, India</t>
  </si>
  <si>
    <t>Sariska Tiger Reserve, India</t>
  </si>
  <si>
    <t>eto98</t>
  </si>
  <si>
    <t>Gonarezhou National Park, Zimbabwe</t>
  </si>
  <si>
    <t>gon</t>
  </si>
  <si>
    <t>Schaller 1967</t>
  </si>
  <si>
    <t>Ruggiu and Saraceni 1974</t>
  </si>
  <si>
    <t>1997 (38)</t>
  </si>
  <si>
    <t>1997 (39)</t>
  </si>
  <si>
    <t>Land</t>
    <phoneticPr fontId="2" type="noConversion"/>
  </si>
  <si>
    <t>1999 (11)</t>
  </si>
  <si>
    <t>Chital (Spotted deer)</t>
    <phoneticPr fontId="2" type="noConversion"/>
  </si>
  <si>
    <t>Wild pig (Wild boar)</t>
    <phoneticPr fontId="2" type="noConversion"/>
  </si>
  <si>
    <t>.11</t>
  </si>
  <si>
    <t>Wolf – prey; North America</t>
  </si>
  <si>
    <t>.12</t>
  </si>
  <si>
    <t>Downing et al. 1990</t>
  </si>
  <si>
    <t>.4</t>
  </si>
  <si>
    <t>.5</t>
  </si>
  <si>
    <t>.6</t>
  </si>
  <si>
    <t>.7</t>
  </si>
  <si>
    <t>.8</t>
  </si>
  <si>
    <t>.9</t>
  </si>
  <si>
    <t>1993 (20)</t>
  </si>
  <si>
    <t>1993 (22)</t>
  </si>
  <si>
    <t>2001 (3)</t>
  </si>
  <si>
    <t>KWS, and TAWIRI. 2010. Aerial Total Count: Amboseli- West Kilimanjaro and Magadi-Natron Cross Border Landscape: Wet Season, March 2010. Kenya Wildlife Service and Tanzania Wildlife Research Institute.</t>
  </si>
  <si>
    <t>Burns and Mitchell 1974</t>
  </si>
  <si>
    <t>Bowler 1991</t>
  </si>
  <si>
    <t>Grass</t>
  </si>
  <si>
    <t>1997 (45)</t>
  </si>
  <si>
    <t>Amphipoda: Ampelisca brevicornis</t>
  </si>
  <si>
    <t>1998 (21)</t>
  </si>
  <si>
    <t>Copepoda: Diaptomus gracilis</t>
  </si>
  <si>
    <t>2001 (19)</t>
  </si>
  <si>
    <t>2001 (20)</t>
  </si>
  <si>
    <t>1997 (36)</t>
  </si>
  <si>
    <t>Weyerhaeuser, Rick. 1982. On the ecology of the Lake Manyara elephants. M.Sc. Thesis, New Haven: Yale School of Forestry and Environmental Studies.</t>
  </si>
  <si>
    <t>1999 (15)</t>
  </si>
  <si>
    <t>Chironomus commutatus</t>
  </si>
  <si>
    <t>1999 (43)</t>
  </si>
  <si>
    <t>lsopoda: Ligidium japonicum</t>
  </si>
  <si>
    <t>1995 (35)</t>
  </si>
  <si>
    <t>2001 (25)</t>
  </si>
  <si>
    <t>2001 (26)</t>
  </si>
  <si>
    <t>2001 (27)</t>
  </si>
  <si>
    <t>2001 (28)</t>
  </si>
  <si>
    <t>2001 (29)</t>
  </si>
  <si>
    <t>2001 (30)</t>
  </si>
  <si>
    <t>1996 (35)</t>
  </si>
  <si>
    <t>Kucera 1993; Coupland 1993 (8A) p. 260</t>
    <phoneticPr fontId="2" type="noConversion"/>
  </si>
  <si>
    <t>Crow 1978; cited in Cannell 1982</t>
    <phoneticPr fontId="2" type="noConversion"/>
  </si>
  <si>
    <t>Moller et al. 1954 cited in Larcher 1983</t>
    <phoneticPr fontId="2" type="noConversion"/>
  </si>
  <si>
    <t xml:space="preserve">Rochow 1974; cited in Cannell 1982 </t>
    <phoneticPr fontId="2" type="noConversion"/>
  </si>
  <si>
    <t xml:space="preserve">Klinge 1978, Klinge et al. 1975; cited in Cannell 1982 </t>
    <phoneticPr fontId="2" type="noConversion"/>
  </si>
  <si>
    <t>Smith et al. 1998</t>
    <phoneticPr fontId="2" type="noConversion"/>
  </si>
  <si>
    <t>Muntjac (Barking deer)</t>
    <phoneticPr fontId="2" type="noConversion"/>
  </si>
  <si>
    <t>1999 (38)</t>
  </si>
  <si>
    <t>1999 (40)</t>
  </si>
  <si>
    <t>1995 (29)</t>
  </si>
  <si>
    <t>Eloranta and Palomaeki 1986</t>
  </si>
  <si>
    <t>Weyerhaeuser 1982</t>
  </si>
  <si>
    <t>Walker 1973</t>
  </si>
  <si>
    <t>Watson and Turner 1965</t>
  </si>
  <si>
    <t>Williams and Buckney 1976</t>
  </si>
  <si>
    <t>2001 (7)</t>
  </si>
  <si>
    <t>2001 (9)</t>
  </si>
  <si>
    <t>2001 (10)</t>
  </si>
  <si>
    <t>Reference</t>
    <phoneticPr fontId="2" type="noConversion"/>
  </si>
  <si>
    <t>hlu</t>
    <phoneticPr fontId="2" type="noConversion"/>
  </si>
  <si>
    <t>hwa</t>
    <phoneticPr fontId="2" type="noConversion"/>
  </si>
  <si>
    <t>kru</t>
    <phoneticPr fontId="2" type="noConversion"/>
  </si>
  <si>
    <t>man</t>
    <phoneticPr fontId="2" type="noConversion"/>
  </si>
  <si>
    <t>mas</t>
    <phoneticPr fontId="2" type="noConversion"/>
  </si>
  <si>
    <t>mko</t>
    <phoneticPr fontId="2" type="noConversion"/>
  </si>
  <si>
    <t>KNP Megaherbivore census 1991-2006</t>
  </si>
  <si>
    <t>1996 (17)</t>
  </si>
  <si>
    <t>1996 (18)</t>
  </si>
  <si>
    <t>.21</t>
  </si>
  <si>
    <t>.22</t>
  </si>
  <si>
    <t>.23</t>
  </si>
  <si>
    <t>Bonnet macaque</t>
    <phoneticPr fontId="2" type="noConversion"/>
  </si>
  <si>
    <t>Goldspink 1979</t>
  </si>
  <si>
    <t>Goldspink 1978</t>
  </si>
  <si>
    <t>Mkomazi Game Reserve, Tanzania</t>
  </si>
  <si>
    <t>Forest broadleaf foliage P-B</t>
  </si>
  <si>
    <t>Sunquist 1981</t>
  </si>
  <si>
    <t>Siddiqui, Imran. 2010. Predicting tiger (Panthera tigris) densities based on prey abundance in disturbed forests of Kawal. M.Sc. Thesis, Bangalore: Tara Institute of Fundamental Research.</t>
  </si>
  <si>
    <t>Simcharoen 2007</t>
  </si>
  <si>
    <t>Leopard (Panther)</t>
    <phoneticPr fontId="2" type="noConversion"/>
  </si>
  <si>
    <t xml:space="preserve">Diptera: Chaoborus flavicans </t>
  </si>
  <si>
    <t>1999 (14)</t>
  </si>
  <si>
    <t>1995 (33)</t>
  </si>
  <si>
    <t>Bergen Mesocosms</t>
    <phoneticPr fontId="2" type="noConversion"/>
  </si>
  <si>
    <t>1997 (30)</t>
  </si>
  <si>
    <t>Cyr &amp; Peters 1996</t>
  </si>
  <si>
    <t>1997 (14)</t>
  </si>
  <si>
    <t>1997 (15)</t>
  </si>
  <si>
    <t>1997 (16)</t>
  </si>
  <si>
    <t>1997 (17)</t>
  </si>
  <si>
    <t>1999 (32)</t>
  </si>
  <si>
    <t>Hemiptera: Neophilaenus lineatus</t>
  </si>
  <si>
    <t>Lac Memphremagog</t>
  </si>
  <si>
    <t>Isaboke et al. 2005</t>
  </si>
  <si>
    <t>1994 (21)</t>
  </si>
  <si>
    <t>2000 (11)</t>
  </si>
  <si>
    <t>Branchiopoda: Daphnia hyalina</t>
  </si>
  <si>
    <t>2001 (34)</t>
  </si>
  <si>
    <t>Irminger Sea</t>
    <phoneticPr fontId="2" type="noConversion"/>
  </si>
  <si>
    <t>lsopoda: Armadillium vulgare</t>
  </si>
  <si>
    <t>Sumanik, Ronals S. 1987. Wolf ecology in the Kluane region, Yukon Territory. M.Sc. Thesis, Houghton: Michigan Technological University.</t>
  </si>
  <si>
    <t>Wegge 2009</t>
  </si>
  <si>
    <t>Borner et al. 1987; 3306 - Hofer and East 1995 in Sinclair 1995 p. 339</t>
  </si>
  <si>
    <t>Rabinowitz 1989</t>
  </si>
  <si>
    <t>O'Brien 1985</t>
  </si>
  <si>
    <t>Olafsson 1979</t>
  </si>
  <si>
    <t>Miquelle et. al. 1999</t>
  </si>
  <si>
    <t>1999 (18)</t>
  </si>
  <si>
    <t>R. Queen Elizab. II</t>
  </si>
  <si>
    <t xml:space="preserve">Invertebrate population P-B </t>
  </si>
  <si>
    <t>Nagarjunasagar-Srisailam Sanctuary, India</t>
    <phoneticPr fontId="2" type="noConversion"/>
  </si>
  <si>
    <t>sri89</t>
    <phoneticPr fontId="2" type="noConversion"/>
  </si>
  <si>
    <t>in Andhra Pradesh, ISRO 2011</t>
    <phoneticPr fontId="2" type="noConversion"/>
  </si>
  <si>
    <t>Chinkara (Indian gazelle)</t>
    <phoneticPr fontId="2" type="noConversion"/>
  </si>
  <si>
    <t>Ganf 1974</t>
  </si>
  <si>
    <t>Gaur (bison)</t>
    <phoneticPr fontId="2" type="noConversion"/>
  </si>
  <si>
    <t>Diptera: Pseudodiamesa arctica</t>
  </si>
  <si>
    <t>Oligochaeta: Lumbricus terrestris</t>
  </si>
  <si>
    <t>Fish P-B, rivers</t>
  </si>
  <si>
    <t>1999 (2)</t>
  </si>
  <si>
    <t>Bhadra</t>
    <phoneticPr fontId="2" type="noConversion"/>
  </si>
  <si>
    <t>Craig 1980</t>
  </si>
  <si>
    <t>Downing and Plante 1993</t>
  </si>
  <si>
    <t>Dunn et al. 1969</t>
  </si>
  <si>
    <t>Edmondson and Lehman 1981</t>
  </si>
  <si>
    <t>Edmonson 1977</t>
  </si>
  <si>
    <t>Striped hyena</t>
    <phoneticPr fontId="2" type="noConversion"/>
  </si>
  <si>
    <t>Ciepielwski 1981</t>
  </si>
  <si>
    <t>Lion – prey; Africa</t>
  </si>
  <si>
    <t>S2</t>
  </si>
  <si>
    <t>Lion &amp; hyena – prey; Africa</t>
  </si>
  <si>
    <t>Large predators – prey; India</t>
  </si>
  <si>
    <t>1993 (29)</t>
  </si>
  <si>
    <t>Blackbuck</t>
    <phoneticPr fontId="2" type="noConversion"/>
  </si>
  <si>
    <t>Hog deer</t>
    <phoneticPr fontId="2" type="noConversion"/>
  </si>
  <si>
    <t>Tiger (kg/km2)</t>
    <phoneticPr fontId="2" type="noConversion"/>
  </si>
  <si>
    <t>Tig</t>
    <phoneticPr fontId="2" type="noConversion"/>
  </si>
  <si>
    <t>Satchell, J. E. 1981. The Ecology of Meathop Wood. Unpublished manuscript, Institute of Terrestrial Ecology. Merlewood Research Station, Grange-over-Sands, England.</t>
  </si>
  <si>
    <t>1999 (8)</t>
  </si>
  <si>
    <t>1999 (10)</t>
  </si>
  <si>
    <t>1995 (41)</t>
  </si>
  <si>
    <t>1995 (42)</t>
  </si>
  <si>
    <t>1994 (31)</t>
  </si>
  <si>
    <t>Hirudinea: Helobdella stagnalis</t>
  </si>
  <si>
    <t>Gastropoda: Ancylus fluviatilis</t>
  </si>
  <si>
    <t>1993 (35)</t>
  </si>
  <si>
    <t>1993 (36)</t>
  </si>
  <si>
    <t>1993 (39)</t>
  </si>
  <si>
    <t>Hemson 2003</t>
  </si>
  <si>
    <t>1996 (29)</t>
  </si>
  <si>
    <t>1996 (30)</t>
  </si>
  <si>
    <t>1998 (29)</t>
  </si>
  <si>
    <t>1996 (31)</t>
  </si>
  <si>
    <t>1997 (5)</t>
  </si>
  <si>
    <t>2000 (46)</t>
  </si>
  <si>
    <t>1997 (21)</t>
  </si>
  <si>
    <t>1995 (43)</t>
  </si>
  <si>
    <t>Echinoidea: Strongylocentrotus droebachiensis</t>
  </si>
  <si>
    <t>Beattie et al. 1972</t>
  </si>
  <si>
    <t>Bjorge and Gunson 1989</t>
  </si>
  <si>
    <t>Carbyn 1974</t>
  </si>
  <si>
    <t>Tanytarsus holochlorus</t>
  </si>
  <si>
    <t>1996 (21)</t>
  </si>
  <si>
    <t>1996 (22)</t>
  </si>
  <si>
    <t>Melania</t>
  </si>
  <si>
    <t>Tsuga</t>
  </si>
  <si>
    <t>Procladius sp., Brachicercus sp., Chironomus decorus</t>
  </si>
  <si>
    <t>2001 (21)</t>
  </si>
  <si>
    <t>2001 (22)</t>
  </si>
  <si>
    <t>2001 (23)</t>
  </si>
  <si>
    <t>2001 (24)</t>
  </si>
  <si>
    <t>2001 (43)</t>
  </si>
  <si>
    <t>Chitwan</t>
  </si>
  <si>
    <t>1999 (44)</t>
  </si>
  <si>
    <t>1999 (12)</t>
  </si>
  <si>
    <t>1999 (13)</t>
  </si>
  <si>
    <t>Bosselman 1981</t>
  </si>
  <si>
    <t>Dall et al. 1984</t>
  </si>
  <si>
    <t>Larsen et al. 1989</t>
  </si>
  <si>
    <t>Larsson 1978</t>
  </si>
  <si>
    <t>Memphremagog</t>
  </si>
  <si>
    <t>Paterson and Walker 1974</t>
  </si>
  <si>
    <t>Dinerstein 1980</t>
  </si>
  <si>
    <t>1992 (43)</t>
  </si>
  <si>
    <t>1992 (44)</t>
  </si>
  <si>
    <t>Taman Negara NP (Kuala Terengan)</t>
  </si>
  <si>
    <t>1993 (48)</t>
  </si>
  <si>
    <t>1993 (49)</t>
  </si>
  <si>
    <t>1997 (47)</t>
  </si>
  <si>
    <t>Population density (/ha; calculated as biomass/body mass)</t>
    <phoneticPr fontId="2" type="noConversion"/>
  </si>
  <si>
    <t>1999 (49)</t>
  </si>
  <si>
    <t>Alexander and Merrill 1976</t>
  </si>
  <si>
    <t>Alexander et al. 1986</t>
  </si>
  <si>
    <t>Balon 1972</t>
  </si>
  <si>
    <t>1997 (41)</t>
  </si>
  <si>
    <t>Singer and Dalle-Molle 1985</t>
  </si>
  <si>
    <t>Seagrass above-ground P-B</t>
  </si>
  <si>
    <t>Taman Negara NP (Kuala Koh)</t>
  </si>
  <si>
    <t>1992 (45)</t>
  </si>
  <si>
    <t>1994 (37)</t>
  </si>
  <si>
    <t>1994 (38)</t>
  </si>
  <si>
    <t>1994 (39)</t>
  </si>
  <si>
    <t>1995 (24)</t>
  </si>
  <si>
    <t>1998 (48)</t>
  </si>
  <si>
    <t>lsopoda: Porcellio scaber</t>
  </si>
  <si>
    <t>Hofer &amp; Mills in Mills &amp; Hofer (Hyena SSC) p. 73; See also Rudnai 1979</t>
    <phoneticPr fontId="2" type="noConversion"/>
  </si>
  <si>
    <t>Fish</t>
  </si>
  <si>
    <t>Araneida: Trochosa ruricola</t>
  </si>
  <si>
    <t>Rhesus macaque</t>
    <phoneticPr fontId="2" type="noConversion"/>
  </si>
  <si>
    <t>1997 (23)</t>
  </si>
  <si>
    <t>Orthoptera: Trimerotropis saxatilis</t>
  </si>
  <si>
    <t>Hemiptera: Leptoterna dolobrata</t>
  </si>
  <si>
    <t>.27</t>
  </si>
  <si>
    <t xml:space="preserve">Wolf–prey; North America </t>
  </si>
  <si>
    <t>S1</t>
    <phoneticPr fontId="2" type="noConversion"/>
  </si>
  <si>
    <t>Sloth Bear</t>
    <phoneticPr fontId="2" type="noConversion"/>
  </si>
  <si>
    <t>Langur (Colobine)</t>
    <phoneticPr fontId="2" type="noConversion"/>
  </si>
  <si>
    <t>Mouse deer</t>
    <phoneticPr fontId="2" type="noConversion"/>
  </si>
  <si>
    <t>1997 (1)</t>
  </si>
  <si>
    <t>1997 (2)</t>
  </si>
  <si>
    <t>Indian Ocean</t>
    <phoneticPr fontId="2" type="noConversion"/>
  </si>
  <si>
    <t xml:space="preserve">Coniferous foliage P-foliage B </t>
  </si>
  <si>
    <t>.24</t>
  </si>
  <si>
    <t>.25</t>
  </si>
  <si>
    <t>Tiger–prey; Southeast Asia</t>
  </si>
  <si>
    <t>1996 (16)</t>
  </si>
  <si>
    <t>Drouet-Hoguet, Nolwenn. 2007. Influence des activités anthropogéniques sur le régime alimentaire et la réponse numérique de la hyène tachetée en savane  arborée dystrophique dominée par l’éléphant. Ph.D. Thesis, Villeurbanne: Universite Claude Bernard Lyon I, November 6.</t>
  </si>
  <si>
    <t>Strayer et al. 1981</t>
  </si>
  <si>
    <t>1997 (31)</t>
  </si>
  <si>
    <t>1997 (32)</t>
  </si>
  <si>
    <t>1997 (33)</t>
  </si>
  <si>
    <t>Buschbacher, R. J. 1984. Changes in productivity and nutrient cycling following conversion of Amazon rainforest to pasture. Ph.D. Thesis, Athens, USA: University of Georgia.</t>
  </si>
  <si>
    <t>1992 (49)</t>
  </si>
  <si>
    <t>Texax pond</t>
  </si>
  <si>
    <t>Ballard et al. 1991</t>
  </si>
  <si>
    <t>1999 (23)</t>
  </si>
  <si>
    <t>2000 (25)</t>
  </si>
  <si>
    <t>2000 (26)</t>
  </si>
  <si>
    <t>Jensen 1981</t>
  </si>
  <si>
    <t>1993 (8)</t>
  </si>
  <si>
    <t>Lac Savanne</t>
  </si>
  <si>
    <t>1993 (11)</t>
  </si>
  <si>
    <t>Chaborus punctinatus</t>
  </si>
  <si>
    <t>Gastropoda: Bellamya unicolor</t>
  </si>
  <si>
    <t>Ranthambhore</t>
  </si>
  <si>
    <t>Haber, Gordon C. 1977. Socio-ecological dynamics of wolves and prey in a subarctic ecosystem. Ph.D. Thesis, University of British Columbia. https://circle.ubc.ca/handle/2429/20678.</t>
  </si>
  <si>
    <t>2000 (5)</t>
  </si>
  <si>
    <t>Davis 1978</t>
  </si>
  <si>
    <t>1998 (41)</t>
  </si>
  <si>
    <t>1998 (42)</t>
  </si>
  <si>
    <t>Karanth et al. 2004</t>
  </si>
  <si>
    <t>Ilmavirta 1981</t>
  </si>
  <si>
    <t>IUCN/SSC 1996</t>
  </si>
  <si>
    <t>Burns 1979</t>
  </si>
  <si>
    <t>1994 (5)</t>
  </si>
  <si>
    <t>Avg Rainfall (mm)</t>
    <phoneticPr fontId="2" type="noConversion"/>
  </si>
  <si>
    <t>Note that production units are reported as g/ha/yr in legend of their Table 1. Should be kg/ha/yr</t>
    <phoneticPr fontId="2" type="noConversion"/>
  </si>
  <si>
    <t/>
  </si>
  <si>
    <t>2000 (2)</t>
  </si>
  <si>
    <t>2000 (3)</t>
  </si>
  <si>
    <t>1993 (19)</t>
  </si>
  <si>
    <t>Jackal (Golden jackal)</t>
    <phoneticPr fontId="2" type="noConversion"/>
  </si>
  <si>
    <t>1998 (28)</t>
  </si>
  <si>
    <t>1997 (27)</t>
  </si>
  <si>
    <t>Ephemeroptera: Ephemerella subvaria</t>
  </si>
  <si>
    <t>.14</t>
  </si>
  <si>
    <t>Farlow 1976</t>
  </si>
  <si>
    <t xml:space="preserve">Atlantic Ocean Meridional Transects </t>
    <phoneticPr fontId="2" type="noConversion"/>
  </si>
  <si>
    <t>Wolf – moose; North America</t>
  </si>
  <si>
    <t>.13</t>
  </si>
  <si>
    <t>Tiger – prey; Southeast Asia</t>
  </si>
  <si>
    <t>1997 (8)</t>
  </si>
  <si>
    <t>1997 (9)</t>
  </si>
  <si>
    <t>Wadge, Michael John Harry. 2007. A vulnerability analysis of Hluhluwe Imfolozi Park for the period 1980 to 2000. M.Sc. Thesis, Johannesburg: University of the Witwatersrand, March.</t>
  </si>
  <si>
    <t>bux</t>
    <phoneticPr fontId="2" type="noConversion"/>
  </si>
  <si>
    <t>1999 (3)</t>
  </si>
  <si>
    <t>1999 (4)</t>
  </si>
  <si>
    <t>1999 (5)</t>
  </si>
  <si>
    <t>1996 (41)</t>
  </si>
  <si>
    <t>1999 (7)</t>
  </si>
  <si>
    <t>Lac Krugloe</t>
  </si>
  <si>
    <t>.3</t>
  </si>
  <si>
    <t>1995 (44)</t>
  </si>
  <si>
    <t>2000 (42)</t>
  </si>
  <si>
    <t>1999 (45)</t>
  </si>
  <si>
    <t>1994 (17)</t>
  </si>
  <si>
    <t>Pench</t>
  </si>
  <si>
    <t>Leenen 1982</t>
  </si>
  <si>
    <t>S1</t>
  </si>
  <si>
    <t>Lion–prey; Africa</t>
  </si>
  <si>
    <t>Crustacea, Rotatoria, Asplanchna, Hydracarina</t>
  </si>
  <si>
    <t>Cladocera, Rotatoria, Copepoda, Cladocera, Cyclops scutifer</t>
  </si>
  <si>
    <t>Maggiore</t>
  </si>
  <si>
    <t>Goldman et al. 1968</t>
  </si>
  <si>
    <t>Erken</t>
  </si>
  <si>
    <t>Chaoborus punctinatus, Cryptochironomus, Stempellina, Tanytarsus sp, Cladotanytarsus, Ceratopogonidae, Chironomus</t>
  </si>
  <si>
    <t>Serengeti Woodland</t>
  </si>
  <si>
    <t>1993 (31)</t>
  </si>
  <si>
    <t>1999 (36)</t>
  </si>
  <si>
    <t>1993 (18)</t>
  </si>
  <si>
    <t>1993 (3)</t>
  </si>
  <si>
    <t>1993 (4)</t>
  </si>
  <si>
    <t>1993 (5)</t>
  </si>
  <si>
    <t>1994 (33)</t>
  </si>
  <si>
    <t>1994 (34)</t>
  </si>
  <si>
    <t>1994 (23)</t>
  </si>
  <si>
    <t>1994 (24)</t>
  </si>
  <si>
    <t>1996 (28)</t>
  </si>
  <si>
    <t>Srikosamatara 1993</t>
  </si>
  <si>
    <t>1995 (46)</t>
  </si>
  <si>
    <t>1995 (47)</t>
  </si>
  <si>
    <t>2000 (45)</t>
  </si>
  <si>
    <t>1994 (32)</t>
  </si>
  <si>
    <t>1995 (39)</t>
  </si>
  <si>
    <t>1995 (40)</t>
  </si>
  <si>
    <t>1998 (6)</t>
  </si>
  <si>
    <t>1998 (8)</t>
  </si>
  <si>
    <t>Mills and Retief 1984</t>
  </si>
  <si>
    <t>Mech et al. 1971b</t>
  </si>
  <si>
    <t>Nanazato and Yasuno 1985</t>
  </si>
  <si>
    <t>Mitchell and Burns 1981</t>
  </si>
  <si>
    <t>Benson et al. 1980</t>
  </si>
  <si>
    <t>Parker 1973</t>
  </si>
  <si>
    <t>Mech 1986</t>
  </si>
  <si>
    <t>1999 (27)</t>
  </si>
  <si>
    <t>Hayes and Baer 1986</t>
  </si>
  <si>
    <t>Green 1976</t>
  </si>
  <si>
    <t>Eurycercus lamellatus</t>
  </si>
  <si>
    <t>Lac Norman</t>
  </si>
  <si>
    <t>1997 (48)</t>
  </si>
  <si>
    <t>1997 (50)</t>
  </si>
  <si>
    <t>1998 (2)</t>
  </si>
  <si>
    <t>1995 (32)</t>
  </si>
  <si>
    <t>1994 (29)</t>
  </si>
  <si>
    <t>Copepoda: Huntemannia jadensis</t>
  </si>
  <si>
    <t>Panna</t>
  </si>
  <si>
    <t>Creel and Creel and Creel 1997; density is 0.08-0.13 lions/km2- 4568-7423; TAWIRI 2007 p. 22. 1990s estimate of density of 0.08-0.13 /km2 calculate 7425 lions; UNEP WCMC 2009 estimates 5000 VU</t>
  </si>
  <si>
    <t>1994 (9)</t>
  </si>
  <si>
    <t>1994 (10)</t>
  </si>
  <si>
    <t>Ruunjarvi 1974</t>
  </si>
  <si>
    <t>1998 (49)</t>
  </si>
  <si>
    <t>1998 (50)</t>
  </si>
  <si>
    <t>1992 (46)</t>
  </si>
  <si>
    <t>1993 (23)</t>
  </si>
  <si>
    <t>1993 (24)</t>
  </si>
  <si>
    <t>1993 (25)</t>
  </si>
  <si>
    <t>1993 (26)</t>
  </si>
  <si>
    <t>1993 (27)</t>
  </si>
  <si>
    <t>1993 (28)</t>
  </si>
  <si>
    <t>1993 (40)</t>
  </si>
  <si>
    <t>1996 (36)</t>
  </si>
  <si>
    <t>1996 (37)</t>
  </si>
  <si>
    <t>1993 (44)</t>
  </si>
  <si>
    <t>1996 (40)</t>
  </si>
  <si>
    <t>1996 (4)</t>
  </si>
  <si>
    <t>1998 (18)</t>
  </si>
  <si>
    <t>1995 (25)</t>
  </si>
  <si>
    <t>1995 (26)</t>
  </si>
  <si>
    <t>1995 (27)</t>
  </si>
  <si>
    <t>1996 (43)</t>
  </si>
  <si>
    <t>1997 (35)</t>
  </si>
  <si>
    <t>Ranthambore</t>
  </si>
  <si>
    <t>2001 (11)</t>
  </si>
  <si>
    <t>2001 (14)</t>
  </si>
  <si>
    <t>2001 (15)</t>
  </si>
  <si>
    <t>2001 (16)</t>
  </si>
  <si>
    <t>2001 (17)</t>
  </si>
  <si>
    <t>Pimlott et al. 1969</t>
  </si>
  <si>
    <t>Goodnight and Bjornn 1971</t>
  </si>
  <si>
    <t>.26</t>
  </si>
  <si>
    <t>2001 (31)</t>
  </si>
  <si>
    <t>1993 (41)</t>
  </si>
  <si>
    <t>1993 (42)</t>
  </si>
  <si>
    <t>1993 (45)</t>
  </si>
  <si>
    <t>1993 (46)</t>
  </si>
  <si>
    <t>Karanth et al. 2004</t>
    <phoneticPr fontId="2" type="noConversion"/>
  </si>
  <si>
    <t>1998 (31)</t>
  </si>
  <si>
    <t>Tanytarsus holochlorus, Cyclops vicinus, Tanytarsus lugens, Microtendipes sp., Parachironomus mancus, Tubificidae, Glyptotendipes paripes, Chironomidae, Tanytarsus inopertus, Psilotanypus ruforittatus, Limnodrilus spp., Asellus aquaticus, Limnochironomus pulsus, Chironomus plumosus, Procladius choreus, Hebdodella stagnalis</t>
  </si>
  <si>
    <t>Salnicki, Julia. 2004. Results of Hyaena research in Hwange National Park. In Suburbs, Bulawayo: Ulwazi Institute.</t>
  </si>
  <si>
    <t>Herzig et al. 1980</t>
  </si>
  <si>
    <t>Singer 1987</t>
  </si>
  <si>
    <t>Hillbricht-llkowska and Weglenska 1970</t>
  </si>
  <si>
    <t>Jordan 1985</t>
  </si>
  <si>
    <t>1993 (9)</t>
  </si>
  <si>
    <t>1993 (10)</t>
  </si>
  <si>
    <t>Iceland Basin</t>
    <phoneticPr fontId="2" type="noConversion"/>
  </si>
  <si>
    <t>Red</t>
  </si>
  <si>
    <t>1999 (22)</t>
  </si>
  <si>
    <t>Isaboke et al. 2005; p. 12 after Gros 1990</t>
  </si>
  <si>
    <t>1999 (17)</t>
  </si>
  <si>
    <t>Gasaway et al. 1983</t>
  </si>
  <si>
    <t>Gereta 2004</t>
  </si>
  <si>
    <t>Hayward 2006</t>
  </si>
  <si>
    <t>Geist 1998</t>
  </si>
  <si>
    <t>1998 (47)</t>
  </si>
  <si>
    <t>1997 (10)</t>
  </si>
  <si>
    <t>Lac George</t>
  </si>
  <si>
    <t>1993 (7)</t>
  </si>
  <si>
    <t>1997 (24)</t>
  </si>
  <si>
    <t>1997 (25)</t>
  </si>
  <si>
    <t>Diptera: Glyptotendipes paripes</t>
  </si>
  <si>
    <t>Diptera: Lipara lucens</t>
  </si>
  <si>
    <t>Diptera: Stictochironomus rosenscholdi</t>
  </si>
  <si>
    <t>pan</t>
    <phoneticPr fontId="2" type="noConversion"/>
  </si>
  <si>
    <t>Rodgers 1974</t>
  </si>
  <si>
    <t>Peterson and Page 1988</t>
  </si>
  <si>
    <t>Charles et al. 1974</t>
  </si>
  <si>
    <t>1999 (46)</t>
  </si>
  <si>
    <t>Data excluded due to reported heavy wolf exploitation</t>
    <phoneticPr fontId="2" type="noConversion"/>
  </si>
  <si>
    <t>Bonacina and de Bernardi 1978; Ruggi and Saraceni 1978</t>
  </si>
  <si>
    <t>no data</t>
    <phoneticPr fontId="2" type="noConversion"/>
  </si>
  <si>
    <t>Log B</t>
  </si>
  <si>
    <t>Bison</t>
    <phoneticPr fontId="2" type="noConversion"/>
  </si>
  <si>
    <t>Mathias 1971</t>
  </si>
  <si>
    <t>1997 (28)</t>
  </si>
  <si>
    <t>1997 (29)</t>
  </si>
  <si>
    <t>Nilgai (Blue bull)</t>
    <phoneticPr fontId="2" type="noConversion"/>
  </si>
  <si>
    <t>Gharial (crocodilian)</t>
    <phoneticPr fontId="2" type="noConversion"/>
  </si>
  <si>
    <t>Barasingha (Swamp deer)</t>
    <phoneticPr fontId="2" type="noConversion"/>
  </si>
  <si>
    <t>Nilgiri tahr (ibex)</t>
    <phoneticPr fontId="2" type="noConversion"/>
  </si>
  <si>
    <t>1994 (8)</t>
  </si>
  <si>
    <t>Copepoda: Cyclops vicinus</t>
  </si>
  <si>
    <t>2001 (36)</t>
  </si>
  <si>
    <t>Swift and Hammer 1979</t>
  </si>
  <si>
    <t>2000 (29)</t>
  </si>
  <si>
    <t>2000 (37)</t>
  </si>
  <si>
    <t>2000 (38)</t>
  </si>
  <si>
    <t>1998 (19)</t>
  </si>
  <si>
    <t>1998 (20)</t>
  </si>
  <si>
    <t>1998 (32)</t>
  </si>
  <si>
    <t>1998 (34)</t>
  </si>
  <si>
    <t>1996 (48)</t>
  </si>
  <si>
    <t>1996 (49)</t>
  </si>
  <si>
    <t>1996 (50)</t>
  </si>
  <si>
    <t>1995 (45)</t>
  </si>
  <si>
    <t>1995 (49)</t>
  </si>
  <si>
    <t>1995 (50)</t>
  </si>
  <si>
    <t>1996 (2)</t>
  </si>
  <si>
    <t>1996 (3)</t>
  </si>
  <si>
    <t>1994 (22)</t>
  </si>
  <si>
    <t>1997 (11)</t>
  </si>
  <si>
    <t>1997 (12)</t>
  </si>
  <si>
    <t>1997 (13)</t>
  </si>
  <si>
    <t>Camellia</t>
  </si>
  <si>
    <t>1996 (47)</t>
  </si>
  <si>
    <t>Reference</t>
  </si>
  <si>
    <t>Tanytarsus barbitarsus</t>
  </si>
  <si>
    <t>Central Kalahari GR</t>
  </si>
  <si>
    <t>Kunene</t>
  </si>
  <si>
    <t>lsopoda: Cirolana harfordi</t>
  </si>
  <si>
    <t>1999 (33)</t>
  </si>
  <si>
    <t>Borner et al. 1987 – tbl 3; plains</t>
  </si>
  <si>
    <t>Stenlund 1955</t>
  </si>
  <si>
    <t>2001 (44)</t>
  </si>
  <si>
    <t>2000 (20)</t>
  </si>
  <si>
    <t>2000 (21)</t>
  </si>
  <si>
    <t>2000 (22)</t>
  </si>
  <si>
    <t>1998 (9)</t>
  </si>
  <si>
    <t>1998 (11)</t>
  </si>
  <si>
    <t>1998 (12)</t>
  </si>
  <si>
    <t>1998 (13)</t>
  </si>
  <si>
    <t>1998 (14)</t>
  </si>
  <si>
    <t>1998 (15)</t>
  </si>
  <si>
    <t>2000 (51)</t>
  </si>
  <si>
    <t>Dipterocarp</t>
  </si>
  <si>
    <t>1996 (26)</t>
  </si>
  <si>
    <t>1996 (27)</t>
  </si>
  <si>
    <t>Diptera: Tanytarsus jucundus</t>
  </si>
  <si>
    <t>Bergerud et al. 1983</t>
  </si>
  <si>
    <t>Caro 1998</t>
  </si>
  <si>
    <t>Marchant and Williams 1977</t>
  </si>
  <si>
    <t>Efford 1967</t>
  </si>
  <si>
    <t>Cooper 1989</t>
  </si>
  <si>
    <t>Funston 1999</t>
  </si>
  <si>
    <t>Nelson and Mech 1986b</t>
  </si>
  <si>
    <t>Moeller and Likens 1978</t>
  </si>
  <si>
    <t>Potvin 1988</t>
  </si>
  <si>
    <t>Res. Queen Eliz. II</t>
  </si>
  <si>
    <t>Acanthocyclops robustus</t>
  </si>
  <si>
    <t>1997 (46)</t>
  </si>
  <si>
    <t>Karanth Chundawat Nichols Kumar 2004</t>
  </si>
  <si>
    <t>1994 (16)</t>
  </si>
  <si>
    <t>Myers 1975</t>
  </si>
  <si>
    <t>Jonasson 1984</t>
  </si>
  <si>
    <t>Jonasson and Kristiansen 1967</t>
  </si>
  <si>
    <t>Momot 1978</t>
  </si>
  <si>
    <t>Momot and Gowing 1977</t>
  </si>
  <si>
    <t>Jordan et al. 1967</t>
  </si>
  <si>
    <t>Peterson 1977</t>
  </si>
  <si>
    <t>Sarvala et al. 1981</t>
  </si>
  <si>
    <t>1999 (25)</t>
  </si>
  <si>
    <t>Funston, P. J. 1999. Predator-prey relationships between lions and large ungulates in the Kruger National Park. Unpublished Ph.D. Thesis, Pretoria, South Africa: University of Pretoria.</t>
  </si>
  <si>
    <t>Kiffner, C. 2006. The use of a playback survey to estimate African lion (Panthera leo) and spotted hyaena (Crocuta crocuta) densities: methodological aspects and implications for the management of lions. M.Sc. Thesis, Gottingen, Germany: Georg-August University.</t>
  </si>
  <si>
    <t>Jonasson 1975</t>
  </si>
  <si>
    <t>Hearn, P., T. Hare, P. Schruben, D. Sherrill, C. Lamar, and P. Tsushima. 2003. USGS Global GIS, Version 6.2. USGS. http://webgis.wr.usgs.gov/globalgis/.</t>
  </si>
  <si>
    <t>Pienaar 1969</t>
  </si>
  <si>
    <t>2001 (41)</t>
  </si>
  <si>
    <t>BPCTrust 2010; Note they estimate 57 lions in study area of 1600 km2 and also density as 1.6 lions/100 km2 which is about 26 lions in 1600 km2</t>
  </si>
  <si>
    <t>no data</t>
    <phoneticPr fontId="2" type="noConversion"/>
  </si>
  <si>
    <t>Mana Pools</t>
    <phoneticPr fontId="2" type="noConversion"/>
  </si>
  <si>
    <t>Limnochironomus pulsus</t>
  </si>
  <si>
    <t>1999 (24)</t>
  </si>
  <si>
    <t>Riklik and Momot 1982</t>
  </si>
  <si>
    <t>Okello 2005</t>
  </si>
  <si>
    <t>2001 (33)</t>
  </si>
  <si>
    <t>1995 (31)</t>
  </si>
  <si>
    <t>1999 (28)</t>
  </si>
  <si>
    <t>1999 (29)</t>
  </si>
  <si>
    <t>1999 (30)</t>
  </si>
  <si>
    <t>1999 (31)</t>
  </si>
  <si>
    <t>1996 (5)</t>
  </si>
  <si>
    <t>1996 (6)</t>
  </si>
  <si>
    <t>1997 (34)</t>
  </si>
  <si>
    <t>Odonata: Ladona deplanata</t>
  </si>
  <si>
    <t>Lac Malsjoen</t>
  </si>
  <si>
    <t>Lac Marion</t>
  </si>
  <si>
    <t>IUCN/SSC 2007 S. Africa Cheetah and Wild dog conservation</t>
  </si>
  <si>
    <t>Bonyongo, C. 2004. The ecology of the large herbivores in the Okavango Delta, Botswana. Ph.D. Thesis, UK: School of Biological Sciences, University of Briston.</t>
  </si>
  <si>
    <t>Johannessen 1978</t>
  </si>
  <si>
    <t>1998 (16)</t>
  </si>
  <si>
    <t>1996 (32)</t>
  </si>
  <si>
    <t>1996 (33)</t>
  </si>
  <si>
    <t>1996 (34)</t>
  </si>
  <si>
    <t>Copepoda: Acartia clausii</t>
  </si>
  <si>
    <t>Ferrari and Rossi 1976</t>
  </si>
  <si>
    <t>Gasaway et al. 1992</t>
  </si>
  <si>
    <t>Ross and Kalff 1975</t>
  </si>
  <si>
    <t>Smuts 1975</t>
  </si>
  <si>
    <t>Siddiqui 2010</t>
  </si>
  <si>
    <t>Serruya 1978</t>
  </si>
  <si>
    <t>Nagarahole</t>
  </si>
  <si>
    <t>Bandipur</t>
  </si>
  <si>
    <t>Kaziranga</t>
  </si>
  <si>
    <t>2000 (23)</t>
  </si>
  <si>
    <t>Van Ballenberghe et al. 1975</t>
  </si>
  <si>
    <t>Sachs 1967</t>
  </si>
  <si>
    <t>Thermocyclops hyalinus</t>
  </si>
  <si>
    <t>Lac Hayes</t>
  </si>
  <si>
    <t>1996 (20)</t>
  </si>
  <si>
    <t xml:space="preserve">Prins 1987 </t>
  </si>
  <si>
    <t>Oosenbrug and Carbyn 1982</t>
  </si>
  <si>
    <t>Eucalyptus</t>
  </si>
  <si>
    <t>1999 (50)</t>
  </si>
  <si>
    <t>Borgmann et al. 1984</t>
  </si>
  <si>
    <t>1999 (47)</t>
  </si>
  <si>
    <t>1999 (48)</t>
  </si>
  <si>
    <t>1998 (45)</t>
  </si>
  <si>
    <t>1999 (6)</t>
  </si>
  <si>
    <t>Potamothrix hammoniensis, Chironomus anthracinus, Tinodes waemeri, Eudiaptomus graciloides, Erpobdella octoculata, Erpobdella testacea</t>
  </si>
  <si>
    <t>Tjeukemeer</t>
  </si>
  <si>
    <t>1996 (44)</t>
  </si>
  <si>
    <t>1996 (45)</t>
  </si>
  <si>
    <t>Lac Kinneret</t>
  </si>
  <si>
    <t>Chironomus anthracinus, Procladius choreus, Procladius crassinervis, Polypedilum, Procladius simplicistylus, Psilotanypus rufovittatus, Limnochironomus, Glyptotendipes, Ablabesmya monilis</t>
  </si>
  <si>
    <t>Nedre-Laksjon</t>
  </si>
  <si>
    <t>AFRICA - Animal Abundance with Sources</t>
    <phoneticPr fontId="2" type="noConversion"/>
  </si>
  <si>
    <t>Menon 2003</t>
  </si>
  <si>
    <t>Messier 1985</t>
  </si>
  <si>
    <t>1998 (3)</t>
  </si>
  <si>
    <t>1999 (19)</t>
  </si>
  <si>
    <t>1999 (20)</t>
  </si>
  <si>
    <t>1999 (21)</t>
  </si>
  <si>
    <t>1998 (40)</t>
  </si>
  <si>
    <t>Lauterbornia, Trissocladius, Keratella cochlearis, Orthocladius, Heterotrissoclad., Pseudodiamesa</t>
  </si>
  <si>
    <t>1993 (12)</t>
  </si>
  <si>
    <t>Caribou</t>
    <phoneticPr fontId="2" type="noConversion"/>
  </si>
  <si>
    <t>Jolly 1952</t>
  </si>
  <si>
    <t>Diaptomus gracilis</t>
  </si>
  <si>
    <t>R. Queen Mary</t>
  </si>
  <si>
    <t>Daphnia hyalina</t>
  </si>
  <si>
    <t>Slotermeer</t>
  </si>
  <si>
    <t>Caridina nilotica</t>
  </si>
  <si>
    <t>Lac South Twin</t>
  </si>
  <si>
    <t>1993 (17)</t>
  </si>
  <si>
    <t>1995 (34)</t>
  </si>
  <si>
    <t>1999 (41)</t>
  </si>
  <si>
    <t>1998 (4)</t>
  </si>
  <si>
    <t>Long Island Sound</t>
    <phoneticPr fontId="2" type="noConversion"/>
  </si>
  <si>
    <t>North Atlantic</t>
    <phoneticPr fontId="2" type="noConversion"/>
  </si>
  <si>
    <t>Tudorancea et al. 1979</t>
  </si>
  <si>
    <t>Viner and Smith 1973</t>
  </si>
  <si>
    <t>1995 (38)</t>
  </si>
  <si>
    <t>2000 (43)</t>
  </si>
  <si>
    <t>Daphnia spp.</t>
  </si>
  <si>
    <t>1993 (30)</t>
  </si>
  <si>
    <t>1995 (30)</t>
  </si>
  <si>
    <t>Rigler and Downing 1984</t>
  </si>
  <si>
    <t>1994 (26)</t>
  </si>
  <si>
    <t>1994 (27)</t>
  </si>
  <si>
    <t>1994 (28)</t>
  </si>
  <si>
    <t>Bauer and Van Der Merwe 2004</t>
  </si>
  <si>
    <t>Bindiu, C. 1973. Unpublished Doctoral Thesis. Bucharest, Rumania: Academia de Stunte Agricole si Silvice.</t>
  </si>
  <si>
    <t>De Haan 1982</t>
  </si>
  <si>
    <t>Kanha National Park, India</t>
    <phoneticPr fontId="2" type="noConversion"/>
  </si>
  <si>
    <t>Diaptomidae, Cyclopidae, Rotatoria, Cladocera</t>
  </si>
  <si>
    <t>Lac Waldsea</t>
  </si>
  <si>
    <t>Criptocopus ornatus</t>
  </si>
  <si>
    <t>Viner 1969</t>
  </si>
  <si>
    <t>2000 (12)</t>
  </si>
  <si>
    <t>2000 (18)</t>
  </si>
  <si>
    <t>2000 (19)</t>
  </si>
  <si>
    <t>Likens et al. 1985</t>
  </si>
  <si>
    <t>pen_mr</t>
    <phoneticPr fontId="2" type="noConversion"/>
  </si>
  <si>
    <t>1996 (46)</t>
  </si>
  <si>
    <t>1995 (36)</t>
  </si>
  <si>
    <t>1995 (37)</t>
  </si>
  <si>
    <t>Kumar, N. S. 2000. Ungulate density and biomass in the tropical semi-arid forest of Ranthambore, India. M.Sc. Thesis, Pondicherry: Pondicherry University.</t>
  </si>
  <si>
    <t>Bosmina longispina, Cyclops scutifer, Holopedium gibberum</t>
  </si>
  <si>
    <t>Chaborus punctinatus, Procladius denticulatus, Chironomus anthracinus</t>
  </si>
  <si>
    <t>English Channel</t>
  </si>
  <si>
    <t>Pench-MR</t>
  </si>
  <si>
    <t>1997 (51)</t>
  </si>
  <si>
    <t>van Dyk Slotow 2003</t>
  </si>
  <si>
    <t>Wolfe and Allen 1973</t>
  </si>
  <si>
    <t>Kolenosky 1972</t>
  </si>
  <si>
    <t>Lac Krivoe</t>
  </si>
  <si>
    <t>Hexagenia limbata</t>
  </si>
  <si>
    <t>Dermott et al. 1977</t>
  </si>
  <si>
    <t>Lac Sibaya</t>
  </si>
  <si>
    <t>Anderson and Donald 1978</t>
  </si>
  <si>
    <t>Luangwa</t>
  </si>
  <si>
    <t>2000 (27)</t>
  </si>
  <si>
    <t>Huai Kha Khaeng</t>
  </si>
  <si>
    <t>1997 (26)</t>
  </si>
  <si>
    <t>1996 (11)</t>
  </si>
  <si>
    <t>1996 (8)</t>
  </si>
  <si>
    <t>1996 (9)</t>
  </si>
  <si>
    <t>2000 (7)</t>
  </si>
  <si>
    <t>2000 (9)</t>
  </si>
  <si>
    <t>1996 (42)</t>
  </si>
  <si>
    <t>KNP ecological aerial survey 1977-1996</t>
  </si>
  <si>
    <t>Lac Naroch</t>
  </si>
  <si>
    <t>Procladius crassinervis</t>
  </si>
  <si>
    <t>1998 (30)</t>
  </si>
  <si>
    <t>1997 (22)</t>
  </si>
  <si>
    <t>1997 (37)</t>
  </si>
  <si>
    <t>Dune Savanah S. Kalahari</t>
  </si>
  <si>
    <t>Sikhote-Alin Zapovednik, Russia</t>
    <phoneticPr fontId="2" type="noConversion"/>
  </si>
  <si>
    <t>Benguela Upwelling</t>
    <phoneticPr fontId="2" type="noConversion"/>
  </si>
  <si>
    <t>North Sea</t>
    <phoneticPr fontId="2" type="noConversion"/>
  </si>
  <si>
    <t>Manovo</t>
  </si>
  <si>
    <t>Tadoba</t>
  </si>
  <si>
    <t>Bhadra</t>
  </si>
  <si>
    <t>Pench-MP</t>
  </si>
  <si>
    <t>Melghat</t>
  </si>
  <si>
    <t>Goat</t>
    <phoneticPr fontId="2" type="noConversion"/>
  </si>
  <si>
    <t>From Bourliere 1965</t>
  </si>
  <si>
    <t>tar62D</t>
    <phoneticPr fontId="2" type="noConversion"/>
  </si>
  <si>
    <t>Roeckella dilatata</t>
  </si>
  <si>
    <t>Lac Kasumigaura</t>
  </si>
  <si>
    <t>Amboseli Ecosystem Workshop 2009</t>
  </si>
  <si>
    <t>1999 (1)</t>
  </si>
  <si>
    <t>Borner et al. 1987 tbl 3 - plains</t>
  </si>
  <si>
    <t>Cyclopidae, Diaptomidae, Cladocera, Rotatoria</t>
  </si>
  <si>
    <t>Lac Mirror</t>
  </si>
  <si>
    <t>Ostrich; WCS 2008</t>
  </si>
  <si>
    <t>Lac Akuikino</t>
  </si>
  <si>
    <t>Data from 1972; Borner et al. 1987; 175000- Schaller 1972 p. 428; Using ratio of total to residents from Schaller 1972 p. 428 ~ 0.0571</t>
  </si>
  <si>
    <t>Altmann 1985</t>
  </si>
  <si>
    <t>Bauer and Van Der Merwe 2004; after Wenham for an area of 5200 km2 (91-169 lions)</t>
  </si>
  <si>
    <t>Holopainen 1979</t>
  </si>
  <si>
    <t>Haber 1977</t>
  </si>
  <si>
    <t>1999 (16)</t>
  </si>
  <si>
    <t>Hammer 1978</t>
  </si>
  <si>
    <t>Hammer and Haynes 1978</t>
  </si>
  <si>
    <t>Ilmavirta 1979</t>
  </si>
  <si>
    <t>Harihar 2006</t>
  </si>
  <si>
    <t>Caro 1998; Density converted to Abundance; Creel and Creel 2002 p. 106; warthog densities from ground and aerial counts in 1981 are 0.04 x 43626 km2 = 1745 which are very low compared to other density estimates</t>
  </si>
  <si>
    <t>Messier and Crete 1985</t>
  </si>
  <si>
    <t>Langeland et al. 1977</t>
  </si>
  <si>
    <t>Lindegaard and Jonasson 1979</t>
  </si>
  <si>
    <t>1998 (22)</t>
  </si>
  <si>
    <t>1998 (24)</t>
  </si>
  <si>
    <t>2001 (39)</t>
  </si>
  <si>
    <t>Diptera: Trissocladius sp.</t>
  </si>
  <si>
    <t>Kanha</t>
  </si>
  <si>
    <t>Lac Ontario</t>
  </si>
  <si>
    <t>no data</t>
    <phoneticPr fontId="2" type="noConversion"/>
  </si>
  <si>
    <t>Rotatoria, Asplanchna, Crustacea</t>
  </si>
  <si>
    <t>Watts Holekamp 2008</t>
  </si>
  <si>
    <t>Wilda 1983</t>
  </si>
  <si>
    <t>Swanson and Hammer 1983</t>
  </si>
  <si>
    <t>Saldarriaga, J. G. 1985. Forest succession in the upper Rio Negro of Colombia and Venezuela. Ph.D. Thesis, Knoxville, USA: University of Tennessee.</t>
  </si>
  <si>
    <t>O'Brien et al. 2003</t>
  </si>
  <si>
    <t>Matetsi</t>
  </si>
  <si>
    <t>Bivalvia: Modiolus demissus</t>
  </si>
  <si>
    <t>1998 (46)</t>
  </si>
  <si>
    <t>Melania, Corbicula, Cleopatra, Diaphanosa excisum, Bellamya, Moina macrura</t>
  </si>
  <si>
    <t>Lac Char</t>
  </si>
  <si>
    <t>Ovre Heimdalsvatn</t>
  </si>
  <si>
    <t xml:space="preserve">Isaboke et al. 2005; p. 54; Cheetah Census in Kenya Priority 1: South Western Kenya 2004-2005 p. 54; Gros 1998 estimated 8 cheetah; </t>
  </si>
  <si>
    <t>Sumanik 1987</t>
  </si>
  <si>
    <t>Chironomus plumosus</t>
  </si>
  <si>
    <t>Allanson 1979</t>
  </si>
  <si>
    <t>Prey (kg/km2)</t>
    <phoneticPr fontId="2" type="noConversion"/>
  </si>
  <si>
    <t>Huston and Wolverton 2009</t>
    <phoneticPr fontId="2" type="noConversion"/>
  </si>
  <si>
    <t>Gopal 2010</t>
  </si>
  <si>
    <t>Deer</t>
    <phoneticPr fontId="2" type="noConversion"/>
  </si>
  <si>
    <t>Sheep</t>
    <phoneticPr fontId="2" type="noConversion"/>
  </si>
  <si>
    <t>From Dasmann &amp; Mossman 1962; Bourliere 1965; Schaller 1972</t>
  </si>
  <si>
    <t>From Harris 1972</t>
  </si>
  <si>
    <t>Lac Cundare</t>
  </si>
  <si>
    <t>Granberg 1970</t>
  </si>
  <si>
    <t>Saimaa</t>
  </si>
  <si>
    <t>Holmgren 1968</t>
  </si>
  <si>
    <t>Shorea, Dry forest, India, 60 yrs</t>
  </si>
  <si>
    <t>1961-1965</t>
  </si>
  <si>
    <t xml:space="preserve">1980-86 </t>
  </si>
  <si>
    <t>1999 (34)</t>
  </si>
  <si>
    <t>1999 (35)</t>
  </si>
  <si>
    <t>Coveney et al. 1977</t>
  </si>
  <si>
    <t>1992 (50)</t>
  </si>
  <si>
    <t>1993 (1)</t>
  </si>
  <si>
    <t>1992 (41)</t>
  </si>
  <si>
    <t>1994 (25)</t>
  </si>
  <si>
    <t>Tropocyclops pracinus, Daphnia retrocurva, Ceriodaphnia lacustris, Diacyclops thomasi, Bosmina longirostris, Eubosmina coregoni</t>
  </si>
  <si>
    <t>Lac Ototoa</t>
  </si>
  <si>
    <t>Mkomazi Game Reserve, Tanzania</t>
    <phoneticPr fontId="2" type="noConversion"/>
  </si>
  <si>
    <t>Tadoba-Andhari Tiger Reserve, India</t>
    <phoneticPr fontId="2" type="noConversion"/>
  </si>
  <si>
    <t>Elk</t>
    <phoneticPr fontId="2" type="noConversion"/>
  </si>
  <si>
    <t>Taman Negara National Park (Kuala Koh), Malaysia</t>
    <phoneticPr fontId="2" type="noConversion"/>
  </si>
  <si>
    <t>Ferrari and Rossi 1976; Zutshi 1976</t>
  </si>
  <si>
    <t>D'Endine</t>
  </si>
  <si>
    <t>Biomass (g m-2)</t>
  </si>
  <si>
    <t>Lac West lost</t>
  </si>
  <si>
    <t>Lac Zelenetzkoy</t>
  </si>
  <si>
    <t>Dunham et al. 2010; p. 15</t>
  </si>
  <si>
    <t>Oosenbrug and Carbyn 1982; cited in Fuller 1989</t>
  </si>
  <si>
    <t>1979-1980</t>
  </si>
  <si>
    <t xml:space="preserve">1976-81 </t>
  </si>
  <si>
    <t>Gasaway et al. 1983 ; cited in Messier 1994</t>
  </si>
  <si>
    <t>Ranthambhore National Park, India</t>
    <phoneticPr fontId="2" type="noConversion"/>
  </si>
  <si>
    <t>Nwaswitshaka River, Kruger NP, South Africa</t>
    <phoneticPr fontId="2" type="noConversion"/>
  </si>
  <si>
    <t>AO</t>
  </si>
  <si>
    <t>A</t>
  </si>
  <si>
    <t>B</t>
  </si>
  <si>
    <t>Kelly et al. 1978</t>
  </si>
  <si>
    <t>Karanth 2004</t>
  </si>
  <si>
    <t>Leveque and Saint-Jean 1983</t>
  </si>
  <si>
    <t>Childress et al. 1981</t>
  </si>
  <si>
    <t>1993 (6)</t>
  </si>
  <si>
    <t>Psectrocladius sordidellus, Daphnia longispina, Mixodiaptomus lacianatus, Pisidium sp., Sialis lutaria, Zavrelimyia melanura, Chironomus commutatus</t>
  </si>
  <si>
    <t>Lamprey 1964</t>
  </si>
  <si>
    <t>Maddock 1996</t>
  </si>
  <si>
    <t>Maitland and Hudspith 1974</t>
  </si>
  <si>
    <t>Mech 1966</t>
  </si>
  <si>
    <t>2001 (38)</t>
  </si>
  <si>
    <t>TAWIRI 2007; p. 19</t>
  </si>
  <si>
    <t>Hayes et al. 1991</t>
  </si>
  <si>
    <t>van der Werf, Marleen. 2008. Lions (Panthera leo) of Amboseli National Park: A study on lion ecology in relation to conflict with livestock owners. MSc thesis, Leiden: University of Leiden.</t>
  </si>
  <si>
    <t>South Africa</t>
    <phoneticPr fontId="2" type="noConversion"/>
  </si>
  <si>
    <t>Bosmina longirostris, Chydorus sphaericus, Bosmina fatalis, Diaphanosa brachyurum, Moina micrura</t>
  </si>
  <si>
    <t>Lac Taltowisko</t>
  </si>
  <si>
    <t>Andrew 1983</t>
  </si>
  <si>
    <t>Moose</t>
    <phoneticPr fontId="2" type="noConversion"/>
  </si>
  <si>
    <t>McCauley and Kalff 1981</t>
    <phoneticPr fontId="2" type="noConversion"/>
  </si>
  <si>
    <t>Data from 1972; Borner et al. 1987; 175000- Schaller 1972 p. 428</t>
  </si>
  <si>
    <t>Wright 1958</t>
  </si>
  <si>
    <t>Loch Leven</t>
  </si>
  <si>
    <t>Steinsfjord</t>
  </si>
  <si>
    <t>Skogheim and Rognerud 1978</t>
  </si>
  <si>
    <t>Mergozzo</t>
  </si>
  <si>
    <t>Aagaard 1978</t>
  </si>
  <si>
    <t>Canyon Ferry Reservoir</t>
  </si>
  <si>
    <t xml:space="preserve">1975-1979 </t>
  </si>
  <si>
    <t>Green 1975</t>
  </si>
  <si>
    <t>Lac Dock</t>
  </si>
  <si>
    <t>Orconectes virilis</t>
  </si>
  <si>
    <t>Lac Esrom</t>
  </si>
  <si>
    <t>Lac Manitoba</t>
  </si>
  <si>
    <t>Gros 2002</t>
  </si>
  <si>
    <t>TWCM 2000; East 1998 estimates 12760 p. 404; Caro 1998 would estimate 2505 from reported density; Grange and Duncan 2006 - 2120 kg/km2</t>
  </si>
  <si>
    <t>Berry 1997</t>
  </si>
  <si>
    <t>Charles et al. 1976</t>
  </si>
  <si>
    <t>Bremer and Vijverberg 1982</t>
  </si>
  <si>
    <t>Lac Shallow</t>
  </si>
  <si>
    <t>Borner et al. 1987; average of 2082-2482</t>
  </si>
  <si>
    <t>BPCTrust 2010;+-4.4; Note ODMP 2008 estimate density of 7/km2 from 10 aerial counts done from 1988-2002 by the Dept of Wildlife and National Parks, Gov of Botswana, after Bonyongo, 2004 from estimate over 20000 km2 of 140000</t>
  </si>
  <si>
    <t>BPCTrust 2010;+-0.6</t>
  </si>
  <si>
    <t>Jordan and Likens 1980</t>
  </si>
  <si>
    <t>Mills 1990 p. 53; 75-100; p. 12 the author estimates 77-99 at a density of 0.8-1.0/100km2</t>
  </si>
  <si>
    <t>Topi / Tsessebe</t>
  </si>
  <si>
    <t>Nyala</t>
  </si>
  <si>
    <t>Hogan and Adair 1982</t>
  </si>
  <si>
    <t>Mesocyclops leuckarti</t>
  </si>
  <si>
    <t>Alimov et al. 1972</t>
  </si>
  <si>
    <t>Sinclair 2007; Fig 1; 50000- Schaller 1972 p. 428; 48000 – Kruuk 1972 p. 83; 38000 - Kruuk 1972 from Hendrichs</t>
  </si>
  <si>
    <t>Huai Kha Khaeng Wildlife Sanctuary, Thailand</t>
    <phoneticPr fontId="2" type="noConversion"/>
  </si>
  <si>
    <t xml:space="preserve">TAWIRI 2007, p. 19 – 0.75 x 570 adult females +570 </t>
  </si>
  <si>
    <t>Borner et al. 1987</t>
  </si>
  <si>
    <t>Lac North Twin</t>
  </si>
  <si>
    <t>BPCTrust 2010; Note ODMP 2008 estimate density of 0.7 /km2 from 10 aerial counts done from 1988-2002 by the Dept of Wildlife and National Parks, Gov of Botswana, after Bonyongo, 2004 from estimate over 20000 km2 of 14000</t>
  </si>
  <si>
    <t>UWA 2010</t>
  </si>
  <si>
    <t>Bob black pond</t>
  </si>
  <si>
    <t>Crangonyx gracilis, Asellus obtusus</t>
  </si>
  <si>
    <t>Production (g dry mass m-2 year-1)</t>
  </si>
  <si>
    <t>Years with relatively stable wolf and moose numbers - Fuller 1989</t>
  </si>
  <si>
    <t>1984-86</t>
  </si>
  <si>
    <t>1996 (12)</t>
  </si>
  <si>
    <t>1996 (13)</t>
  </si>
  <si>
    <t>1996 (14)</t>
  </si>
  <si>
    <t>1996 (15)</t>
  </si>
  <si>
    <t>Eudiaptomus gracilis, Asplanchna priodonta, Leptodora kindtii, Chydorus sphaericus, Bosmina coregoni, Diaphanosoma brachyurum, Mesocyclops oithonoides, Daphnia spp., Mesocyclops leuckarti</t>
  </si>
  <si>
    <t>Calamoecia lucasi</t>
  </si>
  <si>
    <t xml:space="preserve">Trichoptera: Oligophlebodes sigma </t>
  </si>
  <si>
    <t>Alimov and Winberg 1972</t>
  </si>
  <si>
    <t>Argyrodiaptomus fur.</t>
  </si>
  <si>
    <t>R. Eglwys Nunyd</t>
  </si>
  <si>
    <t>Mixodiaptomus lacianatus</t>
  </si>
  <si>
    <t>ODMP 2008; Summarised from 10 aerial counts done from 1988-2002 by the Dept of Wildlife and National Parks, Gov of Botswana, after Bonyongo, 2004; Converted to density from estimate over 20000 km2 of 300</t>
  </si>
  <si>
    <t>Pienaar 1966 p. 75</t>
  </si>
  <si>
    <t>Lac Red</t>
  </si>
  <si>
    <t>Chironomus sp, Procladius freemani, Valvata tricarinata, Harnischia curtilamellata, Pisidium spp, Amnicola limosa</t>
  </si>
  <si>
    <t>Bukit Barisan Selatan National Park, Sumatra Indonesia</t>
    <phoneticPr fontId="2" type="noConversion"/>
  </si>
  <si>
    <t>Bandipur National Park, India</t>
    <phoneticPr fontId="2" type="noConversion"/>
  </si>
  <si>
    <t>Messier 1994</t>
  </si>
  <si>
    <t>Borner et al. 1987; 5214 - Hofer and East 1995 in Sinclair 1995 p. 339</t>
  </si>
  <si>
    <t>Davies 2001</t>
  </si>
  <si>
    <t>Total with migrants</t>
    <phoneticPr fontId="2" type="noConversion"/>
  </si>
  <si>
    <t>WCS 2008</t>
  </si>
  <si>
    <t>Borner et al. 1987 tbl 3 - plains; Using ratio of total to residents from Schaller 1972 p. 428 ~ 0.0571</t>
  </si>
  <si>
    <t>Bailey 1993; p. 314; southern district supports the highest density  of 1 dog/28 km2</t>
  </si>
  <si>
    <t>Hemson 2003; Lean season Prey kg/km10; after Van der Meulen 1976; possible error unless there is only one pride of lions</t>
  </si>
  <si>
    <t>Kruuk 1972; p. 26</t>
  </si>
  <si>
    <t>Wat</t>
    <phoneticPr fontId="2" type="noConversion"/>
  </si>
  <si>
    <t>Sumanik 1987; cited in Fuller 1989</t>
  </si>
  <si>
    <t>Ory</t>
    <phoneticPr fontId="2" type="noConversion"/>
  </si>
  <si>
    <t>Kon</t>
    <phoneticPr fontId="2" type="noConversion"/>
  </si>
  <si>
    <t>The moose density in 1975 was estimated at 50% of the 1980 density based on changes in number of moose seen per hour of survey (Ballard et al. 1991); killing rate was quantified in 1979-1980 when moose density was 0.66 animal/km2- Messier 1994</t>
  </si>
  <si>
    <t>South-central Alaska</t>
  </si>
  <si>
    <t>Southwest Quebec</t>
  </si>
  <si>
    <t>1980-1984</t>
  </si>
  <si>
    <t>Taman Negara National Park (Merapoh), Malaysia</t>
    <phoneticPr fontId="2" type="noConversion"/>
  </si>
  <si>
    <t>The only difference with this row of data and that for residents is that here migrant wildebeest and zebra are included</t>
    <phoneticPr fontId="2" type="noConversion"/>
  </si>
  <si>
    <t>Burgis et al. 1973</t>
  </si>
  <si>
    <t>Ballard et al. 1987</t>
  </si>
  <si>
    <t>Kestemont, P. 1975. Biomasse, Necromasse et Productivite Aeriennes Ligneuses de quelques Peuplements Forestiers en Belgique. Thesis Faculty of Sciences, Brussels: Free University of Brussels.</t>
  </si>
  <si>
    <t>Burgis 1974</t>
  </si>
  <si>
    <t>Burgis and Walker 1972</t>
  </si>
  <si>
    <t>Nagarahole National Park, India</t>
    <phoneticPr fontId="2" type="noConversion"/>
  </si>
  <si>
    <t>Female Body Size:</t>
    <phoneticPr fontId="2" type="noConversion"/>
  </si>
  <si>
    <t>Hayes and Baer 1986, Gasaway et al. 1992 ; cited in Messier 1994</t>
  </si>
  <si>
    <t>Crangonyx richmondensis, Hyallela azteca</t>
  </si>
  <si>
    <t>Fuller 1989, unpubl. data; cited in Fuller 1989</t>
  </si>
  <si>
    <t>Nairobi National Park, Kenya</t>
    <phoneticPr fontId="2" type="noConversion"/>
  </si>
  <si>
    <t>Makarewicz and Likens 1979</t>
  </si>
  <si>
    <t>Procladius barbatus, Stictochironomus rosens, Arctodiaptomus laticeps, Arctodiaptomus laticeps</t>
  </si>
  <si>
    <t>Lac Mikolaskie</t>
  </si>
  <si>
    <t>Hijmans, R. J., S. E. Cameron, J. L. Parra, P. G. Jones, and A. Jarvis. WorldClim - Global Climate Data. http://www.worldclim.org/current.</t>
  </si>
  <si>
    <t>TAWIRI 2007 Hyena CAP; p. 23; 0.59 spoor/km and 0.041 camera traps (1169 days); using camera trap data comparing with leopard estimate of 105 from 0.0043 and same effort</t>
  </si>
  <si>
    <t>Andronikova et al. 1972</t>
  </si>
  <si>
    <t>Rotatoria, Copepoda, Cyclops scutifer, Hydracarina, Asplanchna priodonta, Sergentia coracina, Cladocera</t>
  </si>
  <si>
    <t>Paajarvi</t>
  </si>
  <si>
    <t>Norton-Griffiths 1975</t>
    <phoneticPr fontId="2" type="noConversion"/>
  </si>
  <si>
    <t>The moose density in 1975 was estimated at 50% of the 1980 density based on changes in number of moose seen per hour of survey (Ballard et al. 1991); killing rate was quantified in 1979-1980 when moose density was 0.66 animal/km2- Messier 1994</t>
    <phoneticPr fontId="2" type="noConversion"/>
  </si>
  <si>
    <t>1975-1978</t>
  </si>
  <si>
    <t>Federsee</t>
  </si>
  <si>
    <t>Hammer et al. 1978</t>
  </si>
  <si>
    <t>Isaboke et al. 2005; p. 12 estimates 22; On p. 54 estimate 38; Gros 1998 estimates 32</t>
  </si>
  <si>
    <t>Female Body Size:</t>
  </si>
  <si>
    <t>Serengeti ecosystem, Tanzania</t>
    <phoneticPr fontId="2" type="noConversion"/>
  </si>
  <si>
    <t>Serengeti ecosystem, Tanzania</t>
    <phoneticPr fontId="2" type="noConversion"/>
  </si>
  <si>
    <t>Week</t>
  </si>
  <si>
    <t>Female Body Size:</t>
    <phoneticPr fontId="2" type="noConversion"/>
  </si>
  <si>
    <t>Borner et al. 1987; Caro 1994</t>
  </si>
  <si>
    <t>R. King George VI</t>
  </si>
  <si>
    <t>25-30</t>
  </si>
  <si>
    <t>Creel and Creel 1997; density is 0.3 adults/km2 in 43626 km2; Creel and Creel 2002 estimate 0.32 hyenas/km2 in their study area, but indicate that this is possibly slightly higher than for the whole of Selous</t>
  </si>
  <si>
    <t>Schaller 1972 p. 428; 7000- Kruuk 1972 p. 83;  Using ratio of total to residents from Schaller 1972 p. 428 ~ 0.5</t>
  </si>
  <si>
    <t>from 1987;East 1988 p. 61; 100-300</t>
  </si>
  <si>
    <t>E. muellerana, 350m</t>
  </si>
  <si>
    <t>West-central Yukon</t>
  </si>
  <si>
    <t>1985-86</t>
  </si>
  <si>
    <t>Taxodium, Okefenokee, GA</t>
  </si>
  <si>
    <t>Years with relatively stable wolf and moose numbers - Fuller 1989</t>
    <phoneticPr fontId="2" type="noConversion"/>
  </si>
  <si>
    <t>Creel and Creel 2002 p. 254 cite Childes 1988 (100-150) and Ginsberg 1993 density of 0.015 (220)</t>
  </si>
  <si>
    <t>Lac Pink</t>
  </si>
  <si>
    <t>Lac Pyramid</t>
  </si>
  <si>
    <t>Leptodiaptomus sicilis</t>
  </si>
  <si>
    <t>Herbivore census estimates from Creel and Creel 2002 are similar to those of IUCN UNEP WCMC 2009 report, and broadly similar to density estimates from Caro 1998</t>
  </si>
  <si>
    <t>Spruce, Canada, 130 yr</t>
  </si>
  <si>
    <t>Di Pietra</t>
  </si>
  <si>
    <t>Minimum from Wilson 1975; Waterpoint count;  Appendix D p. 145</t>
  </si>
  <si>
    <t>BPCTrust 2010; 17 hyenas / 100 km2 for 6 clans in study area</t>
  </si>
  <si>
    <t>Creel Creel 2002 p. 23; UNEP WCMC 2009 estimates 1300 wild dogs in the Selous GR</t>
    <phoneticPr fontId="2" type="noConversion"/>
  </si>
  <si>
    <t>Average from seasonal estimates from 1989 -1991; density over the whole of Chobe for the area of Savuti; Deloitte Touche 1992; p. 90-91</t>
    <phoneticPr fontId="2" type="noConversion"/>
  </si>
  <si>
    <t>Hemson, G. 2003. The ecology and conservation of lions: human–wildlife conflict in semi-arid Botswana. Ph.D. Thesis, Oxford: University of Oxford.</t>
  </si>
  <si>
    <t>Wolf</t>
    <phoneticPr fontId="2" type="noConversion"/>
  </si>
  <si>
    <t>South Luangwa</t>
    <phoneticPr fontId="2" type="noConversion"/>
  </si>
  <si>
    <t>Lion (kg/km2)</t>
    <phoneticPr fontId="2" type="noConversion"/>
  </si>
  <si>
    <t>Bowen 1983</t>
  </si>
  <si>
    <t>Burgis 1971</t>
  </si>
  <si>
    <t>Haber 1977; cited in Fuller 1989</t>
  </si>
  <si>
    <t>Mills 1990 p. 53; 75-100</t>
  </si>
  <si>
    <t>Karanth 2004; Tbl 2; Tiger estimates from photo capture-recapture</t>
  </si>
  <si>
    <t>Note</t>
  </si>
  <si>
    <t>Name of Ecosystem</t>
  </si>
  <si>
    <t>Code</t>
  </si>
  <si>
    <t xml:space="preserve">Southwest Quebec </t>
  </si>
  <si>
    <t>1970-74</t>
  </si>
  <si>
    <t>Caro 1994</t>
    <phoneticPr fontId="2" type="noConversion"/>
  </si>
  <si>
    <t>Kaziranga National Park, India</t>
    <phoneticPr fontId="2" type="noConversion"/>
  </si>
  <si>
    <t>Trummen</t>
  </si>
  <si>
    <t>Masai Mara National Reserve, Kenya</t>
    <phoneticPr fontId="2" type="noConversion"/>
  </si>
  <si>
    <t>Peterson and Page 1988 ; cited in Messier 1994</t>
  </si>
  <si>
    <t>Savuti area of Chobe National Park, Botswana</t>
    <phoneticPr fontId="2" type="noConversion"/>
  </si>
  <si>
    <t>Kenai Peninsula, Alaska</t>
  </si>
  <si>
    <t>Selous Game Reserve, Tanzania</t>
    <phoneticPr fontId="2" type="noConversion"/>
  </si>
  <si>
    <t>Taman Negara National Park (Kuala Terengan), Malaysia</t>
    <phoneticPr fontId="2" type="noConversion"/>
  </si>
  <si>
    <t xml:space="preserve">Red Lechwe; BPCTrust 2010;+-2.1. Note ODMP 2008 estimates density of 3 /km2 (60000 in 20000 km2) from 10 aerial counts done from 1988-2002 by the Dept of Wildlife and National Parks, Gov of Botswana, after Bonyongo, 2004 </t>
  </si>
  <si>
    <t>Scaller 1972 p. 428</t>
  </si>
  <si>
    <t>from 1990; East 1998 p. 406</t>
  </si>
  <si>
    <t>Brachionus plicatilis, Brachionus dimidiatus, Lovenula africana</t>
  </si>
  <si>
    <t>Fritts and Mech 1981</t>
  </si>
  <si>
    <t>Gophen 1978</t>
  </si>
  <si>
    <t>Shorea, Central Himalayas, India</t>
  </si>
  <si>
    <t>Brh</t>
    <phoneticPr fontId="2" type="noConversion"/>
  </si>
  <si>
    <t>Grant's Gazelle</t>
  </si>
  <si>
    <t>Wolf population heavily exploited- Fuller 1989</t>
  </si>
  <si>
    <t>Pimlott et al. 1969; cited in Fuller 1989</t>
  </si>
  <si>
    <t xml:space="preserve">Northeast Alberta </t>
  </si>
  <si>
    <t>1975-77</t>
  </si>
  <si>
    <t>Jordan et al. 1967, Peterson and Page 1988, Wolfe and Allen 1973; cited in Messier 1994</t>
  </si>
  <si>
    <t>Northeast Minnesota</t>
  </si>
  <si>
    <t>1970-71</t>
  </si>
  <si>
    <t>Peterson 1977, Peterson and Page 1988 ; cited in Messier 1994</t>
  </si>
  <si>
    <t>Serengeti NP</t>
    <phoneticPr fontId="2" type="noConversion"/>
  </si>
  <si>
    <t>1959-1960</t>
  </si>
  <si>
    <t>TAWIRI 2007; 0.12/km2 (0.068-0.16) after Lichtenfeld 2005</t>
  </si>
  <si>
    <t>Melghat Tiger Reserve, India</t>
    <phoneticPr fontId="2" type="noConversion"/>
  </si>
  <si>
    <t>Teslin burn, Yukon</t>
  </si>
  <si>
    <t>Cladocera, Copepoda, Rotifera</t>
  </si>
  <si>
    <t>Lac Mytvatn</t>
  </si>
  <si>
    <t>Lac Chad</t>
  </si>
  <si>
    <t>North Luangwa</t>
    <phoneticPr fontId="2" type="noConversion"/>
  </si>
  <si>
    <t>Vijverberg and Richter 1982</t>
  </si>
  <si>
    <t>Steel et al. 1972</t>
  </si>
  <si>
    <t>Schaller 1972</t>
    <phoneticPr fontId="2" type="noConversion"/>
  </si>
  <si>
    <t>Ngorongoro Crater, Tanzania</t>
    <phoneticPr fontId="2" type="noConversion"/>
  </si>
  <si>
    <t>Borner et al. 1987; average 2135-2535</t>
  </si>
  <si>
    <t>Graf et al. 2009; Range: 241-394</t>
  </si>
  <si>
    <t>Singer and Dalle-Molle 1985, Singer 1987 ; cited in Messier 1994</t>
  </si>
  <si>
    <t>1966-1974</t>
  </si>
  <si>
    <t>Messier 1985, Messier and Crete 1985 ; cited in Messier 1994</t>
  </si>
  <si>
    <t>Rudnai 1979; Average of long-term records up to 1974</t>
  </si>
  <si>
    <t>South-central Yukon</t>
    <phoneticPr fontId="2" type="noConversion"/>
  </si>
  <si>
    <t>Gasaway et al. 1983; cited in Fuller 1989</t>
  </si>
  <si>
    <t>Goat</t>
  </si>
  <si>
    <t>Okavango Delta, Botswana</t>
    <phoneticPr fontId="2" type="noConversion"/>
  </si>
  <si>
    <t>Wolf population heavily exploited- Fuller 1989</t>
    <phoneticPr fontId="2" type="noConversion"/>
  </si>
  <si>
    <t>Kruuk 1972; p. 83</t>
  </si>
  <si>
    <t>Ostrich; Dunham et al. 2010; p. 15</t>
  </si>
  <si>
    <t>Amboseli National Park, Kenya</t>
    <phoneticPr fontId="2" type="noConversion"/>
  </si>
  <si>
    <t>Panna National Park, India</t>
    <phoneticPr fontId="2" type="noConversion"/>
  </si>
  <si>
    <t>Kruuk 1972; p. 26</t>
    <phoneticPr fontId="2" type="noConversion"/>
  </si>
  <si>
    <t>East 1988 p. 61; 100-300</t>
    <phoneticPr fontId="2" type="noConversion"/>
  </si>
  <si>
    <t>Peterson and Page 1988; cited in Fuller 1989</t>
  </si>
  <si>
    <t>Bab</t>
    <phoneticPr fontId="2" type="noConversion"/>
  </si>
  <si>
    <t>Dog</t>
    <phoneticPr fontId="2" type="noConversion"/>
  </si>
  <si>
    <t>Mech et al. 1971b, Peek et al. 1976, Nelson and Mech 1986b; cited in Fuller 1989</t>
  </si>
  <si>
    <t>from model: 0.5 x N(t) + 0.25 x N(t-1) + 0.25 x N(t+1); Estes et al. 2006; Sinclair 1995 p.162-165; Avg of repeated census (wet/dry)</t>
  </si>
  <si>
    <t>Petersen 1983</t>
  </si>
  <si>
    <t>De Bernadi 1974</t>
  </si>
  <si>
    <t>Eaton 1993</t>
  </si>
  <si>
    <t>Kumar 2000</t>
  </si>
  <si>
    <t>Tgz</t>
    <phoneticPr fontId="2" type="noConversion"/>
  </si>
  <si>
    <t>Dui</t>
    <phoneticPr fontId="2" type="noConversion"/>
  </si>
  <si>
    <t>Caro 1998 from density; this may include Grant's gazelle</t>
  </si>
  <si>
    <t>Schaller 1972 p. 428; 280000- Kruuk 1972 p. 83; Using ratio of total to residents from Schaller 1972 p. 428 ~ 0.0244</t>
  </si>
  <si>
    <t>Beech, Japan 900m</t>
  </si>
  <si>
    <t>Springbok</t>
    <phoneticPr fontId="2" type="noConversion"/>
  </si>
  <si>
    <t>Sbk</t>
    <phoneticPr fontId="2" type="noConversion"/>
  </si>
  <si>
    <t>van Dyk Slotow 2003; Appendix 1</t>
  </si>
  <si>
    <t>Wilson 1975; Appendix B p. 143</t>
  </si>
  <si>
    <t>Singer and Dalle-Molle 1985; cited in Fuller 1989</t>
  </si>
  <si>
    <t>Bjorge and Gunson 1989 ; cited in Messier 1994</t>
  </si>
  <si>
    <r>
      <t xml:space="preserve">from 1987; East 1988 p. 62 Kirk's Dikdik </t>
    </r>
    <r>
      <rPr>
        <i/>
        <sz val="10"/>
        <color indexed="55"/>
        <rFont val="Arial"/>
      </rPr>
      <t>Madoqua kirkii</t>
    </r>
    <phoneticPr fontId="2" type="noConversion"/>
  </si>
  <si>
    <t>Central Alaska</t>
  </si>
  <si>
    <t>TWCM 2000; East 1998 estimates 1190; p. 422</t>
  </si>
  <si>
    <t>Singer and Dalle-Molle 1985, Van Ballenberghe 1987 ; cited in Messier 1994</t>
  </si>
  <si>
    <t>Tiger</t>
    <phoneticPr fontId="2" type="noConversion"/>
  </si>
  <si>
    <t>White Spruce, AK, 239</t>
  </si>
  <si>
    <t>Oak, WI</t>
  </si>
  <si>
    <t>from model: 0.5 x N(t) + 0.25 x N(t-1) + 0.25 x N(t+1); Estes et al. 2006; Avg of repeated census (wet/dry)</t>
  </si>
  <si>
    <t>Andersson et al. 1975</t>
  </si>
  <si>
    <t>From Dasmann &amp; Mossman 1962; Dorst &amp; Dandelot 1970; Schaller 1972</t>
  </si>
  <si>
    <t>Lac Werowrap</t>
  </si>
  <si>
    <t>Mesocyclops leuckarti, Daphnia hyalina, Daphnia cucullata, Acanthocyclops robustus</t>
  </si>
  <si>
    <t>Funston 1998; Gasaway et al. 1989 estimated 0.05/km2; Trinkel 2010 estimates only 339 hyenas in an area of 18551 km2 (+- 176); after Trinkel 2009, and suggests that numbers may have declined since the early 90s</t>
  </si>
  <si>
    <t>Bardia National Park, Nepal</t>
    <phoneticPr fontId="2" type="noConversion"/>
  </si>
  <si>
    <t>Other body size</t>
    <phoneticPr fontId="2" type="noConversion"/>
  </si>
  <si>
    <t>Pimlottet al. 1969, Kolenosky 1972; cited in Fuller 1989</t>
  </si>
  <si>
    <t>Duiker</t>
  </si>
  <si>
    <t>1986-1987</t>
  </si>
  <si>
    <t>1984-85</t>
  </si>
  <si>
    <t>Peterson et al. 1984; cited in Fuller 1989</t>
  </si>
  <si>
    <t xml:space="preserve">1976-1982 </t>
  </si>
  <si>
    <t>Gros 2002; 65 Selous 50000 km2 + 10 Mikumi NP 3230 km2</t>
    <phoneticPr fontId="2" type="noConversion"/>
  </si>
  <si>
    <t>linear interpolated from 1971 (2000; Kruuk 1972 p. 83) and 1990 (28320; East 1998 p. 411; Bohor reedbuck;)</t>
    <phoneticPr fontId="2" type="noConversion"/>
  </si>
  <si>
    <t>War</t>
    <phoneticPr fontId="2" type="noConversion"/>
  </si>
  <si>
    <t>Schaller 1972 p. 428; 17000- Kruuk 1972 p. 83</t>
  </si>
  <si>
    <t>Warthog</t>
  </si>
  <si>
    <t>BBC; http://www.bbc.co.uk/bigcat/animals/leopards/leopards.shtml</t>
  </si>
  <si>
    <t>Aspen, Voronezh</t>
  </si>
  <si>
    <t>East 1998 p. 404</t>
  </si>
  <si>
    <t>East 1998 p. 409</t>
  </si>
  <si>
    <t>East 1998 p. 419</t>
  </si>
  <si>
    <t>Spotted Hyena</t>
    <phoneticPr fontId="2" type="noConversion"/>
  </si>
  <si>
    <t>Shy</t>
    <phoneticPr fontId="2" type="noConversion"/>
  </si>
  <si>
    <t>Leo</t>
    <phoneticPr fontId="2" type="noConversion"/>
  </si>
  <si>
    <t>Che</t>
    <phoneticPr fontId="2" type="noConversion"/>
  </si>
  <si>
    <t>Brown Hyena</t>
    <phoneticPr fontId="2" type="noConversion"/>
  </si>
  <si>
    <t>East 1998 p. 411; Bohor reedbuck; East 1988 p. 61 estimates 1700 which is closer to Kruuk 1972 p. 83</t>
    <phoneticPr fontId="2" type="noConversion"/>
  </si>
  <si>
    <t>Caatinga, Venezuela, blackwater, BA 72.9</t>
  </si>
  <si>
    <t>Fagus, Poland, 70 yrs</t>
  </si>
  <si>
    <t xml:space="preserve">Northwest Minnesota </t>
  </si>
  <si>
    <t xml:space="preserve">1972-77 </t>
  </si>
  <si>
    <t>Average of totals from 1997-1999; Wadge 2007; p 93; Average of all measuring stations</t>
  </si>
  <si>
    <t>(1302; 1705 in Dry; Muriuki 1998); Dublin 1993; 1258 in Nov census</t>
    <phoneticPr fontId="2" type="noConversion"/>
  </si>
  <si>
    <t>East 1998 p. 406</t>
    <phoneticPr fontId="2" type="noConversion"/>
  </si>
  <si>
    <t>Shp</t>
  </si>
  <si>
    <t>Aishihik, Yukon</t>
  </si>
  <si>
    <t>from 1990; East 1998 p. 406</t>
    <phoneticPr fontId="2" type="noConversion"/>
  </si>
  <si>
    <t>East 1988 p. 61; 100-300</t>
  </si>
  <si>
    <t>Berry 1997; From reports to the Secretary for S. W. Africa</t>
  </si>
  <si>
    <t>Mburo</t>
  </si>
  <si>
    <t>Savuti area of Chobe National Park, Botswana</t>
  </si>
  <si>
    <t>Dry Deciduous, India</t>
  </si>
  <si>
    <t>Viljoen 1993; Density of 0.17 /km2. Cooper 1990 notes 50 lions; Elsewhere Viljoen 1993 estimates 87 lions in the Savuti region; Cooper 1990 notes 50 lions</t>
    <phoneticPr fontId="2" type="noConversion"/>
  </si>
  <si>
    <t>Parartemia zietziana</t>
  </si>
  <si>
    <t>TWCM 2000; Caro 1998 would estimate 786 from reported density; East 1998 estimates 750 p. 401</t>
  </si>
  <si>
    <t>Parker 1973; cited in Fuller 1989</t>
  </si>
  <si>
    <t xml:space="preserve">Data is available only as density. Only average prey abundance is currently available from BPCTrust despite considerable seasonal variation. These values thus likely overestimate prey biomass. BPCTrust has seasonal prey variability and could be contacted for data. </t>
    <phoneticPr fontId="2" type="noConversion"/>
  </si>
  <si>
    <t>ODMP 2008; Summarised from 10 aerial counts done from 1988-2002 by the Dept of Wildlife and National Parks, Gov of Botswana, after Bonyongo, 2004; Converted to density from estimate over 20000 km2 of 2500</t>
  </si>
  <si>
    <t>Kongoni</t>
  </si>
  <si>
    <t>Tarangire National Park, Tanzania</t>
    <phoneticPr fontId="2" type="noConversion"/>
  </si>
  <si>
    <t>from 1976; Sinclair 2007; Fig 1</t>
  </si>
  <si>
    <t>Potvin 1988; cited in Fuller 1989</t>
  </si>
  <si>
    <t xml:space="preserve">Note the much higher numbers and greater seasonal variability reported in Eltringham 1999 for 1994 and 1996 </t>
    <phoneticPr fontId="2" type="noConversion"/>
  </si>
  <si>
    <t>Owen-Smith 2008; Kruger</t>
  </si>
  <si>
    <t>Plumptre 2010 Fire; Digitised from plot; Data for 2010</t>
  </si>
  <si>
    <t>Mills 1990 p. 53</t>
  </si>
  <si>
    <t>Shorea Coppice, Central Himalayas, India350m</t>
  </si>
  <si>
    <t>White Spruce, AK, 162</t>
  </si>
  <si>
    <t>Raich 1998 For. Ecol Mgmt.</t>
  </si>
  <si>
    <t xml:space="preserve">Birch, U.K.  </t>
  </si>
  <si>
    <t>Pap. Birch, Int. Alaska</t>
  </si>
  <si>
    <t>Kissui Packer 2004</t>
  </si>
  <si>
    <t>ser93</t>
  </si>
  <si>
    <t>Cubuy, NF, 15-30 yrs</t>
  </si>
  <si>
    <t>Mixed Hdwd, Japan, 720m ridgetop</t>
  </si>
  <si>
    <t>Ballard et al. 1987, Ballard et al. 1991 ; cited in Messier 1994</t>
  </si>
  <si>
    <t xml:space="preserve">Schaller 1972 p. 428; 280000- Kruuk 1972 p. 83; Using ratio of migrants to residents from Schaller 1972 p. 428 </t>
  </si>
  <si>
    <t>E. marginata, WA, Dwellingup</t>
  </si>
  <si>
    <t>Plumptre 2011; pers comm. (species nos in savannas.xls; Sheet1)</t>
  </si>
  <si>
    <t>Pine-Oak, Smokies, TN 550m</t>
  </si>
  <si>
    <t>nai02</t>
    <phoneticPr fontId="2" type="noConversion"/>
  </si>
  <si>
    <t xml:space="preserve">Southern Quebec </t>
  </si>
  <si>
    <t xml:space="preserve">1980-84 </t>
  </si>
  <si>
    <t>Kudu</t>
  </si>
  <si>
    <t>Berg and Kuehn 1980, pers. commun in Fuller 1989.; cited in Fuller 1989</t>
  </si>
  <si>
    <t>East 1998 p. 414</t>
    <phoneticPr fontId="2" type="noConversion"/>
  </si>
  <si>
    <t>Estes 1991; Serengeti</t>
  </si>
  <si>
    <t>Abies-Pseudotsuga, Oregon, 1300m</t>
  </si>
  <si>
    <t>Jasper Park, Alberta</t>
  </si>
  <si>
    <t>1969-72</t>
  </si>
  <si>
    <t>Wolf</t>
    <phoneticPr fontId="2" type="noConversion"/>
  </si>
  <si>
    <t>Gros 2002; 250 in Serengeti NP +15 Grumeti GCA +13 Ikorongo GCA + 26 Loliondo GCA (304; 76 of which are in central plains of Serengeti)</t>
  </si>
  <si>
    <t>Beech, Denmark, 118 yr</t>
  </si>
  <si>
    <t>Beech, Bulgaria</t>
  </si>
  <si>
    <t xml:space="preserve">Isle Royale, Michigan </t>
  </si>
  <si>
    <t>Chitwan National Park, Nepal</t>
    <phoneticPr fontId="2" type="noConversion"/>
  </si>
  <si>
    <t>Oryx</t>
  </si>
  <si>
    <t>Peterson et al. 1984b ; cited in Messier 1994</t>
  </si>
  <si>
    <t>Kenai Peninsula, Alaska</t>
    <phoneticPr fontId="2" type="noConversion"/>
  </si>
  <si>
    <t>E. signata, Australia,coastal</t>
  </si>
  <si>
    <t xml:space="preserve">Note that during the wet season most prey animals disperse out of the reserve, and the predator-prey relation is not known. </t>
    <phoneticPr fontId="2" type="noConversion"/>
  </si>
  <si>
    <t>Aspen Velikiye Luki</t>
  </si>
  <si>
    <t>Wet; Minimum of all years</t>
  </si>
  <si>
    <t>Ostrich; EcoSystems 1982; p.82; Average of 1974-1976</t>
  </si>
  <si>
    <t>Ste</t>
    <phoneticPr fontId="2" type="noConversion"/>
  </si>
  <si>
    <t>Northern Alberta</t>
  </si>
  <si>
    <t>x</t>
  </si>
  <si>
    <t>Dipterocarp Gallery, thailand, 300m</t>
  </si>
  <si>
    <t>Sinclair et al. 2008 - Fig 2.18</t>
  </si>
  <si>
    <t>East Denali National Park, Alaska</t>
  </si>
  <si>
    <t>1975-78</t>
  </si>
  <si>
    <t>Denali Park, Alaska</t>
  </si>
  <si>
    <t>Approximate number. Head Scientist KWS, pers comm.</t>
  </si>
  <si>
    <t>White Spruce, AK, 623</t>
  </si>
  <si>
    <t>Hemson 2003; after Ogutu &amp; Dublin 2002</t>
  </si>
  <si>
    <t>Etosha National Park, Namibia</t>
  </si>
  <si>
    <t>Fagus, Sweden, 130 yr</t>
  </si>
  <si>
    <t>Fuller and Keith 1980, 1981b; Hauge and Keith 1981; cited in Fuller 1989</t>
  </si>
  <si>
    <t>Aspen, Wisconsin</t>
  </si>
  <si>
    <t>KNP ecological aerial survey 1977-1996; ID: judithk.739.24</t>
  </si>
  <si>
    <t xml:space="preserve">Southwest Manitoba </t>
  </si>
  <si>
    <t>Estes et al. 2006; 800-1200 mm /annum</t>
  </si>
  <si>
    <t>P. sylvestris, Kola P. , Russia, peaty podzol</t>
  </si>
  <si>
    <t>Oak, Oklahoma</t>
  </si>
  <si>
    <t>Dipterocarp Savanna, Thailand</t>
  </si>
  <si>
    <t>Spruce-mixed, Pahkra River</t>
  </si>
  <si>
    <t>Tsuga mertensiana, , 1590 m</t>
  </si>
  <si>
    <t>Klipspringer</t>
  </si>
  <si>
    <t>Q. robur-mixed, Belgorod, USSR</t>
  </si>
  <si>
    <t>White Spruce, AK, 31</t>
  </si>
  <si>
    <t>ODMP 2008; Summarised from 10 aerial counts done from 1988-2002 by the Dept of Wildlife and National Parks, Gov of Botswana, after Bonyongo, 2004; Converted to density from estimate over 20000 km2 of 5000</t>
  </si>
  <si>
    <t>Bana woodland, Venezuela</t>
  </si>
  <si>
    <t>Schaller 1972</t>
  </si>
  <si>
    <t>Carbyn 1982, 1983; cited in Fuller 1989</t>
  </si>
  <si>
    <t>Pench Tiger Reserve, India</t>
    <phoneticPr fontId="2" type="noConversion"/>
  </si>
  <si>
    <r>
      <t>Area km</t>
    </r>
    <r>
      <rPr>
        <b/>
        <vertAlign val="superscript"/>
        <sz val="10"/>
        <rFont val="Arial"/>
        <family val="2"/>
      </rPr>
      <t>2</t>
    </r>
    <phoneticPr fontId="2" type="noConversion"/>
  </si>
  <si>
    <t>Waterbuck</t>
  </si>
  <si>
    <t>Wildebeest</t>
  </si>
  <si>
    <t>Aspen, Canada</t>
  </si>
  <si>
    <t xml:space="preserve">1980-1984 </t>
  </si>
  <si>
    <t>South-central Yukon</t>
  </si>
  <si>
    <t>Nya</t>
    <phoneticPr fontId="2" type="noConversion"/>
  </si>
  <si>
    <t>ODMP 2008; Summarised from 10 aerial counts done from 1988-2002 by the Dept of Wildlife and National Parks, Gov of Botswana, after Bonyongo, 2004; Converted to density from estimate over 20000 km2 of 3000</t>
  </si>
  <si>
    <t>From Prins 1987 for 1985</t>
  </si>
  <si>
    <t>Oak, Hungary, 65 yr</t>
  </si>
  <si>
    <t>Messier and Crete 1985 ; cited in Fuller 1989</t>
  </si>
  <si>
    <t>ODMP 2008; Summarised from 10 aerial counts done from 1988-2002 by the Dept of Wildlife and National Parks, Gov of Botswana, after Bonyongo, 2004; Converted to density from estimate over 20000 km2 of 8000</t>
  </si>
  <si>
    <t>ngo78</t>
    <phoneticPr fontId="2" type="noConversion"/>
  </si>
  <si>
    <t>Hemson 2003; Lean season Prey kg/km2; after Van Orsdol et al 1985</t>
  </si>
  <si>
    <t>South-central Ontario</t>
  </si>
  <si>
    <t>Hemson 2003; after Creel &amp; Creel 1997; Caro et al. 1998)</t>
  </si>
  <si>
    <t>Bailey 1993; p. 320; southern district supports a density of 1 cheetah/39 km2; After Pienaar 1969</t>
  </si>
  <si>
    <t>Carbyn 1974; cited in Fuller 1989</t>
  </si>
  <si>
    <t>Jack Pine, SSA, Canada</t>
  </si>
  <si>
    <t>Alder, Oregon</t>
  </si>
  <si>
    <t>Steenbok</t>
  </si>
  <si>
    <t>Data is reported for 1991, 92, 93, 95 and 97, showing fairly stable numbers of both predators and prey</t>
  </si>
  <si>
    <t>Van Ballenberghe et al. 1975; cited in Fuller 1989</t>
  </si>
  <si>
    <t>Dublin 1993b</t>
  </si>
  <si>
    <t xml:space="preserve">Pine, Central Himalayas, India1750m </t>
  </si>
  <si>
    <t>Broadleaf</t>
  </si>
  <si>
    <t>Birch, Is. Royale, MI</t>
  </si>
  <si>
    <t>KNP ecological aerial survey 1977-1996; ID: judithk.739.21</t>
  </si>
  <si>
    <t>Q. robur, Sweden, 200 yrs</t>
  </si>
  <si>
    <t>Beech, Germany, 122 yrs</t>
  </si>
  <si>
    <t>Caro 1999; Density from ground transect</t>
  </si>
  <si>
    <t>Nairobi National Park Research and Development; 2003-2004 Annual Report</t>
  </si>
  <si>
    <t>Oak, MN</t>
  </si>
  <si>
    <t>Oak Mixed, Poland, 100 yrs</t>
  </si>
  <si>
    <t>Norton-Griffiths 1975</t>
    <phoneticPr fontId="2" type="noConversion"/>
  </si>
  <si>
    <t>Serengeti NP</t>
    <phoneticPr fontId="2" type="noConversion"/>
  </si>
  <si>
    <t>From Lamprey 1964</t>
  </si>
  <si>
    <t>Hemson 2003; Lean season Prey kg/km2; after Van Orsdol et al 1985; Serengeti plains are estimated at 1000 kg/km2 after Hanby &amp; Bygott, 1987</t>
  </si>
  <si>
    <t>Dik-dik</t>
    <phoneticPr fontId="2" type="noConversion"/>
  </si>
  <si>
    <t>Pienaar 1963</t>
  </si>
  <si>
    <t>Average of totals from 1997-1999; Wadge 2007; p. 95-101; estimates from Kwa-Zulu Natal Wildlife Service Zululand Region Yearbooks 1987-2013</t>
  </si>
  <si>
    <t>Dry</t>
  </si>
  <si>
    <t>Beech, Japan 1100m</t>
  </si>
  <si>
    <t>ODMP 2008; Summarised from 10 aerial counts done from 1988-2002 by the Dept of Wildlife and National Parks, Gov of Botswana, after Bonyongo, 2004; Converted to density from estimate over 20000 km2 of 2000</t>
  </si>
  <si>
    <t>East 1998 p. 414</t>
  </si>
  <si>
    <t>Kruger National Park, South Africa</t>
  </si>
  <si>
    <t>Larsen et al. 1989, Hayes et al. 1991 ; cited in Messier 1994</t>
  </si>
  <si>
    <t>Viljoen 1993</t>
    <phoneticPr fontId="2" type="noConversion"/>
  </si>
  <si>
    <t>Top</t>
    <phoneticPr fontId="2" type="noConversion"/>
  </si>
  <si>
    <t>Wolf population newly protected- Fuller 1989</t>
  </si>
  <si>
    <t xml:space="preserve">1975-82 </t>
  </si>
  <si>
    <t>Interior Alaska</t>
  </si>
  <si>
    <t>From 1992; Nairobi National Park Game Count; 2nd count of 1992; Wet season census</t>
  </si>
  <si>
    <t>Year</t>
  </si>
  <si>
    <t>Lion</t>
  </si>
  <si>
    <t>Caribou</t>
  </si>
  <si>
    <t>Car</t>
  </si>
  <si>
    <t>Davis 1978, Ballard et al. 1987; cited in Fuller 1989</t>
  </si>
  <si>
    <t>Wolf</t>
  </si>
  <si>
    <t>Wlf</t>
  </si>
  <si>
    <t>Bison</t>
  </si>
  <si>
    <t xml:space="preserve">Kenai Peninsula, Alaska </t>
  </si>
  <si>
    <t xml:space="preserve">E. diversicolor, WA, 400m </t>
  </si>
  <si>
    <t>Alder-Birch, England</t>
  </si>
  <si>
    <t>Gir</t>
    <phoneticPr fontId="2" type="noConversion"/>
  </si>
  <si>
    <t>Buf</t>
    <phoneticPr fontId="2" type="noConversion"/>
  </si>
  <si>
    <t>Ela</t>
    <phoneticPr fontId="2" type="noConversion"/>
  </si>
  <si>
    <t>Spruce, USSR, Central FR, 200m</t>
  </si>
  <si>
    <t>Estes 1991; Kingdon 1997</t>
  </si>
  <si>
    <t>Kingdon, 1997</t>
  </si>
  <si>
    <t>Ele</t>
    <phoneticPr fontId="2" type="noConversion"/>
  </si>
  <si>
    <t>Cooper 1990; 4 clans of about 50 and one of 19; Density of 0.4 /km2; Viljoen 1993 claims Cooper 1989 estimated the hyena population at 393 with about half being migratory</t>
    <phoneticPr fontId="2" type="noConversion"/>
  </si>
  <si>
    <t>Bergerud et al. 1983 ; cited in Messier 1994</t>
  </si>
  <si>
    <t>Pienaar 1966 estimated that Nwaswitshaka River area supported about 575 kg/km2. Bailey estimates about 3675 kg/km2 (p. 311)</t>
  </si>
  <si>
    <t>Oak, Walker Branch</t>
  </si>
  <si>
    <t>1966-74</t>
  </si>
  <si>
    <t>White Rhino</t>
    <phoneticPr fontId="2" type="noConversion"/>
  </si>
  <si>
    <t>Ori</t>
    <phoneticPr fontId="2" type="noConversion"/>
  </si>
  <si>
    <t>Bailey 1993, p. 16; Average from 1926 to 1985 at Skukuza near the study site</t>
  </si>
  <si>
    <t>Stenlund 1955; cited in Fuller 1989</t>
  </si>
  <si>
    <t>1967-69</t>
  </si>
  <si>
    <t>Name of Ecosystem</t>
    <phoneticPr fontId="2" type="noConversion"/>
  </si>
  <si>
    <t xml:space="preserve">1981-1985 </t>
  </si>
  <si>
    <t>The only difference with this row of data and that for residents is that here migrant wildebeest and zebra are included</t>
    <phoneticPr fontId="2" type="noConversion"/>
  </si>
  <si>
    <t>Mduma et al. 1999; 410000- Schaller 1972 p. 428; 360000- Kruuk 1972</t>
  </si>
  <si>
    <t>Fagus, Sweden, 120 yr</t>
  </si>
  <si>
    <t>Hemson 2003; Lean season Prey kg/km5; after Funston 2001</t>
  </si>
  <si>
    <t>Beech, NH</t>
  </si>
  <si>
    <t>White Spruce, AK, 194</t>
  </si>
  <si>
    <t>Schaller 1972 p. 428; 70000- Kruuk 1972 p. 83</t>
  </si>
  <si>
    <t>Black Rhino</t>
    <phoneticPr fontId="2" type="noConversion"/>
  </si>
  <si>
    <t>Ministry Environment &amp; Tourism Namibia http://www.met.gov.na/programmes/nnep/category.htm#Wildlife</t>
  </si>
  <si>
    <t>UNEP WCMC 2009; From a TWCM aerial survey in 1994; Note that East 1998 estimates 2740 giraffe; p. 402; 9000 km2 northern sector</t>
    <phoneticPr fontId="2" type="noConversion"/>
  </si>
  <si>
    <t>AM</t>
  </si>
  <si>
    <t>ser71</t>
  </si>
  <si>
    <t>1971-1975</t>
  </si>
  <si>
    <t>Oak, Smokies 300m</t>
  </si>
  <si>
    <t>Q. petraea, Belgium</t>
  </si>
  <si>
    <t>Oak, Smokies 1450m</t>
  </si>
  <si>
    <t>Residents only</t>
  </si>
  <si>
    <t>Hemson 2003; after Dunham 1992</t>
  </si>
  <si>
    <t>nai66</t>
    <phoneticPr fontId="2" type="noConversion"/>
  </si>
  <si>
    <t>All</t>
  </si>
  <si>
    <t>Average of 6263 (Bagchi et al. 2003) and 4937 (Kumar 2000); reported in Harihar 2006; p. 29</t>
  </si>
  <si>
    <t>Total with migrants</t>
    <phoneticPr fontId="2" type="noConversion"/>
  </si>
  <si>
    <t>1966-1970</t>
  </si>
  <si>
    <t>Bailey 1993; p. 86; Average of 12, 12 and 11 for 1973 - 1975</t>
  </si>
  <si>
    <t>S - 1951</t>
  </si>
  <si>
    <t>Hingston et al. 1980/81,For. Ecol. Mgmt</t>
  </si>
  <si>
    <t>Q. Aspen, Int. Alaska</t>
  </si>
  <si>
    <t>Wil</t>
    <phoneticPr fontId="2" type="noConversion"/>
  </si>
  <si>
    <t>Kud</t>
    <phoneticPr fontId="2" type="noConversion"/>
  </si>
  <si>
    <t>Mature</t>
  </si>
  <si>
    <t>Rbk</t>
    <phoneticPr fontId="2" type="noConversion"/>
  </si>
  <si>
    <t>Bbk</t>
    <phoneticPr fontId="2" type="noConversion"/>
  </si>
  <si>
    <t>Gry</t>
    <phoneticPr fontId="2" type="noConversion"/>
  </si>
  <si>
    <t>Greater Kudu; Bailey 1993; Dry season averages from 1973-1975; p. 58</t>
  </si>
  <si>
    <t>Bailey 1993; Dry season averages from 1973-1975; p. 58</t>
  </si>
  <si>
    <t>Bis</t>
  </si>
  <si>
    <t>Moose</t>
  </si>
  <si>
    <t xml:space="preserve">TWCM 2000; Caro 1998 would estimate 867 from reported density </t>
  </si>
  <si>
    <t>East 1998 p. 411; Bohor reedbuck; East 1988 p. 61 estimates 1700 which is closer to Kruuk 1972 p. 83</t>
  </si>
  <si>
    <t>Ddk</t>
    <phoneticPr fontId="2" type="noConversion"/>
  </si>
  <si>
    <t>Bailey 1993; p. 307; estimated density in study area is 1 lion/1.5 km2 but that actual lion density in the larger area excluding cubs is 1 lion /4 to 8 km2. Here, 1 lion / 4.8 km2 was used (see p. 311). Average density of lions throughout this region of the park was about 1/12.2 km2 after Smuts 1975</t>
    <phoneticPr fontId="2" type="noConversion"/>
  </si>
  <si>
    <t>Trinkel 2004; Trinkel 2010; Average rainfall</t>
  </si>
  <si>
    <t>Zimbabwe</t>
  </si>
  <si>
    <t>Tanzania</t>
  </si>
  <si>
    <t>Creel et al. 2004 estimate that the Moremi GR study area of 2600 km2 has as many as 35 /1000km2 and other regions of Northern Botswana as low as 5 /1000km2. Woodroffe et al. 1997 estimates that there is a minimum of 42 packs of 450-500 individuals in the vast area in Northern Botswana of 176000 km2. An estimate of 20 /1000km2 is perhaps a decent approximation for the Okavango region</t>
  </si>
  <si>
    <t>Clark et al. 1999. Ecol Apps.</t>
  </si>
  <si>
    <t>Cypress, FL</t>
  </si>
  <si>
    <t>TWCM 2000; Caro 1998 would estimate 2216 from reported density; East 1998 p. 420 estimates 3880</t>
  </si>
  <si>
    <t>Wolf population heavily exploited; specified in Gasaway et. al. 1992</t>
  </si>
  <si>
    <t>Brown Hyena; Mills 1990 p.11; 1.8 brown hyenas/100km2; 95% CI is 0.4-4.4 / 100km2</t>
  </si>
  <si>
    <t>Note</t>
    <phoneticPr fontId="2" type="noConversion"/>
  </si>
  <si>
    <t>Hemson 2003; after Stander &amp; Hanssen 2003</t>
  </si>
  <si>
    <t xml:space="preserve">North-central Minnesota </t>
  </si>
  <si>
    <t>Beech, France</t>
  </si>
  <si>
    <t xml:space="preserve">North-central Canada </t>
  </si>
  <si>
    <t>1986-1990</t>
  </si>
  <si>
    <t>Prey (kg/km2)</t>
    <phoneticPr fontId="2" type="noConversion"/>
  </si>
  <si>
    <t>Impala</t>
  </si>
  <si>
    <t>Reedbuck</t>
  </si>
  <si>
    <t>Bushbuck</t>
  </si>
  <si>
    <t>Hippo</t>
  </si>
  <si>
    <t>Bailey 1993; p. 300; estimates average of 1 hyena /2.1 km2; range density of 0.357 (1 hyena /2.8 km2) to 0.91 (1 hyena /1.1km2)</t>
  </si>
  <si>
    <t>Wild Dog</t>
  </si>
  <si>
    <t>Elephant</t>
  </si>
  <si>
    <t>Lio</t>
    <phoneticPr fontId="2" type="noConversion"/>
  </si>
  <si>
    <t>Sinclair 2007; Fig 1</t>
    <phoneticPr fontId="2" type="noConversion"/>
  </si>
  <si>
    <t>Fritts and Mech 1981; cited in Fuller 1989</t>
  </si>
  <si>
    <t xml:space="preserve">South-central Alaska </t>
  </si>
  <si>
    <t>Avg</t>
    <phoneticPr fontId="2" type="noConversion"/>
  </si>
  <si>
    <t>Bailey 1993; p. 310; estimated 1 lion /13.6 km2 excluding cubs (1 lion / 10.2 km2 including cubs)</t>
  </si>
  <si>
    <t>nai76</t>
    <phoneticPr fontId="2" type="noConversion"/>
  </si>
  <si>
    <t>ngo04</t>
    <phoneticPr fontId="2" type="noConversion"/>
  </si>
  <si>
    <t>ngo65</t>
    <phoneticPr fontId="2" type="noConversion"/>
  </si>
  <si>
    <t xml:space="preserve">Dromedary Mountain, Yukon </t>
  </si>
  <si>
    <t>East Alaska</t>
  </si>
  <si>
    <t>Mayo, Yukon</t>
  </si>
  <si>
    <t>Nisutlin, Yukon</t>
  </si>
  <si>
    <t>Kingdon 1997</t>
  </si>
  <si>
    <t>Populus-Populus,Central Nova Scotia</t>
  </si>
  <si>
    <t>Dipterocarp</t>
    <phoneticPr fontId="2" type="noConversion"/>
  </si>
  <si>
    <t>Fir Wave, Japan, 79 yr</t>
  </si>
  <si>
    <t>TRF, SanCarlos, Venezuela</t>
  </si>
  <si>
    <t xml:space="preserve">Tall Caatinga, San Carlos </t>
  </si>
  <si>
    <t>Norton-Griffiths 1975</t>
  </si>
  <si>
    <t>ser77</t>
  </si>
  <si>
    <t>Vervet Monkey; Bailey 1993; Dry season averages from 1973-1975; p. 58</t>
  </si>
  <si>
    <t>Nylsvley, South Africa</t>
    <phoneticPr fontId="2" type="noConversion"/>
  </si>
  <si>
    <t>Moo</t>
  </si>
  <si>
    <t>Elk</t>
  </si>
  <si>
    <t>Schaller 1972 p. 428; 3200- Kruuk 1972 p. 83</t>
  </si>
  <si>
    <t>TANAPA 2002</t>
  </si>
  <si>
    <t>Yevaro on Ultisol, San Carlos</t>
  </si>
  <si>
    <t>Caro 1994</t>
  </si>
  <si>
    <t>Peterson 1977; cited in Fuller 1989</t>
  </si>
  <si>
    <t>Whateley and Brooks 1985; 80-120; Estimate for 1983 using mark recapture was 97-108</t>
  </si>
  <si>
    <t>Oak-Ash Floodplain, Czechoslovakia</t>
  </si>
  <si>
    <t>Evergreen Camellia Japan</t>
  </si>
  <si>
    <t>Lamprey 1963</t>
  </si>
  <si>
    <t>Q. robur, Sweden,190 yrs</t>
  </si>
  <si>
    <t>Q. robur, Belgium</t>
  </si>
  <si>
    <t>Tsuga-Picea, OregonCascade Hd. 50m</t>
  </si>
  <si>
    <t>Peterson and Page 1988, R. 0. Peterson, unpublished manuscript; cited in Messier 1994</t>
  </si>
  <si>
    <t>Caro 1998 from density; East 1998 estimates 240 p. 409</t>
  </si>
  <si>
    <t>Schaller 1972 p. 428; 25000- Kruuk 1972 p. 83</t>
  </si>
  <si>
    <t>Hip</t>
    <phoneticPr fontId="2" type="noConversion"/>
  </si>
  <si>
    <t>Dry Season; Gereta 2004 for the year 1995</t>
    <phoneticPr fontId="2" type="noConversion"/>
  </si>
  <si>
    <t>from model: 0.5 x N(t) + 0.25 x N(t-1) + 0.25 x N(t+1); Pusey Packer 1987; van Orsdol et al. 1985; Appendix I; citing Hanby &amp; Bygott unpublished</t>
  </si>
  <si>
    <t>Woodroffe et al. 1997</t>
  </si>
  <si>
    <t>Ogutu Dublin 2002</t>
  </si>
  <si>
    <t>White Spruce, AK, 619</t>
  </si>
  <si>
    <t>from 1987; East 1988;</t>
    <phoneticPr fontId="2" type="noConversion"/>
  </si>
  <si>
    <t>Wolf population heavily exploited; specified in Gasaway et. al. 1992</t>
    <phoneticPr fontId="2" type="noConversion"/>
  </si>
  <si>
    <t>East 1988 p. 57; 18-20000</t>
    <phoneticPr fontId="2" type="noConversion"/>
  </si>
  <si>
    <t>Gasaway et al. 1992 ; cited in Messier 1994</t>
  </si>
  <si>
    <t>Goa</t>
  </si>
  <si>
    <t>1976-84</t>
  </si>
  <si>
    <t>Beech, Germany, 80 yrs</t>
  </si>
  <si>
    <t>Sinclair 2007;  Using ratio of total to residents from Schaller 1972 p. 428 ~ 0.0244</t>
  </si>
  <si>
    <t>Manyara</t>
  </si>
  <si>
    <t>Zeb</t>
    <phoneticPr fontId="2" type="noConversion"/>
  </si>
  <si>
    <t>Roa</t>
    <phoneticPr fontId="2" type="noConversion"/>
  </si>
  <si>
    <t>Sab</t>
    <phoneticPr fontId="2" type="noConversion"/>
  </si>
  <si>
    <t>nwa</t>
    <phoneticPr fontId="2" type="noConversion"/>
  </si>
  <si>
    <t>Birch, Greenland</t>
  </si>
  <si>
    <t>57-137 kg; Myers et al. 2006; white tailed deer</t>
  </si>
  <si>
    <t>Dry</t>
    <phoneticPr fontId="2" type="noConversion"/>
  </si>
  <si>
    <t>Pine-Ilex, Spain</t>
  </si>
  <si>
    <t>Betula, Sweden, 70 yrs</t>
  </si>
  <si>
    <t>Tall bana caatinga, San Carlos</t>
  </si>
  <si>
    <t>White Spruce, AK, 179</t>
  </si>
  <si>
    <t>Hemson 2003; Lean season Prey kg/km2; after Dunham 2001</t>
  </si>
  <si>
    <t>from 1987; East 1988; in SNP</t>
    <phoneticPr fontId="2" type="noConversion"/>
  </si>
  <si>
    <t>Johnstone (1972); cited in Cannell 1982</t>
  </si>
  <si>
    <t>Picea, Germany</t>
  </si>
  <si>
    <t>Picea abies, Belgium  55 yr</t>
  </si>
  <si>
    <t>Tsuga-mixed, Japan, 720m</t>
  </si>
  <si>
    <t>White Spruce, AK, 4</t>
  </si>
  <si>
    <t xml:space="preserve">Pseudotsuga, Washington </t>
  </si>
  <si>
    <t xml:space="preserve">Quercus floribunad, Central Himalayas, India2200m </t>
  </si>
  <si>
    <t>Spruce, Canada, 246 yr</t>
  </si>
  <si>
    <t>Q. robur mixed, Belgium</t>
  </si>
  <si>
    <t>Miombo woodland, Zaire</t>
  </si>
  <si>
    <t>P. contorta, Canada</t>
  </si>
  <si>
    <t>Mills 1982</t>
  </si>
  <si>
    <t>Pseudotsuga-Abies, Oregon</t>
  </si>
  <si>
    <t>Harris 1972</t>
  </si>
  <si>
    <t>Other</t>
    <phoneticPr fontId="2" type="noConversion"/>
  </si>
  <si>
    <t>Oth</t>
    <phoneticPr fontId="2" type="noConversion"/>
  </si>
  <si>
    <t>Spruce-mixed, Estonia, USSR</t>
  </si>
  <si>
    <t>Hingston et al. 1980; litter lumped</t>
  </si>
  <si>
    <t>Interion Forest, Hawaii, 1660m</t>
  </si>
  <si>
    <t>Schaller 1972 p. 428; 8000- Kruuk 1972 p. 83</t>
  </si>
  <si>
    <t>Montane</t>
    <phoneticPr fontId="2" type="noConversion"/>
  </si>
  <si>
    <t>Caro 1998 from density; East 1998 p. 411 estimates 50; Bohor Reedbuck</t>
  </si>
  <si>
    <t>Larch</t>
    <phoneticPr fontId="2" type="noConversion"/>
  </si>
  <si>
    <t>medium</t>
  </si>
  <si>
    <t>Trinkel et al. 2008; Sum of native (84) and translocated</t>
  </si>
  <si>
    <t>White Spruce, AK, 620</t>
  </si>
  <si>
    <t>from model: 0.5 x N(t) + 0.25 x N(t-1) + 0.25 x N(t+1); Estes et al. 2006; Runyoro et al. 1995 in Sinclair 1995 p.162-165; Avg of repeated census (wet/dry)</t>
  </si>
  <si>
    <t>Hijmans et al.</t>
  </si>
  <si>
    <t>From Schaller 1972</t>
  </si>
  <si>
    <t>Season/ Ecosystem</t>
    <phoneticPr fontId="2" type="noConversion"/>
  </si>
  <si>
    <t>Bushpig</t>
    <phoneticPr fontId="2" type="noConversion"/>
  </si>
  <si>
    <t>Beech, Germany, 59 yrs</t>
  </si>
  <si>
    <t>Quercus, Aserbaijan,450m</t>
  </si>
  <si>
    <t>Average of totals from 1997-1999; Wadge 2007; p. 95-101; estimates from Kwa-Zulu Natal Wildlife Service Zululand Region Yearbooks 1987-2016</t>
  </si>
  <si>
    <t>Pusey Packer 1987</t>
  </si>
  <si>
    <t>East 1998 p. 406</t>
  </si>
  <si>
    <t>Spruce, Canada, 84 yr</t>
  </si>
  <si>
    <t>van Cleve et al. 1983, Can J. For. Res</t>
  </si>
  <si>
    <t>677-1121; Ogutu Dublin 2002; Long term average</t>
  </si>
  <si>
    <t>mas92</t>
  </si>
  <si>
    <t>AF</t>
  </si>
  <si>
    <t>AG</t>
  </si>
  <si>
    <t>AH</t>
  </si>
  <si>
    <t>AI</t>
  </si>
  <si>
    <t>AJ</t>
  </si>
  <si>
    <t>AK</t>
  </si>
  <si>
    <t>Karri-Marri, Yellow Podzol, WA, Australia</t>
  </si>
  <si>
    <t>ser03</t>
  </si>
  <si>
    <t>Leopard</t>
  </si>
  <si>
    <t>Cheetah</t>
  </si>
  <si>
    <t xml:space="preserve">Aspen, WI, </t>
  </si>
  <si>
    <t>SANParks Website</t>
  </si>
  <si>
    <t>Wrh</t>
    <phoneticPr fontId="2" type="noConversion"/>
  </si>
  <si>
    <t>Sabana, Swietenia, 17 yrs</t>
  </si>
  <si>
    <t>Grysbok</t>
  </si>
  <si>
    <t>Bl. Spruce, Int. Alaska</t>
  </si>
  <si>
    <t>Thomson's Gazelle</t>
  </si>
  <si>
    <t>AN</t>
  </si>
  <si>
    <t>Estes 1991</t>
  </si>
  <si>
    <t>Quercus, Aserbaijan,-22m</t>
  </si>
  <si>
    <t>White Spruce, AK, 192</t>
  </si>
  <si>
    <t>Mixed forest, Oxisol,San Carlos, Venezuela</t>
  </si>
  <si>
    <t>Desert Shrub, AZ, Larrea</t>
  </si>
  <si>
    <t>Myers et al. 2006</t>
  </si>
  <si>
    <t>There is good evidence that lions prey regularly on elephants in Savuti (see Power and Compion 2009). Though this may be a more recent phenomenon, an estimate of the number of elephants in Savuti (based on average densities over the whole of Chobe) for the early 1990s were included in the prey biomass calculation. This data requires further work as no estimates of the smaller carnivores are available, and Viljoen 1993 and Cooper 1990 have conflicting estimates of lions and spotted hyenas (see note at each).</t>
  </si>
  <si>
    <t>Caro 1994; Sinclair 1995; p. 404 estimates 26</t>
  </si>
  <si>
    <t>Sinclair et al. 2008; Using ratio of total to residents from Schaller 1972 p. 428 ~ 0.1166</t>
  </si>
  <si>
    <t>Montane RF, Guatemala</t>
  </si>
  <si>
    <t>70+</t>
  </si>
  <si>
    <t>Sabana, NF, 15-30 yrs</t>
  </si>
  <si>
    <t>Hemson 2003; after Viljoen 1993</t>
  </si>
  <si>
    <t>Lowland TRF, Ivory Coast, plateau</t>
  </si>
  <si>
    <t>Amboseli</t>
  </si>
  <si>
    <t>(1302; 1705 in Dry; Muriuki 1998); Dublin 1993; 1258 in Nov census</t>
  </si>
  <si>
    <t>Avg</t>
  </si>
  <si>
    <t xml:space="preserve">Carmacks, Yukon </t>
  </si>
  <si>
    <t>Nov (Residents estimated)</t>
  </si>
  <si>
    <t>Bhy</t>
    <phoneticPr fontId="2" type="noConversion"/>
  </si>
  <si>
    <t>Tsuga, Oregon</t>
  </si>
  <si>
    <t>Owen-Smith Mills 2008; mean census totals Appendix S2</t>
  </si>
  <si>
    <t>SANParks Census from Owen-Smith</t>
  </si>
  <si>
    <t>Sinclair 2007; Fig 1</t>
  </si>
  <si>
    <t>KWS TAWIRI 2010; p. 45</t>
  </si>
  <si>
    <t>East 1988 p. 57; 18-20000</t>
  </si>
  <si>
    <t>Beech, Denmark, 150 yr</t>
  </si>
  <si>
    <t>Hemson 2003; Lean season Prey kg/km6; after BASIS</t>
  </si>
  <si>
    <t>Ostrich; Nairobi National Park Research and Development; 2003-2004 Annual Report</t>
  </si>
  <si>
    <t>Picea. abies, P. sylvestris, Sweden</t>
  </si>
  <si>
    <t>White Spruce, AK,  226</t>
  </si>
  <si>
    <t>Balsam Pop., Int. Alaska</t>
  </si>
  <si>
    <t>Bergerud et al. 1983; cited in Fuller 1989</t>
  </si>
  <si>
    <t>Olupot et al. 2010 p. 18; highest rainfall is 1250 mm in Maramagambo forest. 750 is in Kazinga channel</t>
  </si>
  <si>
    <t>Wh. Spruce, Int. Alaska</t>
  </si>
  <si>
    <t>Picea, Alaska 'moss site"</t>
  </si>
  <si>
    <t>Spruce</t>
  </si>
  <si>
    <t>56.8-70.5 kg; Myers et al. 2006</t>
  </si>
  <si>
    <t>Oak-Beech, Switzerland</t>
  </si>
  <si>
    <t>Oak, Smokies 1390m</t>
  </si>
  <si>
    <t>Thuja-mixed, Minnesota</t>
  </si>
  <si>
    <t>Needleleaf</t>
  </si>
  <si>
    <t>Tulip Poplar, TN (WBW)</t>
  </si>
  <si>
    <t>Grange et al. 2004 p. 529; Houston 1979 in Sinclair and Norton-Griffiths 1979 Tbl 11.1 estimates 240000</t>
  </si>
  <si>
    <t>Picea-Rhode, Smokies, TN</t>
  </si>
  <si>
    <t>Seasonal Lowland RF, Ivory Coast</t>
  </si>
  <si>
    <t>Hwange National Park, Zimbabwe</t>
  </si>
  <si>
    <t>Beech, Japan, 1500m</t>
  </si>
  <si>
    <t>Puerto Rico, Dry forest, Guanica</t>
  </si>
  <si>
    <t>Reid et al. 2003; The Mara Count. Summed over the three blocks totalling 1234 km2, adjusted for the 1500 km2 reserve (ie. multiplied by 1.2)</t>
  </si>
  <si>
    <t>Miombo woodland, Zimbabwe</t>
  </si>
  <si>
    <t>Picea, Vologda, Russia, Peaty gley</t>
  </si>
  <si>
    <t>Shorea, Central Himalayas, India300m</t>
  </si>
  <si>
    <t>linear interpolated from Campbell and Borner 1995 in Sinclair 1995 p. 123 (9486; 1991) and Sinclair et al. 2008 (15773; 2003)</t>
  </si>
  <si>
    <t>Pseudotsuga-mixed, Oregon</t>
  </si>
  <si>
    <t>P. sylvestris, Mordovskaya, ASSR. , Russia, good site</t>
  </si>
  <si>
    <t>Cove Aesculus Trillium Gap, TN</t>
  </si>
  <si>
    <t>TWCM 2000; Caro 1998 would estimate 4559 from reported density</t>
  </si>
  <si>
    <t>Uganda</t>
  </si>
  <si>
    <t>White Spruce, AK, 119</t>
  </si>
  <si>
    <t>Prins and Douglas-Hamilton 1990</t>
  </si>
  <si>
    <t>Fir</t>
    <phoneticPr fontId="2" type="noConversion"/>
  </si>
  <si>
    <t>linear interpolated from Caro 1994 p. 24 (5624; 1989) and Houston 1979 in Sinclair and Norton-Griffiths 1979 p. 264 (34200; 1978)</t>
  </si>
  <si>
    <t xml:space="preserve">Kubicek et al. 1977 cited in Cannell 1982 </t>
  </si>
  <si>
    <t>Malaisse et al. 1972, 1981; cited in Cannell 1982</t>
  </si>
  <si>
    <t>Caro 1998 from density</t>
  </si>
  <si>
    <t>Beech, Japan 1300m</t>
  </si>
  <si>
    <t>Beech, Japan 550m</t>
  </si>
  <si>
    <t>Carpinus, Czech</t>
  </si>
  <si>
    <t>N. Hdwds.,UP, MI</t>
  </si>
  <si>
    <t>Lesser Kudu; TWCM 2000; Caro 1998 would estimate 40 from reported density</t>
  </si>
  <si>
    <t>Houston 1979 in Sinclair and Norton-Griffiths 1979 p. 264; East 1988 p. 64 states 52000 in 1978</t>
  </si>
  <si>
    <t>Hemson 2003; Lean season Prey kg/km2; after Anderson 1981</t>
  </si>
  <si>
    <t>ngo97</t>
    <phoneticPr fontId="2" type="noConversion"/>
  </si>
  <si>
    <t>Ngorongoro Crater, Tanzania</t>
  </si>
  <si>
    <t>Guzman, Pine, 4 yrs</t>
  </si>
  <si>
    <t>Makgadikgadi-NxaiPan</t>
  </si>
  <si>
    <t>Riverine, Darien, Panama</t>
  </si>
  <si>
    <t>S - 1946</t>
  </si>
  <si>
    <t>Guzman, NF, 3-8 yrs</t>
  </si>
  <si>
    <t>Schaller 1972 p. 454</t>
  </si>
  <si>
    <t>Pseudotsuga -Tsuga,Andrews Forest Oregon</t>
  </si>
  <si>
    <t>TMF, Santarem, Brazil</t>
  </si>
  <si>
    <t>RedOak 1991, MI</t>
  </si>
  <si>
    <t>Spruce, Canada, 212 yr</t>
  </si>
  <si>
    <t>Rainforest Shorea, Malaysia</t>
  </si>
  <si>
    <t>Gereta 2004; Average from 1995-2000</t>
  </si>
  <si>
    <t xml:space="preserve">Oak,France </t>
  </si>
  <si>
    <t>Montane, Jamaica</t>
  </si>
  <si>
    <t>from 1987; East 1988 p. 62 Kirk's Dikdik Madoqua kirkii</t>
  </si>
  <si>
    <t>Acer-mixed, Sweden, 177 yrs</t>
  </si>
  <si>
    <t xml:space="preserve">Oak-Pine, Central Himalayas, India1850m </t>
  </si>
  <si>
    <t>El Verde, Seietenia, 49 yrs</t>
  </si>
  <si>
    <t>580-954; Kiffner et al. 2009; after Kiffner 2006; 750 from www.katavi.org</t>
  </si>
  <si>
    <t>Oak,Santa Cat. AZ</t>
  </si>
  <si>
    <t xml:space="preserve">Lawson et al. (1981); cited in Cannell 1982 </t>
  </si>
  <si>
    <t>Tadaki et al. (1969); cited in Cannell 1982</t>
  </si>
  <si>
    <t>from 1989; Mduma 1995 in Sinclair 1995 p. 229</t>
  </si>
  <si>
    <t>Olupot et al. 2010 p. 29; In Narus valley annual rainfall is about 890 mm</t>
  </si>
  <si>
    <t>Uhl and Jordan 1983 cited in Proctor 1989</t>
  </si>
  <si>
    <t>Ruark and Bockheim 1987</t>
  </si>
  <si>
    <t>Acer-Picea,Central Nova Scotia</t>
  </si>
  <si>
    <t>Pine-Oak, Smokies, TN 610m</t>
  </si>
  <si>
    <t>Giraffe</t>
  </si>
  <si>
    <t>Buffalo</t>
  </si>
  <si>
    <t>Pine-Oak, Smokies, TN 1340m</t>
  </si>
  <si>
    <t>Beech</t>
    <phoneticPr fontId="2" type="noConversion"/>
  </si>
  <si>
    <t>Aspen</t>
    <phoneticPr fontId="2" type="noConversion"/>
  </si>
  <si>
    <t>linear interpolated from 1978 (900; Houston 1979 in Sinclair and Norton-Griffiths 1979 p. 264) and 2003 (13; Sinclair et al. 2008)</t>
  </si>
  <si>
    <t>Serengeti</t>
  </si>
  <si>
    <t>Rabinowitz 1989, Srikosamatara 1993; Data digitised from Kawanishi and Sunquist 2004, fig 3.</t>
  </si>
  <si>
    <t>Hemson 2003; Lean season Prey kg/km2; after BASIS; Khudum</t>
  </si>
  <si>
    <t>Hemson 2003; Lean season Prey kg/km2; after Ogutu &amp; Dublin 2002</t>
  </si>
  <si>
    <t>Rana et al. 1989. Trop Ecol 30:253-264</t>
  </si>
  <si>
    <t>53-91 kg Bighorn Sheep; Myers et al. 2006; 46-50 kg Dall's Sheep; Myers et al. 2006</t>
  </si>
  <si>
    <t>Picea-Larix,Central Nova Scotia</t>
  </si>
  <si>
    <t>Volcan Barva, CR 2600m</t>
  </si>
  <si>
    <t>Rodin and Bazilevich 1967 cited in Cannell 1982</t>
  </si>
  <si>
    <t>Yarie and Van Cleve 1983</t>
  </si>
  <si>
    <t xml:space="preserve">El Verde, NF, &gt; 50 yrs. </t>
  </si>
  <si>
    <t>Maple</t>
    <phoneticPr fontId="2" type="noConversion"/>
  </si>
  <si>
    <t>Bpg</t>
    <phoneticPr fontId="2" type="noConversion"/>
  </si>
  <si>
    <t>high</t>
  </si>
  <si>
    <t>Namibia</t>
  </si>
  <si>
    <t>Dipterocarp Monsoon, Thailand</t>
  </si>
  <si>
    <t>Beech, Belgium</t>
  </si>
  <si>
    <t>Khirasara, India</t>
    <phoneticPr fontId="2" type="noConversion"/>
  </si>
  <si>
    <t xml:space="preserve">East-central Ontario </t>
  </si>
  <si>
    <t xml:space="preserve">1958-64 </t>
  </si>
  <si>
    <t>Ggz</t>
    <phoneticPr fontId="2" type="noConversion"/>
  </si>
  <si>
    <t>Imp</t>
    <phoneticPr fontId="2" type="noConversion"/>
  </si>
  <si>
    <t>Owen-Smith 1988; White rhino</t>
  </si>
  <si>
    <t>Wet</t>
    <phoneticPr fontId="2" type="noConversion"/>
  </si>
  <si>
    <t>Code</t>
    <phoneticPr fontId="2" type="noConversion"/>
  </si>
  <si>
    <t>mkoD</t>
    <phoneticPr fontId="2" type="noConversion"/>
  </si>
  <si>
    <t>Beech, Japan 700m</t>
  </si>
  <si>
    <t>Bailey 1993; p. 86; Average of 9, 10 and 8 for 1973 - 1975</t>
  </si>
  <si>
    <t>Deer</t>
  </si>
  <si>
    <t>Dee</t>
  </si>
  <si>
    <t>Sheep</t>
  </si>
  <si>
    <t>New Mexico, USA</t>
    <phoneticPr fontId="2" type="noConversion"/>
  </si>
  <si>
    <t>mkoW</t>
    <phoneticPr fontId="2" type="noConversion"/>
  </si>
  <si>
    <t>Hingston et al. 1979,For. Ecol. Mgmt</t>
  </si>
  <si>
    <t>AD</t>
  </si>
  <si>
    <t>Estes 1991; 20 – 25 E Africa; up to 30 in S. Africa</t>
  </si>
  <si>
    <t>S</t>
  </si>
  <si>
    <t>AB</t>
  </si>
  <si>
    <t>AC</t>
  </si>
  <si>
    <t>Wolf population heavily exploited; specified in Gasaway et. al. 1983</t>
  </si>
  <si>
    <t>Hemson 2003; after Thouless 2000</t>
  </si>
  <si>
    <t>Desert Shrub, AZ Cercocarpus</t>
  </si>
  <si>
    <t>Beech, Smokies</t>
  </si>
  <si>
    <t>Beech, Japan, 940m</t>
  </si>
  <si>
    <t>Hemson 2003; after Anderson, 1981</t>
  </si>
  <si>
    <t>Slash Pine, FL</t>
  </si>
  <si>
    <t>Gros et al. 1996 from pers. comm. with Wittman 1988; Stander 1991; 0.002/km2</t>
  </si>
  <si>
    <t>Mduma et al. 1999; 720000; Houston 1979 in Sinclair and Norton-Griffiths 1979 Tbl 11.1</t>
  </si>
  <si>
    <t>Mduma et al. 1999</t>
  </si>
  <si>
    <t>Larch, Tura, Central Siberia</t>
  </si>
  <si>
    <t>Birch</t>
    <phoneticPr fontId="2" type="noConversion"/>
  </si>
  <si>
    <t>Camellia</t>
    <phoneticPr fontId="2" type="noConversion"/>
  </si>
  <si>
    <t>Beech, Japen, 580m</t>
  </si>
  <si>
    <t>P. sylvestris,Vasyugayne Swamp,W. Siberia , Russia, moss bog</t>
  </si>
  <si>
    <t>White Spruce, AK, 22</t>
  </si>
  <si>
    <t>Abies mixed, Arizona</t>
  </si>
  <si>
    <t>Nothofagus, NZ, 150m</t>
  </si>
  <si>
    <t>Beech</t>
  </si>
  <si>
    <t>Pine-Juniper, Santa Cat., AZ</t>
  </si>
  <si>
    <t>Pine</t>
    <phoneticPr fontId="2" type="noConversion"/>
  </si>
  <si>
    <t>Kim et al. 1996, Am. Midl. Nat</t>
  </si>
  <si>
    <t>Fir Abies alba, Rumania, 110 yrs</t>
  </si>
  <si>
    <t>Okavango</t>
  </si>
  <si>
    <t>Rainforest, Malaysia</t>
  </si>
  <si>
    <t>linear interpolated from Caro 1994 p. 24 (440845; 1989) and Sinclair et al. 2008 (328620; 1996); Using ratio of total to residents from Schaller 1972 p. 428 ~ 0.0571</t>
  </si>
  <si>
    <t>Eland</t>
  </si>
  <si>
    <t>EcoSystems 1982; p.82; Average of 1974-1976</t>
  </si>
  <si>
    <t>Premontane wet, Darien, Panama</t>
  </si>
  <si>
    <t>TWCM 2000</t>
  </si>
  <si>
    <t>Baboon</t>
  </si>
  <si>
    <t>Spruce, Velikiye Luki</t>
  </si>
  <si>
    <t>Desert Shrub, AZ, Fouqer.</t>
  </si>
  <si>
    <t>Black Spruce, NSA, Canada</t>
  </si>
  <si>
    <t>Hemson 2003; Lean season Prey kg/km2; after Hanby et al 1995</t>
  </si>
  <si>
    <t xml:space="preserve">Quercus languinosis, Central Himalayas, India2150m </t>
  </si>
  <si>
    <t>Cubuy, Pine, 18.5 yr</t>
  </si>
  <si>
    <t>Edge Forest, Hawaii, 1660m</t>
  </si>
  <si>
    <t>Bailey 1993; p. 300</t>
  </si>
  <si>
    <t>TRF, Papua New Guinea, 2400m</t>
  </si>
  <si>
    <t>Cove Acer Porter Creek, TN</t>
  </si>
  <si>
    <t>Oak-Hickory, Walker Branch, TN</t>
  </si>
  <si>
    <t>from 1987; East 1988; in SNP</t>
  </si>
  <si>
    <t>from 1987; East 1988;</t>
  </si>
  <si>
    <t xml:space="preserve">1978-79 </t>
  </si>
  <si>
    <t>From Rudnai 1973, 1974</t>
  </si>
  <si>
    <t>Hayward 2006, Appendix A; density 0.5 in 960km2; From Maddock 1996 and Whateley and Brooks 1985</t>
  </si>
  <si>
    <t>Lake Manyara National Park, Tanzania</t>
  </si>
  <si>
    <t>Bhadra Wildlife Sanctuary, India</t>
    <phoneticPr fontId="2" type="noConversion"/>
  </si>
  <si>
    <t>Rain Forest, Thailand</t>
  </si>
  <si>
    <t>Beech, Japan, 680m</t>
  </si>
  <si>
    <t>P. sylvestris, Sweden</t>
  </si>
  <si>
    <t>Fuller and Keith 1980 ; cited in Messier 1994</t>
  </si>
  <si>
    <t>Ruaha</t>
  </si>
  <si>
    <t>Owen-Smith Mills 2008; from Mills and Funston 2003; Ferreira and Fuston 2010</t>
  </si>
  <si>
    <t>Fagus-Abies, Rumania, 450 yrs</t>
  </si>
  <si>
    <t>Schaller 1972 p. 428; 20000- Kruuk 1972 p. 83</t>
  </si>
  <si>
    <t xml:space="preserve">Northeast Minnesota </t>
  </si>
  <si>
    <t>RedOak 1992, MI</t>
  </si>
  <si>
    <t>Estes 1991; Zambia</t>
  </si>
  <si>
    <t>Kruuk 1972; Estes 1991; Serengeti</t>
  </si>
  <si>
    <t>Nov</t>
  </si>
  <si>
    <t>Pine Mxd Hdwd, Central Himalayas, India1350m</t>
  </si>
  <si>
    <t>Picea, Arkhangelsk, Russia, silt podsol</t>
  </si>
  <si>
    <t>1975-79</t>
  </si>
  <si>
    <t>Mech 1986; Nelson and Mech 1986 ab; MDNR files; cited in Fuller 1989</t>
  </si>
  <si>
    <t>Sable</t>
  </si>
  <si>
    <t>Tarangire</t>
  </si>
  <si>
    <t>Tsavo</t>
  </si>
  <si>
    <t>Aspen, New Mexico</t>
  </si>
  <si>
    <t>Mixed Hdwd, Japan, 690m, Lower slope</t>
  </si>
  <si>
    <t>Karanth and Nichols 1998 (density 0.167, SE- 0.0296); Karanth 2004; Tbl 2; Tiger estimates from photo capture-recapture</t>
  </si>
  <si>
    <t>Nairobi National Park, Kenya</t>
  </si>
  <si>
    <t>Kalahari National Park, South Africa</t>
  </si>
  <si>
    <t>from 1991; Mills and Funston 2003 p. 380; 0.9 cheetahs / 100km2 from Bowland 1994</t>
  </si>
  <si>
    <t>Average of totals from 1997-1999; Wadge 2007; p. 95-101; Line Transect Surveys from Kwa-Zulu Natal Wildlife Service Zululand Region Yearbooks 1987-2000</t>
  </si>
  <si>
    <t>Picea, Karelia, Russia,podzol 4.3</t>
  </si>
  <si>
    <t>P. ponderosa, Oregon, 870m, Cascades</t>
  </si>
  <si>
    <t>Fir Wave, Japan, 118 yr</t>
  </si>
  <si>
    <t>Kiffner et al. 2009; from Density estimates</t>
  </si>
  <si>
    <t>When initially surveyed in 1966, estimated biomass of game for a strip 3.2 km wide on either side of the Sabie River was 9070 kg/km2 (Pienaar 1966). See Bailey 1993 p. 11. Bailey estimates about 7250 kg/km2 (p. 311)</t>
  </si>
  <si>
    <t>Sachs 1967; Estes 1991</t>
  </si>
  <si>
    <t>Mixed Conifer, Idaho</t>
  </si>
  <si>
    <t>Rudnai 1979</t>
  </si>
  <si>
    <t>Abies-Picea, Smokies, 1900m</t>
  </si>
  <si>
    <t>Beech, Japan, 650m</t>
  </si>
  <si>
    <t>Volcan Barva, CR 2000m</t>
  </si>
  <si>
    <t>Mech 1966, Jordan et al. 1967, Peterson and Page 1988 ; cited in Messier 1994</t>
  </si>
  <si>
    <t xml:space="preserve">1976-1980 </t>
  </si>
  <si>
    <t>Kenya</t>
  </si>
  <si>
    <t>East 1998 p. 417</t>
  </si>
  <si>
    <t>Beech, Japan, 700m</t>
  </si>
  <si>
    <t>Kruuk 1972; Herbivores tbl 20 p. 84</t>
  </si>
  <si>
    <t>Bigtooth Aspen, Rubicon Sand, Pellston, MI</t>
  </si>
  <si>
    <t>Q</t>
  </si>
  <si>
    <t>171-292 kg; Myers et al. 2006</t>
  </si>
  <si>
    <t xml:space="preserve">Average of Pienaar 1969; p. 127 (335) and (266) Mills and Funston 2003 p. 380; 0.8-2 dogs / 100km2 from Davies 2001- photographic survey 1999-2000 </t>
  </si>
  <si>
    <t>Forest Type</t>
  </si>
  <si>
    <t>Owen-Smith 1988</t>
  </si>
  <si>
    <t>Volcan Barva,La Selva CR 100m</t>
  </si>
  <si>
    <t>Mixed Pine Santa Cat,, Arizona</t>
  </si>
  <si>
    <t>Evergreen Broadleaf, Japan, 50 yrs</t>
  </si>
  <si>
    <t>Estes 1991; Owen-Smith 1988; Kingdon 1997</t>
  </si>
  <si>
    <t>linear interpolated from 1971 (2000; Kruuk 1972 p. 83) and 1990 (28320; East 1998 p. 411; Bohor reedbuck;)</t>
  </si>
  <si>
    <t>Karanth and Nichols 1998; obtained from density estimates of individual prey times average female body size; Note Biswas and Sankar 2002 estimate 6013 kg/km2</t>
  </si>
  <si>
    <t>White Spruce, AK, 334</t>
  </si>
  <si>
    <t>Veillon (1983); cited in Proctor 1989</t>
  </si>
  <si>
    <t xml:space="preserve">White Spruce, AK, 268 </t>
  </si>
  <si>
    <t>Karri, Red Earth, WA, Australia</t>
  </si>
  <si>
    <t>Bushpig density of 0.36 (346) in park 960km2; Hayward 2006; Appendix A; From Maddock 1996 and Whateley and Brooks 1985</t>
  </si>
  <si>
    <t>Karanth and Nichols 1998  (density 0.115, SE- 0.017)</t>
  </si>
  <si>
    <t>Tsuga</t>
    <phoneticPr fontId="2" type="noConversion"/>
  </si>
  <si>
    <t>Klinge and Herrera (1983); cited in Proctor 1989</t>
  </si>
  <si>
    <t>linear interpolated from Caro 1994 p. 24 (257387; 1989) and Packer et al. 2005 (150000; 1996)</t>
  </si>
  <si>
    <t>Abies-Tsuga, Japan, 700m</t>
  </si>
  <si>
    <t>Prins and Douglas-Hamilton 1990; Leuthold and Leuthold 1976 after Watson and Turner 1965; 0.09/km2 estimate 8</t>
  </si>
  <si>
    <t>Oribi</t>
  </si>
  <si>
    <t>Fir Wave, Japan, 133 yr</t>
  </si>
  <si>
    <t>Pine-Oak, Smokies, TN 1070m</t>
  </si>
  <si>
    <t>Kli</t>
    <phoneticPr fontId="2" type="noConversion"/>
  </si>
  <si>
    <t>Seasonal Diptero., Kampuchea</t>
  </si>
  <si>
    <t>Lower Montane, Puerto Rico</t>
  </si>
  <si>
    <t>Open bana caatinga, San Carlos</t>
  </si>
  <si>
    <t>Lower Montane, Puerto Rico, 500m</t>
  </si>
  <si>
    <t>S - 1943</t>
  </si>
  <si>
    <t>ngo88</t>
    <phoneticPr fontId="2" type="noConversion"/>
  </si>
  <si>
    <t>Northwest Alberta</t>
  </si>
  <si>
    <t>Northwest Ontario</t>
  </si>
  <si>
    <t>Zebra</t>
  </si>
  <si>
    <t>Roan</t>
  </si>
  <si>
    <t>Camellia, 350m, Japan</t>
  </si>
  <si>
    <t>Sinclair 1995 – Tbl 6.2 p. 124</t>
  </si>
  <si>
    <t>Ash Forest, Hawaii, 760m</t>
  </si>
  <si>
    <t>Whateley and Brooks 1985; After Brooks and Macdonald 1983</t>
  </si>
  <si>
    <t>Jarrah-Marri, Dwellingup, WA. AU</t>
  </si>
  <si>
    <t>Picea, Arkhangelsk, Russia, Poor site</t>
  </si>
  <si>
    <t>Beech, Japan 1500m</t>
  </si>
  <si>
    <t>Q. robur mixed, U.K.</t>
  </si>
  <si>
    <t>Fir-mixed, Japan, 420m</t>
  </si>
  <si>
    <t>S - 1976</t>
  </si>
  <si>
    <t>Mixed forest</t>
  </si>
  <si>
    <t>East 1998 p. 414; Ellipsen waterbuck</t>
    <phoneticPr fontId="2" type="noConversion"/>
  </si>
  <si>
    <t>Abies-Picea, Smokies, 1620m</t>
  </si>
  <si>
    <t>Sinclair et al. 2008</t>
  </si>
  <si>
    <t>UNEP WCMC 2009; From a TWCM aerial survey in 1994</t>
  </si>
  <si>
    <t>Castanopsis,Subtrop.Broadleaf, Japan</t>
  </si>
  <si>
    <t>Spruce</t>
    <phoneticPr fontId="2" type="noConversion"/>
  </si>
  <si>
    <t>Cypress</t>
    <phoneticPr fontId="2" type="noConversion"/>
  </si>
  <si>
    <t>Hemson 2003; after Funston 2001</t>
  </si>
  <si>
    <t xml:space="preserve">Gros et al. 1996 after Wilson 1975; Myers 1975; 0.006/km2 </t>
  </si>
  <si>
    <t>Hemson 2003; after Van der Meulen, 1976</t>
  </si>
  <si>
    <t>Tsuga cove, Smokies, TN 1280m</t>
  </si>
  <si>
    <t>Rana et al. 1988. Trop Ecol. 29:1-5</t>
  </si>
  <si>
    <t>H</t>
  </si>
  <si>
    <t>I</t>
  </si>
  <si>
    <t>J</t>
  </si>
  <si>
    <t>K</t>
  </si>
  <si>
    <t xml:space="preserve">1946-53 </t>
  </si>
  <si>
    <t>Kiffner et al. 2009; from Density estimates; includes duiker, grysbok, steenbok and oribi</t>
  </si>
  <si>
    <t>Attiwill 1966</t>
    <phoneticPr fontId="2" type="noConversion"/>
  </si>
  <si>
    <t>Nakuru</t>
  </si>
  <si>
    <t>Luambe</t>
  </si>
  <si>
    <t>Q. petraea, Netherlands, 140 yrs</t>
  </si>
  <si>
    <t>Oak, Smokies Cherokee Orchard</t>
  </si>
  <si>
    <t>Zambia</t>
  </si>
  <si>
    <t>Botswana</t>
  </si>
  <si>
    <t>Mikumi</t>
  </si>
  <si>
    <t>Pine-Mixed Conifer, Idaho</t>
  </si>
  <si>
    <t>Kawanishi and Sunquist 2004; not including elephant and Tapir as prey</t>
  </si>
  <si>
    <t>Kawanishi and Sunquist 2004</t>
  </si>
  <si>
    <t>linear interpolated from Caro 1994 p. 24 (22771; 1989) and Houston 1979 in Sinclair and Norton-Griffiths 1979 p. 264 (20700; 1978)</t>
  </si>
  <si>
    <t>Tropical Moist, Darien, Panama</t>
  </si>
  <si>
    <t>Lowland TRF, Ivory Coast, Valley</t>
  </si>
  <si>
    <t>Terra firma, Brazil</t>
  </si>
  <si>
    <t>Aspen, SSA, Canada</t>
  </si>
  <si>
    <t>Kiffner et al. 2009</t>
  </si>
  <si>
    <t>Poplar</t>
    <phoneticPr fontId="2" type="noConversion"/>
  </si>
  <si>
    <t>Rainforest</t>
    <phoneticPr fontId="2" type="noConversion"/>
  </si>
  <si>
    <t xml:space="preserve">Harris et al. (1973); cited in Cannell 1982 </t>
  </si>
  <si>
    <t>Baskerville 1966</t>
    <phoneticPr fontId="2" type="noConversion"/>
  </si>
  <si>
    <t>White Spruce, AK, 205</t>
  </si>
  <si>
    <t>Pseudo. menz., Belgium70 yr</t>
  </si>
  <si>
    <t>Guaco on Ultisol, San Carlos</t>
  </si>
  <si>
    <t>Beech, Denmark</t>
  </si>
  <si>
    <t>Spruce</t>
    <phoneticPr fontId="2" type="noConversion"/>
  </si>
  <si>
    <t>Eucalyptus</t>
    <phoneticPr fontId="2" type="noConversion"/>
  </si>
  <si>
    <t>low</t>
  </si>
  <si>
    <t>G</t>
  </si>
  <si>
    <t>Evergreen, Japan</t>
  </si>
  <si>
    <t>Hluhluwe iMfolozi National Park, South Africa</t>
  </si>
  <si>
    <t>van der Werf 2008; Annex VII p. 59; Source block counts: KWS</t>
  </si>
  <si>
    <t>Viljoen 1993</t>
  </si>
  <si>
    <t>Volcan Barva, CR 1000m</t>
  </si>
  <si>
    <t>Dry Season; TWCM 2000; Gereta 2004; Caro 1998 would estimate 10774 from reported density</t>
  </si>
  <si>
    <t>E. obliqua, Australia</t>
  </si>
  <si>
    <t>Jack Pine, NSA, Canada</t>
  </si>
  <si>
    <t>Q. petraea,Belgium</t>
  </si>
  <si>
    <t>White Spruce, AK, 81</t>
  </si>
  <si>
    <t>50+</t>
  </si>
  <si>
    <t>Hemson 2003; after Hanby et al 1995</t>
  </si>
  <si>
    <t>Hemson 2003; Lean season Prey kg/km9; after Funston - pers comm</t>
  </si>
  <si>
    <t>IUCN/SSC 2007 S. Africa Cheetah and Wild dog conservation p. 33 (This comprises 39 packs); 300- Owen-Smith Mills 2008; from Mills and Funston 2003; Ferreira and Fuston 2010</t>
  </si>
  <si>
    <t>Pseudotsuga-Acer, Oregon</t>
  </si>
  <si>
    <t>White Spruce, AK, 296</t>
  </si>
  <si>
    <t>Average of Pienaar 1969; p. 129 (263) and Mills and Funston 2003 (171) p. 380; 0.9 cheetahs / 100km2 from Bowland 1994</t>
  </si>
  <si>
    <t>Prins and Douglas-Hamilton 1990; Schaller 1972 p. 429 estimates 25</t>
  </si>
  <si>
    <t>Mountain reedbuck; Brooks and Macdonald 1983, p. 60-62</t>
  </si>
  <si>
    <t>Caro 1994; This seems low – Laurenson et al. 1992 claims population of 500-900.</t>
  </si>
  <si>
    <t>Picea, Karelia, Russia, podzol 3.8-4.1</t>
  </si>
  <si>
    <t>Riverine, Zimbabwe</t>
  </si>
  <si>
    <t>Mduma et al. 1999; 720000; Houston 1979 in Sinclair and Norton-Griffiths 1979 Tbl 11.1; Using ratio of total to residents from Schaller 1972 p. 428 ~ 0.0244</t>
  </si>
  <si>
    <t>Packer et al. 2005</t>
  </si>
  <si>
    <t>Oak, Smokies Greenbrier</t>
  </si>
  <si>
    <t>Caatinga, Venezuela</t>
  </si>
  <si>
    <t>Fagus, Sweden, 100 yr</t>
  </si>
  <si>
    <t>Sunquist 1981, Eisenberg and Seidensticker 1976; Data digitised from Kawanishi and Sunquist 2004, fig 3.</t>
  </si>
  <si>
    <t>Katavi NP 2007; 77-439- Kiffner et al. 2009; from platyback calls</t>
  </si>
  <si>
    <t>Hozumi et al. (1969,69); cited in Cannell 1982</t>
  </si>
  <si>
    <t>From linear interpolation from 385 (Kruuk 1972) in 1971 to 171 (Honer et al. 2005) in 1996</t>
  </si>
  <si>
    <t>Gower et al. 1997</t>
  </si>
  <si>
    <t>Oak Evergreen, Japan 350m</t>
  </si>
  <si>
    <t>from 1998; Mills and Funston 2003 p. 380; 7.5-12.5 lions /100km2 from Smuts 1978 and Funston 1999</t>
  </si>
  <si>
    <t>Common duiker 1.47 (1411); blue duiker 0.28 (269); red duiker- 0.74 (710) in park 960km2; Hayward 2006; Appendix A; From Maddock 1996 and Whateley and Brooks 1985</t>
  </si>
  <si>
    <t>Geist 1998; 270-400 kg Myers et al. 2006</t>
  </si>
  <si>
    <t>Prins and Douglas-Hamilton 1990; Schaller 1972 p. 429 estimates 700</t>
  </si>
  <si>
    <t>North Luangwa</t>
  </si>
  <si>
    <t>Karanth and Nichols 1998 (density 0.117 SE- 0.0193); Karanth 2004; Tbl 2; Tiger estimates from photo capture-recapture</t>
  </si>
  <si>
    <t>Rigler 1972</t>
    <phoneticPr fontId="2" type="noConversion"/>
  </si>
  <si>
    <t>Hemson 2003; after Schaller 1972; Van Orsdol et al 1985</t>
  </si>
  <si>
    <t>linear interpolated from Caro 1994 p. 24 (440845; 1989) and Sinclair et al. 2008 (328620; 1996)</t>
  </si>
  <si>
    <t>Red duiker; Foster and Kearney 1967 p. 114</t>
  </si>
  <si>
    <t>Whateley and Brooks 1985</t>
  </si>
  <si>
    <t>R</t>
  </si>
  <si>
    <t>Karanth and Kumar 2005; reported in Siddiqui 2010 p.44</t>
  </si>
  <si>
    <t>Desert Shrub, AZ cercidium</t>
  </si>
  <si>
    <t>Bongers et al. 1985 cited in Proctor 1989</t>
  </si>
  <si>
    <t>linear interpolated from Campbell and Borner 1995 in Sinclair 1995 p. 122 (8832; 1991) and Sinclair et al. 2008 (10460; 2003)</t>
  </si>
  <si>
    <t>Beech, Denmark, Nodelbo, 200m</t>
  </si>
  <si>
    <t>Oak, Voronezh</t>
  </si>
  <si>
    <t>Picea, Kola Penninsula, Russia, podsol</t>
  </si>
  <si>
    <t>Abies-Picea, Smokies. 1920m</t>
  </si>
  <si>
    <t>90-125 kg; Geist 1998 p. 353; 81 kg Nowak and Paradiso 1983; p. 1223</t>
  </si>
  <si>
    <t>Karanth and Nichols 2000; Data digitised from Kawanishi and Sunquist 2004, fig 3.</t>
  </si>
  <si>
    <t>Selous Game Reserve, Tanzania</t>
  </si>
  <si>
    <t>Kazimirov and Morozova (1981); cited in Cannell 1982</t>
  </si>
  <si>
    <t>Guy (1981); cited in Cannell 1982</t>
  </si>
  <si>
    <t>Nauwerck 1963</t>
    <phoneticPr fontId="2" type="noConversion"/>
  </si>
  <si>
    <t xml:space="preserve">Stewart et al. (1979); cited in Cannell 1982 </t>
  </si>
  <si>
    <t>Miquelle et. al. 1999; Data digitised from Kawanishi and Sunquist 2004, fig 3.</t>
  </si>
  <si>
    <t>Albrektson (1980a and b); cited in Cannell 1982</t>
  </si>
  <si>
    <t>Johnstone 1972</t>
    <phoneticPr fontId="2" type="noConversion"/>
  </si>
  <si>
    <t>Hytteborn 1975</t>
    <phoneticPr fontId="2" type="noConversion"/>
  </si>
  <si>
    <t>Rocha and Matsumura-Tundisi 1984</t>
    <phoneticPr fontId="2" type="noConversion"/>
  </si>
  <si>
    <t>Kimura 1960</t>
    <phoneticPr fontId="2" type="noConversion"/>
  </si>
  <si>
    <t>Malaisse 1981</t>
    <phoneticPr fontId="2" type="noConversion"/>
  </si>
  <si>
    <t>Hemson 2003; Lean season Prey kg/km8; after Funston - pers comm</t>
  </si>
  <si>
    <t>Black Spruce, SSA, Canada</t>
  </si>
  <si>
    <t>Saldarriaga 1985</t>
    <phoneticPr fontId="2" type="noConversion"/>
  </si>
  <si>
    <t>Bysjon</t>
  </si>
  <si>
    <t>O'Brien et al. 2003; Data digitised from Kawanishi and Sunquist 2004, fig 3.</t>
  </si>
  <si>
    <t>Prins and Douglas-Hamilton 1990; Schaller 1972 p. 429 estimates 1500</t>
  </si>
  <si>
    <t>Spruce</t>
    <phoneticPr fontId="2" type="noConversion"/>
  </si>
  <si>
    <t>Fir, Canada, 51 yr</t>
  </si>
  <si>
    <t>Seasonal Rainforest, Columbia</t>
  </si>
  <si>
    <t>Hemson 2003; Lean season Prey kg/km2; after Coe 1976; East 1984</t>
  </si>
  <si>
    <t>Giani and Laville 1973</t>
    <phoneticPr fontId="2" type="noConversion"/>
  </si>
  <si>
    <t>Oak</t>
    <phoneticPr fontId="2" type="noConversion"/>
  </si>
  <si>
    <t>23-55 kg; Myers et al. 2006</t>
  </si>
  <si>
    <t>ser86</t>
  </si>
  <si>
    <t>Beech, Denmark, 200 yr</t>
  </si>
  <si>
    <t>Low bana caatinga, San Carlos</t>
  </si>
  <si>
    <t>Aspen, NSA, Canada</t>
  </si>
  <si>
    <t xml:space="preserve">Sinclair et al. 2008 - Fig 2.18; 1295 elephants - Sinclair 1995 </t>
  </si>
  <si>
    <t>Prachi and Kulkarni 2006 p. 20; Karanth and Kumar 2005 estimate 1227 kg/km2; reported in Siddiqui 2010 p.44</t>
  </si>
  <si>
    <t>Hemson 2003; Lean season Prey kg/km2; after Caro et al 1998</t>
  </si>
  <si>
    <t>Mopane, Zimbabwe</t>
  </si>
  <si>
    <t>mas03</t>
  </si>
  <si>
    <t>Hemson 2003; Lean season Prey kg/km7; after Viljoen 1993</t>
  </si>
  <si>
    <t>Karanth and Nichols 1998; obtained from density estimates of individual prey times average female body size</t>
  </si>
  <si>
    <t xml:space="preserve">Golley et al. (1975, 1979); cited in Cannell 1982 </t>
  </si>
  <si>
    <t>Beets 1980</t>
    <phoneticPr fontId="2" type="noConversion"/>
  </si>
  <si>
    <t>linear interpolated from Kruuk 1972 (385; 1971) and Honer et al. 2005 (171; 1996)</t>
  </si>
  <si>
    <t>Growing Season (months)</t>
  </si>
  <si>
    <t>Aspen, Michigan</t>
  </si>
  <si>
    <t>Rutkowski and Stottlemyer 1993</t>
  </si>
  <si>
    <t xml:space="preserve">Duvigneaud and Kestemont 1977; cited in Cannell 1982 </t>
  </si>
  <si>
    <t>Gholz et al. 1976</t>
    <phoneticPr fontId="2" type="noConversion"/>
  </si>
  <si>
    <t>Mduma et al. 1999;  Using ratio of total to residents from Schaller 1972 p. 428 ~ 0.0244; Fryxell et al. 1988 estimates 17500 residents and 1.6 million total</t>
  </si>
  <si>
    <t>Srikosamatara 1993; Data digitised from Kawanishi and Sunquist 2004, fig 3.</t>
  </si>
  <si>
    <t>Caatinga, Venezuela, blackwater, BA 36.7</t>
  </si>
  <si>
    <t>Hemson 2003; Lean season Prey kg/km11; after Van Orsdol et al 1985</t>
  </si>
  <si>
    <t>Ogawa et al. 1961</t>
    <phoneticPr fontId="2" type="noConversion"/>
  </si>
  <si>
    <t>Ogawa et al. 1965</t>
    <phoneticPr fontId="2" type="noConversion"/>
  </si>
  <si>
    <t>from 1978; Houston 1979 in Sinclair and Norton-Griffiths 1979 p. 264</t>
  </si>
  <si>
    <t xml:space="preserve">Average from seasonal estimates from 1989 -1991; density over the whole of Chobe for the area of Savuti; Deloitte Touche 1992; p. 90-91; Note Power and Compion 2009 estimate about 800 elephants in Savuti in 2004 out of 32263 in all of Chobe NP; From 6 counts from 1989 to 1992 there were about 10000 elephants in all of Chobe on average  </t>
  </si>
  <si>
    <t>Tadaki et al. 1977; cited in Cannell 1982</t>
  </si>
  <si>
    <t xml:space="preserve">Biskupsky (1981); cited in Cannell 1982 </t>
  </si>
  <si>
    <t>Martien and Benke 1977</t>
    <phoneticPr fontId="2" type="noConversion"/>
  </si>
  <si>
    <t>Lossaint and Rapp 1978</t>
    <phoneticPr fontId="2" type="noConversion"/>
  </si>
  <si>
    <t>Karanth and Nichols 2000; Data digitised from Kawanishi and Sunquist 2004, fig 3.; Note Johnsingh, 1983 provides range 3382-3619, reported in Harihar 2006 p. 29</t>
  </si>
  <si>
    <t>Tsuga cove, Smokies, TN 430m</t>
  </si>
  <si>
    <t>350-1000 kg Nowak and Paradiso 1983 p. 1254</t>
  </si>
  <si>
    <t xml:space="preserve">Kunkel-Westphal and Kunkel (1979); cited in Cannell 1982 </t>
  </si>
  <si>
    <t>UWA 2010 estimate; p. 64; Similar to Bauer and Van Der Merwe 2004 estimate of 200; lure survey estimated 144 SE- 22 p. 65</t>
  </si>
  <si>
    <t>Hanby and Bygott 2004</t>
  </si>
  <si>
    <t>Karanth 2004; Tbl 2; Tiger estimates from photo capture-recature. The same estimates are reported in Karanth and Nichols 2000; Data digitised from Kawanishi and Sunquist 2004, fig 3.</t>
  </si>
  <si>
    <t>Average of Smuts 1978; density in central region of 0.13; 700 lions but central region has nearly half of all lions (~1500 + 1899) Mills and Funston 2003 p. 380; 7.5-12.5 lions /100km2 from Smuts 1978 and Funston 1999</t>
  </si>
  <si>
    <t xml:space="preserve">Hingston et al. (1979); cited in Cannell 1982 </t>
  </si>
  <si>
    <t>Tanner (1980, 1977); cited in Cannell 1982</t>
  </si>
  <si>
    <t>Prins and Douglas-Hamilton 1990; Schaller 1972 p. 429 estimates 40</t>
  </si>
  <si>
    <t>Droste zu Hulshoff 1970 cited in Cannell 1982</t>
  </si>
  <si>
    <t>Schaller 1972 p. 429; Foster and Kearney 1967</t>
  </si>
  <si>
    <t>Gholz 1981</t>
    <phoneticPr fontId="2" type="noConversion"/>
  </si>
  <si>
    <t>Andersson 1971</t>
    <phoneticPr fontId="2" type="noConversion"/>
  </si>
  <si>
    <t>Lugo et al. 1978; cited in Cannell 1982</t>
  </si>
  <si>
    <t>Common reedbuck 0.17 (163); Mountain reedbuck 0.14 (134) in park 960km2; Hayward 2006; Appendix A; From Maddock 1996 and Whateley and Brooks 1985</t>
  </si>
  <si>
    <t>linear interpolated from Houston 1979 in Sinclair and Norton-Griffiths 1979 p. 264 (17400; 1978) and Caro 1994 p. 24 (12450; 1989)</t>
  </si>
  <si>
    <t>Gholz et al. (1976, 1979); cited in Cannell 1982</t>
  </si>
  <si>
    <t>Medwecka-Kornas 1981</t>
    <phoneticPr fontId="2" type="noConversion"/>
  </si>
  <si>
    <t>from 2000; Mills and Funston 2003 p. 380; 13.9 hyenas / 100km2 from Mills et al. 2001</t>
  </si>
  <si>
    <t>Gholz et al. 1979</t>
    <phoneticPr fontId="2" type="noConversion"/>
  </si>
  <si>
    <t>Hytteborn (1975),Persson, H (1975); cited in Cannell 1982</t>
  </si>
  <si>
    <t>Fujimori et al. 1976</t>
    <phoneticPr fontId="2" type="noConversion"/>
  </si>
  <si>
    <t>Petersen et al. 1970 cited in Cannell 1982</t>
  </si>
  <si>
    <t>357 - 434; Creel and Creel 2002 cite Maddock and Mills 1994 and Wilkinson 1996; Woodroffe 1998 estimates 375-450 wild dogs (Avg 410) - cites Maddock and Mills 1994</t>
  </si>
  <si>
    <t>Kakubari 1977</t>
    <phoneticPr fontId="2" type="noConversion"/>
  </si>
  <si>
    <t>Reiners (1972); cited in Cannell 1982</t>
  </si>
  <si>
    <t>L</t>
  </si>
  <si>
    <t>M</t>
  </si>
  <si>
    <t>N</t>
  </si>
  <si>
    <t>O</t>
  </si>
  <si>
    <t>P</t>
  </si>
  <si>
    <t>Bushpig; Kiffner et al. 2009; from Density estimates</t>
  </si>
  <si>
    <t>Kajimoto et al. 1999, Tree Phys. 19:815</t>
  </si>
  <si>
    <t>Tsuga-Abies, Japan, 1790m</t>
  </si>
  <si>
    <t>Johnson and Risser 1974</t>
    <phoneticPr fontId="2" type="noConversion"/>
  </si>
  <si>
    <t>Hingston et al. 1980</t>
    <phoneticPr fontId="2" type="noConversion"/>
  </si>
  <si>
    <t>Cleopatra</t>
  </si>
  <si>
    <t>Westman and Rogers 1977b</t>
    <phoneticPr fontId="2" type="noConversion"/>
  </si>
  <si>
    <t>Odum (1970); cited in Cannell 1982</t>
  </si>
  <si>
    <t>Bandhavgarh Climate/Bandhavgarh National Park</t>
  </si>
  <si>
    <t>Res. Eglwys Nunydd</t>
  </si>
  <si>
    <t>Whittaker (1963, 1966); cited in Cannell 1982</t>
  </si>
  <si>
    <t>Ruark and Bockheim 1987</t>
    <phoneticPr fontId="2" type="noConversion"/>
  </si>
  <si>
    <t>Laville 1972</t>
    <phoneticPr fontId="2" type="noConversion"/>
  </si>
  <si>
    <t>Cronberg et al. 1975</t>
    <phoneticPr fontId="2" type="noConversion"/>
  </si>
  <si>
    <t>Koerper and Richardson 1980; cited in Cannell 1982</t>
  </si>
  <si>
    <t>Procladius freemani</t>
  </si>
  <si>
    <t>Pseudodiamesa</t>
  </si>
  <si>
    <t>Kimura 1960; cited in Cannell 1982</t>
  </si>
  <si>
    <t>Brooks and Macdonald 1983, p. 60-62</t>
  </si>
  <si>
    <t xml:space="preserve">Attiwell (1966,79,81); cited in Cannell 1982 </t>
  </si>
  <si>
    <t>linear interpolated from Caro 1994 p. 24 (77966; 1989) and Houston 1979 in Sinclair and Norton-Griffiths 1979 p. 264 (55500; 1978)</t>
  </si>
  <si>
    <t>Juniperus, Oregon,1356m,lava plain</t>
  </si>
  <si>
    <t>Pseusotsuga-Abies, Arizona</t>
  </si>
  <si>
    <t>Abies, Japan, 700m</t>
  </si>
  <si>
    <t>Packer et al. 2005; Using ratio of total to residents from Schaller 1972 p. 428 ~ 0.1166</t>
  </si>
  <si>
    <t>Klinge and Herrera 1978</t>
    <phoneticPr fontId="2" type="noConversion"/>
  </si>
  <si>
    <t>Froment et al. 1971</t>
    <phoneticPr fontId="2" type="noConversion"/>
  </si>
  <si>
    <t>Laville 1975</t>
    <phoneticPr fontId="2" type="noConversion"/>
  </si>
  <si>
    <t>van Cleve et al. 1983</t>
    <phoneticPr fontId="2" type="noConversion"/>
  </si>
  <si>
    <t>Ogino 1977; cited in Cannell 1982</t>
  </si>
  <si>
    <t>Jumppanen 1976</t>
  </si>
  <si>
    <t>Cannell 1982</t>
    <phoneticPr fontId="2" type="noConversion"/>
  </si>
  <si>
    <t>Valeix et al. 2009 cite Drouet-Hoguet 2007 with a density of 8.5/100km2. Salnicki 2004 claims 957 with a range of 760-1143 in 2004; Hofer&amp;Mills in Mills&amp;Hofer (Hyena SSC) 1998 p. 72 estimates 2564; Bowler 1991 claims a density of 0.17-0.18 (2564); Creel and Creel 2002 p. 254 cite Woodroffe and Ginsberg, 1997 density of 0.2 (2930); Note that Hofer&amp;Mills in Mills&amp;Hofer (Hyena SSC) 1998 p. 78 state about 3350 hyenas in NPs and other conservation areas;</t>
  </si>
  <si>
    <t>Foster and Kearney 1967 p. 114; at least 6 in Athi River</t>
  </si>
  <si>
    <t xml:space="preserve">Johnson and Risser (1974); cited in Cannell 1982 </t>
  </si>
  <si>
    <t>Gordon (1981); cited in Cannell 1982</t>
  </si>
  <si>
    <t>Hemson 2003; Lean season Prey kg/km4; after Funston 2001</t>
  </si>
  <si>
    <t>Hemson 2003; Lean season Prey kg/km2; after BASIS</t>
  </si>
  <si>
    <t>Karpov (1973); cited in Cannell 1982</t>
  </si>
  <si>
    <t>Foster and Kearney 1967 p. 114</t>
  </si>
  <si>
    <t>Coupland 1979</t>
    <phoneticPr fontId="2" type="noConversion"/>
  </si>
  <si>
    <t>Lemee 1978</t>
    <phoneticPr fontId="2" type="noConversion"/>
  </si>
  <si>
    <t>Kubicek et al. 1977</t>
    <phoneticPr fontId="2" type="noConversion"/>
  </si>
  <si>
    <t>Reiners and Reiners 1970</t>
    <phoneticPr fontId="2" type="noConversion"/>
  </si>
  <si>
    <t xml:space="preserve">Froment et al. (1971); cited in Cannell 1982 </t>
  </si>
  <si>
    <t>Leptodora kindtii</t>
  </si>
  <si>
    <t xml:space="preserve">Karanth and Nichols 1998; obtained from density estimates of individual prey times average female body size; Note Karanth and Sunquist 1992 estimated 7638 kg/km2; reported in Harihar 2006 p. 29; Biswas and Sankar 2002. </t>
  </si>
  <si>
    <t>Bray and Dudkiewicz 1963 cited in Cannell 1982</t>
  </si>
  <si>
    <t>Goryshina (1974, 1981); cited in Cannell 1982</t>
  </si>
  <si>
    <t>Zutshi 1976</t>
    <phoneticPr fontId="2" type="noConversion"/>
  </si>
  <si>
    <t>Abies. Japan, 2250m</t>
  </si>
  <si>
    <t xml:space="preserve">Petrusewicz (1967); cited in Cannell 1982 </t>
  </si>
  <si>
    <t xml:space="preserve">Zavitkovski and Stevens (1972); cited in Cannell 1982 </t>
  </si>
  <si>
    <t>Edwards and Grubb 1977; cited in Cannell 1982</t>
  </si>
  <si>
    <t>Bongers et al. 1985</t>
    <phoneticPr fontId="2" type="noConversion"/>
  </si>
  <si>
    <t>Glyptotendipes paripes</t>
  </si>
  <si>
    <t>Chironomidae</t>
  </si>
  <si>
    <t>Bullock 1981</t>
    <phoneticPr fontId="2" type="noConversion"/>
  </si>
  <si>
    <t xml:space="preserve">Jakucs (1981); cited in Cannell 1982 </t>
  </si>
  <si>
    <t>Dylis (1971); cited in Cannell 1982</t>
  </si>
  <si>
    <t xml:space="preserve">Kestemont (1975); cited in Cannell 1982 </t>
  </si>
  <si>
    <t>Attiwill 1981</t>
    <phoneticPr fontId="2" type="noConversion"/>
  </si>
  <si>
    <t>Foster and Kearney 1967 p. 114 - at least a pack and Schaller 1972 p. 454 - v.o.</t>
  </si>
  <si>
    <t>Savanna</t>
    <phoneticPr fontId="2" type="noConversion"/>
  </si>
  <si>
    <t>Singh and Misra 1979; cited in Cannell 1982</t>
  </si>
  <si>
    <t>Picea, Karelia, Russia, podsols, ph4.1-4.4</t>
  </si>
  <si>
    <t>Abies-Tsuga, Washington, 1140m</t>
  </si>
  <si>
    <t>Abies-Tsuga, Washington, 1200m</t>
  </si>
  <si>
    <t>Oak-Rhode.,NC</t>
  </si>
  <si>
    <t>Hemson 2003; after Frank &amp; Woodroffe 2002</t>
  </si>
  <si>
    <t>linear interpolated from Caro 1994 p. 24 (109677; 1989) and Houston 1979 in Sinclair and Norton-Griffiths 1979 p. 264 (119100; 1978)</t>
  </si>
  <si>
    <t>Hemson 2003; after Van Orsdol et. al 1985</t>
  </si>
  <si>
    <t>Rigler et al. 1974</t>
    <phoneticPr fontId="2" type="noConversion"/>
  </si>
  <si>
    <t>Furuno 1971</t>
    <phoneticPr fontId="2" type="noConversion"/>
  </si>
  <si>
    <t>Ando et al. (1977); cited in Cannell 1982</t>
  </si>
  <si>
    <t>Aspen, Canada, 52 yrs</t>
  </si>
  <si>
    <t xml:space="preserve"> </t>
  </si>
  <si>
    <t>Cove Acer Surrey Fork, TN</t>
  </si>
  <si>
    <t xml:space="preserve">Moller et al. 1954; cited in Cannell 1982 </t>
  </si>
  <si>
    <t>Furuno et al (1979); cited in Cannell 1982</t>
  </si>
  <si>
    <t>Houston 1979 in Sinclair and Norton-Griffiths 1979 p. 264</t>
  </si>
  <si>
    <t>Bigtooth Aspen, Sandy Loam, Pellston, MI</t>
  </si>
  <si>
    <t>Kajimoto et al. 1999</t>
    <phoneticPr fontId="2" type="noConversion"/>
  </si>
  <si>
    <t>Guy 1981</t>
    <phoneticPr fontId="2" type="noConversion"/>
  </si>
  <si>
    <t>Hayes</t>
  </si>
  <si>
    <t>Kunkel-Westphal and Kunkel 1979</t>
    <phoneticPr fontId="2" type="noConversion"/>
  </si>
  <si>
    <t xml:space="preserve">Klinge (1978)Klinge and Herrera (1978, 1983); cited in Cannell 1982 </t>
  </si>
  <si>
    <t>Satchell (1981); cited in Cannell 1982</t>
  </si>
  <si>
    <t>Whittaker and Niering (1968, 1975); cited in Cannell 1982</t>
  </si>
  <si>
    <t>Kolli and Jahrik (1970); cited in Cannell 1982</t>
  </si>
  <si>
    <t>Rutkowski and Stottlemyer 1993</t>
    <phoneticPr fontId="2" type="noConversion"/>
  </si>
  <si>
    <t>Fujimori et al. (1976); cited in Cannell 1982</t>
  </si>
  <si>
    <t>Kalff and Welch 1974</t>
    <phoneticPr fontId="2" type="noConversion"/>
  </si>
  <si>
    <t>Kan et al. 1965</t>
    <phoneticPr fontId="2" type="noConversion"/>
  </si>
  <si>
    <t>Prins and Douglas-Hamilton 1990; Schaller 1972 p. 429 estimates 15</t>
  </si>
  <si>
    <t>Raich 1998</t>
    <phoneticPr fontId="2" type="noConversion"/>
  </si>
  <si>
    <t>Zavitkovski and Stevens 1972</t>
    <phoneticPr fontId="2" type="noConversion"/>
  </si>
  <si>
    <t>Whittaker 1963</t>
    <phoneticPr fontId="2" type="noConversion"/>
  </si>
  <si>
    <t>Asplanchna priodonta</t>
  </si>
  <si>
    <t>Prins and Douglas-Hamilton 1990; Schaller 1972 p. 429 estimates 50</t>
  </si>
  <si>
    <t>Honer et al. 2005</t>
  </si>
  <si>
    <t>Karanth et al. 2004 PNAS p.4856 Table 1</t>
  </si>
  <si>
    <t>Klinge 1978</t>
    <phoneticPr fontId="2" type="noConversion"/>
  </si>
  <si>
    <t>Nauwerck 1963</t>
  </si>
  <si>
    <t>Furuno and Kawanabe 1967</t>
    <phoneticPr fontId="2" type="noConversion"/>
  </si>
  <si>
    <t>Yarie and Van Cleve 1983</t>
    <phoneticPr fontId="2" type="noConversion"/>
  </si>
  <si>
    <t>Reiners 1974</t>
    <phoneticPr fontId="2" type="noConversion"/>
  </si>
  <si>
    <t>Mendelsohn et al. 2010 p. 63 at Maun. Rainfall varies greatly over the basin and can be greater than 1300 mm in some regions</t>
  </si>
  <si>
    <t xml:space="preserve">Bindiu (1973,1981); cited in Cannell 1982 </t>
  </si>
  <si>
    <t>Odum 1970</t>
    <phoneticPr fontId="2" type="noConversion"/>
  </si>
  <si>
    <t>Oak-mixed, Missouri</t>
  </si>
  <si>
    <t>Ovington and Madgwick (1959); cited in Cannell 1982</t>
  </si>
  <si>
    <t>Ellenberg 1981; cited in Cannell 1982</t>
  </si>
  <si>
    <t>Alvera (1973, 1981); cited in Cannell 1982</t>
  </si>
  <si>
    <t>Whittaker 1966</t>
    <phoneticPr fontId="2" type="noConversion"/>
  </si>
  <si>
    <t>Adams 1982</t>
  </si>
  <si>
    <t>linear interpolated from Caro 1994 p. 24 (257387; 1989) and Packer et al. 2005 (150000; 1996); Using ratio of total to residents from Schaller 1972 p. 428 ~ 0.1166</t>
  </si>
  <si>
    <t>Golley et al. 1975</t>
    <phoneticPr fontId="2" type="noConversion"/>
  </si>
  <si>
    <t>Proctor 1989</t>
    <phoneticPr fontId="2" type="noConversion"/>
  </si>
  <si>
    <t>Mduma et al. 1999;  Using ratio of total to residents from Schaller 1972 p. 428 ~ 0.0244</t>
  </si>
  <si>
    <t>Duarte and Chiscano 1999</t>
    <phoneticPr fontId="2" type="noConversion"/>
  </si>
  <si>
    <t>Katagiri and Tsutsumi(1975,76,78); cited in Cannell 1982</t>
  </si>
  <si>
    <t>Freedman et al. 1986</t>
  </si>
  <si>
    <t>Foster and Kearney 1967 p. 114 estimate 2</t>
  </si>
  <si>
    <t>Longitude</t>
    <phoneticPr fontId="2" type="noConversion"/>
  </si>
  <si>
    <t>Ostrich; Schaller 1972 p. 429; Foster and Kearney 1967</t>
  </si>
  <si>
    <t>Gholz et al. (1976,1979)Tsuga, Oregon; cited in Cannell 1982</t>
  </si>
  <si>
    <t>Misra (1972); cited in Cannell 1982</t>
  </si>
  <si>
    <t>Muller and Nielsen (1965); cited in Cannell 1982</t>
  </si>
  <si>
    <t>Kira (1978a,b); cited in Cannell 1982</t>
  </si>
  <si>
    <t>Djalikov and Safarov 1981</t>
    <phoneticPr fontId="2" type="noConversion"/>
  </si>
  <si>
    <t>Drift 1974</t>
    <phoneticPr fontId="2" type="noConversion"/>
  </si>
  <si>
    <t>Tanytarsus lugens</t>
  </si>
  <si>
    <t>Thames, England</t>
  </si>
  <si>
    <t>Kawanabe (1977) - ?? leaf estimates; cited in Cannell 1982</t>
  </si>
  <si>
    <t>Katagiri and Tsutsumi 1976</t>
    <phoneticPr fontId="2" type="noConversion"/>
  </si>
  <si>
    <t>Hebdodella stagnalis</t>
  </si>
  <si>
    <t>Schindler 1972</t>
    <phoneticPr fontId="2" type="noConversion"/>
  </si>
  <si>
    <t>Capblancq and Laville 1968</t>
    <phoneticPr fontId="2" type="noConversion"/>
  </si>
  <si>
    <t>Capblancq and Laville 1983</t>
    <phoneticPr fontId="2" type="noConversion"/>
  </si>
  <si>
    <t>Adams 1982</t>
    <phoneticPr fontId="2" type="noConversion"/>
  </si>
  <si>
    <t>Mann et al. 1972</t>
  </si>
  <si>
    <t>Vijverberg and Richter 1982b</t>
    <phoneticPr fontId="2" type="noConversion"/>
  </si>
  <si>
    <t>Ellenberg 1981</t>
    <phoneticPr fontId="2" type="noConversion"/>
  </si>
  <si>
    <t>&lt;1</t>
  </si>
  <si>
    <t>&gt;25</t>
  </si>
  <si>
    <t>Mahon and Balon 1977b</t>
  </si>
  <si>
    <t>Washington, U.S.A.</t>
  </si>
  <si>
    <t>Edmonson 1977; Eggers et al. 1978</t>
  </si>
  <si>
    <t>Cleopatra bulimoides</t>
  </si>
  <si>
    <t>Baskerville 1965</t>
    <phoneticPr fontId="2" type="noConversion"/>
  </si>
  <si>
    <t>Sergentia coracina</t>
  </si>
  <si>
    <t>Average of 2958 and 4975; 2958 reported in Reid et al. 2003; The Mara Count. Summed over the three blocks totalling 1234 km2, adjusted for the 1500 km2 reserve (ie. multiplied by 1.2); 4975 reported in Ojwang et al. 2002; SE =  2952</t>
  </si>
  <si>
    <t>Kira 1978a</t>
    <phoneticPr fontId="2" type="noConversion"/>
  </si>
  <si>
    <t>Lugo 1991</t>
    <phoneticPr fontId="2" type="noConversion"/>
  </si>
  <si>
    <t>Lugo et al. 1978</t>
    <phoneticPr fontId="2" type="noConversion"/>
  </si>
  <si>
    <t xml:space="preserve">Westman and Rogers (1977ab), Rogers and Westman (1977); cited in Cannell 1982 </t>
  </si>
  <si>
    <t>Gholz 1981; cited in Cannell 1982</t>
  </si>
  <si>
    <t>Drift 1981</t>
    <phoneticPr fontId="2" type="noConversion"/>
  </si>
  <si>
    <t>Jordan and Uhl 1978</t>
    <phoneticPr fontId="2" type="noConversion"/>
  </si>
  <si>
    <t>Beets (1980); cited in Cannell 1982</t>
  </si>
  <si>
    <t>Psilotanypus rufovittatus</t>
  </si>
  <si>
    <t>Heaney and Proctor (1989); cited in Proctor 1989</t>
  </si>
  <si>
    <t>Average of range 3902.3-4805.7 from Schaller 1967; reported in Harihar 2006 p. 29; Biswas and Sankar 2002; Karanth and Nichols 1998 estimate 3148 kg/km2; obtained from density estimates of individual prey times average female body size</t>
  </si>
  <si>
    <t>Masai Mara National Reserve, Kenya</t>
  </si>
  <si>
    <t>Elkington and Jones (1974); cited in Cannell 1982</t>
  </si>
  <si>
    <t xml:space="preserve">Hughes (1971); cited in Cannell 1982 </t>
  </si>
  <si>
    <t>Garelkov 1973; cited in Cannell 1982</t>
  </si>
  <si>
    <t>Veillon 1983</t>
    <phoneticPr fontId="2" type="noConversion"/>
  </si>
  <si>
    <t>Lemee (1978); cited in Cannell 1982</t>
  </si>
  <si>
    <t>Reiners 1972</t>
    <phoneticPr fontId="2" type="noConversion"/>
  </si>
  <si>
    <t>Furuno and Kawanabe (1967); cited in Cannell 1982</t>
  </si>
  <si>
    <t>Welch 1976</t>
    <phoneticPr fontId="2" type="noConversion"/>
  </si>
  <si>
    <t>Chironomus sp</t>
  </si>
  <si>
    <t>Ogutu et al. 2005; 263-1083</t>
  </si>
  <si>
    <t>Ogutu et al. 2005; 474-776</t>
  </si>
  <si>
    <t>Ogutu et al. 2005; 470-843; Note Hofer&amp;Mills in Mills&amp;Hofer (Hyena SSC) 1998 p. 72; 500-1000 hyenas (1510 km2); p. 73; 45 hyenas in 70 km2; Note Watts Holekamp 2008 estimate density of 0.95 from monitoring 1988-1992 which is about 1425 hyenas</t>
  </si>
  <si>
    <t>Rana et al. 1988</t>
    <phoneticPr fontId="2" type="noConversion"/>
  </si>
  <si>
    <t xml:space="preserve">Drift (1974, 1981); cited in Cannell 1982 </t>
  </si>
  <si>
    <t>Pisidium conventus</t>
  </si>
  <si>
    <t>Persson 1975</t>
    <phoneticPr fontId="2" type="noConversion"/>
  </si>
  <si>
    <t>Moller 1954</t>
    <phoneticPr fontId="2" type="noConversion"/>
  </si>
  <si>
    <t>FULL DATA</t>
    <phoneticPr fontId="2" type="noConversion"/>
  </si>
  <si>
    <t>Procladius sp.</t>
  </si>
  <si>
    <t>Texas pond</t>
  </si>
  <si>
    <t>Rotatoria</t>
  </si>
  <si>
    <t>Goryshina 1974</t>
    <phoneticPr fontId="2" type="noConversion"/>
  </si>
  <si>
    <t>Goryshina 1981</t>
    <phoneticPr fontId="2" type="noConversion"/>
  </si>
  <si>
    <t>Bray and Dudkiewicz 1963</t>
    <phoneticPr fontId="2" type="noConversion"/>
  </si>
  <si>
    <t>Saito et al. (1965); cited in Cannell 1982</t>
  </si>
  <si>
    <t>Djalikov and Safarov (1981); cited in Cannell 1982</t>
  </si>
  <si>
    <t>Lossaint and Rapp (1978); cited in Cannell 1982</t>
  </si>
  <si>
    <t>Katagiri and Tsutsumi 1975</t>
    <phoneticPr fontId="2" type="noConversion"/>
  </si>
  <si>
    <t>Digitized from McCauley and Kalff 1981 Figure 2</t>
  </si>
  <si>
    <t xml:space="preserve">Vyskot (1976); cited in Cannell 1982 </t>
  </si>
  <si>
    <t>Furuno et al 1979</t>
    <phoneticPr fontId="2" type="noConversion"/>
  </si>
  <si>
    <t>Plante and Downing 1989</t>
    <phoneticPr fontId="2" type="noConversion"/>
  </si>
  <si>
    <t>George 1976</t>
    <phoneticPr fontId="2" type="noConversion"/>
  </si>
  <si>
    <t>Day and Monk 1974</t>
    <phoneticPr fontId="2" type="noConversion"/>
  </si>
  <si>
    <t>Day and Monk 1977</t>
    <phoneticPr fontId="2" type="noConversion"/>
  </si>
  <si>
    <t>Lawson et al. (1981); cited in Cannell 1982</t>
  </si>
  <si>
    <t>Gower et al. 1997</t>
    <phoneticPr fontId="2" type="noConversion"/>
  </si>
  <si>
    <t>Pastor and Bockheim 1981</t>
    <phoneticPr fontId="2" type="noConversion"/>
  </si>
  <si>
    <t>Momot 1967</t>
    <phoneticPr fontId="2" type="noConversion"/>
  </si>
  <si>
    <t>Gosz 1980</t>
    <phoneticPr fontId="2" type="noConversion"/>
  </si>
  <si>
    <t>Huston and Wolverton 2009</t>
    <phoneticPr fontId="2" type="noConversion"/>
  </si>
  <si>
    <t>Hingston et al. 1979</t>
    <phoneticPr fontId="2" type="noConversion"/>
  </si>
  <si>
    <t>Grier et al. 1981</t>
    <phoneticPr fontId="2" type="noConversion"/>
  </si>
  <si>
    <t>McNaughton et al. 1989</t>
    <phoneticPr fontId="2" type="noConversion"/>
  </si>
  <si>
    <t>Irigoien et al. 2004</t>
    <phoneticPr fontId="2" type="noConversion"/>
  </si>
  <si>
    <t>Biskupsky 1981</t>
    <phoneticPr fontId="2" type="noConversion"/>
  </si>
  <si>
    <t>Golley et al. 1971</t>
    <phoneticPr fontId="2" type="noConversion"/>
  </si>
  <si>
    <t>Kim et al. 1996</t>
    <phoneticPr fontId="2" type="noConversion"/>
  </si>
  <si>
    <t>Chironomus anthracinus</t>
  </si>
  <si>
    <t xml:space="preserve">Whittaker (1966,63); cited in Cannell 1982 </t>
  </si>
  <si>
    <t>Reiners (1970, 1972, 1974); cited in Cannell 1982</t>
  </si>
  <si>
    <t>van Cleve (1981); cited in Cannell 1982</t>
  </si>
  <si>
    <t xml:space="preserve">Day and Monk (1974, 1977); cited in Cannell 1982 </t>
  </si>
  <si>
    <t>Gholz(1981); cited in Cannell 1982</t>
  </si>
  <si>
    <t>Average rainfall; Prins and Douglas-Hamilton 1990</t>
  </si>
  <si>
    <t>Black rhino; Tatham and Taylor 1989</t>
  </si>
  <si>
    <t>Whittaker and Niering (1968,75); cited in Cannell 1982</t>
  </si>
  <si>
    <t>Whittaker 1966; cited in Cannell 1982</t>
  </si>
  <si>
    <t>Gasterosteus aculeatus</t>
  </si>
  <si>
    <t>Dalnee</t>
  </si>
  <si>
    <t>Bindiu (1973,1981); cited in Cannell 1982</t>
  </si>
  <si>
    <t>Lawson et al. 1981</t>
    <phoneticPr fontId="2" type="noConversion"/>
  </si>
  <si>
    <t>Bernhardt-Reversat et al. 1978</t>
    <phoneticPr fontId="2" type="noConversion"/>
  </si>
  <si>
    <t xml:space="preserve">Folster et al. 1976; cited in Cannell 1982 </t>
  </si>
  <si>
    <t>Lugo 1991</t>
  </si>
  <si>
    <t>Melania tuberculata</t>
  </si>
  <si>
    <t>Donax incarnatus</t>
  </si>
  <si>
    <t>Bivalvia</t>
  </si>
  <si>
    <t>C</t>
  </si>
  <si>
    <t>Jordan 1985, Jordan and Likens 1980, Likens et al. 1985, Makarewicz and Likens 1979, Moeller and Likens 1978, O'Brien 1985, Strayer et al. 1981</t>
  </si>
  <si>
    <t>Charles et al. 1974, Charles et al. 1976, Maitland and Hudspith 1974</t>
  </si>
  <si>
    <t>Procladius choreus</t>
  </si>
  <si>
    <t>Rogers and Westman 1977</t>
    <phoneticPr fontId="2" type="noConversion"/>
  </si>
  <si>
    <t>Ablabesmya monilis</t>
  </si>
  <si>
    <t>Bosmina longispina</t>
  </si>
  <si>
    <t xml:space="preserve">Whittaker 1966; cited in Cannell 1982 </t>
  </si>
  <si>
    <t>Kawahara et al. 1979</t>
    <phoneticPr fontId="2" type="noConversion"/>
  </si>
  <si>
    <t>Lappalainen et al. 1988</t>
  </si>
  <si>
    <t>Lauterhornia sp.</t>
  </si>
  <si>
    <t>Lipara lucens</t>
  </si>
  <si>
    <t>Coregonus muksun</t>
  </si>
  <si>
    <t>Glyptotendipes</t>
  </si>
  <si>
    <t>Phoxinus phoxinus, Nemacheilus barbatulus</t>
  </si>
  <si>
    <t xml:space="preserve">Johansson 1983; Nyberg 1979; Ramberg 1976 </t>
  </si>
  <si>
    <t>Rigler 1972; 1975; 1978</t>
  </si>
  <si>
    <t>Penczak 1981</t>
    <phoneticPr fontId="2" type="noConversion"/>
  </si>
  <si>
    <t>Johansson 1983</t>
    <phoneticPr fontId="2" type="noConversion"/>
  </si>
  <si>
    <t>van Cleve 1981</t>
    <phoneticPr fontId="2" type="noConversion"/>
  </si>
  <si>
    <t>Microtendipes sp.</t>
  </si>
  <si>
    <t>Parachironomus mancus</t>
  </si>
  <si>
    <t>Tubificidae</t>
  </si>
  <si>
    <t>Smith et al. 1998</t>
    <phoneticPr fontId="2" type="noConversion"/>
  </si>
  <si>
    <t>Moina micrura</t>
  </si>
  <si>
    <t>Jumppanen 1976</t>
    <phoneticPr fontId="2" type="noConversion"/>
  </si>
  <si>
    <t xml:space="preserve">Jordan and Uhl (1978); cited in Cannell 1982 </t>
  </si>
  <si>
    <t xml:space="preserve">Medwecka-Kornas et al. 1974, 1981); cited in Cannell 1982 </t>
  </si>
  <si>
    <t>Limnochironomus</t>
  </si>
  <si>
    <t>Andersson (1970,71,81); cited in Cannell 1982</t>
  </si>
  <si>
    <t>Kan et al. 1965; cited in Cannell 1982</t>
  </si>
  <si>
    <t>Garelkov 1973</t>
    <phoneticPr fontId="2" type="noConversion"/>
  </si>
  <si>
    <t>Kakubari 1977; cited in Cannell 1982</t>
  </si>
  <si>
    <t>Copepoda</t>
  </si>
  <si>
    <t>Singh and Misra 1979</t>
    <phoneticPr fontId="2" type="noConversion"/>
  </si>
  <si>
    <t>Carmouze et al. 1983</t>
    <phoneticPr fontId="2" type="noConversion"/>
  </si>
  <si>
    <t>Gordon 1981</t>
    <phoneticPr fontId="2" type="noConversion"/>
  </si>
  <si>
    <t>Ogawa et al. (1961, 1965); cited in Cannell 1982</t>
  </si>
  <si>
    <t>Baskerville (1965,1966); cited in Cannell 1982</t>
  </si>
  <si>
    <t>Crow (1980); cited in Cannell 1982</t>
  </si>
  <si>
    <t>Turner and Singer (1976); cited in Cannell 1982</t>
  </si>
  <si>
    <t>Maruyama 1977</t>
    <phoneticPr fontId="2" type="noConversion"/>
  </si>
  <si>
    <t>Petrusewicz 1967</t>
    <phoneticPr fontId="2" type="noConversion"/>
  </si>
  <si>
    <t>McCauley and Kalff 1981</t>
    <phoneticPr fontId="2" type="noConversion"/>
  </si>
  <si>
    <t>Kira et al. 1978</t>
    <phoneticPr fontId="2" type="noConversion"/>
  </si>
  <si>
    <t>Kitazawa 1981</t>
    <phoneticPr fontId="2" type="noConversion"/>
  </si>
  <si>
    <t>Pollard 1972; cited in Cannell 1982</t>
  </si>
  <si>
    <t>Crow 1978; cited in Cannell 1982</t>
  </si>
  <si>
    <t>Bindiu 1973</t>
    <phoneticPr fontId="2" type="noConversion"/>
  </si>
  <si>
    <t>Ando et al. 1977; cited in Cannell 1982</t>
  </si>
  <si>
    <t>Production Estimates</t>
    <phoneticPr fontId="2" type="noConversion"/>
  </si>
  <si>
    <t>Tanner 1980</t>
    <phoneticPr fontId="2" type="noConversion"/>
  </si>
  <si>
    <t>Diaphanosoma brachyurum</t>
  </si>
  <si>
    <t>Trissocladius sp.</t>
  </si>
  <si>
    <t>Schindler et al. 1974</t>
    <phoneticPr fontId="2" type="noConversion"/>
  </si>
  <si>
    <t>Schlesinger 1978</t>
    <phoneticPr fontId="2" type="noConversion"/>
  </si>
  <si>
    <t>Satchell 1981</t>
    <phoneticPr fontId="2" type="noConversion"/>
  </si>
  <si>
    <t>Crangonyx richmondensis</t>
  </si>
  <si>
    <t>Efford 1967, Mathias 1971</t>
  </si>
  <si>
    <t>Hyallela azteca</t>
  </si>
  <si>
    <t>S. hispida</t>
  </si>
  <si>
    <t>Tjeukemeer 1967-68</t>
  </si>
  <si>
    <t>Cond, Annual average conductivity (µmho/cm)</t>
  </si>
  <si>
    <t>Oncorhynchus nerka</t>
  </si>
  <si>
    <t>Tropocyclops pracinus</t>
  </si>
  <si>
    <t>Daphnia retrocurva</t>
  </si>
  <si>
    <t>Ceriodaphnia lacustris</t>
  </si>
  <si>
    <t>Turner and Long 1975</t>
    <phoneticPr fontId="2" type="noConversion"/>
  </si>
  <si>
    <t>Uhl and Jordan 1984</t>
    <phoneticPr fontId="2" type="noConversion"/>
  </si>
  <si>
    <t>Momot 1967, Momot and Gowing 1977</t>
  </si>
  <si>
    <t>Vareschi 1982, Vareschi and Jacobs 1984, Vareschi and Jacobs 1985</t>
  </si>
  <si>
    <t>Mesocyclops oithonoides</t>
  </si>
  <si>
    <t>Balon 1974; Coche 1974; Dunn et al. 1969; Ganf 1974; Gwahaba 1973</t>
  </si>
  <si>
    <t>Tarrant, England</t>
  </si>
  <si>
    <t>Sabanilla, Cuba</t>
  </si>
  <si>
    <t>Demenets, USSR</t>
  </si>
  <si>
    <t>La Luisa, Cuba</t>
  </si>
  <si>
    <t>Chaetognatha</t>
  </si>
  <si>
    <t>Stempellina</t>
  </si>
  <si>
    <t>Tanytarsus sp</t>
  </si>
  <si>
    <t>Pollard 1972</t>
    <phoneticPr fontId="2" type="noConversion"/>
  </si>
  <si>
    <t>Procladius barbatus</t>
  </si>
  <si>
    <t>Water body</t>
    <phoneticPr fontId="2" type="noConversion"/>
  </si>
  <si>
    <t>Westman and Rogers 1977</t>
    <phoneticPr fontId="2" type="noConversion"/>
  </si>
  <si>
    <t>Babitskiy 1970</t>
    <phoneticPr fontId="2" type="noConversion"/>
  </si>
  <si>
    <t>Odonata</t>
  </si>
  <si>
    <t>Salvelinus malma</t>
  </si>
  <si>
    <t>Carassius carassius</t>
  </si>
  <si>
    <t>Demenets</t>
  </si>
  <si>
    <t>Devil's, England</t>
  </si>
  <si>
    <t>Bere, England</t>
  </si>
  <si>
    <t>Hayward 2006, Appendix A; density 0.1 in 960km2; From Maddock 1996 and Whateley and Brooks 1985</t>
  </si>
  <si>
    <t>Olafsson 1979b</t>
    <phoneticPr fontId="2" type="noConversion"/>
  </si>
  <si>
    <t>Erpobdella octoculata</t>
  </si>
  <si>
    <t>Erpobdella testacea</t>
  </si>
  <si>
    <t>Burger 1947</t>
    <phoneticPr fontId="2" type="noConversion"/>
  </si>
  <si>
    <t>Naroch, USSR</t>
  </si>
  <si>
    <t>Wishart</t>
  </si>
  <si>
    <t>Scrobicularia plana</t>
  </si>
  <si>
    <t>Millsonia anomala</t>
  </si>
  <si>
    <t>Nakuru, Kenya</t>
  </si>
  <si>
    <t>Tinca tinca</t>
  </si>
  <si>
    <t>Orthocladius</t>
  </si>
  <si>
    <t>Whittaker et al. 1974</t>
    <phoneticPr fontId="2" type="noConversion"/>
  </si>
  <si>
    <t>Lauterbornia</t>
  </si>
  <si>
    <t>Saito et al. 1965</t>
    <phoneticPr fontId="2" type="noConversion"/>
  </si>
  <si>
    <t>Lac Akulkino</t>
  </si>
  <si>
    <t>Hydracarina</t>
  </si>
  <si>
    <t>Ruggiu and Saraceni 1978</t>
    <phoneticPr fontId="2" type="noConversion"/>
  </si>
  <si>
    <t>Eudiaptomus graciloides</t>
  </si>
  <si>
    <t>Buschbaker (1984); cited in Proctor 1989</t>
  </si>
  <si>
    <t>Hayward 2006, Appendix A; density 0.08 in 960km2; From Maddock 1996 and Whateley and Brooks 1985</t>
  </si>
  <si>
    <t>D. J. Staples, pers. comm.; Staples 1975a; Staples 1975b</t>
  </si>
  <si>
    <t>Eutropius depressirostris</t>
  </si>
  <si>
    <t>Duvigneaud and Kestemont 1977</t>
    <phoneticPr fontId="2" type="noConversion"/>
  </si>
  <si>
    <t>Tadaki et al. 1977</t>
    <phoneticPr fontId="2" type="noConversion"/>
  </si>
  <si>
    <t>Bernhardt-Reversat et al (1978); cited in Cannell 1982</t>
  </si>
  <si>
    <t>Holopainen 1979, Ilmavirta 1979, Ilmavirta 1981, Ruunjarvi 1974, Sarvala et al. 1981</t>
  </si>
  <si>
    <t>Char</t>
  </si>
  <si>
    <t>Simcharoen 2007; Note density is estimated at 0.00928 by Rabinowitz 1989 as digitised from Kawanishi and Sunquist 2004, fig 3.</t>
  </si>
  <si>
    <t>Zalewka1, Poland</t>
  </si>
  <si>
    <t>Pisidium spp</t>
  </si>
  <si>
    <t>Amnicola limosa</t>
  </si>
  <si>
    <t>Grier et al. (1981); cited in Cannell 1982</t>
  </si>
  <si>
    <t>Kalff and Welch 1974, Rigler 1972, Rigler et al. 1974, Schindler 1972, Schindler et al. 1974, Welch 1976</t>
  </si>
  <si>
    <t>Daphnia cucullata</t>
  </si>
  <si>
    <t>Tilapia nilotica</t>
  </si>
  <si>
    <t>Rutilus rutilus</t>
  </si>
  <si>
    <t>Acerina cernua</t>
  </si>
  <si>
    <t>Penczak et al. 1982</t>
    <phoneticPr fontId="2" type="noConversion"/>
  </si>
  <si>
    <t>Saunders and Power 1970</t>
    <phoneticPr fontId="2" type="noConversion"/>
  </si>
  <si>
    <t>Beattie et al. 1972, Beattie et al. 1978, De Haan 1982, Leenen 1982, Vijverberg 1977, Vijverberg and Richter 1982, Vijverberg and Richter 1982</t>
  </si>
  <si>
    <t>Leptoterna dolobrata</t>
  </si>
  <si>
    <t>Staples 1975b</t>
    <phoneticPr fontId="2" type="noConversion"/>
  </si>
  <si>
    <t>Halyk and Balon 1983</t>
    <phoneticPr fontId="2" type="noConversion"/>
  </si>
  <si>
    <t>Mesta, Bulgaria</t>
  </si>
  <si>
    <t>Tinodes waemeri</t>
  </si>
  <si>
    <t>Wishart, Canada (1985)</t>
  </si>
  <si>
    <t>Chironomus decorus</t>
  </si>
  <si>
    <t>Benson et al. 1980, Childress et al. 1981, Kelly et al. 1978</t>
  </si>
  <si>
    <t>Semotilus atromaculatus</t>
  </si>
  <si>
    <t>Droste zu Hulshoff 1970</t>
    <phoneticPr fontId="2" type="noConversion"/>
  </si>
  <si>
    <t>Crow 1978</t>
    <phoneticPr fontId="2" type="noConversion"/>
  </si>
  <si>
    <t>Crow 1980</t>
    <phoneticPr fontId="2" type="noConversion"/>
  </si>
  <si>
    <t>Hemiptera</t>
  </si>
  <si>
    <t>Modiolus demissus</t>
  </si>
  <si>
    <t>&gt;2</t>
  </si>
  <si>
    <t>Albrektson 1980a</t>
    <phoneticPr fontId="2" type="noConversion"/>
  </si>
  <si>
    <t>Gibson 2009</t>
    <phoneticPr fontId="2" type="noConversion"/>
  </si>
  <si>
    <t>Trimerotropis saxatilis</t>
  </si>
  <si>
    <t>Pectinaria californiensis</t>
  </si>
  <si>
    <t>Polychaeta</t>
  </si>
  <si>
    <t>Burgis 1971, Burgis 1974, Burgis and Walker 1972, Burgis et al. 1973, Rigler and Downing 1984, Viner 1969, Viner and Smith 1973</t>
  </si>
  <si>
    <t>Hanley 1976; cited in Cannell 1982</t>
  </si>
  <si>
    <t>Freedman et al. 1986</t>
    <phoneticPr fontId="2" type="noConversion"/>
  </si>
  <si>
    <t>Turner and Long (1975), Turner (1981); cited in Cannell 1982</t>
  </si>
  <si>
    <t>Clark et al. 1999</t>
    <phoneticPr fontId="2" type="noConversion"/>
  </si>
  <si>
    <t>Malaisse et al. 1972</t>
    <phoneticPr fontId="2" type="noConversion"/>
  </si>
  <si>
    <t>Tanner 1977</t>
    <phoneticPr fontId="2" type="noConversion"/>
  </si>
  <si>
    <t>Harnischia curtilamellata</t>
  </si>
  <si>
    <t>Andersson 1981</t>
    <phoneticPr fontId="2" type="noConversion"/>
  </si>
  <si>
    <t>Kira et al. 1967</t>
    <phoneticPr fontId="2" type="noConversion"/>
  </si>
  <si>
    <t>Kalahari National Park, South Africa</t>
    <phoneticPr fontId="2" type="noConversion"/>
  </si>
  <si>
    <t>Salmo trutta, Phoxinus phoxinus</t>
  </si>
  <si>
    <t>Mann et al. 1972</t>
    <phoneticPr fontId="2" type="noConversion"/>
  </si>
  <si>
    <t>Wolborka, Poland</t>
  </si>
  <si>
    <r>
      <t>Prey density (</t>
    </r>
    <r>
      <rPr>
        <b/>
        <i/>
        <sz val="10"/>
        <rFont val="Arial"/>
      </rPr>
      <t>N</t>
    </r>
    <r>
      <rPr>
        <b/>
        <sz val="10"/>
        <rFont val="Arial"/>
        <family val="2"/>
      </rPr>
      <t>/km2)</t>
    </r>
    <phoneticPr fontId="2" type="noConversion"/>
  </si>
  <si>
    <t>Procladius denticulatus</t>
  </si>
  <si>
    <t>Long Pond, Canada</t>
  </si>
  <si>
    <t>Sarotherodon alcalicum</t>
  </si>
  <si>
    <t>Lind et al. 1973</t>
    <phoneticPr fontId="2" type="noConversion"/>
  </si>
  <si>
    <t>Hearn et al. 2003 GlobalGIS; nearest lat &amp; lon</t>
    <phoneticPr fontId="2" type="noConversion"/>
  </si>
  <si>
    <t>Kloster 1978</t>
    <phoneticPr fontId="2" type="noConversion"/>
  </si>
  <si>
    <t>George</t>
  </si>
  <si>
    <t>Corbicula</t>
  </si>
  <si>
    <t>pH</t>
  </si>
  <si>
    <t>Pisidium sp.</t>
  </si>
  <si>
    <t>Sialis lutaria</t>
  </si>
  <si>
    <t>Rodin and Bazilevich 1967</t>
    <phoneticPr fontId="2" type="noConversion"/>
  </si>
  <si>
    <t>Whittaker and Niering 1975</t>
    <phoneticPr fontId="2" type="noConversion"/>
  </si>
  <si>
    <t>Salmo trutta, Perca fluviatilis</t>
  </si>
  <si>
    <t>Cottus asper</t>
  </si>
  <si>
    <t>Acartia clausii</t>
  </si>
  <si>
    <t>Whittaker and Niering 1968</t>
    <phoneticPr fontId="2" type="noConversion"/>
  </si>
  <si>
    <t>Rupp and DeRoche 1965</t>
  </si>
  <si>
    <t>Bellamya</t>
  </si>
  <si>
    <t>Tatsu-numa</t>
  </si>
  <si>
    <t>Sabanilla</t>
  </si>
  <si>
    <t>Cyclops vicinus</t>
  </si>
  <si>
    <t>Cyclopidae</t>
  </si>
  <si>
    <t>Ancylus fluviatilis</t>
  </si>
  <si>
    <t>Ptychocheilus oregonensis</t>
  </si>
  <si>
    <t>226 SW 1976</t>
  </si>
  <si>
    <t>Alinen Mustajarvi</t>
  </si>
  <si>
    <t>Lotrich 1973; Welcomme 1985</t>
  </si>
  <si>
    <t>Mann 1971</t>
  </si>
  <si>
    <t>Carroll, Canada</t>
  </si>
  <si>
    <t>Ellis, Canada</t>
  </si>
  <si>
    <t>Gulin and Rudenko 1973</t>
  </si>
  <si>
    <t>Bindiu 1981</t>
    <phoneticPr fontId="2" type="noConversion"/>
  </si>
  <si>
    <t>Hinau Main, New Zealand</t>
  </si>
  <si>
    <t>Micralestes acutidens</t>
  </si>
  <si>
    <t>Mormyrops deliciosus</t>
  </si>
  <si>
    <t>Vitalampa</t>
  </si>
  <si>
    <t>Cladotanytarsus</t>
  </si>
  <si>
    <t>Ceratopogonidae</t>
  </si>
  <si>
    <t>Armadillium vulgare</t>
  </si>
  <si>
    <t>lsopoda</t>
  </si>
  <si>
    <t>Cirolana harfordi</t>
  </si>
  <si>
    <t>Hills, U.S.A.</t>
  </si>
  <si>
    <t>Crangonyx gracilis</t>
  </si>
  <si>
    <t>Asellus obtusus</t>
  </si>
  <si>
    <t>Turner 1981</t>
    <phoneticPr fontId="2" type="noConversion"/>
  </si>
  <si>
    <t>Elkington and Jones 1974</t>
    <phoneticPr fontId="2" type="noConversion"/>
  </si>
  <si>
    <t>Winberg et al. 1973</t>
    <phoneticPr fontId="2" type="noConversion"/>
  </si>
  <si>
    <t>Medwecka-Kornas et al. 1974</t>
    <phoneticPr fontId="2" type="noConversion"/>
  </si>
  <si>
    <t>Maruyama 1971</t>
    <phoneticPr fontId="2" type="noConversion"/>
  </si>
  <si>
    <t>Kolli and Jahrik 1970</t>
    <phoneticPr fontId="2" type="noConversion"/>
  </si>
  <si>
    <t>Maruyama (1971,1977); cited in Cannell 1982</t>
  </si>
  <si>
    <t>Vyskot 1976</t>
    <phoneticPr fontId="2" type="noConversion"/>
  </si>
  <si>
    <t>Moina macrura</t>
  </si>
  <si>
    <t>Jakucs 1981</t>
    <phoneticPr fontId="2" type="noConversion"/>
  </si>
  <si>
    <t>Edwards and Grubb 1977</t>
    <phoneticPr fontId="2" type="noConversion"/>
  </si>
  <si>
    <t>Hanby and Bygott 2004 - lions fluctuate from 40-100</t>
  </si>
  <si>
    <t>Asellus aquaticus</t>
  </si>
  <si>
    <t>Whateley and Brooks 1985; 3-10</t>
  </si>
  <si>
    <t>Other Body Size</t>
    <phoneticPr fontId="2" type="noConversion"/>
  </si>
  <si>
    <t>Kira et al. (1967); cited in Cannell 1982</t>
  </si>
  <si>
    <t>Nihlgard (1972); cited in Cannell 1982</t>
  </si>
  <si>
    <t>Heaney and Proctor 1989</t>
    <phoneticPr fontId="2" type="noConversion"/>
  </si>
  <si>
    <t>Brachionus plicatilis</t>
  </si>
  <si>
    <t>Red Deer, Canada</t>
  </si>
  <si>
    <t>Asplanchna</t>
  </si>
  <si>
    <t>Nihlgard 1972</t>
    <phoneticPr fontId="2" type="noConversion"/>
  </si>
  <si>
    <t>Buschbaker 1984</t>
    <phoneticPr fontId="2" type="noConversion"/>
  </si>
  <si>
    <t>Karpov 1973</t>
    <phoneticPr fontId="2" type="noConversion"/>
  </si>
  <si>
    <t>Rochow 1974</t>
    <phoneticPr fontId="2" type="noConversion"/>
  </si>
  <si>
    <t>Muller and Nielsen 1965</t>
    <phoneticPr fontId="2" type="noConversion"/>
  </si>
  <si>
    <t>George 1976, George and Edwards 1974, Learner and Potter 1974, Potter and Learner 1974</t>
  </si>
  <si>
    <t>Holm and Jensen 1981</t>
    <phoneticPr fontId="2" type="noConversion"/>
  </si>
  <si>
    <t xml:space="preserve">Whittaker et al. 1974; cited in Cannell 1982 </t>
  </si>
  <si>
    <t>Potter and Learner 1974</t>
    <phoneticPr fontId="2" type="noConversion"/>
  </si>
  <si>
    <t>Catostomus commersoni</t>
  </si>
  <si>
    <t>Bill</t>
  </si>
  <si>
    <t>Perca fluviatilis</t>
  </si>
  <si>
    <t>Botjarn</t>
  </si>
  <si>
    <t>Salvelinus alpinus</t>
  </si>
  <si>
    <t>Folster et al. 1976</t>
    <phoneticPr fontId="2" type="noConversion"/>
  </si>
  <si>
    <t>Stewart et al. 1979</t>
    <phoneticPr fontId="2" type="noConversion"/>
  </si>
  <si>
    <t>Pastor and Bockheim (1981); cited in Cannell 1982</t>
  </si>
  <si>
    <t>Daphnia longispina</t>
  </si>
  <si>
    <t>Sinclair et al. 2008; Using ratio of total to residents from Schaller 1972 p. 428 ~ 0.0571</t>
  </si>
  <si>
    <t>Hughes 1971</t>
    <phoneticPr fontId="2" type="noConversion"/>
  </si>
  <si>
    <t>Biomass (kg/ha)</t>
  </si>
  <si>
    <t>Big Indian</t>
  </si>
  <si>
    <t>Big Turkey</t>
  </si>
  <si>
    <t>10, Ontario, Canada</t>
  </si>
  <si>
    <t>Anderson 1974, Anderson and Donald 1978, Herzig et al. 1980</t>
  </si>
  <si>
    <t>Eudiaptomus gracilis</t>
  </si>
  <si>
    <t>Hopkins 1971</t>
    <phoneticPr fontId="2" type="noConversion"/>
  </si>
  <si>
    <t>Helobdella stagnalis</t>
  </si>
  <si>
    <t>Lac Mempremagog</t>
  </si>
  <si>
    <t>Tanytarsus gracilensis</t>
  </si>
  <si>
    <t>Eubosmina coregoni</t>
  </si>
  <si>
    <t>Trichoptera</t>
  </si>
  <si>
    <t xml:space="preserve">Chaoborus flavicans </t>
  </si>
  <si>
    <t>Diptera</t>
  </si>
  <si>
    <t>From 1997; Hofer&amp;Mills in Mills&amp;Hofer (Hyena SSC) 1998 p. 72; 7200-7700 in Serengeti ecosystem and 500-1000 in Masai Mara</t>
    <phoneticPr fontId="2" type="noConversion"/>
  </si>
  <si>
    <t>Matamek</t>
  </si>
  <si>
    <t>Kawanabe 1977</t>
    <phoneticPr fontId="2" type="noConversion"/>
  </si>
  <si>
    <t>Iso Mustajarvi</t>
  </si>
  <si>
    <t>Winberg et al. 1972</t>
  </si>
  <si>
    <t>Species Richness (no.)</t>
  </si>
  <si>
    <t>Speed, Canada</t>
  </si>
  <si>
    <t>Myastro, USSR</t>
  </si>
  <si>
    <t>Penczak et al. 1985</t>
  </si>
  <si>
    <t>Hopkins 1971</t>
  </si>
  <si>
    <t>Watson and Balon 1984</t>
    <phoneticPr fontId="2" type="noConversion"/>
  </si>
  <si>
    <t>Red Deer</t>
  </si>
  <si>
    <t>Polypedilum</t>
  </si>
  <si>
    <t>Adalsteinsson 1979, Lindegaard and Jonasson 1979, Olafsson 1979, Olafsson 1979</t>
  </si>
  <si>
    <t>Trochosa ruricola</t>
  </si>
  <si>
    <t>Araneida</t>
  </si>
  <si>
    <t>Branchiopoda</t>
  </si>
  <si>
    <t>Morgan 1972</t>
    <phoneticPr fontId="2" type="noConversion"/>
  </si>
  <si>
    <t>Kloster 1978; Lien 1978; Lien 1981; Tangen and Bretum 1978</t>
  </si>
  <si>
    <t xml:space="preserve">Burger (1947); cited in Cannell 1982 </t>
  </si>
  <si>
    <t>Cladocera</t>
  </si>
  <si>
    <t>Keratella cochlearis</t>
  </si>
  <si>
    <t>Rana et al. 1989</t>
    <phoneticPr fontId="2" type="noConversion"/>
  </si>
  <si>
    <t>Bosmina coregoni</t>
  </si>
  <si>
    <t>Latitude</t>
    <phoneticPr fontId="2" type="noConversion"/>
  </si>
  <si>
    <t>Zalewka3, Poland</t>
  </si>
  <si>
    <t>226 NE 1976</t>
  </si>
  <si>
    <t>226 SW 1973</t>
  </si>
  <si>
    <t>Kingswell, England</t>
  </si>
  <si>
    <t>Lonesome, Canada</t>
  </si>
  <si>
    <t>Fraser 1981</t>
  </si>
  <si>
    <t>Pine, Canada</t>
  </si>
  <si>
    <t xml:space="preserve">Holm and Jensen 1981; cited in Cannell 1982 </t>
  </si>
  <si>
    <t>Whittaker and Niering (1975); cited in Cannell 1982</t>
  </si>
  <si>
    <t>Valvata tricarinata</t>
  </si>
  <si>
    <t>Moller et al. 1954</t>
    <phoneticPr fontId="2" type="noConversion"/>
  </si>
  <si>
    <t>Carmouze and Lemoalle 1983, Carmouze et al. 1983, Leveque 1973, Leveque and Saint-Jean 1983</t>
  </si>
  <si>
    <t>Nihlgard and Lindgren 1977</t>
    <phoneticPr fontId="2" type="noConversion"/>
  </si>
  <si>
    <t>Misra 1972</t>
    <phoneticPr fontId="2" type="noConversion"/>
  </si>
  <si>
    <t>Chironomus islandicus</t>
  </si>
  <si>
    <t>Plankton</t>
    <phoneticPr fontId="2" type="noConversion"/>
  </si>
  <si>
    <t>Pisidium casertanum</t>
  </si>
  <si>
    <t>Res. Broa</t>
  </si>
  <si>
    <t>Carmouze and Lemoalle 1983</t>
    <phoneticPr fontId="2" type="noConversion"/>
  </si>
  <si>
    <t>Kitazawa (1981); cited in Cannell 1982</t>
  </si>
  <si>
    <t>Diaphanosa brachyurum</t>
  </si>
  <si>
    <t>Andersson et al. 1975; Cronberg et al. 1975</t>
  </si>
  <si>
    <t>Thorpe 1974</t>
    <phoneticPr fontId="2" type="noConversion"/>
  </si>
  <si>
    <t>Kimura (1963); cited in Cannell 1982</t>
  </si>
  <si>
    <t>Frank 1982</t>
    <phoneticPr fontId="2" type="noConversion"/>
  </si>
  <si>
    <t>Hozumi et al. 1969</t>
    <phoneticPr fontId="2" type="noConversion"/>
  </si>
  <si>
    <t>Vitalampa, Sweden</t>
  </si>
  <si>
    <t>LeCren 1969</t>
  </si>
  <si>
    <t>Grier and Logan (1977) Grier et al. (1974); cited in Cannell 1982</t>
  </si>
  <si>
    <t>Chaoborus punctinatus</t>
  </si>
  <si>
    <t>LeCren 1969</t>
    <phoneticPr fontId="2" type="noConversion"/>
  </si>
  <si>
    <t>Kapetsky 1974</t>
    <phoneticPr fontId="2" type="noConversion"/>
  </si>
  <si>
    <t>Kelso and Ward 1977</t>
    <phoneticPr fontId="2" type="noConversion"/>
  </si>
  <si>
    <t>19, Vermont, U.S.A.</t>
  </si>
  <si>
    <t>Fish</t>
    <phoneticPr fontId="2" type="noConversion"/>
  </si>
  <si>
    <t>Sarotherodon mossambicus</t>
  </si>
  <si>
    <t>Swan, Canada</t>
  </si>
  <si>
    <t>Attiwill 1979</t>
    <phoneticPr fontId="2" type="noConversion"/>
  </si>
  <si>
    <t>Trissocladius</t>
  </si>
  <si>
    <t>Clemons Fork 3, U.S.A.</t>
  </si>
  <si>
    <t>Tanytarsus jucundus</t>
  </si>
  <si>
    <t>Ovre Heimdalsvatn, Norway</t>
  </si>
  <si>
    <t>2, Washington, U.S.A.</t>
  </si>
  <si>
    <t>Res. King George VI</t>
  </si>
  <si>
    <t>Res. Queen Mary</t>
  </si>
  <si>
    <t>Irvine, Canada</t>
  </si>
  <si>
    <t>Abramis brama</t>
  </si>
  <si>
    <t>Tjeukemeer 1969</t>
  </si>
  <si>
    <t>Henschel, J. R. 1986. The socioecology of the spotted hyaena Crocuta crocuta in the Kruger National Park. D.Sc. Thesis, Pretoria, South Africa: University of Pretoria.</t>
  </si>
  <si>
    <t>C. A. Mills, pers. comm.; Mills 1985</t>
  </si>
  <si>
    <t>Bonacina and de Bernardi 1978; Ruggiu and Saraceni 1978</t>
  </si>
  <si>
    <t>McCauley and Kalff 1981</t>
  </si>
  <si>
    <t>Diaptomidae</t>
  </si>
  <si>
    <t>Hoyer and Canfield 1991</t>
  </si>
  <si>
    <t>15, Florida, U.S.A.</t>
  </si>
  <si>
    <t>Hinau North, New Zealand</t>
  </si>
  <si>
    <t>Stizostedion vitreum</t>
  </si>
  <si>
    <t>West Blue</t>
  </si>
  <si>
    <t>Windermere</t>
  </si>
  <si>
    <t>Kestemont 1975</t>
    <phoneticPr fontId="2" type="noConversion"/>
  </si>
  <si>
    <t>Ligidium japonicum</t>
  </si>
  <si>
    <t>Porcellio scaber</t>
  </si>
  <si>
    <t>Ampelisca brevicornis</t>
  </si>
  <si>
    <t>Mahon and Balon 1977</t>
    <phoneticPr fontId="2" type="noConversion"/>
  </si>
  <si>
    <t>Halyk and Balon 1983; Mahon and Balon 1985</t>
  </si>
  <si>
    <t>Hinaki, New Zealand</t>
  </si>
  <si>
    <t>Kelso and Ward 1972; Kelso and Ward 1977; Ward and Robinson 1974</t>
  </si>
  <si>
    <t>Bobrza, Poland</t>
  </si>
  <si>
    <t>Mills 1985</t>
    <phoneticPr fontId="2" type="noConversion"/>
  </si>
  <si>
    <t>Psectrocladius sordidellus</t>
  </si>
  <si>
    <t>Ladona deplanata</t>
  </si>
  <si>
    <t>Pyrrhosoma nymphula</t>
  </si>
  <si>
    <t>Mahon and Balon 1977b</t>
    <phoneticPr fontId="2" type="noConversion"/>
  </si>
  <si>
    <t>Kafue, Zambia</t>
  </si>
  <si>
    <t>Alinen Mustajarvi, Finland</t>
  </si>
  <si>
    <t>Alestes lateralis</t>
  </si>
  <si>
    <t>Mormyrus longirostris</t>
  </si>
  <si>
    <t>Bosselman 1981, Dall et al. 1984, Jonasson 1975, Jonasson 1984, Jonasson and Kristiansen 1967, Petersen 1983</t>
  </si>
  <si>
    <t>Turner and Singer 1976</t>
    <phoneticPr fontId="2" type="noConversion"/>
  </si>
  <si>
    <t>Ovington and Madgwick 1959</t>
    <phoneticPr fontId="2" type="noConversion"/>
  </si>
  <si>
    <t>Heterotrissoclad.</t>
  </si>
  <si>
    <t>Klinge and Herrera 1983</t>
    <phoneticPr fontId="2" type="noConversion"/>
  </si>
  <si>
    <t>Bowen 1983, Eaton 1993, Hogan and Adair 1982, Wilda 1983</t>
  </si>
  <si>
    <t xml:space="preserve">Schlesinger 1978; cited in Cannell 1982 </t>
  </si>
  <si>
    <t>Kira et al. 1978; cited in Cannell 1982</t>
  </si>
  <si>
    <t>Procladius pectinatus</t>
  </si>
  <si>
    <t>Pseudodiamesa arctica</t>
  </si>
  <si>
    <t xml:space="preserve">Moller et al. 1954, Moller 1954; cited in Cannell 1982 </t>
  </si>
  <si>
    <t>Hearn et al. 2003 GlobalGIS; nearest lat &amp; lon</t>
    <phoneticPr fontId="2" type="noConversion"/>
  </si>
  <si>
    <t>Gholz et al. (1976,1979); cited in Cannell 1982</t>
  </si>
  <si>
    <t>Rask and Arvola 1985; Arvola 1983</t>
  </si>
  <si>
    <t>Wishart, Canada (1988)</t>
  </si>
  <si>
    <t>Mean depth (m)</t>
  </si>
  <si>
    <t>Albrektson 1980b</t>
    <phoneticPr fontId="2" type="noConversion"/>
  </si>
  <si>
    <t>Alvera 1973</t>
    <phoneticPr fontId="2" type="noConversion"/>
  </si>
  <si>
    <t>Kaha, Malaysia</t>
  </si>
  <si>
    <t>Winberg et al. 1972</t>
    <phoneticPr fontId="2" type="noConversion"/>
  </si>
  <si>
    <t>Nyberg 1979</t>
    <phoneticPr fontId="2" type="noConversion"/>
  </si>
  <si>
    <t>Goodnight and Bjornn 1971; Welcomme 1985</t>
  </si>
  <si>
    <t>Plante 1987</t>
  </si>
  <si>
    <t>Horkkajarvi</t>
  </si>
  <si>
    <t>Iso-Mustajarvi</t>
  </si>
  <si>
    <t>Lemhi, U.S.A.</t>
  </si>
  <si>
    <t>Irvine2, Canada</t>
  </si>
  <si>
    <t>Micropterus salmoides</t>
  </si>
  <si>
    <t>Kelso 1985</t>
    <phoneticPr fontId="2" type="noConversion"/>
  </si>
  <si>
    <t>Kelso 1988</t>
    <phoneticPr fontId="2" type="noConversion"/>
  </si>
  <si>
    <t>The southern Kalahari has unpredictable rainfall (Mills 1990, p.14) and the study period (1972-1983) was considered a period of higher prey density than previous estimates by Eloff between 1957 and 1961 and later by Bothma in 1970-71 (see Mills and Retief 1984). This may account for the fact that this point falls below the curve (fewer predators than "expected" given prey estimates). This is the minimum prey density for the wet season of the Kalahari.</t>
    <phoneticPr fontId="2" type="noConversion"/>
  </si>
  <si>
    <t>Utrata3, Poland</t>
  </si>
  <si>
    <t>Welcomme 1985</t>
    <phoneticPr fontId="2" type="noConversion"/>
  </si>
  <si>
    <t xml:space="preserve">Efford 1972; Wali et al. 1972 </t>
  </si>
  <si>
    <t>Huntemannia jadensis</t>
  </si>
  <si>
    <t>Limnocalanus macrurus</t>
  </si>
  <si>
    <t>Biomass Estimates</t>
    <phoneticPr fontId="2" type="noConversion"/>
  </si>
  <si>
    <t>Coregonus pilea</t>
  </si>
  <si>
    <t>Hopewell, Canada</t>
  </si>
  <si>
    <t>12, Iowa, U.S.A.</t>
  </si>
  <si>
    <t>Water body</t>
  </si>
  <si>
    <t>Mortimer and Worthington 1942; Miura and Tanaka 1975; Nakanishi 1975</t>
  </si>
  <si>
    <t>Penczak 1981; Mahon and Balon 1985</t>
  </si>
  <si>
    <t>Coregonus clupeaformis</t>
  </si>
  <si>
    <t>Cryptochironomus</t>
  </si>
  <si>
    <t>Redpine, Canada</t>
  </si>
  <si>
    <t>Sawlog, Canada</t>
  </si>
  <si>
    <t>Shagg, U.S.A.</t>
  </si>
  <si>
    <t>Philypnodon breviceps</t>
  </si>
  <si>
    <t>Mills and Eloranta 1985</t>
    <phoneticPr fontId="2" type="noConversion"/>
  </si>
  <si>
    <t>FULL DATA</t>
  </si>
  <si>
    <t>Fish species</t>
  </si>
  <si>
    <t>226 SW 1975</t>
  </si>
  <si>
    <t>Rey and Capblancq 1975</t>
    <phoneticPr fontId="2" type="noConversion"/>
  </si>
  <si>
    <t>Johannessen 1978, Kloster 1978, Larsson 1978</t>
  </si>
  <si>
    <t>Holopedium gibberum</t>
  </si>
  <si>
    <t>Horkkajarvi, Finland</t>
  </si>
  <si>
    <t>Furuno (1971); cited in Cannell 1982</t>
  </si>
  <si>
    <t>Brachicercus sp.</t>
  </si>
  <si>
    <t>Chapman 1965; Welcomme 1985</t>
  </si>
  <si>
    <t>Tadaki et al. 1969</t>
    <phoneticPr fontId="2" type="noConversion"/>
  </si>
  <si>
    <t>Lake characteristics</t>
  </si>
  <si>
    <t>Hall, England</t>
  </si>
  <si>
    <t>Diaphanosa excisum</t>
  </si>
  <si>
    <t>Crustacea</t>
  </si>
  <si>
    <t>Cichlasoma tetracanthus, Lepomis macrochirus, Micropterus salmoides</t>
  </si>
  <si>
    <t>Holcik 1970</t>
  </si>
  <si>
    <t>Hirudinea</t>
  </si>
  <si>
    <t>&lt;I</t>
  </si>
  <si>
    <t>TDS, Total dissolved solids (mg/L)</t>
  </si>
  <si>
    <t>TP, Annual average total phosphorus (µg/L)</t>
  </si>
  <si>
    <t>Big Turkey, Canada (1985)</t>
  </si>
  <si>
    <t>Esox lucius</t>
  </si>
  <si>
    <t>Salvelinus fontinalis</t>
  </si>
  <si>
    <t>Krogius et al. 1972</t>
  </si>
  <si>
    <t>Big Turkey, Canada (1988)</t>
  </si>
  <si>
    <t>Botjarn, Sweden</t>
  </si>
  <si>
    <t>Kelso 1985; Lam et al. 1986</t>
  </si>
  <si>
    <t>Mahon et al. 1979</t>
    <phoneticPr fontId="2" type="noConversion"/>
  </si>
  <si>
    <t>Kelso and Johnson 1991</t>
    <phoneticPr fontId="2" type="noConversion"/>
  </si>
  <si>
    <t>Vareschi 1982</t>
    <phoneticPr fontId="2" type="noConversion"/>
  </si>
  <si>
    <t>J. R. M. Kelso, pers. comm.; Kelso 1985; Lam et al. 1986</t>
  </si>
  <si>
    <t>O'Connor and Power 1973</t>
  </si>
  <si>
    <t>Perca flavescens, Gasterosteus aculeatus, Spirinchus staleichthus, Oncorhynchus nerka, Cottus asper, Mylocheilus caurinus, Ptychocheilus oregonensis</t>
  </si>
  <si>
    <t>Lepomis macrochirus</t>
  </si>
  <si>
    <t>Lovenula africana</t>
  </si>
  <si>
    <t>Nihlgard and Lindgren (1977); cited in Cannell 1982</t>
  </si>
  <si>
    <t>Appletreeworth, England</t>
  </si>
  <si>
    <t>Tanytarsus inopertus</t>
  </si>
  <si>
    <t>Psilotanypus ruforittatus</t>
  </si>
  <si>
    <t>Limnodrilus spp.</t>
  </si>
  <si>
    <t>E. A. Lind, pers. comm.; Lind et al. 1973; 1974</t>
  </si>
  <si>
    <t>Vareschi and Jacobs 1984</t>
    <phoneticPr fontId="2" type="noConversion"/>
  </si>
  <si>
    <t>Semotilus atromaculatus, Pimephalus promelas, Salvelinus fontinalis, Notemigonus crysoleucas, Perca flavescens, Semotilus margarita</t>
  </si>
  <si>
    <t>Chadwick 1976</t>
  </si>
  <si>
    <t>Lubrzanka, Poland</t>
  </si>
  <si>
    <t>Arvola 1983</t>
  </si>
  <si>
    <t>Brachionus dimidiatus</t>
  </si>
  <si>
    <t>Koerper and Richardson 1980</t>
    <phoneticPr fontId="2" type="noConversion"/>
  </si>
  <si>
    <t>Rask and Arvola 1985</t>
  </si>
  <si>
    <t>Chironomus</t>
  </si>
  <si>
    <t>Zavrelimyia melanura</t>
  </si>
  <si>
    <t>Batorin, USSR</t>
  </si>
  <si>
    <t>Bosmina longirostris</t>
  </si>
  <si>
    <t>Lumbricus terrestris</t>
  </si>
  <si>
    <t>Sagitta elegans</t>
  </si>
  <si>
    <t>Celithemis fasciata</t>
  </si>
  <si>
    <t>Neophilaenus lineatus</t>
  </si>
  <si>
    <t>Kariba</t>
  </si>
  <si>
    <t>Hippopotamyrus discorhynchus</t>
  </si>
  <si>
    <t>Orchelimum fidicinium</t>
  </si>
  <si>
    <t>Procladius simplicistylus</t>
  </si>
  <si>
    <t xml:space="preserve">Oligophlebodes sigma </t>
  </si>
  <si>
    <t>Black Brows, England</t>
  </si>
  <si>
    <t>Lobon-Cervia and Penczak 1984</t>
  </si>
  <si>
    <t>Oligochaeta</t>
  </si>
  <si>
    <t>Gastropoda</t>
  </si>
  <si>
    <t>Capblancq and Laville 1968, Capblancq and Laville 1983, Giani and Laville 1973, Laville 1972, Laville 1975, Rey and Capblancq 1975</t>
  </si>
  <si>
    <t>Klinge et al. 1975</t>
    <phoneticPr fontId="2" type="noConversion"/>
  </si>
  <si>
    <t>Larcher 1983</t>
    <phoneticPr fontId="2" type="noConversion"/>
  </si>
  <si>
    <t>TN, Annual average total nitrogen (µg/L)</t>
  </si>
  <si>
    <t>Data source(s)</t>
  </si>
  <si>
    <t>No</t>
  </si>
  <si>
    <t>Nakanishi 1975</t>
    <phoneticPr fontId="2" type="noConversion"/>
  </si>
  <si>
    <t>Primary production (g C/m2/yr)</t>
  </si>
  <si>
    <t>Craig 1980; LeCren 1976; Mortimer and Worthington 1942</t>
  </si>
  <si>
    <t>Haukilampi</t>
  </si>
  <si>
    <t>Tikka and Paasivirta 1979</t>
  </si>
  <si>
    <t>Katavi National Park, Tanzania</t>
  </si>
  <si>
    <t>Salmo trutta</t>
  </si>
  <si>
    <t xml:space="preserve">Sinclair 2007; Fig 1; 45941 – Campbell and Borner 1995 in Sinclair 1995 p. 123 </t>
    <phoneticPr fontId="2" type="noConversion"/>
  </si>
  <si>
    <t>Campbell and Borner 1995 in Sinclair 1995 – p. 123</t>
    <phoneticPr fontId="2" type="noConversion"/>
  </si>
  <si>
    <t>BPCTrust 2010; 3 leopards / 100 km2 in study area</t>
    <phoneticPr fontId="2" type="noConversion"/>
  </si>
  <si>
    <t>O'Connor and Power 1973</t>
    <phoneticPr fontId="2" type="noConversion"/>
  </si>
  <si>
    <t>Wolf population heavily exploited; specified in Gasaway et. al. 1983</t>
    <phoneticPr fontId="2" type="noConversion"/>
  </si>
  <si>
    <t>Landry, M. R. 1976. Population dynamics and production of a planktonic marine copepod, Acartia clausii, in a small temperate lagoon. Dissertation, Seattle, Washington: University of Washington.</t>
  </si>
  <si>
    <t>Carassius carassius, Tinca tinca, Perca fluviatilis, Rutilus rutilus, Acerina cernua, Esox lucius, Scardinius erythrophtalmus</t>
  </si>
  <si>
    <t>Nyberg 1979; Ramberg 1976</t>
  </si>
  <si>
    <t>The variability from year to year appears much lower than in systems with migrants</t>
    <phoneticPr fontId="2" type="noConversion"/>
  </si>
  <si>
    <t>Lepomis macrochirus, Cichlasoma tetracanthus, Micropterus salmoides</t>
  </si>
  <si>
    <t>Kloster 1978; Lien 1978; Lien 1981; Tangen and Brettum 1978</t>
  </si>
  <si>
    <t>Kejin2, Malaysia</t>
  </si>
  <si>
    <t>Kejin1, Malaysia</t>
  </si>
  <si>
    <t>Wolf population newly protected- Fuller 1989</t>
    <phoneticPr fontId="2" type="noConversion"/>
  </si>
  <si>
    <t>G. Power, pers. comm.; Saunders and Power 1970</t>
  </si>
  <si>
    <t>Char, Canada</t>
  </si>
  <si>
    <t>Vareschi and Jacobs 1984; Vareschi and Jacobs 1985; Plante 1987</t>
  </si>
  <si>
    <t>Little Turkey</t>
  </si>
  <si>
    <t>Needle Branch, U.S.A.</t>
  </si>
  <si>
    <t>Kelso 1985; Kelso 1988; Lam et al. 1986</t>
  </si>
  <si>
    <t>Conductivity (µS/cm, 20°C)</t>
  </si>
  <si>
    <t>Kelso and Johnson 1991</t>
  </si>
  <si>
    <t>TAWIRI 2007 Lion and Leopard CAP; 0.037/km2 (0.03-0.041) spoor density after People &amp; Predators project, 0.0043 camera traps of 1169 camera days; estimate of 0.099-0.34/km2 (seems very high)</t>
    <phoneticPr fontId="2" type="noConversion"/>
  </si>
  <si>
    <t>Harris et al. 1973</t>
    <phoneticPr fontId="2" type="noConversion"/>
  </si>
  <si>
    <t>Ogino 1977</t>
    <phoneticPr fontId="2" type="noConversion"/>
  </si>
  <si>
    <t>Petersen et al. 1970</t>
    <phoneticPr fontId="2" type="noConversion"/>
  </si>
  <si>
    <t>Leveque 1973a, b</t>
  </si>
  <si>
    <t>Semotilus margarita</t>
  </si>
  <si>
    <t>Kira 1978b</t>
    <phoneticPr fontId="2" type="noConversion"/>
  </si>
  <si>
    <t>Alvera 1981</t>
    <phoneticPr fontId="2" type="noConversion"/>
  </si>
  <si>
    <r>
      <t>Area km</t>
    </r>
    <r>
      <rPr>
        <b/>
        <vertAlign val="superscript"/>
        <sz val="10"/>
        <rFont val="Arial"/>
        <family val="2"/>
      </rPr>
      <t>2</t>
    </r>
  </si>
  <si>
    <t>Latitude</t>
  </si>
  <si>
    <t>Longitude</t>
  </si>
  <si>
    <t>Cyclops scutifer</t>
  </si>
  <si>
    <t>Stictochironomus rosens</t>
  </si>
  <si>
    <t>Kimura 1963</t>
    <phoneticPr fontId="2" type="noConversion"/>
  </si>
  <si>
    <t>Kazimirov and Morozova 1981</t>
    <phoneticPr fontId="2" type="noConversion"/>
  </si>
  <si>
    <t>Bayley 1983; Welcomme 1985</t>
  </si>
  <si>
    <t>Little Turkey, Canada (1985)</t>
  </si>
  <si>
    <t>Little Turkey, Canada (1988)</t>
  </si>
  <si>
    <t>Strongylocentrotus droebachiensis</t>
  </si>
  <si>
    <t>Echinoidea</t>
  </si>
  <si>
    <t>Holcik 1970;</t>
  </si>
  <si>
    <t>Tangen and Brettum 1978</t>
    <phoneticPr fontId="2" type="noConversion"/>
  </si>
  <si>
    <t>Karhujarvi</t>
  </si>
  <si>
    <t>Schilbe mystus</t>
  </si>
  <si>
    <t>Lotrich 1973</t>
    <phoneticPr fontId="2" type="noConversion"/>
  </si>
  <si>
    <t>Ramberg, L. 1976. Relations between phytoplankton and environment in two Swedish forest lakes. Ph.D. Thesis, Uppsala: Uppsala University.</t>
  </si>
  <si>
    <t>Utrata1, Poland</t>
  </si>
  <si>
    <t>Marion, Canada</t>
  </si>
  <si>
    <t>Efford 1972</t>
  </si>
  <si>
    <t>Perea fluviatilis</t>
  </si>
  <si>
    <t>Density (no/ha)</t>
  </si>
  <si>
    <t>North Branch, Canada</t>
  </si>
  <si>
    <t>Broten and Said 1995 in Sinclair 1995 p. 182; About 10,000 to 50,000 zebras appear to migrate into the reserve</t>
    <phoneticPr fontId="2" type="noConversion"/>
  </si>
  <si>
    <t>Coregonus muksun, Perea fluviatilis, Esox lucius</t>
  </si>
  <si>
    <t>Orthoptera</t>
  </si>
  <si>
    <t>Bellamya unicolor</t>
  </si>
  <si>
    <t>MacCallum and Regier 1984</t>
    <phoneticPr fontId="2" type="noConversion"/>
  </si>
  <si>
    <t>Potamothrix hammoniensis</t>
  </si>
  <si>
    <t>Ciepielwski 1981; IBP data set; Zachweja 1973</t>
  </si>
  <si>
    <t>Gasterosteus aculeatus, Oncorhynchus nerka, Salvelinus malma</t>
  </si>
  <si>
    <t>Salvelinus fontinalis, Catostomus commersoni</t>
  </si>
  <si>
    <t>Philip, Canada</t>
  </si>
  <si>
    <t>Randall et al. 1989</t>
  </si>
  <si>
    <t>Bulu, Malaysia</t>
  </si>
  <si>
    <t>226 NE 1973</t>
  </si>
  <si>
    <t>Zachweja 1973</t>
    <phoneticPr fontId="2" type="noConversion"/>
  </si>
  <si>
    <t>Stictochironomus rosenscholdi</t>
  </si>
  <si>
    <t>Synodontis zambezensis</t>
  </si>
  <si>
    <t>Karanth Nichols 1998; also Karanth et al. 2004 PNAS p.4856 Table 1</t>
    <phoneticPr fontId="2" type="noConversion"/>
  </si>
  <si>
    <r>
      <t>P, Cumulative production rate (kcal/m</t>
    </r>
    <r>
      <rPr>
        <b/>
        <vertAlign val="superscript"/>
        <sz val="10"/>
        <color indexed="8"/>
        <rFont val="Arial"/>
      </rPr>
      <t>2</t>
    </r>
    <r>
      <rPr>
        <b/>
        <sz val="10"/>
        <color indexed="8"/>
        <rFont val="Arial"/>
        <family val="2"/>
      </rPr>
      <t>/yr)</t>
    </r>
  </si>
  <si>
    <t xml:space="preserve">226 NE 1974 </t>
  </si>
  <si>
    <t>D. R. Alexander, pers. comm.; Alexander and Merrill 1976; Alexander et al. 1986</t>
  </si>
  <si>
    <t>226 NE 1975</t>
  </si>
  <si>
    <t>Hammer 1978, Hammer and Haynes 1978, Hammer et al. 1978, Swanson and Hammer 1983, Swift and Hammer 1979</t>
  </si>
  <si>
    <t>Lac Zelenetzkoye</t>
  </si>
  <si>
    <t>Krogius et al. 1972</t>
    <phoneticPr fontId="2" type="noConversion"/>
  </si>
  <si>
    <t>Lind et al. 1974</t>
    <phoneticPr fontId="2" type="noConversion"/>
  </si>
  <si>
    <t>Moroco steindachneri</t>
  </si>
  <si>
    <t>Hearn et al. 2003 GlobalGIS; nearest lat &amp; lon</t>
    <phoneticPr fontId="2" type="noConversion"/>
  </si>
  <si>
    <t>Chlo, Annual average chlorophyll a (µg/L)</t>
  </si>
  <si>
    <t>Mahon and Balon 1985; Watson and Balon 1984</t>
  </si>
  <si>
    <t>Broten and Said 1995 in Sinclair 1995 p. 178-181 MMR; Average of 1989-1991</t>
    <phoneticPr fontId="2" type="noConversion"/>
  </si>
  <si>
    <t>Eloranta and Palomaeki 1986; Mills and Eloranta 1985; Sarrka 1972</t>
  </si>
  <si>
    <t>La Luisa</t>
  </si>
  <si>
    <t>Utrata2, Poland</t>
  </si>
  <si>
    <t xml:space="preserve">These data were obtained from Downing and Plante 1993, Tables 1 and 2. </t>
  </si>
  <si>
    <t>Lawa2, Malaysia</t>
  </si>
  <si>
    <t>Arctodiaptomus laticeps</t>
  </si>
  <si>
    <t>Diacyclops thomasi</t>
  </si>
  <si>
    <t>Etosha National Park, Namibia</t>
    <phoneticPr fontId="2" type="noConversion"/>
  </si>
  <si>
    <t>PP, Primary production (g C/m2)</t>
  </si>
  <si>
    <t>Scheffer and Robinson 1939</t>
    <phoneticPr fontId="2" type="noConversion"/>
  </si>
  <si>
    <t>Sarrka 1972</t>
    <phoneticPr fontId="2" type="noConversion"/>
  </si>
  <si>
    <t>Bullock 1981; cited in Cannell 1982</t>
  </si>
  <si>
    <t>Grier et al. 1974</t>
    <phoneticPr fontId="2" type="noConversion"/>
  </si>
  <si>
    <t>Grier and Logan 1977</t>
    <phoneticPr fontId="2" type="noConversion"/>
  </si>
  <si>
    <t>Chydorus sphaericus</t>
  </si>
  <si>
    <t>Bosmina fatalis</t>
  </si>
  <si>
    <t>226 SW 1974</t>
  </si>
  <si>
    <t>Mahon et al. 1979</t>
  </si>
  <si>
    <t>Docken's, England</t>
  </si>
  <si>
    <t>Total phosphorus levels (µg/L)</t>
  </si>
  <si>
    <t>Hearn et al. 2003 GlobalGIS; nearest lat &amp; lon</t>
    <phoneticPr fontId="2" type="noConversion"/>
  </si>
  <si>
    <t>Lam et al. 1986</t>
    <phoneticPr fontId="2" type="noConversion"/>
  </si>
  <si>
    <t>Staples 1975a</t>
    <phoneticPr fontId="2" type="noConversion"/>
  </si>
  <si>
    <t>Log P</t>
  </si>
  <si>
    <t>226 NE 1974</t>
  </si>
  <si>
    <t>All data is from Appendix 1 of Randall et al. 1995 and Table 2 of Downing et al. 1990</t>
  </si>
  <si>
    <t>Production (kg/ha/yr)</t>
  </si>
  <si>
    <t>Tikka and Paasivirta 1979</t>
    <phoneticPr fontId="2" type="noConversion"/>
  </si>
  <si>
    <t>Mud CK, Canada</t>
  </si>
  <si>
    <t>Schilbe mystus, Hippopotamyrus discorhynchus, Heterobranchus longifilis, Haplochromis darlingi, Synodontis nebulosus, Labeo altivelis, Hydrocynus vittatus, Clarias gariepinus, Tilapia rendalli, Sarotherodon mossambicus, Eutropius depressirostris, Alestes lateralis, Mormyrus longirostris, Sargochromis codringtoni, Synodontis zambezensis, Micralestes acutidens, Mormyrops deliciosus, Malapterurus electricus, Marcusenius macrolepidotus</t>
  </si>
  <si>
    <t>Balon 1972; Balon 1974; Coche 1974</t>
  </si>
  <si>
    <t>W. T. Edmondson, pers. comm.; Edmondson and Lehman 1981; Eggers et al. 1978; Scheffer and Robinson 1939</t>
  </si>
  <si>
    <t>Perca fluviatilis, Rutilus rutilus</t>
  </si>
  <si>
    <t>Malapterurus electricus</t>
  </si>
  <si>
    <t>Holcik 1970</t>
    <phoneticPr fontId="2" type="noConversion"/>
  </si>
  <si>
    <t>Arvola 1983; Rask and Arvola 1985</t>
  </si>
  <si>
    <t>Miura and Tanaka 1975</t>
    <phoneticPr fontId="2" type="noConversion"/>
  </si>
  <si>
    <t>LeCren 1976</t>
    <phoneticPr fontId="2" type="noConversion"/>
  </si>
  <si>
    <t>Jester 1972</t>
    <phoneticPr fontId="2" type="noConversion"/>
  </si>
  <si>
    <t>Kruger National Park, South Africa</t>
    <phoneticPr fontId="2" type="noConversion"/>
  </si>
  <si>
    <t>TAWIRI 2007; p. 19</t>
    <phoneticPr fontId="2" type="noConversion"/>
  </si>
  <si>
    <t>Campbell and Borner 1995 in Sinclair 1995 – p. 123</t>
    <phoneticPr fontId="2" type="noConversion"/>
  </si>
  <si>
    <t>Kelso and Ward 1972</t>
    <phoneticPr fontId="2" type="noConversion"/>
  </si>
  <si>
    <t>Mann 1971</t>
    <phoneticPr fontId="2" type="noConversion"/>
  </si>
  <si>
    <t>Kiutajarvi</t>
  </si>
  <si>
    <t>Warniak 1970</t>
  </si>
  <si>
    <t>Washington</t>
  </si>
  <si>
    <t>Utrata5, Poland</t>
  </si>
  <si>
    <t>Kawahara et al. (1979); cited in Cannell 1982</t>
  </si>
  <si>
    <t>Katagiri and Tsutsumi 1978</t>
    <phoneticPr fontId="2" type="noConversion"/>
  </si>
  <si>
    <t>Perca flavescens</t>
  </si>
  <si>
    <t>MacCallum and Regier 1984; Rigler 1972; Rigler 1975</t>
  </si>
  <si>
    <t>Watson and Balon 1984</t>
  </si>
  <si>
    <t>Payau, Malaysia</t>
  </si>
  <si>
    <t>Mills 1990 p. 3; Avg for 1972-1983; +- 44.2mm</t>
    <phoneticPr fontId="2" type="noConversion"/>
  </si>
  <si>
    <t xml:space="preserve">Burgis 1974 </t>
  </si>
  <si>
    <t xml:space="preserve">Capblancq 1973 </t>
  </si>
  <si>
    <t>Spirinchus staleichthus</t>
  </si>
  <si>
    <t>Struga, Poland</t>
  </si>
  <si>
    <t>from 1978; Houston 1979 in Sinclair and Norton-Griffiths 1979 p. 264</t>
    <phoneticPr fontId="2" type="noConversion"/>
  </si>
  <si>
    <t>Portt, C. B. 1980. Fish production and the relationship between production and biomass in two southern Ontario streams. M.Sc. Thesis, Guelph, ON: University of Guelph.</t>
  </si>
  <si>
    <t>De Bernadi 1974; Ruggiu and Saraceni 1974</t>
  </si>
  <si>
    <t>Penczak et al. 1982; Mahon and Balon 1985</t>
  </si>
  <si>
    <t>200-400; Van der Werf 2008; KWS 1991; Average from 1974 to 1990; Amboseli National Park Management Plan (1991-1996). Revised Draft 1992</t>
    <phoneticPr fontId="2" type="noConversion"/>
  </si>
  <si>
    <t>Sargochromis codringtoni</t>
  </si>
  <si>
    <t>Abe, N., Sadaaki, M., Adachi, R., Aioi, K., Yamamoto, G., Aita, N., Hachiya, T., Kashimura, T., Igarashi, K., Inoue, H., Kato, T., Shida, I., Mizuno, K., Narita, K., Negoro, K., Shiga, M., Shoji, S., Shishido, I., Takahashi, E., Tsunemi, O., and Yokoyama, N. “Productivity of the Communities of Acid Lakes in Urabandai, with Special Reference to Lake Tatsu-numa, One of the Disharmonic Lakes. In Productivity of Communities in Japanese Inland Waters.” Edited by S. Mori and G. Yamamoto. University of Tokyo Press, Tokyo, Japan. Vol. 10. JIBP Synthesis (1975): pp. 149–197.</t>
  </si>
  <si>
    <t>Char, Canada</t>
    <phoneticPr fontId="2" type="noConversion"/>
  </si>
  <si>
    <t>Rigler 1974</t>
  </si>
  <si>
    <t>Dylis 1971</t>
    <phoneticPr fontId="2" type="noConversion"/>
  </si>
  <si>
    <t>Portt 1980; Mahon and Balon 1985</t>
  </si>
  <si>
    <t>Tilapia rendalli</t>
  </si>
  <si>
    <t>SUM for lake</t>
  </si>
  <si>
    <t>Caro 1994; 7200-7700 for Tanzanian part of ecosystem Sinclair 1995; Hofer and East 1995 in Sinclair 1995 p.340; Caro 1994 added 1500 to account for the Masai Mara - 8950</t>
    <phoneticPr fontId="2" type="noConversion"/>
  </si>
  <si>
    <t>Broten and Said 1995 in Sinclair 1995 p. 178-181 MMR; Average of 1989-1991</t>
    <phoneticPr fontId="2" type="noConversion"/>
  </si>
  <si>
    <t>Feller, R. J. 1977. Life history and production of meiobenthic harpacticoid copepods in Puget Sound. Ph.D. Thesis, Seattle, Washington: University of Washington.</t>
  </si>
  <si>
    <t>Hoyer and Canfield 1991</t>
    <phoneticPr fontId="2" type="noConversion"/>
  </si>
  <si>
    <t>Hearn et al. 2003 GlobalGIS; nearest lat &amp; lon</t>
    <phoneticPr fontId="2" type="noConversion"/>
  </si>
  <si>
    <t>Prenti, R.T., Rogers, D.S., Watson, V.J., Weiler, P.R., and Loucks, O.L. “Summary Tables of Lake Wingra Basin Data.” Institute for Environmental Studies, University of Wisconsin, Madison, Wis. Rep. No. 85. (1977).</t>
  </si>
  <si>
    <t>Rey and Capblancq 1975</t>
  </si>
  <si>
    <t>Jester 1971</t>
    <phoneticPr fontId="2" type="noConversion"/>
  </si>
  <si>
    <t>20, Wyoming, U.S.A.</t>
  </si>
  <si>
    <t>Jester 1976</t>
    <phoneticPr fontId="2" type="noConversion"/>
  </si>
  <si>
    <t>Lien 1978</t>
    <phoneticPr fontId="2" type="noConversion"/>
  </si>
  <si>
    <t>Scardinius erythrophtalmus</t>
  </si>
  <si>
    <t>Amphipoda</t>
  </si>
  <si>
    <t>Ephemerella subvaria</t>
  </si>
  <si>
    <t>Ephemeroptera</t>
  </si>
  <si>
    <t>Johansson 1983; Nyberg 1979; Ramberg 1976</t>
  </si>
  <si>
    <t>&gt;1</t>
  </si>
  <si>
    <t>Mahon and Balon 1985</t>
  </si>
  <si>
    <t>Pimephalus promelas</t>
  </si>
  <si>
    <t>Notemigonus crysoleucas</t>
  </si>
  <si>
    <t>Lobon-Cervia and Penczak 1984</t>
    <phoneticPr fontId="2" type="noConversion"/>
  </si>
  <si>
    <t>Warniak 1969</t>
  </si>
  <si>
    <t>Salmo gairdneri</t>
  </si>
  <si>
    <t>Vareschi 1982; Vareschi and Jacobs 1984; Vareschi and Jacobs 1985</t>
  </si>
  <si>
    <t>Clemons Fork 1, U.S.A.</t>
  </si>
  <si>
    <t>Clemons Fork 2, U.S.A.</t>
  </si>
  <si>
    <t>Upper Carrol, Canada</t>
  </si>
  <si>
    <t>Elephant Butte</t>
  </si>
  <si>
    <t>Gwahaba, JJ. “The Distribution, Population Density and Biomass of Fish in an Equatorial Lake, Lake George, Uganda.” Proceedings of the Royal Society of London. Series B. Biological Sciences 190, no. 1101 (1975): 393–414.</t>
  </si>
  <si>
    <t>This point requires further data. Predator estimates come from a variety of sources and show some variability. Lions range from 400-500 and hyenas from 957-2500. The data from Hayward 2006 cannot be verified and reveal numerous errors. Prey data also comes from numerous sources, and data from a WWF-SARPO aerial survey by Dunham in 2001 should help to clarify total prey biomass.</t>
    <phoneticPr fontId="2" type="noConversion"/>
  </si>
  <si>
    <t>Burgis, M.J., J.P.E.C. Darlington, IG Dunn, GG Ganf, JJ Gwahaba, and LM McGowan. “The Biomass and Distribution of Organisms in Lake George, Uganda.” Proceedings of the Royal Society of London. Series B. Biological Sciences 184, no. 1076 (1973): 271–298.</t>
  </si>
  <si>
    <t>Bertram 1979 in Sinclair and Norton-Griffiths 1979 p. 230; Using ratio of total to residents from Schaller 1972 p. 428 ~ 0.1166</t>
    <phoneticPr fontId="2" type="noConversion"/>
  </si>
  <si>
    <t>Lawa1, Malaysia</t>
  </si>
  <si>
    <t>LeCren 1976; Morgan 1972; J. E. Thorpe, pers. comm.; Thorpe 1974</t>
  </si>
  <si>
    <t>Salmo gairdneri, Oncorhynchus nerka</t>
  </si>
  <si>
    <t>Zalewka2, Poland</t>
  </si>
  <si>
    <t>Utrata6, Poland</t>
  </si>
  <si>
    <t>Utrata4, Poland</t>
  </si>
  <si>
    <t>Dalnee, USSR</t>
  </si>
  <si>
    <t>Coleback, U.S.A.</t>
  </si>
  <si>
    <t>Mahon 1976</t>
    <phoneticPr fontId="2" type="noConversion"/>
  </si>
  <si>
    <t>Residents only; Broten and Said 1995 in Sinclair 1995 p. 178-181 MMR</t>
    <phoneticPr fontId="2" type="noConversion"/>
  </si>
  <si>
    <t>Warkocz, Poland</t>
  </si>
  <si>
    <t>Labeo altivelis</t>
  </si>
  <si>
    <t>Hydrocynus vittatus</t>
  </si>
  <si>
    <t>Clarias gariepinus</t>
  </si>
  <si>
    <t>Laluisa</t>
  </si>
  <si>
    <t>Hrbácek, J. “Ecosystems of European Man-made Lakes.” Lakes and Reservoirs. Elsevier Sci. Publ. Amsterdam (1984): 267–290.</t>
  </si>
  <si>
    <t>Berman, T., YZ Yacobi, and U. Pollingher. “Lake Kinneret Phytoplankton: Stability and Variability During Twenty Years (1970–1989).” Aquatic Sciences-Research Across Boundaries 54, no. 2 (1992): 104–127.</t>
  </si>
  <si>
    <t>BIOMASS DENSITY (kg/km2)</t>
    <phoneticPr fontId="2" type="noConversion"/>
  </si>
  <si>
    <t>SUMMARY</t>
    <phoneticPr fontId="2" type="noConversion"/>
  </si>
  <si>
    <t>Note</t>
    <phoneticPr fontId="2" type="noConversion"/>
  </si>
  <si>
    <t>Goldspink and Banks 1975</t>
  </si>
  <si>
    <t>Gwhaba 1975</t>
  </si>
  <si>
    <t>Beattie, M., Bromley, J., Chambers, M., Goldspink, C.R., Vijver- berg, J., van Zalingen, N.P., and Golterman, H.L. “Limnological Studies on Tjeukemeer: a Typical Dutch ‘polder Reservoir.’” pp. 421–446. In Productivity problems of freshwaters. Edited by Z. Kajak and A. Hillbricht-Ilkowska. PWN Polish Scientific Pub- lishers, Warszawa, Poland., 1972.</t>
  </si>
  <si>
    <t>Berman et. al. 1992</t>
  </si>
  <si>
    <t>Bretschko 1975</t>
  </si>
  <si>
    <t>Boljshoy Harbey, Russia</t>
    <phoneticPr fontId="2" type="noConversion"/>
  </si>
  <si>
    <t>Dry mass; Bottle and Net sampler (158); 3 sites; 18-42 dates; 3 years</t>
  </si>
  <si>
    <t>Roff and Carter 1972; Kalff et al. 1975; Rigler 1974; 1975;1978</t>
    <phoneticPr fontId="2" type="noConversion"/>
  </si>
  <si>
    <t>Mark-recapture; 2 years</t>
  </si>
  <si>
    <t>Transect; 1 years</t>
  </si>
  <si>
    <t>Kojima, Japan</t>
    <phoneticPr fontId="2" type="noConversion"/>
  </si>
  <si>
    <t>Caro 1994; 7200-7700 for Tanzanian part of ecosystem Sinclair 1995; Hofer and East 1995 in Sinclair 1995 p. 340; Caro 1994 added 1500 to account for the Masai Mara - 8950</t>
    <phoneticPr fontId="2" type="noConversion"/>
  </si>
  <si>
    <t>Heterobranchus longifilis</t>
  </si>
  <si>
    <t>Other Estimates</t>
    <phoneticPr fontId="2" type="noConversion"/>
  </si>
  <si>
    <t>Hearn et al. 2003 GlobalGIS; nearest lat &amp; lon</t>
    <phoneticPr fontId="2" type="noConversion"/>
  </si>
  <si>
    <t>These data were excluded due to reported heavy wolf exploitation</t>
    <phoneticPr fontId="2" type="noConversion"/>
  </si>
  <si>
    <t>tar00D</t>
    <phoneticPr fontId="2" type="noConversion"/>
  </si>
  <si>
    <t>Hwange National Park, Zimbabwe</t>
    <phoneticPr fontId="2" type="noConversion"/>
  </si>
  <si>
    <t>Hearn et al. 2003 GlobalGIS; nearest lat &amp; lon</t>
    <phoneticPr fontId="2" type="noConversion"/>
  </si>
  <si>
    <t>Beattie et. al. 1972</t>
  </si>
  <si>
    <t>Plante, C. 1987. Prediction de la production secondaire en milieu aquatique. M.Sc. Thesis, Montreal: Universite de Montreal.</t>
  </si>
  <si>
    <t>Marion</t>
  </si>
  <si>
    <t>Hayward 2006, Appendix A density of 0.32 in 14651 km2; From Wilson 1975</t>
    <phoneticPr fontId="2" type="noConversion"/>
  </si>
  <si>
    <t>Biovolume; Bottle sampler; 1 sites; 17-20 dates; 2 years</t>
  </si>
  <si>
    <t>Loffler 1979</t>
  </si>
  <si>
    <t>Wali et al. 1972</t>
    <phoneticPr fontId="2" type="noConversion"/>
  </si>
  <si>
    <t>Pine</t>
    <phoneticPr fontId="2" type="noConversion"/>
  </si>
  <si>
    <t>Mortimer and Worthington 1942</t>
    <phoneticPr fontId="2" type="noConversion"/>
  </si>
  <si>
    <t>Hearn et al. 2003 GlobalGIS; nearest lat &amp; lon</t>
    <phoneticPr fontId="2" type="noConversion"/>
  </si>
  <si>
    <t>TWCM 1994 in Creel and Creel 2002 p. 21</t>
    <phoneticPr fontId="2" type="noConversion"/>
  </si>
  <si>
    <t>Mahon and Balon 1985</t>
    <phoneticPr fontId="2" type="noConversion"/>
  </si>
  <si>
    <t>Hearn et al. 2003 GlobalGIS; nearest lat &amp; lon</t>
    <phoneticPr fontId="2" type="noConversion"/>
  </si>
  <si>
    <t>Poplar</t>
    <phoneticPr fontId="2" type="noConversion"/>
  </si>
  <si>
    <t>Spruce</t>
    <phoneticPr fontId="2" type="noConversion"/>
  </si>
  <si>
    <t>Hearn et al. 2003 GlobalGIS; nearest lat &amp; lon</t>
    <phoneticPr fontId="2" type="noConversion"/>
  </si>
  <si>
    <t>Mark-recapture; 4 years</t>
  </si>
  <si>
    <t>Mylocheilus caurinus</t>
  </si>
  <si>
    <t>Big Springs, U.S.A.</t>
  </si>
  <si>
    <t xml:space="preserve">Marcusenius macrolepidotus </t>
  </si>
  <si>
    <t>Arai, T., Hanya, T., Horiuchi, S., Ichimura, S., Kadota, S., Kikuchi, H., Kubota, H., Matsumoto, K., Migita, S., Mizutani, T., Mori, K., Onodera, K. Sekine, K., Shiraishi, Y., Tanaka, M., Tanaka, S., Tezuka, Y., Tsuchiya, A., Watanabe, Y., and Yamaguchi, Y. “Productivity of the Community in Lake Yunoko.” In In Productivity of Communities in Japanese Inland Waters. JIBP Synthesis., Vol. 10.:pp. 47–105. Edited by S. Mori and G. Yamamoto. University of Tokyo Press, Tokyo, Japan., 1975.</t>
  </si>
  <si>
    <t>Roff and Carter 1972</t>
  </si>
  <si>
    <t>Chlorophyll; Bottle sampler; 1 sites; Unknown dates; Unknown years</t>
  </si>
  <si>
    <t>Fresh mass; Unknown sampler; unknown sites; unknown dates; 2 years</t>
    <phoneticPr fontId="2" type="noConversion"/>
  </si>
  <si>
    <t>Gak, D.Z., Gurvich, V.V., Korelayakova, I.L., Kostikova, L.E., Kon- stantinova, N.A., Oivari, G.A., Priimachenko, A.D., Tseeb, Y.Y., Vladimirova, K.S., and Zimbalevskaya., L.N. “Productivity of Aquatic Organism Communities of Different Trophic Levels in Kiev Reservoir. In Productivity Problems of Freshwaters.” pp. 447–455. Edited by Z. Kajak and A. Hillbricht-Ilkowska. PWN Polish Scientific Publishers, Warszawa, Poland., 1972.</t>
  </si>
  <si>
    <t>Ganf 1972</t>
  </si>
  <si>
    <t>Bretschko, G. “Annual Benthic Biomass Distribution in a High-Mountain Lake(Vorderer Finstertaler See, Tyrol, Austria).” Verhandlungen Internationale Vereinigung Limnologie 19 (1975): 1279–1285.</t>
  </si>
  <si>
    <t>Katavi National Park, Tanzania</t>
    <phoneticPr fontId="2" type="noConversion"/>
  </si>
  <si>
    <r>
      <t>B, Mean biomass (kcal/m</t>
    </r>
    <r>
      <rPr>
        <b/>
        <vertAlign val="superscript"/>
        <sz val="10"/>
        <color indexed="8"/>
        <rFont val="Arial"/>
      </rPr>
      <t>2</t>
    </r>
    <r>
      <rPr>
        <b/>
        <sz val="10"/>
        <color indexed="8"/>
        <rFont val="Arial"/>
        <family val="2"/>
      </rPr>
      <t>)</t>
    </r>
  </si>
  <si>
    <t>Randall et al. 1995</t>
    <phoneticPr fontId="2" type="noConversion"/>
  </si>
  <si>
    <t>Hluhluwe iMfolozi National Park, South Africa</t>
    <phoneticPr fontId="2" type="noConversion"/>
  </si>
  <si>
    <t>Schaller 1972 p. 428; 8000- Kruuk 1972 p. 83</t>
    <phoneticPr fontId="2" type="noConversion"/>
  </si>
  <si>
    <t>lchtiobus bubalus (1966), Carpiodes carpio (1967), Cyprinus carpio (1968)</t>
  </si>
  <si>
    <t>Jester 1971; 1972; 1976</t>
  </si>
  <si>
    <t>Yes</t>
  </si>
  <si>
    <t>Kapetsky 1974; Welcomme 1985</t>
  </si>
  <si>
    <t>Heterotrissocladius oliveri</t>
  </si>
  <si>
    <t>Beattie et al. 1972; Goldspink 1978; Goldspink 1979</t>
  </si>
  <si>
    <t>Cichlasoma tetracanthus</t>
  </si>
  <si>
    <t>Rigler, F.H. The Char Lake Project: An Introduction to Limnology in the Canadian Arctic. In Energy Flow: Its Biological Dimensions. Edited by R.W.M. Cameron and L. W. Billingsley. Royal Society of Canada, Ottawa, Ont., 1975.</t>
  </si>
  <si>
    <t>Rigler 1978</t>
  </si>
  <si>
    <t>Fresh mass; Tube and Bottle sampler (70); 3-5 sites; unknown dates; 3 years</t>
  </si>
  <si>
    <t>Nemacheilus barbatulus</t>
  </si>
  <si>
    <t>Löffler, H. Neusiedlersee, the Limnology of a Shallow Lake in Central Europe. Vol. 37. Dr. W. Junk, 1979.</t>
  </si>
  <si>
    <t>Rigler, F.H. Char Lake Project, PF-2: Final Report 1974. Canadian Committee for the International Biological Programme, 1974.</t>
  </si>
  <si>
    <t>Rigler 1975</t>
  </si>
  <si>
    <t>Mark-recapture; Unknown years</t>
  </si>
  <si>
    <t>Kajak and Dusoge 1973</t>
  </si>
  <si>
    <t>Kalff et al. 1975</t>
  </si>
  <si>
    <t>Dry mass; Net sampler (XX16); 1 sites; 6 dates; 1 years</t>
  </si>
  <si>
    <t>Biovolume; Bottle sampler; 1 sites; 6-9 dates; 4 years</t>
  </si>
  <si>
    <t>Fresh mass; Net sampler (50); 2-3 sites; 6-28 dates; 3 years</t>
  </si>
  <si>
    <t>Gak et. al. 1972</t>
  </si>
  <si>
    <t>Chlorophyll; Pump sampler; 3-7 sites; 3 dates; 1 years</t>
    <phoneticPr fontId="2" type="noConversion"/>
  </si>
  <si>
    <t>Abe et al. 1975</t>
    <phoneticPr fontId="2" type="noConversion"/>
  </si>
  <si>
    <t>Adachi et. al. 1975</t>
  </si>
  <si>
    <t>Zeeb, Y.Y., and Maistrenko, Y.G. The Kiev Reservoir: Hydro-chemistry, Biology, Productivity. (In Russian.) Naukova Dumka Publishers, Kiev, Ukraine., 1972.</t>
  </si>
  <si>
    <t>Hluhluwe iMfolozi National Park, South Africa</t>
    <phoneticPr fontId="2" type="noConversion"/>
  </si>
  <si>
    <t>Spodniewska, I., and A. Hillbricht-Ilkowska. “Experimentally Increased Fish Stock in the Pond Type Lake Warniak. VI. Biomass and Production of Phytoplankton.” EKOLOGIA POLSKA, VOL 21, NO 32, P 521-532, 1973. 1 FIG, 8 TAB, 22 REF. (1973).</t>
  </si>
  <si>
    <t>This point is composed of a variety of sources. Most notably, carnivore estimates from TAWIRI are tenuous. Furthermore, this ecosystem experiences dramatic fluctuations in prey, as they migrate into Simanjiro and north during the wet season. This point requires further investigation.</t>
    <phoneticPr fontId="2" type="noConversion"/>
  </si>
  <si>
    <t>This is the area of Owamboland which extends from Etosha all the way to the coast and up to Angola. It is about 80000 km2 - 6000 km2 of which are barren salt pans.</t>
    <phoneticPr fontId="2" type="noConversion"/>
  </si>
  <si>
    <t>Kapetsky, J. M. 1974. Growth, mortality, and production of five fish species of the Kafue River Floodplain, Zambia. Ph.D. Thesis, Ann Arbor: University of Michigan.</t>
  </si>
  <si>
    <t>Ward and Robinson 1974</t>
    <phoneticPr fontId="2" type="noConversion"/>
  </si>
  <si>
    <t>Deer, U.S.A.</t>
  </si>
  <si>
    <t>Haplochromis darlingi</t>
  </si>
  <si>
    <t>Synodontis nebulosus</t>
  </si>
  <si>
    <t>Mech 1977</t>
  </si>
  <si>
    <t>Etosha is 22270 km2 - 5990 km2 barren salt pan = 16280. Note using Trinkel 2009 estimate of 337 hyenas in Etosha would bring this point closer to the line. Although Trinkel's survey technique may have been more thorough, it is from 2008, and the author notes that Gasaway's estimate of 0.05 /km2 indicates that hyenas have likely declined since that estimate was made.</t>
    <phoneticPr fontId="2" type="noConversion"/>
  </si>
  <si>
    <t>Hayward 2006, Appendix A; density of 0.26 for 14651 km2; From Wilson 1975</t>
    <phoneticPr fontId="2" type="noConversion"/>
  </si>
  <si>
    <t>Wild Dog (kg/km2)</t>
    <phoneticPr fontId="2" type="noConversion"/>
  </si>
  <si>
    <t>This point requires further data. No data exists for leopard, cheetah and wild dog, and that for lions is perhaps tenuous and for hyena is between 0.05 and 0.22 /km2 from 1991. Prey data are from 2009, and so further work is required to update predator data. The African Wildlife Conservation Fund has been undertaking predator call-up surveys in 2010 and perhaps data can be obtained (see http://zimbabwewilddogs.wildlifedirect.org/ and contact Rosemary Groom)</t>
    <phoneticPr fontId="2" type="noConversion"/>
  </si>
  <si>
    <t>Burgis et. al. 1973</t>
  </si>
  <si>
    <t>Zeeb and Maistrenko 1972</t>
  </si>
  <si>
    <t>South Africa</t>
    <phoneticPr fontId="2" type="noConversion"/>
  </si>
  <si>
    <t># Species</t>
    <phoneticPr fontId="2" type="noConversion"/>
  </si>
  <si>
    <t>Wolf population heavily exploited; specified in Gasaway et. al. 1983</t>
    <phoneticPr fontId="2" type="noConversion"/>
  </si>
  <si>
    <t>All sources for each lake are indicated on Column I.</t>
  </si>
  <si>
    <t>BIOMASS DENSITY (kg/km2)</t>
    <phoneticPr fontId="2" type="noConversion"/>
  </si>
  <si>
    <t>Gonarezhou National Park, Zimbabwe</t>
    <phoneticPr fontId="2" type="noConversion"/>
  </si>
  <si>
    <t>African Predators vs Prey (&gt;5kg) Biomass</t>
    <phoneticPr fontId="2" type="noConversion"/>
  </si>
  <si>
    <t>Capblancq, J. “Phytoplancton Et Productivité Primaire De Quelques Lacs D’altitude Dans Les Pyrénées.” In Annales De Limnologie, 8:231–321, 1972.</t>
  </si>
  <si>
    <t>Biovolume; Bottle sampler; 1 sites; 52 dates; 2 years</t>
  </si>
  <si>
    <t>Precip., Ann. (mm)</t>
    <phoneticPr fontId="2" type="noConversion"/>
  </si>
  <si>
    <t>Rey, J., and J. Capblancq. “Dynamique Des Populations Et Production Du Zooplancton Du Lac De Port-Bielh (Pyrenees Centrales).” In Annales De Limnologie, 11:1–45, 1975.</t>
  </si>
  <si>
    <t>Wyland</t>
  </si>
  <si>
    <t>Coregonus pilea, Perca fluviatilis</t>
  </si>
  <si>
    <t>Phoxinus phoxinus</t>
  </si>
  <si>
    <t>Konnevesi</t>
  </si>
  <si>
    <t>Fresh mass; Bottle sampler (80, 120); 10 sites; &gt;32 dates; 1 years</t>
  </si>
  <si>
    <t>Lake Manyara NP has grown in size as the lake levels have receded over the years. Hyena estimates need to be validated, given that they were only roughly approximated by park staff to be similar to 1970.</t>
    <phoneticPr fontId="2" type="noConversion"/>
  </si>
  <si>
    <t>Smuts 1978 states 1800 hyenas in central region</t>
    <phoneticPr fontId="2" type="noConversion"/>
  </si>
  <si>
    <t>Black; 58 White; Ministry Environment &amp; Tourism Namibia http://www.met.gov.na/programmes/nnep/category.htm#Wildlife</t>
    <phoneticPr fontId="2" type="noConversion"/>
  </si>
  <si>
    <t>SANParks Census from Owen-Smith</t>
    <phoneticPr fontId="2" type="noConversion"/>
  </si>
  <si>
    <t>Pienaar 1969 p. 148</t>
    <phoneticPr fontId="2" type="noConversion"/>
  </si>
  <si>
    <t>Pilanesburg National Park, South Africa</t>
    <phoneticPr fontId="2" type="noConversion"/>
  </si>
  <si>
    <t>KWS TAWIRI 2010; p. 45; Wet season 2007 estimate in surrounding dispersal area of 8797 km2</t>
    <phoneticPr fontId="2" type="noConversion"/>
  </si>
  <si>
    <t>East 1998 p. 421; East 1988 p. 56; 10000 or more</t>
    <phoneticPr fontId="2" type="noConversion"/>
  </si>
  <si>
    <t>Moed, JR, and HL Hoogveld. “The Algal Periodicity in Tjeukemeer During 1968–1978.” Hydrobiologia 95, no. 1 (1982): 223–234.</t>
  </si>
  <si>
    <t>Vareschi and Jacobs 1985</t>
    <phoneticPr fontId="2" type="noConversion"/>
  </si>
  <si>
    <r>
      <t>Area km</t>
    </r>
    <r>
      <rPr>
        <b/>
        <vertAlign val="superscript"/>
        <sz val="10"/>
        <rFont val="Arial"/>
        <family val="2"/>
      </rPr>
      <t>2</t>
    </r>
    <phoneticPr fontId="2" type="noConversion"/>
  </si>
  <si>
    <t>Burgis, M.J. “Revised Estimates for the Biomass and Production of Zooplankton in Lake George, Uganda.” Freshwater Biology 4, no. 6 (1974): 535–541.</t>
  </si>
  <si>
    <t>Leaf type</t>
    <phoneticPr fontId="2" type="noConversion"/>
  </si>
  <si>
    <t>Biovolume; Bottle sampler; 3-4 sites; 3-4 dates; 2 years</t>
  </si>
  <si>
    <r>
      <t>Tiger (</t>
    </r>
    <r>
      <rPr>
        <b/>
        <i/>
        <sz val="10"/>
        <rFont val="Arial"/>
      </rPr>
      <t>N</t>
    </r>
    <r>
      <rPr>
        <b/>
        <sz val="10"/>
        <rFont val="Arial"/>
        <family val="2"/>
      </rPr>
      <t>/100km2)</t>
    </r>
    <phoneticPr fontId="2" type="noConversion"/>
  </si>
  <si>
    <t>Biovolume; Unknown sampler; 6 sites; 7-11 dates; 10 years</t>
  </si>
  <si>
    <t>Viner 1977</t>
  </si>
  <si>
    <t>Hayward 2006, Appendix A; density of 0.19 for 14651 km2; From Wilson 1975</t>
    <phoneticPr fontId="2" type="noConversion"/>
  </si>
  <si>
    <t>Chlorophyll; Bottle sampler; 1 sites; 11-17 dates; 3 years</t>
  </si>
  <si>
    <t>kat</t>
    <phoneticPr fontId="2" type="noConversion"/>
  </si>
  <si>
    <t>Hayward 2006, Appendix A density of 0.15 in 14651 km2; From Wilson 1975</t>
    <phoneticPr fontId="2" type="noConversion"/>
  </si>
  <si>
    <t>Spodniewska and Hillbricht-Ilkowska 1973</t>
  </si>
  <si>
    <t>East 1998 p. 409; Southern reedbuck</t>
    <phoneticPr fontId="2" type="noConversion"/>
  </si>
  <si>
    <t>Biovolume; Unknown sampler; Unknown sites; 4 dates; 1 years</t>
  </si>
  <si>
    <t>Adachi, R., Azuma, M., Endo, T., Fujii, S., Fukuda, K., Furuichi, Y., Fuse, S., Hata, Y., Miyoshi, H., Nishijima, T., Hirose, H., Ku- mano, S., Hoshino, N., Ito, T., Kikuchi, T., Kobayashi, J., Morii, F., Muramoto, S., Nakajima, S., Kuwada, K., Matsumura, S., Mi- yoshi, N., Mizuoka, S., Nakata, G., Nikaido, M., Okuda, S., Fukuo, Y., Kanari, S., Ondo, Y., Senta, T., Shiratsuki, N., Sunaga, T., Uematsu, T., Takesue, K., Yoneda, S., and Kouchi, T. “Biotic Production and Eutrophication in Lake Kojima. In Productivity of Communities in Japanese Inland Waters. JIBP Synthesis.” 10:pp. 199–246. Edited by S. Mori and G. Yamamoto. University of To- kyo Press, Tokyo, Japan., 1975.</t>
  </si>
  <si>
    <t>Arai et al. 1975</t>
  </si>
  <si>
    <t>Biovolume; Unknown sampler; 3 sites; 4-6 dates; 3 years</t>
  </si>
  <si>
    <t>Zawisza, J., and W. Ciepielewski. “Experimentally Increased Fish Stock in the Pond-type Lake Warniak. II. Changes of the Autochthonous Ichthyofauna Due to the Introduction of Carp (Cyprinus Carpio L.) and Bream (Abramis Brama L.).” Ekol. Polska 21 (1973): 424–444.</t>
  </si>
  <si>
    <t>Name of Ecosystem</t>
    <phoneticPr fontId="2" type="noConversion"/>
  </si>
  <si>
    <t>Sonar; 3 years</t>
  </si>
  <si>
    <t>Forest Group</t>
    <phoneticPr fontId="2" type="noConversion"/>
  </si>
  <si>
    <t>Viner, AB. “Relationships of Nitrogen and Phosphorus to a Tropical Phytoplankton Population.” Hydrobiologia 52, no. 2 (1977): 185–196.</t>
  </si>
  <si>
    <t>Walline et. al. 1992</t>
  </si>
  <si>
    <t>Obelija, Lithuania</t>
    <phoneticPr fontId="2" type="noConversion"/>
  </si>
  <si>
    <t>Fresh mass; Unknown sampler; unknown sites; unknown dates; 1 years</t>
  </si>
  <si>
    <t>Broten and Said 1995 in Sinclair 1995 p. 177; About 200,000 to 600,000 wildebeest migrate into the reserve</t>
    <phoneticPr fontId="2" type="noConversion"/>
  </si>
  <si>
    <t>IUCN/SSC 2007 - Converted from Average of 90  x 4471/9163 km2 (44) and 150 x 4471/20917 km2 (32) = 38 ; E. Africa Cheetah and Wild dog conservation p. 17</t>
    <phoneticPr fontId="2" type="noConversion"/>
  </si>
  <si>
    <t>Walline, P.D., S. Pisanty, and T. Lindem. “Acoustic Assessment of the Number of Pelagic Fish in Lake Kinneret, Israel.” Hydrobiologia 231, no. 3 (1992): 153–163.</t>
  </si>
  <si>
    <t>Data from 1995; East 1998 p. 416; Red Hartebeest</t>
    <phoneticPr fontId="2" type="noConversion"/>
  </si>
  <si>
    <t>Capblancq, J. “Phytobenthos Et Productivite Primaire D’un Lac De Haute Montagne Dans Les Pyrenees Centrales.” In Annales De Limnologie, 9:193–230, 1973.</t>
  </si>
  <si>
    <t>van der Werf 2008; Annex VII p. 59; Source block counts: KWS; Note van der Werf 2008 estimates 2009 from average of densities over 6 locations from Oct-Jan 2007-08; KWS TAWIRI 2010 estimates 588 in Amboseli area of 8797 km2</t>
    <phoneticPr fontId="2" type="noConversion"/>
  </si>
  <si>
    <t>Black-faced; Ministry Environment &amp; Tourism Namibia http://www.met.gov.na/programmes/nnep/category.htm#Wildlife</t>
    <phoneticPr fontId="2" type="noConversion"/>
  </si>
  <si>
    <t>Moed and Hoogveld 1982</t>
  </si>
  <si>
    <t>Dry mass; Pump, Bottle and Net sampler (50); 4-16 sites; 12 dates; 2 years</t>
  </si>
  <si>
    <t>Seine ; 2 years</t>
  </si>
  <si>
    <t>Zawisza and Ciepielewski 1973</t>
  </si>
  <si>
    <t>Fresh mass; Pump sampler (unknownnknown); 1 sites; 15 dates; 1 years</t>
  </si>
  <si>
    <t>Biovolume; Unknown sampler; Unknown sites; Unknown dates; 3 years</t>
  </si>
  <si>
    <t>Chlorophyll ; Bottle sampler; Tube sampler; 1-20 sites; 33-35 dates; 2 years</t>
  </si>
  <si>
    <t>van der Werf 2008; from average of densities over 6 locations from Oct-Jan 2007-08; KWS TAWIRI 2010 estimates 18538 in Amboseli area of 8797 km2; Okello 2005 estimates 17138 from density estimate</t>
    <phoneticPr fontId="2" type="noConversion"/>
  </si>
  <si>
    <t>Latitude</t>
    <phoneticPr fontId="2" type="noConversion"/>
  </si>
  <si>
    <t>Longitude</t>
    <phoneticPr fontId="2" type="noConversion"/>
  </si>
  <si>
    <t>Katavi NP, as one of the largest outliers demands further examination. Kiffner et al. 2009 note a few hypotheses of why there seem to be so few predators for so many prey in Katavi NP.</t>
    <phoneticPr fontId="2" type="noConversion"/>
  </si>
  <si>
    <t>from 1987; East 1988;</t>
    <phoneticPr fontId="2" type="noConversion"/>
  </si>
  <si>
    <t>Abe et al. 1975</t>
  </si>
  <si>
    <t>Prenti et. al 1977</t>
  </si>
  <si>
    <t>Sakamoto et. al. 1975</t>
  </si>
  <si>
    <t>Lien 1981</t>
    <phoneticPr fontId="2" type="noConversion"/>
  </si>
  <si>
    <t xml:space="preserve">Gerking 1962; Gerking 1964; Mahon 1976 </t>
  </si>
  <si>
    <t>Tatsu-numa, Japan</t>
    <phoneticPr fontId="2" type="noConversion"/>
  </si>
  <si>
    <t>Hrbacek 1984</t>
  </si>
  <si>
    <t>Jonasson et. al. 1990</t>
  </si>
  <si>
    <t>Pienaar 1966 p. 75</t>
    <phoneticPr fontId="2" type="noConversion"/>
  </si>
  <si>
    <t>Sakamoto, M., H. Kurasawa, and T. Okino. “Productivity and Nutrient Metabolism of Communities in Lake Suwa. In Productivity of Communities in Japanese Inland Waters. JIBP Synthesis.” Edited by S. Mori and G. Yamamoto. University of Tokyo Press, Tokyo, Japan. 10 (1975): 107–148.</t>
  </si>
  <si>
    <t>Sorokin 1972</t>
  </si>
  <si>
    <t>KNP Megaherbivore census 1991-2006; ID: judithk.304.21; data from 1995</t>
    <phoneticPr fontId="2" type="noConversion"/>
  </si>
  <si>
    <t>SANParks Website; "&gt;300"</t>
    <phoneticPr fontId="2" type="noConversion"/>
  </si>
  <si>
    <t>Area (km2)</t>
    <phoneticPr fontId="2" type="noConversion"/>
  </si>
  <si>
    <t>Soil Nutrient Availability</t>
    <phoneticPr fontId="2" type="noConversion"/>
  </si>
  <si>
    <t>Trinkel 2005; After Burger 1999; Berry 1996 estimated 180-200 lions, having declined from perhaps 360 in the early 90s</t>
    <phoneticPr fontId="2" type="noConversion"/>
  </si>
  <si>
    <t>Mark-recapture; 1 years</t>
  </si>
  <si>
    <t>Dry mass; Schindler-Patalas trap (30); 5 sites; 34 dates; 1 years</t>
  </si>
  <si>
    <t>Jonasson 1972</t>
  </si>
  <si>
    <t>Beattie et. al. 1972; Goldspink and Banks 1975; Moed and Hoogveld 1982</t>
    <phoneticPr fontId="2" type="noConversion"/>
  </si>
  <si>
    <t>Suwa, Japan</t>
    <phoneticPr fontId="2" type="noConversion"/>
  </si>
  <si>
    <t>Lake Manyara National Park, Tanzania</t>
    <phoneticPr fontId="2" type="noConversion"/>
  </si>
  <si>
    <t>KWS TAWIRI 2010; p. 45; Wet season 2007 estimate in surrounding dispersal area of 8797 km2; Altmann 1985 estimated 150 in 1984</t>
    <phoneticPr fontId="2" type="noConversion"/>
  </si>
  <si>
    <t>Average of Pienaar 1969; p. 122 (650) and Bailey 1993 (670)</t>
    <phoneticPr fontId="2" type="noConversion"/>
  </si>
  <si>
    <t>from 1977; KNP ecological aerial survey 1977-1996; ID: judithk.739.17</t>
    <phoneticPr fontId="2" type="noConversion"/>
  </si>
  <si>
    <t>Leslie's catch ratio method; 2 years</t>
  </si>
  <si>
    <t>Naroch, Bielorussia</t>
    <phoneticPr fontId="2" type="noConversion"/>
  </si>
  <si>
    <t>Wingra, Wisconsin, USA</t>
    <phoneticPr fontId="2" type="noConversion"/>
  </si>
  <si>
    <t>Dry mass; Bottle sampler; 1 sites; 12 dates; 2 years</t>
  </si>
  <si>
    <t>Roff, J.C., and J.C.H. Carter. “Life Cycle and Seasonal Abundance of the Copepod Limnocalanus Macrurus Sars in a High Arctic Lake.” Limnology and Oceanography (1972): 363–370.</t>
  </si>
  <si>
    <t>Chlorophyll ; Unknown sampler; 1 sites; 2-7 dates; 5 years</t>
  </si>
  <si>
    <t>M. Rask, pers. comm.; Rask 1984; Rask et al. 1986</t>
  </si>
  <si>
    <t>Small Spectacles</t>
  </si>
  <si>
    <t>Rigler, FH. “Limnology in the High Arctic: a Case Study of Char Lake.” Int. Ver. Theor. Angew. Limnol. Verh 20 (1978): 127–140.</t>
  </si>
  <si>
    <t>Hearn et al. 2003 GlobalGIS; nearest lat &amp; lon</t>
    <phoneticPr fontId="2" type="noConversion"/>
  </si>
  <si>
    <t>Hillbricht-Ilkowska and Weglenska 1973</t>
  </si>
  <si>
    <t>van der Werf 2008; from average of densities over 6 locations from Oct-Jan 2007-08; KWS TAWIRI 2010 estimates 31 in Amboseli area of 8797 km2</t>
    <phoneticPr fontId="2" type="noConversion"/>
  </si>
  <si>
    <t>Data from 1995; All Zebra (8912 Burchell's; 476 Mountain) Ministry Environment &amp; Tourism Namibia http://www.met.gov.na/programmes/nnep/category.htm#Wildlife</t>
    <phoneticPr fontId="2" type="noConversion"/>
  </si>
  <si>
    <t>Ostrich; Sinclair 1995; Broten and Said 1995 in Sinclair 1995 p. 178-181 MMR; Average of 1989-1991</t>
    <phoneticPr fontId="2" type="noConversion"/>
  </si>
  <si>
    <t>Schaller 1972 p. 428; 17000- Kruuk 1972 p. 83</t>
    <phoneticPr fontId="2" type="noConversion"/>
  </si>
  <si>
    <t xml:space="preserve">Capblancq 1972 </t>
  </si>
  <si>
    <t>East 1998 p. 402</t>
    <phoneticPr fontId="2" type="noConversion"/>
  </si>
  <si>
    <t>Fisheries catch; 2 years</t>
  </si>
  <si>
    <t>Mark-recapture; 3 years</t>
  </si>
  <si>
    <t>Estimated by authors</t>
    <phoneticPr fontId="2" type="noConversion"/>
  </si>
  <si>
    <t>Fresh mass; Net sampler (No. 60); unknown sites; 6 dates; 1 years</t>
  </si>
  <si>
    <t>Gak et. al. 1972; Zeeb and Maistrenko 1972</t>
    <phoneticPr fontId="2" type="noConversion"/>
  </si>
  <si>
    <t>Neusiedlersee, Austria</t>
    <phoneticPr fontId="2" type="noConversion"/>
  </si>
  <si>
    <t>linear interpolated from Caro 1994 p. 24 (22771; 1989) and Houston 1979 in Sinclair and Norton-Griffiths 1979 p. 264 (20700; 1978)</t>
    <phoneticPr fontId="2" type="noConversion"/>
  </si>
  <si>
    <t>Hillbricht-Ilkowska and Weglenska 1973; Kajak and Dusoge 1973; Spodniewska and Hillbricht-Ilkowska 1973; Zawisza and Ciepielewski 1973</t>
    <phoneticPr fontId="2" type="noConversion"/>
  </si>
  <si>
    <t>Lien 1978; Tangen and Brettum 1978</t>
    <phoneticPr fontId="2" type="noConversion"/>
  </si>
  <si>
    <t>Port-Biehl, France</t>
    <phoneticPr fontId="2" type="noConversion"/>
  </si>
  <si>
    <t>van der Werf 2008; from average of densities over 6 locations from Oct-Jan 2007-08</t>
    <phoneticPr fontId="2" type="noConversion"/>
  </si>
  <si>
    <t>Kalff, J., HJ Kling, SH Holmgren, and HE Welch. “Phytoplankton, Phytoplankton Growth and Biomass Cycles in an Unpolluted and in a Polluted Polar Lake.” Verhandlungen Internationale Verein Fur Theoretische Und Ungewandte Limnologie 19 (1975).</t>
  </si>
  <si>
    <t>Seine; 1 years</t>
  </si>
  <si>
    <t>Loffler 1979</t>
    <phoneticPr fontId="2" type="noConversion"/>
  </si>
  <si>
    <t>Yunoko, Japan</t>
    <phoneticPr fontId="2" type="noConversion"/>
  </si>
  <si>
    <t>Sorokin, Y.I. “Biological Productivity of the Rybinsk Reservoir” (1972).</t>
  </si>
  <si>
    <t>Fisheries catch; 3 years</t>
  </si>
  <si>
    <t>Tjeukemeer, Netherlands</t>
    <phoneticPr fontId="2" type="noConversion"/>
  </si>
  <si>
    <t>Ostrich; Broten and Said 1995 in Sinclair 1995 p. 178-181 MMR; Average of 1989-1991</t>
    <phoneticPr fontId="2" type="noConversion"/>
  </si>
  <si>
    <t>Lappalainen et al. 1988</t>
    <phoneticPr fontId="2" type="noConversion"/>
  </si>
  <si>
    <t>Hayward 2006, Appendix A; density of 0.32 for 14651 km2; From Wilson 1975</t>
    <phoneticPr fontId="2" type="noConversion"/>
  </si>
  <si>
    <t>Pienaar 1969; p. 127</t>
    <phoneticPr fontId="2" type="noConversion"/>
  </si>
  <si>
    <t>Fresh mass; Bottle sampler; 6 sites; 12 dates; 15 years</t>
  </si>
  <si>
    <t>Kruuk 1972 p. 302</t>
    <phoneticPr fontId="2" type="noConversion"/>
  </si>
  <si>
    <t>Harris 1972</t>
    <phoneticPr fontId="2" type="noConversion"/>
  </si>
  <si>
    <t>Serengeti NP</t>
    <phoneticPr fontId="2" type="noConversion"/>
  </si>
  <si>
    <t>Sinclair 2007</t>
    <phoneticPr fontId="2" type="noConversion"/>
  </si>
  <si>
    <t>SANParks Census from Owen-Smith; data from 1995</t>
    <phoneticPr fontId="2" type="noConversion"/>
  </si>
  <si>
    <t>IUCN/SSC 2007 - Converted from 200 dogs x 4471/39097 km2 = 23; from E. Africa Cheetah and Wild dog conservation p. 17</t>
    <phoneticPr fontId="2" type="noConversion"/>
  </si>
  <si>
    <t>The only difference with this row of data and that for residents is that here migrant wildebeest and zebra are included</t>
    <phoneticPr fontId="2" type="noConversion"/>
  </si>
  <si>
    <t>Pilanesburg National Park, South Africa</t>
    <phoneticPr fontId="2" type="noConversion"/>
  </si>
  <si>
    <t>pil</t>
    <phoneticPr fontId="2" type="noConversion"/>
  </si>
  <si>
    <t>Goldspink, CR, and JW Banks. “A Description of the Tjeukemeer Fishery Together with a Note Upon the Yield Statistics Between 1964 and 1970.” Journal of Fish Biology 7, no. 5 (1975): 687–708.</t>
  </si>
  <si>
    <t>Fisheries catch; 23 years</t>
  </si>
  <si>
    <t>Schaller 1972; p454</t>
    <phoneticPr fontId="2" type="noConversion"/>
  </si>
  <si>
    <t>Schaller 1972; p454; possible to see them</t>
    <phoneticPr fontId="2" type="noConversion"/>
  </si>
  <si>
    <t xml:space="preserve">Houston 1979 in Sinclair and Norton-Griffiths 1979 Tbl 11.1 </t>
    <phoneticPr fontId="2" type="noConversion"/>
  </si>
  <si>
    <t xml:space="preserve">Note the much higher numbers and greater seasonal variability reported in Eltringham 1999 for 1994 and 1996 </t>
    <phoneticPr fontId="2" type="noConversion"/>
  </si>
  <si>
    <t>Mkomazi Game Reserve, Tanzania</t>
    <phoneticPr fontId="2" type="noConversion"/>
  </si>
  <si>
    <t>Biovolume; Bottle sampler; 1 sites; 15-18 dates; 2 years</t>
  </si>
  <si>
    <t>Seine, Electrofishing; 3 years</t>
  </si>
  <si>
    <t>Fisheries catch; 1 years</t>
  </si>
  <si>
    <t>Jónasson, PM. “The Ecosystem of Eutrophic Lake Esrom.” Lakes and Reservoirs. Edited by F.B. Taub. Elsevier Science Publishers, Amsterdam., 1984. pp. 177–204. Print.</t>
  </si>
  <si>
    <t>Fresh mass; Net sampler (20-45); 4-8 sites; 12-15 dates; 3 years</t>
  </si>
  <si>
    <t>Biovolume; Unknown sampler; Unknown sites; 6 dates; 1 years</t>
  </si>
  <si>
    <t>Avg Rainfall (mm)</t>
    <phoneticPr fontId="2" type="noConversion"/>
  </si>
  <si>
    <t>Fisheries catch; 12 years</t>
  </si>
  <si>
    <t>Jónasson, PM. “Ecology and Production of the Profundal Benthos in Relation to Phytoplankton in Lake Esrom.” Oikos Supplemental, Vol 14, P 1-148, 1972. 94 FIG, 45 TAB, 357 REF. (1972).</t>
  </si>
  <si>
    <t>Average of totals from 1997-1999; Wadge 2007; p. 95-101; estimates from Kwa-Zulu Natal Wildlife Service Zululand Region Yearbooks 1987-2013</t>
    <phoneticPr fontId="2" type="noConversion"/>
  </si>
  <si>
    <t>Henderson Ranch</t>
    <phoneticPr fontId="2" type="noConversion"/>
  </si>
  <si>
    <t>Wankie Park</t>
    <phoneticPr fontId="2" type="noConversion"/>
  </si>
  <si>
    <t>Masai Mara NR</t>
    <phoneticPr fontId="2" type="noConversion"/>
  </si>
  <si>
    <t>Pienaar 1963; several thousand hyenas is all that is reported; Schaller 1972 estimates 1500 p. 454</t>
    <phoneticPr fontId="2" type="noConversion"/>
  </si>
  <si>
    <t>Kalahari NP</t>
    <phoneticPr fontId="2" type="noConversion"/>
  </si>
  <si>
    <t>Smuts 1978; density in central region of 0.13; 700 lions but central region has nearly half of all lions</t>
    <phoneticPr fontId="2" type="noConversion"/>
  </si>
  <si>
    <t>Hofer&amp;Mills in Mills&amp;Hofer (Hyena SSC) 1998 p. 73; 1269-3886 in park cites Mills 1985</t>
    <phoneticPr fontId="2" type="noConversion"/>
  </si>
  <si>
    <t>from 1992; Bailey 1993</t>
    <phoneticPr fontId="2" type="noConversion"/>
  </si>
  <si>
    <t>Esrom, Denmark</t>
    <phoneticPr fontId="2" type="noConversion"/>
  </si>
  <si>
    <t>KWS TAWIRI 2010; p. 45</t>
    <phoneticPr fontId="2" type="noConversion"/>
  </si>
  <si>
    <t>van der Werf 2008; from average of densities over 6 locations from Oct-Jan 2007-08; KWS TAWIRI 2010 estimates 15328 in Amboseli area of 8797 km2</t>
    <phoneticPr fontId="2" type="noConversion"/>
  </si>
  <si>
    <t>Pienaar 1963; "several thousand"</t>
    <phoneticPr fontId="2" type="noConversion"/>
  </si>
  <si>
    <t>Pienaar 1963; several hundred</t>
    <phoneticPr fontId="2" type="noConversion"/>
  </si>
  <si>
    <t>avg</t>
    <phoneticPr fontId="2" type="noConversion"/>
  </si>
  <si>
    <t>Serengeti ecosystem, Tanzania</t>
    <phoneticPr fontId="2" type="noConversion"/>
  </si>
  <si>
    <t>Bennitt 2008, p. 3. After DWNP aerial surveys in the Okavango Delta. DWNP 2008. Digitised from Figure 3 (22716 buffalo in 20000 km2) and converted to density.</t>
    <phoneticPr fontId="2" type="noConversion"/>
  </si>
  <si>
    <t>SANParks Website</t>
    <phoneticPr fontId="2" type="noConversion"/>
  </si>
  <si>
    <t>SANParks Website White rhino</t>
    <phoneticPr fontId="2" type="noConversion"/>
  </si>
  <si>
    <t>Pienaar 1969; p. 129</t>
    <phoneticPr fontId="2" type="noConversion"/>
  </si>
  <si>
    <t>Lower Sabie, Kruger</t>
    <phoneticPr fontId="2" type="noConversion"/>
  </si>
  <si>
    <t>Fisheries catch; 4 years</t>
  </si>
  <si>
    <t>W (Niger section)</t>
    <phoneticPr fontId="2" type="noConversion"/>
  </si>
  <si>
    <t>Myers, N. 1975. The cheetah Acinonyx jubatus in Africa. IUCN Monograph No. 4, Morges, Switzerland</t>
  </si>
  <si>
    <t>Maximum (summer sample)</t>
    <phoneticPr fontId="2" type="noConversion"/>
  </si>
  <si>
    <t>Fresh mass; Bottle sampler (80); 1 sites; 39 dates; 1 years</t>
  </si>
  <si>
    <t xml:space="preserve">Springbok; Mills 1990 p. 278; 1342-11326; </t>
    <phoneticPr fontId="2" type="noConversion"/>
  </si>
  <si>
    <t>Fresh mass; Unknown sampler (No. 70); unknown sites; 14-21 dates; 2 years</t>
  </si>
  <si>
    <t>Dry mass; Net sampler (XX17); 1 sites; 15-20 dates; 2 years</t>
  </si>
  <si>
    <t>Warniak, Poland</t>
    <phoneticPr fontId="2" type="noConversion"/>
  </si>
  <si>
    <t>Biovolume; Bottle sampler; 2-3 sites; 6-28 dates; 3 years</t>
  </si>
  <si>
    <t>Jónasson, PM, C. Lindegaard, and K. Hamburger. “Energy Budget of Lake Esrom, Denmark.” Internationale Vereinigung Fuer Theoretische Und Angewandte Limnologie. Verhandlungen IVTLAP, 24, no. 1 (1990).</t>
  </si>
  <si>
    <t>Sorokin 1972; Hrbacek 1984</t>
    <phoneticPr fontId="2" type="noConversion"/>
  </si>
  <si>
    <t>Plumptre 2010 Fire; Digitised from plot; Data for 2010</t>
    <phoneticPr fontId="2" type="noConversion"/>
  </si>
  <si>
    <t>Sabie River, Kruger NP, South Africa</t>
    <phoneticPr fontId="2" type="noConversion"/>
  </si>
  <si>
    <t>Note</t>
    <phoneticPr fontId="2" type="noConversion"/>
  </si>
  <si>
    <t>Lesser Kudu; Harris 1972</t>
    <phoneticPr fontId="2" type="noConversion"/>
  </si>
  <si>
    <t>Stander 1999 - rough estimate based on spoor counts in comparison with other carnivores- leopard 0.0054; lion 0.012; hyena 0.027)</t>
    <phoneticPr fontId="2" type="noConversion"/>
  </si>
  <si>
    <t>Pienaar 1963; "several hundred"</t>
    <phoneticPr fontId="2" type="noConversion"/>
  </si>
  <si>
    <t>Berry 1997; From reports to the Secretary for S. W. Africa</t>
    <phoneticPr fontId="2" type="noConversion"/>
  </si>
  <si>
    <t>Nairobi National Park, Kenya</t>
    <phoneticPr fontId="2" type="noConversion"/>
  </si>
  <si>
    <t>Caro 1998; Density converted to Abundance; East 1998 p. 406 estimates 90 in GR + 120 surrounds</t>
    <phoneticPr fontId="2" type="noConversion"/>
  </si>
  <si>
    <t>na</t>
    <phoneticPr fontId="2" type="noConversion"/>
  </si>
  <si>
    <t>Karanth et al. 2004 PNAS p.4856 Table 1; range 625-1250mm Bandipur Tiger Reserve in Andheria et al. 2007</t>
    <phoneticPr fontId="2" type="noConversion"/>
  </si>
  <si>
    <t>Lion (kg/km2)</t>
    <phoneticPr fontId="2" type="noConversion"/>
  </si>
  <si>
    <t>from 1987;East 1988 p. 61; 100-300</t>
    <phoneticPr fontId="2" type="noConversion"/>
  </si>
  <si>
    <t>Leopard, Wild dog, jackal, ratel, serval all combined give a density of 0.04; Leopard density assumed to be 0.01; Caro 1999; Density from ground transect</t>
    <phoneticPr fontId="2" type="noConversion"/>
  </si>
  <si>
    <t>Biovolume; Unknown sampler; 2 sites; 14-16 dates; 2 years</t>
  </si>
  <si>
    <t>Fisheries catch; Unknown years</t>
  </si>
  <si>
    <t>Mana Pools National Park, Zimbabwe</t>
    <phoneticPr fontId="2" type="noConversion"/>
  </si>
  <si>
    <t>Laikipia</t>
    <phoneticPr fontId="2" type="noConversion"/>
  </si>
  <si>
    <t>Striped hyena; Lamprey 1963</t>
    <phoneticPr fontId="2" type="noConversion"/>
  </si>
  <si>
    <t>Avg</t>
    <phoneticPr fontId="2" type="noConversion"/>
  </si>
  <si>
    <t>IBP Reports at the Ferry House Laboratory of the Freshwater Biological Association on Lake Windermere, England; After Cyr and Peters 1996</t>
    <phoneticPr fontId="2" type="noConversion"/>
  </si>
  <si>
    <t>Ovre Heimdalsvatn, Norway</t>
    <phoneticPr fontId="2" type="noConversion"/>
  </si>
  <si>
    <t>Cyr, H., and R.H. Peters. “Biomass-size Spectra and the Prediction of Fish Biomass in Lakes.” Canadian Journal of Fisheries and Aquatic Sciences 53.5 (1996): 994–1006. Print.</t>
  </si>
  <si>
    <t>Dry mass; Net sampler (XX13, XX17); 1 sites; 9 dates; 1 years</t>
  </si>
  <si>
    <t>Estimated by authors</t>
  </si>
  <si>
    <t>Hayward 2006, Appendix A; density of 0.02 for 14651 km2; From Wilson 1975</t>
    <phoneticPr fontId="2" type="noConversion"/>
  </si>
  <si>
    <r>
      <t xml:space="preserve">From 1988; East 1988 p. 61; 20-50 mountain reedbuck (r. </t>
    </r>
    <r>
      <rPr>
        <i/>
        <sz val="10"/>
        <color indexed="55"/>
        <rFont val="Arial"/>
      </rPr>
      <t>fulvorufula</t>
    </r>
    <r>
      <rPr>
        <sz val="10"/>
        <color indexed="55"/>
        <rFont val="Arial"/>
        <family val="2"/>
      </rPr>
      <t>) on the crater wall</t>
    </r>
    <phoneticPr fontId="2" type="noConversion"/>
  </si>
  <si>
    <t>Mills 1990 p. 53; 110-180; After Mills et al 1978</t>
    <phoneticPr fontId="2" type="noConversion"/>
  </si>
  <si>
    <t>Kruger National Park, South Africa</t>
    <phoneticPr fontId="2" type="noConversion"/>
  </si>
  <si>
    <t>Gerenuk; Lamprey 1963</t>
    <phoneticPr fontId="2" type="noConversion"/>
  </si>
  <si>
    <t>Springbok; Ministry Environment &amp; Tourism Namibia http://www.met.gov.na/programmes/nnep/category.htm#Wildlife</t>
    <phoneticPr fontId="2" type="noConversion"/>
  </si>
  <si>
    <r>
      <t xml:space="preserve">from 1987; East 1988 p. 62 Kirk's Dikdik </t>
    </r>
    <r>
      <rPr>
        <i/>
        <sz val="10"/>
        <color indexed="55"/>
        <rFont val="Arial"/>
      </rPr>
      <t>Madoqua kirkii</t>
    </r>
    <phoneticPr fontId="2" type="noConversion"/>
  </si>
  <si>
    <t>Caro 1998; Density converted to Abundance; East 1998 p. 409 estimates Bohor reedbuck- 420; Southern reedbuck- 110</t>
    <phoneticPr fontId="2" type="noConversion"/>
  </si>
  <si>
    <t xml:space="preserve">Sinclair 2007; Fig 1; 45941 – Campbell and Borner 1995 in Sinclair 1995 p. 123 </t>
    <phoneticPr fontId="2" type="noConversion"/>
  </si>
  <si>
    <t>Hearn et al. 2003 GlobalGIS; nearest lat &amp; lon</t>
    <phoneticPr fontId="2" type="noConversion"/>
  </si>
  <si>
    <t>Minimum from Wilson 1975; Waterpoint count;  Appendix D p. 145</t>
    <phoneticPr fontId="2" type="noConversion"/>
  </si>
  <si>
    <t>Springbok; van Dyk Slotow 2003; Appendix 1</t>
    <phoneticPr fontId="2" type="noConversion"/>
  </si>
  <si>
    <t>Queen Elizabeth National Park, Uganda</t>
    <phoneticPr fontId="2" type="noConversion"/>
  </si>
  <si>
    <t>SANParks Website; mountain reedbuck- 150</t>
    <phoneticPr fontId="2" type="noConversion"/>
  </si>
  <si>
    <t>From Prins 1987 for 1985</t>
    <phoneticPr fontId="2" type="noConversion"/>
  </si>
  <si>
    <t>Hofer&amp;Mills in Mills&amp;Hofer (Hyena SSC) 1998 p. 73; Bowler 1991 estimates from playback calls a density ranging from 0.05 in the the North to 0.22 /km2 in the South. Assumed overall density of 0.14</t>
    <phoneticPr fontId="2" type="noConversion"/>
  </si>
  <si>
    <t>Pienaar 1969 p. 163; tbl 11</t>
    <phoneticPr fontId="2" type="noConversion"/>
  </si>
  <si>
    <t>Scaller 1972 p. 428</t>
    <phoneticPr fontId="2" type="noConversion"/>
  </si>
  <si>
    <t>Sakamoto et. al. 1975</t>
    <phoneticPr fontId="2" type="noConversion"/>
  </si>
  <si>
    <t>Schaller 1972 p. 428; 20000- Kruuk 1972 p. 83</t>
    <phoneticPr fontId="2" type="noConversion"/>
  </si>
  <si>
    <t>Schaller 1972 p. 428; 280000- Kruuk 1972 p. 83</t>
    <phoneticPr fontId="2" type="noConversion"/>
  </si>
  <si>
    <t>The only difference with this row of data and that for residents is that here migrant wildebeest and zebra are included</t>
    <phoneticPr fontId="2" type="noConversion"/>
  </si>
  <si>
    <t>Pienaar 1966 p. 75; Schaller 1972 p. 429 recounts that Estes claims only 97400 impala</t>
    <phoneticPr fontId="2" type="noConversion"/>
  </si>
  <si>
    <t>BPCTrust 2010; 0.2 cheetahs / 100 km2 in study area; range 0.15-0.5</t>
    <phoneticPr fontId="2" type="noConversion"/>
  </si>
  <si>
    <t>Pienaar 1966 p. 75; White Rhino</t>
    <phoneticPr fontId="2" type="noConversion"/>
  </si>
  <si>
    <t>Pienaar 1963; "probably more"</t>
    <phoneticPr fontId="2" type="noConversion"/>
  </si>
  <si>
    <t>van Dyk Slotow 2003</t>
    <phoneticPr fontId="2" type="noConversion"/>
  </si>
  <si>
    <t>Kajak, Z., and K. Dusoge. “Experimentally Increased Fish Stock in the Pond Type Lake Warniak. IX. Numbers and Biomass of Bottom Fauna.” EKOLOGIA POLSKA, VOL 21, NO 35, P 563-571, 1973. 4 FIG, 4 TAB, 24 REF. (1973).</t>
  </si>
  <si>
    <t>van Dyk Slotow 2003; 40-60</t>
    <phoneticPr fontId="2" type="noConversion"/>
  </si>
  <si>
    <t>Gerenuk; Harris 1972</t>
    <phoneticPr fontId="2" type="noConversion"/>
  </si>
  <si>
    <t>East 1998 p. 414; Ellipsen waterbuck</t>
    <phoneticPr fontId="2" type="noConversion"/>
  </si>
  <si>
    <t>Mills 1990 p. 279;Min value from p. 278; 2411 was digitised from plot</t>
    <phoneticPr fontId="2" type="noConversion"/>
  </si>
  <si>
    <t>Ogutu Owen-Smith 2005</t>
    <phoneticPr fontId="2" type="noConversion"/>
  </si>
  <si>
    <t>Caro 1998; Density converted to Abundance</t>
    <phoneticPr fontId="2" type="noConversion"/>
  </si>
  <si>
    <t>Pienaar 1963; several hundred, may even be a thousand and more</t>
    <phoneticPr fontId="2" type="noConversion"/>
  </si>
  <si>
    <t>from 1988; Runyoro et al. 1995 in Sinclair 1995 p. 162-165; Avg of repeated census</t>
    <phoneticPr fontId="2" type="noConversion"/>
  </si>
  <si>
    <t>This data derives from Farlow 1976, Table 1.</t>
    <phoneticPr fontId="2" type="noConversion"/>
  </si>
  <si>
    <t>Name of Ecosystem</t>
    <phoneticPr fontId="2" type="noConversion"/>
  </si>
  <si>
    <t>from model: 0.5 x N(t) + 0.25 x N(t-1) + 0.25 x N(t+1); Kissui Packer 2004</t>
    <phoneticPr fontId="2" type="noConversion"/>
  </si>
  <si>
    <t>Lamprey 1963</t>
    <phoneticPr fontId="2" type="noConversion"/>
  </si>
  <si>
    <t>Myastro, Bielorussia</t>
    <phoneticPr fontId="2" type="noConversion"/>
  </si>
  <si>
    <t>Caro 2008; from aerial survey</t>
    <phoneticPr fontId="2" type="noConversion"/>
  </si>
  <si>
    <t>linear interpolation from Kruuk 1972 (100; 1965) and East 1988 p. 61 (60; 1988)</t>
    <phoneticPr fontId="2" type="noConversion"/>
  </si>
  <si>
    <t>Ministry Environment &amp; Tourism Namibia http://www.met.gov.na/programmes/nnep/category.htm#Wildlife</t>
    <phoneticPr fontId="2" type="noConversion"/>
  </si>
  <si>
    <t>Kiev, Ukrainia</t>
    <phoneticPr fontId="2" type="noConversion"/>
  </si>
  <si>
    <t>Nwaswitshaka River, Kruger NP, South Africa</t>
    <phoneticPr fontId="2" type="noConversion"/>
  </si>
  <si>
    <t>Pienaar 1969; p. 122</t>
    <phoneticPr fontId="2" type="noConversion"/>
  </si>
  <si>
    <t>UNEP WCMC 2009; From a TWCM aerial survey in 1994; East 1998 p. 419 estimates 1600 also</t>
    <phoneticPr fontId="2" type="noConversion"/>
  </si>
  <si>
    <t>Ganf, G.G.  “The Regulation of Net Primary Production in Lake George, Uganda, East Africa.” In Productivity problems of fresh- waters. Edited by Z. Kajak and A. Hillbricht-Ilkowska. PWN Pol- ish Scientific Publishers, Warszawa, Poland., 1972.</t>
  </si>
  <si>
    <t>Watts Holekamp 2008; density excluding juveniles tbl 2: AVG of 1.118 /km2 - ((51-19.7)/28), and 0.883 /km2 - ((38.7-15.4)/26.4). Compare to 1.65 /km2 which is total with juveniles which is higher than Ngorongoro; Note Okello 2005 estimates 364 from density of 0.93 over 390 km2; In 2010 there were probably 150-200; Amboseli Chief Park Warden pers. comm.</t>
    <phoneticPr fontId="2" type="noConversion"/>
  </si>
  <si>
    <t>ODMP 2008; Summarised from 10 aerial counts done from 1988-2002 by the Dept of Wildlife and National Parks, Gov of Botswana, after Bonyongo, 2004; Converted to density from estimate over 20000 km2 of 35000</t>
    <phoneticPr fontId="2" type="noConversion"/>
  </si>
  <si>
    <t>From Weyerhaeuser 1982</t>
    <phoneticPr fontId="2" type="noConversion"/>
  </si>
  <si>
    <t>Sept</t>
    <phoneticPr fontId="2" type="noConversion"/>
  </si>
  <si>
    <t>East 1998 p. 420</t>
    <phoneticPr fontId="2" type="noConversion"/>
  </si>
  <si>
    <t>Mills 1990 p. 278; 5528-18155; gemsbok</t>
    <phoneticPr fontId="2" type="noConversion"/>
  </si>
  <si>
    <t>IUCN/SSC 1996 p. 21; Loveridge 2007 estimates 2.7 per 100km2 in their study area in 2004 amounting to about 400 lions;</t>
    <phoneticPr fontId="2" type="noConversion"/>
  </si>
  <si>
    <t>van Dyk Slotow 2003; Appendix 1</t>
    <phoneticPr fontId="2" type="noConversion"/>
  </si>
  <si>
    <t>Melghat</t>
    <phoneticPr fontId="2" type="noConversion"/>
  </si>
  <si>
    <t>Panna</t>
    <phoneticPr fontId="2" type="noConversion"/>
  </si>
  <si>
    <t>Pench-MR</t>
    <phoneticPr fontId="2" type="noConversion"/>
  </si>
  <si>
    <t>Kainji Lake</t>
    <phoneticPr fontId="2" type="noConversion"/>
  </si>
  <si>
    <t>East 1998 p. 416</t>
    <phoneticPr fontId="2" type="noConversion"/>
  </si>
  <si>
    <t>East 1998 p. 408; 930 Selous + 490 surrounds</t>
    <phoneticPr fontId="2" type="noConversion"/>
  </si>
  <si>
    <t>Schaller 1972 p. 428; 3200- Kruuk 1972 p. 83</t>
    <phoneticPr fontId="2" type="noConversion"/>
  </si>
  <si>
    <t>Black and White; van Dyk Slotow 2003; Appendix 1; estimate</t>
    <phoneticPr fontId="2" type="noConversion"/>
  </si>
  <si>
    <t>223 Mountain reedbuck, 3 common reedbuck; van Dyk Slotow 2003; Appendix 1</t>
    <phoneticPr fontId="2" type="noConversion"/>
  </si>
  <si>
    <t>Okello 2005; from density of 0.35 in 392 km2; +- 0.14; KWS TAWIRI 2010 estimates 1161 in Amboseli area of 8797 km2</t>
    <phoneticPr fontId="2" type="noConversion"/>
  </si>
  <si>
    <t>East 1998 p. 419</t>
    <phoneticPr fontId="2" type="noConversion"/>
  </si>
  <si>
    <t>Caro 1994; Sinclair 1995; p. 404 estimates 26</t>
    <phoneticPr fontId="2" type="noConversion"/>
  </si>
  <si>
    <t>Predator (kg/km2)</t>
    <phoneticPr fontId="2" type="noConversion"/>
  </si>
  <si>
    <t>Albert Park</t>
    <phoneticPr fontId="2" type="noConversion"/>
  </si>
  <si>
    <t>Khudum, Okavango Delta, Botswana</t>
    <phoneticPr fontId="2" type="noConversion"/>
  </si>
  <si>
    <t>These data include migrant abundances, which were excluded</t>
    <phoneticPr fontId="2" type="noConversion"/>
  </si>
  <si>
    <t>Nairobi Park</t>
    <phoneticPr fontId="2" type="noConversion"/>
  </si>
  <si>
    <t>Schaller 1972 p. 428; 7000- Kruuk 1972 p. 83</t>
    <phoneticPr fontId="2" type="noConversion"/>
  </si>
  <si>
    <t>van Dyk Slotow 2003; Adult density of 0.052 (26) lions/km2</t>
    <phoneticPr fontId="2" type="noConversion"/>
  </si>
  <si>
    <t>van der Werf 2008; from average of densities over 6 locations from Oct-Jan 2007-08; KWS TAWIRI 2010 estimates 426 in Amboseli area of 8797 km2</t>
    <phoneticPr fontId="2" type="noConversion"/>
  </si>
  <si>
    <t>Dry mass; Bottle sampler (50); 2 sites; 17 dates; 1 years</t>
  </si>
  <si>
    <t>Biovolume; Unknown sampler; 3-20 sites; Unknown dates; 2 years</t>
  </si>
  <si>
    <t>Fresh mass; Unknown sampler (No. 70); unknown sites; 14-21 dates; 3 years</t>
  </si>
  <si>
    <t>Rybinsk, Russia</t>
    <phoneticPr fontId="2" type="noConversion"/>
  </si>
  <si>
    <t>Dry</t>
    <phoneticPr fontId="2" type="noConversion"/>
  </si>
  <si>
    <t>Okello 2005; +- 0.09</t>
    <phoneticPr fontId="2" type="noConversion"/>
  </si>
  <si>
    <t>EcoSystems 1982; p.82; Average of 1974-1976</t>
    <phoneticPr fontId="2" type="noConversion"/>
  </si>
  <si>
    <t>Hearn et al. 2003 GlobalGIS; nearest lat &amp; lon</t>
    <phoneticPr fontId="2" type="noConversion"/>
  </si>
  <si>
    <t>Mills 1990 p. 279; digitised from plot</t>
    <phoneticPr fontId="2" type="noConversion"/>
  </si>
  <si>
    <t>Hearn et al. 2003 GlobalGIS; nearest lat &amp; lon</t>
    <phoneticPr fontId="2" type="noConversion"/>
  </si>
  <si>
    <t>Pienaar 1969; p. 112</t>
    <phoneticPr fontId="2" type="noConversion"/>
  </si>
  <si>
    <t>Mills 1990 p. 53; 110-180</t>
    <phoneticPr fontId="2" type="noConversion"/>
  </si>
  <si>
    <t>Karanth et al. 2004 PNAS p.4856 Table 1; 1100mm in east to 1600mm in the west in Karanth Nichols 1998; 900mm east to 1500mm to west in Karanth and Sunquist 1992</t>
    <phoneticPr fontId="2" type="noConversion"/>
  </si>
  <si>
    <t>Etosha National Park, Namibia</t>
    <phoneticPr fontId="2" type="noConversion"/>
  </si>
  <si>
    <t>Taman Negara NP (Kuala Terengan)</t>
    <phoneticPr fontId="2" type="noConversion"/>
  </si>
  <si>
    <t>Taman Negara NP (Kuala Koh)</t>
    <phoneticPr fontId="2" type="noConversion"/>
  </si>
  <si>
    <t>Maximum height (m)</t>
    <phoneticPr fontId="2" type="noConversion"/>
  </si>
  <si>
    <t>Area km2</t>
    <phoneticPr fontId="2" type="noConversion"/>
  </si>
  <si>
    <t>Rodgers 1974</t>
    <phoneticPr fontId="2" type="noConversion"/>
  </si>
  <si>
    <t>from model: 0.5 x N(t) + 0.25 x N(t-1) + 0.25 x N(t+1); Estes et al. 2006; Runyoro et al. 1995 in Sinclair 1995 p.162-165; Avg of repeated census (wet/dry)</t>
    <phoneticPr fontId="2" type="noConversion"/>
  </si>
  <si>
    <t>savD</t>
    <phoneticPr fontId="2" type="noConversion"/>
  </si>
  <si>
    <t>This is the only year that data was available</t>
    <phoneticPr fontId="2" type="noConversion"/>
  </si>
  <si>
    <t>Mills 1990 p. 278; 259-18014; red hartebeest</t>
    <phoneticPr fontId="2" type="noConversion"/>
  </si>
  <si>
    <t>Tarangire National Park, Tanzania</t>
    <phoneticPr fontId="2" type="noConversion"/>
  </si>
  <si>
    <t>Branch production (g/m2/yr)</t>
    <phoneticPr fontId="2" type="noConversion"/>
  </si>
  <si>
    <t>Total production per month growing season (g/m2/month)</t>
    <phoneticPr fontId="2" type="noConversion"/>
  </si>
  <si>
    <t>Queen Elizabeth National Park Uganda</t>
  </si>
  <si>
    <t>Masai Mara National Reserve, Kenya</t>
    <phoneticPr fontId="2" type="noConversion"/>
  </si>
  <si>
    <t>Bushpig; Caro 1998; Density converted to Abundance</t>
    <phoneticPr fontId="2" type="noConversion"/>
  </si>
  <si>
    <t>Mkomazi Reserve</t>
    <phoneticPr fontId="2" type="noConversion"/>
  </si>
  <si>
    <t>Kagera Park</t>
    <phoneticPr fontId="2" type="noConversion"/>
  </si>
  <si>
    <t>Serengeti Ecological Unit</t>
    <phoneticPr fontId="2" type="noConversion"/>
  </si>
  <si>
    <t>linear interpolated from 1971 (2000; Kruuk 1972 p. 83) and 1990 (28320; East 1998 p. 411; Bohor reedbuck;)</t>
    <phoneticPr fontId="2" type="noConversion"/>
  </si>
  <si>
    <t>from 1990; East 1998 p. 406</t>
    <phoneticPr fontId="2" type="noConversion"/>
  </si>
  <si>
    <t>Code</t>
    <phoneticPr fontId="2" type="noConversion"/>
  </si>
  <si>
    <r>
      <t xml:space="preserve">East 1988 p. 61; 20-50 mountain reedbuck (r. </t>
    </r>
    <r>
      <rPr>
        <i/>
        <sz val="10"/>
        <color indexed="55"/>
        <rFont val="Arial"/>
      </rPr>
      <t>fulvorufula</t>
    </r>
    <r>
      <rPr>
        <sz val="10"/>
        <color indexed="55"/>
        <rFont val="Arial"/>
        <family val="2"/>
      </rPr>
      <t>) on the crater wall</t>
    </r>
    <phoneticPr fontId="2" type="noConversion"/>
  </si>
  <si>
    <t>Moremi, Okavango, Botswana</t>
    <phoneticPr fontId="2" type="noConversion"/>
  </si>
  <si>
    <t>Kruger Northern Plains</t>
    <phoneticPr fontId="2" type="noConversion"/>
  </si>
  <si>
    <t>East 1998 p. 416; Lichtenstein's hartebeest</t>
    <phoneticPr fontId="2" type="noConversion"/>
  </si>
  <si>
    <t>Wet</t>
    <phoneticPr fontId="2" type="noConversion"/>
  </si>
  <si>
    <t>Hearn et al. 2003 GlobalGIS; nearest lat &amp; lon</t>
    <phoneticPr fontId="2" type="noConversion"/>
  </si>
  <si>
    <t xml:space="preserve">van der Werf 2008 from observations made in Dec 2007 and Jan 2008; see also Bauer and Van der Merwe 2004; 24 - 45. Watts Holekamp 2008 estimate 42 lions from density. Amboseli Ecosystem Workshop 2009 estimates 56 lions. Okello 2005 estimates 12 lions from density of 0.03 in 390 km2 </t>
    <phoneticPr fontId="2" type="noConversion"/>
  </si>
  <si>
    <t>Loveridge 2007; rains from November to April</t>
    <phoneticPr fontId="2" type="noConversion"/>
  </si>
  <si>
    <t>SANParks Website; 350 black rhino</t>
    <phoneticPr fontId="2" type="noConversion"/>
  </si>
  <si>
    <t>Average from 1981 (3000) and 2002 (4000); UNEP WCMC 2009</t>
    <phoneticPr fontId="2" type="noConversion"/>
  </si>
  <si>
    <t>Pench-MP</t>
    <phoneticPr fontId="2" type="noConversion"/>
  </si>
  <si>
    <t>Stems/Ha (usually &gt;10cm diameter at breast height)</t>
    <phoneticPr fontId="2" type="noConversion"/>
  </si>
  <si>
    <t>Basal Area (m2/ha)</t>
    <phoneticPr fontId="2" type="noConversion"/>
  </si>
  <si>
    <t>Dead wood litterfall (tons/ha/yr)</t>
    <phoneticPr fontId="2" type="noConversion"/>
  </si>
  <si>
    <t>Tsimliansk, Russia</t>
    <phoneticPr fontId="2" type="noConversion"/>
  </si>
  <si>
    <t>Kruuk 1972; p. 83</t>
    <phoneticPr fontId="2" type="noConversion"/>
  </si>
  <si>
    <t>from 1990; East 1998 p. 406</t>
    <phoneticPr fontId="2" type="noConversion"/>
  </si>
  <si>
    <t>Cheetah (kg/km2)</t>
    <phoneticPr fontId="2" type="noConversion"/>
  </si>
  <si>
    <t>Queen Elizabeth (Rwenzori) NP, Uganda</t>
    <phoneticPr fontId="2" type="noConversion"/>
  </si>
  <si>
    <t>This data derives from Hemson 2003, Chapter 3, Results, Table 1, p. 119-121</t>
    <phoneticPr fontId="2" type="noConversion"/>
  </si>
  <si>
    <r>
      <t>Lion (</t>
    </r>
    <r>
      <rPr>
        <b/>
        <i/>
        <sz val="10"/>
        <rFont val="Arial"/>
      </rPr>
      <t>N</t>
    </r>
    <r>
      <rPr>
        <b/>
        <sz val="10"/>
        <rFont val="Arial"/>
        <family val="2"/>
      </rPr>
      <t>/100km2)</t>
    </r>
    <phoneticPr fontId="2" type="noConversion"/>
  </si>
  <si>
    <t>From Bourliere 1965</t>
    <phoneticPr fontId="2" type="noConversion"/>
  </si>
  <si>
    <t>Schaller 1972 p. 428; 25000- Kruuk 1972 p. 83</t>
    <phoneticPr fontId="2" type="noConversion"/>
  </si>
  <si>
    <t>Tree Savannah S. Kalahari</t>
    <phoneticPr fontId="2" type="noConversion"/>
  </si>
  <si>
    <t>Trinkel 2004; Trinkel 2010; Average rainfall</t>
    <phoneticPr fontId="2" type="noConversion"/>
  </si>
  <si>
    <t>kid</t>
    <phoneticPr fontId="2" type="noConversion"/>
  </si>
  <si>
    <t>Ngorongoro Crater, Tanzania</t>
    <phoneticPr fontId="2" type="noConversion"/>
  </si>
  <si>
    <t>Phytoplankton methods (units; sampler; number of sites; dates; and years)</t>
    <phoneticPr fontId="2" type="noConversion"/>
  </si>
  <si>
    <t>Zooplankton biomass (g/m2)</t>
    <phoneticPr fontId="2" type="noConversion"/>
  </si>
  <si>
    <t>Sabie River, Kruger NP, South Africa</t>
    <phoneticPr fontId="2" type="noConversion"/>
  </si>
  <si>
    <t>Karanth Nichols 1998; also Karanth et al. 2004 PNAS p.4856 Table 1</t>
    <phoneticPr fontId="2" type="noConversion"/>
  </si>
  <si>
    <t>Kidepo Valley National Park, Uganda</t>
    <phoneticPr fontId="2" type="noConversion"/>
  </si>
  <si>
    <t>Name of Ecosystem</t>
    <phoneticPr fontId="2" type="noConversion"/>
  </si>
  <si>
    <t>Matetsi</t>
    <phoneticPr fontId="2" type="noConversion"/>
  </si>
  <si>
    <t>Serengeti Woodland</t>
    <phoneticPr fontId="2" type="noConversion"/>
  </si>
  <si>
    <t>SANParks Census from Owen-Smith; data from 1996</t>
    <phoneticPr fontId="2" type="noConversion"/>
  </si>
  <si>
    <t>Dry</t>
    <phoneticPr fontId="2" type="noConversion"/>
  </si>
  <si>
    <t>Bandhavgarh National Park, India</t>
    <phoneticPr fontId="2" type="noConversion"/>
  </si>
  <si>
    <t>Data is reported from 1994 to 1998, all of which shows little variability in total predator and prey biomass density.</t>
    <phoneticPr fontId="2" type="noConversion"/>
  </si>
  <si>
    <t>Hyena (kg/km2)</t>
    <phoneticPr fontId="2" type="noConversion"/>
  </si>
  <si>
    <t>Manovo</t>
    <phoneticPr fontId="2" type="noConversion"/>
  </si>
  <si>
    <t xml:space="preserve">Data is available only as density. Only average prey abundance is currently available from BPCTrust despite considerable seasonal variation. These values thus likely overestimate prey biomass. BPCTrust has seasonal prey variability and could be contacted for data. </t>
    <phoneticPr fontId="2" type="noConversion"/>
  </si>
  <si>
    <t>Hearn et al. 2003 GlobalGIS; nearest lat &amp; lon</t>
    <phoneticPr fontId="2" type="noConversion"/>
  </si>
  <si>
    <t>UWA 2010; p. 66; SE- 33</t>
    <phoneticPr fontId="2" type="noConversion"/>
  </si>
  <si>
    <t>Leaf litter production (g/m2/yr)</t>
    <phoneticPr fontId="2" type="noConversion"/>
  </si>
  <si>
    <t>TWCM 1994 in Creel and Creel 2002 p. 21</t>
    <phoneticPr fontId="2" type="noConversion"/>
  </si>
  <si>
    <t>BIOMASS DENSITY (kg/km2)</t>
    <phoneticPr fontId="2" type="noConversion"/>
  </si>
  <si>
    <t>Kaziranga</t>
    <phoneticPr fontId="2" type="noConversion"/>
  </si>
  <si>
    <t>Age (yrs)</t>
    <phoneticPr fontId="2" type="noConversion"/>
  </si>
  <si>
    <t>Schaller 1972; p454; possible to see them</t>
    <phoneticPr fontId="2" type="noConversion"/>
  </si>
  <si>
    <t>Lamprey 1964; Average annual totals 1958-1961</t>
    <phoneticPr fontId="2" type="noConversion"/>
  </si>
  <si>
    <t>Savuti area of Chobe National Park, Botswana</t>
    <phoneticPr fontId="2" type="noConversion"/>
  </si>
  <si>
    <t>Bandhavgarh Climate/Bandhavgarh National Park</t>
    <phoneticPr fontId="2" type="noConversion"/>
  </si>
  <si>
    <t>Stem wood &amp; Bark (tons/ha)</t>
    <phoneticPr fontId="2" type="noConversion"/>
  </si>
  <si>
    <t>Branch (tons/ha)</t>
    <phoneticPr fontId="2" type="noConversion"/>
  </si>
  <si>
    <t>Tarangire National Park, Tanzania</t>
    <phoneticPr fontId="2" type="noConversion"/>
  </si>
  <si>
    <t>Gonarezhou National Park Zimbabwe</t>
  </si>
  <si>
    <t>Kaziranga National Park India</t>
  </si>
  <si>
    <t>bdg93</t>
  </si>
  <si>
    <t>bdg94</t>
  </si>
  <si>
    <t>Grassland Production vs Biomass Above, Below-ground and Total</t>
    <phoneticPr fontId="2" type="noConversion"/>
  </si>
  <si>
    <t>East 1998 p. 427; Only Umfolozi 478 km2</t>
    <phoneticPr fontId="2" type="noConversion"/>
  </si>
  <si>
    <t>The only difference with this row of data and that for residents is that here migrant wildebeest and zebra are included</t>
    <phoneticPr fontId="2" type="noConversion"/>
  </si>
  <si>
    <t>East 1998 p. 408</t>
    <phoneticPr fontId="2" type="noConversion"/>
  </si>
  <si>
    <t>1500-3400</t>
    <phoneticPr fontId="2" type="noConversion"/>
  </si>
  <si>
    <t>Karanth et al. 2004 PNAS p.4856 Table 1; 2000-2540mm most falling June-Sept in Bhadra Tiger Reserve in Jathanna et al. 2003</t>
    <phoneticPr fontId="2" type="noConversion"/>
  </si>
  <si>
    <r>
      <t>Area km</t>
    </r>
    <r>
      <rPr>
        <b/>
        <vertAlign val="superscript"/>
        <sz val="10"/>
        <rFont val="Arial"/>
        <family val="2"/>
      </rPr>
      <t>2</t>
    </r>
    <phoneticPr fontId="2" type="noConversion"/>
  </si>
  <si>
    <t>Wilson 1975; Appendix B p. 143</t>
    <phoneticPr fontId="2" type="noConversion"/>
  </si>
  <si>
    <t>Masai Mara NR</t>
    <phoneticPr fontId="2" type="noConversion"/>
  </si>
  <si>
    <t>SANParks Website; "&gt;500"</t>
    <phoneticPr fontId="2" type="noConversion"/>
  </si>
  <si>
    <t>This point is composed of a variety of sources. Most notably, carnivore estimates from TAWIRI are tenuous. Furthermore, this ecosystem experiences dramatic fluctuations in prey, as they migrate into Simanjiro and north during the wet season. This point requires further investigation.</t>
    <phoneticPr fontId="2" type="noConversion"/>
  </si>
  <si>
    <t xml:space="preserve">East 1988 p. 60 grey duiker; minimum of 5000 in Selous </t>
    <phoneticPr fontId="2" type="noConversion"/>
  </si>
  <si>
    <t>East 1998 p. 417; Nyassa wildebeest</t>
    <phoneticPr fontId="2" type="noConversion"/>
  </si>
  <si>
    <t>This is the average prey density in the southern Kalahari for the years 1979 - 1983, averaging large variability from migrant populations; Mills 1990 p. 278</t>
    <phoneticPr fontId="2" type="noConversion"/>
  </si>
  <si>
    <t xml:space="preserve">This data derives from East 1984, Table 4. </t>
    <phoneticPr fontId="2" type="noConversion"/>
  </si>
  <si>
    <t>This data derives from Kawanishi and Sunquist 2004, digitised from Figure 3.</t>
    <phoneticPr fontId="2" type="noConversion"/>
  </si>
  <si>
    <t>Dune Savanah S. Kalahari</t>
    <phoneticPr fontId="2" type="noConversion"/>
  </si>
  <si>
    <t>Rough estimate based on pers comm with park staff; Schaller 1972 p. 454</t>
    <phoneticPr fontId="2" type="noConversion"/>
  </si>
  <si>
    <t>van Dyk Slotow 2003</t>
    <phoneticPr fontId="2" type="noConversion"/>
  </si>
  <si>
    <t>Total Predators (kg/km2)</t>
    <phoneticPr fontId="2" type="noConversion"/>
  </si>
  <si>
    <t>Kruger Park</t>
    <phoneticPr fontId="2" type="noConversion"/>
  </si>
  <si>
    <t>These data were obtained from Cyr and Peters 1996, Table 1 and 2</t>
    <phoneticPr fontId="2" type="noConversion"/>
  </si>
  <si>
    <t>1989 and 1990 were years with considerably higher estimates of Nilgai and Sambar, two of the largest prey species</t>
    <phoneticPr fontId="2" type="noConversion"/>
  </si>
  <si>
    <t>from 1976; Sinclair 2007; Fig 1</t>
    <phoneticPr fontId="2" type="noConversion"/>
  </si>
  <si>
    <t>from 1987;East 1988 p. 61; 100-300</t>
    <phoneticPr fontId="2" type="noConversion"/>
  </si>
  <si>
    <t>Hayward 2006, Appendix A; density of 0.67 for 14651 km2; From Wilson 1975</t>
    <phoneticPr fontId="2" type="noConversion"/>
  </si>
  <si>
    <t>Kawanishi and Sunquist 2004</t>
    <phoneticPr fontId="2" type="noConversion"/>
  </si>
  <si>
    <t>Change in standing crop of leaves (tons/ha/yr)</t>
    <phoneticPr fontId="2" type="noConversion"/>
  </si>
  <si>
    <t>Tadoba-andhari Tiger Reserve, India</t>
    <phoneticPr fontId="2" type="noConversion"/>
  </si>
  <si>
    <t>Similipal Tiger Reserve India</t>
  </si>
  <si>
    <t>nw_ont79</t>
  </si>
  <si>
    <t>Lawa1 Malaysia</t>
  </si>
  <si>
    <t>lucius</t>
  </si>
  <si>
    <t>Salvelinus</t>
  </si>
  <si>
    <t>curtilamellata</t>
  </si>
  <si>
    <t>sab</t>
    <phoneticPr fontId="2" type="noConversion"/>
  </si>
  <si>
    <t>Zebra (kg/km2)</t>
    <phoneticPr fontId="2" type="noConversion"/>
  </si>
  <si>
    <t>Buffalo (kg/km2)</t>
    <phoneticPr fontId="2" type="noConversion"/>
  </si>
  <si>
    <t>Mills 1990 p. 3; Avg for 1972-1983; +- 44.2mm</t>
    <phoneticPr fontId="2" type="noConversion"/>
  </si>
  <si>
    <t>Wet</t>
    <phoneticPr fontId="2" type="noConversion"/>
  </si>
  <si>
    <t>This is a study site in Taman Negara NP (4343 km2)</t>
    <phoneticPr fontId="2" type="noConversion"/>
  </si>
  <si>
    <t>Phytoplankton Production (gC/m2/yr)</t>
    <phoneticPr fontId="2" type="noConversion"/>
  </si>
  <si>
    <t>Wildebeest (kg/km2)</t>
    <phoneticPr fontId="2" type="noConversion"/>
  </si>
  <si>
    <t>Kidepo Valley National Park, Uganda</t>
    <phoneticPr fontId="2" type="noConversion"/>
  </si>
  <si>
    <t>from 1991; Campbell and Borner 1995 in Sinclair 1995 p. 122</t>
    <phoneticPr fontId="2" type="noConversion"/>
  </si>
  <si>
    <t>Sinclair 2007; Fig 1; 50000- Schaller 1972 p. 428; 48000 – Kruuk 1972 p. 83; 38000 - Kruuk 1972 from Hendrichs</t>
    <phoneticPr fontId="2" type="noConversion"/>
  </si>
  <si>
    <t>Arly</t>
    <phoneticPr fontId="2" type="noConversion"/>
  </si>
  <si>
    <t>Boubandjidah</t>
    <phoneticPr fontId="2" type="noConversion"/>
  </si>
  <si>
    <t>Runyoro et al. 1995 in Sinclair 1995 p. 162-165; Avg of repeated census</t>
    <phoneticPr fontId="2" type="noConversion"/>
  </si>
  <si>
    <t>from model: 0.5 x N(t) + 0.25 x N(t-1) + 0.25 x N(t+1); Runyoro et al. 1995 in Sinclair 1995 p. 162-165; Avg of repeated census</t>
    <phoneticPr fontId="2" type="noConversion"/>
  </si>
  <si>
    <t>Dik-dik; Okello 2005; +- 0.45; from density estimate of 0.48</t>
    <phoneticPr fontId="2" type="noConversion"/>
  </si>
  <si>
    <t>Gerenuk; KWS TAWIRI 2010; p. 45; Wet season 2007 estimate in surrounding dispersal area of 8797 km2</t>
    <phoneticPr fontId="2" type="noConversion"/>
  </si>
  <si>
    <r>
      <t xml:space="preserve">from 1987; East 1988 p. 62 Kirk's Dikdik </t>
    </r>
    <r>
      <rPr>
        <i/>
        <sz val="10"/>
        <color indexed="55"/>
        <rFont val="Arial"/>
      </rPr>
      <t>Madoqua kirkii</t>
    </r>
    <phoneticPr fontId="2" type="noConversion"/>
  </si>
  <si>
    <t>Akagera</t>
    <phoneticPr fontId="2" type="noConversion"/>
  </si>
  <si>
    <t>Farlow 1976</t>
    <phoneticPr fontId="2" type="noConversion"/>
  </si>
  <si>
    <t>Country</t>
    <phoneticPr fontId="2" type="noConversion"/>
  </si>
  <si>
    <t>From average of data from 1988 to 1992; Runyoro et al. 1995 in Sinclair 1995 p. 162-165; Avg of repeated census</t>
    <phoneticPr fontId="2" type="noConversion"/>
  </si>
  <si>
    <t>Data from 1993 to 1998 shows a consistent increase in both predators and prey (1995, 1996 and 1997)</t>
    <phoneticPr fontId="2" type="noConversion"/>
  </si>
  <si>
    <t>Hillbricht-llkowska and Weglenska 1970</t>
    <phoneticPr fontId="2" type="noConversion"/>
  </si>
  <si>
    <t>c_ala86</t>
  </si>
  <si>
    <t>Boljshoy Harbey Russia</t>
  </si>
  <si>
    <t>Pisidium</t>
  </si>
  <si>
    <t>choreus</t>
  </si>
  <si>
    <t>Big Springs U.S.A.</t>
  </si>
  <si>
    <t>Struga Poland</t>
  </si>
  <si>
    <t>Nisutlin Yukon</t>
  </si>
  <si>
    <t>Teslin burn Yukon</t>
  </si>
  <si>
    <t>Kaha Malaysia</t>
  </si>
  <si>
    <t>Data exists for 1993 to 1998 with data for 1995 reportedly less reliable, with tiger and leopard numbers deriving from waterhole counts.</t>
    <phoneticPr fontId="2" type="noConversion"/>
  </si>
  <si>
    <t>There is good evidence that lions prey regularly on elephants in Savuti (see Power Compion 2009). Though this may be a more recent phenomenon, an estimate of the number of elephants in Savuti (based on average densities over the whole of Chobe) for the early 1990s were included in the prey biomass calculation. This data requires further work as no estimates of the smaller carnivores are available, and Viljoen 1993 and Cooper 1990 have conflicting estimates of lions and spotted hyenas (see note at each).</t>
    <phoneticPr fontId="2" type="noConversion"/>
  </si>
  <si>
    <t>Ngorongoro Crater</t>
    <phoneticPr fontId="2" type="noConversion"/>
  </si>
  <si>
    <t>Lake Manyara</t>
    <phoneticPr fontId="2" type="noConversion"/>
  </si>
  <si>
    <t>Tarangire Reserve</t>
    <phoneticPr fontId="2" type="noConversion"/>
  </si>
  <si>
    <t>North American Wolves vs Prey (&gt;5kg) Biomass</t>
    <phoneticPr fontId="2" type="noConversion"/>
  </si>
  <si>
    <t>Yunoko Japan</t>
  </si>
  <si>
    <t>Okavango Delta Botswana</t>
  </si>
  <si>
    <t>pan98</t>
  </si>
  <si>
    <t>From 1997; Hofer&amp;Mills in Mills&amp;Hofer (Hyena SSC) 1998 p. 72; 7200-7700 in Serengeti ecosystem and 500-1000 in Masai Mara</t>
    <phoneticPr fontId="2" type="noConversion"/>
  </si>
  <si>
    <t>East 1998 p. 425</t>
    <phoneticPr fontId="2" type="noConversion"/>
  </si>
  <si>
    <t>Nov</t>
    <phoneticPr fontId="2" type="noConversion"/>
  </si>
  <si>
    <t>Wilson 1975; p. 12; Wankie BSAP for 1968/69. Average for Robins area from 1956 to 1970 is 611 mm</t>
    <phoneticPr fontId="2" type="noConversion"/>
  </si>
  <si>
    <t>Whyte et al. 2003 in du Toit et al. 2003 p. 339; from annual census data</t>
    <phoneticPr fontId="2" type="noConversion"/>
  </si>
  <si>
    <t>UWA 2010; p. 65; SE- 25</t>
    <phoneticPr fontId="2" type="noConversion"/>
  </si>
  <si>
    <t>TANAPA 2002</t>
    <phoneticPr fontId="2" type="noConversion"/>
  </si>
  <si>
    <t>Ranthambore</t>
    <phoneticPr fontId="2" type="noConversion"/>
  </si>
  <si>
    <t>Kanha</t>
    <phoneticPr fontId="2" type="noConversion"/>
  </si>
  <si>
    <t>Comoe</t>
    <phoneticPr fontId="2" type="noConversion"/>
  </si>
  <si>
    <t>Kob; Plumptre 2010 Fire; Digitised from plot; Data for 2010</t>
    <phoneticPr fontId="2" type="noConversion"/>
  </si>
  <si>
    <t xml:space="preserve">Houston 1979 in Sinclair and Norton-Griffiths 1979 Tbl 11.1 </t>
    <phoneticPr fontId="2" type="noConversion"/>
  </si>
  <si>
    <t>Group</t>
    <phoneticPr fontId="2" type="noConversion"/>
  </si>
  <si>
    <t>Fruit litterfall (tons/ha/yr)</t>
    <phoneticPr fontId="2" type="noConversion"/>
  </si>
  <si>
    <t>Life history (C: continuous, N: noncontinuous)</t>
    <phoneticPr fontId="2" type="noConversion"/>
  </si>
  <si>
    <t>Kuenzler 1961</t>
    <phoneticPr fontId="2" type="noConversion"/>
  </si>
  <si>
    <t>Bark wood production (tons/ha/yr)</t>
    <phoneticPr fontId="2" type="noConversion"/>
  </si>
  <si>
    <t>e-den84</t>
  </si>
  <si>
    <t>Pilanesburg National Park South Africa</t>
  </si>
  <si>
    <t>Nagarahole National Park India</t>
  </si>
  <si>
    <t>Wood production (g/m2/yr)</t>
    <phoneticPr fontId="2" type="noConversion"/>
  </si>
  <si>
    <t>Sikhote-Alin Zapovednik Russia</t>
  </si>
  <si>
    <t>per78</t>
  </si>
  <si>
    <t>per87</t>
  </si>
  <si>
    <t>mostly during monsoon July-Sept; Karanth et al. 2004; also Karanth et al. 2004 PNAS p.4856 Table 1</t>
    <phoneticPr fontId="2" type="noConversion"/>
  </si>
  <si>
    <t>bdg95</t>
  </si>
  <si>
    <t>bdg96</t>
  </si>
  <si>
    <t>bdg97</t>
  </si>
  <si>
    <t>bdg98</t>
  </si>
  <si>
    <t>Hayward 2006, Appendix A density of 0.19 in 14651 km2; From Wilson 1975; East 1988 p. 56 claims it is only in the north so number was halved</t>
    <phoneticPr fontId="2" type="noConversion"/>
  </si>
  <si>
    <t>UWA 2010; p. 66; SE- 77</t>
    <phoneticPr fontId="2" type="noConversion"/>
  </si>
  <si>
    <t>Borner et al. 1987; 981000; Houston 1979 in Sinclair and Norton-Griffiths 1979 Tbl 11.1; Using ratio of total to residents from Schaller 1972 p. 428 ~ 0.0571</t>
    <phoneticPr fontId="2" type="noConversion"/>
  </si>
  <si>
    <t xml:space="preserve">TAWIRI 2007, p. 19 – 0.75 x 570 adult females +570 </t>
    <phoneticPr fontId="2" type="noConversion"/>
  </si>
  <si>
    <t>from 1987; East 1988;</t>
    <phoneticPr fontId="2" type="noConversion"/>
  </si>
  <si>
    <t>oka</t>
    <phoneticPr fontId="2" type="noConversion"/>
  </si>
  <si>
    <t>Schaller 1972 p. 428; 70000- Kruuk 1972 p. 83</t>
    <phoneticPr fontId="2" type="noConversion"/>
  </si>
  <si>
    <t>from 1987; East 1988; in SNP</t>
    <phoneticPr fontId="2" type="noConversion"/>
  </si>
  <si>
    <t>Zalewka2 Poland</t>
  </si>
  <si>
    <t>Tadoba</t>
    <phoneticPr fontId="2" type="noConversion"/>
  </si>
  <si>
    <t>Mean depth (m)</t>
    <phoneticPr fontId="2" type="noConversion"/>
  </si>
  <si>
    <t>Virunga (Rwindi)</t>
    <phoneticPr fontId="2" type="noConversion"/>
  </si>
  <si>
    <t>Hemson 2003</t>
    <phoneticPr fontId="2" type="noConversion"/>
  </si>
  <si>
    <t>Central Kalahari GR</t>
    <phoneticPr fontId="2" type="noConversion"/>
  </si>
  <si>
    <t>Kunene</t>
    <phoneticPr fontId="2" type="noConversion"/>
  </si>
  <si>
    <t>Ngorongoro Crater, Tanzania</t>
    <phoneticPr fontId="2" type="noConversion"/>
  </si>
  <si>
    <t>Schaller 1972; p454</t>
    <phoneticPr fontId="2" type="noConversion"/>
  </si>
  <si>
    <t>Rainfall (mm)</t>
    <phoneticPr fontId="2" type="noConversion"/>
  </si>
  <si>
    <t>Lake Manyara National Park, Tanzania</t>
    <phoneticPr fontId="2" type="noConversion"/>
  </si>
  <si>
    <t>Ngorongoro Crater Tanzania</t>
  </si>
  <si>
    <t>Demenets USSR</t>
  </si>
  <si>
    <t>Bulu Malaysia</t>
  </si>
  <si>
    <t>Serengeti ecosystem Tanzania</t>
  </si>
  <si>
    <t>Bori-Satpura Tiger Reserve India</t>
  </si>
  <si>
    <t>Mkomazi Game Reserve Tanzania</t>
  </si>
  <si>
    <t>Nwaswitshaka River Kruger NP South Africa</t>
  </si>
  <si>
    <t>pan95</t>
  </si>
  <si>
    <t>pan96</t>
  </si>
  <si>
    <t>pan97</t>
  </si>
  <si>
    <t>sar91</t>
  </si>
  <si>
    <t>Mills 1990 p. 278; 12-13099</t>
    <phoneticPr fontId="2" type="noConversion"/>
  </si>
  <si>
    <t>Red Hartebeest; van Dyk Slotow 2003; Appendix 1</t>
    <phoneticPr fontId="2" type="noConversion"/>
  </si>
  <si>
    <t>Grange and Duncan 2006</t>
    <phoneticPr fontId="2" type="noConversion"/>
  </si>
  <si>
    <t>Taman Negara National Park (Kuala Koh) Malaysia</t>
  </si>
  <si>
    <t>Mills 1990 p. 278; 816-172027; blue hartebeest</t>
    <phoneticPr fontId="2" type="noConversion"/>
  </si>
  <si>
    <t>carpio, 1968</t>
  </si>
  <si>
    <t>Tilapia</t>
  </si>
  <si>
    <t>nilotica</t>
  </si>
  <si>
    <t>pilea</t>
  </si>
  <si>
    <t>Schilbe</t>
  </si>
  <si>
    <t>mystus</t>
  </si>
  <si>
    <t>nebulosus</t>
  </si>
  <si>
    <t>Labeo</t>
  </si>
  <si>
    <t>altivelis</t>
  </si>
  <si>
    <t>Hydrocynus</t>
  </si>
  <si>
    <t>La Luisa Cuba</t>
  </si>
  <si>
    <t>Dalnee USSR</t>
  </si>
  <si>
    <t>Tarangire National Park Tanzania</t>
  </si>
  <si>
    <t>Chaborus</t>
  </si>
  <si>
    <t>Mkomasi GR Tanzania</t>
  </si>
  <si>
    <t>Katavi National Park Tanzania</t>
  </si>
  <si>
    <t>Carroll Canada</t>
  </si>
  <si>
    <t>Irvine2 Canada</t>
  </si>
  <si>
    <t>Utrata3 Poland</t>
  </si>
  <si>
    <t>Kingswell England</t>
  </si>
  <si>
    <t>Mesta Bulgaria</t>
  </si>
  <si>
    <t>Bobrza Poland</t>
  </si>
  <si>
    <t>Clemons Fork 1 U.S.A.</t>
  </si>
  <si>
    <t>Needle Branch U.S.A.</t>
  </si>
  <si>
    <t>Kalakad Mundanthurai Tiger Reserve, India</t>
    <phoneticPr fontId="2" type="noConversion"/>
  </si>
  <si>
    <t>Kejin2 Malaysia</t>
  </si>
  <si>
    <t>Warkocz Poland</t>
  </si>
  <si>
    <t>Aceraceae</t>
    <phoneticPr fontId="2" type="noConversion"/>
  </si>
  <si>
    <t>Cannell 1982.  p. 29; cited in Niklas Enquist 2004</t>
  </si>
  <si>
    <t>tinca</t>
  </si>
  <si>
    <t>Rutilus</t>
  </si>
  <si>
    <t>Phen Wildlife Sanctuary is a micro-satellite of Kanha Tiger Reserve, and at only 110 km2, is among the smallest regions included in the analysis. Wildlife numbers from 1994 to 1998 appeared very stable.</t>
    <phoneticPr fontId="2" type="noConversion"/>
  </si>
  <si>
    <t>Blue Wildebeest; van Dyk Slotow 2003; Appendix 1</t>
    <phoneticPr fontId="2" type="noConversion"/>
  </si>
  <si>
    <t>Data for Melghat TR is quite stable for the years reported (1993, 1995, 1996, 1997)</t>
    <phoneticPr fontId="2" type="noConversion"/>
  </si>
  <si>
    <t>Bhadra</t>
    <phoneticPr fontId="2" type="noConversion"/>
  </si>
  <si>
    <t>Water Body</t>
    <phoneticPr fontId="2" type="noConversion"/>
  </si>
  <si>
    <t>Lac Mempremagog</t>
    <phoneticPr fontId="2" type="noConversion"/>
  </si>
  <si>
    <t>kan94</t>
  </si>
  <si>
    <t>kan95</t>
  </si>
  <si>
    <t>Sariska Tiger Reserve India</t>
  </si>
  <si>
    <t>n_alb79</t>
  </si>
  <si>
    <t>Queen Elizabeth National Park, Uganda</t>
    <phoneticPr fontId="2" type="noConversion"/>
  </si>
  <si>
    <t>que</t>
    <phoneticPr fontId="2" type="noConversion"/>
  </si>
  <si>
    <t>Taman Negara NP (Merapoh)</t>
    <phoneticPr fontId="2" type="noConversion"/>
  </si>
  <si>
    <t>bor96</t>
  </si>
  <si>
    <t>bor98</t>
  </si>
  <si>
    <t>Foliage biomass (tons/ha; based on litterfall and leaf longevity)</t>
    <phoneticPr fontId="2" type="noConversion"/>
  </si>
  <si>
    <t>Clemons Fork 3 U.S.A.</t>
  </si>
  <si>
    <t>Phen Wildlife Sanctuary, India</t>
    <phoneticPr fontId="2" type="noConversion"/>
  </si>
  <si>
    <t>Nagarahole</t>
    <phoneticPr fontId="2" type="noConversion"/>
  </si>
  <si>
    <t>Bandipur</t>
    <phoneticPr fontId="2" type="noConversion"/>
  </si>
  <si>
    <t>Pienaar 1966 p. 75; Tsessebe</t>
    <phoneticPr fontId="2" type="noConversion"/>
  </si>
  <si>
    <t>Ogutu Owen-Smith 2003</t>
    <phoneticPr fontId="2" type="noConversion"/>
  </si>
  <si>
    <t>East 1998 p. 409</t>
    <phoneticPr fontId="2" type="noConversion"/>
  </si>
  <si>
    <t>Luangwa</t>
    <phoneticPr fontId="2" type="noConversion"/>
  </si>
  <si>
    <t>Borner et al. 1987; Houston 1979 in Sinclair and Norton-Griffiths 1979 Tbl 11.1 estimates 981000</t>
    <phoneticPr fontId="2" type="noConversion"/>
  </si>
  <si>
    <t>Palamau Tiger Reserve, India</t>
    <phoneticPr fontId="2" type="noConversion"/>
  </si>
  <si>
    <t>Branch wood production (tons/ha/yr)</t>
    <phoneticPr fontId="2" type="noConversion"/>
  </si>
  <si>
    <t>Alinen Mustajarvi Finland</t>
  </si>
  <si>
    <t>Naroch USSR</t>
  </si>
  <si>
    <t>Species</t>
    <phoneticPr fontId="2" type="noConversion"/>
  </si>
  <si>
    <t>Johnson 1976</t>
    <phoneticPr fontId="2" type="noConversion"/>
  </si>
  <si>
    <t>Lepomis</t>
  </si>
  <si>
    <t>per88</t>
  </si>
  <si>
    <t>per89</t>
  </si>
  <si>
    <t>ran90</t>
  </si>
  <si>
    <t>ran91</t>
  </si>
  <si>
    <t>Botjarn Sweden</t>
  </si>
  <si>
    <t>Marion Canada</t>
  </si>
  <si>
    <t>Calaphyllum sp., Quercus spp., Swartzia sp. et al.</t>
  </si>
  <si>
    <t>macrochirus</t>
  </si>
  <si>
    <t>Micropterus</t>
  </si>
  <si>
    <t>salmoides</t>
  </si>
  <si>
    <t>Salmo</t>
  </si>
  <si>
    <t>deliciosus</t>
  </si>
  <si>
    <t>Pench Tiger Reserve (MP) India</t>
  </si>
  <si>
    <t>Panna National Park India</t>
  </si>
  <si>
    <t>sim97</t>
  </si>
  <si>
    <t>sun92</t>
  </si>
  <si>
    <t>tad94</t>
  </si>
  <si>
    <t>tad95</t>
  </si>
  <si>
    <t>tad96</t>
  </si>
  <si>
    <t>Pench Tiger Reserve (MR) India</t>
  </si>
  <si>
    <t>sw_que84d</t>
  </si>
  <si>
    <t>tes84</t>
  </si>
  <si>
    <t>wc_yuk86</t>
  </si>
  <si>
    <t>dilatata</t>
  </si>
  <si>
    <t>Diaphanosa</t>
  </si>
  <si>
    <t>excisum</t>
  </si>
  <si>
    <t>ban91</t>
  </si>
  <si>
    <t>Swan Canada</t>
  </si>
  <si>
    <t>Devil's England</t>
  </si>
  <si>
    <t>Cannell 1982.  p. 18; cited in Niklas Enquist 2004</t>
  </si>
  <si>
    <t>Okavango Botswana</t>
  </si>
  <si>
    <t>Red Deer Canada</t>
  </si>
  <si>
    <t>ran97</t>
  </si>
  <si>
    <t>Kalahari National Park South Africa</t>
  </si>
  <si>
    <t>Cyr and Peters 1996</t>
    <phoneticPr fontId="2" type="noConversion"/>
  </si>
  <si>
    <t>Mesoherbivores (kg/km2)</t>
    <phoneticPr fontId="2" type="noConversion"/>
  </si>
  <si>
    <t>ne_min69</t>
  </si>
  <si>
    <t>ne_min84</t>
  </si>
  <si>
    <t>ne_min53</t>
  </si>
  <si>
    <t>nw_alb80</t>
  </si>
  <si>
    <t>Catostomus</t>
  </si>
  <si>
    <t>commersoni</t>
  </si>
  <si>
    <t>Perca</t>
  </si>
  <si>
    <t>Bandhavgarh National Park India</t>
  </si>
  <si>
    <t>cor97</t>
  </si>
  <si>
    <t>Total wood biomass (tons/ha; sum of stem wood &amp; bark and branch)</t>
    <phoneticPr fontId="2" type="noConversion"/>
  </si>
  <si>
    <t>Wood mortality not fallen (tons/ha/yr)</t>
    <phoneticPr fontId="2" type="noConversion"/>
  </si>
  <si>
    <t>Total biomass production (g/m2/yr)</t>
    <phoneticPr fontId="2" type="noConversion"/>
  </si>
  <si>
    <t>Tadoba-Andhari Tiger Reserve India</t>
  </si>
  <si>
    <t>Tatsu-numa Japan</t>
  </si>
  <si>
    <t>Ovre Heimdalsvatn Norway</t>
  </si>
  <si>
    <t>Port-Biehl France</t>
  </si>
  <si>
    <t>Little Turkey Canada (1985)</t>
  </si>
  <si>
    <t>Taman Negara National Park (Kuala Terengan) Malaysia</t>
  </si>
  <si>
    <t>nag02</t>
  </si>
  <si>
    <t>pal93</t>
  </si>
  <si>
    <t>Amboseli National Park Kenya</t>
  </si>
  <si>
    <t>Irigoien et al. 2004</t>
  </si>
  <si>
    <t>Queen Elizabeth (Rwenzori) NP Uganda</t>
  </si>
  <si>
    <t>Melghat Tiger Reserve India</t>
  </si>
  <si>
    <t>lchtiobus bubalus 1966</t>
  </si>
  <si>
    <t>Carpiodes carpio 1967</t>
  </si>
  <si>
    <t>Soubadra Devy and Davidar 2006</t>
    <phoneticPr fontId="2" type="noConversion"/>
  </si>
  <si>
    <t>Sivakumar and Prakash 2005</t>
    <phoneticPr fontId="2" type="noConversion"/>
  </si>
  <si>
    <t>Lake Manyara NP has grown in size as the lake levels have receded over the years. Hyena estimates need to be validated, given that they were only roughly approximated by park staff to be similar to 1970.</t>
    <phoneticPr fontId="2" type="noConversion"/>
  </si>
  <si>
    <t>Lion (kg/km2)</t>
    <phoneticPr fontId="2" type="noConversion"/>
  </si>
  <si>
    <t>Karanth et al. 2004 PNAS p.4856 Table 1</t>
    <phoneticPr fontId="2" type="noConversion"/>
  </si>
  <si>
    <t>van Dyk Slotow 2003; 50-100 brown hyenas</t>
    <phoneticPr fontId="2" type="noConversion"/>
  </si>
  <si>
    <t>carpio, 1967</t>
  </si>
  <si>
    <t>Erpobdella</t>
  </si>
  <si>
    <t>alpinus</t>
  </si>
  <si>
    <t>Brachionus</t>
  </si>
  <si>
    <t>plicatilis</t>
  </si>
  <si>
    <t>crassinervis</t>
  </si>
  <si>
    <t>pal95</t>
  </si>
  <si>
    <t>pal96</t>
  </si>
  <si>
    <t>laticeps</t>
  </si>
  <si>
    <t>rufovittatus</t>
  </si>
  <si>
    <t>Ablabesmya</t>
  </si>
  <si>
    <t>monilis</t>
  </si>
  <si>
    <t>ne_alb78</t>
  </si>
  <si>
    <t>nc_can68</t>
  </si>
  <si>
    <t>Cannell 1982.  p. 49; cited in Niklas Enquist 2004</t>
  </si>
  <si>
    <t>contorta</t>
    <phoneticPr fontId="2" type="noConversion"/>
  </si>
  <si>
    <t>robur</t>
    <phoneticPr fontId="2" type="noConversion"/>
  </si>
  <si>
    <t>Q. robur (86%) [a], Quercus patraea, Fagus sylvatica et al.</t>
  </si>
  <si>
    <t>Fagus crenata with a few Quercus mongolica, Magnolia obovata, Kalopanax septemlobus et al.</t>
  </si>
  <si>
    <t>Malpighiales</t>
    <phoneticPr fontId="2" type="noConversion"/>
  </si>
  <si>
    <t>Santalales</t>
    <phoneticPr fontId="2" type="noConversion"/>
  </si>
  <si>
    <t>Leaf biomass (kg dry wgt per plant)</t>
    <phoneticPr fontId="2" type="noConversion"/>
  </si>
  <si>
    <t>fontinalis</t>
  </si>
  <si>
    <t>Eucalyptus grandis</t>
  </si>
  <si>
    <r>
      <t>ANIMAL ABUNDANCE (</t>
    </r>
    <r>
      <rPr>
        <b/>
        <i/>
        <sz val="11"/>
        <rFont val="Arial"/>
      </rPr>
      <t>N</t>
    </r>
    <r>
      <rPr>
        <b/>
        <sz val="11"/>
        <rFont val="Arial"/>
        <family val="2"/>
      </rPr>
      <t>)</t>
    </r>
    <phoneticPr fontId="2" type="noConversion"/>
  </si>
  <si>
    <t>Kruger National Park South Africa</t>
  </si>
  <si>
    <t>Kidepo Valley National Park Uganda</t>
  </si>
  <si>
    <t>Aishihik Yukon</t>
  </si>
  <si>
    <t xml:space="preserve">Carmacks Yukon </t>
  </si>
  <si>
    <t>Year</t>
    <phoneticPr fontId="2" type="noConversion"/>
  </si>
  <si>
    <t>Serengeti Tanzania</t>
  </si>
  <si>
    <t>Zooplankton methods (units; sampler (values in parentheses are mesh size in micrometers or mesh code); number of sites; dates; and years)</t>
    <phoneticPr fontId="2" type="noConversion"/>
  </si>
  <si>
    <t>is_roy80</t>
  </si>
  <si>
    <t>is_roy65</t>
  </si>
  <si>
    <t>Root biomass (tons/ha)</t>
    <phoneticPr fontId="2" type="noConversion"/>
  </si>
  <si>
    <t>Forest Production vs Biomass</t>
    <phoneticPr fontId="2" type="noConversion"/>
  </si>
  <si>
    <t>Lesser Kudu; Lamprey 1963</t>
    <phoneticPr fontId="2" type="noConversion"/>
  </si>
  <si>
    <t>Bohor reedbuck; Lamprey 1963</t>
    <phoneticPr fontId="2" type="noConversion"/>
  </si>
  <si>
    <t>Zoobenthos biomass (g/m2)</t>
    <phoneticPr fontId="2" type="noConversion"/>
  </si>
  <si>
    <t xml:space="preserve">This data derives from Grange and Duncan 2006, Appendix 1. </t>
    <phoneticPr fontId="2" type="noConversion"/>
  </si>
  <si>
    <t>bor88</t>
  </si>
  <si>
    <t>bor90</t>
  </si>
  <si>
    <t>bor92</t>
  </si>
  <si>
    <t>bor94</t>
  </si>
  <si>
    <t>Jasper Park Alberta</t>
  </si>
  <si>
    <t>Mayo Yukon</t>
  </si>
  <si>
    <t>Lake Manyara National Park Tanzania</t>
  </si>
  <si>
    <t>References</t>
    <phoneticPr fontId="2" type="noConversion"/>
  </si>
  <si>
    <t>nc_min86</t>
  </si>
  <si>
    <t>nc_min79</t>
  </si>
  <si>
    <t>ne_alb77</t>
  </si>
  <si>
    <t>pen_mr94</t>
  </si>
  <si>
    <t>Herbivore census estimates from Creel &amp; Creel 2002 are similar to those of IUCN UNEP WCMC 2009 report, and broadly similar to density estimates from Caro 1998</t>
    <phoneticPr fontId="2" type="noConversion"/>
  </si>
  <si>
    <t>Selous Game Reserve, Tanzania</t>
    <phoneticPr fontId="2" type="noConversion"/>
  </si>
  <si>
    <t>Okavango Delta, Botswana</t>
    <phoneticPr fontId="2" type="noConversion"/>
  </si>
  <si>
    <t>Kafue Zambia</t>
  </si>
  <si>
    <t>Black Brows England</t>
  </si>
  <si>
    <t>Clemons Fork 2 U.S.A.</t>
  </si>
  <si>
    <t>Lubrzanka Poland</t>
  </si>
  <si>
    <t>Lemhi U.S.A.</t>
  </si>
  <si>
    <t>Docken's England</t>
  </si>
  <si>
    <t>Myastro USSR</t>
  </si>
  <si>
    <t>Batorin USSR</t>
  </si>
  <si>
    <t>klk97</t>
  </si>
  <si>
    <t>Day and Monk 1977b</t>
    <phoneticPr fontId="2" type="noConversion"/>
  </si>
  <si>
    <t>Andersson 1970</t>
    <phoneticPr fontId="2" type="noConversion"/>
  </si>
  <si>
    <t>Mormyrops</t>
  </si>
  <si>
    <t>Eudiaptomus</t>
  </si>
  <si>
    <t>graciloides</t>
  </si>
  <si>
    <t>Procladius</t>
  </si>
  <si>
    <t>barbatus</t>
  </si>
  <si>
    <t>Stictochironomus</t>
  </si>
  <si>
    <t>rosens</t>
  </si>
  <si>
    <t>Sarotherodon</t>
  </si>
  <si>
    <t>Betula pubescens (B. pubescens x B. glandulosa)</t>
  </si>
  <si>
    <t>kindtii</t>
  </si>
  <si>
    <t>Utrata4 Poland</t>
  </si>
  <si>
    <t>spp.</t>
    <phoneticPr fontId="2" type="noConversion"/>
  </si>
  <si>
    <t>spp</t>
  </si>
  <si>
    <t>retrocurva</t>
  </si>
  <si>
    <t>Ceriodaphnia</t>
  </si>
  <si>
    <t>lacustris</t>
  </si>
  <si>
    <t>Hexagenia</t>
  </si>
  <si>
    <t>limbata</t>
  </si>
  <si>
    <t>Cannell 1982.  p. 123; cited in Niklas Enquist 2004</t>
  </si>
  <si>
    <t>Criptocopus</t>
  </si>
  <si>
    <t>ornatus</t>
  </si>
  <si>
    <t>zietziana</t>
  </si>
  <si>
    <t>Orconectes</t>
  </si>
  <si>
    <t>virilis</t>
  </si>
  <si>
    <t>barbitarsus</t>
  </si>
  <si>
    <t>Zalewka3 Poland</t>
  </si>
  <si>
    <t>Cannell 1982.  p. 19; cited in Niklas Enquist 2004</t>
  </si>
  <si>
    <t>Populus tremuloides et al.</t>
  </si>
  <si>
    <t>Cannell 1982.  p. 124; cited in Niklas Enquist 2004</t>
  </si>
  <si>
    <t>Kojima Japan</t>
  </si>
  <si>
    <t>Sabie River Kruger NP South Africa</t>
  </si>
  <si>
    <t>pen_mp93</t>
  </si>
  <si>
    <t>pen_mp94</t>
  </si>
  <si>
    <t>pen_mp95</t>
  </si>
  <si>
    <t>pen_mp96</t>
  </si>
  <si>
    <t>pen_mp97</t>
  </si>
  <si>
    <t>This row maintains the column headings from Huston and Wolverton 2009:</t>
    <phoneticPr fontId="2" type="noConversion"/>
  </si>
  <si>
    <t>Taman Negara National Park (Merapoh) Malaysia</t>
  </si>
  <si>
    <t>Kinneret Israel (Sea of Galilee)</t>
  </si>
  <si>
    <t>Tsimliansk Russia</t>
  </si>
  <si>
    <t>Huai Kha Khaeng Wildlife Sanctuary Thailand</t>
  </si>
  <si>
    <t>Bukit Barisan Selatan National Park Sumatra Indonesia</t>
  </si>
  <si>
    <t>Waitzbauer 1969</t>
    <phoneticPr fontId="2" type="noConversion"/>
  </si>
  <si>
    <t>cucullata</t>
  </si>
  <si>
    <t>staleichthus</t>
  </si>
  <si>
    <t>Cottus</t>
  </si>
  <si>
    <t>asper</t>
  </si>
  <si>
    <t>Mylocheilus</t>
  </si>
  <si>
    <t>caurinus</t>
  </si>
  <si>
    <t>Naroch Bielorussia</t>
  </si>
  <si>
    <t>Data for 1993, 1994, 1995 and 1996 are all quite stable. Palamau TR has a core area of 414 km2 and a buffer area of 600 km2</t>
    <phoneticPr fontId="2" type="noConversion"/>
  </si>
  <si>
    <t>bdg89</t>
  </si>
  <si>
    <t>bdg90</t>
  </si>
  <si>
    <t>bdg91</t>
  </si>
  <si>
    <t>bdg92</t>
  </si>
  <si>
    <t>Gros 2002; 250 in Serengeti NP +15 Grumeti GCA +13 Ikorongo GCA + 26 Loliondo GCA (304; 76 of which are in central plains of Serengeti)</t>
    <phoneticPr fontId="2" type="noConversion"/>
  </si>
  <si>
    <t>Sinclair 2007; Fig 1</t>
    <phoneticPr fontId="2" type="noConversion"/>
  </si>
  <si>
    <t>Spotted Hyena (kg/km2)</t>
    <phoneticPr fontId="2" type="noConversion"/>
  </si>
  <si>
    <t>Leopard (kg/km2)</t>
    <phoneticPr fontId="2" type="noConversion"/>
  </si>
  <si>
    <t>ran93</t>
  </si>
  <si>
    <t>ran95</t>
  </si>
  <si>
    <t>bor02</t>
  </si>
  <si>
    <t>bux95</t>
  </si>
  <si>
    <t>ban93</t>
  </si>
  <si>
    <t>ban95</t>
  </si>
  <si>
    <t>ban97</t>
  </si>
  <si>
    <t>sw_que84a</t>
  </si>
  <si>
    <t>sw_que84b</t>
  </si>
  <si>
    <t>sw_que84c</t>
  </si>
  <si>
    <t>Nairobi National Park Kenya</t>
  </si>
  <si>
    <t>Moroco</t>
  </si>
  <si>
    <t>steindachneri</t>
  </si>
  <si>
    <t>Synodontis</t>
  </si>
  <si>
    <t>Washington U.S.A.</t>
  </si>
  <si>
    <t>Gerenuk; Lamprey 1963</t>
    <phoneticPr fontId="2" type="noConversion"/>
  </si>
  <si>
    <t>Dermott et al. 1977, Ross and Kalff 1975</t>
    <phoneticPr fontId="2" type="noConversion"/>
  </si>
  <si>
    <t>sicilis</t>
  </si>
  <si>
    <t>Leptodora</t>
  </si>
  <si>
    <t>Bere England</t>
  </si>
  <si>
    <t>Horkkajarvi Finland</t>
  </si>
  <si>
    <t>Warniak Poland</t>
  </si>
  <si>
    <t>Batorin Bielorussia</t>
  </si>
  <si>
    <t>Wingra Wisconsin USA</t>
  </si>
  <si>
    <t>Trees /ha</t>
    <phoneticPr fontId="2" type="noConversion"/>
  </si>
  <si>
    <t>Eucalyptus muellerana (39%)[a], Eucalyptus sieberii (27%)[a], Eucalyptus agglomerata [a]</t>
  </si>
  <si>
    <t>19 Ontario Canada</t>
  </si>
  <si>
    <t>Vitalampa Sweden</t>
  </si>
  <si>
    <t>Little Turkey Canada (1988)</t>
  </si>
  <si>
    <t>Wishart Canada (1985)</t>
  </si>
  <si>
    <t>Wishart Canada (1988)</t>
  </si>
  <si>
    <t>Eucalyptus signata (55%)[a], Eucalyptus umbra (18%) [a],  with Tristania conferta, Banksia aemula et al</t>
  </si>
  <si>
    <t>Eucalyptus obliqua and Eucalyptus dives [a]</t>
  </si>
  <si>
    <t>Eucalyptus regnans</t>
  </si>
  <si>
    <t>Spirinchus</t>
  </si>
  <si>
    <t>Populus tremuloides</t>
  </si>
  <si>
    <t>Cichlasoma</t>
  </si>
  <si>
    <t>tetracanthus</t>
  </si>
  <si>
    <t>Tjeukemeer Netherlands</t>
  </si>
  <si>
    <t>Suwa Japan</t>
  </si>
  <si>
    <t>Neusiedlersee Austria</t>
  </si>
  <si>
    <t>Argyrodiaptomus</t>
  </si>
  <si>
    <t>Coregonus</t>
  </si>
  <si>
    <t>Etosha National Park Namibia</t>
  </si>
  <si>
    <t>e_ala87</t>
  </si>
  <si>
    <t>e_ala90</t>
  </si>
  <si>
    <t>Alestes</t>
  </si>
  <si>
    <t>lateralis</t>
  </si>
  <si>
    <t>Mormyrus</t>
  </si>
  <si>
    <t>longirostris</t>
  </si>
  <si>
    <t>Sargochromis</t>
  </si>
  <si>
    <t>codringtoni</t>
  </si>
  <si>
    <t>zambezensis</t>
  </si>
  <si>
    <t>Nagarjunasagar-Srisailam Sanctuary India</t>
  </si>
  <si>
    <t>Palamau Tiger Reserve India</t>
  </si>
  <si>
    <t>Cannell 1982.  p. 36; cited in Niklas Enquist 2004</t>
  </si>
  <si>
    <t>Microtendipes</t>
  </si>
  <si>
    <t>Hebdodella</t>
  </si>
  <si>
    <t>stagnalis</t>
  </si>
  <si>
    <t>Diaptomus</t>
  </si>
  <si>
    <t>hyalina</t>
  </si>
  <si>
    <t>Phoxinus</t>
  </si>
  <si>
    <t>phoxinus</t>
  </si>
  <si>
    <t>Selous Game Reserve Tanzania</t>
  </si>
  <si>
    <t>bha97</t>
  </si>
  <si>
    <t>bor82</t>
  </si>
  <si>
    <t>bor84</t>
  </si>
  <si>
    <t>Masai Mara National Reserve Kenya</t>
  </si>
  <si>
    <t xml:space="preserve">Dromedary Mountain Yukon </t>
  </si>
  <si>
    <t>East Denali National Park Alaska</t>
  </si>
  <si>
    <t xml:space="preserve">Isle Royale Michigan </t>
  </si>
  <si>
    <t>Denali Park Alaska</t>
  </si>
  <si>
    <t>Khudum Okavango Delta Botswana</t>
  </si>
  <si>
    <t>Ellis Canada</t>
  </si>
  <si>
    <t>Upper Carrol Canada</t>
  </si>
  <si>
    <t>Jarama Spain</t>
  </si>
  <si>
    <t>North Branch Canada</t>
  </si>
  <si>
    <t>depressirostris</t>
  </si>
  <si>
    <t>George Uganda</t>
  </si>
  <si>
    <t>Char Canada</t>
  </si>
  <si>
    <t>Tadoba-andhari Tiger Reserve India</t>
  </si>
  <si>
    <t>Big Turkey Canada (1985)</t>
  </si>
  <si>
    <t>Total living wood production (tons/ha/yr)</t>
    <phoneticPr fontId="2" type="noConversion"/>
  </si>
  <si>
    <t>Stem wood production (tons/ha/yr)</t>
    <phoneticPr fontId="2" type="noConversion"/>
  </si>
  <si>
    <t>vicinus</t>
  </si>
  <si>
    <t>lugens</t>
  </si>
  <si>
    <t>anthracinus</t>
  </si>
  <si>
    <t>Tinodes</t>
  </si>
  <si>
    <t>Nemacheilus</t>
  </si>
  <si>
    <t>barbatulus</t>
  </si>
  <si>
    <t>rutilus</t>
  </si>
  <si>
    <t>Hluhluwe iMfolozi National Park South Africa</t>
  </si>
  <si>
    <t>cor93</t>
  </si>
  <si>
    <t>cor95</t>
  </si>
  <si>
    <t>phe96</t>
  </si>
  <si>
    <t>phe97</t>
  </si>
  <si>
    <t>acutidens</t>
  </si>
  <si>
    <t>[a] Percentage of the total tree biomass.</t>
  </si>
  <si>
    <t>Tropocyclops</t>
  </si>
  <si>
    <t>pracinus</t>
  </si>
  <si>
    <t>Daphnia</t>
  </si>
  <si>
    <t>waemeri</t>
  </si>
  <si>
    <t>Cannell 1982.  p. 98; cited in Niklas Enquist 2004</t>
  </si>
  <si>
    <t>octoculata</t>
  </si>
  <si>
    <t>testacea</t>
  </si>
  <si>
    <t>Quercus robur with coppiced understorey of Corylus avellana, Carpinus betulus, et al.</t>
  </si>
  <si>
    <t>harpophylla</t>
  </si>
  <si>
    <t>Acacia harpophylla with a few Geijera parviflora</t>
  </si>
  <si>
    <t>Fabales</t>
    <phoneticPr fontId="2" type="noConversion"/>
  </si>
  <si>
    <t>clupeaformis</t>
  </si>
  <si>
    <t>muksun</t>
  </si>
  <si>
    <t>punctinatus</t>
  </si>
  <si>
    <t>denticulatus</t>
  </si>
  <si>
    <t>Tanytarsus</t>
  </si>
  <si>
    <t>gracilensis</t>
  </si>
  <si>
    <t>islandicus</t>
  </si>
  <si>
    <t>s_que84</t>
  </si>
  <si>
    <t>sw_man78</t>
  </si>
  <si>
    <t>Wolborka Poland</t>
  </si>
  <si>
    <t>Payau Malaysia</t>
  </si>
  <si>
    <t>Lawa2 Malaysia</t>
  </si>
  <si>
    <t>Mesocyclops</t>
  </si>
  <si>
    <t>is_roy90</t>
  </si>
  <si>
    <t>jas72</t>
  </si>
  <si>
    <t>Kejin1 Malaysia</t>
  </si>
  <si>
    <t>hammoniensis</t>
  </si>
  <si>
    <t>sp.</t>
    <phoneticPr fontId="2" type="noConversion"/>
  </si>
  <si>
    <t>Thermocyclops</t>
  </si>
  <si>
    <t>Cannell 1982.  p. 25; cited in Niklas Enquist 2004</t>
  </si>
  <si>
    <t>robur</t>
  </si>
  <si>
    <t>Abies firma, Cyclobalanopsis spp., Actinodaphne lancifolia et al.</t>
  </si>
  <si>
    <t>Chitwan National Park Nepal</t>
  </si>
  <si>
    <t>Tarrant England</t>
  </si>
  <si>
    <t>Utrata1 Poland</t>
  </si>
  <si>
    <t>Amazon Venezuela</t>
  </si>
  <si>
    <t>c_ala80</t>
  </si>
  <si>
    <t>is_roy85</t>
  </si>
  <si>
    <t>is_roy75</t>
  </si>
  <si>
    <t>is_roy70</t>
  </si>
  <si>
    <t>Savuti area of Chobe National Park Botswana</t>
  </si>
  <si>
    <t>c_ala86b</t>
  </si>
  <si>
    <t>den74</t>
  </si>
  <si>
    <t>den85</t>
  </si>
  <si>
    <t>dro82</t>
  </si>
  <si>
    <t>e_ala81</t>
  </si>
  <si>
    <t>Bandipur National Park India</t>
  </si>
  <si>
    <t>tad97</t>
  </si>
  <si>
    <t>ais81</t>
  </si>
  <si>
    <t>Bhadra Wildlife Sanctuary India</t>
  </si>
  <si>
    <t>sar92</t>
  </si>
  <si>
    <t>sar93</t>
  </si>
  <si>
    <t>sar95</t>
  </si>
  <si>
    <t>sar97</t>
  </si>
  <si>
    <t>Serengeti plains, Tanzania</t>
    <phoneticPr fontId="2" type="noConversion"/>
  </si>
  <si>
    <t>Mkomasi GR, Tanzania</t>
    <phoneticPr fontId="2" type="noConversion"/>
  </si>
  <si>
    <t>East 1984</t>
    <phoneticPr fontId="2" type="noConversion"/>
  </si>
  <si>
    <t>mel95</t>
  </si>
  <si>
    <t>mel96</t>
  </si>
  <si>
    <t>mel97</t>
  </si>
  <si>
    <t>bor86</t>
  </si>
  <si>
    <t>Pench Tiger Reserve India</t>
  </si>
  <si>
    <t>Finstertaler See Austria</t>
  </si>
  <si>
    <t>Dusia Lithuania</t>
  </si>
  <si>
    <t>Obelija Lithuania</t>
  </si>
  <si>
    <t>Cannell 1982.  p. 23; cited in Niklas Enquist 2004</t>
  </si>
  <si>
    <t>Betula</t>
    <phoneticPr fontId="2" type="noConversion"/>
  </si>
  <si>
    <t>pendula</t>
    <phoneticPr fontId="2" type="noConversion"/>
  </si>
  <si>
    <t xml:space="preserve">Carpiodes </t>
    <phoneticPr fontId="2" type="noConversion"/>
  </si>
  <si>
    <t>Amnicola</t>
  </si>
  <si>
    <t>limosa</t>
  </si>
  <si>
    <t>richmondensis</t>
  </si>
  <si>
    <t>Hyallela</t>
  </si>
  <si>
    <t>azteca</t>
  </si>
  <si>
    <t>spp.</t>
  </si>
  <si>
    <t>c_ala87</t>
  </si>
  <si>
    <t>Nakuru Kenya</t>
  </si>
  <si>
    <t>Sabanilla Cuba</t>
  </si>
  <si>
    <t>erythrophtalmus</t>
  </si>
  <si>
    <t>bubalus, 1966</t>
  </si>
  <si>
    <t>pal94</t>
  </si>
  <si>
    <t>Fish Biomass (g/m2)</t>
    <phoneticPr fontId="2" type="noConversion"/>
  </si>
  <si>
    <t>Corbett Tiger Reserve India</t>
  </si>
  <si>
    <t>Kalakad Mundanthurai Tiger Reserve India</t>
  </si>
  <si>
    <t>Phen Wildlife Sanctuary India</t>
  </si>
  <si>
    <t>Leptodiaptomus</t>
  </si>
  <si>
    <t>Combretaceae</t>
    <phoneticPr fontId="2" type="noConversion"/>
  </si>
  <si>
    <t>Anogeissus</t>
    <phoneticPr fontId="2" type="noConversion"/>
  </si>
  <si>
    <t>latifolia</t>
    <phoneticPr fontId="2" type="noConversion"/>
  </si>
  <si>
    <t>sitchensis</t>
  </si>
  <si>
    <t>promelas</t>
  </si>
  <si>
    <t>Notemigonus</t>
  </si>
  <si>
    <t>grandidentata</t>
  </si>
  <si>
    <t>Order</t>
  </si>
  <si>
    <t>Family</t>
  </si>
  <si>
    <t>Betula</t>
  </si>
  <si>
    <t>pubescens</t>
  </si>
  <si>
    <t>Betula pubescens (84%) [a], Betula verrucosa (16%) [a]</t>
  </si>
  <si>
    <t>Incompatibility of tree/ha with leaf biomass conversion. Possible error in data entry</t>
    <phoneticPr fontId="2" type="noConversion"/>
  </si>
  <si>
    <t>Cannell 1982.  p. 13; cited in Niklas Enquist 2004</t>
  </si>
  <si>
    <t>[a] Percentage of the total basal area.</t>
  </si>
  <si>
    <t>Myastro Bielorussia</t>
  </si>
  <si>
    <t>Kiev Ukrainia</t>
  </si>
  <si>
    <t>Esrom Denmark</t>
  </si>
  <si>
    <t>crysoleucas</t>
  </si>
  <si>
    <t>Cannell 1982.  p. 150; cited in Niklas Enquist 2004</t>
  </si>
  <si>
    <t>Ericales</t>
    <phoneticPr fontId="2" type="noConversion"/>
  </si>
  <si>
    <t>vitreum</t>
  </si>
  <si>
    <t>Crangonyx</t>
  </si>
  <si>
    <t>obtusus</t>
  </si>
  <si>
    <t>Cannell 1982.  p. 38; cited in Niklas Enquist 2004</t>
  </si>
  <si>
    <t>Abies</t>
  </si>
  <si>
    <t>Periyar Tiger Reserve India</t>
  </si>
  <si>
    <t>Hall England</t>
  </si>
  <si>
    <t>Reproduction biomass (kg dry wgt per plant)</t>
    <phoneticPr fontId="2" type="noConversion"/>
  </si>
  <si>
    <t>Gasterosteus</t>
  </si>
  <si>
    <t>aculeatus</t>
  </si>
  <si>
    <t>Oncorhynchus</t>
  </si>
  <si>
    <t>Cannell 1982.  p. 85; cited in Niklas Enquist 2004</t>
  </si>
  <si>
    <t>pen_mr96</t>
  </si>
  <si>
    <t>pen_mr97</t>
  </si>
  <si>
    <t>pen_mr98</t>
  </si>
  <si>
    <t>pen_mp90</t>
  </si>
  <si>
    <t>pen_mp91</t>
  </si>
  <si>
    <t>pen_mp92</t>
  </si>
  <si>
    <t>carassius</t>
  </si>
  <si>
    <t>Plante and Downing 1990</t>
  </si>
  <si>
    <t>Holopedium</t>
  </si>
  <si>
    <t>gibberum</t>
  </si>
  <si>
    <t>conventus</t>
  </si>
  <si>
    <t>fluviatilis</t>
  </si>
  <si>
    <t>Esox</t>
  </si>
  <si>
    <t>Tinca</t>
  </si>
  <si>
    <t>car82</t>
  </si>
  <si>
    <t>pan93</t>
  </si>
  <si>
    <t>pen_mr93</t>
  </si>
  <si>
    <t>kan96</t>
  </si>
  <si>
    <t>kan97</t>
  </si>
  <si>
    <t>kan98</t>
  </si>
  <si>
    <t>phe94</t>
  </si>
  <si>
    <t>phe95</t>
  </si>
  <si>
    <t>e-den74</t>
  </si>
  <si>
    <t>ec_ont64</t>
  </si>
  <si>
    <t>ec_ont69</t>
  </si>
  <si>
    <t>in_ala78</t>
  </si>
  <si>
    <t>is_roy86</t>
  </si>
  <si>
    <t>is_roy74</t>
  </si>
  <si>
    <t>is_roy60</t>
  </si>
  <si>
    <t>Ranthambhore National Park India</t>
  </si>
  <si>
    <t>Long Pond Canada</t>
  </si>
  <si>
    <t>Micralestes</t>
  </si>
  <si>
    <t>macrolepidotus</t>
  </si>
  <si>
    <t>atromaculatus</t>
  </si>
  <si>
    <t>Pimephalus</t>
  </si>
  <si>
    <t>Parachironomus</t>
  </si>
  <si>
    <t>mancus</t>
  </si>
  <si>
    <t>Malapterurus</t>
  </si>
  <si>
    <t>electricus</t>
  </si>
  <si>
    <t>Clarias</t>
  </si>
  <si>
    <t>gariepinus</t>
  </si>
  <si>
    <t>Big Turkey Canada (1988)</t>
  </si>
  <si>
    <t>fur.</t>
  </si>
  <si>
    <t>holochlorus</t>
  </si>
  <si>
    <t>Acanthocyclops</t>
  </si>
  <si>
    <t>robustus</t>
  </si>
  <si>
    <t>Haplochromis</t>
  </si>
  <si>
    <t>darlingi</t>
  </si>
  <si>
    <t>Fabaceae</t>
    <phoneticPr fontId="2" type="noConversion"/>
  </si>
  <si>
    <t>macrura</t>
  </si>
  <si>
    <t>Keratella</t>
  </si>
  <si>
    <t>cochlearis</t>
  </si>
  <si>
    <t>Heterotrissoclad</t>
    <phoneticPr fontId="2" type="noConversion"/>
  </si>
  <si>
    <t>Parartemia</t>
  </si>
  <si>
    <t>Cannell 1982.  p. 74; cited in Niklas Enquist 2004</t>
  </si>
  <si>
    <t>Cannell 1982.  p. 76; cited in Niklas Enquist 2004</t>
  </si>
  <si>
    <t>ermanii</t>
  </si>
  <si>
    <t>thomasi</t>
  </si>
  <si>
    <t>Caridina</t>
  </si>
  <si>
    <t>Potamothrix</t>
  </si>
  <si>
    <t>petraea</t>
  </si>
  <si>
    <t>Pinus contorta, with few Picea glauca var. albertiana</t>
  </si>
  <si>
    <t>Cannell 1982.  p. 50; cited in Niklas Enquist 2004</t>
  </si>
  <si>
    <t>heterophylla</t>
    <phoneticPr fontId="2" type="noConversion"/>
  </si>
  <si>
    <t>nerka</t>
  </si>
  <si>
    <t>malma</t>
  </si>
  <si>
    <t>Carassius</t>
  </si>
  <si>
    <t>[a] Percentage of total basal area.</t>
  </si>
  <si>
    <t>Cannell 1982.  p. 33; cited in Niklas Enquist 2004</t>
  </si>
  <si>
    <t>Acer</t>
    <phoneticPr fontId="2" type="noConversion"/>
  </si>
  <si>
    <t>rubrum</t>
    <phoneticPr fontId="2" type="noConversion"/>
  </si>
  <si>
    <t>Cannell 1982.  p. 11; cited in Niklas Enquist 2004</t>
  </si>
  <si>
    <t>sphaericus</t>
  </si>
  <si>
    <t>fatalis</t>
  </si>
  <si>
    <t>Cannell 1982.  p. 88; cited in Niklas Enquist 2004</t>
  </si>
  <si>
    <t>crenata</t>
  </si>
  <si>
    <t>coregoni</t>
  </si>
  <si>
    <t>Buxa Tiger Reserve India</t>
  </si>
  <si>
    <t>Picea sitchensis</t>
  </si>
  <si>
    <t>Height (m)</t>
    <phoneticPr fontId="2" type="noConversion"/>
  </si>
  <si>
    <t>Cannell 1982.  p. 87; cited in Niklas Enquist 2004</t>
  </si>
  <si>
    <t>Arctodiaptomus</t>
  </si>
  <si>
    <t>brachyurum</t>
  </si>
  <si>
    <t>micrura</t>
  </si>
  <si>
    <t>leuckarti</t>
  </si>
  <si>
    <t>Cyclops</t>
  </si>
  <si>
    <t>scutifer</t>
  </si>
  <si>
    <t>Myrtaceae</t>
    <phoneticPr fontId="2" type="noConversion"/>
  </si>
  <si>
    <t>diversicolor</t>
  </si>
  <si>
    <t>Quercus robur, Picea abies (98%) [a]</t>
  </si>
  <si>
    <t>may88</t>
  </si>
  <si>
    <t>nis86</t>
  </si>
  <si>
    <t>sc_ont79</t>
  </si>
  <si>
    <t>Rybinsk Russia</t>
  </si>
  <si>
    <t>Limnodrilus</t>
  </si>
  <si>
    <t>aquaticus</t>
  </si>
  <si>
    <t>pulsus</t>
  </si>
  <si>
    <t>Marcusenius</t>
  </si>
  <si>
    <t>trutta</t>
  </si>
  <si>
    <t>gairdneri</t>
  </si>
  <si>
    <t>alcalicum</t>
  </si>
  <si>
    <t>Semotilus</t>
  </si>
  <si>
    <t>Philypnodon</t>
  </si>
  <si>
    <t>breviceps</t>
  </si>
  <si>
    <t>vittatus</t>
  </si>
  <si>
    <t>mossambicus</t>
  </si>
  <si>
    <t>Eutropius</t>
  </si>
  <si>
    <t>Philip Canada</t>
  </si>
  <si>
    <t>Zalewka1 Poland</t>
  </si>
  <si>
    <t>Utrata5 Poland</t>
  </si>
  <si>
    <t>Hopewell Canada</t>
  </si>
  <si>
    <t>Mud CK Canada</t>
  </si>
  <si>
    <t>Irvine Canada</t>
  </si>
  <si>
    <t>Utrata2 Poland</t>
  </si>
  <si>
    <t>Utrata6 Poland</t>
  </si>
  <si>
    <t>Deer U.S.A.</t>
  </si>
  <si>
    <t>Kanha National Park India</t>
  </si>
  <si>
    <t>hyalinus</t>
  </si>
  <si>
    <t>Bosmina</t>
  </si>
  <si>
    <t>Chydorus</t>
  </si>
  <si>
    <t>c_ala76</t>
  </si>
  <si>
    <t>Cyprinus carpio 1968</t>
  </si>
  <si>
    <t>ne_min71</t>
  </si>
  <si>
    <t>Arvola 1983; Rask and Arvola 1984</t>
  </si>
  <si>
    <t>dimidiatus</t>
  </si>
  <si>
    <t>Lovenula</t>
  </si>
  <si>
    <t>africana</t>
  </si>
  <si>
    <t>Eurycercus</t>
  </si>
  <si>
    <t>Hwange National Park Zimbabwe</t>
  </si>
  <si>
    <t>Fuller 1989</t>
  </si>
  <si>
    <t>sc_ala75</t>
  </si>
  <si>
    <t>Calamoecia</t>
  </si>
  <si>
    <t>lucasi</t>
  </si>
  <si>
    <t>Cannell 1982.  p. 112; cited in Niklas Enquist 2004</t>
  </si>
  <si>
    <t>obtusa</t>
  </si>
  <si>
    <t>Cannell 1982.  p. 114; cited in Niklas Enquist 2004</t>
  </si>
  <si>
    <t>Cannell 1982.  p. 169; cited in Niklas Enquist 2004</t>
  </si>
  <si>
    <t>Pinaceae</t>
    <phoneticPr fontId="2" type="noConversion"/>
  </si>
  <si>
    <t>Eucalyptus globulus</t>
  </si>
  <si>
    <t>Record Number (Original table order from Niklas &amp; Enquist 2004)</t>
    <phoneticPr fontId="2" type="noConversion"/>
  </si>
  <si>
    <t>Cannell 1982.  p. 84; cited in Niklas Enquist 2004</t>
  </si>
  <si>
    <t>Stem growth (kg dry wgt gained per plant per year)</t>
    <phoneticPr fontId="2" type="noConversion"/>
  </si>
  <si>
    <t>Fagus sylvatica with Quercus robur, Quercus petraea, Carpinus betulus, Acer campestre et al.</t>
  </si>
  <si>
    <t>Cannell 1982.  p. 24; cited in Niklas Enquist 2004</t>
  </si>
  <si>
    <t>Quercus</t>
  </si>
  <si>
    <t>Myrtales</t>
    <phoneticPr fontId="2" type="noConversion"/>
  </si>
  <si>
    <t>Cannell 1982.  p. 58; cited in Niklas Enquist 2004</t>
  </si>
  <si>
    <t>Leaf growth (kg dry wgt gained per plant per year)</t>
    <phoneticPr fontId="2" type="noConversion"/>
  </si>
  <si>
    <t>Neomysis</t>
  </si>
  <si>
    <t>integer</t>
  </si>
  <si>
    <t>Brachicercus</t>
  </si>
  <si>
    <t>Theaceae</t>
    <phoneticPr fontId="2" type="noConversion"/>
  </si>
  <si>
    <t>japonica</t>
  </si>
  <si>
    <t>Camellia japonica</t>
  </si>
  <si>
    <t>C. japonica with bamboo understorey</t>
  </si>
  <si>
    <t>Cupressaceae</t>
    <phoneticPr fontId="2" type="noConversion"/>
  </si>
  <si>
    <t>flavescens</t>
  </si>
  <si>
    <t>margarita</t>
  </si>
  <si>
    <t>Eucalyptus marginata (74%) [a] and Eucalyptus calophylla</t>
  </si>
  <si>
    <t>plumosus</t>
  </si>
  <si>
    <t>Roeckella</t>
  </si>
  <si>
    <t>Malvales</t>
    <phoneticPr fontId="2" type="noConversion"/>
  </si>
  <si>
    <t>Needleleaf</t>
    <phoneticPr fontId="2" type="noConversion"/>
  </si>
  <si>
    <t>Pinales</t>
    <phoneticPr fontId="2" type="noConversion"/>
  </si>
  <si>
    <t>Masai Mara National Reserve, Kenya</t>
    <phoneticPr fontId="2" type="noConversion"/>
  </si>
  <si>
    <t>Proportion of total production from leaf litter</t>
    <phoneticPr fontId="2" type="noConversion"/>
  </si>
  <si>
    <t>phe98</t>
  </si>
  <si>
    <t>mel93</t>
  </si>
  <si>
    <t>Sunderbans Tiger Reserve India</t>
  </si>
  <si>
    <t>Bardia National Park Nepal</t>
  </si>
  <si>
    <t>Abramis</t>
  </si>
  <si>
    <t>brama</t>
  </si>
  <si>
    <t>paripes</t>
  </si>
  <si>
    <t>ruforittatus</t>
  </si>
  <si>
    <t>Hippopotamyrus</t>
  </si>
  <si>
    <t>discorhynchus</t>
  </si>
  <si>
    <t>Heterobranchus</t>
  </si>
  <si>
    <t>longifilis</t>
  </si>
  <si>
    <t>[a] Percentage of the total basal area accounted for by P. nigra.</t>
  </si>
  <si>
    <t>Ptychocheilus</t>
  </si>
  <si>
    <t>oregonensis</t>
  </si>
  <si>
    <t>Stizostedion</t>
  </si>
  <si>
    <t>rendalli</t>
  </si>
  <si>
    <t>decorus</t>
  </si>
  <si>
    <t>[a] Percentage of total woody biomass.</t>
  </si>
  <si>
    <t>Fagaceae</t>
    <phoneticPr fontId="2" type="noConversion"/>
  </si>
  <si>
    <t>Fagus</t>
    <phoneticPr fontId="2" type="noConversion"/>
  </si>
  <si>
    <t>sylvatica</t>
    <phoneticPr fontId="2" type="noConversion"/>
  </si>
  <si>
    <t>Theaceae</t>
    <phoneticPr fontId="2" type="noConversion"/>
  </si>
  <si>
    <t>[a] Percentage of the total basal area; T. dumosa syn. Brunoniana.
[b]  Percentage of the total basal area accounted for by A. spectabilis.</t>
  </si>
  <si>
    <t>Cannell 1982.  p. 183; cited in Niklas Enquist 2004</t>
  </si>
  <si>
    <t>Cannell 1982.  p. 155; cited in Niklas Enquist 2004</t>
  </si>
  <si>
    <t>Pinales</t>
    <phoneticPr fontId="2" type="noConversion"/>
  </si>
  <si>
    <t>Cannell 1982.  p. 51; cited in Niklas Enquist 2004</t>
  </si>
  <si>
    <t xml:space="preserve">Pseudotsuga menziesii (97%) [a], Thuja plicata and Tsuga heterophylla, </t>
  </si>
  <si>
    <t>Quercus petraea with coppiced understorey of Corylus avellana, Carpinus betulus, et al.</t>
  </si>
  <si>
    <t>Root growth (kg dry wgt gained per plant per year)</t>
    <phoneticPr fontId="2" type="noConversion"/>
  </si>
  <si>
    <t>gracilis</t>
  </si>
  <si>
    <t>Asellus</t>
  </si>
  <si>
    <t>Moina</t>
  </si>
  <si>
    <t>Diacyclops</t>
  </si>
  <si>
    <t>Scardinius</t>
  </si>
  <si>
    <t>Cannell 1982.  p. 111; cited in Niklas Enquist 2004</t>
  </si>
  <si>
    <t>Cannell 1982.  p. 207; cited in Niklas Enquist 2004</t>
  </si>
  <si>
    <t>Arecales</t>
    <phoneticPr fontId="2" type="noConversion"/>
  </si>
  <si>
    <t>Hevea braziliensis</t>
  </si>
  <si>
    <t>marginata</t>
  </si>
  <si>
    <t>Cannell 1982.  p. 175; cited in Niklas Enquist 2004</t>
  </si>
  <si>
    <t>Pinaceae</t>
    <phoneticPr fontId="2" type="noConversion"/>
  </si>
  <si>
    <t>amabilis</t>
  </si>
  <si>
    <t>muellerana</t>
  </si>
  <si>
    <t>Cannell 1982.  p. 168; cited in Niklas Enquist 2004</t>
  </si>
  <si>
    <t>Fagales</t>
    <phoneticPr fontId="2" type="noConversion"/>
  </si>
  <si>
    <t>Fagaceae</t>
    <phoneticPr fontId="2" type="noConversion"/>
  </si>
  <si>
    <t>Cannell 1982.  p. 192; cited in Niklas Enquist 2004</t>
  </si>
  <si>
    <t>Malpighiales</t>
    <phoneticPr fontId="2" type="noConversion"/>
  </si>
  <si>
    <t>Euphorbiaceae</t>
    <phoneticPr fontId="2" type="noConversion"/>
  </si>
  <si>
    <t>Oleaceae</t>
    <phoneticPr fontId="2" type="noConversion"/>
  </si>
  <si>
    <t>Quercus petraea, Quercus robur, Betula pubescens with coppiced understorey of Corylus avellana, Carpinus betulus et al.</t>
  </si>
  <si>
    <t>Acacia</t>
  </si>
  <si>
    <t>Acerina</t>
  </si>
  <si>
    <t>Malpighiales</t>
    <phoneticPr fontId="2" type="noConversion"/>
  </si>
  <si>
    <t>Cannell 1982.  p. 62; cited in Niklas Enquist 2004</t>
  </si>
  <si>
    <t>sylvestris</t>
  </si>
  <si>
    <t>Pinales</t>
    <phoneticPr fontId="2" type="noConversion"/>
  </si>
  <si>
    <t>Cupressaceae</t>
    <phoneticPr fontId="2" type="noConversion"/>
  </si>
  <si>
    <t>Valvata</t>
  </si>
  <si>
    <t>commutatus</t>
  </si>
  <si>
    <t>priodonta</t>
  </si>
  <si>
    <t>Sergentia</t>
  </si>
  <si>
    <t>coracina</t>
  </si>
  <si>
    <t>tricarinata</t>
  </si>
  <si>
    <t>Harnischia</t>
  </si>
  <si>
    <t>Speed Canada</t>
  </si>
  <si>
    <t>Appletreeworth England</t>
  </si>
  <si>
    <t>Diaphanosoma</t>
  </si>
  <si>
    <t>oithonoides</t>
  </si>
  <si>
    <t>Psilotanypus</t>
  </si>
  <si>
    <t>casertanum</t>
  </si>
  <si>
    <t>Eubosmina</t>
  </si>
  <si>
    <t>cernua</t>
  </si>
  <si>
    <t>Salicaceae</t>
    <phoneticPr fontId="2" type="noConversion"/>
  </si>
  <si>
    <t>Populus</t>
  </si>
  <si>
    <t>tremuloides</t>
  </si>
  <si>
    <t>Chamaecyparis obtusa</t>
  </si>
  <si>
    <t>Pinaceae</t>
    <phoneticPr fontId="2" type="noConversion"/>
  </si>
  <si>
    <t>Age (years)</t>
    <phoneticPr fontId="2" type="noConversion"/>
  </si>
  <si>
    <t>lamellatus</t>
  </si>
  <si>
    <t>Chaoborus</t>
  </si>
  <si>
    <t>sp</t>
  </si>
  <si>
    <t>freemani</t>
  </si>
  <si>
    <t>Pinales</t>
    <phoneticPr fontId="2" type="noConversion"/>
  </si>
  <si>
    <t>C. obtusa with bamboo understorey</t>
  </si>
  <si>
    <t>Cannell 1982.  p. 170; cited in Niklas Enquist 2004</t>
  </si>
  <si>
    <t>densiflora</t>
  </si>
  <si>
    <t>Pinus densiflora</t>
  </si>
  <si>
    <t>Chamaecyparis</t>
    <phoneticPr fontId="2" type="noConversion"/>
  </si>
  <si>
    <t>obtusa</t>
    <phoneticPr fontId="2" type="noConversion"/>
  </si>
  <si>
    <t>Pinaceae</t>
    <phoneticPr fontId="2" type="noConversion"/>
  </si>
  <si>
    <t>Cannell 1982.  p. 113; cited in Niklas Enquist 2004</t>
  </si>
  <si>
    <t>Cupressaceae</t>
    <phoneticPr fontId="2" type="noConversion"/>
  </si>
  <si>
    <t>Shoot biomass (kg dry wgt per plant)</t>
    <phoneticPr fontId="2" type="noConversion"/>
  </si>
  <si>
    <t>Abies amabilis (69%) [a] Tsuga mertensiana (31%) [a]</t>
  </si>
  <si>
    <t>Cannell 1982.  p. 39; cited in Niklas Enquist 2004</t>
  </si>
  <si>
    <t>[a] Percentage of the total tree number.</t>
  </si>
  <si>
    <t>Cannell 1982.  p. 12; cited in Niklas Enquist 2004</t>
  </si>
  <si>
    <t>Cannell 1982.  p. 14; cited in Niklas Enquist 2004</t>
  </si>
  <si>
    <t>Genus</t>
    <phoneticPr fontId="2" type="noConversion"/>
  </si>
  <si>
    <t>Eucalyptus regnans (96%)[a] with Acacia</t>
  </si>
  <si>
    <t>Mixed savtnna forest [b]</t>
  </si>
  <si>
    <t>Tsuga diversifolia, Abies mariessi with Betula ermanii</t>
  </si>
  <si>
    <t>Cupressaceae</t>
    <phoneticPr fontId="2" type="noConversion"/>
  </si>
  <si>
    <t xml:space="preserve">Thujopsis dolabrata </t>
  </si>
  <si>
    <t>Tsuga dumosa (56%) [a], Quercus semicarpifolia (39%) [a], Rhododendron spp. (2%) [a] et al.</t>
  </si>
  <si>
    <t>Pinales</t>
    <phoneticPr fontId="2" type="noConversion"/>
  </si>
  <si>
    <t>Pinaceae</t>
    <phoneticPr fontId="2" type="noConversion"/>
  </si>
  <si>
    <t>Pinales</t>
    <phoneticPr fontId="2" type="noConversion"/>
  </si>
  <si>
    <t>Cannell 1982.  p. 27; cited in Niklas Enquist 2004</t>
  </si>
  <si>
    <t>[a] Percentage of the total biomass.</t>
  </si>
  <si>
    <t>Quercus robur (75%) [a], Betula pendula (15%) [a], Sorbus aucuparia [a]</t>
  </si>
  <si>
    <t>Cannell 1982.  p. 153; cited in Niklas Enquist 2004</t>
  </si>
  <si>
    <t>Betula ermanii</t>
  </si>
  <si>
    <t>Cannell 1982.  p. 101; cited in Niklas Enquist 2004</t>
  </si>
  <si>
    <t>Ericales</t>
    <phoneticPr fontId="2" type="noConversion"/>
  </si>
  <si>
    <t>Abies firma and Tsuga sieboldii</t>
  </si>
  <si>
    <t>Tsuga sieboldii with a few Pinus densiflora and Chamaecyparis obtusa and deciduous and evergreen broadleaved understorey trees.</t>
  </si>
  <si>
    <t>Cannell 1982.  p. 186; cited in Niklas Enquist 2004</t>
  </si>
  <si>
    <t>Shorea robusta</t>
  </si>
  <si>
    <t>Chusquea</t>
  </si>
  <si>
    <t>culeou</t>
  </si>
  <si>
    <t>Myrtaceae</t>
    <phoneticPr fontId="2" type="noConversion"/>
  </si>
  <si>
    <t>[a] Percentage of total tree number.</t>
  </si>
  <si>
    <t>Picea abies</t>
  </si>
  <si>
    <t>Camellia japonica, Quercus glauca</t>
  </si>
  <si>
    <t>Quercus petraea and Quercus cerris</t>
  </si>
  <si>
    <t>Cannell 1982.  p. 125; cited in Niklas Enquist 2004</t>
  </si>
  <si>
    <t>sachalinensis</t>
  </si>
  <si>
    <t>Pinus pinaster [a]</t>
  </si>
  <si>
    <t>radiata</t>
    <phoneticPr fontId="2" type="noConversion"/>
  </si>
  <si>
    <t>Serengeti plains Tanzania</t>
  </si>
  <si>
    <t>Cannell 1982. p. 7; cited in Niklas Enquist 2004</t>
  </si>
  <si>
    <t>Diospyros spp., Strombosia glaucescens et al. (35 spp).</t>
  </si>
  <si>
    <t>Ebenaceae</t>
    <phoneticPr fontId="2" type="noConversion"/>
  </si>
  <si>
    <t>Diospyros</t>
    <phoneticPr fontId="2" type="noConversion"/>
  </si>
  <si>
    <t>Eucalyptus diversicolor</t>
  </si>
  <si>
    <t>Cannell 1982.  p. 28; cited in Niklas Enquist 2004</t>
  </si>
  <si>
    <t>Cannell 1982.  p. 73; cited in Niklas Enquist 2004</t>
  </si>
  <si>
    <t>Total body mass (root+stem+leaf) (kg dry wgt per plant)</t>
    <phoneticPr fontId="2" type="noConversion"/>
  </si>
  <si>
    <t>Eucalyptus diversicolor and Eucalyptus calophylla</t>
  </si>
  <si>
    <t>globulus</t>
  </si>
  <si>
    <t>Psectrocladius</t>
  </si>
  <si>
    <t>sordidellus</t>
  </si>
  <si>
    <t>longispina</t>
  </si>
  <si>
    <t>Mixodiaptomus</t>
  </si>
  <si>
    <t>lacianatus</t>
  </si>
  <si>
    <t>Cannell 1982.  p. 81; cited in Niklas Enquist 2004</t>
  </si>
  <si>
    <t>Acer spicatum</t>
  </si>
  <si>
    <t>Tsuga heterophylla (59%) [a], Thuja plicata (28%) [a], Chamaecyparis nookatensis</t>
  </si>
  <si>
    <t>Dumont 1975; mean dry weight; female without eggs</t>
  </si>
  <si>
    <t>Quercus</t>
    <phoneticPr fontId="2" type="noConversion"/>
  </si>
  <si>
    <t>Cecropia spp., with Ochroma sp., Trema sp., Spondias sp., Persea sp. et al.</t>
  </si>
  <si>
    <t>Quercus sp. ?, Quercus glauca, Quercus lamellosa and Quercus spicata (21%) [a] Machilus edulis (17%) [a] Cinnamomum sp. (17%) [a] et al.</t>
  </si>
  <si>
    <t>Cannell 1982.  p. 135; cited in Niklas Enquist 2004</t>
  </si>
  <si>
    <t>Olacaceae</t>
    <phoneticPr fontId="2" type="noConversion"/>
  </si>
  <si>
    <t>Cannell 1982.  p. 61; cited in Niklas Enquist 2004</t>
  </si>
  <si>
    <t>Stem biomass (kg dry wgt per plant)</t>
    <phoneticPr fontId="2" type="noConversion"/>
  </si>
  <si>
    <t>Cannell 1982.  p. 59; cited in Niklas Enquist 2004</t>
  </si>
  <si>
    <t>Lamiales</t>
    <phoneticPr fontId="2" type="noConversion"/>
  </si>
  <si>
    <t>Cannell 1982.  p. 171; cited in Niklas Enquist 2004</t>
  </si>
  <si>
    <t>Fraxinus</t>
  </si>
  <si>
    <t>excelsior</t>
  </si>
  <si>
    <t>Root biomass (kg dry wgt per plant)</t>
    <phoneticPr fontId="2" type="noConversion"/>
  </si>
  <si>
    <t>Cannell 1982.  p. 193; cited in Niklas Enquist 2004</t>
  </si>
  <si>
    <t>Cannell 1982.  p. 134; cited in Niklas Enquist 2004</t>
  </si>
  <si>
    <t>Pinales</t>
    <phoneticPr fontId="2" type="noConversion"/>
  </si>
  <si>
    <t>Cannell 1982.  p. 60; cited in Niklas Enquist 2004</t>
  </si>
  <si>
    <t>Cannell 1982.  p. 89; cited in Niklas Enquist 2004</t>
  </si>
  <si>
    <t>Cannell 1982.  p. 63; cited in Niklas Enquist 2004</t>
  </si>
  <si>
    <t>Anogeissus latifolia, Diospyros melanoxylon, Buchania lanzan, Pterocarpus marsupium et al.</t>
  </si>
  <si>
    <t>[a] Both treatments received 139 k/ha superphosphate at planting, were pruned to 2.1 m height at age 10, and were thinned from 2500 to 1013 trees/ha at age 12.</t>
  </si>
  <si>
    <t>Pinus pinaster</t>
  </si>
  <si>
    <t>Cannell 1982.  p. 37; cited in Niklas Enquist 2004</t>
  </si>
  <si>
    <t>regnans</t>
  </si>
  <si>
    <t>Cannell 1982.  p. 97; cited in Niklas Enquist 2004</t>
  </si>
  <si>
    <t>Cannell 1982.  p. 15; cited in Niklas Enquist 2004</t>
  </si>
  <si>
    <t>Alnus glutinosa with Carpinus sp. Crateagus sp. et al.</t>
  </si>
  <si>
    <t>[a] Percentage of the total stem volume per hectare.</t>
  </si>
  <si>
    <t>Cannell 1982.  p. 45; cited in Niklas Enquist 2004</t>
  </si>
  <si>
    <t>Cannell 1982.  p. 46; cited in Niklas Enquist 2004</t>
  </si>
  <si>
    <t xml:space="preserve">Eucalyptus radiata, Eucalyptus dalrympleana, Eucalyptus spp. with Acacia </t>
  </si>
  <si>
    <t>Quercus robur (19%) [a], Fraxinus excelsior (19%) [a], Tilia sp., Acer sp. et al.</t>
  </si>
  <si>
    <t>Cannell 1982.  p. 16; cited in Niklas Enquist 2004</t>
  </si>
  <si>
    <t>sieberii</t>
  </si>
  <si>
    <t>Eucalyptus sieberii</t>
  </si>
  <si>
    <t>Pinaceae</t>
    <phoneticPr fontId="2" type="noConversion"/>
  </si>
  <si>
    <t>Pinus</t>
  </si>
  <si>
    <t>pinaster</t>
  </si>
  <si>
    <t>Cannell 1982.  p. 69; cited in Niklas Enquist 2004</t>
  </si>
  <si>
    <t>platyphylla</t>
  </si>
  <si>
    <t>Cannell 1982.  p. 159; cited in Niklas Enquist 2004</t>
  </si>
  <si>
    <t>Cannell 1982.  p. 157; cited in Niklas Enquist 2004</t>
  </si>
  <si>
    <t>Quercus robur, Quercus petraea with coppiced understorey of Corylus avellana, Carpinus betulus et al.</t>
  </si>
  <si>
    <t>Abies sachalinensis</t>
  </si>
  <si>
    <t>Cannell 1982.  p. 151; cited in Niklas Enquist 2004</t>
  </si>
  <si>
    <t>Cannell 1982.  p. 152; cited in Niklas Enquist 2004</t>
  </si>
  <si>
    <t>obliqua</t>
  </si>
  <si>
    <t>Fagus sylvatica</t>
  </si>
  <si>
    <t>Cannell 1982.  p. 53; cited in Niklas Enquist 2004</t>
  </si>
  <si>
    <t>Broadleaf</t>
    <phoneticPr fontId="2" type="noConversion"/>
  </si>
  <si>
    <t>Malvales</t>
    <phoneticPr fontId="2" type="noConversion"/>
  </si>
  <si>
    <t>Melastomataceae</t>
  </si>
  <si>
    <t>Bellucia</t>
    <phoneticPr fontId="2" type="noConversion"/>
  </si>
  <si>
    <t>Dipterocarpaceae</t>
    <phoneticPr fontId="2" type="noConversion"/>
  </si>
  <si>
    <t>grossularioides</t>
    <phoneticPr fontId="2" type="noConversion"/>
  </si>
  <si>
    <t>Cannell 1982.  p. 78; cited in Niklas Enquist 2004</t>
  </si>
  <si>
    <t>[a] Percentage of the total above-ground tree biomass.</t>
  </si>
  <si>
    <t>Picea</t>
  </si>
  <si>
    <t>abies</t>
  </si>
  <si>
    <t>Ericales</t>
    <phoneticPr fontId="2" type="noConversion"/>
  </si>
  <si>
    <t>Quercus robur (35%) [a], Carpinus betulus (32%) [a], Fagus sylvatica (25%) [a] and Acer campestre (3%) [a] with understorey coppice of Corylus avellana et al.</t>
  </si>
  <si>
    <t>populnea</t>
  </si>
  <si>
    <t>Cannell 1982.  p. 9; cited in Niklas Enquist 2004</t>
  </si>
  <si>
    <t>Cannell 1982.  p. 75; cited in Niklas Enquist 2004</t>
  </si>
  <si>
    <t>Calophyllaceae</t>
    <phoneticPr fontId="2" type="noConversion"/>
  </si>
  <si>
    <t>Calaphyllum</t>
    <phoneticPr fontId="2" type="noConversion"/>
  </si>
  <si>
    <t>Myrtales</t>
    <phoneticPr fontId="2" type="noConversion"/>
  </si>
  <si>
    <t>Combretaceae</t>
    <phoneticPr fontId="2" type="noConversion"/>
  </si>
  <si>
    <t>Anogeissus</t>
    <phoneticPr fontId="2" type="noConversion"/>
  </si>
  <si>
    <t>latifolia</t>
    <phoneticPr fontId="2" type="noConversion"/>
  </si>
  <si>
    <t>Cannell 1982.  p. 57; cited in Niklas Enquist 2004</t>
  </si>
  <si>
    <t>Pinales</t>
    <phoneticPr fontId="2" type="noConversion"/>
  </si>
  <si>
    <t>Cupressaceae</t>
    <phoneticPr fontId="2" type="noConversion"/>
  </si>
  <si>
    <t>Cannell 1982.  p. 130; cited in Niklas Enquist 2004</t>
  </si>
  <si>
    <t>Cannell 1982.  p. 109; cited in Niklas Enquist 2004</t>
  </si>
  <si>
    <t>Cupressaceae</t>
    <phoneticPr fontId="2" type="noConversion"/>
  </si>
  <si>
    <t>Chamaecyparis</t>
  </si>
  <si>
    <t>Lamiaceae</t>
    <phoneticPr fontId="2" type="noConversion"/>
  </si>
  <si>
    <t>Tectona</t>
  </si>
  <si>
    <t>Fagus crenata</t>
  </si>
  <si>
    <t>Tectona grandis</t>
  </si>
  <si>
    <t>Pinus banksiana, with some Picea mariana et al.</t>
  </si>
  <si>
    <t>Cannell 1982.  p. 48; cited in Niklas Enquist 2004</t>
  </si>
  <si>
    <t>sp.</t>
  </si>
  <si>
    <t>Sialis</t>
  </si>
  <si>
    <t>lutaria</t>
  </si>
  <si>
    <t>Zavrelimyia</t>
  </si>
  <si>
    <t>melanura</t>
  </si>
  <si>
    <t>strictus</t>
  </si>
  <si>
    <t>Dendrocalamus strictus</t>
  </si>
  <si>
    <t>Sapindales</t>
    <phoneticPr fontId="2" type="noConversion"/>
  </si>
  <si>
    <t>Acer</t>
  </si>
  <si>
    <t>spicatum</t>
  </si>
  <si>
    <t>Cannell 1982.  p. 86; cited in Niklas Enquist 2004</t>
  </si>
  <si>
    <t>Cannell 1982.  p. 132; cited in Niklas Enquist 2004</t>
  </si>
  <si>
    <t>Pinaceae</t>
    <phoneticPr fontId="2" type="noConversion"/>
  </si>
  <si>
    <t>pustulata</t>
    <phoneticPr fontId="2" type="noConversion"/>
  </si>
  <si>
    <t>[a] Percentage of the tree number (Betula verrucosa syn. B. pendula).</t>
  </si>
  <si>
    <t>Strombosia pustulata, Conopharyngia durissima, Funtumia latifolia, and 42 other species.</t>
  </si>
  <si>
    <t>Incompatibility of tree/ha with leaf biomass conversion. Possible error in data entry</t>
    <phoneticPr fontId="2" type="noConversion"/>
  </si>
  <si>
    <t>Cannell 1982.  p. 66; cited in Niklas Enquist 2004</t>
  </si>
  <si>
    <t>ilex</t>
  </si>
  <si>
    <t>Quercus ilex</t>
  </si>
  <si>
    <t>Cannell 1982.  p. 43; cited in Niklas Enquist 2004</t>
  </si>
  <si>
    <t>Cannell 1982.  p. 90; cited in Niklas Enquist 2004</t>
  </si>
  <si>
    <t>Pinales</t>
    <phoneticPr fontId="2" type="noConversion"/>
  </si>
  <si>
    <t>Pinaceae</t>
    <phoneticPr fontId="2" type="noConversion"/>
  </si>
  <si>
    <t>Pinus sylvestris</t>
  </si>
  <si>
    <t>Cannell 1982.  p. 21; cited in Niklas Enquist 2004</t>
  </si>
  <si>
    <t>Pseudotsuga</t>
  </si>
  <si>
    <t>Sapindales</t>
    <phoneticPr fontId="2" type="noConversion"/>
  </si>
  <si>
    <t>Carpinus betulus, Betula pubescens</t>
  </si>
  <si>
    <t>Quercus robur</t>
  </si>
  <si>
    <t>menziesii</t>
  </si>
  <si>
    <t>Pseudotsuga menziesii</t>
  </si>
  <si>
    <t>Cannell 1982.  p. 22; cited in Niklas Enquist 2004</t>
  </si>
  <si>
    <t>Broadleaf</t>
    <phoneticPr fontId="2" type="noConversion"/>
  </si>
  <si>
    <t>Fagales</t>
    <phoneticPr fontId="2" type="noConversion"/>
  </si>
  <si>
    <t>Cannell 1982.  p. 26; cited in Niklas Enquist 2004</t>
  </si>
  <si>
    <t>Fraxinus excelsior</t>
  </si>
  <si>
    <t>Populus grandidentata (67%) [a] P. tremuloides (26%) [a] et al.</t>
  </si>
  <si>
    <t>Cannell 1982.  p. 17; cited in Niklas Enquist 2004</t>
  </si>
  <si>
    <t>signata</t>
    <phoneticPr fontId="2" type="noConversion"/>
  </si>
  <si>
    <t>Alnus</t>
  </si>
  <si>
    <t>glutinosa</t>
  </si>
  <si>
    <t>Cannell 1982.  p. 99; cited in Niklas Enquist 2004</t>
  </si>
  <si>
    <t>Poaceae</t>
    <phoneticPr fontId="2" type="noConversion"/>
  </si>
  <si>
    <t>Sasa</t>
  </si>
  <si>
    <t>Betula platyphylla</t>
  </si>
  <si>
    <t>Cannell 1982.  p. 122; cited in Niklas Enquist 2004</t>
  </si>
  <si>
    <t>Cryptomeria japonica [a]</t>
  </si>
  <si>
    <t>Pinales</t>
    <phoneticPr fontId="2" type="noConversion"/>
  </si>
  <si>
    <t>Cupressaceae</t>
    <phoneticPr fontId="2" type="noConversion"/>
  </si>
  <si>
    <t>Thujopsis</t>
  </si>
  <si>
    <t>dolabrata</t>
  </si>
  <si>
    <t>Cannell 1982.  p. 47; cited in Niklas Enquist 2004</t>
  </si>
  <si>
    <t>Cannell 1982.  p. 120; cited in Niklas Enquist 2004</t>
  </si>
  <si>
    <t>Poales</t>
    <phoneticPr fontId="2" type="noConversion"/>
  </si>
  <si>
    <t>nipponica</t>
  </si>
  <si>
    <t>Cannell 1982.  p. 100; cited in Niklas Enquist 2004</t>
  </si>
  <si>
    <t>Rosales</t>
    <phoneticPr fontId="2" type="noConversion"/>
  </si>
  <si>
    <t>Ulmaceae</t>
    <phoneticPr fontId="2" type="noConversion"/>
  </si>
  <si>
    <t>Zelkova</t>
  </si>
  <si>
    <t>serrata</t>
  </si>
  <si>
    <t>firma</t>
  </si>
  <si>
    <t>Abies firma (99%) [a]</t>
  </si>
  <si>
    <t>Abies spectabilis, with understorey of Rhododendron spp. et al., 99% [b]</t>
  </si>
  <si>
    <t>diversifolia</t>
    <phoneticPr fontId="2" type="noConversion"/>
  </si>
  <si>
    <t>Zelkova serrata</t>
  </si>
  <si>
    <t>Sasa oseana</t>
  </si>
  <si>
    <t>kurilensis</t>
  </si>
  <si>
    <t>Sasa nikkoensis</t>
  </si>
  <si>
    <t>oseana</t>
  </si>
  <si>
    <t>Sasa kurilensis</t>
  </si>
  <si>
    <t>Cannell 1982.  p. 185; cited in Niklas Enquist 2004</t>
  </si>
  <si>
    <t>Cannell 1982.  p. 154; cited in Niklas Enquist 2004</t>
  </si>
  <si>
    <t>Malvales</t>
    <phoneticPr fontId="2" type="noConversion"/>
  </si>
  <si>
    <t>Dipterocarpaceae</t>
    <phoneticPr fontId="2" type="noConversion"/>
  </si>
  <si>
    <t>Shorea</t>
  </si>
  <si>
    <t>robusta</t>
  </si>
  <si>
    <t>Myrtales</t>
    <phoneticPr fontId="2" type="noConversion"/>
  </si>
  <si>
    <t>Cannell 1982.  p. 52; cited in Niklas Enquist 2004</t>
  </si>
  <si>
    <t xml:space="preserve">[b] Percentage of the total biomass. </t>
  </si>
  <si>
    <t>Bucida buceras (20%) [a], Gymnanthes lucida (14%) [a], Bursera simaruba (13%) [a] et al.</t>
  </si>
  <si>
    <t>Cannell 1982.  p. 54; cited in Niklas Enquist 2004</t>
  </si>
  <si>
    <t>Arecaceae</t>
    <phoneticPr fontId="2" type="noConversion"/>
  </si>
  <si>
    <t>Malvales</t>
    <phoneticPr fontId="2" type="noConversion"/>
  </si>
  <si>
    <t>Cannell 1982.  p. 105; cited in Niklas Enquist 2004</t>
  </si>
  <si>
    <t>Chusquea culeou (bamboo)</t>
  </si>
  <si>
    <t>Cannell 1982.  p. 31; cited in Niklas Enquist 2004</t>
  </si>
  <si>
    <t>Poales</t>
    <phoneticPr fontId="2" type="noConversion"/>
  </si>
  <si>
    <t>Poaceae</t>
    <phoneticPr fontId="2" type="noConversion"/>
  </si>
  <si>
    <t>Oxytenanthera</t>
  </si>
  <si>
    <t>albociliata</t>
  </si>
  <si>
    <t>betulus</t>
    <phoneticPr fontId="2" type="noConversion"/>
  </si>
  <si>
    <t>Carpinus betulus, Acer campestre, Quercus cerris, Quercus petraea et al.</t>
  </si>
  <si>
    <t>Cannell 1982.  p. 77; cited in Niklas Enquist 2004</t>
  </si>
  <si>
    <t>tereticornis</t>
  </si>
  <si>
    <t>Eucalyptus obliqua</t>
  </si>
  <si>
    <t>Cannell 1982.  p. 82; cited in Niklas Enquist 2004</t>
  </si>
  <si>
    <t>Cannell 1982.  p. 56; cited in Niklas Enquist 2004</t>
  </si>
  <si>
    <t>Cannell 1982.  p. 35; cited in Niklas Enquist 2004</t>
  </si>
  <si>
    <t>alba</t>
  </si>
  <si>
    <t>Abies alba</t>
  </si>
  <si>
    <t>Cannell 1982.  p. 167; cited in Niklas Enquist 2004</t>
  </si>
  <si>
    <t>Cannell 1982. p. 130; cited in Niklas Enquist 2004</t>
  </si>
  <si>
    <t>Cyclobalanopsis</t>
    <phoneticPr fontId="2" type="noConversion"/>
  </si>
  <si>
    <t>acuta</t>
    <phoneticPr fontId="2" type="noConversion"/>
  </si>
  <si>
    <t>Cyclobalanopsis acuta, Shiia sieboldii, Cyclobalanopsis stenophylla, Distylium racemosum et al.</t>
  </si>
  <si>
    <t>Cyclobalanopsis spp. (esp C. gilba) and Castanopsis spp. (esp. C. cuspidata)</t>
  </si>
  <si>
    <t>Cannell 1982.  p. 174; cited in Niklas Enquist 2004</t>
  </si>
  <si>
    <t>elliottii</t>
  </si>
  <si>
    <t>Pinus elliottii</t>
  </si>
  <si>
    <t>Pinales</t>
    <phoneticPr fontId="2" type="noConversion"/>
  </si>
  <si>
    <t>Cannell 1982.  p. 131; cited in Niklas Enquist 2004</t>
  </si>
  <si>
    <t>Cannell 1982.  p. 194; cited in Niklas Enquist 2004</t>
  </si>
  <si>
    <t>Metasequoia glyptostroboides</t>
  </si>
  <si>
    <t>Pinus caribaea var. hondurensis</t>
  </si>
  <si>
    <t>Cannell 1982.  p. 133; cited in Niklas Enquist 2004</t>
  </si>
  <si>
    <t>Dipterocarpaceae</t>
    <phoneticPr fontId="2" type="noConversion"/>
  </si>
  <si>
    <t>spp.</t>
    <phoneticPr fontId="2" type="noConversion"/>
  </si>
  <si>
    <t>Cannell 1982.  p. 196; cited in Niklas Enquist 2004</t>
  </si>
  <si>
    <t>Cannell 1982.  p. 140; cited in Niklas Enquist 2004</t>
  </si>
  <si>
    <t>Fague crenata</t>
  </si>
  <si>
    <t>Strombosia</t>
    <phoneticPr fontId="2" type="noConversion"/>
  </si>
  <si>
    <t>Cannell 1982.  p. 41; cited in Niklas Enquist 2004</t>
  </si>
  <si>
    <t>Cannell 1982.  p. 40; cited in Niklas Enquist 2004</t>
  </si>
  <si>
    <t>grandifolia</t>
  </si>
  <si>
    <t>Ericales</t>
    <phoneticPr fontId="2" type="noConversion"/>
  </si>
  <si>
    <t>Fouquieriaceae</t>
    <phoneticPr fontId="2" type="noConversion"/>
  </si>
  <si>
    <t>Rhizophoraceae</t>
    <phoneticPr fontId="2" type="noConversion"/>
  </si>
  <si>
    <t>Rhizophora</t>
  </si>
  <si>
    <t>brevistyla</t>
  </si>
  <si>
    <t>Rhizophora brevistyla et al.</t>
  </si>
  <si>
    <t>Kumamoto Prefecture</t>
  </si>
  <si>
    <t>Cannell 1982.  p. 209; cited in Niklas Enquist 2004</t>
  </si>
  <si>
    <t>Cannell 1982.  p. 93; cited in Niklas Enquist 2004</t>
  </si>
  <si>
    <t>mollissima</t>
  </si>
  <si>
    <t>Tot leaf biomass (kg dry wt / ha)</t>
    <phoneticPr fontId="2" type="noConversion"/>
  </si>
  <si>
    <t>Cannell 1982.  p. 42; cited in Niklas Enquist 2004</t>
  </si>
  <si>
    <t>rubens</t>
    <phoneticPr fontId="2" type="noConversion"/>
  </si>
  <si>
    <t>Picea rubens, with Picea mariana, Picea glauca, Abies balsamea, Tsuga canadensis et al.</t>
  </si>
  <si>
    <t>Cannell 1982.  p. 94; cited in Niklas Enquist 2004</t>
  </si>
  <si>
    <t>Cannell 1982.  p. 70; cited in Niklas Enquist 2004</t>
  </si>
  <si>
    <t>pinea</t>
  </si>
  <si>
    <t>Pinus pinea</t>
  </si>
  <si>
    <t>maximowicziana</t>
  </si>
  <si>
    <t>Betula maximowicziana</t>
  </si>
  <si>
    <t>Cannell 1982.  p. 71; cited in Niklas Enquist 2004</t>
  </si>
  <si>
    <t>Cannell 1982.  p. 72; cited in Niklas Enquist 2004</t>
  </si>
  <si>
    <t>Betula grossa (81%) [a]</t>
  </si>
  <si>
    <t>Cannell 1982.  p. 179; cited in Niklas Enquist 2004</t>
  </si>
  <si>
    <t>Cannell 1982.  p. 96; cited in Niklas Enquist 2004</t>
  </si>
  <si>
    <t>Quercus phillyraeoides and Rapanae neriifolia (syn. Mysine neriifolia)</t>
  </si>
  <si>
    <t>Pinales</t>
    <phoneticPr fontId="2" type="noConversion"/>
  </si>
  <si>
    <t>Cannell 1982.  p. 149; cited in Niklas Enquist 2004</t>
  </si>
  <si>
    <t>Pinales</t>
    <phoneticPr fontId="2" type="noConversion"/>
  </si>
  <si>
    <t>Pinaceae</t>
    <phoneticPr fontId="2" type="noConversion"/>
  </si>
  <si>
    <t>Camellia japonica (36%) [a], Machilus thunbergii (16%) [a]</t>
  </si>
  <si>
    <t>Cannell 1982.  p. 121; cited in Niklas Enquist 2004</t>
  </si>
  <si>
    <t>nikkoensis</t>
  </si>
  <si>
    <t>Salicaceae</t>
    <phoneticPr fontId="2" type="noConversion"/>
  </si>
  <si>
    <t>Burseraceae</t>
    <phoneticPr fontId="2" type="noConversion"/>
  </si>
  <si>
    <t>excelsa</t>
    <phoneticPr fontId="2" type="noConversion"/>
  </si>
  <si>
    <t>Abies spectabilis, with understorey of Rhododendron spp. et al., 100% [b]</t>
  </si>
  <si>
    <t>Abies spectabilis, with understorey of Rhododendron spp. et al., 98% [b]</t>
  </si>
  <si>
    <t>[b]  Percentage of the total basal area accounted for by A. spectabilis.</t>
  </si>
  <si>
    <t>Cannell 1982.  p. 266; cited in Niklas Enquist 2004</t>
  </si>
  <si>
    <t>Malpighiales</t>
    <phoneticPr fontId="2" type="noConversion"/>
  </si>
  <si>
    <t>sieboldii</t>
  </si>
  <si>
    <t>Cupressaceae</t>
    <phoneticPr fontId="2" type="noConversion"/>
  </si>
  <si>
    <t>Cannell 1982.  p. 184; cited in Niklas Enquist 2004</t>
  </si>
  <si>
    <t>Needleleaf</t>
    <phoneticPr fontId="2" type="noConversion"/>
  </si>
  <si>
    <t>Castanopsis cuspidata</t>
  </si>
  <si>
    <t>Cannell 1982.  p. 80; cited in Niklas Enquist 2004</t>
  </si>
  <si>
    <t>Malvales</t>
    <phoneticPr fontId="2" type="noConversion"/>
  </si>
  <si>
    <t>Cannell 1982.  p. 278; cited in Niklas Enquist 2004</t>
  </si>
  <si>
    <t xml:space="preserve">Pinus rigida </t>
  </si>
  <si>
    <t>Cannell 1982.  p. 235; cited in Niklas Enquist 2004</t>
  </si>
  <si>
    <t>alatus</t>
    <phoneticPr fontId="2" type="noConversion"/>
  </si>
  <si>
    <t>Dacryodes excelsa, Sloanea berteriana, Manilkara bidentata et al.</t>
  </si>
  <si>
    <t>Arecales</t>
    <phoneticPr fontId="2" type="noConversion"/>
  </si>
  <si>
    <t>Dipterocarpaceae</t>
    <phoneticPr fontId="2" type="noConversion"/>
  </si>
  <si>
    <t>Cannell 1982.  p. 10; cited in Niklas Enquist 2004</t>
  </si>
  <si>
    <t>grandis</t>
  </si>
  <si>
    <t xml:space="preserve">Oxytenanthera albociliata </t>
  </si>
  <si>
    <t>Laurales</t>
    <phoneticPr fontId="2" type="noConversion"/>
  </si>
  <si>
    <t>Lauraceae</t>
    <phoneticPr fontId="2" type="noConversion"/>
  </si>
  <si>
    <t>Cinnamomum</t>
  </si>
  <si>
    <t>camphora</t>
  </si>
  <si>
    <t>Cinnamomum camphora</t>
  </si>
  <si>
    <t>Eucalyptus tereticornis</t>
  </si>
  <si>
    <t>Cannell 1982.  p. 8; cited in Niklas Enquist 2004</t>
  </si>
  <si>
    <t>Shorea robusta, with Buchanania lanzan, Anogeissus latifolia et al.</t>
  </si>
  <si>
    <t>Lamiales</t>
    <phoneticPr fontId="2" type="noConversion"/>
  </si>
  <si>
    <t>Lamiaceae</t>
    <phoneticPr fontId="2" type="noConversion"/>
  </si>
  <si>
    <t>Cannell 1982.  p. 83; cited in Niklas Enquist 2004</t>
  </si>
  <si>
    <t>Pinales</t>
    <phoneticPr fontId="2" type="noConversion"/>
  </si>
  <si>
    <t>Pinales</t>
    <phoneticPr fontId="2" type="noConversion"/>
  </si>
  <si>
    <t>Lamiales</t>
    <phoneticPr fontId="2" type="noConversion"/>
  </si>
  <si>
    <t>Abies veitchii (58%) [a] and Abies mariesii (30%) et al. [a]</t>
  </si>
  <si>
    <t>veitchii</t>
  </si>
  <si>
    <t>Elaeis</t>
  </si>
  <si>
    <t>Pinaceae</t>
    <phoneticPr fontId="2" type="noConversion"/>
  </si>
  <si>
    <t>leptolepis</t>
  </si>
  <si>
    <t>Broadleaf</t>
    <phoneticPr fontId="2" type="noConversion"/>
  </si>
  <si>
    <t>Fagales</t>
    <phoneticPr fontId="2" type="noConversion"/>
  </si>
  <si>
    <t>Fagaceae</t>
    <phoneticPr fontId="2" type="noConversion"/>
  </si>
  <si>
    <t>Cannell 1982.  p. 189; cited in Niklas Enquist 2004</t>
  </si>
  <si>
    <t>Q. robur (74%) [a], Sorbus aucuparia, Betula spp. And T. cordata</t>
  </si>
  <si>
    <t>Nothofdgus truncata</t>
  </si>
  <si>
    <t>Larix leptolepis with understorey shrubs.</t>
  </si>
  <si>
    <t>Cannell 1982.  p. 205; cited in Niklas Enquist 2004</t>
  </si>
  <si>
    <t>Cannell 1982.  p. 110; cited in Niklas Enquist 2004</t>
  </si>
  <si>
    <t>F. grandifolia (80%) [a], Acer saccharum (6%) [a] et al.</t>
  </si>
  <si>
    <t>F. grandifolia et al.</t>
  </si>
  <si>
    <t>Pinaceae</t>
    <phoneticPr fontId="2" type="noConversion"/>
  </si>
  <si>
    <t>Fagus</t>
    <phoneticPr fontId="2" type="noConversion"/>
  </si>
  <si>
    <t>Cannell 1982.  p. 224; cited in Niklas Enquist 2004</t>
  </si>
  <si>
    <t>Fagales</t>
    <phoneticPr fontId="2" type="noConversion"/>
  </si>
  <si>
    <t>Cannell 1982.  p. 141; cited in Niklas Enquist 2004</t>
  </si>
  <si>
    <t>Cannell 1982.  p. 197; cited in Niklas Enquist 2004</t>
  </si>
  <si>
    <t>Shorea spp., Dipterocarpus spp., Koompassia spp. et al.</t>
  </si>
  <si>
    <t>Cannell 1982.  p. 136; cited in Niklas Enquist 2004</t>
  </si>
  <si>
    <t>Betula pendula (88%) [a], Salix spp., Quercus robur, Castanea sativa et al.</t>
  </si>
  <si>
    <t>balsamea</t>
    <phoneticPr fontId="2" type="noConversion"/>
  </si>
  <si>
    <t>Abies balsamea, Picea rubens</t>
  </si>
  <si>
    <t>Pinales</t>
    <phoneticPr fontId="2" type="noConversion"/>
  </si>
  <si>
    <t>Pinaceae</t>
    <phoneticPr fontId="2" type="noConversion"/>
  </si>
  <si>
    <t>Pinus sylvestris with Picea abies et al.</t>
  </si>
  <si>
    <t>Cannell 1982.  p. 172; cited in Niklas Enquist 2004</t>
  </si>
  <si>
    <t>[a] Percentage of total basal area (B. alleghaniensis syn. B. lutea).</t>
  </si>
  <si>
    <t>mariana</t>
  </si>
  <si>
    <t>Picea mariana</t>
  </si>
  <si>
    <t>Cannell 1982.  p. 243; cited in Niklas Enquist 2004</t>
  </si>
  <si>
    <t>Fagaceae</t>
    <phoneticPr fontId="2" type="noConversion"/>
  </si>
  <si>
    <t>Quercus</t>
    <phoneticPr fontId="2" type="noConversion"/>
  </si>
  <si>
    <t>Pinales</t>
    <phoneticPr fontId="2" type="noConversion"/>
  </si>
  <si>
    <t>Pinaceae</t>
    <phoneticPr fontId="2" type="noConversion"/>
  </si>
  <si>
    <t>Cannell 1982.  p. 226; cited in Niklas Enquist 2004</t>
  </si>
  <si>
    <t>Aesculus</t>
    <phoneticPr fontId="2" type="noConversion"/>
  </si>
  <si>
    <t>Tot. leaf growth (kg dry wt/ha/yr)</t>
    <phoneticPr fontId="2" type="noConversion"/>
  </si>
  <si>
    <t>Taxa description</t>
    <phoneticPr fontId="2" type="noConversion"/>
  </si>
  <si>
    <t>Reference</t>
    <phoneticPr fontId="2" type="noConversion"/>
  </si>
  <si>
    <t>Betulaceae</t>
    <phoneticPr fontId="2" type="noConversion"/>
  </si>
  <si>
    <t>Cannell 1982.  p. 95; cited in Niklas Enquist 2004</t>
  </si>
  <si>
    <t>A. mollissima</t>
  </si>
  <si>
    <t>grossa</t>
  </si>
  <si>
    <t>Fabaceae</t>
    <phoneticPr fontId="2" type="noConversion"/>
  </si>
  <si>
    <t>Acacia mollissima</t>
  </si>
  <si>
    <t>Tropical evergreen montane rainforests</t>
  </si>
  <si>
    <t>Cannell 1982.  p. 92; cited in Niklas Enquist 2004</t>
  </si>
  <si>
    <t>dealbata</t>
  </si>
  <si>
    <t>Acacia dealbata</t>
  </si>
  <si>
    <t xml:space="preserve">Cryptomeria japonica </t>
  </si>
  <si>
    <t>Cannell 1982.  p. 178; cited in Niklas Enquist 2004</t>
  </si>
  <si>
    <t>Cannell 1982.  p. 265; cited in Niklas Enquist 2004</t>
  </si>
  <si>
    <t>Cannell 1982.  p. 182; cited in Niklas Enquist 2004</t>
  </si>
  <si>
    <t>Cannell 1982.  p. 146; cited in Niklas Enquist 2004</t>
  </si>
  <si>
    <t>excelsa</t>
    <phoneticPr fontId="2" type="noConversion"/>
  </si>
  <si>
    <t>Cannell 1982.  p. 213; cited in Niklas Enquist 2004</t>
  </si>
  <si>
    <t>Liriodendron</t>
    <phoneticPr fontId="2" type="noConversion"/>
  </si>
  <si>
    <t>tulipifera</t>
    <phoneticPr fontId="2" type="noConversion"/>
  </si>
  <si>
    <t>Dacryodes excelsa (ca.35%) [a], Sloanea berteriana, Manilkara bidentata et al.</t>
  </si>
  <si>
    <t>Cannell 1982.  p. 215; cited in Niklas Enquist 2004</t>
  </si>
  <si>
    <t>Fagales</t>
    <phoneticPr fontId="2" type="noConversion"/>
  </si>
  <si>
    <t>Populus deltoides</t>
  </si>
  <si>
    <t>Broadleaf</t>
    <phoneticPr fontId="2" type="noConversion"/>
  </si>
  <si>
    <t>Betulaceae</t>
    <phoneticPr fontId="2" type="noConversion"/>
  </si>
  <si>
    <t>Cannell 1982.  p. 216; cited in Niklas Enquist 2004</t>
  </si>
  <si>
    <t>Abies spectabilis, with understorey of Rhododendron spp. et al., 79% [b]</t>
  </si>
  <si>
    <t>Cannell 1982.  p. 156; cited in Niklas Enquist 2004</t>
  </si>
  <si>
    <t>Fagales</t>
    <phoneticPr fontId="2" type="noConversion"/>
  </si>
  <si>
    <t>Dipterocarpaceae</t>
    <phoneticPr fontId="2" type="noConversion"/>
  </si>
  <si>
    <t>Malvales</t>
    <phoneticPr fontId="2" type="noConversion"/>
  </si>
  <si>
    <t>Pinales</t>
    <phoneticPr fontId="2" type="noConversion"/>
  </si>
  <si>
    <t>Dipterocarpaceae</t>
    <phoneticPr fontId="2" type="noConversion"/>
  </si>
  <si>
    <t>Clathrotropis</t>
    <phoneticPr fontId="2" type="noConversion"/>
  </si>
  <si>
    <t>Cannell 1982.  p. 79; cited in Niklas Enquist 2004</t>
  </si>
  <si>
    <t>Malvales</t>
    <phoneticPr fontId="2" type="noConversion"/>
  </si>
  <si>
    <t>Cannell 1982.  p. 102; cited in Niklas Enquist 2004</t>
  </si>
  <si>
    <t>Castanopsis</t>
  </si>
  <si>
    <t>cuspidata</t>
  </si>
  <si>
    <t>Clathotropis brachipetalum, Couma macrocarpa et al.</t>
  </si>
  <si>
    <t>brachipetalum</t>
    <phoneticPr fontId="2" type="noConversion"/>
  </si>
  <si>
    <t>Dipterocarpus obtusifolius, Shorea obtusa, et al.</t>
  </si>
  <si>
    <t>Dipterocarpus alatus, Mangifera caloneura, Gymnosporia spp.</t>
  </si>
  <si>
    <t>obtusifolius</t>
    <phoneticPr fontId="2" type="noConversion"/>
  </si>
  <si>
    <t>[b] Percentage of the total basal area accounted for by A. spectabilis.</t>
  </si>
  <si>
    <t>dumosa</t>
    <phoneticPr fontId="2" type="noConversion"/>
  </si>
  <si>
    <t xml:space="preserve">Quercus alba (30%) [a], other Quercus spp. (28%) [a], Acer saccharum (11%) [a], et al. </t>
  </si>
  <si>
    <t>Magnoliales</t>
    <phoneticPr fontId="2" type="noConversion"/>
  </si>
  <si>
    <t>Magnoliaceae</t>
    <phoneticPr fontId="2" type="noConversion"/>
  </si>
  <si>
    <t>Eastern Kansas, lightly grazed</t>
    <phoneticPr fontId="2" type="noConversion"/>
  </si>
  <si>
    <t>Myrtales: Combretaceae</t>
  </si>
  <si>
    <t>Pinus</t>
    <phoneticPr fontId="2" type="noConversion"/>
  </si>
  <si>
    <t>Cannell 1982.  p. 32; cited in Niklas Enquist 2004</t>
  </si>
  <si>
    <t>Dendrocalamus</t>
  </si>
  <si>
    <t>Cannell 1982. p. 129; cited in Niklas Enquist 2004</t>
  </si>
  <si>
    <t>sylvatica</t>
  </si>
  <si>
    <t>Cannell 1982.  p. 108; cited in Niklas Enquist 2004</t>
  </si>
  <si>
    <t>Broadleaf</t>
    <phoneticPr fontId="2" type="noConversion"/>
  </si>
  <si>
    <t>Fagales</t>
    <phoneticPr fontId="2" type="noConversion"/>
  </si>
  <si>
    <t>Cupressaceae</t>
    <phoneticPr fontId="2" type="noConversion"/>
  </si>
  <si>
    <t>Cannell 1982.  p. 165; cited in Niklas Enquist 2004</t>
  </si>
  <si>
    <t>Abies veitchii, Abies mariesii, and Picea jezoensis var. hondoensis</t>
  </si>
  <si>
    <t>Cannell 1982.  p. 166; cited in Niklas Enquist 2004</t>
  </si>
  <si>
    <t>Pinaceae</t>
    <phoneticPr fontId="2" type="noConversion"/>
  </si>
  <si>
    <t>[a] Percentage of the total above-ground biomass.</t>
  </si>
  <si>
    <t>glyptostroboides</t>
  </si>
  <si>
    <t>Cannell 1982.  p. 195; cited in Niklas Enquist 2004</t>
  </si>
  <si>
    <t>Fagales</t>
    <phoneticPr fontId="2" type="noConversion"/>
  </si>
  <si>
    <t>grandidentata</t>
    <phoneticPr fontId="2" type="noConversion"/>
  </si>
  <si>
    <t>Quercus</t>
    <phoneticPr fontId="2" type="noConversion"/>
  </si>
  <si>
    <t>robur</t>
    <phoneticPr fontId="2" type="noConversion"/>
  </si>
  <si>
    <t>Fagus</t>
    <phoneticPr fontId="2" type="noConversion"/>
  </si>
  <si>
    <t>Populus</t>
    <phoneticPr fontId="2" type="noConversion"/>
  </si>
  <si>
    <t>Cannell 1982.  p. 164; cited in Niklas Enquist 2004</t>
  </si>
  <si>
    <t>Metasequoia</t>
  </si>
  <si>
    <t>Fouquieria</t>
    <phoneticPr fontId="2" type="noConversion"/>
  </si>
  <si>
    <t>Pinaceae</t>
    <phoneticPr fontId="2" type="noConversion"/>
  </si>
  <si>
    <t>Acer platanoides (34%) [a], Tilia cordata (33%) [a], Q. robur (29%) [a]</t>
  </si>
  <si>
    <t>Fagales</t>
    <phoneticPr fontId="2" type="noConversion"/>
  </si>
  <si>
    <t>Fagaceae</t>
    <phoneticPr fontId="2" type="noConversion"/>
  </si>
  <si>
    <t>Fagales</t>
    <phoneticPr fontId="2" type="noConversion"/>
  </si>
  <si>
    <t>Fagaceae</t>
    <phoneticPr fontId="2" type="noConversion"/>
  </si>
  <si>
    <t>Cannell 1982.  p. 208; cited in Niklas Enquist 2004</t>
  </si>
  <si>
    <t>Cannell 1982.  p. 65; cited in Niklas Enquist 2004</t>
  </si>
  <si>
    <t>Cannell 1982.  p. 64; cited in Niklas Enquist 2004</t>
  </si>
  <si>
    <t>Cannell 1982.  p. 139; cited in Niklas Enquist 2004</t>
  </si>
  <si>
    <t>Burseraceae</t>
    <phoneticPr fontId="2" type="noConversion"/>
  </si>
  <si>
    <t>Cannell 1982.  p. 137; cited in Niklas Enquist 2004</t>
  </si>
  <si>
    <t>Cannell 1982.  p. 223; cited in Niklas Enquist 2004</t>
  </si>
  <si>
    <t>Cannell 1982.  p. 67; cited in Niklas Enquist 2004</t>
  </si>
  <si>
    <t>Quercus pubescens (syn. Quercus lanuginosa)</t>
  </si>
  <si>
    <t>Quercus robur (70%) [a], Tilia cordata (14%) [a] with understorey of Sorbus aucuparia and coppiced Corylus avellana (14%) [a]</t>
  </si>
  <si>
    <t>Juglandaceae</t>
    <phoneticPr fontId="2" type="noConversion"/>
  </si>
  <si>
    <t>Cannell 1982.  p. 206; cited in Niklas Enquist 2004</t>
  </si>
  <si>
    <t>Arecaceae</t>
    <phoneticPr fontId="2" type="noConversion"/>
  </si>
  <si>
    <t>caribaea</t>
  </si>
  <si>
    <t>Cannell 1982.  p. 259; cited in Niklas Enquist 2004</t>
  </si>
  <si>
    <t>Broadleaf</t>
    <phoneticPr fontId="2" type="noConversion"/>
  </si>
  <si>
    <t>Juglandaceae</t>
    <phoneticPr fontId="2" type="noConversion"/>
  </si>
  <si>
    <t>Carya</t>
    <phoneticPr fontId="2" type="noConversion"/>
  </si>
  <si>
    <t>spp.</t>
    <phoneticPr fontId="2" type="noConversion"/>
  </si>
  <si>
    <t>Broadleaf</t>
    <phoneticPr fontId="2" type="noConversion"/>
  </si>
  <si>
    <t>Pinales</t>
    <phoneticPr fontId="2" type="noConversion"/>
  </si>
  <si>
    <t>Pinaceae</t>
    <phoneticPr fontId="2" type="noConversion"/>
  </si>
  <si>
    <t>Micranda</t>
    <phoneticPr fontId="2" type="noConversion"/>
  </si>
  <si>
    <t>spruceana</t>
    <phoneticPr fontId="2" type="noConversion"/>
  </si>
  <si>
    <t>[a] Percentage of the total tree number; stand values were calculated for all trees using regressions for P. davidiana, as if it were a pure stand.</t>
  </si>
  <si>
    <t>Fagales</t>
    <phoneticPr fontId="2" type="noConversion"/>
  </si>
  <si>
    <t>Fabales</t>
    <phoneticPr fontId="2" type="noConversion"/>
  </si>
  <si>
    <t>Cannell 1982.  p. 20; cited in Niklas Enquist 2004</t>
  </si>
  <si>
    <t>radiata</t>
  </si>
  <si>
    <t>Pinus radiata</t>
  </si>
  <si>
    <t>Cannell 1982.  p. 118; cited in Niklas Enquist 2004</t>
  </si>
  <si>
    <t>Picea mariana with a few Picea glauca, Larix laricina and understorey shrubs</t>
  </si>
  <si>
    <t>Cryptomeria japonica (overstorey) with Chamaecyparis obtusa (understorey)</t>
  </si>
  <si>
    <t>Cannell 1982.  p. 148; cited in Niklas Enquist 2004</t>
  </si>
  <si>
    <t>Pinus banksiana</t>
  </si>
  <si>
    <t>Cannell 1982.  p. 147; cited in Niklas Enquist 2004</t>
  </si>
  <si>
    <t>Sasa nipponica</t>
  </si>
  <si>
    <t>Pinales</t>
    <phoneticPr fontId="2" type="noConversion"/>
  </si>
  <si>
    <t>Cupressaceae</t>
    <phoneticPr fontId="2" type="noConversion"/>
  </si>
  <si>
    <t>Cryptomeria</t>
  </si>
  <si>
    <t>Needleleaf</t>
    <phoneticPr fontId="2" type="noConversion"/>
  </si>
  <si>
    <t>Quercus robur, Carpinus betulus, Tilia cordata</t>
  </si>
  <si>
    <t>phillyraeoides</t>
  </si>
  <si>
    <t>Cannell 1982.  p. 180; cited in Niklas Enquist 2004</t>
  </si>
  <si>
    <t>Cannell 1982.  p. 145; cited in Niklas Enquist 2004</t>
  </si>
  <si>
    <t>rigida</t>
    <phoneticPr fontId="2" type="noConversion"/>
  </si>
  <si>
    <t>Fagaceae</t>
    <phoneticPr fontId="2" type="noConversion"/>
  </si>
  <si>
    <t>Fagales</t>
    <phoneticPr fontId="2" type="noConversion"/>
  </si>
  <si>
    <t>Dacrycarpus</t>
    <phoneticPr fontId="2" type="noConversion"/>
  </si>
  <si>
    <t>Pinaceae</t>
    <phoneticPr fontId="2" type="noConversion"/>
  </si>
  <si>
    <t>Pinales</t>
    <phoneticPr fontId="2" type="noConversion"/>
  </si>
  <si>
    <t>Rh. Anthopogon, rhododendron setosum, Rhododendron nivale (94%) [b]</t>
  </si>
  <si>
    <t>Pinales</t>
    <phoneticPr fontId="2" type="noConversion"/>
  </si>
  <si>
    <t>Pinales</t>
    <phoneticPr fontId="2" type="noConversion"/>
  </si>
  <si>
    <t>Pinaceae</t>
    <phoneticPr fontId="2" type="noConversion"/>
  </si>
  <si>
    <t>Cannell 1982.  p. 181; cited in Niklas Enquist 2004</t>
  </si>
  <si>
    <t>Cannell 1982.  p. 254; cited in Niklas Enquist 2004</t>
  </si>
  <si>
    <t>Dipterocarpaceae</t>
    <phoneticPr fontId="2" type="noConversion"/>
  </si>
  <si>
    <t>Fagaceae</t>
    <phoneticPr fontId="2" type="noConversion"/>
  </si>
  <si>
    <t>Alnus</t>
    <phoneticPr fontId="2" type="noConversion"/>
  </si>
  <si>
    <t>Cannell 1982.  p. 218; cited in Niklas Enquist 2004</t>
  </si>
  <si>
    <t>[a] Percentage of the total basal area; B. buceras syn. Terminalia catappa.</t>
  </si>
  <si>
    <t>Magnoliales</t>
    <phoneticPr fontId="2" type="noConversion"/>
  </si>
  <si>
    <t>Magnoliaceae</t>
    <phoneticPr fontId="2" type="noConversion"/>
  </si>
  <si>
    <t>rugosa</t>
    <phoneticPr fontId="2" type="noConversion"/>
  </si>
  <si>
    <t>[b] Shorea robusta, Dipterocarpus tuberculatus, Parinarium anamense et al.</t>
  </si>
  <si>
    <t>Dipterocarpus</t>
    <phoneticPr fontId="2" type="noConversion"/>
  </si>
  <si>
    <t>Liriodendron tulipifera with Carya spp., Quercus alba, Quercus rubra, et al.</t>
  </si>
  <si>
    <t>Betulaceae</t>
    <phoneticPr fontId="2" type="noConversion"/>
  </si>
  <si>
    <t>Broadleaf</t>
    <phoneticPr fontId="2" type="noConversion"/>
  </si>
  <si>
    <t>spp.</t>
    <phoneticPr fontId="2" type="noConversion"/>
  </si>
  <si>
    <t>Rhizophora mangle</t>
  </si>
  <si>
    <t>Cannell 1982.  p. 277; cited in Niklas Enquist 2004</t>
  </si>
  <si>
    <t>Quercus</t>
    <phoneticPr fontId="2" type="noConversion"/>
  </si>
  <si>
    <t>alba</t>
    <phoneticPr fontId="2" type="noConversion"/>
  </si>
  <si>
    <t>Broadleaf</t>
    <phoneticPr fontId="2" type="noConversion"/>
  </si>
  <si>
    <t>Cannell 1982.  p. 127; cited in Niklas Enquist 2004</t>
  </si>
  <si>
    <t>Eucalyptus populnea (54%) [b] and Eucalyptus intertexta (25%) [b]</t>
  </si>
  <si>
    <t>Cannell 1982.  p. 34; cited in Niklas Enquist 2004</t>
  </si>
  <si>
    <t>Cannell 1982.  p. 30; cited in Niklas Enquist 2004</t>
  </si>
  <si>
    <t>Fagus</t>
  </si>
  <si>
    <t>Pseudotsuga menziesii with a few Fagus sylvatica</t>
  </si>
  <si>
    <t>Tropical rainforest</t>
  </si>
  <si>
    <t>Jessenia</t>
    <phoneticPr fontId="2" type="noConversion"/>
  </si>
  <si>
    <t>polycarpa</t>
    <phoneticPr fontId="2" type="noConversion"/>
  </si>
  <si>
    <t>Jessenia polycarpa (palm), Psuedolmedia rigida et al.</t>
  </si>
  <si>
    <t>Cannell 1982.  p. 55; cited in Niklas Enquist 2004</t>
  </si>
  <si>
    <t>Acer rubrum, Betula papyrifera, Prunus pensylvanica, and Populus tremuloides</t>
  </si>
  <si>
    <t>Cupressaceae</t>
    <phoneticPr fontId="2" type="noConversion"/>
  </si>
  <si>
    <t>Cannell 1982.  p. 106; cited in Niklas Enquist 2004</t>
  </si>
  <si>
    <t>Fagaceae</t>
    <phoneticPr fontId="2" type="noConversion"/>
  </si>
  <si>
    <t>[a] Percentage of the total understorey biomass.</t>
  </si>
  <si>
    <t>sachalinensis</t>
    <phoneticPr fontId="2" type="noConversion"/>
  </si>
  <si>
    <t>myrsinaefolia</t>
  </si>
  <si>
    <t>Cyclobalanopsis myrsinaefolia</t>
  </si>
  <si>
    <t>Abies sachalinensis (29%) [a], Quercus crispula (24%) [a], Acer mono var. marmoratum (17%) [a] w/Sasa kurilensis understorey</t>
  </si>
  <si>
    <t>Pinales</t>
    <phoneticPr fontId="2" type="noConversion"/>
  </si>
  <si>
    <t>leucadendron</t>
  </si>
  <si>
    <t>Melaleuca leucadendron</t>
  </si>
  <si>
    <t>Larix</t>
  </si>
  <si>
    <t>leptoleptis</t>
  </si>
  <si>
    <t>Abies veitchii</t>
  </si>
  <si>
    <t>Cannell 1982.  p. 203; cited in Niklas Enquist 2004</t>
  </si>
  <si>
    <t>fastigata</t>
  </si>
  <si>
    <t>Eucalyptus fastigata</t>
  </si>
  <si>
    <t>Nothofagaceae</t>
    <phoneticPr fontId="2" type="noConversion"/>
  </si>
  <si>
    <t>Nothofagus</t>
    <phoneticPr fontId="2" type="noConversion"/>
  </si>
  <si>
    <t>truncata</t>
  </si>
  <si>
    <t>Larix leptoleptis with understorey broadleaved trees.</t>
  </si>
  <si>
    <t>Cannell 1982.  p. 204; cited in Niklas Enquist 2004</t>
  </si>
  <si>
    <t>Fagus grandifolia, Acer saccharum, Betula lutea syn. alleghaniensis, et al.</t>
  </si>
  <si>
    <t>Pinales</t>
    <phoneticPr fontId="2" type="noConversion"/>
  </si>
  <si>
    <t>Pinaceae</t>
    <phoneticPr fontId="2" type="noConversion"/>
  </si>
  <si>
    <t>[a] Percentage of the total volume increment.</t>
  </si>
  <si>
    <t>[a] Percentage of the total stem volume.</t>
  </si>
  <si>
    <t>Rosaceae</t>
    <phoneticPr fontId="2" type="noConversion"/>
  </si>
  <si>
    <t>Cercocarpus</t>
  </si>
  <si>
    <t>breviftorus</t>
  </si>
  <si>
    <t>Cannell 1982.  p. 242; cited in Niklas Enquist 2004</t>
  </si>
  <si>
    <t>Cannell 1982.  p. 260; cited in Niklas Enquist 2004</t>
  </si>
  <si>
    <t>Fagaceae</t>
    <phoneticPr fontId="2" type="noConversion"/>
  </si>
  <si>
    <t>Fagales</t>
    <phoneticPr fontId="2" type="noConversion"/>
  </si>
  <si>
    <t>Cannell 1982.  p. 272; cited in Niklas Enquist 2004</t>
  </si>
  <si>
    <t>Pinales</t>
    <phoneticPr fontId="2" type="noConversion"/>
  </si>
  <si>
    <t>Populus grandidentata</t>
  </si>
  <si>
    <t>Malpighiales</t>
    <phoneticPr fontId="2" type="noConversion"/>
  </si>
  <si>
    <t>Fagales</t>
    <phoneticPr fontId="2" type="noConversion"/>
  </si>
  <si>
    <t>grandifolia</t>
    <phoneticPr fontId="2" type="noConversion"/>
  </si>
  <si>
    <t>Cannell 1982.  p. 245; cited in Niklas Enquist 2004</t>
  </si>
  <si>
    <t>Cannell 1982.  p. 227; cited in Niklas Enquist 2004</t>
  </si>
  <si>
    <t>Pinales</t>
    <phoneticPr fontId="2" type="noConversion"/>
  </si>
  <si>
    <t>Pinaceae</t>
    <phoneticPr fontId="2" type="noConversion"/>
  </si>
  <si>
    <t>Urticaceae</t>
    <phoneticPr fontId="2" type="noConversion"/>
  </si>
  <si>
    <t>Cecropia</t>
    <phoneticPr fontId="2" type="noConversion"/>
  </si>
  <si>
    <t>Cannell 1982.  p. 138; cited in Niklas Enquist 2004</t>
  </si>
  <si>
    <t>Abies balsamea (89-98%) [a], Picea mariana and Picea glauca (0-10%) [a], Betula papyrifera and Betula alleghaniensis (1-5%) [a]</t>
  </si>
  <si>
    <t>Dacryodes klaineana, Strombosia glaucescens, Allanblackia sp., Coula sp., Diospyros sp., et al.</t>
  </si>
  <si>
    <t>Cannell 1982.  p. 117; cited in Niklas Enquist 2004</t>
  </si>
  <si>
    <t>Cannell 1982.  p. 68; cited in Niklas Enquist 2004</t>
  </si>
  <si>
    <t>nigra</t>
    <phoneticPr fontId="2" type="noConversion"/>
  </si>
  <si>
    <t>serrata</t>
    <phoneticPr fontId="2" type="noConversion"/>
  </si>
  <si>
    <t>banksiana</t>
  </si>
  <si>
    <t>Thujopsis dolabrata var. hondai</t>
  </si>
  <si>
    <t>Populus davidiana (82%) [a] Magnolia obovata et al.</t>
  </si>
  <si>
    <t>glauca</t>
    <phoneticPr fontId="2" type="noConversion"/>
  </si>
  <si>
    <t>Cannell 1982.  p. 119; cited in Niklas Enquist 2004</t>
  </si>
  <si>
    <t>Quercus serrata, Quercus crispula, Hydrangea paniculata, Hamamelis japonica, et al.</t>
  </si>
  <si>
    <t>davidiana</t>
  </si>
  <si>
    <t>Cupressaceae</t>
    <phoneticPr fontId="2" type="noConversion"/>
  </si>
  <si>
    <t>Cupressaceae</t>
    <phoneticPr fontId="2" type="noConversion"/>
  </si>
  <si>
    <t>Pinales</t>
    <phoneticPr fontId="2" type="noConversion"/>
  </si>
  <si>
    <t>Cupressaceae</t>
    <phoneticPr fontId="2" type="noConversion"/>
  </si>
  <si>
    <t>Burseraceae</t>
    <phoneticPr fontId="2" type="noConversion"/>
  </si>
  <si>
    <t>thunbergii</t>
  </si>
  <si>
    <t>Pinus thunbergii</t>
  </si>
  <si>
    <t>Cannell 1982.  p. 233; cited in Niklas Enquist 2004</t>
  </si>
  <si>
    <t>Malvales</t>
    <phoneticPr fontId="2" type="noConversion"/>
  </si>
  <si>
    <t>savanna</t>
  </si>
  <si>
    <t>[a] Pentacme siamensis, Terminalia tomentosa, Terminalia mucronata et al.</t>
  </si>
  <si>
    <t>Pinaceae</t>
    <phoneticPr fontId="2" type="noConversion"/>
  </si>
  <si>
    <t>Cannell 1982.  p. 214; cited in Niklas Enquist 2004</t>
  </si>
  <si>
    <t>Broadleaf</t>
    <phoneticPr fontId="2" type="noConversion"/>
  </si>
  <si>
    <t>F. sylvestris (85%) [a], and and Larix decidua syn. Europaea</t>
  </si>
  <si>
    <t>[a] Percentage of the vegetation area covered</t>
  </si>
  <si>
    <t>Betulaceae</t>
    <phoneticPr fontId="2" type="noConversion"/>
  </si>
  <si>
    <t>rubra</t>
  </si>
  <si>
    <t>Alnus rubra</t>
  </si>
  <si>
    <t>Pinaceae</t>
    <phoneticPr fontId="2" type="noConversion"/>
  </si>
  <si>
    <t>sylvestris</t>
    <phoneticPr fontId="2" type="noConversion"/>
  </si>
  <si>
    <t>Cannell 1982.  p. 263; cited in Niklas Enquist 2004</t>
  </si>
  <si>
    <t>Magnoliales</t>
    <phoneticPr fontId="2" type="noConversion"/>
  </si>
  <si>
    <t>Magnoliaceae</t>
    <phoneticPr fontId="2" type="noConversion"/>
  </si>
  <si>
    <t>Liriodendron</t>
    <phoneticPr fontId="2" type="noConversion"/>
  </si>
  <si>
    <t>Cannell 1982.  p. 251; cited in Niklas Enquist 2004</t>
  </si>
  <si>
    <t>tulipifera</t>
    <phoneticPr fontId="2" type="noConversion"/>
  </si>
  <si>
    <t>Pinus sylvestris with Quercus robur and Betula verrucosa</t>
  </si>
  <si>
    <t>mangle</t>
  </si>
  <si>
    <t>Padbruggea pubescens, Eugenia clarkeana, and 83 other species.</t>
  </si>
  <si>
    <t>Betula populifolia et al.</t>
  </si>
  <si>
    <t>Cannell 1982.  p. 236; cited in Niklas Enquist 2004</t>
  </si>
  <si>
    <t>Cannell 1982.  p. 217; cited in Niklas Enquist 2004</t>
  </si>
  <si>
    <t>Dacryodes</t>
    <phoneticPr fontId="2" type="noConversion"/>
  </si>
  <si>
    <t>Myrtales</t>
    <phoneticPr fontId="2" type="noConversion"/>
  </si>
  <si>
    <t>Cannell 1982.  p. 219; cited in Niklas Enquist 2004</t>
  </si>
  <si>
    <t>Fagales</t>
    <phoneticPr fontId="2" type="noConversion"/>
  </si>
  <si>
    <t>Betulaceae</t>
    <phoneticPr fontId="2" type="noConversion"/>
  </si>
  <si>
    <t>Carpinus</t>
    <phoneticPr fontId="2" type="noConversion"/>
  </si>
  <si>
    <t>Castanopsis cuspidata with a few Quercus glauca</t>
  </si>
  <si>
    <t>Bellucia grossularioides, Miconia minutiflora et al.</t>
  </si>
  <si>
    <t>Fagus sylvatica 65%) [a], Abies alba (35%) [a]</t>
  </si>
  <si>
    <t>Cannell 1982.  p. 220; cited in Niklas Enquist 2004</t>
  </si>
  <si>
    <t>Cannell 1982.  p. 200; cited in Niklas Enquist 2004</t>
  </si>
  <si>
    <t>Cupressaceae</t>
    <phoneticPr fontId="2" type="noConversion"/>
  </si>
  <si>
    <t>Pinales</t>
    <phoneticPr fontId="2" type="noConversion"/>
  </si>
  <si>
    <t>Cupressaceae</t>
    <phoneticPr fontId="2" type="noConversion"/>
  </si>
  <si>
    <t>Fagales</t>
    <phoneticPr fontId="2" type="noConversion"/>
  </si>
  <si>
    <t>Fagaceae</t>
    <phoneticPr fontId="2" type="noConversion"/>
  </si>
  <si>
    <t>Cannell 1982.  p. 128; cited in Niklas Enquist 2004</t>
  </si>
  <si>
    <t>Cyclobalanopsis</t>
  </si>
  <si>
    <t>Cannell 1982.  p. 107; cited in Niklas Enquist 2004</t>
  </si>
  <si>
    <t>Cannell 1982.  p. 103; cited in Niklas Enquist 2004</t>
  </si>
  <si>
    <t>Broadleaf</t>
    <phoneticPr fontId="2" type="noConversion"/>
  </si>
  <si>
    <t>Fagales</t>
    <phoneticPr fontId="2" type="noConversion"/>
  </si>
  <si>
    <t>Cupressaceae</t>
    <phoneticPr fontId="2" type="noConversion"/>
  </si>
  <si>
    <t>Pinales</t>
    <phoneticPr fontId="2" type="noConversion"/>
  </si>
  <si>
    <t>Cannell 1982.  p. 129; cited in Niklas Enquist 2004</t>
  </si>
  <si>
    <t>Cupressaceae</t>
    <phoneticPr fontId="2" type="noConversion"/>
  </si>
  <si>
    <t>Pinales</t>
    <phoneticPr fontId="2" type="noConversion"/>
  </si>
  <si>
    <t>Cannell 1982.  p. 163; cited in Niklas Enquist 2004</t>
  </si>
  <si>
    <t>Cupressaceae</t>
    <phoneticPr fontId="2" type="noConversion"/>
  </si>
  <si>
    <t>Acer</t>
    <phoneticPr fontId="2" type="noConversion"/>
  </si>
  <si>
    <t>Hevea</t>
  </si>
  <si>
    <t>braziliensis</t>
  </si>
  <si>
    <t>sylvestria</t>
  </si>
  <si>
    <t>Eucalyptus nitens</t>
  </si>
  <si>
    <t>Aquifoliales</t>
    <phoneticPr fontId="2" type="noConversion"/>
  </si>
  <si>
    <t>Aquifoliaceae</t>
    <phoneticPr fontId="2" type="noConversion"/>
  </si>
  <si>
    <t>grandifolia</t>
    <phoneticPr fontId="2" type="noConversion"/>
  </si>
  <si>
    <t>Cannell 1982.  p. 241; cited in Niklas Enquist 2004</t>
  </si>
  <si>
    <t>Cannell 1982.  p. 202; cited in Niklas Enquist 2004</t>
  </si>
  <si>
    <t>nitens</t>
  </si>
  <si>
    <t>Malpighiales</t>
    <phoneticPr fontId="2" type="noConversion"/>
  </si>
  <si>
    <t>Broadleaf</t>
    <phoneticPr fontId="2" type="noConversion"/>
  </si>
  <si>
    <t>ellipsoidalis</t>
    <phoneticPr fontId="2" type="noConversion"/>
  </si>
  <si>
    <t>Cercocarpus breviftorus et al.</t>
  </si>
  <si>
    <t>Aquifoliaceae</t>
    <phoneticPr fontId="2" type="noConversion"/>
  </si>
  <si>
    <t>Fagales</t>
    <phoneticPr fontId="2" type="noConversion"/>
  </si>
  <si>
    <t>microphyllum</t>
    <phoneticPr fontId="2" type="noConversion"/>
  </si>
  <si>
    <t>prinus</t>
    <phoneticPr fontId="2" type="noConversion"/>
  </si>
  <si>
    <t>Ilex aquifolium</t>
  </si>
  <si>
    <t>Pinus nigra var. calabrica syn. var. maritima</t>
  </si>
  <si>
    <t>Nothofagus truncata (47%) [a], Weinmannia racemosa (21%) [a] et al.</t>
  </si>
  <si>
    <t>Pinales</t>
    <phoneticPr fontId="2" type="noConversion"/>
  </si>
  <si>
    <t>Pinaceae</t>
    <phoneticPr fontId="2" type="noConversion"/>
  </si>
  <si>
    <t>Fagus grandifolia (73%) [a], Picea rubens (24%) [a], et al.</t>
  </si>
  <si>
    <t>Fagaceae</t>
    <phoneticPr fontId="2" type="noConversion"/>
  </si>
  <si>
    <t>octandra</t>
    <phoneticPr fontId="2" type="noConversion"/>
  </si>
  <si>
    <t>Cannell 1982.  p. 210; cited in Niklas Enquist 2004</t>
  </si>
  <si>
    <t>Broadleaf</t>
    <phoneticPr fontId="2" type="noConversion"/>
  </si>
  <si>
    <t>Rosales</t>
    <phoneticPr fontId="2" type="noConversion"/>
  </si>
  <si>
    <t>Cecropia</t>
    <phoneticPr fontId="2" type="noConversion"/>
  </si>
  <si>
    <t>spp.</t>
    <phoneticPr fontId="2" type="noConversion"/>
  </si>
  <si>
    <t>Broadleaf</t>
    <phoneticPr fontId="2" type="noConversion"/>
  </si>
  <si>
    <t>Cannell 1982.  p. 211; cited in Niklas Enquist 2004</t>
  </si>
  <si>
    <t>Cannell 1982.  p. 173; cited in Niklas Enquist 2004</t>
  </si>
  <si>
    <t>Pinaceae</t>
    <phoneticPr fontId="2" type="noConversion"/>
  </si>
  <si>
    <t xml:space="preserve">Tropical moist forest </t>
  </si>
  <si>
    <t>Dacryodes</t>
    <phoneticPr fontId="2" type="noConversion"/>
  </si>
  <si>
    <t>klaineana</t>
    <phoneticPr fontId="2" type="noConversion"/>
  </si>
  <si>
    <t>Fagus crenata, Cornus controversa, Aesculus turbinata, Styrax obassia, et al.</t>
  </si>
  <si>
    <t>Rhododendron</t>
    <phoneticPr fontId="2" type="noConversion"/>
  </si>
  <si>
    <t>Cannell 1982.  p. 142; cited in Niklas Enquist 2004</t>
  </si>
  <si>
    <t>Quercus glauca (27%) [a], Cinnamomum sp. (22%) [a], Buddleja sp. (13%) [a], et al.</t>
  </si>
  <si>
    <t>Pinales</t>
    <phoneticPr fontId="2" type="noConversion"/>
  </si>
  <si>
    <t>Cannell 1982.  p. 44; cited in Niklas Enquist 2004</t>
  </si>
  <si>
    <t>Pinus nigra ssp. laricio, (80%) [a]</t>
  </si>
  <si>
    <t>Cannell 1982.  p. 91; cited in Niklas Enquist 2004</t>
  </si>
  <si>
    <t>Cannell 1982.  p. 143; cited in Niklas Enquist 2004</t>
  </si>
  <si>
    <t>Pinales</t>
    <phoneticPr fontId="2" type="noConversion"/>
  </si>
  <si>
    <t>lanatum</t>
    <phoneticPr fontId="2" type="noConversion"/>
  </si>
  <si>
    <t>Pinales</t>
    <phoneticPr fontId="2" type="noConversion"/>
  </si>
  <si>
    <t>Pinaceae</t>
    <phoneticPr fontId="2" type="noConversion"/>
  </si>
  <si>
    <t>pumila</t>
  </si>
  <si>
    <t>Cupressaceae</t>
    <phoneticPr fontId="2" type="noConversion"/>
  </si>
  <si>
    <t>Pinales</t>
    <phoneticPr fontId="2" type="noConversion"/>
  </si>
  <si>
    <t>Fagaceae</t>
    <phoneticPr fontId="2" type="noConversion"/>
  </si>
  <si>
    <t>Quercus</t>
    <phoneticPr fontId="2" type="noConversion"/>
  </si>
  <si>
    <t>Quercus glauca, Quercus salicina, Quercus acuta, Camellia japonica et al.</t>
  </si>
  <si>
    <t>Cupressaceae</t>
    <phoneticPr fontId="2" type="noConversion"/>
  </si>
  <si>
    <t>Pinales</t>
    <phoneticPr fontId="2" type="noConversion"/>
  </si>
  <si>
    <t>Cannell 1982.  p. 198; cited in Niklas Enquist 2004</t>
  </si>
  <si>
    <t>Rhizophora apiculata, with a few Ceriops tagal, Sonneratia alba, Rhizophora mucronata et al.</t>
  </si>
  <si>
    <t>Fagales</t>
    <phoneticPr fontId="2" type="noConversion"/>
  </si>
  <si>
    <t>Abies spectabilis, with understorey of Rhododendron spp. et al.,19% [a] Tsuga dumosa, (67%) [b]</t>
  </si>
  <si>
    <t>spectabilis</t>
    <phoneticPr fontId="2" type="noConversion"/>
  </si>
  <si>
    <t>Cannell 1982.  p. 252; cited in Niklas Enquist 2004</t>
  </si>
  <si>
    <t>[b] Percentage of the total biomass; 94% refers to all Rhododendron species.</t>
  </si>
  <si>
    <t>Broadleaf</t>
    <phoneticPr fontId="2" type="noConversion"/>
  </si>
  <si>
    <t>Mixed savanna</t>
    <phoneticPr fontId="2" type="noConversion"/>
  </si>
  <si>
    <t>Cannell 1982.  p. 253; cited in Niklas Enquist 2004</t>
  </si>
  <si>
    <t>Alnus</t>
    <phoneticPr fontId="2" type="noConversion"/>
  </si>
  <si>
    <t>rugosa</t>
    <phoneticPr fontId="2" type="noConversion"/>
  </si>
  <si>
    <t>Alnus rugosa, Fraxinus nigra, Populus balsamifera et al.</t>
  </si>
  <si>
    <t>Betulaceae</t>
    <phoneticPr fontId="2" type="noConversion"/>
  </si>
  <si>
    <t>Combretaceae</t>
    <phoneticPr fontId="2" type="noConversion"/>
  </si>
  <si>
    <t>Cannell 1982.  p. 264; cited in Niklas Enquist 2004</t>
  </si>
  <si>
    <t>Quercus</t>
    <phoneticPr fontId="2" type="noConversion"/>
  </si>
  <si>
    <t>Bucida</t>
    <phoneticPr fontId="2" type="noConversion"/>
  </si>
  <si>
    <t>buceras</t>
    <phoneticPr fontId="2" type="noConversion"/>
  </si>
  <si>
    <t>Cactus</t>
    <phoneticPr fontId="2" type="noConversion"/>
  </si>
  <si>
    <t>Fagaceae</t>
    <phoneticPr fontId="2" type="noConversion"/>
  </si>
  <si>
    <t>pedunculiflora</t>
  </si>
  <si>
    <t>Betulaceae</t>
    <phoneticPr fontId="2" type="noConversion"/>
  </si>
  <si>
    <t>verrucosa</t>
  </si>
  <si>
    <t>Quercus pubescens syn. lanuginosa</t>
  </si>
  <si>
    <t>Fagales</t>
    <phoneticPr fontId="2" type="noConversion"/>
  </si>
  <si>
    <t>Quercus pedunculiflora</t>
  </si>
  <si>
    <t>Castanea sativa</t>
  </si>
  <si>
    <t>[a] Percentage of the total basal area; Tsuga dumosa syn. brunoniana</t>
  </si>
  <si>
    <t>Tsuga</t>
    <phoneticPr fontId="2" type="noConversion"/>
  </si>
  <si>
    <t>Cannell 1982.  p. 158; cited in Niklas Enquist 2004</t>
  </si>
  <si>
    <t>Pinales</t>
    <phoneticPr fontId="2" type="noConversion"/>
  </si>
  <si>
    <t>Pinales</t>
    <phoneticPr fontId="2" type="noConversion"/>
  </si>
  <si>
    <t>Cupressaceae</t>
    <phoneticPr fontId="2" type="noConversion"/>
  </si>
  <si>
    <t>Pinales</t>
    <phoneticPr fontId="2" type="noConversion"/>
  </si>
  <si>
    <t>Cupressaceae</t>
    <phoneticPr fontId="2" type="noConversion"/>
  </si>
  <si>
    <t>Quercus petraea with Fagus sylvatica and an understorey of Sorbus aucuparia and Frangula alnus</t>
  </si>
  <si>
    <t>Cannell 1982.  p. 160; cited in Niklas Enquist 2004</t>
  </si>
  <si>
    <t>Malvales</t>
    <phoneticPr fontId="2" type="noConversion"/>
  </si>
  <si>
    <t>spp.</t>
    <phoneticPr fontId="2" type="noConversion"/>
  </si>
  <si>
    <t>Myrtales</t>
    <phoneticPr fontId="2" type="noConversion"/>
  </si>
  <si>
    <t>Myrtaceae</t>
    <phoneticPr fontId="2" type="noConversion"/>
  </si>
  <si>
    <t>Melaleuca</t>
  </si>
  <si>
    <t>Cannell 1982.  p. 104; cited in Niklas Enquist 2004</t>
  </si>
  <si>
    <t>Castanopsis cuspidata var. sieboldii (54%) [a]</t>
  </si>
  <si>
    <t>Fagaceae</t>
    <phoneticPr fontId="2" type="noConversion"/>
  </si>
  <si>
    <t>A. sachalinensis (62%) [a], Betula ermanii (18%) [a], Q. crispula (13%) [a], w/Sasa kurilensis understorey</t>
  </si>
  <si>
    <t>Pinales</t>
    <phoneticPr fontId="2" type="noConversion"/>
  </si>
  <si>
    <t>platanoides</t>
    <phoneticPr fontId="2" type="noConversion"/>
  </si>
  <si>
    <t>Aceraceae</t>
    <phoneticPr fontId="2" type="noConversion"/>
  </si>
  <si>
    <t>Cupressaceae</t>
    <phoneticPr fontId="2" type="noConversion"/>
  </si>
  <si>
    <t>Pinales</t>
    <phoneticPr fontId="2" type="noConversion"/>
  </si>
  <si>
    <t>Pinales</t>
    <phoneticPr fontId="2" type="noConversion"/>
  </si>
  <si>
    <t>Elaeis guineensis (oil palm)</t>
  </si>
  <si>
    <t>Cannell 1982.  p. 190; cited in Niklas Enquist 2004</t>
  </si>
  <si>
    <t>Cannell 1982.  p. 191; cited in Niklas Enquist 2004</t>
  </si>
  <si>
    <t>Euphorbiaceae</t>
    <phoneticPr fontId="2" type="noConversion"/>
  </si>
  <si>
    <t>guineensis</t>
  </si>
  <si>
    <t>Cannell 1982.  p. 188; cited in Niklas Enquist 2004</t>
  </si>
  <si>
    <t>Dacrydium</t>
    <phoneticPr fontId="2" type="noConversion"/>
  </si>
  <si>
    <t>Dacrydium sp., Tristania sp et al.</t>
  </si>
  <si>
    <t>sinensis</t>
  </si>
  <si>
    <t>C. microphyllum, Franseria deltoides, F. splendens, et al.</t>
  </si>
  <si>
    <t>Broadleaf</t>
    <phoneticPr fontId="2" type="noConversion"/>
  </si>
  <si>
    <t>Sapindales</t>
    <phoneticPr fontId="2" type="noConversion"/>
  </si>
  <si>
    <t>Aquifoliaceae</t>
    <phoneticPr fontId="2" type="noConversion"/>
  </si>
  <si>
    <t>Aquifoliales</t>
    <phoneticPr fontId="2" type="noConversion"/>
  </si>
  <si>
    <t>Ujjain, India</t>
    <phoneticPr fontId="2" type="noConversion"/>
  </si>
  <si>
    <t>Pinaceae</t>
    <phoneticPr fontId="2" type="noConversion"/>
  </si>
  <si>
    <t>Cannell 1982.  p. 271; cited in Niklas Enquist 2004</t>
  </si>
  <si>
    <t>Broadleaf</t>
    <phoneticPr fontId="2" type="noConversion"/>
  </si>
  <si>
    <t>Kucera 1993; Coupland 1993 (8A) p. 260</t>
  </si>
  <si>
    <t>Abies amabilis with some Abies procera, Tsuga heterophylla, Tsuga mertensiana</t>
  </si>
  <si>
    <t>Cannell 1982.  p. 246; cited in Niklas Enquist 2004</t>
  </si>
  <si>
    <t>Pinales</t>
    <phoneticPr fontId="2" type="noConversion"/>
  </si>
  <si>
    <t>Prioria</t>
  </si>
  <si>
    <t>Cannell 1982.  p. 229; cited in Niklas Enquist 2004</t>
  </si>
  <si>
    <r>
      <t xml:space="preserve">[a] Percentage of the total basal area (21% in the left column refers to all </t>
    </r>
    <r>
      <rPr>
        <i/>
        <sz val="10"/>
        <rFont val="Arial"/>
      </rPr>
      <t xml:space="preserve">Quercus </t>
    </r>
    <r>
      <rPr>
        <sz val="10"/>
        <rFont val="Arial"/>
      </rPr>
      <t>species).</t>
    </r>
  </si>
  <si>
    <t>Quercus spp. (70%) [a] and Fagus sylvatica</t>
  </si>
  <si>
    <t>copaifera</t>
  </si>
  <si>
    <t>Cannell 1982.  p. 228; cited in Niklas Enquist 2004</t>
  </si>
  <si>
    <t>Abies spp., Picea abies, and Fagus sylvatica</t>
  </si>
  <si>
    <t>Cannell 1982.  p. 230; cited in Niklas Enquist 2004</t>
  </si>
  <si>
    <t>Fabales</t>
    <phoneticPr fontId="2" type="noConversion"/>
  </si>
  <si>
    <t>Fabaceae</t>
    <phoneticPr fontId="2" type="noConversion"/>
  </si>
  <si>
    <t>Broadleaf</t>
    <phoneticPr fontId="2" type="noConversion"/>
  </si>
  <si>
    <t>spp.</t>
    <phoneticPr fontId="2" type="noConversion"/>
  </si>
  <si>
    <t xml:space="preserve">[a] Percentage of the total basal area. </t>
  </si>
  <si>
    <t>Ericaceae</t>
    <phoneticPr fontId="2" type="noConversion"/>
  </si>
  <si>
    <t>Cupressaceae</t>
    <phoneticPr fontId="2" type="noConversion"/>
  </si>
  <si>
    <t>Pinales</t>
    <phoneticPr fontId="2" type="noConversion"/>
  </si>
  <si>
    <t>Pinaceae</t>
    <phoneticPr fontId="2" type="noConversion"/>
  </si>
  <si>
    <t>Dacrycarpus cinctus, Podocarpus archboldii et al.</t>
  </si>
  <si>
    <t>Cannell 1982.  p. 212; cited in Niklas Enquist 2004</t>
  </si>
  <si>
    <t>Pinales</t>
    <phoneticPr fontId="2" type="noConversion"/>
  </si>
  <si>
    <t>Pinaceae</t>
    <phoneticPr fontId="2" type="noConversion"/>
  </si>
  <si>
    <t>Cannell 1982.  p. 250; cited in Niklas Enquist 2004</t>
  </si>
  <si>
    <t>Pinus pumila</t>
  </si>
  <si>
    <t>Pinales</t>
    <phoneticPr fontId="2" type="noConversion"/>
  </si>
  <si>
    <t>Cupressaceae</t>
    <phoneticPr fontId="2" type="noConversion"/>
  </si>
  <si>
    <t>Cannell 1982.  p. 116; cited in Niklas Enquist 2004</t>
  </si>
  <si>
    <t>Fagus crenata (72%) [a], Carpinus tschonoskii, Acer tschonoskii et al.</t>
  </si>
  <si>
    <t>Rhododendron lanatum (53%) [a], Juniperus wallichiana? (47%) [a]</t>
  </si>
  <si>
    <t>anthopogon</t>
    <phoneticPr fontId="2" type="noConversion"/>
  </si>
  <si>
    <t>Cannell 1982.  p. 234; cited in Niklas Enquist 2004</t>
  </si>
  <si>
    <t>[b] Percentage of the total biomass.</t>
  </si>
  <si>
    <t>Cannell 1982.  p. 199; cited in Niklas Enquist 2004</t>
  </si>
  <si>
    <t>[a] Percentage of the above-ground biomass.</t>
  </si>
  <si>
    <t>Broadleaf</t>
    <phoneticPr fontId="2" type="noConversion"/>
  </si>
  <si>
    <t>Quercus alba, Quercus velutina, Prunus serotina</t>
  </si>
  <si>
    <t>Cupressaceae</t>
    <phoneticPr fontId="2" type="noConversion"/>
  </si>
  <si>
    <t>Cupressus</t>
    <phoneticPr fontId="2" type="noConversion"/>
  </si>
  <si>
    <t>Prunus pensylvanica (53%) [a], Betula alleghaniensis syn. Lutea (11%) [a], Betula papyrifera et al.</t>
  </si>
  <si>
    <t>Cannell 1982.  p. 275; cited in Niklas Enquist 2004</t>
  </si>
  <si>
    <t>Broadleaf</t>
    <phoneticPr fontId="2" type="noConversion"/>
  </si>
  <si>
    <t>Betulaceae</t>
    <phoneticPr fontId="2" type="noConversion"/>
  </si>
  <si>
    <t xml:space="preserve">Liriodendron tulipifera (78%) [a], with Quercus spp., Pinus echinata, Carya tomentosa and understorey trees. </t>
  </si>
  <si>
    <t>Cannell 1982.  p. 201; cited in Niklas Enquist 2004</t>
  </si>
  <si>
    <t>Broadleaf</t>
    <phoneticPr fontId="2" type="noConversion"/>
  </si>
  <si>
    <t>Dipterocarpus spp. (35%) [a], Anisoptera sp., Myristica sp., Beilschmiedia sp. et al.</t>
  </si>
  <si>
    <t>Cannell 1982.  p. 187; cited in Niklas Enquist 2004</t>
  </si>
  <si>
    <t>Fagales</t>
    <phoneticPr fontId="2" type="noConversion"/>
  </si>
  <si>
    <t>Cannell 1982.  p. 238; cited in Niklas Enquist 2004</t>
  </si>
  <si>
    <t>Castanea</t>
  </si>
  <si>
    <t>sativa</t>
  </si>
  <si>
    <t>Q. borealis (51%) [b], Quercus alba (29%) [b], et al.</t>
  </si>
  <si>
    <t>coccinea</t>
    <phoneticPr fontId="2" type="noConversion"/>
  </si>
  <si>
    <t>Broadleaf</t>
    <phoneticPr fontId="2" type="noConversion"/>
  </si>
  <si>
    <t>Cannell 1982.  p. 239; cited in Niklas Enquist 2004</t>
  </si>
  <si>
    <t>T. dumosa (97%) [a], Rhododendron spp. (2%) [a]</t>
  </si>
  <si>
    <t>Fagaceae</t>
    <phoneticPr fontId="2" type="noConversion"/>
  </si>
  <si>
    <t>Broadleaf</t>
    <phoneticPr fontId="2" type="noConversion"/>
  </si>
  <si>
    <t>nigra</t>
  </si>
  <si>
    <t>Cannell 1982.  p. 161; cited in Niklas Enquist 2004</t>
  </si>
  <si>
    <t>Pinales</t>
    <phoneticPr fontId="2" type="noConversion"/>
  </si>
  <si>
    <t>Dipterocarpus</t>
    <phoneticPr fontId="2" type="noConversion"/>
  </si>
  <si>
    <t>Betula verrucosa syn. pendula (77-96%) [a] and Betula pubescens</t>
  </si>
  <si>
    <t>Fabales</t>
    <phoneticPr fontId="2" type="noConversion"/>
  </si>
  <si>
    <t>Fabaceae</t>
    <phoneticPr fontId="2" type="noConversion"/>
  </si>
  <si>
    <t>Cercidium</t>
    <phoneticPr fontId="2" type="noConversion"/>
  </si>
  <si>
    <t>Aquifoliales</t>
    <phoneticPr fontId="2" type="noConversion"/>
  </si>
  <si>
    <t>Fagales</t>
    <phoneticPr fontId="2" type="noConversion"/>
  </si>
  <si>
    <t>Fagaceae</t>
    <phoneticPr fontId="2" type="noConversion"/>
  </si>
  <si>
    <t>Pinus nigra var. austriaca syn. var. nigra.</t>
  </si>
  <si>
    <t>Pinus sylvestris, with an understorey of Ilex aquifolium</t>
  </si>
  <si>
    <t>Betula spp. (88%) [a]., Quercus robur (11%) [a]</t>
  </si>
  <si>
    <t>Cannell 1982.  p. 126; cited in Niklas Enquist 2004</t>
  </si>
  <si>
    <t>Dipterocarpaceae</t>
    <phoneticPr fontId="2" type="noConversion"/>
  </si>
  <si>
    <t>Pinales</t>
    <phoneticPr fontId="2" type="noConversion"/>
  </si>
  <si>
    <t>Broadleaf</t>
    <phoneticPr fontId="2" type="noConversion"/>
  </si>
  <si>
    <t>Cannell 1982.  p. 222; cited in Niklas Enquist 2004</t>
  </si>
  <si>
    <t>Karanth Nichols 1998; also Karanth et al. 2004 PNAS p.4856 Table 1</t>
    <phoneticPr fontId="2" type="noConversion"/>
  </si>
  <si>
    <t>Goral</t>
    <phoneticPr fontId="2" type="noConversion"/>
  </si>
  <si>
    <t>Chinkara (Indian gazelle)</t>
    <phoneticPr fontId="2" type="noConversion"/>
  </si>
  <si>
    <t>Above ground production</t>
    <phoneticPr fontId="2" type="noConversion"/>
  </si>
  <si>
    <t>Arecales</t>
    <phoneticPr fontId="2" type="noConversion"/>
  </si>
  <si>
    <t>Arecaceae</t>
    <phoneticPr fontId="2" type="noConversion"/>
  </si>
  <si>
    <t>Camellia sinensis (tea)</t>
  </si>
  <si>
    <t>prinus</t>
    <phoneticPr fontId="2" type="noConversion"/>
  </si>
  <si>
    <t>Populus tremuloides, Populus grandidentata, with Betula populifolia, Acer rubrum et al.</t>
  </si>
  <si>
    <t>Fagales</t>
    <phoneticPr fontId="2" type="noConversion"/>
  </si>
  <si>
    <t>Fagaceae</t>
    <phoneticPr fontId="2" type="noConversion"/>
  </si>
  <si>
    <t>grandifolia</t>
    <phoneticPr fontId="2" type="noConversion"/>
  </si>
  <si>
    <t>Micranda</t>
    <phoneticPr fontId="2" type="noConversion"/>
  </si>
  <si>
    <t>spp.</t>
    <phoneticPr fontId="2" type="noConversion"/>
  </si>
  <si>
    <t>Campbell Island</t>
    <phoneticPr fontId="2" type="noConversion"/>
  </si>
  <si>
    <t>Cannell 1982.  p. 273; cited in Niklas Enquist 2004</t>
  </si>
  <si>
    <t>Pinales</t>
    <phoneticPr fontId="2" type="noConversion"/>
  </si>
  <si>
    <t>Ratlam, India</t>
    <phoneticPr fontId="2" type="noConversion"/>
  </si>
  <si>
    <t>Kurukshetra, India</t>
    <phoneticPr fontId="2" type="noConversion"/>
  </si>
  <si>
    <t>Standing crop biomass (g/m2)</t>
    <phoneticPr fontId="2" type="noConversion"/>
  </si>
  <si>
    <t>Ericales: Fouquieriaceae</t>
  </si>
  <si>
    <t>Populus</t>
    <phoneticPr fontId="2" type="noConversion"/>
  </si>
  <si>
    <t>Cannell 1982.  p. 225; cited in Niklas Enquist 2004</t>
  </si>
  <si>
    <t>Pinales</t>
    <phoneticPr fontId="2" type="noConversion"/>
  </si>
  <si>
    <t>Pinaceae</t>
    <phoneticPr fontId="2" type="noConversion"/>
  </si>
  <si>
    <t>Picea abies (51%) [a], Pinus sylvestris</t>
  </si>
  <si>
    <t>Pinales</t>
    <phoneticPr fontId="2" type="noConversion"/>
  </si>
  <si>
    <t>Pinaceae</t>
    <phoneticPr fontId="2" type="noConversion"/>
  </si>
  <si>
    <t>Prioria copaifera et al.</t>
  </si>
  <si>
    <t>Premontane wet forest</t>
  </si>
  <si>
    <t>Fagales: Fagaceae</t>
  </si>
  <si>
    <t>Cannell 1982.  p. 247; cited in Niklas Enquist 2004</t>
  </si>
  <si>
    <t>Pinales</t>
    <phoneticPr fontId="2" type="noConversion"/>
  </si>
  <si>
    <t>Pinaceae</t>
    <phoneticPr fontId="2" type="noConversion"/>
  </si>
  <si>
    <t>strobus</t>
  </si>
  <si>
    <t>Pinus strobus</t>
  </si>
  <si>
    <t>Cannell 1982.  p. 177; cited in Niklas Enquist 2004</t>
  </si>
  <si>
    <t>taeda</t>
  </si>
  <si>
    <t>cinctus</t>
    <phoneticPr fontId="2" type="noConversion"/>
  </si>
  <si>
    <t>Cannell 1982.  p. 176; cited in Niklas Enquist 2004</t>
  </si>
  <si>
    <t>Zygophyllales</t>
    <phoneticPr fontId="2" type="noConversion"/>
  </si>
  <si>
    <t>Larrea tridentata (72%) [a], Flourensia cernua (9%) [a]</t>
  </si>
  <si>
    <t>Cannell 1982.  p. 262; cited in Niklas Enquist 2004</t>
  </si>
  <si>
    <t>Alnus incana subsp. Tenufolia (83-89%) [a] with Salix spp.</t>
  </si>
  <si>
    <t>squamata</t>
    <phoneticPr fontId="2" type="noConversion"/>
  </si>
  <si>
    <t>Cannell 1982.  p. 232; cited in Niklas Enquist 2004</t>
  </si>
  <si>
    <t>Juniperus</t>
    <phoneticPr fontId="2" type="noConversion"/>
  </si>
  <si>
    <t>Pinus taeda</t>
  </si>
  <si>
    <t>Cannell 1982.  p. 144; cited in Niklas Enquist 2004</t>
  </si>
  <si>
    <t>Pinales</t>
    <phoneticPr fontId="2" type="noConversion"/>
  </si>
  <si>
    <t>Rhizophoraceae</t>
    <phoneticPr fontId="2" type="noConversion"/>
  </si>
  <si>
    <t>apiculata</t>
    <phoneticPr fontId="2" type="noConversion"/>
  </si>
  <si>
    <t>Juniperus squamata (87%) [b], Rhododendron anthopogon (13%) [b]</t>
  </si>
  <si>
    <t>Sapindales: Sapindaceae</t>
  </si>
  <si>
    <t>Karanth et al. 2004 PNAS p.4856 Table 1</t>
    <phoneticPr fontId="2" type="noConversion"/>
  </si>
  <si>
    <t>mostly during monsoon July-Sept; Karanth et al. 2004; also Karanth et al. 2004 PNAS p.4856 Table 1</t>
    <phoneticPr fontId="2" type="noConversion"/>
  </si>
  <si>
    <t>Pinales</t>
    <phoneticPr fontId="2" type="noConversion"/>
  </si>
  <si>
    <t>Cannell 1982.  p. 231; cited in Niklas Enquist 2004</t>
  </si>
  <si>
    <t>Malpighiales</t>
    <phoneticPr fontId="2" type="noConversion"/>
  </si>
  <si>
    <t>Cannell 1982.  p. 375; cited in Niklas Enquist 2004</t>
  </si>
  <si>
    <t>Arecales: Arecaceae</t>
  </si>
  <si>
    <t>alba</t>
    <phoneticPr fontId="2" type="noConversion"/>
  </si>
  <si>
    <t>South-western Missouri</t>
    <phoneticPr fontId="2" type="noConversion"/>
  </si>
  <si>
    <t>Fagales</t>
    <phoneticPr fontId="2" type="noConversion"/>
  </si>
  <si>
    <t>Fagaceae</t>
    <phoneticPr fontId="2" type="noConversion"/>
  </si>
  <si>
    <t>Q. borealis (80%) [b], Magnolia acuminata et al.</t>
  </si>
  <si>
    <t>Quercus</t>
    <phoneticPr fontId="2" type="noConversion"/>
  </si>
  <si>
    <t>Malpighiales: Euphorbiaceae</t>
  </si>
  <si>
    <t>West Germany, Solling plateau</t>
    <phoneticPr fontId="2" type="noConversion"/>
  </si>
  <si>
    <t>Japan</t>
    <phoneticPr fontId="2" type="noConversion"/>
  </si>
  <si>
    <t>Fagales</t>
    <phoneticPr fontId="2" type="noConversion"/>
  </si>
  <si>
    <t>Betulaceae</t>
    <phoneticPr fontId="2" type="noConversion"/>
  </si>
  <si>
    <t>Dipterocarp savanna foresta [a]</t>
  </si>
  <si>
    <t>Hearn et al. 2003 GlobalGIS; nearest lat &amp; lon</t>
    <phoneticPr fontId="2" type="noConversion"/>
  </si>
  <si>
    <t>Russian plain</t>
    <phoneticPr fontId="2" type="noConversion"/>
  </si>
  <si>
    <t>USSR, Novosibirsk region</t>
    <phoneticPr fontId="2" type="noConversion"/>
  </si>
  <si>
    <t>Pinus rigida and Quercus marilandica</t>
  </si>
  <si>
    <t>[a] Mean percentage of the total tree number at seven sites over the five years.</t>
  </si>
  <si>
    <t>Pinales</t>
    <phoneticPr fontId="2" type="noConversion"/>
  </si>
  <si>
    <t>Pinaceae</t>
    <phoneticPr fontId="2" type="noConversion"/>
  </si>
  <si>
    <t>Pinales</t>
    <phoneticPr fontId="2" type="noConversion"/>
  </si>
  <si>
    <t>[d] Percentage of the total volume increment.</t>
  </si>
  <si>
    <t>Quercus borealis, with Pinus banksiana, Pinus strobus, Quercus spp. et al</t>
  </si>
  <si>
    <t>deltoides</t>
  </si>
  <si>
    <t>Malpighiales</t>
    <phoneticPr fontId="2" type="noConversion"/>
  </si>
  <si>
    <t>Salicaceae</t>
    <phoneticPr fontId="2" type="noConversion"/>
  </si>
  <si>
    <t>[b] Percentage of the total volume increment.</t>
  </si>
  <si>
    <t>Fagales</t>
    <phoneticPr fontId="2" type="noConversion"/>
  </si>
  <si>
    <t>Broadleaf</t>
    <phoneticPr fontId="2" type="noConversion"/>
  </si>
  <si>
    <t>Malpighiales</t>
    <phoneticPr fontId="2" type="noConversion"/>
  </si>
  <si>
    <t>Salicaceae</t>
    <phoneticPr fontId="2" type="noConversion"/>
  </si>
  <si>
    <t>Broadleaf</t>
    <phoneticPr fontId="2" type="noConversion"/>
  </si>
  <si>
    <t>Malpighiales</t>
    <phoneticPr fontId="2" type="noConversion"/>
  </si>
  <si>
    <t>D. obtusifolius, Lagerstroemia calyculata et al.</t>
  </si>
  <si>
    <t>Fabaceae</t>
    <phoneticPr fontId="2" type="noConversion"/>
  </si>
  <si>
    <t>Padbruggea</t>
    <phoneticPr fontId="2" type="noConversion"/>
  </si>
  <si>
    <t>pubescens</t>
    <phoneticPr fontId="2" type="noConversion"/>
  </si>
  <si>
    <t>Cannell 1982.  p. 162; cited in Niklas Enquist 2004</t>
  </si>
  <si>
    <t>papyrifera</t>
  </si>
  <si>
    <t>Betula papyrifera et al.</t>
  </si>
  <si>
    <t>Betulaceae</t>
    <phoneticPr fontId="2" type="noConversion"/>
  </si>
  <si>
    <t>spp.</t>
    <phoneticPr fontId="2" type="noConversion"/>
  </si>
  <si>
    <t>Pinales</t>
    <phoneticPr fontId="2" type="noConversion"/>
  </si>
  <si>
    <t>Pinaceae</t>
    <phoneticPr fontId="2" type="noConversion"/>
  </si>
  <si>
    <t>A. alba</t>
  </si>
  <si>
    <t>Cannell 1982.  p. 221; cited in Niklas Enquist 2004</t>
  </si>
  <si>
    <t>Aquifoliaceae</t>
    <phoneticPr fontId="2" type="noConversion"/>
  </si>
  <si>
    <t>Ilex</t>
  </si>
  <si>
    <t>aquifolium</t>
  </si>
  <si>
    <t>Aquifoliales</t>
    <phoneticPr fontId="2" type="noConversion"/>
  </si>
  <si>
    <t>Fagales</t>
    <phoneticPr fontId="2" type="noConversion"/>
  </si>
  <si>
    <t>Q. prinus (17%) [a], Q. borealis (16%) [a], Liriodendron tulipifera (18%) et al.</t>
  </si>
  <si>
    <t>Cannell 1982.  p. 282; cited in Niklas Enquist 2004</t>
  </si>
  <si>
    <t>Kucera 1993</t>
  </si>
  <si>
    <t>Chital (Spotted deer)</t>
    <phoneticPr fontId="2" type="noConversion"/>
  </si>
  <si>
    <t>Hearn et al. 2003 GlobalGIS; nearest lat &amp; lon</t>
    <phoneticPr fontId="2" type="noConversion"/>
  </si>
  <si>
    <t>serrulata</t>
  </si>
  <si>
    <t>Cannell 1982.  p. 280; cited in Niklas Enquist 2004</t>
  </si>
  <si>
    <t>Broadleaf</t>
    <phoneticPr fontId="2" type="noConversion"/>
  </si>
  <si>
    <t>Cannell 1982.  p. 269; cited in Niklas Enquist 2004</t>
  </si>
  <si>
    <t>Betulaceae</t>
    <phoneticPr fontId="2" type="noConversion"/>
  </si>
  <si>
    <t>rugosa</t>
  </si>
  <si>
    <t>A. rugosa</t>
  </si>
  <si>
    <t>Pilani, India</t>
    <phoneticPr fontId="2" type="noConversion"/>
  </si>
  <si>
    <t>Jhansi, India</t>
    <phoneticPr fontId="2" type="noConversion"/>
  </si>
  <si>
    <t>Pinus sylvestria</t>
  </si>
  <si>
    <t>Pinales</t>
    <phoneticPr fontId="2" type="noConversion"/>
  </si>
  <si>
    <t>Pinaceae</t>
    <phoneticPr fontId="2" type="noConversion"/>
  </si>
  <si>
    <t>Cannell 1982.  p. 244; cited in Niklas Enquist 2004</t>
  </si>
  <si>
    <t>mostly during monsoon July-Sept; Karanth et al. 2004; also Karanth et al. 2004 PNAS p.4856 Table 1</t>
    <phoneticPr fontId="2" type="noConversion"/>
  </si>
  <si>
    <t>Marion Island</t>
    <phoneticPr fontId="2" type="noConversion"/>
  </si>
  <si>
    <t>Fagaceae</t>
    <phoneticPr fontId="2" type="noConversion"/>
  </si>
  <si>
    <t>Cannell 1982.  p. 364; cited in Niklas Enquist 2004</t>
  </si>
  <si>
    <t>Malpighiales</t>
    <phoneticPr fontId="2" type="noConversion"/>
  </si>
  <si>
    <t>Micranda spruceana, Eperua leucantha and about 130 other species.</t>
  </si>
  <si>
    <t>grandidentata</t>
    <phoneticPr fontId="2" type="noConversion"/>
  </si>
  <si>
    <t>Cottonwood, South Dakota, USA</t>
    <phoneticPr fontId="2" type="noConversion"/>
  </si>
  <si>
    <t>South Africa</t>
    <phoneticPr fontId="2" type="noConversion"/>
  </si>
  <si>
    <t>Net production (g/m2/yr)</t>
    <phoneticPr fontId="2" type="noConversion"/>
  </si>
  <si>
    <t>Cannell 1982.  p. 370; cited in Niklas Enquist 2004</t>
  </si>
  <si>
    <t>Malpighiales</t>
    <phoneticPr fontId="2" type="noConversion"/>
  </si>
  <si>
    <t>Quercus prinus with Carya spp., Quercus alba, Quercus rura, Quercus velutina, et al.</t>
  </si>
  <si>
    <t>Fagales</t>
    <phoneticPr fontId="2" type="noConversion"/>
  </si>
  <si>
    <t>Fagales: Betulaceae</t>
  </si>
  <si>
    <t>Carya spp., Q. alba, Q. prinus, Q. velutina, et al.</t>
  </si>
  <si>
    <t>Fabales: Fabaceae</t>
  </si>
  <si>
    <t>Cannell 1982.  p. 261; cited in Niklas Enquist 2004</t>
  </si>
  <si>
    <t>Abies amabilis (94%) [a], Tsuga mertensiana with understorey shrubs.</t>
  </si>
  <si>
    <t>Pinaceae</t>
    <phoneticPr fontId="2" type="noConversion"/>
  </si>
  <si>
    <t>Cannell 1982.  p. 274; cited in Niklas Enquist 2004</t>
  </si>
  <si>
    <t>Prunus</t>
    <phoneticPr fontId="2" type="noConversion"/>
  </si>
  <si>
    <t>[a] Percentage of the total volume increment; A. octandra syn. flava.</t>
  </si>
  <si>
    <t>Broadleaf</t>
    <phoneticPr fontId="2" type="noConversion"/>
  </si>
  <si>
    <t>Fagales</t>
    <phoneticPr fontId="2" type="noConversion"/>
  </si>
  <si>
    <t>incana</t>
  </si>
  <si>
    <t>Burseraceae</t>
    <phoneticPr fontId="2" type="noConversion"/>
  </si>
  <si>
    <t>Dacrycarpus</t>
    <phoneticPr fontId="2" type="noConversion"/>
  </si>
  <si>
    <t>splendens</t>
    <phoneticPr fontId="2" type="noConversion"/>
  </si>
  <si>
    <t>tridentata</t>
    <phoneticPr fontId="2" type="noConversion"/>
  </si>
  <si>
    <t>Prunus pensylvanica (94%) [a], Betula spp. et al.</t>
  </si>
  <si>
    <t>Behrampur, India</t>
  </si>
  <si>
    <t>pygmaea</t>
    <phoneticPr fontId="2" type="noConversion"/>
  </si>
  <si>
    <t>pensylvanica</t>
    <phoneticPr fontId="2" type="noConversion"/>
  </si>
  <si>
    <t>pensylvanica</t>
    <phoneticPr fontId="2" type="noConversion"/>
  </si>
  <si>
    <t>Laurales: Lauraceae</t>
  </si>
  <si>
    <t>Pinales</t>
    <phoneticPr fontId="2" type="noConversion"/>
  </si>
  <si>
    <t>Liriodendron</t>
    <phoneticPr fontId="2" type="noConversion"/>
  </si>
  <si>
    <t>tulipifera</t>
    <phoneticPr fontId="2" type="noConversion"/>
  </si>
  <si>
    <t>Pinales</t>
    <phoneticPr fontId="2" type="noConversion"/>
  </si>
  <si>
    <t>Pinaceae</t>
    <phoneticPr fontId="2" type="noConversion"/>
  </si>
  <si>
    <t>Pinaceae</t>
    <phoneticPr fontId="2" type="noConversion"/>
  </si>
  <si>
    <t>Liriodendron tulipifera (77%) [a], Acer rubrum (82%) [a], Robinia pseudoccacia, et al.</t>
  </si>
  <si>
    <t>alba</t>
    <phoneticPr fontId="2" type="noConversion"/>
  </si>
  <si>
    <t>Acacia, Combretum, Diospyros, et al.</t>
  </si>
  <si>
    <t>albida</t>
    <phoneticPr fontId="2" type="noConversion"/>
  </si>
  <si>
    <t>Malpighiales: Rhizophoraceae</t>
  </si>
  <si>
    <t>Poales: Poaceae</t>
  </si>
  <si>
    <t>Q. alba (57%) [d], Quercus velutina (28%) [d], et al.</t>
  </si>
  <si>
    <t>Sims, Phillip L., and J. S. Singh. “The Structure and Function of Ten Western North American Grasslands: III. Net Primary Production, Turnover and Efficiencies of Energy Capture and Water Use.” Journal of Ecology 66.2 (1978): 573–597. Web. 8 Aug. 2012.</t>
  </si>
  <si>
    <t>Osage, Oklahoma 1970</t>
    <phoneticPr fontId="2" type="noConversion"/>
  </si>
  <si>
    <t>Total biomass (All)</t>
    <phoneticPr fontId="2" type="noConversion"/>
  </si>
  <si>
    <t>Fagaceae</t>
    <phoneticPr fontId="2" type="noConversion"/>
  </si>
  <si>
    <t>Dickinson, North Dakota, 1970</t>
    <phoneticPr fontId="2" type="noConversion"/>
  </si>
  <si>
    <t>Hays, Kansas, 1970</t>
    <phoneticPr fontId="2" type="noConversion"/>
  </si>
  <si>
    <t>Jornada, New Mexico, 1970</t>
    <phoneticPr fontId="2" type="noConversion"/>
  </si>
  <si>
    <t>Pinaceae</t>
    <phoneticPr fontId="2" type="noConversion"/>
  </si>
  <si>
    <t>Pinaceae</t>
    <phoneticPr fontId="2" type="noConversion"/>
  </si>
  <si>
    <t>rigida</t>
  </si>
  <si>
    <t>Cannell 1982.  p. 316; cited in Niklas Enquist 2004</t>
  </si>
  <si>
    <t>borealis</t>
    <phoneticPr fontId="2" type="noConversion"/>
  </si>
  <si>
    <t>Pawnee, Colorado, 1970</t>
    <phoneticPr fontId="2" type="noConversion"/>
  </si>
  <si>
    <t>Fabales</t>
    <phoneticPr fontId="2" type="noConversion"/>
  </si>
  <si>
    <t>Fabaceae</t>
    <phoneticPr fontId="2" type="noConversion"/>
  </si>
  <si>
    <t>Czechoslovakia, Southern Moravia</t>
    <phoneticPr fontId="2" type="noConversion"/>
  </si>
  <si>
    <t>Reference</t>
    <phoneticPr fontId="2" type="noConversion"/>
  </si>
  <si>
    <t xml:space="preserve">Plankton littoral zone </t>
  </si>
  <si>
    <t>Abies procera (56%) [a], Pseudotsuga menziesii (40%) [a], Abies amabilis (4%) [a]</t>
  </si>
  <si>
    <t>fraseri</t>
    <phoneticPr fontId="2" type="noConversion"/>
  </si>
  <si>
    <t>Abies fraseri, Picea rubens, et al.</t>
  </si>
  <si>
    <t>Dipterocarpus</t>
    <phoneticPr fontId="2" type="noConversion"/>
  </si>
  <si>
    <t>Cannell 1982.  p. 317; cited in Niklas Enquist 2004</t>
  </si>
  <si>
    <t>Broadleaf</t>
    <phoneticPr fontId="2" type="noConversion"/>
  </si>
  <si>
    <t xml:space="preserve">Populus grandidentata </t>
  </si>
  <si>
    <t>Cannell 1982.  p. 268; cited in Niklas Enquist 2004</t>
  </si>
  <si>
    <t>obtusifolius</t>
    <phoneticPr fontId="2" type="noConversion"/>
  </si>
  <si>
    <t>Pinus rigida (83%) [a], Quercus alba, Quercus velutina, and Quercus ilicifolia</t>
  </si>
  <si>
    <t>Pinales</t>
    <phoneticPr fontId="2" type="noConversion"/>
  </si>
  <si>
    <t>Pinaceae</t>
    <phoneticPr fontId="2" type="noConversion"/>
  </si>
  <si>
    <t>rigida</t>
    <phoneticPr fontId="2" type="noConversion"/>
  </si>
  <si>
    <t>P. rigida (86-88%) [a], Quercus ilicifolia</t>
  </si>
  <si>
    <t>Fagaceae</t>
    <phoneticPr fontId="2" type="noConversion"/>
  </si>
  <si>
    <t>Carnegiea gigantea, Cercidium microphyllum, Fouquieria splendens, et al.</t>
  </si>
  <si>
    <t>Cannell 1982.  p. 257; cited in Niklas Enquist 2004</t>
  </si>
  <si>
    <t>[a] Percentage of the total stem number.</t>
  </si>
  <si>
    <t>Sikhote-Alin</t>
    <phoneticPr fontId="2" type="noConversion"/>
  </si>
  <si>
    <t>Similipal Tiger Reserve, India</t>
    <phoneticPr fontId="2" type="noConversion"/>
  </si>
  <si>
    <t>Cannell 1982.  p. 279; cited in Niklas Enquist 2004</t>
  </si>
  <si>
    <t>Wild pig (Wild boar)</t>
    <phoneticPr fontId="2" type="noConversion"/>
  </si>
  <si>
    <t>Blackbuck</t>
    <phoneticPr fontId="2" type="noConversion"/>
  </si>
  <si>
    <t>Myrtales: Myrtaceae</t>
  </si>
  <si>
    <t>kan</t>
    <phoneticPr fontId="2" type="noConversion"/>
  </si>
  <si>
    <t>Alnus serrulata et al.</t>
  </si>
  <si>
    <t>Populus tremuloides (72%) [a], Robinia neomexicana (7%) [a]</t>
  </si>
  <si>
    <t>Cannell 1982.  p. 270; cited in Niklas Enquist 2004</t>
  </si>
  <si>
    <t>Below ground production</t>
    <phoneticPr fontId="2" type="noConversion"/>
  </si>
  <si>
    <t>Total production</t>
    <phoneticPr fontId="2" type="noConversion"/>
  </si>
  <si>
    <t>Hearn et al. 2003 GlobalGIS; nearest lat &amp; lon</t>
    <phoneticPr fontId="2" type="noConversion"/>
  </si>
  <si>
    <t>Cottonwood, South Dakota, 1972</t>
  </si>
  <si>
    <t>Jornada, New Mexico, 1971</t>
  </si>
  <si>
    <t>Pantex, Texas, 1971</t>
  </si>
  <si>
    <t>Hearn et al. 2003 GlobalGIS; nearest lat &amp; lon</t>
    <phoneticPr fontId="2" type="noConversion"/>
  </si>
  <si>
    <t>Hearn et al. 2003 GlobalGIS; nearest lat &amp; lon</t>
    <phoneticPr fontId="2" type="noConversion"/>
  </si>
  <si>
    <t>Name of Ecosystem</t>
    <phoneticPr fontId="2" type="noConversion"/>
  </si>
  <si>
    <t>Jornada, New Mexico, 1972</t>
  </si>
  <si>
    <t>Osage, Oklahoma 1971</t>
  </si>
  <si>
    <t>Osage, Oklahoma 1972</t>
  </si>
  <si>
    <t>Pench Tiger Reserve (MP), India</t>
    <phoneticPr fontId="2" type="noConversion"/>
  </si>
  <si>
    <t>Quercus prinus with Carya spp., Quercus alba, Quercus rubra, Quercus velutina, et al.</t>
  </si>
  <si>
    <t>Cannell 1982.  p. 290; cited in Niklas Enquist 2004</t>
  </si>
  <si>
    <t>procera</t>
    <phoneticPr fontId="2" type="noConversion"/>
  </si>
  <si>
    <t>[a] Percentage of the total woody plant biomass.</t>
  </si>
  <si>
    <t>bdg</t>
    <phoneticPr fontId="2" type="noConversion"/>
  </si>
  <si>
    <t>ALE, Washington, 1972</t>
  </si>
  <si>
    <t>Populus tremuloides (58%) [a], Acer saccharum (19%) [a], Populus grandidentata (10%) [a], Acer rubrum, et al.</t>
  </si>
  <si>
    <t>Pinus nigra var. maritima</t>
  </si>
  <si>
    <t>Varanasi, India</t>
    <phoneticPr fontId="2" type="noConversion"/>
  </si>
  <si>
    <t>Dickinson, North Dakota, USA</t>
    <phoneticPr fontId="2" type="noConversion"/>
  </si>
  <si>
    <t>Fagales</t>
    <phoneticPr fontId="2" type="noConversion"/>
  </si>
  <si>
    <t>Zygophyllales: Zygophyllaceae</t>
  </si>
  <si>
    <t>Rosales: Rosaceae</t>
  </si>
  <si>
    <t>Cannell 1982.  p. 289; cited in Niklas Enquist 2004</t>
  </si>
  <si>
    <t>Aesculus octandra (40%) [a], Tilia heteroophylla (26%) [a], Prunus serotina (16%) [a] et al.</t>
  </si>
  <si>
    <t>Julbernardia globiflora, Brachystegia boehmii, et al.</t>
  </si>
  <si>
    <t>Bhadra Wildlife Sanctuary, India</t>
    <phoneticPr fontId="2" type="noConversion"/>
  </si>
  <si>
    <t>Zygophyllaceae</t>
    <phoneticPr fontId="2" type="noConversion"/>
  </si>
  <si>
    <t>Larrea</t>
    <phoneticPr fontId="2" type="noConversion"/>
  </si>
  <si>
    <t>Coupland 1993 8B; p. 472 for biomass and p. 477 for production. Also reproduced in Gibson 2009, p. 134</t>
  </si>
  <si>
    <t>Ambikapur, India</t>
  </si>
  <si>
    <t>Pinaceae</t>
    <phoneticPr fontId="2" type="noConversion"/>
  </si>
  <si>
    <t>Plankton whole water body zooplankton</t>
  </si>
  <si>
    <t>Argentina</t>
    <phoneticPr fontId="2" type="noConversion"/>
  </si>
  <si>
    <t>mostly during monsoon July-Sept; Karanth et al. 2004; also Karanth et al. 2004 PNAS p.4856 Table 1</t>
    <phoneticPr fontId="2" type="noConversion"/>
  </si>
  <si>
    <t>1997 was the only year for which census data was reported for herbivores. Tiger and leopard data was the same in 1993</t>
    <phoneticPr fontId="2" type="noConversion"/>
  </si>
  <si>
    <t>Lamiales: Oleaceae</t>
  </si>
  <si>
    <t>Malvales: Dipterocarpaceae</t>
  </si>
  <si>
    <t>Hearn et al. 2003 GlobalGIS; nearest lat &amp; lon</t>
    <phoneticPr fontId="2" type="noConversion"/>
  </si>
  <si>
    <t>Pinaceae</t>
    <phoneticPr fontId="2" type="noConversion"/>
  </si>
  <si>
    <t>Pinales</t>
    <phoneticPr fontId="2" type="noConversion"/>
  </si>
  <si>
    <t>1991 was a year of low prey density and the first year for which census data was reported</t>
    <phoneticPr fontId="2" type="noConversion"/>
  </si>
  <si>
    <t>Pinales: Cupressaceae</t>
  </si>
  <si>
    <t>Bridger, Montana, 1972</t>
    <phoneticPr fontId="2" type="noConversion"/>
  </si>
  <si>
    <t>USSR, Moscow region</t>
    <phoneticPr fontId="2" type="noConversion"/>
  </si>
  <si>
    <t>Cottonwood, South Dakota, 1970</t>
    <phoneticPr fontId="2" type="noConversion"/>
  </si>
  <si>
    <t>Quercus oblongifolia (56%) [b], quercus emoryi (44%) [b] with understorey shrubs.</t>
  </si>
  <si>
    <t>Colophospermum, mopane, et al.</t>
  </si>
  <si>
    <t>Cannell 1982.  p. 371; cited in Niklas Enquist 2004</t>
  </si>
  <si>
    <t>Fort Worth, Texas</t>
    <phoneticPr fontId="2" type="noConversion"/>
  </si>
  <si>
    <t>ALE, Washington, 1971</t>
    <phoneticPr fontId="2" type="noConversion"/>
  </si>
  <si>
    <t>Bison, Montana, 1970</t>
    <phoneticPr fontId="2" type="noConversion"/>
  </si>
  <si>
    <t>Bandipur National Park, India</t>
    <phoneticPr fontId="2" type="noConversion"/>
  </si>
  <si>
    <t>Netherlands</t>
    <phoneticPr fontId="2" type="noConversion"/>
  </si>
  <si>
    <t>Central Missouri</t>
    <phoneticPr fontId="2" type="noConversion"/>
  </si>
  <si>
    <t>USSR, Leningrad region</t>
    <phoneticPr fontId="2" type="noConversion"/>
  </si>
  <si>
    <t>Quercus prinus (19%) [a], nyssa sylvatica (15%) [a], et al.</t>
  </si>
  <si>
    <t>Sambar (deer)</t>
    <phoneticPr fontId="2" type="noConversion"/>
  </si>
  <si>
    <t>Latitude</t>
    <phoneticPr fontId="2" type="noConversion"/>
  </si>
  <si>
    <t>Eastern Kansas, moderately grazed</t>
    <phoneticPr fontId="2" type="noConversion"/>
  </si>
  <si>
    <t>Cannell 1982.  p. 258; cited in Niklas Enquist 2004</t>
  </si>
  <si>
    <t>Quercus coccinea (31%), Quercus alba (18%), Pinus rigida (18%), Quercus velutina (3%), et al.</t>
  </si>
  <si>
    <t>rigida</t>
    <phoneticPr fontId="2" type="noConversion"/>
  </si>
  <si>
    <t>Pinales</t>
    <phoneticPr fontId="2" type="noConversion"/>
  </si>
  <si>
    <t>P. rigida (92%) [a], Quercus stellata, and Q. velutina</t>
  </si>
  <si>
    <t>Note</t>
    <phoneticPr fontId="2" type="noConversion"/>
  </si>
  <si>
    <t>Melghat Tiger Reserve, India</t>
    <phoneticPr fontId="2" type="noConversion"/>
  </si>
  <si>
    <t>phe</t>
    <phoneticPr fontId="2" type="noConversion"/>
  </si>
  <si>
    <t>mel</t>
    <phoneticPr fontId="2" type="noConversion"/>
  </si>
  <si>
    <t>nag</t>
    <phoneticPr fontId="2" type="noConversion"/>
  </si>
  <si>
    <t>Bukit Barisan Selatan</t>
    <phoneticPr fontId="2" type="noConversion"/>
  </si>
  <si>
    <t>rigida</t>
    <phoneticPr fontId="2" type="noConversion"/>
  </si>
  <si>
    <t>Q. prinus (56%) [a], Quercus borealis (12%) [a], Acer rubrum (18%) [a], et al.</t>
  </si>
  <si>
    <t>Malpighiales</t>
    <phoneticPr fontId="2" type="noConversion"/>
  </si>
  <si>
    <t>Musanga</t>
    <phoneticPr fontId="2" type="noConversion"/>
  </si>
  <si>
    <t>Malpighiales: Salicaceae</t>
  </si>
  <si>
    <t>Kaziranga</t>
    <phoneticPr fontId="2" type="noConversion"/>
  </si>
  <si>
    <t>Pilani, India</t>
    <phoneticPr fontId="2" type="noConversion"/>
  </si>
  <si>
    <t>Nilgiri tahr (ibex)</t>
    <phoneticPr fontId="2" type="noConversion"/>
  </si>
  <si>
    <t>Name of Ecosystem</t>
    <phoneticPr fontId="2" type="noConversion"/>
  </si>
  <si>
    <t>Hearn et al. 2003 GlobalGIS; nearest lat &amp; lon</t>
    <phoneticPr fontId="2" type="noConversion"/>
  </si>
  <si>
    <t xml:space="preserve">1995 was the most complete herbivore census, but predator numbers are higher than in 1989, 92 and 97, particularly leopard numbers in 1989 (50) and 1992 (61) </t>
    <phoneticPr fontId="2" type="noConversion"/>
  </si>
  <si>
    <t>Buxa Tiger Reserve, India</t>
    <phoneticPr fontId="2" type="noConversion"/>
  </si>
  <si>
    <t>Wolf</t>
    <phoneticPr fontId="2" type="noConversion"/>
  </si>
  <si>
    <t>Cannell 1982.  p. 255; cited in Niklas Enquist 2004</t>
  </si>
  <si>
    <t>populifolia</t>
  </si>
  <si>
    <t>Quercus</t>
    <phoneticPr fontId="2" type="noConversion"/>
  </si>
  <si>
    <t>Hearn et al. 2003 GlobalGIS; nearest lat &amp; lon</t>
    <phoneticPr fontId="2" type="noConversion"/>
  </si>
  <si>
    <t>Cannell 1982.  p. 373; cited in Niklas Enquist 2004</t>
  </si>
  <si>
    <t>Data is reported from 1994 to 1998, all of which is quite stable for both predators and prey.</t>
    <phoneticPr fontId="2" type="noConversion"/>
  </si>
  <si>
    <t>SUMMARY</t>
    <phoneticPr fontId="2" type="noConversion"/>
  </si>
  <si>
    <t>Note</t>
    <phoneticPr fontId="2" type="noConversion"/>
  </si>
  <si>
    <t>1989 was the only year with herbivore estimates. Tiger and leopard estimates dropped considerably over the next 5 years, and so estimates for predators were averaged from 1989 and 1991.</t>
    <phoneticPr fontId="2" type="noConversion"/>
  </si>
  <si>
    <t>Pawnee, Colorado, 1971</t>
  </si>
  <si>
    <t>Euphorbiaceae</t>
    <phoneticPr fontId="2" type="noConversion"/>
  </si>
  <si>
    <t>Ungrazed mixed prairie</t>
  </si>
  <si>
    <t>Rosales</t>
    <phoneticPr fontId="2" type="noConversion"/>
  </si>
  <si>
    <t>Urticaceae</t>
    <phoneticPr fontId="2" type="noConversion"/>
  </si>
  <si>
    <t>Fabales</t>
    <phoneticPr fontId="2" type="noConversion"/>
  </si>
  <si>
    <t>Pawnee, Colorado, 1972</t>
  </si>
  <si>
    <t>Grazed mixed prairie</t>
  </si>
  <si>
    <t>Sagar, India</t>
    <phoneticPr fontId="2" type="noConversion"/>
  </si>
  <si>
    <t>ban</t>
    <phoneticPr fontId="2" type="noConversion"/>
  </si>
  <si>
    <t>bha</t>
    <phoneticPr fontId="2" type="noConversion"/>
  </si>
  <si>
    <t>1982 was the first year census data was reported</t>
    <phoneticPr fontId="2" type="noConversion"/>
  </si>
  <si>
    <t>amb</t>
    <phoneticPr fontId="2" type="noConversion"/>
  </si>
  <si>
    <t>Micranda</t>
    <phoneticPr fontId="2" type="noConversion"/>
  </si>
  <si>
    <t>Hays, Kansas, USA</t>
    <phoneticPr fontId="2" type="noConversion"/>
  </si>
  <si>
    <t>Prunus</t>
    <phoneticPr fontId="2" type="noConversion"/>
  </si>
  <si>
    <t>Rychnovska 1979; Coupland 1979 p.178</t>
  </si>
  <si>
    <t>Karanth Nichols 1998; also Karanth et al. 2004 PNAS p.4856 Table 1</t>
    <phoneticPr fontId="2" type="noConversion"/>
  </si>
  <si>
    <t>Pantex, Texas, 1972</t>
  </si>
  <si>
    <t>Fagaceae</t>
    <phoneticPr fontId="2" type="noConversion"/>
  </si>
  <si>
    <t>Quercus</t>
    <phoneticPr fontId="2" type="noConversion"/>
  </si>
  <si>
    <t>1978 is among the earliest total ecosystem censuses in the Project Tiger dataset, and shows relatively lower numbers of predators and prey than subsequent censuses.</t>
    <phoneticPr fontId="2" type="noConversion"/>
  </si>
  <si>
    <t>Periyar Tiger Reserve, India</t>
    <phoneticPr fontId="2" type="noConversion"/>
  </si>
  <si>
    <t>Fabaceae</t>
    <phoneticPr fontId="2" type="noConversion"/>
  </si>
  <si>
    <t>spp.</t>
    <phoneticPr fontId="2" type="noConversion"/>
  </si>
  <si>
    <t>Water monitor</t>
    <phoneticPr fontId="2" type="noConversion"/>
  </si>
  <si>
    <t>Striped hyena</t>
    <phoneticPr fontId="2" type="noConversion"/>
  </si>
  <si>
    <t>Wild dog (Dhole)</t>
    <phoneticPr fontId="2" type="noConversion"/>
  </si>
  <si>
    <t>Jackal (Golden jackal)</t>
    <phoneticPr fontId="2" type="noConversion"/>
  </si>
  <si>
    <t>Karanth et al. 2004 PNAS p.4856 Table 1</t>
    <phoneticPr fontId="2" type="noConversion"/>
  </si>
  <si>
    <t>Karanth Nichols 1998; also Karanth et al. 2004 PNAS p.4856 Table 1</t>
    <phoneticPr fontId="2" type="noConversion"/>
  </si>
  <si>
    <t>Sloth Bear</t>
    <phoneticPr fontId="2" type="noConversion"/>
  </si>
  <si>
    <t>Code</t>
    <phoneticPr fontId="2" type="noConversion"/>
  </si>
  <si>
    <t>Hearn et al. 2003 GlobalGIS; nearest lat &amp; lon</t>
    <phoneticPr fontId="2" type="noConversion"/>
  </si>
  <si>
    <t>1997 was a year of high prey density and the last year for which census data was reported</t>
    <phoneticPr fontId="2" type="noConversion"/>
  </si>
  <si>
    <t>Northern Iowa</t>
    <phoneticPr fontId="2" type="noConversion"/>
  </si>
  <si>
    <t>Pinus banksiana (40%) [a], Populus tremuloides (33%) [a], Betula papyrifera, Populus grandidentata et al.</t>
  </si>
  <si>
    <t>Karanth Nichols 1998; also Karanth et al. 2004 PNAS p.4856 Table 1</t>
    <phoneticPr fontId="2" type="noConversion"/>
  </si>
  <si>
    <t>Malpighiales</t>
    <phoneticPr fontId="2" type="noConversion"/>
  </si>
  <si>
    <t>rigida</t>
    <phoneticPr fontId="2" type="noConversion"/>
  </si>
  <si>
    <t>Euphorbiaceae</t>
    <phoneticPr fontId="2" type="noConversion"/>
  </si>
  <si>
    <t>Quercus ellipsoidalis (75%) [a], Acer rubrum (8%) [a], et al.</t>
  </si>
  <si>
    <t>oblongifolia</t>
    <phoneticPr fontId="2" type="noConversion"/>
  </si>
  <si>
    <t>Predator estimates are available from 1993 to 1997, with herbivore census estimates in 1993, 1995 and 1997. The reserve includes the 798 km2 buffer area</t>
    <phoneticPr fontId="2" type="noConversion"/>
  </si>
  <si>
    <t>Corbett Tiger Reserve, India</t>
    <phoneticPr fontId="2" type="noConversion"/>
  </si>
  <si>
    <t>Area km2</t>
    <phoneticPr fontId="2" type="noConversion"/>
  </si>
  <si>
    <t>Julbernardia</t>
    <phoneticPr fontId="2" type="noConversion"/>
  </si>
  <si>
    <t>globiflora</t>
    <phoneticPr fontId="2" type="noConversion"/>
  </si>
  <si>
    <t>Acacia albida</t>
    <phoneticPr fontId="2" type="noConversion"/>
  </si>
  <si>
    <t>Hearn et al. 2003 GlobalGIS; nearest lat &amp; lon</t>
    <phoneticPr fontId="2" type="noConversion"/>
  </si>
  <si>
    <t>Karanth et al. 2004 PNAS p.4856 Table 1</t>
    <phoneticPr fontId="2" type="noConversion"/>
  </si>
  <si>
    <t>Czechoslovakia, Southern Moravia</t>
    <phoneticPr fontId="2" type="noConversion"/>
  </si>
  <si>
    <t>Pinales: Pinaceae</t>
  </si>
  <si>
    <t>Alleghaniensis</t>
  </si>
  <si>
    <t>Betula Alleghaniensis syn. lutea et al.</t>
  </si>
  <si>
    <t>prinus</t>
    <phoneticPr fontId="2" type="noConversion"/>
  </si>
  <si>
    <t>Cannell 1982.  p. 374; cited in Niklas Enquist 2004</t>
  </si>
  <si>
    <t>kru97</t>
    <phoneticPr fontId="2" type="noConversion"/>
  </si>
  <si>
    <t>kru09</t>
    <phoneticPr fontId="2" type="noConversion"/>
  </si>
  <si>
    <t>man70</t>
    <phoneticPr fontId="2" type="noConversion"/>
  </si>
  <si>
    <t>Eastern Kansas, heavily grazed</t>
    <phoneticPr fontId="2" type="noConversion"/>
  </si>
  <si>
    <t>Bridger, Montana, 1970</t>
    <phoneticPr fontId="2" type="noConversion"/>
  </si>
  <si>
    <t>Caryophyllales</t>
    <phoneticPr fontId="2" type="noConversion"/>
  </si>
  <si>
    <t>Cactaceae</t>
    <phoneticPr fontId="2" type="noConversion"/>
  </si>
  <si>
    <t>Carnegiea</t>
    <phoneticPr fontId="2" type="noConversion"/>
  </si>
  <si>
    <t>gigantea</t>
    <phoneticPr fontId="2" type="noConversion"/>
  </si>
  <si>
    <t>Pench Tiger Reserve (MR), India</t>
    <phoneticPr fontId="2" type="noConversion"/>
  </si>
  <si>
    <t>Hog deer</t>
    <phoneticPr fontId="2" type="noConversion"/>
  </si>
  <si>
    <t>Four-horned antelope (Chowsinga)</t>
    <phoneticPr fontId="2" type="noConversion"/>
  </si>
  <si>
    <t>cor</t>
    <phoneticPr fontId="2" type="noConversion"/>
  </si>
  <si>
    <t>klk</t>
    <phoneticPr fontId="2" type="noConversion"/>
  </si>
  <si>
    <t>Hearn et al. 2003 GlobalGIS; nearest lat &amp; lon</t>
    <phoneticPr fontId="2" type="noConversion"/>
  </si>
  <si>
    <t>Singh &amp; Gupta 1993; Coupland 1993 (8B), p. 100</t>
  </si>
  <si>
    <t>Kurukshetra, India</t>
  </si>
  <si>
    <t>Sambalpur, India</t>
  </si>
  <si>
    <t>Udaipur, India</t>
  </si>
  <si>
    <t>Varanasi, India</t>
  </si>
  <si>
    <t>Plankton detritivore (omnivore)</t>
  </si>
  <si>
    <t>Plankton deposit feeder</t>
  </si>
  <si>
    <t>sim</t>
    <phoneticPr fontId="2" type="noConversion"/>
  </si>
  <si>
    <t>tad</t>
    <phoneticPr fontId="2" type="noConversion"/>
  </si>
  <si>
    <t>Mugger crocodile</t>
    <phoneticPr fontId="2" type="noConversion"/>
  </si>
  <si>
    <t>Seagrass Production vs Biomass Above and Below-Ground</t>
  </si>
  <si>
    <t>Santalales: Olacaceae</t>
  </si>
  <si>
    <t>Bandipur</t>
    <phoneticPr fontId="2" type="noConversion"/>
  </si>
  <si>
    <t>There is some uncertainty in data. Recent estimates in the Indian Sunderbans suggest that previous tiger numbers (240 - 270 from 1992 to 1997) were overestimates, with more recent figures suggesting only about 70 tigers.</t>
    <phoneticPr fontId="2" type="noConversion"/>
  </si>
  <si>
    <t>Sunderbans Tiger Reserve, India</t>
    <phoneticPr fontId="2" type="noConversion"/>
  </si>
  <si>
    <t>Jodhpur, India</t>
  </si>
  <si>
    <t>Khirasara, India</t>
  </si>
  <si>
    <t>Picea mariana with understorey shrubs.</t>
  </si>
  <si>
    <t>Macquarie Island</t>
    <phoneticPr fontId="2" type="noConversion"/>
  </si>
  <si>
    <t>Delhi, India</t>
  </si>
  <si>
    <t>1992 appeared representative of the years preceding though with perhaps fewer tigers, but also included reporting of small prey such as langurs. In 1996 and onwards, some smaller prey are not reported.</t>
    <phoneticPr fontId="2" type="noConversion"/>
  </si>
  <si>
    <t>Replicates</t>
    <phoneticPr fontId="2" type="noConversion"/>
  </si>
  <si>
    <t>Plankton pelagic zone benthos</t>
  </si>
  <si>
    <t>Plankton littoral zone benthos</t>
  </si>
  <si>
    <t xml:space="preserve">Plankton whole water body </t>
  </si>
  <si>
    <t>Plankton littoral zone zooplankton</t>
  </si>
  <si>
    <t>Plankton zooplankton</t>
  </si>
  <si>
    <t>Area: 110 km2; Rainfall: 650 mm</t>
  </si>
  <si>
    <t>Area: 1500 km2; Rainfall: 1000 mm</t>
  </si>
  <si>
    <t>hlu82</t>
    <phoneticPr fontId="2" type="noConversion"/>
  </si>
  <si>
    <t>hlu00</t>
    <phoneticPr fontId="2" type="noConversion"/>
  </si>
  <si>
    <t>hwa73</t>
    <phoneticPr fontId="2" type="noConversion"/>
  </si>
  <si>
    <t>hwa96</t>
    <phoneticPr fontId="2" type="noConversion"/>
  </si>
  <si>
    <t>Argentina</t>
    <phoneticPr fontId="2" type="noConversion"/>
  </si>
  <si>
    <t>Matador, Canada</t>
    <phoneticPr fontId="2" type="noConversion"/>
  </si>
  <si>
    <t>South Georgia</t>
    <phoneticPr fontId="2" type="noConversion"/>
  </si>
  <si>
    <t>Fagaceae</t>
    <phoneticPr fontId="2" type="noConversion"/>
  </si>
  <si>
    <t>Cottonwood, South Dakota, 1971</t>
  </si>
  <si>
    <t>Micranda</t>
    <phoneticPr fontId="2" type="noConversion"/>
  </si>
  <si>
    <t>spruceana</t>
    <phoneticPr fontId="2" type="noConversion"/>
  </si>
  <si>
    <t>eto98</t>
    <phoneticPr fontId="2" type="noConversion"/>
  </si>
  <si>
    <t>gon</t>
    <phoneticPr fontId="2" type="noConversion"/>
  </si>
  <si>
    <t>Herbivore census estimates for 1995 are similar to 1993 and appear more complete than those for 1997 which has missing a number of smaller prey. NB: 798 km2 were added as buffer to the core reserve area of 521 km2.</t>
    <phoneticPr fontId="2" type="noConversion"/>
  </si>
  <si>
    <t>bor</t>
    <phoneticPr fontId="2" type="noConversion"/>
  </si>
  <si>
    <t>Hearn et al. 2003 GlobalGIS; nearest lat &amp; lon</t>
    <phoneticPr fontId="2" type="noConversion"/>
  </si>
  <si>
    <t>New Guinea</t>
    <phoneticPr fontId="2" type="noConversion"/>
  </si>
  <si>
    <t>Lamiales: Lamiaceae</t>
  </si>
  <si>
    <t>Populus tremuloides, Acer rubrum, Betula papyrifera, Acer saccharum with understorey shrubs.</t>
  </si>
  <si>
    <t>Pinales</t>
    <phoneticPr fontId="2" type="noConversion"/>
  </si>
  <si>
    <t>Sapindaceae</t>
    <phoneticPr fontId="2" type="noConversion"/>
  </si>
  <si>
    <t>Broadleaf</t>
    <phoneticPr fontId="2" type="noConversion"/>
  </si>
  <si>
    <t>Rosales</t>
    <phoneticPr fontId="2" type="noConversion"/>
  </si>
  <si>
    <t>Rosaceae</t>
    <phoneticPr fontId="2" type="noConversion"/>
  </si>
  <si>
    <t>Sims, Phillip L., J. S. Singh, and W. K. Lauenroth. “The Structure and Function of Ten Western North American Grasslands: I. Abiotic and Vegetational Characteristics.” Journal of Ecology 66.1 (1978): 251–285. Web. 8 Aug. 2012.</t>
  </si>
  <si>
    <t>Grassland type</t>
    <phoneticPr fontId="2" type="noConversion"/>
  </si>
  <si>
    <t>Langur (Colobine)</t>
    <phoneticPr fontId="2" type="noConversion"/>
  </si>
  <si>
    <t>Gaur (bison)</t>
    <phoneticPr fontId="2" type="noConversion"/>
  </si>
  <si>
    <t>[b] Percentage of the total stem volume.</t>
  </si>
  <si>
    <t>Muntjac (Barking deer)</t>
    <phoneticPr fontId="2" type="noConversion"/>
  </si>
  <si>
    <t>Cannell 1982.  p. 281; cited in Niklas Enquist 2004</t>
  </si>
  <si>
    <t>Malpighiales</t>
    <phoneticPr fontId="2" type="noConversion"/>
  </si>
  <si>
    <t>Leopard (Panther)</t>
    <phoneticPr fontId="2" type="noConversion"/>
  </si>
  <si>
    <t>Micranda</t>
    <phoneticPr fontId="2" type="noConversion"/>
  </si>
  <si>
    <t>Hemson 2003; After Ruggiero 1991</t>
    <phoneticPr fontId="2" type="noConversion"/>
  </si>
  <si>
    <t xml:space="preserve">Area: 19000 km2; </t>
  </si>
  <si>
    <t>Plankton herbivore</t>
  </si>
  <si>
    <t>Plankton omnivore</t>
  </si>
  <si>
    <t>sri</t>
    <phoneticPr fontId="2" type="noConversion"/>
  </si>
  <si>
    <t>pal</t>
    <phoneticPr fontId="2" type="noConversion"/>
  </si>
  <si>
    <t>Huai Kha Khaeng</t>
    <phoneticPr fontId="2" type="noConversion"/>
  </si>
  <si>
    <t>Chitwan</t>
    <phoneticPr fontId="2" type="noConversion"/>
  </si>
  <si>
    <t>Pench</t>
    <phoneticPr fontId="2" type="noConversion"/>
  </si>
  <si>
    <t>Ranthambhore</t>
    <phoneticPr fontId="2" type="noConversion"/>
  </si>
  <si>
    <t>Mouse deer</t>
    <phoneticPr fontId="2" type="noConversion"/>
  </si>
  <si>
    <t>Rhesus macaque</t>
    <phoneticPr fontId="2" type="noConversion"/>
  </si>
  <si>
    <t>Bonnet macaque</t>
    <phoneticPr fontId="2" type="noConversion"/>
  </si>
  <si>
    <t>Karanth Nichols 1998; also Karanth et al. 2004 PNAS p.4856 Table 1</t>
    <phoneticPr fontId="2" type="noConversion"/>
  </si>
  <si>
    <t xml:space="preserve">Area: 13.9 km2; </t>
  </si>
  <si>
    <t xml:space="preserve">Area: 24 km2; </t>
  </si>
  <si>
    <t>hwa96</t>
    <phoneticPr fontId="2" type="noConversion"/>
  </si>
  <si>
    <t>kal</t>
    <phoneticPr fontId="2" type="noConversion"/>
  </si>
  <si>
    <t>man92</t>
    <phoneticPr fontId="2" type="noConversion"/>
  </si>
  <si>
    <t>At Isabella; U.S. Dept. Commerce 1952-1970, cited in Peek et al. 1976, p.13</t>
    <phoneticPr fontId="2" type="noConversion"/>
  </si>
  <si>
    <t>Ballard et al. 1987 p.8</t>
    <phoneticPr fontId="2" type="noConversion"/>
  </si>
  <si>
    <t xml:space="preserve">After 1996, census data appears less complete and large prey begin to disappear </t>
    <phoneticPr fontId="2" type="noConversion"/>
  </si>
  <si>
    <t>Hearn et al. 2003 GlobalGIS; nearest lat &amp; lon</t>
    <phoneticPr fontId="2" type="noConversion"/>
  </si>
  <si>
    <t>Nilgai (Blue bull)</t>
    <phoneticPr fontId="2" type="noConversion"/>
  </si>
  <si>
    <t>Gharial (crocodilian)</t>
    <phoneticPr fontId="2" type="noConversion"/>
  </si>
  <si>
    <t>Brachystegia</t>
    <phoneticPr fontId="2" type="noConversion"/>
  </si>
  <si>
    <t>boehmii</t>
    <phoneticPr fontId="2" type="noConversion"/>
  </si>
  <si>
    <t>Plankton carnivore</t>
  </si>
  <si>
    <t>Plankton detritivore</t>
  </si>
  <si>
    <t>Bandhavgarh National Park, India</t>
    <phoneticPr fontId="2" type="noConversion"/>
  </si>
  <si>
    <t>Bandhavgarh National Park, India</t>
    <phoneticPr fontId="2" type="noConversion"/>
  </si>
  <si>
    <t>amb</t>
    <phoneticPr fontId="2" type="noConversion"/>
  </si>
  <si>
    <t>Longitude</t>
    <phoneticPr fontId="2" type="noConversion"/>
  </si>
  <si>
    <t>Above-ground living</t>
    <phoneticPr fontId="2" type="noConversion"/>
  </si>
  <si>
    <t>Above-ground dead</t>
    <phoneticPr fontId="2" type="noConversion"/>
  </si>
  <si>
    <t>Total above-ground biomass</t>
    <phoneticPr fontId="2" type="noConversion"/>
  </si>
  <si>
    <t>Litter</t>
    <phoneticPr fontId="2" type="noConversion"/>
  </si>
  <si>
    <t>Below ground biomass</t>
    <phoneticPr fontId="2" type="noConversion"/>
  </si>
  <si>
    <t>Brachystegia boehmii, Pterocarpus angolensis, Marquesia macroura, et al.</t>
  </si>
  <si>
    <t>Cannell 1982.  p. 300; cited in Niklas Enquist 2004</t>
  </si>
  <si>
    <t>Quercus</t>
    <phoneticPr fontId="2" type="noConversion"/>
  </si>
  <si>
    <t>Q.alba and Q. velutina</t>
  </si>
  <si>
    <t>Fagales</t>
    <phoneticPr fontId="2" type="noConversion"/>
  </si>
  <si>
    <t>Cupressus pygmaea (68%) [a], Vaccinium ovatum (17%) [a], Pinus contorta subsp. bolanderi (9%) [a]</t>
  </si>
  <si>
    <t>Cannell 1982.  p. 297; cited in Niklas Enquist 2004</t>
  </si>
  <si>
    <t>Ericales: Theaceae</t>
  </si>
  <si>
    <t>Sapindales: Burseraceae</t>
  </si>
  <si>
    <t>This point was removed from subsequent analyses as an outlier due to its very low numbers of predators indicating a disturbance or incomplete census.</t>
    <phoneticPr fontId="2" type="noConversion"/>
  </si>
  <si>
    <t>Cannell 1982.  p. 276; cited in Niklas Enquist 2004</t>
  </si>
  <si>
    <t>Fagales</t>
    <phoneticPr fontId="2" type="noConversion"/>
  </si>
  <si>
    <t>Cannell 1982.  p. 293; cited in Niklas Enquist 2004</t>
  </si>
  <si>
    <t>Wegge 2009; animal densities converted to total biomass; Compare with ~2717 kg/km2 from Dinerstein 1980 and 9261 kg/km2 from Wegge 2009 for the same small area</t>
    <phoneticPr fontId="2" type="noConversion"/>
  </si>
  <si>
    <t>Lions+Hyena (kg/km2)</t>
    <phoneticPr fontId="2" type="noConversion"/>
  </si>
  <si>
    <t>Fish planktivore</t>
  </si>
  <si>
    <t>Data is only available for 1997</t>
    <phoneticPr fontId="2" type="noConversion"/>
  </si>
  <si>
    <t xml:space="preserve">Area: 1428 km2; </t>
  </si>
  <si>
    <t xml:space="preserve">Area: 1319 km2; </t>
  </si>
  <si>
    <t>Area: 895 km2; Rainfall: 2500 mm</t>
  </si>
  <si>
    <t>Area: 1670 km2; Rainfall: 1044 mm</t>
  </si>
  <si>
    <t>Area: 500 km2; Rainfall: 630 mm</t>
  </si>
  <si>
    <t>Populus tremuloides, Populus grandidentata, with Acer rubrum, Quercus rubra, Pinus strobus et al.</t>
  </si>
  <si>
    <t>Wild Buffalo</t>
    <phoneticPr fontId="2" type="noConversion"/>
  </si>
  <si>
    <t>kal</t>
    <phoneticPr fontId="2" type="noConversion"/>
  </si>
  <si>
    <t>kat</t>
    <phoneticPr fontId="2" type="noConversion"/>
  </si>
  <si>
    <t xml:space="preserve">Niklas &amp; Enquist 2004. </t>
    <phoneticPr fontId="2" type="noConversion"/>
  </si>
  <si>
    <t>spruceana</t>
    <phoneticPr fontId="2" type="noConversion"/>
  </si>
  <si>
    <t>Euphorbiaceae</t>
    <phoneticPr fontId="2" type="noConversion"/>
  </si>
  <si>
    <t>Data is reported for 1990, 1991, 1993, 1995 and 1997, showing a consistent increase in prey and leopards, with tigers decreasing from about 45 to about 32. A large increase in striped hyena and a possible underestimation of prey put the point above the expected.</t>
    <phoneticPr fontId="2" type="noConversion"/>
  </si>
  <si>
    <t>Rosales</t>
    <phoneticPr fontId="2" type="noConversion"/>
  </si>
  <si>
    <t>Urticaceae</t>
    <phoneticPr fontId="2" type="noConversion"/>
  </si>
  <si>
    <t>kid</t>
    <phoneticPr fontId="2" type="noConversion"/>
  </si>
  <si>
    <t>kru64</t>
    <phoneticPr fontId="2" type="noConversion"/>
  </si>
  <si>
    <t>kru75</t>
    <phoneticPr fontId="2" type="noConversion"/>
  </si>
  <si>
    <t>kru84</t>
    <phoneticPr fontId="2" type="noConversion"/>
  </si>
  <si>
    <t>kru97</t>
    <phoneticPr fontId="2" type="noConversion"/>
  </si>
  <si>
    <t>Location</t>
    <phoneticPr fontId="2" type="noConversion"/>
  </si>
  <si>
    <t>cecropioides</t>
    <phoneticPr fontId="2" type="noConversion"/>
  </si>
  <si>
    <t>Musanga cecropioides, et al.</t>
  </si>
  <si>
    <t>Colophospermum</t>
    <phoneticPr fontId="2" type="noConversion"/>
  </si>
  <si>
    <t>Euphorbiaceae</t>
    <phoneticPr fontId="2" type="noConversion"/>
  </si>
  <si>
    <t>Micranda</t>
    <phoneticPr fontId="2" type="noConversion"/>
  </si>
  <si>
    <t>spruceana</t>
    <phoneticPr fontId="2" type="noConversion"/>
  </si>
  <si>
    <t>Hemson 2003; Lean season Prey kg/km2; All of Luangwa; Ndhlovu &amp; Balakrishnan 1991</t>
    <phoneticPr fontId="2" type="noConversion"/>
  </si>
  <si>
    <t>sun</t>
    <phoneticPr fontId="2" type="noConversion"/>
  </si>
  <si>
    <t>Euphorbiaceae</t>
    <phoneticPr fontId="2" type="noConversion"/>
  </si>
  <si>
    <t>Fagaceae</t>
    <phoneticPr fontId="2" type="noConversion"/>
  </si>
  <si>
    <t>Hearn et al. 2003 GlobalGIS; nearest lat &amp; lon</t>
    <phoneticPr fontId="2" type="noConversion"/>
  </si>
  <si>
    <t>P. tremuloides, Populus grandidentata with Acer saccharum, Acer rubrum et al.</t>
  </si>
  <si>
    <t>Malpighiales</t>
    <phoneticPr fontId="2" type="noConversion"/>
  </si>
  <si>
    <t>Cannell 1982.  p. 372; cited in Niklas Enquist 2004</t>
  </si>
  <si>
    <t>Malpighiales</t>
    <phoneticPr fontId="2" type="noConversion"/>
  </si>
  <si>
    <t>Euphorbiaceae</t>
    <phoneticPr fontId="2" type="noConversion"/>
  </si>
  <si>
    <t>Malpighiales</t>
    <phoneticPr fontId="2" type="noConversion"/>
  </si>
  <si>
    <t>Tiger</t>
    <phoneticPr fontId="2" type="noConversion"/>
  </si>
  <si>
    <t>USSR, Tambovskaya region</t>
    <phoneticPr fontId="2" type="noConversion"/>
  </si>
  <si>
    <t>Cannell 1982.  p. 291; cited in Niklas Enquist 2004</t>
  </si>
  <si>
    <t>fraseri</t>
    <phoneticPr fontId="2" type="noConversion"/>
  </si>
  <si>
    <t>Pinales</t>
    <phoneticPr fontId="2" type="noConversion"/>
  </si>
  <si>
    <t>Pinaceae</t>
    <phoneticPr fontId="2" type="noConversion"/>
  </si>
  <si>
    <t>fraseri</t>
    <phoneticPr fontId="2" type="noConversion"/>
  </si>
  <si>
    <t>Wegge 2009; average of  0.133 and 0.193 for the years 1999 and 2001; from photo capture-recapture</t>
    <phoneticPr fontId="2" type="noConversion"/>
  </si>
  <si>
    <t>Karanth et al. 2004</t>
    <phoneticPr fontId="2" type="noConversion"/>
  </si>
  <si>
    <t>Karanth et. al. 2004; Gopal 2010 estimates tiger density of 0.049</t>
    <phoneticPr fontId="2" type="noConversion"/>
  </si>
  <si>
    <t>Area: 14540 km2; Rainfall: 541 mm</t>
  </si>
  <si>
    <t>Area: 14651 km2; Rainfall: 650 mm</t>
  </si>
  <si>
    <t>Rainfall: 1302 mm</t>
  </si>
  <si>
    <t xml:space="preserve">Area: 212.5 km2; </t>
  </si>
  <si>
    <t xml:space="preserve">Area: 13.5 km2; </t>
  </si>
  <si>
    <t xml:space="preserve">Area: 1.81 km2; </t>
  </si>
  <si>
    <t xml:space="preserve">Area: 142.4 km2; </t>
  </si>
  <si>
    <t>hlu82</t>
    <phoneticPr fontId="2" type="noConversion"/>
  </si>
  <si>
    <t>hlu00</t>
    <phoneticPr fontId="2" type="noConversion"/>
  </si>
  <si>
    <t>hwa73</t>
    <phoneticPr fontId="2" type="noConversion"/>
  </si>
  <si>
    <t>Years with relatively stable wolf and moose numbers - Fuller 1989</t>
    <phoneticPr fontId="2" type="noConversion"/>
  </si>
  <si>
    <t>gon</t>
    <phoneticPr fontId="2" type="noConversion"/>
  </si>
  <si>
    <t>Area: 4471 km2; Rainfall: 923 mm</t>
  </si>
  <si>
    <t>Area: 9590 km2; Rainfall: 255.4 mm</t>
  </si>
  <si>
    <t>Data for Pench MP is reported for every year from 1990 to 1997, with a consistent increase in both predators and prey. Data for 1990 and 1997 are the extremes.</t>
    <phoneticPr fontId="2" type="noConversion"/>
  </si>
  <si>
    <t>Hearn et al. 2003 GlobalGIS; nearest lat &amp; lon</t>
    <phoneticPr fontId="2" type="noConversion"/>
  </si>
  <si>
    <t>Fabaceae</t>
    <phoneticPr fontId="2" type="noConversion"/>
  </si>
  <si>
    <t>Code</t>
    <phoneticPr fontId="2" type="noConversion"/>
  </si>
  <si>
    <t>Area km2</t>
    <phoneticPr fontId="2" type="noConversion"/>
  </si>
  <si>
    <t>AVERAGE PROJECT TIGER</t>
    <phoneticPr fontId="2" type="noConversion"/>
  </si>
  <si>
    <t>Area: 18989 km2; Rainfall: 567 mm</t>
  </si>
  <si>
    <t>Forest Broadleaf</t>
  </si>
  <si>
    <t>Forest Needleleaf</t>
  </si>
  <si>
    <t>Seagrass</t>
  </si>
  <si>
    <t>Plankton susp.</t>
  </si>
  <si>
    <t>Fish benthivore</t>
  </si>
  <si>
    <t>Fish piscivore</t>
  </si>
  <si>
    <t>Worksheet</t>
    <phoneticPr fontId="2" type="noConversion"/>
  </si>
  <si>
    <t>Mammal Africa</t>
  </si>
  <si>
    <t>Mammal Asia</t>
  </si>
  <si>
    <t>Mammal North America</t>
  </si>
  <si>
    <t>Hearn et al. 2003 GlobalGIS; nearest lat &amp; lon</t>
    <phoneticPr fontId="2" type="noConversion"/>
  </si>
  <si>
    <t xml:space="preserve">Area: 21.3 km2; </t>
  </si>
  <si>
    <t xml:space="preserve">Area: 0.8 km2; </t>
  </si>
  <si>
    <t>Fouquieria splendens, Prosopis juliflora syn. glandulosa syn. velutina, et al. with understorey shrubs</t>
  </si>
  <si>
    <t>Pantex, Texas, 1970</t>
    <phoneticPr fontId="2" type="noConversion"/>
  </si>
  <si>
    <t>Hearn et al. 2003 GlobalGIS; nearest lat &amp; lon</t>
    <phoneticPr fontId="2" type="noConversion"/>
  </si>
  <si>
    <t>Plankton pelagic zone zooplankton</t>
  </si>
  <si>
    <t>kru09</t>
    <phoneticPr fontId="2" type="noConversion"/>
  </si>
  <si>
    <t>man70</t>
    <phoneticPr fontId="2" type="noConversion"/>
  </si>
  <si>
    <t>man92</t>
    <phoneticPr fontId="2" type="noConversion"/>
  </si>
  <si>
    <t>Code</t>
    <phoneticPr fontId="2" type="noConversion"/>
  </si>
  <si>
    <r>
      <t>Area km</t>
    </r>
    <r>
      <rPr>
        <b/>
        <vertAlign val="superscript"/>
        <sz val="10"/>
        <rFont val="Arial"/>
        <family val="2"/>
      </rPr>
      <t>2</t>
    </r>
    <phoneticPr fontId="2" type="noConversion"/>
  </si>
  <si>
    <t>Karanth Nichols 1998; also Karanth et al. 2004 PNAS p.4856 Table 1</t>
    <phoneticPr fontId="2" type="noConversion"/>
  </si>
  <si>
    <t>Karanth et al. 2004 PNAS p.4856 Table 1; range 625-1250mm Bandipur Tiger Reserve in Andheria et al. 2007</t>
    <phoneticPr fontId="2" type="noConversion"/>
  </si>
  <si>
    <t>Hemson 2003; Lean season Prey kg/km2; after Ruggiero 1991</t>
    <phoneticPr fontId="2" type="noConversion"/>
  </si>
  <si>
    <t>Lions (kg/km2)</t>
    <phoneticPr fontId="2" type="noConversion"/>
  </si>
  <si>
    <t>Area: 20844 km2; Rainfall: 450 mm</t>
  </si>
  <si>
    <t>Area: 25000 km2; Rainfall: 855 mm</t>
  </si>
  <si>
    <t>eto26</t>
    <phoneticPr fontId="2" type="noConversion"/>
  </si>
  <si>
    <t>Avg Prey body size (kg)</t>
    <phoneticPr fontId="2" type="noConversion"/>
  </si>
  <si>
    <t>Area: 13000 km2; Rainfall: 1055 mm</t>
  </si>
  <si>
    <t>Area: 117 km2; Rainfall: 920 mm</t>
  </si>
  <si>
    <t>Area: 250 km2; Rainfall: 915 mm</t>
  </si>
  <si>
    <t>Area: 21682 km2; Rainfall: 697 mm</t>
  </si>
  <si>
    <t>Area: 492 km2; Rainfall: 2200 mm</t>
  </si>
  <si>
    <t>Area: 1428 km2; Rainfall: 1511 mm</t>
  </si>
  <si>
    <t>Area: 369 km2; Rainfall: 4100 mm</t>
  </si>
  <si>
    <t>Area: 940 km2; Rainfall: 1500 mm</t>
  </si>
  <si>
    <t>Area: 3245 km2; Rainfall: 770 mm</t>
  </si>
  <si>
    <t>Area: 122 km2; Rainfall: 780 mm</t>
  </si>
  <si>
    <t>Area: 120 km2; Rainfall: 780 mm</t>
  </si>
  <si>
    <t>Area: 117 km2; Rainfall: 780 mm</t>
  </si>
  <si>
    <t>Hemson 2003; after Stander 1991</t>
    <phoneticPr fontId="2" type="noConversion"/>
  </si>
  <si>
    <t>Ranthambhore National Park, India</t>
    <phoneticPr fontId="2" type="noConversion"/>
  </si>
  <si>
    <t>Indian elephant</t>
    <phoneticPr fontId="2" type="noConversion"/>
  </si>
  <si>
    <t>Euphorbiaceae</t>
    <phoneticPr fontId="2" type="noConversion"/>
  </si>
  <si>
    <t>Micranda</t>
    <phoneticPr fontId="2" type="noConversion"/>
  </si>
  <si>
    <t>Hemson 2003; after Funston et al 2003</t>
    <phoneticPr fontId="2" type="noConversion"/>
  </si>
  <si>
    <t>Hemson 2003; after Loveridge - pers comm</t>
    <phoneticPr fontId="2" type="noConversion"/>
  </si>
  <si>
    <t>Hemson 2003; after Rudnai 1973</t>
    <phoneticPr fontId="2" type="noConversion"/>
  </si>
  <si>
    <t>Hemson 2003; after Makacha &amp; Schaller 1969</t>
    <phoneticPr fontId="2" type="noConversion"/>
  </si>
  <si>
    <t>Predator biomass (kg/km2)</t>
    <phoneticPr fontId="2" type="noConversion"/>
  </si>
  <si>
    <t>Hemson 2003; On Serengeti Plains; Hanby &amp; Bygott, 1987</t>
    <phoneticPr fontId="2" type="noConversion"/>
  </si>
  <si>
    <t>Hemson 2003; After Funston 2001; Tree savannah; Dune savannah is estimated at 200 kg/km2</t>
    <phoneticPr fontId="2" type="noConversion"/>
  </si>
  <si>
    <t>mostly during monsoon July-Sept; Karanth et al. 2004; also Karanth et al. 2004 PNAS p.4856 Table 1</t>
    <phoneticPr fontId="2" type="noConversion"/>
  </si>
  <si>
    <t>Bridger, Montana, 1972</t>
    <phoneticPr fontId="2" type="noConversion"/>
  </si>
  <si>
    <t>Aspen</t>
    <phoneticPr fontId="2" type="noConversion"/>
  </si>
  <si>
    <t>Maple</t>
    <phoneticPr fontId="2" type="noConversion"/>
  </si>
  <si>
    <t># Species</t>
    <phoneticPr fontId="2" type="noConversion"/>
  </si>
  <si>
    <t>Micranda</t>
    <phoneticPr fontId="2" type="noConversion"/>
  </si>
  <si>
    <t>Malpighiales</t>
    <phoneticPr fontId="2" type="noConversion"/>
  </si>
  <si>
    <t>tremuloides</t>
    <phoneticPr fontId="2" type="noConversion"/>
  </si>
  <si>
    <t>1989 and 1990 were years with considerably higher estimates of Nilgai and Sambar, two of the largest prey species</t>
    <phoneticPr fontId="2" type="noConversion"/>
  </si>
  <si>
    <t>Prey (kg/km2)</t>
    <phoneticPr fontId="2" type="noConversion"/>
  </si>
  <si>
    <t>Sikhote-Alin Reserve/Tigers.Ru</t>
    <phoneticPr fontId="2" type="noConversion"/>
  </si>
  <si>
    <t>eto26</t>
    <phoneticPr fontId="2" type="noConversion"/>
  </si>
  <si>
    <t>eto98</t>
    <phoneticPr fontId="2" type="noConversion"/>
  </si>
  <si>
    <t>savW</t>
    <phoneticPr fontId="2" type="noConversion"/>
  </si>
  <si>
    <t>sel</t>
    <phoneticPr fontId="2" type="noConversion"/>
  </si>
  <si>
    <t>tar62W</t>
    <phoneticPr fontId="2" type="noConversion"/>
  </si>
  <si>
    <t>kalA</t>
    <phoneticPr fontId="2" type="noConversion"/>
  </si>
  <si>
    <t>Kanha</t>
    <phoneticPr fontId="2" type="noConversion"/>
  </si>
  <si>
    <t>Nagarahole</t>
    <phoneticPr fontId="2" type="noConversion"/>
  </si>
  <si>
    <t>Lion (kg/km2)</t>
    <phoneticPr fontId="2" type="noConversion"/>
  </si>
  <si>
    <t>Hyena (kg/km2)</t>
    <phoneticPr fontId="2" type="noConversion"/>
  </si>
  <si>
    <t>Total Predators (kg/km2)</t>
    <phoneticPr fontId="2" type="noConversion"/>
  </si>
  <si>
    <t xml:space="preserve">Area: 250 km2; </t>
  </si>
  <si>
    <t xml:space="preserve">Area: 0.047 km2; </t>
  </si>
  <si>
    <t>Area: 960 km2; Rainfall: 828 mm</t>
  </si>
  <si>
    <t>wet (May-Oct) vs. dry (Nov-April); Simcharoen et al. 2008</t>
    <phoneticPr fontId="2" type="noConversion"/>
  </si>
  <si>
    <t xml:space="preserve">Plankton </t>
  </si>
  <si>
    <t xml:space="preserve">Area: 9.13 km2; </t>
  </si>
  <si>
    <t xml:space="preserve">Area: 3.64 km2; </t>
  </si>
  <si>
    <t xml:space="preserve">Area: 0.016 km2; </t>
  </si>
  <si>
    <t xml:space="preserve">Area: 77.5 km2; </t>
  </si>
  <si>
    <t xml:space="preserve">Area: 0.014 km2; </t>
  </si>
  <si>
    <t>Area: 378 km2; Rainfall: 3000 mm</t>
  </si>
  <si>
    <t>Area: 3985 km2; Rainfall: 788 mm</t>
  </si>
  <si>
    <t>Area: 200 km2; Rainfall: 2500 mm</t>
  </si>
  <si>
    <t>Area: 3519 km2; Rainfall: 1505 mm</t>
  </si>
  <si>
    <t>Rainfall: 379 mm</t>
  </si>
  <si>
    <t>Total Predator biomass (kg/km2)</t>
    <phoneticPr fontId="2" type="noConversion"/>
  </si>
  <si>
    <t>Marchant and Williams 1977</t>
    <phoneticPr fontId="2" type="noConversion"/>
  </si>
  <si>
    <t xml:space="preserve">Area: 0.498 km2; </t>
  </si>
  <si>
    <t>Area: 5053 km2; Rainfall: 618 mm</t>
  </si>
  <si>
    <t>Flooding Pampa</t>
    <phoneticPr fontId="2" type="noConversion"/>
  </si>
  <si>
    <t>Area: 1442 km2; Rainfall: 635 mm</t>
  </si>
  <si>
    <t xml:space="preserve">Area: 0.134 km2; </t>
  </si>
  <si>
    <t xml:space="preserve">Area: 90 km2; </t>
  </si>
  <si>
    <t xml:space="preserve">Area: 4.7 km2; </t>
  </si>
  <si>
    <t xml:space="preserve">Area: 0.15 km2; </t>
  </si>
  <si>
    <t xml:space="preserve">Area: 38 km2; </t>
  </si>
  <si>
    <t xml:space="preserve">Area: 132.56 km2; </t>
  </si>
  <si>
    <t>Area: 84 km2; Rainfall: 650 mm</t>
  </si>
  <si>
    <t>Avg Predator body size (kg)</t>
    <phoneticPr fontId="2" type="noConversion"/>
  </si>
  <si>
    <t>Tiger (kg/km2)</t>
    <phoneticPr fontId="2" type="noConversion"/>
  </si>
  <si>
    <t>Leopard (kg/km2)</t>
    <phoneticPr fontId="2" type="noConversion"/>
  </si>
  <si>
    <t>African Lion vs Prey (&gt;5kg) Biomass</t>
    <phoneticPr fontId="2" type="noConversion"/>
  </si>
  <si>
    <t>African Lion &amp; Hyena vs Prey (&gt;5kg) Biomass</t>
    <phoneticPr fontId="2" type="noConversion"/>
  </si>
  <si>
    <t>South East Asian Tigers vs Prey (&gt;5kg) Biomass</t>
    <phoneticPr fontId="2" type="noConversion"/>
  </si>
  <si>
    <t>Plankton whole water body benthos</t>
  </si>
  <si>
    <t>Baral et al. 2002</t>
    <phoneticPr fontId="2" type="noConversion"/>
  </si>
  <si>
    <t xml:space="preserve">Area: 13.31 km2; </t>
  </si>
  <si>
    <t xml:space="preserve">Area: 0.5 km2; </t>
  </si>
  <si>
    <t xml:space="preserve">Area: 0.008 km2; </t>
  </si>
  <si>
    <t>Mixed grass community</t>
    <phoneticPr fontId="2" type="noConversion"/>
  </si>
  <si>
    <t>Area: 758 km2; Rainfall: 1400 mm</t>
  </si>
  <si>
    <t>Area: 3548 km2; Rainfall: 363 mm</t>
  </si>
  <si>
    <t xml:space="preserve">Area: 0.024 km2; </t>
  </si>
  <si>
    <t>Rainfall: 182 mm</t>
  </si>
  <si>
    <t>Karanth et al. 2004 PNAS p.4856 Table 1; 2000-2540mm most falling June-Sept in Bhadra Tiger Reserve in Jathanna et al. 2003</t>
    <phoneticPr fontId="2" type="noConversion"/>
  </si>
  <si>
    <t xml:space="preserve">Area: 3.26 km2; </t>
  </si>
  <si>
    <t xml:space="preserve">Area: 0.2 km2; </t>
  </si>
  <si>
    <t xml:space="preserve">Area: 23.2 km2; </t>
  </si>
  <si>
    <t xml:space="preserve">Area: 5.7 km2; </t>
  </si>
  <si>
    <t xml:space="preserve">Area: 80.1 km2; </t>
  </si>
  <si>
    <t>Rainfall: 1575 mm</t>
  </si>
  <si>
    <t xml:space="preserve">Area: 0.4 km2; </t>
  </si>
  <si>
    <t xml:space="preserve">Area: 13.1 km2; </t>
  </si>
  <si>
    <t xml:space="preserve">Area: 0.019 km2; </t>
  </si>
  <si>
    <t xml:space="preserve">Area: 19684 km2; </t>
  </si>
  <si>
    <t xml:space="preserve">Area: 1.44 km2; </t>
  </si>
  <si>
    <t xml:space="preserve">Area: 0.13 km2; </t>
  </si>
  <si>
    <t>Area: 390 km2; Rainfall: 300 mm</t>
  </si>
  <si>
    <t>Area: 74000 km2; Rainfall: 351 mm</t>
  </si>
  <si>
    <t>Area: 16280 km2; Rainfall: 351 mm</t>
  </si>
  <si>
    <t>Sariska Tiger Reserve, India</t>
    <phoneticPr fontId="2" type="noConversion"/>
  </si>
  <si>
    <t xml:space="preserve">Area: 4.64 km2; </t>
  </si>
  <si>
    <t xml:space="preserve">Area: 0.216 km2; </t>
  </si>
  <si>
    <t xml:space="preserve">Area: 21.5 km2; </t>
  </si>
  <si>
    <t xml:space="preserve">Area: 14.4 km2; </t>
  </si>
  <si>
    <t xml:space="preserve">Area: 2702 km2; </t>
  </si>
  <si>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</si>
  <si>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</si>
  <si>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</si>
  <si>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</si>
  <si>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</si>
  <si>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</si>
  <si>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</si>
  <si>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</si>
  <si>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</si>
  <si>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Indian Ocean</t>
    <phoneticPr fontId="2" type="noConversion"/>
  </si>
  <si>
    <t>Area: 1319 km2; Rainfall: 1620 mm</t>
  </si>
  <si>
    <t>Area: 895 km2; Rainfall: 1743 mm</t>
  </si>
  <si>
    <t>Festuca contracta community</t>
    <phoneticPr fontId="2" type="noConversion"/>
  </si>
  <si>
    <t>South Georgia</t>
    <phoneticPr fontId="2" type="noConversion"/>
  </si>
  <si>
    <t>Hemson 2003; In Khudum Okavango, Winterbach &amp; Winterbach 2002</t>
    <phoneticPr fontId="2" type="noConversion"/>
  </si>
  <si>
    <t>Hemson 2003</t>
    <phoneticPr fontId="2" type="noConversion"/>
  </si>
  <si>
    <t>Area: 260 km2; Rainfall: 1000 mm</t>
  </si>
  <si>
    <t>Area: 81 km2; Rainfall: 554 mm</t>
  </si>
  <si>
    <t>Area: 1 km2; Rainfall: 450 mm</t>
  </si>
  <si>
    <t>Karanth et al. 2004 PNAS p.4856 Table 1; 1100mm in east to 1600mm in the west in Karanth Nichols 1998; 900mm east to 1500mm to west in Karanth and Sunquist 1992</t>
    <phoneticPr fontId="2" type="noConversion"/>
  </si>
  <si>
    <t>Area: 25000 km2; Rainfall: 803 mm</t>
  </si>
  <si>
    <t>Andersson et al. 1975; Cronberg et al. 1975</t>
    <phoneticPr fontId="2" type="noConversion"/>
  </si>
  <si>
    <t>Nauwerck 1963</t>
    <phoneticPr fontId="2" type="noConversion"/>
  </si>
  <si>
    <t>Jumppanen 1976</t>
    <phoneticPr fontId="2" type="noConversion"/>
  </si>
  <si>
    <t>Female Body Size:</t>
    <phoneticPr fontId="2" type="noConversion"/>
  </si>
  <si>
    <t>De Bernadi 1974; Ruggiu and Saraceni 1974</t>
    <phoneticPr fontId="2" type="noConversion"/>
  </si>
  <si>
    <t>USSR, Novosibirsk region</t>
    <phoneticPr fontId="2" type="noConversion"/>
  </si>
  <si>
    <t>Macquarie Island</t>
    <phoneticPr fontId="2" type="noConversion"/>
  </si>
  <si>
    <t xml:space="preserve">Area: 4736 km2; </t>
  </si>
  <si>
    <t>Area: 4853 km2; Rainfall: 563 mm</t>
  </si>
  <si>
    <t>Montane</t>
    <phoneticPr fontId="2" type="noConversion"/>
  </si>
  <si>
    <t>Oak</t>
    <phoneticPr fontId="2" type="noConversion"/>
  </si>
  <si>
    <t>Area: 2850 km2; Rainfall: 615 mm</t>
  </si>
  <si>
    <t>Area: 449 km2; Rainfall: 1133 mm</t>
  </si>
  <si>
    <t>Area: 1677 km2; Rainfall: 1100 mm</t>
  </si>
  <si>
    <t>Area: 643 km2; Rainfall: 1500 mm</t>
  </si>
  <si>
    <t>Area: 890 km2; Rainfall: 1200 mm</t>
  </si>
  <si>
    <t>Area: 110 km2; Rainfall: 1500 mm</t>
  </si>
  <si>
    <t xml:space="preserve">Area: 10.7 km2; </t>
  </si>
  <si>
    <t xml:space="preserve">Area: 167.8 km2; </t>
  </si>
  <si>
    <t>Poa folioa tussock grassland</t>
    <phoneticPr fontId="2" type="noConversion"/>
  </si>
  <si>
    <t>Atlantic Ocean</t>
    <phoneticPr fontId="2" type="noConversion"/>
  </si>
  <si>
    <t>Apluda</t>
    <phoneticPr fontId="2" type="noConversion"/>
  </si>
  <si>
    <t>Desmostachya bipinnata upland</t>
    <phoneticPr fontId="2" type="noConversion"/>
  </si>
  <si>
    <t>Meadow-steppe</t>
    <phoneticPr fontId="2" type="noConversion"/>
  </si>
  <si>
    <t>USSR, Novosibirsk region</t>
    <phoneticPr fontId="2" type="noConversion"/>
  </si>
  <si>
    <t>Average of 0.041 (MR) and 0.073 (MP) in Karanth et. al. 2004</t>
    <phoneticPr fontId="2" type="noConversion"/>
  </si>
  <si>
    <t>Parker 1973 p.342; total precipitation 15 inches</t>
    <phoneticPr fontId="2" type="noConversion"/>
  </si>
  <si>
    <t>Tiger density (N/km2)</t>
    <phoneticPr fontId="2" type="noConversion"/>
  </si>
  <si>
    <t>Karanth et al. 2004 PNAS p.4856 Table 1</t>
    <phoneticPr fontId="2" type="noConversion"/>
  </si>
  <si>
    <t>Comoe</t>
    <phoneticPr fontId="2" type="noConversion"/>
  </si>
  <si>
    <t>Kainji Lake</t>
    <phoneticPr fontId="2" type="noConversion"/>
  </si>
  <si>
    <t>Tall grass prairie</t>
    <phoneticPr fontId="2" type="noConversion"/>
  </si>
  <si>
    <t>Dickinson, North Dakota, 1970</t>
    <phoneticPr fontId="2" type="noConversion"/>
  </si>
  <si>
    <t>Hays, Kansas, 1970</t>
    <phoneticPr fontId="2" type="noConversion"/>
  </si>
  <si>
    <t>Jornada, New Mexico, 1970</t>
    <phoneticPr fontId="2" type="noConversion"/>
  </si>
  <si>
    <t>W (Niger section)</t>
    <phoneticPr fontId="2" type="noConversion"/>
  </si>
  <si>
    <t>Arly</t>
    <phoneticPr fontId="2" type="noConversion"/>
  </si>
  <si>
    <t>Boubandjidah</t>
    <phoneticPr fontId="2" type="noConversion"/>
  </si>
  <si>
    <t>Akagera</t>
    <phoneticPr fontId="2" type="noConversion"/>
  </si>
  <si>
    <t>Beech</t>
    <phoneticPr fontId="2" type="noConversion"/>
  </si>
  <si>
    <t>Birch</t>
    <phoneticPr fontId="2" type="noConversion"/>
  </si>
  <si>
    <t>Camellia</t>
    <phoneticPr fontId="2" type="noConversion"/>
  </si>
  <si>
    <t>Area: 3055 km2; Rainfall: 329 mm</t>
  </si>
  <si>
    <t>Area: 10800 km2; Rainfall: 334 mm</t>
  </si>
  <si>
    <t>Hilltops, grazed</t>
    <phoneticPr fontId="2" type="noConversion"/>
  </si>
  <si>
    <t xml:space="preserve">Area: 110 km2; </t>
  </si>
  <si>
    <t xml:space="preserve">Area: 1014 km2; </t>
  </si>
  <si>
    <t xml:space="preserve">Area: 777 km2; </t>
  </si>
  <si>
    <t>Tiger biomass (kg/km2)</t>
    <phoneticPr fontId="2" type="noConversion"/>
  </si>
  <si>
    <t>Leopard biomass (kg/km2)</t>
    <phoneticPr fontId="2" type="noConversion"/>
  </si>
  <si>
    <t>Matador, Canada</t>
    <phoneticPr fontId="2" type="noConversion"/>
  </si>
  <si>
    <t>Unique_ID</t>
    <phoneticPr fontId="2" type="noConversion"/>
  </si>
  <si>
    <t>Bori-Satpura Tiger Reserve, India</t>
    <phoneticPr fontId="2" type="noConversion"/>
  </si>
  <si>
    <t>Hemson 2003; Lean season Prey kg/km11; after Ndhlovu &amp; Balakrishnan 1991</t>
    <phoneticPr fontId="2" type="noConversion"/>
  </si>
  <si>
    <t xml:space="preserve">Area: 0.38 km2; </t>
  </si>
  <si>
    <t xml:space="preserve">Area: 1.6 km2; </t>
  </si>
  <si>
    <t xml:space="preserve">Area: 14.82 km2; </t>
  </si>
  <si>
    <t xml:space="preserve">Area: 188 km2; </t>
  </si>
  <si>
    <t>Cottonwood, South Dakota, 1970</t>
    <phoneticPr fontId="2" type="noConversion"/>
  </si>
  <si>
    <t>Poplar</t>
    <phoneticPr fontId="2" type="noConversion"/>
  </si>
  <si>
    <t>Rainforest</t>
    <phoneticPr fontId="2" type="noConversion"/>
  </si>
  <si>
    <t>Savanna</t>
    <phoneticPr fontId="2" type="noConversion"/>
  </si>
  <si>
    <t>Heteropogon contortus community</t>
    <phoneticPr fontId="2" type="noConversion"/>
  </si>
  <si>
    <t xml:space="preserve">Area: 4550 km2; </t>
  </si>
  <si>
    <t xml:space="preserve">Area: 300 km2; </t>
  </si>
  <si>
    <t xml:space="preserve">Area: 0.24 km2; </t>
  </si>
  <si>
    <t xml:space="preserve">Area: 0.164 km2; </t>
  </si>
  <si>
    <t>Dickinson, North Dakota, USA</t>
    <phoneticPr fontId="2" type="noConversion"/>
  </si>
  <si>
    <t>Hays, Kansas, USA</t>
    <phoneticPr fontId="2" type="noConversion"/>
  </si>
  <si>
    <t>Sesbania bispinosa community</t>
    <phoneticPr fontId="2" type="noConversion"/>
  </si>
  <si>
    <t>Desmostachya bipinnata community</t>
    <phoneticPr fontId="2" type="noConversion"/>
  </si>
  <si>
    <t>Area: 1014 km2; Rainfall: 1349 mm</t>
  </si>
  <si>
    <t xml:space="preserve">Area: 87.6 km2; </t>
  </si>
  <si>
    <t xml:space="preserve">Area: 44 km2; </t>
  </si>
  <si>
    <t xml:space="preserve">Area: 0.07 km2; </t>
  </si>
  <si>
    <t xml:space="preserve">Area: 1.36 km2; </t>
  </si>
  <si>
    <t>Mammals</t>
    <phoneticPr fontId="2" type="noConversion"/>
  </si>
  <si>
    <t>Osage, Oklahoma 1970</t>
    <phoneticPr fontId="2" type="noConversion"/>
  </si>
  <si>
    <t>Pantex, Texas, 1970</t>
    <phoneticPr fontId="2" type="noConversion"/>
  </si>
  <si>
    <t>Pawnee, Colorado, 1970</t>
    <phoneticPr fontId="2" type="noConversion"/>
  </si>
  <si>
    <t>Halophytic meadow</t>
    <phoneticPr fontId="2" type="noConversion"/>
  </si>
  <si>
    <t xml:space="preserve">Area: 0.08 km2; </t>
  </si>
  <si>
    <t xml:space="preserve">Area: 270 km2; </t>
  </si>
  <si>
    <t xml:space="preserve">Area: 53.64 km2; </t>
  </si>
  <si>
    <t>Area: 14651 km2; Rainfall: 549 mm</t>
  </si>
  <si>
    <t>Area: 22270 km2; Rainfall: 354 mm</t>
  </si>
  <si>
    <t>Area: 965 km2; Rainfall: 650 mm</t>
  </si>
  <si>
    <t>Hill bases, grazed</t>
    <phoneticPr fontId="2" type="noConversion"/>
  </si>
  <si>
    <t xml:space="preserve">Area: 0.19 km2; </t>
  </si>
  <si>
    <t xml:space="preserve">Area: 0.03 km2; </t>
  </si>
  <si>
    <t xml:space="preserve">Area: 0.01 km2; </t>
  </si>
  <si>
    <t xml:space="preserve">Area: 0.06 km2; </t>
  </si>
  <si>
    <t xml:space="preserve">Area: 79.6 km2; </t>
  </si>
  <si>
    <t xml:space="preserve">Area: 6.25 km2; </t>
  </si>
  <si>
    <t>Fish planktivore and benthivore</t>
  </si>
  <si>
    <t>ser93M</t>
    <phoneticPr fontId="2" type="noConversion"/>
  </si>
  <si>
    <t>ser03M</t>
    <phoneticPr fontId="2" type="noConversion"/>
  </si>
  <si>
    <t>Jhansi, India</t>
    <phoneticPr fontId="2" type="noConversion"/>
  </si>
  <si>
    <t>Kurukshetra, India</t>
    <phoneticPr fontId="2" type="noConversion"/>
  </si>
  <si>
    <t>Dichanthelium annulatum grassland</t>
    <phoneticPr fontId="2" type="noConversion"/>
  </si>
  <si>
    <t>Mixed prairie</t>
    <phoneticPr fontId="2" type="noConversion"/>
  </si>
  <si>
    <t>Eragrostis nutans lowland</t>
    <phoneticPr fontId="2" type="noConversion"/>
  </si>
  <si>
    <t>Bonacina and de Bernardi 1978; Ruggiu and Saraceni 1978</t>
    <phoneticPr fontId="2" type="noConversion"/>
  </si>
  <si>
    <t>330 striped hyenas were reported for 1995, which was a major increase from previous years, and so data was averaged from 1993 and 1997</t>
  </si>
  <si>
    <t>Area: 1683 km2; Rainfall: 657 mm</t>
  </si>
  <si>
    <t>USSR, Leningrad region</t>
    <phoneticPr fontId="2" type="noConversion"/>
  </si>
  <si>
    <t>USSR, Moscow region</t>
    <phoneticPr fontId="2" type="noConversion"/>
  </si>
  <si>
    <t>Mesophytic meadow</t>
    <phoneticPr fontId="2" type="noConversion"/>
  </si>
  <si>
    <t>Varanasi, India</t>
    <phoneticPr fontId="2" type="noConversion"/>
  </si>
  <si>
    <t>Wet halophytic meadow</t>
    <phoneticPr fontId="2" type="noConversion"/>
  </si>
  <si>
    <t>Netherlands</t>
    <phoneticPr fontId="2" type="noConversion"/>
  </si>
  <si>
    <t>Hemson 2003; after Yamazaki 1996</t>
    <phoneticPr fontId="2" type="noConversion"/>
  </si>
  <si>
    <t>These data are adapted from the supplementary materials of Huston &amp; Wolverton 2009, much of which derives from Cannell, M. R. G. 1982. World Forest Biomass and Primary Production Data. Not all data fields from Huston &amp; Wolverton 2009 have been included in this dataset, and for further analysis primary sources should be consulted.</t>
    <phoneticPr fontId="2" type="noConversion"/>
  </si>
  <si>
    <t>Plankton</t>
    <phoneticPr fontId="2" type="noConversion"/>
  </si>
  <si>
    <t xml:space="preserve">Area: 13.4 km2; </t>
  </si>
  <si>
    <t xml:space="preserve">Area: 6.8 km2; </t>
  </si>
  <si>
    <t xml:space="preserve">Area: 1.01 km2; </t>
  </si>
  <si>
    <t xml:space="preserve">Area: 1.2 km2; </t>
  </si>
  <si>
    <t>Nedre-Laksjon</t>
    <phoneticPr fontId="2" type="noConversion"/>
  </si>
  <si>
    <t>Ferrari and Rossi 1976; Zutshi 1976</t>
    <phoneticPr fontId="2" type="noConversion"/>
  </si>
  <si>
    <t>Central Missouri</t>
    <phoneticPr fontId="2" type="noConversion"/>
  </si>
  <si>
    <t>South-western Missouri</t>
    <phoneticPr fontId="2" type="noConversion"/>
  </si>
  <si>
    <t>Area: 530 km2; Rainfall: 737 mm</t>
  </si>
  <si>
    <t xml:space="preserve">Area: 2.9 km2; </t>
  </si>
  <si>
    <t xml:space="preserve">Area: 11.5 km2; </t>
  </si>
  <si>
    <t xml:space="preserve">Area: 0.0094 km2; </t>
  </si>
  <si>
    <t>At Isabela 1NW; U.S. Dept. Commerce 1960-1971, cited in Van Ballenberghe et al. 1975 p.6</t>
    <phoneticPr fontId="2" type="noConversion"/>
  </si>
  <si>
    <t>Meadow</t>
    <phoneticPr fontId="2" type="noConversion"/>
  </si>
  <si>
    <t>West Germany, Solling plateau</t>
    <phoneticPr fontId="2" type="noConversion"/>
  </si>
  <si>
    <t>Japan</t>
    <phoneticPr fontId="2" type="noConversion"/>
  </si>
  <si>
    <t>Mesohalophytic meadow</t>
    <phoneticPr fontId="2" type="noConversion"/>
  </si>
  <si>
    <t xml:space="preserve">Area: 0.1 km2; </t>
  </si>
  <si>
    <t xml:space="preserve">Area: 0.25 km2; </t>
  </si>
  <si>
    <t>Halophytic meadow-steppe</t>
    <phoneticPr fontId="2" type="noConversion"/>
  </si>
  <si>
    <t>Dry alluvial meadow</t>
    <phoneticPr fontId="2" type="noConversion"/>
  </si>
  <si>
    <t>Steppe meadow</t>
    <phoneticPr fontId="2" type="noConversion"/>
  </si>
  <si>
    <t>Hemson 2003; Lean season Prey kg/km3; Calculated from data on Namibian MET website; Coe 1976; East 1984</t>
    <phoneticPr fontId="2" type="noConversion"/>
  </si>
  <si>
    <t>Barasingha (Swamp deer)</t>
    <phoneticPr fontId="2" type="noConversion"/>
  </si>
  <si>
    <t>kru64</t>
    <phoneticPr fontId="2" type="noConversion"/>
  </si>
  <si>
    <t>kru75</t>
    <phoneticPr fontId="2" type="noConversion"/>
  </si>
  <si>
    <t>kru84</t>
    <phoneticPr fontId="2" type="noConversion"/>
  </si>
  <si>
    <t>Barlow et al. 2009; 2410mm in Dhungel and O'Gara 1991</t>
    <phoneticPr fontId="2" type="noConversion"/>
  </si>
  <si>
    <t>.28</t>
  </si>
  <si>
    <t>.29</t>
  </si>
  <si>
    <t xml:space="preserve">Area: 0.02 km2; </t>
  </si>
  <si>
    <t xml:space="preserve">Area: 0.45 km2; </t>
  </si>
  <si>
    <t xml:space="preserve">Area: 13.3 km2; </t>
  </si>
  <si>
    <t xml:space="preserve">Area: 16.2 km2; </t>
  </si>
  <si>
    <t>Forest Broadleaf</t>
    <phoneticPr fontId="2" type="noConversion"/>
  </si>
  <si>
    <t>Age (yrs): 117</t>
  </si>
  <si>
    <t>Huston and Wolverton 2009: Elkington and Jones (1974); cited in Cannell 1982</t>
  </si>
  <si>
    <t>Age (yrs): 79</t>
  </si>
  <si>
    <t>Huston and Wolverton 2009: Koerper and Richardson 1980; cited in Cannell 1982</t>
  </si>
  <si>
    <t>Forest Broadleaf</t>
    <phoneticPr fontId="2" type="noConversion"/>
  </si>
  <si>
    <t>Area: 257 km2; Rainfall: 1400 mm</t>
  </si>
  <si>
    <t>Area: 1978 km2; Rainfall: 750 mm</t>
  </si>
  <si>
    <t>Area: 17 km2; Rainfall: 554 mm</t>
  </si>
  <si>
    <t>Area: 300 km2; Rainfall: 550 mm</t>
  </si>
  <si>
    <t>Area: 3568 km2; Rainfall: 1078 mm</t>
  </si>
  <si>
    <t>Rainfall: 839 mm</t>
  </si>
  <si>
    <t>Rainfall: 149 mm</t>
  </si>
  <si>
    <t>Total predator biomass (kg/km2)</t>
    <phoneticPr fontId="2" type="noConversion"/>
  </si>
  <si>
    <t>Notes</t>
    <phoneticPr fontId="2" type="noConversion"/>
  </si>
  <si>
    <t>Eastern Kansas, lightly grazed</t>
    <phoneticPr fontId="2" type="noConversion"/>
  </si>
  <si>
    <t>Russian plain</t>
    <phoneticPr fontId="2" type="noConversion"/>
  </si>
  <si>
    <t xml:space="preserve">Rychnovska 1979; Coupland 1979 p.178; </t>
    <phoneticPr fontId="2" type="noConversion"/>
  </si>
  <si>
    <t>USSR, Novosibirsk region</t>
    <phoneticPr fontId="2" type="noConversion"/>
  </si>
  <si>
    <t>Czechoslovakia, Southern Moravia</t>
    <phoneticPr fontId="2" type="noConversion"/>
  </si>
  <si>
    <t>Indian Ocean</t>
    <phoneticPr fontId="2" type="noConversion"/>
  </si>
  <si>
    <t>Norwegian Sea</t>
    <phoneticPr fontId="2" type="noConversion"/>
  </si>
  <si>
    <t>Irminger Sea</t>
    <phoneticPr fontId="2" type="noConversion"/>
  </si>
  <si>
    <t>Irminger Sea</t>
    <phoneticPr fontId="2" type="noConversion"/>
  </si>
  <si>
    <t>Irminger Sea</t>
    <phoneticPr fontId="2" type="noConversion"/>
  </si>
  <si>
    <t>Irminger Sea</t>
    <phoneticPr fontId="2" type="noConversion"/>
  </si>
  <si>
    <t>Irminger Sea</t>
    <phoneticPr fontId="2" type="noConversion"/>
  </si>
  <si>
    <t>Irminger Sea</t>
    <phoneticPr fontId="2" type="noConversion"/>
  </si>
  <si>
    <t>Area: 542 km2; Rainfall: 1100 mm</t>
  </si>
  <si>
    <t>Sagar, India</t>
    <phoneticPr fontId="2" type="noConversion"/>
  </si>
  <si>
    <t>Area: 777 km2; Rainfall: 1836 mm</t>
  </si>
  <si>
    <t>Area: 393 km2; Rainfall: 800 mm</t>
  </si>
  <si>
    <t>Area: 866 km2; Rainfall: 640 mm</t>
  </si>
  <si>
    <t>Area: 845 km2; Rainfall: 1604 mm</t>
  </si>
  <si>
    <t xml:space="preserve">Area: 81 km2; </t>
  </si>
  <si>
    <t xml:space="preserve">Area: 1.06 km2; </t>
  </si>
  <si>
    <t xml:space="preserve">Area: 1.54 km2; </t>
  </si>
  <si>
    <t>mas92M</t>
    <phoneticPr fontId="2" type="noConversion"/>
  </si>
  <si>
    <t>mas03M</t>
    <phoneticPr fontId="2" type="noConversion"/>
  </si>
  <si>
    <t>ser71M</t>
    <phoneticPr fontId="2" type="noConversion"/>
  </si>
  <si>
    <t>ser77M</t>
    <phoneticPr fontId="2" type="noConversion"/>
  </si>
  <si>
    <t>ser86M</t>
    <phoneticPr fontId="2" type="noConversion"/>
  </si>
  <si>
    <t xml:space="preserve">Fish </t>
  </si>
  <si>
    <t>Data in 1988 are representative of 1987 and 1989, with 1993 reported in a different format.</t>
    <phoneticPr fontId="2" type="noConversion"/>
  </si>
  <si>
    <t>Sims Singh Lauenroth 1978 for biomass values and Sims Singh 1978 for production</t>
    <phoneticPr fontId="2" type="noConversion"/>
  </si>
  <si>
    <t>Prey Biomass (kg/km2)</t>
    <phoneticPr fontId="2" type="noConversion"/>
  </si>
  <si>
    <t>mixed grass</t>
    <phoneticPr fontId="2" type="noConversion"/>
  </si>
  <si>
    <t>English Channel</t>
    <phoneticPr fontId="2" type="noConversion"/>
  </si>
  <si>
    <t>Andropogon muricatus, Saccharum spontaneum</t>
    <phoneticPr fontId="2" type="noConversion"/>
  </si>
  <si>
    <t xml:space="preserve">Area: 1.4 km2; </t>
  </si>
  <si>
    <t>Bonacina and de Bernardi 1978; Ruggiu and Saraceni 1978</t>
    <phoneticPr fontId="2" type="noConversion"/>
  </si>
  <si>
    <t>North Sea</t>
    <phoneticPr fontId="2" type="noConversion"/>
  </si>
  <si>
    <t>Sehima nervosum community</t>
    <phoneticPr fontId="2" type="noConversion"/>
  </si>
  <si>
    <t>Norwegian Sea</t>
    <phoneticPr fontId="2" type="noConversion"/>
  </si>
  <si>
    <t>Norwegian Sea</t>
    <phoneticPr fontId="2" type="noConversion"/>
  </si>
  <si>
    <t>Benguela Upwelling</t>
    <phoneticPr fontId="2" type="noConversion"/>
  </si>
  <si>
    <t>Benguela Upwelling</t>
    <phoneticPr fontId="2" type="noConversion"/>
  </si>
  <si>
    <t>Indian Ocean</t>
    <phoneticPr fontId="2" type="noConversion"/>
  </si>
  <si>
    <t>Indian Ocean</t>
    <phoneticPr fontId="2" type="noConversion"/>
  </si>
  <si>
    <t>Indian Ocean</t>
    <phoneticPr fontId="2" type="noConversion"/>
  </si>
  <si>
    <t>Coupland 1993 8B; p. 472 for biomass and p. 477 for production. Also reproduced in Gibson 2009, p. 134</t>
    <phoneticPr fontId="2" type="noConversion"/>
  </si>
  <si>
    <t>Cottonwood, South Dakota, USA</t>
    <phoneticPr fontId="2" type="noConversion"/>
  </si>
  <si>
    <t>Hays, Kansas, USA</t>
    <phoneticPr fontId="2" type="noConversion"/>
  </si>
  <si>
    <t>Varanasi, India</t>
    <phoneticPr fontId="2" type="noConversion"/>
  </si>
  <si>
    <t>Northern Iowa</t>
    <phoneticPr fontId="2" type="noConversion"/>
  </si>
  <si>
    <t>Eucalyptus</t>
    <phoneticPr fontId="2" type="noConversion"/>
  </si>
  <si>
    <t>Bison, Montana, 1970</t>
    <phoneticPr fontId="2" type="noConversion"/>
  </si>
  <si>
    <t>Bridger, Montana, 1970</t>
    <phoneticPr fontId="2" type="noConversion"/>
  </si>
  <si>
    <t>Benguela Upwelling</t>
    <phoneticPr fontId="2" type="noConversion"/>
  </si>
  <si>
    <t>Iceland Basin</t>
    <phoneticPr fontId="2" type="noConversion"/>
  </si>
  <si>
    <t>Iceland Basin</t>
    <phoneticPr fontId="2" type="noConversion"/>
  </si>
  <si>
    <t>Wet alluvial meadow</t>
    <phoneticPr fontId="2" type="noConversion"/>
  </si>
  <si>
    <t>Norwegian Sea</t>
    <phoneticPr fontId="2" type="noConversion"/>
  </si>
  <si>
    <t>Norwegian Sea</t>
    <phoneticPr fontId="2" type="noConversion"/>
  </si>
  <si>
    <t>Norwegian Sea</t>
    <phoneticPr fontId="2" type="noConversion"/>
  </si>
  <si>
    <t>Atlantic Ocean</t>
    <phoneticPr fontId="2" type="noConversion"/>
  </si>
  <si>
    <t>USSR, Tambovskaya region</t>
    <phoneticPr fontId="2" type="noConversion"/>
  </si>
  <si>
    <t>Age (yrs): 53</t>
  </si>
  <si>
    <t xml:space="preserve">Area: 0.52 km2; </t>
  </si>
  <si>
    <t xml:space="preserve">Area: 0.53 km2; </t>
  </si>
  <si>
    <t>Rainfall: 646 mm</t>
  </si>
  <si>
    <t>Rainfall: 425 mm</t>
  </si>
  <si>
    <t>Area: 5775 km2; Rainfall: 1447 mm</t>
  </si>
  <si>
    <t>Rainfall: 364 mm</t>
  </si>
  <si>
    <t>Rainfall: 873 mm</t>
  </si>
  <si>
    <t>Area: 4210 km2; Rainfall: 425 mm</t>
  </si>
  <si>
    <t>Rainfall: 308 mm</t>
  </si>
  <si>
    <t>Rainfall: 744 mm</t>
  </si>
  <si>
    <t>Rainfall: 412 mm</t>
  </si>
  <si>
    <t>Rainfall: 583 mm</t>
  </si>
  <si>
    <t>Fuller 1989 p.9</t>
    <phoneticPr fontId="2" type="noConversion"/>
  </si>
  <si>
    <t>"seasonal ranging from 3000-4000mm execept during ENSO events when droughts occur"; O'Brien et al. 2003 p.132</t>
    <phoneticPr fontId="2" type="noConversion"/>
  </si>
  <si>
    <t>Plains, grazed</t>
    <phoneticPr fontId="2" type="noConversion"/>
  </si>
  <si>
    <t>Rainfall: 921 mm</t>
  </si>
  <si>
    <t>Rainfall: 400 mm</t>
  </si>
  <si>
    <t>Rainfall: 926 mm</t>
  </si>
  <si>
    <t>Area: 2515 km2; Rainfall: 425 mm</t>
  </si>
  <si>
    <t xml:space="preserve">Area: 620 km2; </t>
  </si>
  <si>
    <t xml:space="preserve">Area: 102 km2; </t>
  </si>
  <si>
    <t xml:space="preserve">Area: 630 km2; </t>
  </si>
  <si>
    <t xml:space="preserve">Area: 0.78 km2; </t>
  </si>
  <si>
    <t xml:space="preserve">Area: 866 km2; </t>
  </si>
  <si>
    <t xml:space="preserve">Area: 845 km2; </t>
  </si>
  <si>
    <t xml:space="preserve">Area: 1600 km2; </t>
  </si>
  <si>
    <t xml:space="preserve">Area: 2.3 km2; </t>
  </si>
  <si>
    <t xml:space="preserve">Area: 1 km2; </t>
  </si>
  <si>
    <t xml:space="preserve">Area: 1.274 km2; </t>
  </si>
  <si>
    <t>Coupland 1993 8B; p. 472 for biomass and p. 477 for production. Also reproduced in Gibson 2009, p. 134</t>
    <phoneticPr fontId="2" type="noConversion"/>
  </si>
  <si>
    <t xml:space="preserve">These data were obtained from the data repository at CISTI, National Research Council of Canada. Average biomass (micograms ug/l) for zooplankton and phytoplankton for 17 lakes. </t>
    <phoneticPr fontId="2" type="noConversion"/>
  </si>
  <si>
    <t>Kurukshetra, India</t>
    <phoneticPr fontId="2" type="noConversion"/>
  </si>
  <si>
    <t>Dipterocarp</t>
    <phoneticPr fontId="2" type="noConversion"/>
  </si>
  <si>
    <t>Area: 43626 km2; Rainfall: 760 mm</t>
  </si>
  <si>
    <t xml:space="preserve">Huston and Wolverton 2009: Whittaker 1966; cited in Cannell 1982 </t>
  </si>
  <si>
    <t>Forest Broadleaf</t>
    <phoneticPr fontId="2" type="noConversion"/>
  </si>
  <si>
    <t>Age (yrs): 84</t>
  </si>
  <si>
    <t>Huston and Wolverton 2009: Ovington and Madgwick (1959); cited in Cannell 1982</t>
  </si>
  <si>
    <t xml:space="preserve">Huston and Wolverton 2009: Jakucs (1981); cited in Cannell 1982 </t>
  </si>
  <si>
    <t>Age (yrs): 43. Index from Michaletz 2014: 712</t>
  </si>
  <si>
    <t>Age (yrs): 29. Index from Michaletz 2014: 714</t>
  </si>
  <si>
    <t>Age (yrs): 28. Index from Michaletz 2014: 703</t>
  </si>
  <si>
    <t>Age (yrs): 55. Index from Michaletz 2014: 609</t>
  </si>
  <si>
    <t>Huston and Wolverton 2009: Bullock 1981; cited in Cannell 1982</t>
  </si>
  <si>
    <t>Forest Broadleaf</t>
    <phoneticPr fontId="2" type="noConversion"/>
  </si>
  <si>
    <t>Huston and Wolverton 2009: Kira (1978a,b); cited in Cannell 1982</t>
  </si>
  <si>
    <t>Karanth Chundawat Nichols Kumar 2004; Gopal 2010 estimated 5279 kg/km2, as obtained from density estimates of prey populations (sambar, chital, nilgai) times average female body size</t>
    <phoneticPr fontId="2" type="noConversion"/>
  </si>
  <si>
    <t>sri89</t>
    <phoneticPr fontId="2" type="noConversion"/>
  </si>
  <si>
    <t>Area: 932 km2; Rainfall: 2400 mm</t>
  </si>
  <si>
    <t xml:space="preserve">Area: 992 km2; </t>
  </si>
  <si>
    <t xml:space="preserve">Area: 17.3 km2; </t>
  </si>
  <si>
    <t xml:space="preserve">Area: 6.2 km2; </t>
  </si>
  <si>
    <t>Virunga (Rwindi)</t>
    <phoneticPr fontId="2" type="noConversion"/>
  </si>
  <si>
    <t>De Bernadi 1974; Ruggiu and Saraceni 1974</t>
    <phoneticPr fontId="2" type="noConversion"/>
  </si>
  <si>
    <t>Lake fish</t>
    <phoneticPr fontId="2" type="noConversion"/>
  </si>
  <si>
    <t>River fish</t>
    <phoneticPr fontId="2" type="noConversion"/>
  </si>
  <si>
    <t>Age (yrs): 65</t>
  </si>
  <si>
    <t>Huston and Wolverton 2009: Bernhardt-Reversat et al (1978); cited in Cannell 1982</t>
  </si>
  <si>
    <t>Cottonwood, South Dakota, USA</t>
    <phoneticPr fontId="2" type="noConversion"/>
  </si>
  <si>
    <t>Mesophytic alluvial meadow</t>
    <phoneticPr fontId="2" type="noConversion"/>
  </si>
  <si>
    <t xml:space="preserve">Area: 0.526 km2; </t>
  </si>
  <si>
    <t xml:space="preserve">Area: 3 km2; </t>
  </si>
  <si>
    <t xml:space="preserve">Area: 0.012 km2; </t>
  </si>
  <si>
    <t xml:space="preserve">Area: 2.76 km2; </t>
  </si>
  <si>
    <t xml:space="preserve">Area: 167.7 km2; </t>
  </si>
  <si>
    <t xml:space="preserve">Area: 167.87 km2; </t>
  </si>
  <si>
    <t>Huston and Wolverton 2009: Crow 1978; cited in Cannell 1982</t>
  </si>
  <si>
    <t>Age (yrs): 50</t>
  </si>
  <si>
    <t>Forest Broadleaf</t>
    <phoneticPr fontId="2" type="noConversion"/>
  </si>
  <si>
    <t xml:space="preserve">Huston and Wolverton 2009: Attiwell (1966,79,81); cited in Cannell 1982 </t>
  </si>
  <si>
    <t>Age (yrs): 66.2</t>
  </si>
  <si>
    <t>Forest Broadleaf</t>
    <phoneticPr fontId="2" type="noConversion"/>
  </si>
  <si>
    <t xml:space="preserve">Huston and Wolverton 2009: Duvigneaud and Kestemont 1977; cited in Cannell 1982 </t>
  </si>
  <si>
    <t>Age (yrs): 90</t>
  </si>
  <si>
    <t>Age (yrs): 135</t>
  </si>
  <si>
    <t>Norwegian Sea</t>
    <phoneticPr fontId="2" type="noConversion"/>
  </si>
  <si>
    <t>Norwegian Sea</t>
    <phoneticPr fontId="2" type="noConversion"/>
  </si>
  <si>
    <t>Norwegian Sea</t>
    <phoneticPr fontId="2" type="noConversion"/>
  </si>
  <si>
    <t>Norwegian Sea</t>
    <phoneticPr fontId="2" type="noConversion"/>
  </si>
  <si>
    <t>Norwegian Sea</t>
    <phoneticPr fontId="2" type="noConversion"/>
  </si>
  <si>
    <t>Norwegian Sea</t>
    <phoneticPr fontId="2" type="noConversion"/>
  </si>
  <si>
    <t xml:space="preserve">Huston and Wolverton 2009: Kestemont (1975); cited in Cannell 1982 </t>
  </si>
  <si>
    <t>Age (yrs): 66</t>
  </si>
  <si>
    <t>Forest Broadleaf</t>
    <phoneticPr fontId="2" type="noConversion"/>
  </si>
  <si>
    <t>Huston and Wolverton 2009: Nihlgard and Lindgren (1977); cited in Cannell 1982</t>
  </si>
  <si>
    <t>Age (yrs): 120</t>
  </si>
  <si>
    <t>Age (yrs): 36. Index from Michaletz 2014: 537</t>
  </si>
  <si>
    <t>Age (yrs): 43. Index from Michaletz 2014: 529</t>
  </si>
  <si>
    <t>Age (yrs): 24. Index from Michaletz 2014: 531</t>
  </si>
  <si>
    <t>Age (yrs): 56. Index from Michaletz 2014: 571</t>
  </si>
  <si>
    <t>Huston and Wolverton 2009: Kawahara et al. (1979); cited in Cannell 1982</t>
  </si>
  <si>
    <t>Age (yrs): 20. Index from Michaletz 2014: 526</t>
  </si>
  <si>
    <t>Age (yrs): 39. Index from Michaletz 2014: 528</t>
  </si>
  <si>
    <t>Age (yrs): 57. Index from Michaletz 2014: 626</t>
  </si>
  <si>
    <t>Age (yrs): 63. Index from Michaletz 2014: 650</t>
  </si>
  <si>
    <t xml:space="preserve">Huston and Wolverton 2009: Whittaker (1966,63); cited in Cannell 1982 </t>
  </si>
  <si>
    <t>Forest Broadleaf</t>
    <phoneticPr fontId="2" type="noConversion"/>
  </si>
  <si>
    <t>Age (yrs): 146</t>
  </si>
  <si>
    <t>Huston and Wolverton 2009: Andersson (1970,71,81); cited in Cannell 1982</t>
  </si>
  <si>
    <t>Data were excluded from analysis if growing season length was less than 6 months.</t>
    <phoneticPr fontId="2" type="noConversion"/>
  </si>
  <si>
    <t>Huston and Wolverton 2009: Pollard 1972; cited in Cannell 1982</t>
  </si>
  <si>
    <t>Forest Broadleaf</t>
    <phoneticPr fontId="2" type="noConversion"/>
  </si>
  <si>
    <t>Age (yrs): 52</t>
  </si>
  <si>
    <t>Area: 625 km2; Rainfall: 1175 mm</t>
  </si>
  <si>
    <t>Area: 1600 km2; Rainfall: 1711 mm</t>
  </si>
  <si>
    <t>Area: 968 km2; Rainfall: 2168 mm</t>
  </si>
  <si>
    <t>Area: 3568 km2; Rainfall: 3500 mm</t>
  </si>
  <si>
    <t>Huston and Wolverton 2009: Gosz 1980; cited in Cannell 1982</t>
  </si>
  <si>
    <t xml:space="preserve">Sloth bear was not included in predator community due to a difference in diet, and wild dog and jackal were excluded due to incomplete censusing </t>
    <phoneticPr fontId="2" type="noConversion"/>
  </si>
  <si>
    <t>Huston and Wolverton 2009: Whittaker and Niering (1975); cited in Cannell 1982</t>
  </si>
  <si>
    <t>Age (yrs): 190</t>
  </si>
  <si>
    <t>Forest Broadleaf</t>
    <phoneticPr fontId="2" type="noConversion"/>
  </si>
  <si>
    <t>Forest Broadleaf</t>
    <phoneticPr fontId="2" type="noConversion"/>
  </si>
  <si>
    <t>Huston and Wolverton 2009: Hytteborn (1975),Persson, H (1975); cited in Cannell 1982</t>
  </si>
  <si>
    <t>Forest Broadleaf</t>
    <phoneticPr fontId="2" type="noConversion"/>
  </si>
  <si>
    <t>Age (yrs): 80</t>
  </si>
  <si>
    <t>Huston and Wolverton 2009: Bray and Dudkiewicz 1963 cited in Cannell 1982</t>
  </si>
  <si>
    <t>Forest Broadleaf</t>
    <phoneticPr fontId="2" type="noConversion"/>
  </si>
  <si>
    <t>Age (yrs): 100</t>
  </si>
  <si>
    <t>Forest Broadleaf</t>
    <phoneticPr fontId="2" type="noConversion"/>
  </si>
  <si>
    <t>Forest Broadleaf</t>
    <phoneticPr fontId="2" type="noConversion"/>
  </si>
  <si>
    <t>Age (yrs): 43. Index from Michaletz 2014: 578</t>
  </si>
  <si>
    <t>Age (yrs): 74. Index from Michaletz 2014: 612</t>
  </si>
  <si>
    <t>Age (yrs): 53. Index from Michaletz 2014: 599</t>
  </si>
  <si>
    <t>Age (yrs): 52. Index from Michaletz 2014: 627</t>
  </si>
  <si>
    <t>Age (yrs): 56. Index from Michaletz 2014: 576</t>
  </si>
  <si>
    <t>Age (yrs): 59. Index from Michaletz 2014: 610</t>
  </si>
  <si>
    <t>Age (yrs): 21. Index from Michaletz 2014: 606</t>
  </si>
  <si>
    <t>Age (yrs): 56. Index from Michaletz 2014: 563</t>
  </si>
  <si>
    <t>Age (yrs): 50. Index from Michaletz 2014: 577</t>
  </si>
  <si>
    <t>Huston and Wolverton 2009: Tanner (1980, 1977); cited in Cannell 1982</t>
  </si>
  <si>
    <t>Age (yrs): Mature</t>
  </si>
  <si>
    <t>Age (yrs): 65. Index from Michaletz 2014: 722</t>
  </si>
  <si>
    <t>Age (yrs): 36. Index from Michaletz 2014: 717</t>
  </si>
  <si>
    <t>Age (yrs): 33. Index from Michaletz 2014: 495</t>
  </si>
  <si>
    <t>Age (yrs): 31. Index from Michaletz 2014: 656</t>
  </si>
  <si>
    <t>Age (yrs): 35. Index from Michaletz 2014: 715</t>
  </si>
  <si>
    <t>Age (yrs): 48. Index from Michaletz 2014: 723</t>
  </si>
  <si>
    <t xml:space="preserve">Huston and Wolverton 2009: Moller et al. 1954, Moller 1954; cited in Cannell 1982 </t>
  </si>
  <si>
    <t>Age (yrs): 58</t>
  </si>
  <si>
    <t>Huston and Wolverton 2009: Ellenberg 1981; cited in Cannell 1982</t>
  </si>
  <si>
    <t>Age (yrs): 144</t>
  </si>
  <si>
    <t>Forest Broadleaf</t>
    <phoneticPr fontId="2" type="noConversion"/>
  </si>
  <si>
    <t>Huston and Wolverton 2009: Singh and Misra 1979; cited in Cannell 1982</t>
  </si>
  <si>
    <t>Huston and Wolverton 2009: Saito et al. (1965); cited in Cannell 1982</t>
  </si>
  <si>
    <t>Huston and Wolverton 2009: Kira et al. (1967); cited in Cannell 1982</t>
  </si>
  <si>
    <t xml:space="preserve">Huston and Wolverton 2009: Day and Monk (1974, 1977); cited in Cannell 1982 </t>
  </si>
  <si>
    <t>Huston and Wolverton 2009: Ogino 1977; cited in Cannell 1982</t>
  </si>
  <si>
    <t>Huston and Wolverton 2009: Rodin and Bazilevich 1967 cited in Cannell 1982</t>
  </si>
  <si>
    <t>Age (yrs): 220</t>
  </si>
  <si>
    <t>Huston and Wolverton 2009: Satchell (1981); cited in Cannell 1982</t>
  </si>
  <si>
    <t>Forest Broadleaf</t>
    <phoneticPr fontId="2" type="noConversion"/>
  </si>
  <si>
    <t>Age (yrs): 81</t>
  </si>
  <si>
    <t>Coupland 1993 8B; p. 472 for biomass and p. 477 for production. Also reproduced in Gibson 2009, p. 134</t>
    <phoneticPr fontId="2" type="noConversion"/>
  </si>
  <si>
    <t>Rychnovska 1979; Coupland 1979 p.178</t>
    <phoneticPr fontId="2" type="noConversion"/>
  </si>
  <si>
    <t>Netherlands</t>
    <phoneticPr fontId="2" type="noConversion"/>
  </si>
  <si>
    <t>Forest Broadleaf</t>
    <phoneticPr fontId="2" type="noConversion"/>
  </si>
  <si>
    <t>Age (yrs): 56. Index from Michaletz 2014: 763</t>
  </si>
  <si>
    <t>Age (yrs): 43.7</t>
  </si>
  <si>
    <t>Age (yrs): 59</t>
  </si>
  <si>
    <t>Age (yrs): 52. Index from Michaletz 2014: 623</t>
  </si>
  <si>
    <t>Age (yrs): 50. Index from Michaletz 2014: 899</t>
  </si>
  <si>
    <t>Age (yrs): 32. Index from Michaletz 2014: 497</t>
  </si>
  <si>
    <t>Age (yrs): 30. Index from Michaletz 2014: 897</t>
  </si>
  <si>
    <t>Age (yrs): 50. Index from Michaletz 2014: 907</t>
  </si>
  <si>
    <t>Age (yrs): 34. Index from Michaletz 2014: 584</t>
  </si>
  <si>
    <t>Age (yrs): 30. Index from Michaletz 2014: 494</t>
  </si>
  <si>
    <t>Age (yrs): 51. Index from Michaletz 2014: 566</t>
  </si>
  <si>
    <t>Huston and Wolverton 2009: Lossaint and Rapp (1978); cited in Cannell 1982</t>
  </si>
  <si>
    <t>Age (yrs): 150</t>
  </si>
  <si>
    <t>Age (yrs): 56. Index from Michaletz 2014: 541</t>
  </si>
  <si>
    <t>Age (yrs): 69. Index from Michaletz 2014: 621</t>
  </si>
  <si>
    <t>Age (yrs): 43. Index from Michaletz 2014: 618</t>
  </si>
  <si>
    <t>Age (yrs): 60. Index from Michaletz 2014: 575</t>
  </si>
  <si>
    <t>Age (yrs): 85</t>
  </si>
  <si>
    <t>Huston and Wolverton 2009: Uhl and Jordan 1983 cited in Proctor 1989</t>
  </si>
  <si>
    <t>Age (yrs): 50. Index from Michaletz 2014: 564</t>
  </si>
  <si>
    <t>Age (yrs): 23. Index from Michaletz 2014: 527</t>
  </si>
  <si>
    <t>Huston and Wolverton 2009: Kakubari 1977; cited in Cannell 1982</t>
  </si>
  <si>
    <t>Huston and Wolverton 2009: Tadaki et al. (1969); cited in Cannell 1982</t>
  </si>
  <si>
    <t>Huston and Wolverton 2009: Nihlgard (1972); cited in Cannell 1982</t>
  </si>
  <si>
    <t>Huston and Wolverton 2009: Misra (1972); cited in Cannell 1982</t>
  </si>
  <si>
    <t>Huston and Wolverton 2009: Kawanabe (1977) - ?? leaf estimates; cited in Cannell 1982</t>
  </si>
  <si>
    <t>Huston and Wolverton 2009: Maruyama (1971,1977); cited in Cannell 1982</t>
  </si>
  <si>
    <t>Huston and Wolverton 2009: Lawson et al. (1981); cited in Cannell 1982</t>
  </si>
  <si>
    <t>Age (yrs): 130</t>
  </si>
  <si>
    <t>Age (yrs): 40</t>
  </si>
  <si>
    <t>Michaletz et al. 2014: Luo (1996); Ni et al. (2001)</t>
  </si>
  <si>
    <t>Benguela Upwelling</t>
    <phoneticPr fontId="2" type="noConversion"/>
  </si>
  <si>
    <t>Regression Tables</t>
    <phoneticPr fontId="2" type="noConversion"/>
  </si>
  <si>
    <t>References</t>
    <phoneticPr fontId="2" type="noConversion"/>
  </si>
  <si>
    <t>Age (yrs): 55</t>
  </si>
  <si>
    <t>Age (yrs): 222. Index from Michaletz 2014: 781</t>
  </si>
  <si>
    <t>Age (yrs): 36. Index from Michaletz 2014: 660</t>
  </si>
  <si>
    <t>Huston and Wolverton 2009: Muller and Nielsen (1965); cited in Cannell 1982</t>
  </si>
  <si>
    <t>Age (yrs): 270</t>
  </si>
  <si>
    <t>Age (yrs): 58. Index from Michaletz 2014: 735</t>
  </si>
  <si>
    <t>Age (yrs): 59. Index from Michaletz 2014: 726</t>
  </si>
  <si>
    <t>Age (yrs): 48. Index from Michaletz 2014: 625</t>
  </si>
  <si>
    <t>Age (yrs): 30. Index from Michaletz 2014: 898</t>
  </si>
  <si>
    <t>Age (yrs): 55. Index from Michaletz 2014: 651</t>
  </si>
  <si>
    <t>Age (yrs): 40. Index from Michaletz 2014: 866</t>
  </si>
  <si>
    <t>Age (yrs): 32. Index from Michaletz 2014: 946</t>
  </si>
  <si>
    <t>Age (yrs): 61. Index from Michaletz 2014: 640</t>
  </si>
  <si>
    <t>Age (yrs): 66. Index from Michaletz 2014: 593</t>
  </si>
  <si>
    <t>Age (yrs): 53. Index from Michaletz 2014: 598</t>
  </si>
  <si>
    <t>Age (yrs): 38. Index from Michaletz 2014: 556</t>
  </si>
  <si>
    <t>Age (yrs): 49. Index from Michaletz 2014: 769</t>
  </si>
  <si>
    <t>Age (yrs): 35. Index from Michaletz 2014: 725</t>
  </si>
  <si>
    <t>Age (yrs): 58. Index from Michaletz 2014: 579</t>
  </si>
  <si>
    <t>Age (yrs): 32. Index from Michaletz 2014: 525</t>
  </si>
  <si>
    <t>Age (yrs): 47. Index from Michaletz 2014: 633</t>
  </si>
  <si>
    <t>Age (yrs): 98. Index from Michaletz 2014: 770</t>
  </si>
  <si>
    <t>Forest Broadleaf</t>
    <phoneticPr fontId="2" type="noConversion"/>
  </si>
  <si>
    <t>Age (yrs): 60</t>
  </si>
  <si>
    <t>Forest Broadleaf</t>
    <phoneticPr fontId="2" type="noConversion"/>
  </si>
  <si>
    <t>Age (yrs): 82. Index from Michaletz 2014: 774</t>
  </si>
  <si>
    <t>Huston and Wolverton 2009: Lugo et al. 1978; cited in Cannell 1982</t>
  </si>
  <si>
    <t>Huston and Wolverton 2009: Pastor and Bockheim (1981); cited in Cannell 1982</t>
  </si>
  <si>
    <t>Kucera 1993; Coupland 1993 (8A) p. 260</t>
    <phoneticPr fontId="2" type="noConversion"/>
  </si>
  <si>
    <t>Eastern Kansas, moderately grazed</t>
    <phoneticPr fontId="2" type="noConversion"/>
  </si>
  <si>
    <t>Eastern Kansas, heavily grazed</t>
    <phoneticPr fontId="2" type="noConversion"/>
  </si>
  <si>
    <t>ALE, Washington, 1971</t>
    <phoneticPr fontId="2" type="noConversion"/>
  </si>
  <si>
    <t>Age (yrs): 70</t>
  </si>
  <si>
    <t xml:space="preserve">Huston and Wolverton 2009: Drift (1974, 1981); cited in Cannell 1982 </t>
  </si>
  <si>
    <t>Forest Broadleaf</t>
    <phoneticPr fontId="2" type="noConversion"/>
  </si>
  <si>
    <t>Age (yrs): 140</t>
  </si>
  <si>
    <t>Huston and Wolverton 2009: Goryshina (1974, 1981); cited in Cannell 1982</t>
  </si>
  <si>
    <t xml:space="preserve">Huston and Wolverton 2009: Biskupsky (1981); cited in Cannell 1982 </t>
  </si>
  <si>
    <t>Age (yrs): 50.7</t>
  </si>
  <si>
    <t>Huston and Wolverton 2009: Reiners (1972); cited in Cannell 1982</t>
  </si>
  <si>
    <t>Age (yrs): 200</t>
  </si>
  <si>
    <t>Age (yrs): 177</t>
  </si>
  <si>
    <t>Huston and Wolverton 2009: van Cleve et al. 1983, Can J. For. Res</t>
  </si>
  <si>
    <t>Age (yrs): 77</t>
  </si>
  <si>
    <t>Age (yrs): 26. Index from Michaletz 2014: 782</t>
  </si>
  <si>
    <t>Age (yrs): 94. Index from Michaletz 2014: 768</t>
  </si>
  <si>
    <t>Age (yrs): 25. Index from Michaletz 2014: 492</t>
  </si>
  <si>
    <t>Age (yrs): 24. Index from Michaletz 2014: 522</t>
  </si>
  <si>
    <t>Age (yrs): 81. Index from Michaletz 2014: 595</t>
  </si>
  <si>
    <t>Age (yrs): 21. Index from Michaletz 2014: 915</t>
  </si>
  <si>
    <t>Age (yrs): 40. Index from Michaletz 2014: 935</t>
  </si>
  <si>
    <t>Age (yrs): 29. Index from Michaletz 2014: 927</t>
  </si>
  <si>
    <t>Age (yrs): 51. Index from Michaletz 2014: 836</t>
  </si>
  <si>
    <t>Age (yrs): 29. Index from Michaletz 2014: 842</t>
  </si>
  <si>
    <t>Age (yrs): 30. Index from Michaletz 2014: 944</t>
  </si>
  <si>
    <t>Age (yrs): 40. Index from Michaletz 2014: 938</t>
  </si>
  <si>
    <t>Age (yrs): 50. Index from Michaletz 2014: 652</t>
  </si>
  <si>
    <t>Age (yrs): 70. Index from Michaletz 2014: 550</t>
  </si>
  <si>
    <t>Age (yrs): 44. Index from Michaletz 2014: 548</t>
  </si>
  <si>
    <t>Age (yrs): 37. Index from Michaletz 2014: 549</t>
  </si>
  <si>
    <t>Age (yrs): 30. Index from Michaletz 2014: 910</t>
  </si>
  <si>
    <t>Age (yrs): 58. Index from Michaletz 2014: 602</t>
  </si>
  <si>
    <t>Forest Broadleaf</t>
    <phoneticPr fontId="2" type="noConversion"/>
  </si>
  <si>
    <t>Age (yrs): 50+</t>
  </si>
  <si>
    <t>Age (yrs): 52. Index from Michaletz 2014: 547</t>
  </si>
  <si>
    <t>Age (yrs): 22. Index from Michaletz 2014: 1063</t>
  </si>
  <si>
    <t>Age (yrs): 18. Index from Michaletz 2014: 1068</t>
  </si>
  <si>
    <t>Age (yrs): 20. Index from Michaletz 2014: 1062</t>
  </si>
  <si>
    <t>Age (yrs): 49. Index from Michaletz 2014: 1067</t>
  </si>
  <si>
    <t>Michaletz et al. 2014: Clark et al. (2001); Kerkhoff et al. (2005),  after Lugo (1992)</t>
  </si>
  <si>
    <t>Age (yrs): 5.5. Index from Michaletz 2014: 1218</t>
  </si>
  <si>
    <t>Age (yrs): 22.5. Index from Michaletz 2014: 1220</t>
  </si>
  <si>
    <t>Age (yrs): 22.5. Index from Michaletz 2014: 1219</t>
  </si>
  <si>
    <t>Age (yrs): 50. Index from Michaletz 2014: 1221</t>
  </si>
  <si>
    <t>Age (yrs): 27. Index from Michaletz 2014: 658</t>
  </si>
  <si>
    <t>Huston and Wolverton 2009: Ruark and Bockheim 1987</t>
  </si>
  <si>
    <t>Age (yrs): 63</t>
  </si>
  <si>
    <t xml:space="preserve">Huston and Wolverton 2009: Medwecka-Kornas et al. 1974, 1981); cited in Cannell 1982 </t>
  </si>
  <si>
    <t>Poplar</t>
    <phoneticPr fontId="2" type="noConversion"/>
  </si>
  <si>
    <t xml:space="preserve">Huston and Wolverton 2009: Harris et al. (1973); cited in Cannell 1982 </t>
  </si>
  <si>
    <t>Huston and Wolverton 2009: Lemee (1978); cited in Cannell 1982</t>
  </si>
  <si>
    <t>Age (yrs): 56. Index from Michaletz 2014: 552</t>
  </si>
  <si>
    <t>Age (yrs): 66. Index from Michaletz 2014: 580</t>
  </si>
  <si>
    <t>Age (yrs): 59. Index from Michaletz 2014: 616</t>
  </si>
  <si>
    <t>Age (yrs): 46. Index from Michaletz 2014: 611</t>
  </si>
  <si>
    <t>Age (yrs): 51. Index from Michaletz 2014: 641</t>
  </si>
  <si>
    <t>Age (yrs): 47. Index from Michaletz 2014: 642</t>
  </si>
  <si>
    <t>Age (yrs): 26. Index from Michaletz 2014: 885</t>
  </si>
  <si>
    <t>Age (yrs): 35. Index from Michaletz 2014: 837</t>
  </si>
  <si>
    <t>Age (yrs): 47. Index from Michaletz 2014: 1009</t>
  </si>
  <si>
    <t>Age (yrs): 64. Index from Michaletz 2014: 998</t>
  </si>
  <si>
    <t>Age (yrs): 22. Index from Michaletz 2014: 868</t>
  </si>
  <si>
    <t>Age (yrs): 40. Index from Michaletz 2014: 869</t>
  </si>
  <si>
    <t>Age (yrs): 36. Index from Michaletz 2014: 648</t>
  </si>
  <si>
    <t>Age (yrs): 33. Index from Michaletz 2014: 590</t>
  </si>
  <si>
    <t>Age (yrs): 51. Index from Michaletz 2014: 573</t>
  </si>
  <si>
    <t>Age (yrs): 51. Index from Michaletz 2014: 588</t>
  </si>
  <si>
    <t>Age (yrs): 44. Index from Michaletz 2014: 847</t>
  </si>
  <si>
    <t>Age (yrs): 40. Index from Michaletz 2014: 799</t>
  </si>
  <si>
    <t>Age (yrs): 26. Index from Michaletz 2014: 523</t>
  </si>
  <si>
    <t>Age (yrs): 47. Index from Michaletz 2014: 761</t>
  </si>
  <si>
    <t>Age (yrs): 48. Index from Michaletz 2014: 727</t>
  </si>
  <si>
    <t>Age (yrs): 59. Index from Michaletz 2014: 720</t>
  </si>
  <si>
    <t xml:space="preserve">Huston and Wolverton 2009: Froment et al. (1971); cited in Cannell 1982 </t>
  </si>
  <si>
    <t>Age (yrs): 75</t>
  </si>
  <si>
    <t>Age (yrs): 122</t>
  </si>
  <si>
    <t>Huston and Wolverton 2009: Kan et al. 1965; cited in Cannell 1982</t>
  </si>
  <si>
    <t>Age (yrs): 58. Index from Michaletz 2014: 657</t>
  </si>
  <si>
    <t>Age (yrs): 34. Index from Michaletz 2014: 718</t>
  </si>
  <si>
    <t>Age (yrs): 52. Index from Michaletz 2014: 767</t>
  </si>
  <si>
    <t>Age (yrs): 51. Index from Michaletz 2014: 743</t>
  </si>
  <si>
    <t>Age (yrs): 31. Index from Michaletz 2014: 749</t>
  </si>
  <si>
    <t>Age (yrs): 30. Index from Michaletz 2014: 724</t>
  </si>
  <si>
    <t xml:space="preserve">Huston and Wolverton 2009: Johnson and Risser (1974); cited in Cannell 1982 </t>
  </si>
  <si>
    <t>Forest Broadleaf</t>
    <phoneticPr fontId="2" type="noConversion"/>
  </si>
  <si>
    <t>Huston and Wolverton 2009: Kira et al. 1978; cited in Cannell 1982</t>
  </si>
  <si>
    <t>Age (yrs): 54</t>
  </si>
  <si>
    <t>Forest Broadleaf</t>
    <phoneticPr fontId="2" type="noConversion"/>
  </si>
  <si>
    <t>Age (yrs): 29. Index from Michaletz 2014: 710</t>
  </si>
  <si>
    <t>Huston and Wolverton 2009: Rana et al. 1989. Trop Ecol 30:253-264</t>
  </si>
  <si>
    <t>Age (yrs): 51. Index from Michaletz 2014: 607</t>
  </si>
  <si>
    <t>Age (yrs): 65. Index from Michaletz 2014: 620</t>
  </si>
  <si>
    <t>Age (yrs): 80. Index from Michaletz 2014: 654</t>
  </si>
  <si>
    <t>Age (yrs): 36. Index from Michaletz 2014: 908</t>
  </si>
  <si>
    <t>Age (yrs): 50. Index from Michaletz 2014: 901</t>
  </si>
  <si>
    <t>Age (yrs): 30. Index from Michaletz 2014: 900</t>
  </si>
  <si>
    <t>Age (yrs): 55. Index from Michaletz 2014: 986</t>
  </si>
  <si>
    <t>Age (yrs): 20. Index from Michaletz 2014: 950</t>
  </si>
  <si>
    <t>Age (yrs): 35. Index from Michaletz 2014: 992</t>
  </si>
  <si>
    <t>Age (yrs): 55. Index from Michaletz 2014: 994</t>
  </si>
  <si>
    <t>Age (yrs): 40. Index from Michaletz 2014: 919</t>
  </si>
  <si>
    <t>Age (yrs): 120. Index from Michaletz 2014: 818</t>
  </si>
  <si>
    <t>Age (yrs): 35. Index from Michaletz 2014: 861</t>
  </si>
  <si>
    <t>Age (yrs): 76. Index from Michaletz 2014: 615</t>
  </si>
  <si>
    <t>Age (yrs): 53. Index from Michaletz 2014: 530</t>
  </si>
  <si>
    <t>Age (yrs): 40. Index from Michaletz 2014: 957</t>
  </si>
  <si>
    <t>Age (yrs): 42. Index from Michaletz 2014: 1045</t>
  </si>
  <si>
    <t>Age (yrs): 50. Index from Michaletz 2014: 904</t>
  </si>
  <si>
    <t>Age (yrs): 71. Index from Michaletz 2014: 570</t>
  </si>
  <si>
    <t>Age (yrs): 50. Index from Michaletz 2014: 630</t>
  </si>
  <si>
    <t>Age (yrs): 50. Index from Michaletz 2014: 539</t>
  </si>
  <si>
    <t>Age (yrs): 49. Index from Michaletz 2014: 546</t>
  </si>
  <si>
    <t>Age (yrs): 110. Index from Michaletz 2014: 1061</t>
  </si>
  <si>
    <t>Age (yrs): 49. Index from Michaletz 2014: 1065</t>
  </si>
  <si>
    <t>Age (yrs): 97. Index from Michaletz 2014: 1064</t>
  </si>
  <si>
    <t>Age (yrs): 93. Index from Michaletz 2014: 1066</t>
  </si>
  <si>
    <t>Age (yrs): 58. Index from Michaletz 2014: 536</t>
  </si>
  <si>
    <t>Age (yrs): 45. Index from Michaletz 2014: 572</t>
  </si>
  <si>
    <t>Age (yrs): 41. Index from Michaletz 2014: 567</t>
  </si>
  <si>
    <t>Age (yrs): 43. Index from Michaletz 2014: 631</t>
  </si>
  <si>
    <t>Age (yrs): 45. Index from Michaletz 2014: 653</t>
  </si>
  <si>
    <t>Age (yrs): 25. Index from Michaletz 2014: 659</t>
  </si>
  <si>
    <t>Age (yrs): 48. Index from Michaletz 2014: 760</t>
  </si>
  <si>
    <t>Age (yrs): 72. Index from Michaletz 2014: 780</t>
  </si>
  <si>
    <t>Age (yrs): 49. Index from Michaletz 2014: 762</t>
  </si>
  <si>
    <t>Age (yrs): 81. Index from Michaletz 2014: 778</t>
  </si>
  <si>
    <t>Age (yrs): 61. Index from Michaletz 2014: 532</t>
  </si>
  <si>
    <t>Age (yrs): 55. Index from Michaletz 2014: 713</t>
  </si>
  <si>
    <t>Age (yrs): 52. Index from Michaletz 2014: 585</t>
  </si>
  <si>
    <t>Age (yrs): 60. Index from Michaletz 2014: 613</t>
  </si>
  <si>
    <t>Age (yrs): 54. Index from Michaletz 2014: 591</t>
  </si>
  <si>
    <t>Age (yrs): 30. Index from Michaletz 2014: 888</t>
  </si>
  <si>
    <t>Age (yrs): 55. Index from Michaletz 2014: 894</t>
  </si>
  <si>
    <t>Age (yrs): 23. Index from Michaletz 2014: 933</t>
  </si>
  <si>
    <t>Age (yrs): 81. Index from Michaletz 2014: 854</t>
  </si>
  <si>
    <t>Age (yrs): 22. Index from Michaletz 2014: 981</t>
  </si>
  <si>
    <t>Age (yrs): 22. Index from Michaletz 2014: 949</t>
  </si>
  <si>
    <t>Age (yrs): 55. Index from Michaletz 2014: 973</t>
  </si>
  <si>
    <t>Age (yrs): 41. Index from Michaletz 2014: 846</t>
  </si>
  <si>
    <t>Age (yrs): 50. Index from Michaletz 2014: 819</t>
  </si>
  <si>
    <t>Age (yrs): 78. Index from Michaletz 2014: 857</t>
  </si>
  <si>
    <t>Age (yrs): 45. Index from Michaletz 2014: 814</t>
  </si>
  <si>
    <t>Age (yrs): 61. Index from Michaletz 2014: 587</t>
  </si>
  <si>
    <t>Age (yrs): 38. Index from Michaletz 2014: 586</t>
  </si>
  <si>
    <t>Age (yrs): 30. Index from Michaletz 2014: 862</t>
  </si>
  <si>
    <t>Age (yrs): 50. Index from Michaletz 2014: 979</t>
  </si>
  <si>
    <t>Age (yrs): 60. Index from Michaletz 2014: 982</t>
  </si>
  <si>
    <t>Age (yrs): 130. Index from Michaletz 2014: 808</t>
  </si>
  <si>
    <t>Age (yrs): 35. Index from Michaletz 2014: 603</t>
  </si>
  <si>
    <t>Age (yrs): 41. Index from Michaletz 2014: 629</t>
  </si>
  <si>
    <t>Age (yrs): 35. Index from Michaletz 2014: 622</t>
  </si>
  <si>
    <t>Age (yrs): 37. Index from Michaletz 2014: 753</t>
  </si>
  <si>
    <t>Age (yrs): 54. Index from Michaletz 2014: 731</t>
  </si>
  <si>
    <t>Age (yrs): 36. Index from Michaletz 2014: 721</t>
  </si>
  <si>
    <t>Age (yrs): 57. Index from Michaletz 2014: 716</t>
  </si>
  <si>
    <t>Age (yrs): 40. Index from Michaletz 2014: 728</t>
  </si>
  <si>
    <t>Age (yrs): 56. Index from Michaletz 2014: 562</t>
  </si>
  <si>
    <t>Age (yrs): 76. Index from Michaletz 2014: 569</t>
  </si>
  <si>
    <t>Age (yrs): 64. Index from Michaletz 2014: 634</t>
  </si>
  <si>
    <t>Age (yrs): 42. Index from Michaletz 2014: 664</t>
  </si>
  <si>
    <t>Age (yrs): 31. Index from Michaletz 2014: 661</t>
  </si>
  <si>
    <t>Age (yrs): 250</t>
  </si>
  <si>
    <t>Age (yrs): 34. Index from Michaletz 2014: 701</t>
  </si>
  <si>
    <t>Age (yrs): 50. Index from Michaletz 2014: 775</t>
  </si>
  <si>
    <t>Age (yrs): 83. Index from Michaletz 2014: 765</t>
  </si>
  <si>
    <t>Age (yrs): 51. Index from Michaletz 2014: 596</t>
  </si>
  <si>
    <t>Age (yrs): 27. Index from Michaletz 2014: 719</t>
  </si>
  <si>
    <t>Age (yrs): 101. Index from Michaletz 2014: 813</t>
  </si>
  <si>
    <t>Age (yrs): 51. Index from Michaletz 2014: 860</t>
  </si>
  <si>
    <t>Age (yrs): 45. Index from Michaletz 2014: 912</t>
  </si>
  <si>
    <t>Age (yrs): 25. Index from Michaletz 2014: 928</t>
  </si>
  <si>
    <t>Age (yrs): 25. Index from Michaletz 2014: 856</t>
  </si>
  <si>
    <t>Age (yrs): 46. Index from Michaletz 2014: 914</t>
  </si>
  <si>
    <t>Age (yrs): 25. Index from Michaletz 2014: 921</t>
  </si>
  <si>
    <t>Michaletz et al. 2014: Luyssaert et al. (2009), Kade after Nye and Greenland (1998)</t>
  </si>
  <si>
    <t>Age (yrs): 50. Index from Michaletz 2014: 1232</t>
  </si>
  <si>
    <t>Age (yrs): 60. Index from Michaletz 2014: 839</t>
  </si>
  <si>
    <t>Age (yrs): 60. Index from Michaletz 2014: 1023</t>
  </si>
  <si>
    <t>Age (yrs): 35. Index from Michaletz 2014: 882</t>
  </si>
  <si>
    <t>Age (yrs): 44. Index from Michaletz 2014: 845</t>
  </si>
  <si>
    <t>Age (yrs): 46. Index from Michaletz 2014: 879</t>
  </si>
  <si>
    <t>Age (yrs): 38. Index from Michaletz 2014: 947</t>
  </si>
  <si>
    <t>Age (yrs): 31. Index from Michaletz 2014: 872</t>
  </si>
  <si>
    <t>Age (yrs): 30. Index from Michaletz 2014: 931</t>
  </si>
  <si>
    <t>Age (yrs): 26. Index from Michaletz 2014: 985</t>
  </si>
  <si>
    <t>Age (yrs): 20. Index from Michaletz 2014: 902</t>
  </si>
  <si>
    <t>Age (yrs): 45. Index from Michaletz 2014: 955</t>
  </si>
  <si>
    <t>Age (yrs): 51. Index from Michaletz 2014: 551</t>
  </si>
  <si>
    <t>Age (yrs): 45. Index from Michaletz 2014: 601</t>
  </si>
  <si>
    <t>Age (yrs): 65. Index from Michaletz 2014: 542</t>
  </si>
  <si>
    <t>Age (yrs): 46. Index from Michaletz 2014: 535</t>
  </si>
  <si>
    <t>Age (yrs): 71. Index from Michaletz 2014: 636</t>
  </si>
  <si>
    <t>Age (yrs): 45. Index from Michaletz 2014: 628</t>
  </si>
  <si>
    <t>Age (yrs): 68. Index from Michaletz 2014: 544</t>
  </si>
  <si>
    <t>Age (yrs): 56. Index from Michaletz 2014: 619</t>
  </si>
  <si>
    <t>Age (yrs): 73. Index from Michaletz 2014: 583</t>
  </si>
  <si>
    <t>Age (yrs): 42. Index from Michaletz 2014: 555</t>
  </si>
  <si>
    <t>Age (yrs): 36. Index from Michaletz 2014: 574</t>
  </si>
  <si>
    <t>Age (yrs): 50. Index from Michaletz 2014: 779</t>
  </si>
  <si>
    <t>Age (yrs): 52. Index from Michaletz 2014: 759</t>
  </si>
  <si>
    <t>Age (yrs): 65. Index from Michaletz 2014: 764</t>
  </si>
  <si>
    <t>Age (yrs): 58. Index from Michaletz 2014: 643</t>
  </si>
  <si>
    <t>Age (yrs): 36. Index from Michaletz 2014: 582</t>
  </si>
  <si>
    <t>Age (yrs): 49. Index from Michaletz 2014: 561</t>
  </si>
  <si>
    <t>Age (yrs): 60. Index from Michaletz 2014: 608</t>
  </si>
  <si>
    <t>Age (yrs): 85. Index from Michaletz 2014: 1032</t>
  </si>
  <si>
    <t>Age (yrs): 50. Index from Michaletz 2014: 892</t>
  </si>
  <si>
    <t>Age (yrs): 31. Index from Michaletz 2014: 937</t>
  </si>
  <si>
    <t>Age (yrs): 29. Index from Michaletz 2014: 822</t>
  </si>
  <si>
    <t>Age (yrs): 25. Index from Michaletz 2014: 833</t>
  </si>
  <si>
    <t>Age (yrs): 80. Index from Michaletz 2014: 963</t>
  </si>
  <si>
    <t>Age (yrs): 54. Index from Michaletz 2014: 996</t>
  </si>
  <si>
    <t>Age (yrs): 82</t>
  </si>
  <si>
    <t>Huston and Wolverton 2009: Kitazawa (1981); cited in Cannell 1982</t>
  </si>
  <si>
    <t>Age (yrs): 290</t>
  </si>
  <si>
    <t>Age (yrs): 118</t>
  </si>
  <si>
    <t>Age (yrs): 61. Index from Michaletz 2014: 952</t>
  </si>
  <si>
    <t>Age (yrs): 46. Index from Michaletz 2014: 1007</t>
  </si>
  <si>
    <t>Age (yrs): 43. Index from Michaletz 2014: 883</t>
  </si>
  <si>
    <t>Age (yrs): 99. Index from Michaletz 2014: 823</t>
  </si>
  <si>
    <t>Age (yrs): 20. Index from Michaletz 2014: 954</t>
  </si>
  <si>
    <t>Age (yrs): 45. Index from Michaletz 2014: 896</t>
  </si>
  <si>
    <t>Age (yrs): 200. Index from Michaletz 2014: 830</t>
  </si>
  <si>
    <t>Age (yrs): 120. Index from Michaletz 2014: 1038</t>
  </si>
  <si>
    <t>Age (yrs): 50. Index from Michaletz 2014: 829</t>
  </si>
  <si>
    <t>Age (yrs): 46. Index from Michaletz 2014: 920</t>
  </si>
  <si>
    <t>Age (yrs): 20. Index from Michaletz 2014: 917</t>
  </si>
  <si>
    <t>Age (yrs): 100. Index from Michaletz 2014: 796</t>
  </si>
  <si>
    <t>Age (yrs): 121. Index from Michaletz 2014: 797</t>
  </si>
  <si>
    <t>Age (yrs): 87. Index from Michaletz 2014: 794</t>
  </si>
  <si>
    <t>Age (yrs): 67. Index from Michaletz 2014: 560</t>
  </si>
  <si>
    <t>Age (yrs): 30. Index from Michaletz 2014: 533</t>
  </si>
  <si>
    <t>Age (yrs): 60. Index from Michaletz 2014: 559</t>
  </si>
  <si>
    <t>Age (yrs): 62. Index from Michaletz 2014: 638</t>
  </si>
  <si>
    <t>Age (yrs): 36. Index from Michaletz 2014: 617</t>
  </si>
  <si>
    <t>Age (yrs): 80. Index from Michaletz 2014: 795</t>
  </si>
  <si>
    <t>Age (yrs): 40. Index from Michaletz 2014: 565</t>
  </si>
  <si>
    <t>Age (yrs): 61. Index from Michaletz 2014: 614</t>
  </si>
  <si>
    <t>Age (yrs): 44. Index from Michaletz 2014: 758</t>
  </si>
  <si>
    <t>Age (yrs): 44. Index from Michaletz 2014: 729</t>
  </si>
  <si>
    <t>Age (yrs): 37. Index from Michaletz 2014: 704</t>
  </si>
  <si>
    <t>Age (yrs): 68. Index from Michaletz 2014: 543</t>
  </si>
  <si>
    <t>Age (yrs): 62. Index from Michaletz 2014: 554</t>
  </si>
  <si>
    <t>Age (yrs): 41. Index from Michaletz 2014: 624</t>
  </si>
  <si>
    <t>Age (yrs): 47. Index from Michaletz 2014: 646</t>
  </si>
  <si>
    <t>Age (yrs): 20. Index from Michaletz 2014: 864</t>
  </si>
  <si>
    <t>Age (yrs): 40. Index from Michaletz 2014: 838</t>
  </si>
  <si>
    <t>Age (yrs): 46. Index from Michaletz 2014: 911</t>
  </si>
  <si>
    <t>Age (yrs): 41. Index from Michaletz 2014: 943</t>
  </si>
  <si>
    <t>Age (yrs): 50. Index from Michaletz 2014: 922</t>
  </si>
  <si>
    <t>Age (yrs): 100. Index from Michaletz 2014: 305</t>
  </si>
  <si>
    <t>Age (yrs): 151. Index from Michaletz 2014: 157</t>
  </si>
  <si>
    <t>Age (yrs): 192. Index from Michaletz 2014: 273</t>
  </si>
  <si>
    <t>Age (yrs): 128. Index from Michaletz 2014: 279</t>
  </si>
  <si>
    <t>Age (yrs): 95. Index from Michaletz 2014: 1058</t>
  </si>
  <si>
    <t>Age (yrs): 232. Index from Michaletz 2014: 1053</t>
  </si>
  <si>
    <t>Age (yrs): 50. Index from Michaletz 2014: 1046</t>
  </si>
  <si>
    <t>Age (yrs): 24. Index from Michaletz 2014: 983</t>
  </si>
  <si>
    <t>Age (yrs): 25. Index from Michaletz 2014: 834</t>
  </si>
  <si>
    <t>Age (yrs): 59. Index from Michaletz 2014: 961</t>
  </si>
  <si>
    <t>Huston and Wolverton 2009: Grier et al. (1981); cited in Cannell 1982</t>
  </si>
  <si>
    <t>Age (yrs): 59. Index from Michaletz 2014: 980</t>
  </si>
  <si>
    <t>Age (yrs): 42. Index from Michaletz 2014: 853</t>
  </si>
  <si>
    <t>Age (yrs): 35. Index from Michaletz 2014: 972</t>
  </si>
  <si>
    <t>Age (yrs): 50. Index from Michaletz 2014: 865</t>
  </si>
  <si>
    <t>Age (yrs): 41. Index from Michaletz 2014: 936</t>
  </si>
  <si>
    <t>Age (yrs): 58. Index from Michaletz 2014: 545</t>
  </si>
  <si>
    <t>Age (yrs): 26. Index from Michaletz 2014: 496</t>
  </si>
  <si>
    <t>Age (yrs): 37. Index from Michaletz 2014: 647</t>
  </si>
  <si>
    <t>Age (yrs): 39. Index from Michaletz 2014: 589</t>
  </si>
  <si>
    <t>Age (yrs): 61. Index from Michaletz 2014: 594</t>
  </si>
  <si>
    <t>Age (yrs): 40. Index from Michaletz 2014: 906</t>
  </si>
  <si>
    <t>Age (yrs): 54. Index from Michaletz 2014: 600</t>
  </si>
  <si>
    <t>Age (yrs): 57. Index from Michaletz 2014: 540</t>
  </si>
  <si>
    <t>Age (yrs): 37. Index from Michaletz 2014: 592</t>
  </si>
  <si>
    <t>Age (yrs): 30. Index from Michaletz 2014: 605</t>
  </si>
  <si>
    <t>Age (yrs): 37. Index from Michaletz 2014: 553</t>
  </si>
  <si>
    <t>Age (yrs): 46. Index from Michaletz 2014: 632</t>
  </si>
  <si>
    <t>Age (yrs): 54. Index from Michaletz 2014: 581</t>
  </si>
  <si>
    <t>Age (yrs): 52. Index from Michaletz 2014: 534</t>
  </si>
  <si>
    <t>Age (yrs): 61. Index from Michaletz 2014: 491</t>
  </si>
  <si>
    <t>Age (yrs): 76. Index from Michaletz 2014: 557</t>
  </si>
  <si>
    <t>Age (yrs): 27. Index from Michaletz 2014: 969</t>
  </si>
  <si>
    <t>Age (yrs): 20. Index from Michaletz 2014: 1002</t>
  </si>
  <si>
    <t>Age (yrs): 21. Index from Michaletz 2014: 974</t>
  </si>
  <si>
    <t>Age (yrs): 71. Index from Michaletz 2014: 1017</t>
  </si>
  <si>
    <t>Age (yrs): 50. Index from Michaletz 2014: 257</t>
  </si>
  <si>
    <t>Age (yrs): 150. Index from Michaletz 2014: 300</t>
  </si>
  <si>
    <t>Age (yrs): 120. Index from Michaletz 2014: 299</t>
  </si>
  <si>
    <t>Age (yrs): 68</t>
  </si>
  <si>
    <t>Huston and Wolverton 2009: Ando et al. (1977); cited in Cannell 1982</t>
  </si>
  <si>
    <t>Age (yrs): 443</t>
  </si>
  <si>
    <t>Age (yrs): 83</t>
  </si>
  <si>
    <t>Age (yrs): 7. Index from Michaletz 2014: 1006</t>
  </si>
  <si>
    <t>Age (yrs): 115. Index from Michaletz 2014: 827</t>
  </si>
  <si>
    <t>Age (yrs): 31. Index from Michaletz 2014: 843</t>
  </si>
  <si>
    <t>Age (yrs): 105. Index from Michaletz 2014: 1011</t>
  </si>
  <si>
    <t>Age (yrs): 85. Index from Michaletz 2014: 1028</t>
  </si>
  <si>
    <t>Huston and Wolverton 2009: Gholz et al. (1976,1979)Tsuga, Oregon; cited in Cannell 1982</t>
  </si>
  <si>
    <t>Age (yrs): 58. Index from Michaletz 2014: 1029</t>
  </si>
  <si>
    <t>Age (yrs): 22. Index from Michaletz 2014: 1003</t>
  </si>
  <si>
    <t>Age (yrs): 50. Index from Michaletz 2014: 878</t>
  </si>
  <si>
    <t>Age (yrs): 25. Index from Michaletz 2014: 918</t>
  </si>
  <si>
    <t>Age (yrs): 53. Index from Michaletz 2014: 1012</t>
  </si>
  <si>
    <t>Age (yrs): 114. Index from Michaletz 2014: 792</t>
  </si>
  <si>
    <t>Age (yrs): 25. Index from Michaletz 2014: 793</t>
  </si>
  <si>
    <t>Age (yrs): 51. Index from Michaletz 2014: 806</t>
  </si>
  <si>
    <t>Age (yrs): 20. Index from Michaletz 2014: 807</t>
  </si>
  <si>
    <t>Age (yrs): 58. Index from Michaletz 2014: 810</t>
  </si>
  <si>
    <t>Age (yrs): 30. Index from Michaletz 2014: 863</t>
  </si>
  <si>
    <t>Age (yrs): 95. Index from Michaletz 2014: 809</t>
  </si>
  <si>
    <t>Age (yrs): 23. Index from Michaletz 2014: 801</t>
  </si>
  <si>
    <t>Age (yrs): 52. Index from Michaletz 2014: 604</t>
  </si>
  <si>
    <t>Age (yrs): 76. Index from Michaletz 2014: 538</t>
  </si>
  <si>
    <t>Age (yrs): 26. Index from Michaletz 2014: 493</t>
  </si>
  <si>
    <t>Age (yrs): 31. Index from Michaletz 2014: 805</t>
  </si>
  <si>
    <t>Age (yrs): 51. Index from Michaletz 2014: 803</t>
  </si>
  <si>
    <t>Age (yrs): 36. Index from Michaletz 2014: 800</t>
  </si>
  <si>
    <t>Age (yrs): 93. Index from Michaletz 2014: 811</t>
  </si>
  <si>
    <t>Age (yrs): 54. Index from Michaletz 2014: 804</t>
  </si>
  <si>
    <t>Age (yrs): 22. Index from Michaletz 2014: 873</t>
  </si>
  <si>
    <t>Age (yrs): 24. Index from Michaletz 2014: 932</t>
  </si>
  <si>
    <t>Age (yrs): 43. Index from Michaletz 2014: 939</t>
  </si>
  <si>
    <t>Age (yrs): 102. Index from Michaletz 2014: 1151</t>
  </si>
  <si>
    <t>Age (yrs): 80. Index from Michaletz 2014: 1161</t>
  </si>
  <si>
    <t>Age (yrs): 31. Index from Michaletz 2014: 1155</t>
  </si>
  <si>
    <t>Age (yrs): 56. Index from Michaletz 2014: 1166</t>
  </si>
  <si>
    <t>Age (yrs): 76. Index from Michaletz 2014: 276</t>
  </si>
  <si>
    <t>Age (yrs): 58. Index from Michaletz 2014: 285</t>
  </si>
  <si>
    <t>Age (yrs): 105. Index from Michaletz 2014: 1054</t>
  </si>
  <si>
    <t>Age (yrs): 60. Index from Michaletz 2014: 995</t>
  </si>
  <si>
    <t>Age (yrs): 35. Index from Michaletz 2014: 867</t>
  </si>
  <si>
    <t>Age (yrs): 25. Index from Michaletz 2014: 791</t>
  </si>
  <si>
    <t>Age (yrs): 30. Index from Michaletz 2014: 790</t>
  </si>
  <si>
    <t>Age (yrs): 53. Index from Michaletz 2014: 789</t>
  </si>
  <si>
    <t>Age (yrs): 95. Index from Michaletz 2014: 286</t>
  </si>
  <si>
    <t>Huston and Wolverton 2009: Fujimori et al. (1976); cited in Cannell 1982</t>
  </si>
  <si>
    <t>Forest Needleleaf</t>
    <phoneticPr fontId="2" type="noConversion"/>
  </si>
  <si>
    <t>Age (yrs): 180</t>
  </si>
  <si>
    <t>Age (yrs): 110. Index from Michaletz 2014: 926</t>
  </si>
  <si>
    <t>Age (yrs): 60. Index from Michaletz 2014: 1000</t>
  </si>
  <si>
    <t>Age (yrs): 30. Index from Michaletz 2014: 925</t>
  </si>
  <si>
    <t>Age (yrs): 13. Index from Michaletz 2014: 1010</t>
  </si>
  <si>
    <t>Age (yrs): 53. Index from Michaletz 2014: 848</t>
  </si>
  <si>
    <t>Age (yrs): 30. Index from Michaletz 2014: 875</t>
  </si>
  <si>
    <t>Age (yrs): 70. Index from Michaletz 2014: 858</t>
  </si>
  <si>
    <t>Age (yrs): 46. Index from Michaletz 2014: 903</t>
  </si>
  <si>
    <t>Age (yrs): 60. Index from Michaletz 2014: 978</t>
  </si>
  <si>
    <t>Age (yrs): 20. Index from Michaletz 2014: 895</t>
  </si>
  <si>
    <t>Age (yrs): 30. Index from Michaletz 2014: 889</t>
  </si>
  <si>
    <t>Age (yrs): 38. Index from Michaletz 2014: 913</t>
  </si>
  <si>
    <t>Age (yrs): 56. Index from Michaletz 2014: 558</t>
  </si>
  <si>
    <t>Age (yrs): 50. Index from Michaletz 2014: 568</t>
  </si>
  <si>
    <t>Age (yrs): 48. Index from Michaletz 2014: 597</t>
  </si>
  <si>
    <t>Age (yrs): 45. Index from Michaletz 2014: 893</t>
  </si>
  <si>
    <t>Age (yrs): 31. Index from Michaletz 2014: 948</t>
  </si>
  <si>
    <t>Age (yrs): 50. Index from Michaletz 2014: 905</t>
  </si>
  <si>
    <t>Age (yrs): 70. Index from Michaletz 2014: 956</t>
  </si>
  <si>
    <t>Age (yrs): 35. Index from Michaletz 2014: 1050</t>
  </si>
  <si>
    <t>Age (yrs): 120. Index from Michaletz 2014: 1035</t>
  </si>
  <si>
    <t>Age (yrs): 35. Index from Michaletz 2014: 916</t>
  </si>
  <si>
    <t>Age (yrs): 70. Index from Michaletz 2014: 1044</t>
  </si>
  <si>
    <t>Age (yrs): 80. Index from Michaletz 2014: 1103</t>
  </si>
  <si>
    <t>Age (yrs): 36. Index from Michaletz 2014: 1111</t>
  </si>
  <si>
    <t>Age (yrs): 42. Index from Michaletz 2014: 1074</t>
  </si>
  <si>
    <t>Age (yrs): 170. Index from Michaletz 2014: 208</t>
  </si>
  <si>
    <t>Age (yrs): 97. Index from Michaletz 2014: 290</t>
  </si>
  <si>
    <t>Huston and Wolverton 2009: Ando et al. 1977; cited in Cannell 1982</t>
  </si>
  <si>
    <t>Age (yrs): 20. Index from Michaletz 2014: 881</t>
  </si>
  <si>
    <t>Age (yrs): 55. Index from Michaletz 2014: 997</t>
  </si>
  <si>
    <t>Huston and Wolverton 2009: Bindiu (1973,1981); cited in Cannell 1982</t>
  </si>
  <si>
    <t>Huston and Wolverton 2009: Kajimoto et al. 1999, Tree Phys. 19:815</t>
  </si>
  <si>
    <t>Age (yrs): 177. Index from Michaletz 2014: 140</t>
  </si>
  <si>
    <t>Huston and Wolverton 2009: Alvera (1973, 1981); cited in Cannell 1982</t>
  </si>
  <si>
    <t>Forest Needleleaf</t>
    <phoneticPr fontId="2" type="noConversion"/>
  </si>
  <si>
    <t>Age (yrs): 55. Index from Michaletz 2014: 1047</t>
  </si>
  <si>
    <t>Age (yrs): 45. Index from Michaletz 2014: 1031</t>
  </si>
  <si>
    <t>Age (yrs): 45. Index from Michaletz 2014: 1049</t>
  </si>
  <si>
    <t>Age (yrs): 49. Index from Michaletz 2014: 999</t>
  </si>
  <si>
    <t>Age (yrs): 37. Index from Michaletz 2014: 934</t>
  </si>
  <si>
    <t>Age (yrs): 25. Index from Michaletz 2014: 953</t>
  </si>
  <si>
    <t>Age (yrs): 24. Index from Michaletz 2014: 849</t>
  </si>
  <si>
    <t>Age (yrs): 65. Index from Michaletz 2014: 989</t>
  </si>
  <si>
    <t>Age (yrs): 20. Index from Michaletz 2014: 850</t>
  </si>
  <si>
    <t>Age (yrs): 30. Index from Michaletz 2014: 909</t>
  </si>
  <si>
    <t>Age (yrs): 40. Index from Michaletz 2014: 821</t>
  </si>
  <si>
    <t>Age (yrs): 90. Index from Michaletz 2014: 1024</t>
  </si>
  <si>
    <t>Age (yrs): 34. Index from Michaletz 2014: 802</t>
  </si>
  <si>
    <t>Age (yrs): 23. Index from Michaletz 2014: 798</t>
  </si>
  <si>
    <t>Age (yrs): 75. Index from Michaletz 2014: 812</t>
  </si>
  <si>
    <t>Age (yrs): 30. Index from Michaletz 2014: 840</t>
  </si>
  <si>
    <t>Age (yrs): 31. Index from Michaletz 2014: 891</t>
  </si>
  <si>
    <t>Age (yrs): 20. Index from Michaletz 2014: 958</t>
  </si>
  <si>
    <t>Age (yrs): 3. Index from Michaletz 2014: 855</t>
  </si>
  <si>
    <t>Age (yrs): 40. Index from Michaletz 2014: 945</t>
  </si>
  <si>
    <t>Age (yrs): 80. Index from Michaletz 2014: 884</t>
  </si>
  <si>
    <t>Age (yrs): 100. Index from Michaletz 2014: 1019</t>
  </si>
  <si>
    <t>Age (yrs): 50. Index from Michaletz 2014: 1027</t>
  </si>
  <si>
    <t>Age (yrs): 109. Index from Michaletz 2014: 241</t>
  </si>
  <si>
    <t>Age (yrs): 52. Index from Michaletz 2014: 1141</t>
  </si>
  <si>
    <t>Age (yrs): 28. Index from Michaletz 2014: 1130</t>
  </si>
  <si>
    <t>Age (yrs): 25. Index from Michaletz 2014: 1149</t>
  </si>
  <si>
    <t>Age (yrs): 34. Index from Michaletz 2014: 1158</t>
  </si>
  <si>
    <t>Age (yrs): 178. Index from Michaletz 2014: 288</t>
  </si>
  <si>
    <t>Age (yrs): 83. Index from Michaletz 2014: 1060</t>
  </si>
  <si>
    <t>Age (yrs): 40. Index from Michaletz 2014: 787</t>
  </si>
  <si>
    <t>Age (yrs): 125. Index from Michaletz 2014: 172</t>
  </si>
  <si>
    <t>Age (yrs): 122. Index from Michaletz 2014: 282</t>
  </si>
  <si>
    <t>Age (yrs): 90. Index from Michaletz 2014: 293</t>
  </si>
  <si>
    <t>Age (yrs): 131. Index from Michaletz 2014: 219</t>
  </si>
  <si>
    <t>Age (yrs): 55. Index from Michaletz 2014: 1180</t>
  </si>
  <si>
    <t>Age (yrs): 144. Index from Michaletz 2014: 186</t>
  </si>
  <si>
    <t>Age (yrs): 100. Index from Michaletz 2014: 301</t>
  </si>
  <si>
    <t>Forest Needleleaf</t>
    <phoneticPr fontId="2" type="noConversion"/>
  </si>
  <si>
    <t>Age (yrs): 121</t>
  </si>
  <si>
    <t>Age (yrs): 22. Index from Michaletz 2014: 923</t>
  </si>
  <si>
    <t>Age (yrs): 24. Index from Michaletz 2014: 977</t>
  </si>
  <si>
    <t>Age (yrs): 35. Index from Michaletz 2014: 1051</t>
  </si>
  <si>
    <t>Age (yrs): 45. Index from Michaletz 2014: 991</t>
  </si>
  <si>
    <t>Age (yrs): 34. Index from Michaletz 2014: 960</t>
  </si>
  <si>
    <t>Age (yrs): 34. Index from Michaletz 2014: 968</t>
  </si>
  <si>
    <t>Age (yrs): 200. Index from Michaletz 2014: 820</t>
  </si>
  <si>
    <t>Age (yrs): 33. Index from Michaletz 2014: 971</t>
  </si>
  <si>
    <t>Age (yrs): 35. Index from Michaletz 2014: 880</t>
  </si>
  <si>
    <t>Age (yrs): 35. Index from Michaletz 2014: 835</t>
  </si>
  <si>
    <t>Age (yrs): 45. Index from Michaletz 2014: 929</t>
  </si>
  <si>
    <t>Age (yrs): 70. Index from Michaletz 2014: 941</t>
  </si>
  <si>
    <t>Age (yrs): 25. Index from Michaletz 2014: 886</t>
  </si>
  <si>
    <t>Age (yrs): 45. Index from Michaletz 2014: 824</t>
  </si>
  <si>
    <t>Age (yrs): 20. Index from Michaletz 2014: 844</t>
  </si>
  <si>
    <t>Age (yrs): 21. Index from Michaletz 2014: 951</t>
  </si>
  <si>
    <t>Age (yrs): 41. Index from Michaletz 2014: 874</t>
  </si>
  <si>
    <t>Age (yrs): 54. Index from Michaletz 2014: 1001</t>
  </si>
  <si>
    <t>Age (yrs): 90. Index from Michaletz 2014: 964</t>
  </si>
  <si>
    <t>Age (yrs): 31. Index from Michaletz 2014: 1005</t>
  </si>
  <si>
    <t>Age (yrs): 114. Index from Michaletz 2014: 204</t>
  </si>
  <si>
    <t>Age (yrs): 152. Index from Michaletz 2014: 213</t>
  </si>
  <si>
    <t>Age (yrs): 30. Index from Michaletz 2014: 1081</t>
  </si>
  <si>
    <t>Age (yrs): 15. Index from Michaletz 2014: 371</t>
  </si>
  <si>
    <t>Age (yrs): 77. Index from Michaletz 2014: 1101</t>
  </si>
  <si>
    <t>Age (yrs): 100. Index from Michaletz 2014: 1104</t>
  </si>
  <si>
    <t>Age (yrs): 150. Index from Michaletz 2014: 298</t>
  </si>
  <si>
    <t>Age (yrs): 145</t>
  </si>
  <si>
    <t>Age (yrs): 261. Index from Michaletz 2014: 287</t>
  </si>
  <si>
    <t>Age (yrs): 100. Index from Michaletz 2014: 294</t>
  </si>
  <si>
    <t>Age (yrs): 100. Index from Michaletz 2014: 145</t>
  </si>
  <si>
    <t>Age (yrs): 62. Index from Michaletz 2014: 130</t>
  </si>
  <si>
    <t>Age (yrs): 71. Index from Michaletz 2014: 138</t>
  </si>
  <si>
    <t>Age (yrs): 25. Index from Michaletz 2014: 1083</t>
  </si>
  <si>
    <t>Age (yrs): 30. Index from Michaletz 2014: 136</t>
  </si>
  <si>
    <t>Michaletz et al. 2014: Luyssaert et al. (2009), Dooary after Black et al. (2004)</t>
  </si>
  <si>
    <t>Huston and Wolverton 2009: Droste zu Hulshoff 1970 cited in Cannell 1982</t>
  </si>
  <si>
    <t>Age (yrs): 35. Index from Michaletz 2014: 1048</t>
  </si>
  <si>
    <t>Age (yrs): 22. Index from Michaletz 2014: 959</t>
  </si>
  <si>
    <t>Age (yrs): 70. Index from Michaletz 2014: 1037</t>
  </si>
  <si>
    <t>Age (yrs): 30. Index from Michaletz 2014: 852</t>
  </si>
  <si>
    <t>Age (yrs): 40. Index from Michaletz 2014: 825</t>
  </si>
  <si>
    <t>Age (yrs): 25. Index from Michaletz 2014: 890</t>
  </si>
  <si>
    <t>Age (yrs): 100. Index from Michaletz 2014: 832</t>
  </si>
  <si>
    <t>Age (yrs): 47. Index from Michaletz 2014: 816</t>
  </si>
  <si>
    <t>Age (yrs): 20. Index from Michaletz 2014: 817</t>
  </si>
  <si>
    <t>Age (yrs): 22. Index from Michaletz 2014: 831</t>
  </si>
  <si>
    <t>Age (yrs): 75. Index from Michaletz 2014: 976</t>
  </si>
  <si>
    <t>Age (yrs): 50. Index from Michaletz 2014: 887</t>
  </si>
  <si>
    <t>Age (yrs): 17. Index from Michaletz 2014: 851</t>
  </si>
  <si>
    <t>Age (yrs): 55. Index from Michaletz 2014: 826</t>
  </si>
  <si>
    <t>Age (yrs): 30. Index from Michaletz 2014: 870</t>
  </si>
  <si>
    <t>Age (yrs): 70. Index from Michaletz 2014: 942</t>
  </si>
  <si>
    <t>Age (yrs): 50. Index from Michaletz 2014: 859</t>
  </si>
  <si>
    <t>Age (yrs): 80. Index from Michaletz 2014: 940</t>
  </si>
  <si>
    <t>Age (yrs): 100. Index from Michaletz 2014: 1036</t>
  </si>
  <si>
    <t>Age (yrs): 50. Index from Michaletz 2014: 1022</t>
  </si>
  <si>
    <t>Age (yrs): 38. Index from Michaletz 2014: 1184</t>
  </si>
  <si>
    <t>Age (yrs): 28. Index from Michaletz 2014: 1115</t>
  </si>
  <si>
    <t>Age (yrs): 28. Index from Michaletz 2014: 1118</t>
  </si>
  <si>
    <t>Age (yrs): 42. Index from Michaletz 2014: 453</t>
  </si>
  <si>
    <t>Age (yrs): 36. Index from Michaletz 2014: 1121</t>
  </si>
  <si>
    <t>Age (yrs): 46. Index from Michaletz 2014: 1120</t>
  </si>
  <si>
    <t>Age (yrs): 48. Index from Michaletz 2014: 1157</t>
  </si>
  <si>
    <t>Age (yrs): 170. Index from Michaletz 2014: 274</t>
  </si>
  <si>
    <t>Age (yrs): 160. Index from Michaletz 2014: 310</t>
  </si>
  <si>
    <t>Age (yrs): 20. Index from Michaletz 2014: 1187</t>
  </si>
  <si>
    <t>Age (yrs): 80. Index from Michaletz 2014: 1181</t>
  </si>
  <si>
    <t>Age (yrs): 60. Index from Michaletz 2014: 1185</t>
  </si>
  <si>
    <t>Age (yrs): 30. Index from Michaletz 2014: 1160</t>
  </si>
  <si>
    <t>Age (yrs): 54. Index from Michaletz 2014: 1138</t>
  </si>
  <si>
    <t>Age (yrs): 50. Index from Michaletz 2014: 1183</t>
  </si>
  <si>
    <t>Age (yrs): 64. Index from Michaletz 2014: 1168</t>
  </si>
  <si>
    <t>Age (yrs): 40. Index from Michaletz 2014: 1170</t>
  </si>
  <si>
    <t>Age (yrs): 121. Index from Michaletz 2014: 209</t>
  </si>
  <si>
    <t>Huston and Wolverton 2009: Yarie and Van Cleve 1983</t>
  </si>
  <si>
    <t>Age (yrs): 110</t>
  </si>
  <si>
    <t>Forest Needleleaf</t>
    <phoneticPr fontId="2" type="noConversion"/>
  </si>
  <si>
    <t>Forest Needleleaf</t>
    <phoneticPr fontId="2" type="noConversion"/>
  </si>
  <si>
    <t>Age (yrs): 95</t>
  </si>
  <si>
    <t>Age (yrs): 35. Index from Michaletz 2014: 975</t>
  </si>
  <si>
    <t>Age (yrs): 20. Index from Michaletz 2014: 871</t>
  </si>
  <si>
    <t>Age (yrs): 28. Index from Michaletz 2014: 993</t>
  </si>
  <si>
    <t>Age (yrs): 65. Index from Michaletz 2014: 877</t>
  </si>
  <si>
    <t>Age (yrs): 32. Index from Michaletz 2014: 841</t>
  </si>
  <si>
    <t>Age (yrs): 25. Index from Michaletz 2014: 924</t>
  </si>
  <si>
    <t>Age (yrs): 29. Index from Michaletz 2014: 984</t>
  </si>
  <si>
    <t>Age (yrs): 51. Index from Michaletz 2014: 970</t>
  </si>
  <si>
    <t>Age (yrs): 100. Index from Michaletz 2014: 1021</t>
  </si>
  <si>
    <t>Age (yrs): 43. Index from Michaletz 2014: 1008</t>
  </si>
  <si>
    <t>Age (yrs): 40. Index from Michaletz 2014: 967</t>
  </si>
  <si>
    <t>Age (yrs): 19. Index from Michaletz 2014: 988</t>
  </si>
  <si>
    <t>Age (yrs): 111. Index from Michaletz 2014: 962</t>
  </si>
  <si>
    <t>Forest Needleleaf</t>
    <phoneticPr fontId="2" type="noConversion"/>
  </si>
  <si>
    <t>Huston and Wolverton 2009: Gholz et al. (1976,1979); cited in Cannell 1982</t>
  </si>
  <si>
    <t>Age (yrs): 23. Index from Michaletz 2014: 987</t>
  </si>
  <si>
    <t>Age (yrs): 39. Index from Michaletz 2014: 876</t>
  </si>
  <si>
    <t>Age (yrs): 18. Index from Michaletz 2014: 324</t>
  </si>
  <si>
    <t>Age (yrs): 23. Index from Michaletz 2014: 343</t>
  </si>
  <si>
    <t>Age (yrs): 15. Index from Michaletz 2014: 393</t>
  </si>
  <si>
    <t>Age (yrs): 24. Index from Michaletz 2014: 399</t>
  </si>
  <si>
    <t>Age (yrs): 60. Index from Michaletz 2014: 326</t>
  </si>
  <si>
    <t>Age (yrs): 60. Index from Michaletz 2014: 1084</t>
  </si>
  <si>
    <t>Age (yrs): 110. Index from Michaletz 2014: 1070</t>
  </si>
  <si>
    <t>Age (yrs): 116. Index from Michaletz 2014: 291</t>
  </si>
  <si>
    <t>Age (yrs): 87</t>
  </si>
  <si>
    <t>Age (yrs): 72</t>
  </si>
  <si>
    <t>Age (yrs): 45</t>
  </si>
  <si>
    <t>Age (yrs): 68. Index from Michaletz 2014: 1093</t>
  </si>
  <si>
    <t>Age (yrs): 23. Index from Michaletz 2014: 1110</t>
  </si>
  <si>
    <t>Age (yrs): 63. Index from Michaletz 2014: 1082</t>
  </si>
  <si>
    <t>Age (yrs): 50. Index from Michaletz 2014: 1077</t>
  </si>
  <si>
    <t>Age (yrs): 48. Index from Michaletz 2014: 1099</t>
  </si>
  <si>
    <t>Age (yrs): 140. Index from Michaletz 2014: 1097</t>
  </si>
  <si>
    <t>Age (yrs): 120. Index from Michaletz 2014: 1071</t>
  </si>
  <si>
    <t>Age (yrs): 26. Index from Michaletz 2014: 1191</t>
  </si>
  <si>
    <t>Age (yrs): 14. Index from Michaletz 2014: 1233</t>
  </si>
  <si>
    <t>Forest Needleleaf</t>
    <phoneticPr fontId="2" type="noConversion"/>
  </si>
  <si>
    <t>Age (yrs): 76</t>
  </si>
  <si>
    <t>Forest Needleleaf</t>
    <phoneticPr fontId="2" type="noConversion"/>
  </si>
  <si>
    <t>Age (yrs): 85. Index from Michaletz 2014: 1039</t>
  </si>
  <si>
    <t>Age (yrs): 85. Index from Michaletz 2014: 1033</t>
  </si>
  <si>
    <t>Age (yrs): 25. Index from Michaletz 2014: 1042</t>
  </si>
  <si>
    <t>Age (yrs): 71. Index from Michaletz 2014: 815</t>
  </si>
  <si>
    <t>Age (yrs): 124. Index from Michaletz 2014: 965</t>
  </si>
  <si>
    <t>Age (yrs): 80. Index from Michaletz 2014: 828</t>
  </si>
  <si>
    <t>Age (yrs): 55. Index from Michaletz 2014: 966</t>
  </si>
  <si>
    <t>Age (yrs): 90. Index from Michaletz 2014: 1040</t>
  </si>
  <si>
    <t>Age (yrs): 50. Index from Michaletz 2014: 1018</t>
  </si>
  <si>
    <t>Age (yrs): 85. Index from Michaletz 2014: 1030</t>
  </si>
  <si>
    <t>Age (yrs): 100. Index from Michaletz 2014: 1014</t>
  </si>
  <si>
    <t>Age (yrs): 159. Index from Michaletz 2014: 156</t>
  </si>
  <si>
    <t>Age (yrs): 120. Index from Michaletz 2014: 307</t>
  </si>
  <si>
    <t>Age (yrs): 122. Index from Michaletz 2014: 306</t>
  </si>
  <si>
    <t>Age (yrs): 20. Index from Michaletz 2014: 1043</t>
  </si>
  <si>
    <t>Age (yrs): 150. Index from Michaletz 2014: 1026</t>
  </si>
  <si>
    <t>Age (yrs): 67. Index from Michaletz 2014: 1015</t>
  </si>
  <si>
    <t>Age (yrs): 50. Index from Michaletz 2014: 1025</t>
  </si>
  <si>
    <t>Age (yrs): 53. Index from Michaletz 2014: 405</t>
  </si>
  <si>
    <t>Age (yrs): 62. Index from Michaletz 2014: 397</t>
  </si>
  <si>
    <t>Age (yrs): 29. Index from Michaletz 2014: 347</t>
  </si>
  <si>
    <t>Age (yrs): 55. Index from Michaletz 2014: 331</t>
  </si>
  <si>
    <t>Age (yrs): 31. Index from Michaletz 2014: 463</t>
  </si>
  <si>
    <t>Age (yrs): 53. Index from Michaletz 2014: 1117</t>
  </si>
  <si>
    <t>Age (yrs): 21. Index from Michaletz 2014: 1122</t>
  </si>
  <si>
    <t>Age (yrs): 52. Index from Michaletz 2014: 1156</t>
  </si>
  <si>
    <t>Age (yrs): 208. Index from Michaletz 2014: 191</t>
  </si>
  <si>
    <t>Age (yrs): 20. Index from Michaletz 2014: 1123</t>
  </si>
  <si>
    <t>Age (yrs): 21. Index from Michaletz 2014: 1129</t>
  </si>
  <si>
    <t>Age (yrs): 54. Index from Michaletz 2014: 1116</t>
  </si>
  <si>
    <t>Age (yrs): 18. Index from Michaletz 2014: 1148</t>
  </si>
  <si>
    <t>Age (yrs): 28. Index from Michaletz 2014: 1139</t>
  </si>
  <si>
    <t>Age (yrs): 25. Index from Michaletz 2014: 1124</t>
  </si>
  <si>
    <t>Age (yrs): 45. Index from Michaletz 2014: 1186</t>
  </si>
  <si>
    <t>Age (yrs): 41. Index from Michaletz 2014: 1164</t>
  </si>
  <si>
    <t>Age (yrs): 100. Index from Michaletz 2014: 302</t>
  </si>
  <si>
    <t>Age (yrs): 100. Index from Michaletz 2014: 303</t>
  </si>
  <si>
    <t>Huston and Wolverton 2009: Gholz 1981; cited in Cannell 1982</t>
  </si>
  <si>
    <t>Age (yrs): 350</t>
  </si>
  <si>
    <t>Age (yrs): 115</t>
  </si>
  <si>
    <t>Forest Needleleaf</t>
    <phoneticPr fontId="2" type="noConversion"/>
  </si>
  <si>
    <t>Age (yrs): 40. Index from Michaletz 2014: 1013</t>
  </si>
  <si>
    <t>Age (yrs): 65. Index from Michaletz 2014: 990</t>
  </si>
  <si>
    <t>Age (yrs): 29. Index from Michaletz 2014: 1004</t>
  </si>
  <si>
    <t>Age (yrs): 16. Index from Michaletz 2014: 930</t>
  </si>
  <si>
    <t>Age (yrs): 138</t>
  </si>
  <si>
    <t>Huston and Wolverton 2009: Tadaki et al. 1977; cited in Cannell 1982</t>
  </si>
  <si>
    <t>Age (yrs): 133</t>
  </si>
  <si>
    <t>Age (yrs): 126</t>
  </si>
  <si>
    <t>Age (yrs): 134</t>
  </si>
  <si>
    <t>Age (yrs): 175. Index from Michaletz 2014: 254</t>
  </si>
  <si>
    <t>Age (yrs): 200. Index from Michaletz 2014: 295</t>
  </si>
  <si>
    <t>Age (yrs): 46. Index from Michaletz 2014: 246</t>
  </si>
  <si>
    <t>Age (yrs): 96. Index from Michaletz 2014: 280</t>
  </si>
  <si>
    <t>Age (yrs): 109</t>
  </si>
  <si>
    <t>Huston and Wolverton 2009: Turner and Long (1975), Turner (1981); cited in Cannell 1982</t>
  </si>
  <si>
    <t>Age (yrs): 73</t>
  </si>
  <si>
    <t>Forest Needleleaf</t>
    <phoneticPr fontId="2" type="noConversion"/>
  </si>
  <si>
    <t>Age (yrs): 98</t>
  </si>
  <si>
    <t xml:space="preserve">Huston and Wolverton 2009: Schlesinger 1978; cited in Cannell 1982 </t>
  </si>
  <si>
    <t>Age (yrs): 50. Index from Michaletz 2014: 1073</t>
  </si>
  <si>
    <t>Age (yrs): 45. Index from Michaletz 2014: 368</t>
  </si>
  <si>
    <t>Age (yrs): 39. Index from Michaletz 2014: 381</t>
  </si>
  <si>
    <t>Age (yrs): 56. Index from Michaletz 2014: 415</t>
  </si>
  <si>
    <t>Age (yrs): 55. Index from Michaletz 2014: 412</t>
  </si>
  <si>
    <t>Age (yrs): 62. Index from Michaletz 2014: 411</t>
  </si>
  <si>
    <t>Age (yrs): 56. Index from Michaletz 2014: 352</t>
  </si>
  <si>
    <t>Age (yrs): 28. Index from Michaletz 2014: 335</t>
  </si>
  <si>
    <t>Age (yrs): 110. Index from Michaletz 2014: 1079</t>
  </si>
  <si>
    <t>Age (yrs): 163. Index from Michaletz 2014: 180</t>
  </si>
  <si>
    <t>Age (yrs): 53. Index from Michaletz 2014: 342</t>
  </si>
  <si>
    <t>Age (yrs): 46. Index from Michaletz 2014: 359</t>
  </si>
  <si>
    <t>Age (yrs): 50. Index from Michaletz 2014: 361</t>
  </si>
  <si>
    <t>Age (yrs): 56. Index from Michaletz 2014: 351</t>
  </si>
  <si>
    <t>Age (yrs): 46. Index from Michaletz 2014: 394</t>
  </si>
  <si>
    <t>Age (yrs): 20. Index from Michaletz 2014: 1095</t>
  </si>
  <si>
    <t>Age (yrs): 53. Index from Michaletz 2014: 1192</t>
  </si>
  <si>
    <t>Age (yrs): 23. Index from Michaletz 2014: 1189</t>
  </si>
  <si>
    <t>Michaletz et al. 2014: Kerkhoff et al. (2005),  after Vogt (1982)</t>
  </si>
  <si>
    <t>Age (yrs): 23. Index from Michaletz 2014: 1211</t>
  </si>
  <si>
    <t>Age (yrs): 32. Index from Michaletz 2014: 1188</t>
  </si>
  <si>
    <t>Age (yrs): 70. Index from Michaletz 2014: 1034</t>
  </si>
  <si>
    <t>Age (yrs): 180. Index from Michaletz 2014: 1212</t>
  </si>
  <si>
    <t>Age (yrs): 100. Index from Michaletz 2014: 1041</t>
  </si>
  <si>
    <t>Age (yrs): 100. Index from Michaletz 2014: 1020</t>
  </si>
  <si>
    <t>Age (yrs): 105. Index from Michaletz 2014: 312</t>
  </si>
  <si>
    <t>Age (yrs): 144. Index from Michaletz 2014: 277</t>
  </si>
  <si>
    <t>Age (yrs): 125. Index from Michaletz 2014: 158</t>
  </si>
  <si>
    <t>Age (yrs): 36. Index from Michaletz 2014: 1197</t>
  </si>
  <si>
    <t>Age (yrs): 135. Index from Michaletz 2014: 1195</t>
  </si>
  <si>
    <t>Age (yrs): 220. Index from Michaletz 2014: 1199</t>
  </si>
  <si>
    <t>Age (yrs): 108. Index from Michaletz 2014: 1202</t>
  </si>
  <si>
    <t>Age (yrs): 161. Index from Michaletz 2014: 311</t>
  </si>
  <si>
    <t>Age (yrs): 98. Index from Michaletz 2014: 173</t>
  </si>
  <si>
    <t>Age (yrs): 156. Index from Michaletz 2014: 201</t>
  </si>
  <si>
    <t>Age (yrs): 76. Index from Michaletz 2014: 171</t>
  </si>
  <si>
    <t>Age (yrs): 90. Index from Michaletz 2014: 292</t>
  </si>
  <si>
    <t>Age (yrs): 23. Index from Michaletz 2014: 1162</t>
  </si>
  <si>
    <t>Age (yrs): 59. Index from Michaletz 2014: 336</t>
  </si>
  <si>
    <t>Age (yrs): 95. Index from Michaletz 2014: 471</t>
  </si>
  <si>
    <t>Age (yrs): 37. Index from Michaletz 2014: 403</t>
  </si>
  <si>
    <t>Total zooplankton (ug C/L)</t>
    <phoneticPr fontId="2" type="noConversion"/>
  </si>
  <si>
    <t>1971</t>
  </si>
  <si>
    <t>1972</t>
  </si>
  <si>
    <t>1970</t>
  </si>
  <si>
    <t>Age (yrs): 36. Index from Michaletz 2014: 386</t>
  </si>
  <si>
    <t>Age (yrs): 36. Index from Michaletz 2014: 390</t>
  </si>
  <si>
    <t>Age (yrs): 60. Index from Michaletz 2014: 344</t>
  </si>
  <si>
    <t>Age (yrs): 28. Index from Michaletz 2014: 1150</t>
  </si>
  <si>
    <t>Age (yrs): 25. Index from Michaletz 2014: 1135</t>
  </si>
  <si>
    <t>Age (yrs): 55. Index from Michaletz 2014: 421</t>
  </si>
  <si>
    <t>Age (yrs): 46. Index from Michaletz 2014: 409</t>
  </si>
  <si>
    <t>Age (yrs): 46. Index from Michaletz 2014: 396</t>
  </si>
  <si>
    <t>Age (yrs): 46. Index from Michaletz 2014: 389</t>
  </si>
  <si>
    <t>Age (yrs): 36. Index from Michaletz 2014: 375</t>
  </si>
  <si>
    <t>Age (yrs): 50. Index from Michaletz 2014: 426</t>
  </si>
  <si>
    <t>Age (yrs): 30. Index from Michaletz 2014: 1133</t>
  </si>
  <si>
    <t>Age (yrs): 26. Index from Michaletz 2014: 1154</t>
  </si>
  <si>
    <t>Age (yrs): 133. Index from Michaletz 2014: 252</t>
  </si>
  <si>
    <t>Age (yrs): 122. Index from Michaletz 2014: 283</t>
  </si>
  <si>
    <t>Age (yrs): 120. Index from Michaletz 2014: 304</t>
  </si>
  <si>
    <t>Age (yrs): 91. Index from Michaletz 2014: 185</t>
  </si>
  <si>
    <t>Huston and Wolverton 2009: Kazimirov and Morozova (1981); cited in Cannell 1982</t>
  </si>
  <si>
    <t>Forest Needleleaf</t>
    <phoneticPr fontId="2" type="noConversion"/>
  </si>
  <si>
    <t>Age (yrs): 150. Index from Michaletz 2014: 296</t>
  </si>
  <si>
    <t>Age (yrs): 80. Index from Michaletz 2014: 170</t>
  </si>
  <si>
    <t>Age (yrs): 184. Index from Michaletz 2014: 177</t>
  </si>
  <si>
    <t>Age (yrs): 45. Index from Michaletz 2014: 1092</t>
  </si>
  <si>
    <t>Age (yrs): 35. Index from Michaletz 2014: 1091</t>
  </si>
  <si>
    <t>Age (yrs): 57. Index from Michaletz 2014: 1112</t>
  </si>
  <si>
    <t>Age (yrs): 55. Index from Michaletz 2014: 1107</t>
  </si>
  <si>
    <t>Age (yrs): 171. Index from Michaletz 2014: 203</t>
  </si>
  <si>
    <t>Age (yrs): 155. Index from Michaletz 2014: 313</t>
  </si>
  <si>
    <t>Age (yrs): 200. Index from Michaletz 2014: 308</t>
  </si>
  <si>
    <t>Age (yrs): 70. Index from Michaletz 2014: 309</t>
  </si>
  <si>
    <t>Age (yrs): 70. Index from Michaletz 2014: 1090</t>
  </si>
  <si>
    <t>Age (yrs): 45. Index from Michaletz 2014: 1088</t>
  </si>
  <si>
    <t>Age (yrs): 48. Index from Michaletz 2014: 1209</t>
  </si>
  <si>
    <t>Age (yrs): 51. Index from Michaletz 2014: 392</t>
  </si>
  <si>
    <t>Age (yrs): 41. Index from Michaletz 2014: 402</t>
  </si>
  <si>
    <t>Age (yrs): 50. Index from Michaletz 2014: 357</t>
  </si>
  <si>
    <t>This data derives from Fuller 1989, Appendix B, p. 40 and Messier 1994, Table 2 (Messier 1994 reports only moose as prey and only includes systems where moose are &gt;75% of wolf diet.</t>
    <phoneticPr fontId="2" type="noConversion"/>
  </si>
  <si>
    <t>Age (yrs): 47. Index from Michaletz 2014: 439</t>
  </si>
  <si>
    <t>Age (yrs): 57. Index from Michaletz 2014: 384</t>
  </si>
  <si>
    <t>Age (yrs): 46. Index from Michaletz 2014: 338</t>
  </si>
  <si>
    <t>Age (yrs): 49. Index from Michaletz 2014: 404</t>
  </si>
  <si>
    <t>Age (yrs): 38. Index from Michaletz 2014: 364</t>
  </si>
  <si>
    <t>Age (yrs): 50. Index from Michaletz 2014: 416</t>
  </si>
  <si>
    <t>Age (yrs): 33. Index from Michaletz 2014: 407</t>
  </si>
  <si>
    <t>Age (yrs): 74. Index from Michaletz 2014: 417</t>
  </si>
  <si>
    <t>Age (yrs): 48. Index from Michaletz 2014: 458</t>
  </si>
  <si>
    <t>Age (yrs): 71. Index from Michaletz 2014: 374</t>
  </si>
  <si>
    <t>Age (yrs): 40. Index from Michaletz 2014: 400</t>
  </si>
  <si>
    <t>Age (yrs): 35. Index from Michaletz 2014: 334</t>
  </si>
  <si>
    <t>Age (yrs): 22. Index from Michaletz 2014: 1190</t>
  </si>
  <si>
    <t>Age (yrs): 35. Index from Michaletz 2014: 1193</t>
  </si>
  <si>
    <t>Age (yrs): 55. Index from Michaletz 2014: 247</t>
  </si>
  <si>
    <t>Age (yrs): 87. Index from Michaletz 2014: 155</t>
  </si>
  <si>
    <t>Age (yrs): 29. Index from Michaletz 2014: 1200</t>
  </si>
  <si>
    <t>Age (yrs): 74. Index from Michaletz 2014: 1196</t>
  </si>
  <si>
    <t>Age (yrs): 41. Index from Michaletz 2014: 1198</t>
  </si>
  <si>
    <t>Age (yrs): 30. Index from Michaletz 2014: 1075</t>
  </si>
  <si>
    <t>Age (yrs): 76. Index from Michaletz 2014: 1069</t>
  </si>
  <si>
    <t>Age (yrs): 23. Index from Michaletz 2014: 1109</t>
  </si>
  <si>
    <t>Age (yrs): 22. Index from Michaletz 2014: 1085</t>
  </si>
  <si>
    <t>Age (yrs): 160. Index from Michaletz 2014: 1152</t>
  </si>
  <si>
    <t>Age (yrs): 20. Index from Michaletz 2014: 1153</t>
  </si>
  <si>
    <t>Age (yrs): 30. Index from Michaletz 2014: 1163</t>
  </si>
  <si>
    <t>Age (yrs): 20. Index from Michaletz 2014: 1159</t>
  </si>
  <si>
    <t>Age (yrs): 16. Index from Michaletz 2014: 1142</t>
  </si>
  <si>
    <t>Age (yrs): 30. Index from Michaletz 2014: 1136</t>
  </si>
  <si>
    <t>Age (yrs): 23. Index from Michaletz 2014: 1145</t>
  </si>
  <si>
    <t>Age (yrs): 43. Index from Michaletz 2014: 373</t>
  </si>
  <si>
    <t>Age (yrs): 33. Index from Michaletz 2014: 345</t>
  </si>
  <si>
    <t>Age (yrs): 62. Index from Michaletz 2014: 380</t>
  </si>
  <si>
    <t>Bacteria (ug C/L)</t>
    <phoneticPr fontId="2" type="noConversion"/>
  </si>
  <si>
    <t>Macrozooplankton (ug C/L) - crustaceans</t>
    <phoneticPr fontId="2" type="noConversion"/>
  </si>
  <si>
    <t>pCO2 Partial pressure of CO2 (Pa)</t>
    <phoneticPr fontId="2" type="noConversion"/>
  </si>
  <si>
    <t>Phytoplankton biomass (ug C/L)</t>
    <phoneticPr fontId="2" type="noConversion"/>
  </si>
  <si>
    <t>Age (yrs): 56. Index from Michaletz 2014: 425</t>
  </si>
  <si>
    <t>Age (yrs): 45. Index from Michaletz 2014: 354</t>
  </si>
  <si>
    <t>Age (yrs): 19. Index from Michaletz 2014: 1134</t>
  </si>
  <si>
    <t>Age (yrs): 33. Index from Michaletz 2014: 433</t>
  </si>
  <si>
    <t>Age (yrs): 68. Index from Michaletz 2014: 379</t>
  </si>
  <si>
    <t>Age (yrs): 30. Index from Michaletz 2014: 469</t>
  </si>
  <si>
    <t>Age (yrs): 27. Index from Michaletz 2014: 353</t>
  </si>
  <si>
    <t>Age (yrs): 40. Index from Michaletz 2014: 348</t>
  </si>
  <si>
    <t>Age (yrs): 42. Index from Michaletz 2014: 473</t>
  </si>
  <si>
    <t>Age (yrs): 86. Index from Michaletz 2014: 328</t>
  </si>
  <si>
    <t>Age (yrs): 35. Index from Michaletz 2014: 406</t>
  </si>
  <si>
    <t>Age (yrs): 56. Index from Michaletz 2014: 429</t>
  </si>
  <si>
    <t>Age (yrs): 29. Index from Michaletz 2014: 1165</t>
  </si>
  <si>
    <t>Age (yrs): 35. Index from Michaletz 2014: 1167</t>
  </si>
  <si>
    <t>Age (yrs): 25. Index from Michaletz 2014: 1144</t>
  </si>
  <si>
    <t>Age (yrs): 21. Index from Michaletz 2014: 1143</t>
  </si>
  <si>
    <t>Age (yrs): 40. Index from Michaletz 2014: 1171</t>
  </si>
  <si>
    <t>Age (yrs): 48. Index from Michaletz 2014: 1169</t>
  </si>
  <si>
    <t>Age (yrs): 143. Index from Michaletz 2014: 200</t>
  </si>
  <si>
    <t>Age (yrs): 48. Index from Michaletz 2014: 1114</t>
  </si>
  <si>
    <t>Age (yrs): 50. Index from Michaletz 2014: 1086</t>
  </si>
  <si>
    <t>Michaletz et al. 2014: Olson et al. (2001),  after Vogt (1987)</t>
  </si>
  <si>
    <t>Age (yrs): 40. Index from Michaletz 2014: 1215</t>
  </si>
  <si>
    <t>Age (yrs): 40. Index from Michaletz 2014: 1214</t>
  </si>
  <si>
    <t>Age (yrs): 70. Index from Michaletz 2014: 1216</t>
  </si>
  <si>
    <t>Age (yrs): 70. Index from Michaletz 2014: 1217</t>
  </si>
  <si>
    <t>Age (yrs): 25. Index from Michaletz 2014: 1080</t>
  </si>
  <si>
    <t>Age (yrs): 71. Index from Michaletz 2014: 1105</t>
  </si>
  <si>
    <t>Age (yrs): 58. Index from Michaletz 2014: 1108</t>
  </si>
  <si>
    <t>Age (yrs): 30. Index from Michaletz 2014: 1087</t>
  </si>
  <si>
    <t>Age (yrs): 48. Index from Michaletz 2014: 1207</t>
  </si>
  <si>
    <t>Age (yrs): 50. Index from Michaletz 2014: 1208</t>
  </si>
  <si>
    <t>Age (yrs): 56. Index from Michaletz 2014: 350</t>
  </si>
  <si>
    <t>Age (yrs): 54. Index from Michaletz 2014: 460</t>
  </si>
  <si>
    <t>Cyr and Peters 1996 report in ug/L: Phytoplankton 4598; Zooplankton 3180 in Myastro</t>
    <phoneticPr fontId="2" type="noConversion"/>
  </si>
  <si>
    <t>Longitude</t>
    <phoneticPr fontId="2" type="noConversion"/>
  </si>
  <si>
    <t>Prokaryote (cited in DeLong et al 2010)</t>
    <phoneticPr fontId="2" type="noConversion"/>
  </si>
  <si>
    <t>Mammal (cited in Duncan 2007)</t>
    <phoneticPr fontId="2" type="noConversion"/>
  </si>
  <si>
    <t>Protist</t>
    <phoneticPr fontId="2" type="noConversion"/>
  </si>
  <si>
    <t>N/A</t>
    <phoneticPr fontId="2" type="noConversion"/>
  </si>
  <si>
    <t>Age (yrs): 55. Index from Michaletz 2014: 449</t>
  </si>
  <si>
    <t>Age (yrs): 44. Index from Michaletz 2014: 378</t>
  </si>
  <si>
    <t>Age (yrs): 61. Index from Michaletz 2014: 420</t>
  </si>
  <si>
    <t>Age (yrs): 41. Index from Michaletz 2014: 366</t>
  </si>
  <si>
    <t>del Giorgio and Gasol 1995</t>
    <phoneticPr fontId="2" type="noConversion"/>
  </si>
  <si>
    <t>Pace 1986</t>
    <phoneticPr fontId="2" type="noConversion"/>
  </si>
  <si>
    <t>Age (yrs): 47. Index from Michaletz 2014: 438</t>
  </si>
  <si>
    <t>Age (yrs): 54. Index from Michaletz 2014: 430</t>
  </si>
  <si>
    <t>Age (yrs): 51. Index from Michaletz 2014: 398</t>
  </si>
  <si>
    <t>Age (yrs): 38. Index from Michaletz 2014: 341</t>
  </si>
  <si>
    <t>Age (yrs): 56. Index from Michaletz 2014: 443</t>
  </si>
  <si>
    <t>Age (yrs): 20. Index from Michaletz 2014: 1102</t>
  </si>
  <si>
    <t>Age (yrs): 150. Index from Michaletz 2014: 1098</t>
  </si>
  <si>
    <t>Age (yrs): 100. Index from Michaletz 2014: 1100</t>
  </si>
  <si>
    <t>Age (yrs): 65. Index from Michaletz 2014: 413</t>
  </si>
  <si>
    <t>Age (yrs): 42. Index from Michaletz 2014: 408</t>
  </si>
  <si>
    <t>Age (yrs): 150. Index from Michaletz 2014: 1096</t>
  </si>
  <si>
    <t>Age (yrs): 93. Index from Michaletz 2014: 1106</t>
  </si>
  <si>
    <t>Age (yrs): 28. Index from Michaletz 2014: 1194</t>
  </si>
  <si>
    <t>Age (yrs): 35. Index from Michaletz 2014: 1072</t>
  </si>
  <si>
    <t>Age (yrs): 50. Index from Michaletz 2014: 1078</t>
  </si>
  <si>
    <t>Age (yrs): 56. Index from Michaletz 2014: 451</t>
  </si>
  <si>
    <t>Age (yrs): 56. Index from Michaletz 2014: 339</t>
  </si>
  <si>
    <t>Age (yrs): 30. Index from Michaletz 2014: 356</t>
  </si>
  <si>
    <t>Age (yrs): 41. Index from Michaletz 2014: 395</t>
  </si>
  <si>
    <t>Age (yrs): 27. Index from Michaletz 2014: 457</t>
  </si>
  <si>
    <t>Age (yrs): 28. Index from Michaletz 2014: 332</t>
  </si>
  <si>
    <t>Age (yrs): 26. Index from Michaletz 2014: 1146</t>
  </si>
  <si>
    <t>Age (yrs): 101. Index from Michaletz 2014: 1119</t>
  </si>
  <si>
    <t>Age (yrs): 30. Index from Michaletz 2014: 1128</t>
  </si>
  <si>
    <t>Age (yrs): 28. Index from Michaletz 2014: 1127</t>
  </si>
  <si>
    <t>Age (yrs): 53. Index from Michaletz 2014: 330</t>
  </si>
  <si>
    <t>Algae biomass (ug C /L) calculated from Chl a</t>
    <phoneticPr fontId="2" type="noConversion"/>
  </si>
  <si>
    <t>Algae biomass (ug C/L) calculated from TP</t>
    <phoneticPr fontId="2" type="noConversion"/>
  </si>
  <si>
    <t>TP total phosphorus (ug/L)</t>
    <phoneticPr fontId="2" type="noConversion"/>
  </si>
  <si>
    <t>Granberg 1970; cited in McCauley &amp; Kalff 1981</t>
  </si>
  <si>
    <t>Age (yrs): 25. Index from Michaletz 2014: 472</t>
  </si>
  <si>
    <t>These data were obtained from del Giorgio et al. 1999, Table 1.  Data are summer mean values for the mixed layers of southern Quebec lakes</t>
    <phoneticPr fontId="2" type="noConversion"/>
  </si>
  <si>
    <t>Age (yrs): 37. Index from Michaletz 2014: 360</t>
  </si>
  <si>
    <t>Age (yrs): 61. Index from Michaletz 2014: 388</t>
  </si>
  <si>
    <t>Age (yrs): 30. Index from Michaletz 2014: 432</t>
  </si>
  <si>
    <t>Pace 1986 reports 61.6 ug dry wt/L total zooplankton in Bowker</t>
  </si>
  <si>
    <t>Age (yrs): 35. Index from Michaletz 2014: 476</t>
  </si>
  <si>
    <t>This point appears to inflate phytoplankton biomass above other estimates (compare 1489 to 526 ug C/L from del Giorgio 1995). Pace 1986 reports 356.1 ug dry wt/L total zooplankton in Waterloo.</t>
    <phoneticPr fontId="2" type="noConversion"/>
  </si>
  <si>
    <t>AMT1</t>
  </si>
  <si>
    <t>AMT2</t>
  </si>
  <si>
    <t>Age (yrs): 29. Index from Michaletz 2014: 363</t>
  </si>
  <si>
    <t>Age (yrs): 24. Index from Michaletz 2014: 333</t>
  </si>
  <si>
    <t>Age (yrs): 52. Index from Michaletz 2014: 1140</t>
  </si>
  <si>
    <t>Age (yrs): 27. Index from Michaletz 2014: 1147</t>
  </si>
  <si>
    <t>Age (yrs): 30. Index from Michaletz 2014: 1125</t>
  </si>
  <si>
    <t>Age (yrs): 70. Index from Michaletz 2014: 1113</t>
  </si>
  <si>
    <t>Age (yrs): 45. Index from Michaletz 2014: 1094</t>
  </si>
  <si>
    <t>Age (yrs): 39. Index from Michaletz 2014: 1132</t>
  </si>
  <si>
    <t>SUMMARY</t>
    <phoneticPr fontId="2" type="noConversion"/>
  </si>
  <si>
    <r>
      <t>Animal Numerical Density (</t>
    </r>
    <r>
      <rPr>
        <b/>
        <i/>
        <sz val="11"/>
        <rFont val="Arial"/>
      </rPr>
      <t>N</t>
    </r>
    <r>
      <rPr>
        <b/>
        <sz val="11"/>
        <rFont val="Arial"/>
        <family val="2"/>
      </rPr>
      <t>/km2)</t>
    </r>
    <phoneticPr fontId="2" type="noConversion"/>
  </si>
  <si>
    <t>Fuller 1989 and Messier 1994</t>
    <phoneticPr fontId="2" type="noConversion"/>
  </si>
  <si>
    <t>Unit body size may change considerably from place to place and the scaling is sensitive to the ratios of body sizes of prey animals.</t>
    <phoneticPr fontId="2" type="noConversion"/>
  </si>
  <si>
    <t>Age (yrs): 36. Index from Michaletz 2014: 474</t>
  </si>
  <si>
    <t>Age (yrs): 10. Index from Michaletz 2014: 1213</t>
  </si>
  <si>
    <t>Michaletz et al. 2014: Olson et al. (2001),  after Miyamoto et al. (1980)</t>
  </si>
  <si>
    <t>Age (yrs): 50. Index from Michaletz 2014: 1210</t>
  </si>
  <si>
    <t>Age (yrs): 52. Index from Michaletz 2014: 387</t>
  </si>
  <si>
    <t>Age (yrs): 56. Index from Michaletz 2014: 459</t>
  </si>
  <si>
    <t>Age (yrs): 66. Index from Michaletz 2014: 385</t>
  </si>
  <si>
    <t>Age (yrs): 41. Index from Michaletz 2014: 450</t>
  </si>
  <si>
    <t>Age (yrs): 25. Index from Michaletz 2014: 372</t>
  </si>
  <si>
    <t>Geocoordinates reported in the supplement of Irigoien 2004 are not associated with particular plankton estimates</t>
    <phoneticPr fontId="2" type="noConversion"/>
  </si>
  <si>
    <t>Name</t>
    <phoneticPr fontId="2" type="noConversion"/>
  </si>
  <si>
    <t>Latitude</t>
    <phoneticPr fontId="2" type="noConversion"/>
  </si>
  <si>
    <t>Microzooplankton (ug C/L) - flagellates, ciliates, rotifers and nauplii</t>
    <phoneticPr fontId="2" type="noConversion"/>
  </si>
  <si>
    <t>Macrozooplankton (ug C/L)</t>
    <phoneticPr fontId="2" type="noConversion"/>
  </si>
  <si>
    <t>Microzooplankton (ug C/L)</t>
    <phoneticPr fontId="2" type="noConversion"/>
  </si>
  <si>
    <t>Age (yrs): 58. Index from Michaletz 2014: 435</t>
  </si>
  <si>
    <t>Age (yrs): 56. Index from Michaletz 2014: 365</t>
  </si>
  <si>
    <t>Mammal</t>
    <phoneticPr fontId="2" type="noConversion"/>
  </si>
  <si>
    <t>Various</t>
    <phoneticPr fontId="2" type="noConversion"/>
  </si>
  <si>
    <t>This data derives from Karanth et. al. 2004, Table 2; Tiger estimates from photo capture-recature. Density was converted to biomass by multiplying by average prey body size (128 kg - see Project Tiger data).</t>
    <phoneticPr fontId="2" type="noConversion"/>
  </si>
  <si>
    <t>Prey biomass (kg/km2)</t>
    <phoneticPr fontId="2" type="noConversion"/>
  </si>
  <si>
    <t xml:space="preserve">1976-1981 </t>
    <phoneticPr fontId="2" type="noConversion"/>
  </si>
  <si>
    <t xml:space="preserve">1972-1977 </t>
    <phoneticPr fontId="2" type="noConversion"/>
  </si>
  <si>
    <t xml:space="preserve">1975-1982 </t>
    <phoneticPr fontId="2" type="noConversion"/>
  </si>
  <si>
    <t>McCauley &amp; Kalff 1981 report in g/m3: Phytoplankton 10.97; Zooplankton 5.389 in Batorin</t>
    <phoneticPr fontId="2" type="noConversion"/>
  </si>
  <si>
    <t>Age (yrs): 59. Index from Michaletz 2014: 444</t>
  </si>
  <si>
    <t>Age (yrs): 36. Index from Michaletz 2014: 329</t>
  </si>
  <si>
    <t>Age (yrs): 58. Index from Michaletz 2014: 456</t>
  </si>
  <si>
    <t>Age (yrs): 45. Index from Michaletz 2014: 1076</t>
  </si>
  <si>
    <t>Age (yrs): 35. Index from Michaletz 2014: 1089</t>
  </si>
  <si>
    <t>Age (yrs): 56. Index from Michaletz 2014: 367</t>
  </si>
  <si>
    <t>Age (yrs): 38. Index from Michaletz 2014: 383</t>
  </si>
  <si>
    <t>Age (yrs): 64. Index from Michaletz 2014: 418</t>
  </si>
  <si>
    <t>Age (yrs): 45. Index from Michaletz 2014: 355</t>
  </si>
  <si>
    <t>Age (yrs): 56. Index from Michaletz 2014: 452</t>
  </si>
  <si>
    <t>Age (yrs): 36. Index from Michaletz 2014: 358</t>
  </si>
  <si>
    <t>Age (yrs): 47. Index from Michaletz 2014: 340</t>
  </si>
  <si>
    <t>Age (yrs): 59. Index from Michaletz 2014: 362</t>
  </si>
  <si>
    <t>Age (yrs): 52. Index from Michaletz 2014: 410</t>
  </si>
  <si>
    <t>Age (yrs): 66. Index from Michaletz 2014: 448</t>
  </si>
  <si>
    <t>Age (yrs): 52. Index from Michaletz 2014: 424</t>
  </si>
  <si>
    <t>Age (yrs): 60. Index from Michaletz 2014: 346</t>
  </si>
  <si>
    <t>Age (yrs): 41. Index from Michaletz 2014: 391</t>
  </si>
  <si>
    <t>Age (yrs): 53. Index from Michaletz 2014: 414</t>
  </si>
  <si>
    <t xml:space="preserve">Chl a - Chlorophyll a (ug /L) </t>
    <phoneticPr fontId="2" type="noConversion"/>
  </si>
  <si>
    <t>DOC - Dissolved organic carbon (mg C /L)</t>
    <phoneticPr fontId="2" type="noConversion"/>
  </si>
  <si>
    <t>TP - Total phosphorus (ug /L)</t>
    <phoneticPr fontId="2" type="noConversion"/>
  </si>
  <si>
    <t>Goldman et al. 1968; cited in McCauley &amp; Kalff 1981</t>
  </si>
  <si>
    <t>McCauley and Kalff 1981; cited in McCauley &amp; Kalff 1981</t>
  </si>
  <si>
    <t>Ferrari and Rossi 1976; Zutshi 1976; cited in McCauley &amp; Kalff 1981</t>
  </si>
  <si>
    <t>Holmgren 1968; cited in McCauley &amp; Kalff 1981</t>
  </si>
  <si>
    <t>Pace 1986 reports 203.5 ug dry wt/L total zooplankton in Massawippi</t>
    <phoneticPr fontId="2" type="noConversion"/>
  </si>
  <si>
    <t>Del Giorgio Cole Caraco and Peters 1999</t>
    <phoneticPr fontId="2" type="noConversion"/>
  </si>
  <si>
    <r>
      <t>95% CI (</t>
    </r>
    <r>
      <rPr>
        <b/>
        <i/>
        <sz val="8"/>
        <color indexed="8"/>
        <rFont val="Arial"/>
      </rPr>
      <t>k</t>
    </r>
    <r>
      <rPr>
        <b/>
        <sz val="8"/>
        <color indexed="8"/>
        <rFont val="Arial"/>
      </rPr>
      <t>)</t>
    </r>
  </si>
  <si>
    <t xml:space="preserve">R </t>
    <phoneticPr fontId="2" type="noConversion"/>
  </si>
  <si>
    <t>c</t>
    <phoneticPr fontId="2" type="noConversion"/>
  </si>
  <si>
    <t>AMT3</t>
  </si>
  <si>
    <t>AMT4</t>
  </si>
  <si>
    <t>AMT5</t>
  </si>
  <si>
    <t>Indian Ocean</t>
  </si>
  <si>
    <t>Pace 1986 reports 210.4 ug dry wt/L total zooplankton in Brome</t>
  </si>
  <si>
    <t>Pace 1986 reports 141.5 ug dry wt/L total zooplankton in D'Argent</t>
  </si>
  <si>
    <t>Pace 1986 reports 115.5 ug dry wt/L total zooplankton in Lovering</t>
  </si>
  <si>
    <t>Age (yrs): 56. Index from Michaletz 2014: 382</t>
  </si>
  <si>
    <t>Pace 1986 reports 383.2 ug dry wt/L total zooplankton in Magog</t>
  </si>
  <si>
    <t>Pace 1986 reports 356.1 ug dry wt/L total zooplankton in Waterloo</t>
  </si>
  <si>
    <t>Pace 1986 reports 153.1 ug dry wt/L total zooplankton in Central Basin, Memphremagog</t>
    <phoneticPr fontId="2" type="noConversion"/>
  </si>
  <si>
    <t>Age (yrs): 56. Index from Michaletz 2014: 349</t>
  </si>
  <si>
    <t>Age (yrs): 30. Index from Michaletz 2014: 1126</t>
  </si>
  <si>
    <t>Age (yrs): 30. Index from Michaletz 2014: 1137</t>
  </si>
  <si>
    <t>Age (yrs): 30. Index from Michaletz 2014: 1131</t>
  </si>
  <si>
    <t>Pace 1986 reports 190.7 ug dry wt/L total zooplankton in South Basin, Memphremagog</t>
    <phoneticPr fontId="2" type="noConversion"/>
  </si>
  <si>
    <t>Freshwater Zooplankton vs Phytoplankton Biomass</t>
    <phoneticPr fontId="2" type="noConversion"/>
  </si>
  <si>
    <t>Del Giorgio and Gasol 1995</t>
    <phoneticPr fontId="2" type="noConversion"/>
  </si>
  <si>
    <t>These data were obtained from del Giorgio and Gasol 1995, Table 1.  Data are geometric mean values for Quebec lakes during summer 1990</t>
    <phoneticPr fontId="2" type="noConversion"/>
  </si>
  <si>
    <t>FULL DATA</t>
    <phoneticPr fontId="2" type="noConversion"/>
  </si>
  <si>
    <t>Aylmer</t>
    <phoneticPr fontId="2" type="noConversion"/>
  </si>
  <si>
    <t>Bowker</t>
    <phoneticPr fontId="2" type="noConversion"/>
  </si>
  <si>
    <t>Brome</t>
    <phoneticPr fontId="2" type="noConversion"/>
  </si>
  <si>
    <t>Age (yrs): 50. Index from Michaletz 2014: 370</t>
  </si>
  <si>
    <t>Age (yrs): 56. Index from Michaletz 2014: 369</t>
  </si>
  <si>
    <t>Age (yrs): 43. Index from Michaletz 2014: 377</t>
  </si>
  <si>
    <t>Age (yrs): 45. Index from Michaletz 2014: 376</t>
  </si>
  <si>
    <t>Approximation digitized from Figure 2 in McCauley and Kalff 1981; Original is in Table 8 in Winberg et al. 1972, p.400: 10.09 kcal/m2 as the average zooplankton biomass (includes filter feeders and predators)</t>
  </si>
  <si>
    <t>Invertebrate</t>
    <phoneticPr fontId="2" type="noConversion"/>
  </si>
  <si>
    <t>Various (cited in Ernest et al. 2003)</t>
    <phoneticPr fontId="2" type="noConversion"/>
  </si>
  <si>
    <t>Protist and Prokaryote</t>
    <phoneticPr fontId="2" type="noConversion"/>
  </si>
  <si>
    <t>0.59 , 0.80</t>
  </si>
  <si>
    <t>7.4E-4 , 0.98</t>
  </si>
  <si>
    <t>Irigoien 2004</t>
    <phoneticPr fontId="2" type="noConversion"/>
  </si>
  <si>
    <t>Production–biomass</t>
    <phoneticPr fontId="2" type="noConversion"/>
  </si>
  <si>
    <t>.I</t>
    <phoneticPr fontId="2" type="noConversion"/>
  </si>
  <si>
    <t>0.63 , 0.84</t>
  </si>
  <si>
    <t>156 , 8411</t>
  </si>
  <si>
    <t>.J</t>
    <phoneticPr fontId="2" type="noConversion"/>
  </si>
  <si>
    <t>0.59 , 0.76</t>
  </si>
  <si>
    <t>36 , 4390</t>
    <phoneticPr fontId="2" type="noConversion"/>
  </si>
  <si>
    <t>.K</t>
    <phoneticPr fontId="2" type="noConversion"/>
  </si>
  <si>
    <t>0.53 , 0.80</t>
  </si>
  <si>
    <t>Phytoplankton P-B, lakes</t>
    <phoneticPr fontId="2" type="noConversion"/>
  </si>
  <si>
    <t>0.48 , 0.93</t>
  </si>
  <si>
    <t>0.6 , 200</t>
  </si>
  <si>
    <t>Tiger biomass (kg/km2)</t>
    <phoneticPr fontId="2" type="noConversion"/>
  </si>
  <si>
    <t>Tiger biomass (kg/km2)</t>
    <phoneticPr fontId="2" type="noConversion"/>
  </si>
  <si>
    <t>Converted from density by multiplying by average prey body size (128 kg - Project Tiger data)</t>
    <phoneticPr fontId="2" type="noConversion"/>
  </si>
  <si>
    <t>McCauley &amp; Kalff 1981 report in g/m3: Phytoplankton 2.134; Zooplankton 1.263 in Naroch</t>
    <phoneticPr fontId="2" type="noConversion"/>
  </si>
  <si>
    <t>This is an extreme point and was removed because it is suspect and has a strong effect on the exponent. ug C/ L to g/m3 freshmass x0.05</t>
    <phoneticPr fontId="2" type="noConversion"/>
  </si>
  <si>
    <t>This is an extreme point distinct and was removed from the regression</t>
    <phoneticPr fontId="2" type="noConversion"/>
  </si>
  <si>
    <t>This is an extreme point and was removed from the regression</t>
    <phoneticPr fontId="2" type="noConversion"/>
  </si>
  <si>
    <t>Stukely</t>
    <phoneticPr fontId="2" type="noConversion"/>
  </si>
  <si>
    <t>Petite Brompton</t>
    <phoneticPr fontId="2" type="noConversion"/>
  </si>
  <si>
    <t>Age (yrs): 51. Index from Michaletz 2014: 436</t>
  </si>
  <si>
    <t>Fuller 1989</t>
    <phoneticPr fontId="2" type="noConversion"/>
  </si>
  <si>
    <t>Messier 1994</t>
    <phoneticPr fontId="2" type="noConversion"/>
  </si>
  <si>
    <t>Messier 1994</t>
    <phoneticPr fontId="2" type="noConversion"/>
  </si>
  <si>
    <t>Age (yrs): 45. Index from Michaletz 2014: 337</t>
  </si>
  <si>
    <t>Age (yrs): 26. Index from Michaletz 2014: 470</t>
  </si>
  <si>
    <t>Age (yrs): 43. Index from Michaletz 2014: 401</t>
  </si>
  <si>
    <t xml:space="preserve">This is an extreme point and was removed from the regression because it is questionable and has a strong effect on the exponent </t>
    <phoneticPr fontId="2" type="noConversion"/>
  </si>
  <si>
    <t>Ratio phytoplankton production to plankton community respiration (see del Giorgio and Peters 1994)</t>
    <phoneticPr fontId="2" type="noConversion"/>
  </si>
  <si>
    <t>Nicolet</t>
    <phoneticPr fontId="2" type="noConversion"/>
  </si>
  <si>
    <t>Bowker</t>
    <phoneticPr fontId="2" type="noConversion"/>
  </si>
  <si>
    <t>Lyster</t>
    <phoneticPr fontId="2" type="noConversion"/>
  </si>
  <si>
    <t>Orford</t>
    <phoneticPr fontId="2" type="noConversion"/>
  </si>
  <si>
    <t>Baldwin</t>
    <phoneticPr fontId="2" type="noConversion"/>
  </si>
  <si>
    <t>Truite</t>
    <phoneticPr fontId="2" type="noConversion"/>
  </si>
  <si>
    <t>Brompton</t>
    <phoneticPr fontId="2" type="noConversion"/>
  </si>
  <si>
    <t>Massawippi</t>
    <phoneticPr fontId="2" type="noConversion"/>
  </si>
  <si>
    <t>Pace 1986 reports 81.6 ug dry wt/L total zooplankton in Brompton</t>
    <phoneticPr fontId="2" type="noConversion"/>
  </si>
  <si>
    <t>Pace 1986 reports 114 ug dry wt/L total zooplankton in Orford</t>
    <phoneticPr fontId="2" type="noConversion"/>
  </si>
  <si>
    <t>S2</t>
    <phoneticPr fontId="2" type="noConversion"/>
  </si>
  <si>
    <t>0.64 , 0.81</t>
  </si>
  <si>
    <t>5.2E-3 , 237</t>
  </si>
  <si>
    <t>Plante 1989</t>
    <phoneticPr fontId="2" type="noConversion"/>
  </si>
  <si>
    <t>0.71 , 0.96</t>
  </si>
  <si>
    <t>2.5E-3 , 204</t>
  </si>
  <si>
    <t>Banse 1983</t>
    <phoneticPr fontId="2" type="noConversion"/>
  </si>
  <si>
    <t>Cyr &amp; Peters 1996</t>
    <phoneticPr fontId="2" type="noConversion"/>
  </si>
  <si>
    <t>.O</t>
    <phoneticPr fontId="2" type="noConversion"/>
  </si>
  <si>
    <t>Zooplankton P-B, lakes</t>
    <phoneticPr fontId="2" type="noConversion"/>
  </si>
  <si>
    <t>0.58 , 0.90</t>
  </si>
  <si>
    <t>0.03 , 516</t>
  </si>
  <si>
    <r>
      <t xml:space="preserve">Range </t>
    </r>
    <r>
      <rPr>
        <b/>
        <i/>
        <sz val="7.5"/>
        <color indexed="8"/>
        <rFont val="Arial"/>
      </rPr>
      <t>B</t>
    </r>
    <r>
      <rPr>
        <b/>
        <sz val="7.5"/>
        <color indexed="8"/>
        <rFont val="Arial"/>
      </rPr>
      <t>:</t>
    </r>
    <r>
      <rPr>
        <b/>
        <i/>
        <sz val="7.5"/>
        <color indexed="8"/>
        <rFont val="Arial"/>
      </rPr>
      <t xml:space="preserve"> </t>
    </r>
    <r>
      <rPr>
        <b/>
        <sz val="7.5"/>
        <color indexed="8"/>
        <rFont val="Arial"/>
      </rPr>
      <t>g/m</t>
    </r>
    <r>
      <rPr>
        <b/>
        <vertAlign val="superscript"/>
        <sz val="7.5"/>
        <color indexed="8"/>
        <rFont val="Arial"/>
      </rPr>
      <t>2</t>
    </r>
    <phoneticPr fontId="2" type="noConversion"/>
  </si>
  <si>
    <t>Predator-prey</t>
    <phoneticPr fontId="2" type="noConversion"/>
  </si>
  <si>
    <t>.A</t>
    <phoneticPr fontId="2" type="noConversion"/>
  </si>
  <si>
    <t>0.64 , 0.89</t>
  </si>
  <si>
    <t>0.16 , 15.2</t>
  </si>
  <si>
    <t>From 190 refs</t>
  </si>
  <si>
    <t>.B</t>
    <phoneticPr fontId="2" type="noConversion"/>
  </si>
  <si>
    <t>0.59 , 0.89</t>
  </si>
  <si>
    <t>0.52 , 160</t>
  </si>
  <si>
    <t>c</t>
    <phoneticPr fontId="2" type="noConversion"/>
  </si>
  <si>
    <t>S2</t>
    <phoneticPr fontId="2" type="noConversion"/>
  </si>
  <si>
    <t>.1</t>
    <phoneticPr fontId="2" type="noConversion"/>
  </si>
  <si>
    <t>0.07 , 1.32</t>
  </si>
  <si>
    <t>0.27 , 12.4</t>
  </si>
  <si>
    <t>S2</t>
    <phoneticPr fontId="2" type="noConversion"/>
  </si>
  <si>
    <t>.2</t>
    <phoneticPr fontId="2" type="noConversion"/>
  </si>
  <si>
    <t>0.45 , 0.86</t>
  </si>
  <si>
    <t>0.13 , 12.1</t>
  </si>
  <si>
    <t xml:space="preserve">East 1984 </t>
    <phoneticPr fontId="2" type="noConversion"/>
  </si>
  <si>
    <t>0.80</t>
    <phoneticPr fontId="2" type="noConversion"/>
  </si>
  <si>
    <t>0.61 , 1.0</t>
  </si>
  <si>
    <t>0.11 , 13.3</t>
  </si>
  <si>
    <t>0.19 , 1.16</t>
  </si>
  <si>
    <t>0.21 , 12.4</t>
  </si>
  <si>
    <t>Grange 2006</t>
    <phoneticPr fontId="2" type="noConversion"/>
  </si>
  <si>
    <t>0.40 , 1.04</t>
  </si>
  <si>
    <t>Approximation digitized from Figure 2 in McCauley and Kalff 1981; Original is in Table 3 in Andronikova et al. 1972, p.65: 5.69 kcal/m2 average zooplankton biomass</t>
  </si>
  <si>
    <t>Jumppanen 1976; cited in McCauley &amp; Kalff 1981</t>
  </si>
  <si>
    <t>Skogheim and Rognerud 1978; cited in McCauley &amp; Kalff 1981</t>
  </si>
  <si>
    <t>Andersson et al. 1975; Cronberg et al. 1975; cited in McCauley &amp; Kalff 1981</t>
  </si>
  <si>
    <t>Approximation digitized from Figure 2 in McCauley and Kalff 1981; Original is in Table 7 in Winberg et al. 1972, p.399: 4.06 kcal/m2 as the average zooplankton biomass (includes filter feeders and predators)</t>
  </si>
  <si>
    <t xml:space="preserve">Area: 6.3 km2; </t>
    <phoneticPr fontId="2" type="noConversion"/>
  </si>
  <si>
    <t>Area: 13.1 km2;</t>
    <phoneticPr fontId="2" type="noConversion"/>
  </si>
  <si>
    <t>Area: 80.1 km2</t>
    <phoneticPr fontId="2" type="noConversion"/>
  </si>
  <si>
    <t>Del Giorgio Cole Caraco and Peters 1999</t>
  </si>
  <si>
    <t>Connelly</t>
    <phoneticPr fontId="2" type="noConversion"/>
  </si>
  <si>
    <t>Coulombe</t>
    <phoneticPr fontId="2" type="noConversion"/>
  </si>
  <si>
    <t>Croche</t>
    <phoneticPr fontId="2" type="noConversion"/>
  </si>
  <si>
    <t>Cromwell</t>
    <phoneticPr fontId="2" type="noConversion"/>
  </si>
  <si>
    <t>D'Argent</t>
    <phoneticPr fontId="2" type="noConversion"/>
  </si>
  <si>
    <t>Fitch Bay, Memphremagog</t>
    <phoneticPr fontId="2" type="noConversion"/>
  </si>
  <si>
    <t>L'Achigan</t>
    <phoneticPr fontId="2" type="noConversion"/>
  </si>
  <si>
    <t>Lovering</t>
    <phoneticPr fontId="2" type="noConversion"/>
  </si>
  <si>
    <t>Magog</t>
    <phoneticPr fontId="2" type="noConversion"/>
  </si>
  <si>
    <t>Nicolet</t>
    <phoneticPr fontId="2" type="noConversion"/>
  </si>
  <si>
    <t>Quinn Bay, Memphremagog</t>
    <phoneticPr fontId="2" type="noConversion"/>
  </si>
  <si>
    <t>Silver</t>
    <phoneticPr fontId="2" type="noConversion"/>
  </si>
  <si>
    <t>South Bay, Memphremagog</t>
    <phoneticPr fontId="2" type="noConversion"/>
  </si>
  <si>
    <t>Stukely</t>
    <phoneticPr fontId="2" type="noConversion"/>
  </si>
  <si>
    <t>Waterloo</t>
    <phoneticPr fontId="2" type="noConversion"/>
  </si>
  <si>
    <t>Irigoien 2004</t>
    <phoneticPr fontId="2" type="noConversion"/>
  </si>
  <si>
    <t>.H</t>
    <phoneticPr fontId="2" type="noConversion"/>
  </si>
  <si>
    <t>0.64 , 0.75</t>
  </si>
  <si>
    <t>Microzooplankton; Indian</t>
    <phoneticPr fontId="2" type="noConversion"/>
  </si>
  <si>
    <t>0.70</t>
    <phoneticPr fontId="2" type="noConversion"/>
  </si>
  <si>
    <t>0.80</t>
    <phoneticPr fontId="2" type="noConversion"/>
  </si>
  <si>
    <t>1.69 , 3.2E6</t>
  </si>
  <si>
    <t>Niklas 2009 after Cannell 1982</t>
    <phoneticPr fontId="2" type="noConversion"/>
  </si>
  <si>
    <t xml:space="preserve">            - Fagales (broadleaf)</t>
    <phoneticPr fontId="2" type="noConversion"/>
  </si>
  <si>
    <t>0.66 , 0.88</t>
  </si>
  <si>
    <t>2.6E4 , 3.2E6</t>
  </si>
  <si>
    <t>S2</t>
    <phoneticPr fontId="2" type="noConversion"/>
  </si>
  <si>
    <t>0.74 , 1.38</t>
  </si>
  <si>
    <t>0.52 , 37</t>
  </si>
  <si>
    <t xml:space="preserve">Downing 1990 </t>
    <phoneticPr fontId="2" type="noConversion"/>
  </si>
  <si>
    <t>0.74 , 1.04</t>
  </si>
  <si>
    <t>90 , 2790</t>
  </si>
  <si>
    <t>.L</t>
    <phoneticPr fontId="2" type="noConversion"/>
  </si>
  <si>
    <t>0.49 , 0.85</t>
  </si>
  <si>
    <t>100 , 3200</t>
  </si>
  <si>
    <t>S1</t>
    <phoneticPr fontId="2" type="noConversion"/>
  </si>
  <si>
    <t>.M</t>
    <phoneticPr fontId="2" type="noConversion"/>
  </si>
  <si>
    <t>0.51 , 0.75</t>
  </si>
  <si>
    <t>1 , 1800</t>
    <phoneticPr fontId="2" type="noConversion"/>
  </si>
  <si>
    <t>Duarte 1999</t>
    <phoneticPr fontId="2" type="noConversion"/>
  </si>
  <si>
    <t>S1</t>
    <phoneticPr fontId="2" type="noConversion"/>
  </si>
  <si>
    <t>.N</t>
    <phoneticPr fontId="2" type="noConversion"/>
  </si>
  <si>
    <t>Irigoien 2004</t>
    <phoneticPr fontId="2" type="noConversion"/>
  </si>
  <si>
    <t>.G</t>
    <phoneticPr fontId="2" type="noConversion"/>
  </si>
  <si>
    <t>Microzooplankton; Atlantic</t>
    <phoneticPr fontId="2" type="noConversion"/>
  </si>
  <si>
    <t>0.57 , 0.88</t>
  </si>
  <si>
    <t>0.02 , 8.2</t>
  </si>
  <si>
    <t>2E-11, 2E-6</t>
    <phoneticPr fontId="2" type="noConversion"/>
  </si>
  <si>
    <t>De Long 2009</t>
    <phoneticPr fontId="2" type="noConversion"/>
  </si>
  <si>
    <t xml:space="preserve">        Plant (32 species)</t>
    <phoneticPr fontId="2" type="noConversion"/>
  </si>
  <si>
    <t xml:space="preserve">McCauley 1981; Cyr 1996 &amp; 3+ </t>
    <phoneticPr fontId="2" type="noConversion"/>
  </si>
  <si>
    <t>1.08 , 160</t>
  </si>
  <si>
    <t>Randall 1995</t>
  </si>
  <si>
    <t>Fish population P-B, lakes</t>
    <phoneticPr fontId="2" type="noConversion"/>
  </si>
  <si>
    <t>0.80 , 0.98</t>
  </si>
  <si>
    <t>0.70</t>
    <phoneticPr fontId="2" type="noConversion"/>
  </si>
  <si>
    <t>2E-3 , 7.7</t>
    <phoneticPr fontId="2" type="noConversion"/>
  </si>
  <si>
    <t xml:space="preserve">Downing 1993 </t>
    <phoneticPr fontId="2" type="noConversion"/>
  </si>
  <si>
    <t>.30</t>
  </si>
  <si>
    <t xml:space="preserve">    Planktivore P-B </t>
    <phoneticPr fontId="2" type="noConversion"/>
  </si>
  <si>
    <t>0.57 , 1.05</t>
  </si>
  <si>
    <t>0.01 , 22</t>
  </si>
  <si>
    <t xml:space="preserve">Downing 1993 </t>
    <phoneticPr fontId="2" type="noConversion"/>
  </si>
  <si>
    <t>.31</t>
  </si>
  <si>
    <t xml:space="preserve">    Benthivore P-B </t>
    <phoneticPr fontId="2" type="noConversion"/>
  </si>
  <si>
    <t>0.55 , 0.94</t>
  </si>
  <si>
    <t>0.002 , 24.8</t>
  </si>
  <si>
    <t>.32</t>
  </si>
  <si>
    <t xml:space="preserve">    Piscivore P-B </t>
    <phoneticPr fontId="2" type="noConversion"/>
  </si>
  <si>
    <t>0.95 , 1.22</t>
  </si>
  <si>
    <t>0.03 , 12.9</t>
  </si>
  <si>
    <t>Cyr and Peters 1996 report in ug/L: Phytoplankton 18200; Zooplankton 4494 in Batorin</t>
    <phoneticPr fontId="2" type="noConversion"/>
  </si>
  <si>
    <t>ug C/ L to g/m3 freshmass x0.05</t>
  </si>
  <si>
    <t>ug C/ L to g/m3 freshmass x0.05</t>
    <phoneticPr fontId="2" type="noConversion"/>
  </si>
  <si>
    <t>D'Argent</t>
    <phoneticPr fontId="2" type="noConversion"/>
  </si>
  <si>
    <t>St. Francoise</t>
    <phoneticPr fontId="2" type="noConversion"/>
  </si>
  <si>
    <t>Aylmer</t>
    <phoneticPr fontId="2" type="noConversion"/>
  </si>
  <si>
    <t>Coulombe</t>
    <phoneticPr fontId="2" type="noConversion"/>
  </si>
  <si>
    <t>Lovering</t>
    <phoneticPr fontId="2" type="noConversion"/>
  </si>
  <si>
    <t>Central basin, Memphremagog</t>
    <phoneticPr fontId="2" type="noConversion"/>
  </si>
  <si>
    <t>Brome</t>
    <phoneticPr fontId="2" type="noConversion"/>
  </si>
  <si>
    <t>Magog</t>
    <phoneticPr fontId="2" type="noConversion"/>
  </si>
  <si>
    <t>Yamaska</t>
    <phoneticPr fontId="2" type="noConversion"/>
  </si>
  <si>
    <t>Waterloo</t>
    <phoneticPr fontId="2" type="noConversion"/>
  </si>
  <si>
    <t>Water body</t>
    <phoneticPr fontId="2" type="noConversion"/>
  </si>
  <si>
    <t>Latitude</t>
    <phoneticPr fontId="2" type="noConversion"/>
  </si>
  <si>
    <t>Longitude</t>
    <phoneticPr fontId="2" type="noConversion"/>
  </si>
  <si>
    <t>DOC Dissolved organic carbon (mg/L)</t>
    <phoneticPr fontId="2" type="noConversion"/>
  </si>
  <si>
    <t>Bonacina and de Bernardi 1978; Ruggi and Saraceni 1978; cited in McCauley &amp; Kalff 1981</t>
  </si>
  <si>
    <t>Nauwerck 1963; cited in McCauley &amp; Kalff 1981</t>
  </si>
  <si>
    <t>Coveney et al. 1977; cited in McCauley &amp; Kalff 1981</t>
  </si>
  <si>
    <t>Wright 1958; cited in McCauley &amp; Kalff 1981</t>
  </si>
  <si>
    <t>De Bernadi 1974; Ruggiu and Saraceni 1974; cited in McCauley &amp; Kalff 1981</t>
  </si>
  <si>
    <t>188 , 2930</t>
  </si>
  <si>
    <t>0.70</t>
  </si>
  <si>
    <t>0.62 , 0.77</t>
  </si>
  <si>
    <t>1 , 7300</t>
  </si>
  <si>
    <t>Niklas 2004</t>
    <phoneticPr fontId="2" type="noConversion"/>
  </si>
  <si>
    <t xml:space="preserve">        Ectotherm</t>
    <phoneticPr fontId="2" type="noConversion"/>
  </si>
  <si>
    <t>0.77 , 0.81</t>
  </si>
  <si>
    <t>2.2E-7, 1.5E4</t>
    <phoneticPr fontId="2" type="noConversion"/>
  </si>
  <si>
    <t xml:space="preserve">            Invertebrate </t>
    <phoneticPr fontId="2" type="noConversion"/>
  </si>
  <si>
    <t>0.80</t>
  </si>
  <si>
    <t>0.74 , 0.85</t>
  </si>
  <si>
    <t>2.2E-7 , 5.82</t>
  </si>
  <si>
    <t xml:space="preserve">            - Cladocera</t>
    <phoneticPr fontId="2" type="noConversion"/>
  </si>
  <si>
    <t>0.47 , 1.44</t>
  </si>
  <si>
    <t>3E-5 , 8.8E-4</t>
  </si>
  <si>
    <t xml:space="preserve">            - Diptera</t>
  </si>
  <si>
    <t>Plante 1989</t>
    <phoneticPr fontId="2" type="noConversion"/>
  </si>
  <si>
    <t>.P</t>
    <phoneticPr fontId="2" type="noConversion"/>
  </si>
  <si>
    <t>Fish P-B, freshwater</t>
    <phoneticPr fontId="2" type="noConversion"/>
  </si>
  <si>
    <t>0.91 , 1.26</t>
  </si>
  <si>
    <t>Cyr and Peters 1996 report in ug/L: Phytoplankton 800; Zooplankton 1100 in Naroch</t>
    <phoneticPr fontId="2" type="noConversion"/>
  </si>
  <si>
    <t>Broadleaf foliage P-foliage B</t>
    <phoneticPr fontId="2" type="noConversion"/>
  </si>
  <si>
    <t>0.70</t>
    <phoneticPr fontId="2" type="noConversion"/>
  </si>
  <si>
    <t>0.62 , 0.78</t>
  </si>
  <si>
    <t>4 , 1470</t>
  </si>
  <si>
    <t>Niklas 2004</t>
    <phoneticPr fontId="2" type="noConversion"/>
  </si>
  <si>
    <t xml:space="preserve">Coniferous total P-foliage B </t>
    <phoneticPr fontId="2" type="noConversion"/>
  </si>
  <si>
    <t>0.62 , 1.1</t>
  </si>
  <si>
    <t>140 , 3200</t>
  </si>
  <si>
    <t>Huston 2009</t>
    <phoneticPr fontId="2" type="noConversion"/>
  </si>
  <si>
    <t xml:space="preserve">Coniferous total P-foliage B </t>
    <phoneticPr fontId="2" type="noConversion"/>
  </si>
  <si>
    <t>0.57 , 0.75</t>
  </si>
  <si>
    <t xml:space="preserve">            - Pinales (needleleaf)</t>
    <phoneticPr fontId="2" type="noConversion"/>
  </si>
  <si>
    <t>0.67 , 0.81</t>
  </si>
  <si>
    <t>1.69 , 2.2E6</t>
  </si>
  <si>
    <r>
      <t>Abbreviations:</t>
    </r>
    <r>
      <rPr>
        <i/>
        <sz val="11"/>
        <color indexed="8"/>
        <rFont val="Times New Roman"/>
      </rPr>
      <t xml:space="preserve"> k, </t>
    </r>
    <r>
      <rPr>
        <sz val="11"/>
        <color indexed="8"/>
        <rFont val="Times New Roman"/>
      </rPr>
      <t>exponent;</t>
    </r>
    <r>
      <rPr>
        <i/>
        <sz val="11"/>
        <color indexed="8"/>
        <rFont val="Times New Roman"/>
      </rPr>
      <t xml:space="preserve"> n, </t>
    </r>
    <r>
      <rPr>
        <sz val="11"/>
        <color indexed="8"/>
        <rFont val="Times New Roman"/>
      </rPr>
      <t>number of data points; R</t>
    </r>
    <r>
      <rPr>
        <vertAlign val="superscript"/>
        <sz val="11"/>
        <color indexed="8"/>
        <rFont val="Times New Roman"/>
      </rPr>
      <t>2</t>
    </r>
    <r>
      <rPr>
        <sz val="11"/>
        <color indexed="8"/>
        <rFont val="Times New Roman"/>
      </rPr>
      <t xml:space="preserve">, coefficient of determination; Range </t>
    </r>
    <r>
      <rPr>
        <i/>
        <sz val="11"/>
        <color indexed="8"/>
        <rFont val="Times New Roman"/>
      </rPr>
      <t>B</t>
    </r>
    <r>
      <rPr>
        <sz val="11"/>
        <color indexed="8"/>
        <rFont val="Times New Roman"/>
      </rPr>
      <t>, min and max x-variable;</t>
    </r>
    <phoneticPr fontId="2" type="noConversion"/>
  </si>
  <si>
    <t>0.71 , 0.75</t>
  </si>
  <si>
    <t>0.59 , 0.88</t>
  </si>
  <si>
    <t>2.6E-7 , 0.6</t>
  </si>
  <si>
    <t xml:space="preserve">            Fish</t>
    <phoneticPr fontId="2" type="noConversion"/>
  </si>
  <si>
    <t>0.72 , 0.87</t>
  </si>
  <si>
    <t>0.54 , 1.5E4</t>
  </si>
  <si>
    <t>.15</t>
  </si>
  <si>
    <t xml:space="preserve">            - Cypriniformes</t>
  </si>
  <si>
    <t>0.68 , 0.95</t>
  </si>
  <si>
    <t>4.39 , 2.4E3</t>
  </si>
  <si>
    <t>.16</t>
  </si>
  <si>
    <t xml:space="preserve">            - Perciformes</t>
  </si>
  <si>
    <t>0.77 , 0.89</t>
  </si>
  <si>
    <t>0.54 , 2.6E3</t>
  </si>
  <si>
    <t xml:space="preserve">        Bird</t>
    <phoneticPr fontId="2" type="noConversion"/>
  </si>
  <si>
    <t>0.62 , 0.85</t>
  </si>
  <si>
    <t>8 , 8.0E3</t>
  </si>
  <si>
    <t>Ernest 2003</t>
    <phoneticPr fontId="2" type="noConversion"/>
  </si>
  <si>
    <t xml:space="preserve">            - Passeriformes</t>
    <phoneticPr fontId="2" type="noConversion"/>
  </si>
  <si>
    <t>0.59 , 1.43</t>
  </si>
  <si>
    <t>8 , 80</t>
  </si>
  <si>
    <t xml:space="preserve">            - Non passerines</t>
    <phoneticPr fontId="2" type="noConversion"/>
  </si>
  <si>
    <t>0.49 , 1.02</t>
  </si>
  <si>
    <t>40 , 8000</t>
  </si>
  <si>
    <t>0.37 , 3.7</t>
  </si>
  <si>
    <r>
      <t>Tiger – prey</t>
    </r>
    <r>
      <rPr>
        <sz val="8"/>
        <color indexed="8"/>
        <rFont val="Arial"/>
      </rPr>
      <t xml:space="preserve">; India </t>
    </r>
    <phoneticPr fontId="2" type="noConversion"/>
  </si>
  <si>
    <t>0.46 , 0.79</t>
  </si>
  <si>
    <t>5.1E-3</t>
    <phoneticPr fontId="2" type="noConversion"/>
  </si>
  <si>
    <t>0.68 , 8.2</t>
  </si>
  <si>
    <t>Karanth 2004</t>
    <phoneticPr fontId="2" type="noConversion"/>
  </si>
  <si>
    <t>0.50 , 1.09</t>
  </si>
  <si>
    <t>Data were combined with other meta-analyses (Cyr and Peters 1996; McCauley &amp; Kalff 1981, Del Giorgio and Gasol 1995), by multiplying by 50 to convert ug C/L to fresh mass  in ug/L, based on comparisons with Pace 1986 for the same lakes and McCauley &amp; Kalff 1981 for Memphremagog. The factor can range from 20 to 200 without altering the exponent.</t>
    <phoneticPr fontId="2" type="noConversion"/>
  </si>
  <si>
    <t>Approximation digitized from Figure 2 in McCauley and Kalff 1981; Original is in Table 9 in Winberg et al. 1972, p.401: 10.03 kcal/m2 as the average zooplankton biomass (includes filter feeders and predators)</t>
  </si>
  <si>
    <t>0.48 , 0.90</t>
  </si>
  <si>
    <t>0.16, 83.2</t>
  </si>
  <si>
    <t>S1</t>
    <phoneticPr fontId="2" type="noConversion"/>
  </si>
  <si>
    <t>.F</t>
    <phoneticPr fontId="2" type="noConversion"/>
  </si>
  <si>
    <t>Zooplankton; English Channel</t>
    <phoneticPr fontId="2" type="noConversion"/>
  </si>
  <si>
    <t>0.65 , 0.81</t>
  </si>
  <si>
    <t>0.06 , 7.3</t>
  </si>
  <si>
    <t>McCauley 1981</t>
    <phoneticPr fontId="2" type="noConversion"/>
  </si>
  <si>
    <t>S2</t>
    <phoneticPr fontId="2" type="noConversion"/>
  </si>
  <si>
    <t>.12</t>
    <phoneticPr fontId="2" type="noConversion"/>
  </si>
  <si>
    <t xml:space="preserve">    Zooplankton; lakes, avg.</t>
    <phoneticPr fontId="2" type="noConversion"/>
  </si>
  <si>
    <t>0.46 , 0.89</t>
  </si>
  <si>
    <t>0.16 , 83.2</t>
  </si>
  <si>
    <t>.C</t>
    <phoneticPr fontId="2" type="noConversion"/>
  </si>
  <si>
    <t>0.59 , 0.90</t>
  </si>
  <si>
    <t>0.27 , 6.3</t>
  </si>
  <si>
    <t>Project Tiger &amp; 22+</t>
    <phoneticPr fontId="2" type="noConversion"/>
  </si>
  <si>
    <t>.D</t>
    <phoneticPr fontId="2" type="noConversion"/>
  </si>
  <si>
    <t>0.61 , 0.83</t>
  </si>
  <si>
    <t>0.012 , 0.75</t>
  </si>
  <si>
    <t>Fuller 1989; Messier 1994</t>
    <phoneticPr fontId="2" type="noConversion"/>
  </si>
  <si>
    <t>S1</t>
    <phoneticPr fontId="2" type="noConversion"/>
  </si>
  <si>
    <t>.E</t>
    <phoneticPr fontId="2" type="noConversion"/>
  </si>
  <si>
    <t>Zooplankton–algae; lakes</t>
    <phoneticPr fontId="2" type="noConversion"/>
  </si>
  <si>
    <t>De Long 2009</t>
    <phoneticPr fontId="2" type="noConversion"/>
  </si>
  <si>
    <t xml:space="preserve">    Eukaryote (species)</t>
    <phoneticPr fontId="2" type="noConversion"/>
  </si>
  <si>
    <t>0.74 , 0.75</t>
  </si>
  <si>
    <t>2E-11, 1.6E8</t>
    <phoneticPr fontId="2" type="noConversion"/>
  </si>
  <si>
    <t>Ernest 2003 &amp; 94+</t>
    <phoneticPr fontId="2" type="noConversion"/>
  </si>
  <si>
    <t xml:space="preserve">        Protist</t>
    <phoneticPr fontId="2" type="noConversion"/>
  </si>
  <si>
    <t>0.83 , 0.91</t>
  </si>
  <si>
    <t xml:space="preserve">    Prokaryote</t>
    <phoneticPr fontId="2" type="noConversion"/>
  </si>
  <si>
    <t>1.06 , 1.53</t>
  </si>
  <si>
    <t>9E6</t>
    <phoneticPr fontId="2" type="noConversion"/>
  </si>
  <si>
    <t>4E-14, 1E-11</t>
    <phoneticPr fontId="2" type="noConversion"/>
  </si>
  <si>
    <t>Tables S1 to S3. Data for these regressions are included in the worksheets "eco", "ind", "Land" and "Aqua".</t>
    <phoneticPr fontId="2" type="noConversion"/>
  </si>
  <si>
    <t>Coupland 1993; Sims 1978 &amp; 8+</t>
    <phoneticPr fontId="2" type="noConversion"/>
  </si>
  <si>
    <t>Huston 2009; Michaletz 2014</t>
    <phoneticPr fontId="2" type="noConversion"/>
  </si>
  <si>
    <t>Downing 1990; Randall 1995</t>
    <phoneticPr fontId="2" type="noConversion"/>
  </si>
  <si>
    <t>Plante 1989; Downing 1993; Ernest 2003</t>
    <phoneticPr fontId="2" type="noConversion"/>
  </si>
  <si>
    <t>Pereira 2006; Duncan 2007; Fagan 2009; Ernest 2003</t>
    <phoneticPr fontId="2" type="noConversion"/>
  </si>
  <si>
    <r>
      <t>in aquatic predator-prey relations (S1.M-P), where biomass and production are volumetric (replace m</t>
    </r>
    <r>
      <rPr>
        <vertAlign val="superscript"/>
        <sz val="11"/>
        <color indexed="8"/>
        <rFont val="Times New Roman"/>
      </rPr>
      <t>2</t>
    </r>
    <r>
      <rPr>
        <sz val="11"/>
        <color indexed="8"/>
        <rFont val="Times New Roman"/>
      </rPr>
      <t xml:space="preserve"> with m</t>
    </r>
    <r>
      <rPr>
        <vertAlign val="superscript"/>
        <sz val="11"/>
        <color indexed="8"/>
        <rFont val="Times New Roman"/>
      </rPr>
      <t>3</t>
    </r>
    <r>
      <rPr>
        <sz val="11"/>
        <color indexed="8"/>
        <rFont val="Times New Roman"/>
      </rPr>
      <t>).</t>
    </r>
    <phoneticPr fontId="2" type="noConversion"/>
  </si>
  <si>
    <r>
      <t>c</t>
    </r>
    <r>
      <rPr>
        <sz val="11"/>
        <color indexed="8"/>
        <rFont val="Times New Roman"/>
      </rPr>
      <t>, coefficient (y-value at x=1 g/m</t>
    </r>
    <r>
      <rPr>
        <vertAlign val="superscript"/>
        <sz val="11"/>
        <color indexed="8"/>
        <rFont val="Times New Roman"/>
      </rPr>
      <t>2</t>
    </r>
    <r>
      <rPr>
        <sz val="11"/>
        <color indexed="8"/>
        <rFont val="Times New Roman"/>
      </rPr>
      <t>); 95% CI (</t>
    </r>
    <r>
      <rPr>
        <i/>
        <sz val="11"/>
        <color indexed="8"/>
        <rFont val="Times New Roman"/>
      </rPr>
      <t>k</t>
    </r>
    <r>
      <rPr>
        <sz val="11"/>
        <color indexed="8"/>
        <rFont val="Times New Roman"/>
      </rPr>
      <t xml:space="preserve">), confidence interval on </t>
    </r>
    <r>
      <rPr>
        <i/>
        <sz val="11"/>
        <color indexed="8"/>
        <rFont val="Times New Roman"/>
      </rPr>
      <t>k</t>
    </r>
    <r>
      <rPr>
        <sz val="11"/>
        <color indexed="8"/>
        <rFont val="Times New Roman"/>
      </rPr>
      <t xml:space="preserve">. </t>
    </r>
    <phoneticPr fontId="2" type="noConversion"/>
  </si>
  <si>
    <t>McCauley 1981</t>
    <phoneticPr fontId="2" type="noConversion"/>
  </si>
  <si>
    <t>Zooplankton; lakes, avg.</t>
    <phoneticPr fontId="2" type="noConversion"/>
  </si>
  <si>
    <t>0.46 , 0.96</t>
  </si>
  <si>
    <t>Data were combined with other meta-analyses (Cyr and Peters 1996; McCauley &amp; Kalff 1981, Del Giorgio et al. 1999), by multiplying by 50 to convert ug C/L to fresh mass in ug/L, based on comparisons with Pace 1986 for the same lakes and McCauley &amp; Kalff 1981 for Memphremagog. The factor can range from 20 to 200 without altering the exponent.</t>
    <phoneticPr fontId="2" type="noConversion"/>
  </si>
  <si>
    <t>McCauley &amp; Kalff 1981 report in g/m3: Phytoplankton 4.4; Zooplankton 3.176 in Myastro</t>
    <phoneticPr fontId="2" type="noConversion"/>
  </si>
  <si>
    <t>Planktivore</t>
    <phoneticPr fontId="2" type="noConversion"/>
  </si>
  <si>
    <t>Benthivore</t>
    <phoneticPr fontId="2" type="noConversion"/>
  </si>
  <si>
    <t>Piscivore</t>
    <phoneticPr fontId="2" type="noConversion"/>
  </si>
  <si>
    <t>Planktivore and benthivore</t>
    <phoneticPr fontId="2" type="noConversion"/>
  </si>
  <si>
    <t>Trophic group</t>
    <phoneticPr fontId="2" type="noConversion"/>
  </si>
  <si>
    <t>Coupland 1993</t>
    <phoneticPr fontId="2" type="noConversion"/>
  </si>
  <si>
    <t>S2</t>
    <phoneticPr fontId="2" type="noConversion"/>
  </si>
  <si>
    <t>.17</t>
    <phoneticPr fontId="2" type="noConversion"/>
  </si>
  <si>
    <t>0.46 , 0.83</t>
  </si>
  <si>
    <t>36 , 699</t>
  </si>
  <si>
    <t>Sims 1978</t>
    <phoneticPr fontId="2" type="noConversion"/>
  </si>
  <si>
    <t>0.52 , 0.76</t>
  </si>
  <si>
    <t>52 , 4800</t>
  </si>
  <si>
    <t>Coupland 1993 Sims 1978 &amp; 7+</t>
    <phoneticPr fontId="2" type="noConversion"/>
  </si>
  <si>
    <t xml:space="preserve">Broadleaf total P-foliage B </t>
    <phoneticPr fontId="2" type="noConversion"/>
  </si>
  <si>
    <t>0.54 , 0.77</t>
  </si>
  <si>
    <t>Huston 2009</t>
    <phoneticPr fontId="2" type="noConversion"/>
  </si>
  <si>
    <t xml:space="preserve">Broadleaf total P-foliage B </t>
    <phoneticPr fontId="2" type="noConversion"/>
  </si>
  <si>
    <t>0.62 , 0.72</t>
  </si>
  <si>
    <t>66 , 2850</t>
  </si>
  <si>
    <t xml:space="preserve">Michaletz 2004 </t>
    <phoneticPr fontId="2" type="noConversion"/>
  </si>
  <si>
    <t>220 , 4.5E4</t>
  </si>
  <si>
    <r>
      <t xml:space="preserve">Table S1. Ecosystem scaling regressions. </t>
    </r>
    <r>
      <rPr>
        <sz val="11"/>
        <color indexed="8"/>
        <rFont val="Times New Roman"/>
      </rPr>
      <t>Biomass (</t>
    </r>
    <r>
      <rPr>
        <i/>
        <sz val="11"/>
        <color indexed="8"/>
        <rFont val="Times New Roman"/>
      </rPr>
      <t>B</t>
    </r>
    <r>
      <rPr>
        <sz val="11"/>
        <color indexed="8"/>
        <rFont val="Times New Roman"/>
      </rPr>
      <t>) has units g/m</t>
    </r>
    <r>
      <rPr>
        <vertAlign val="superscript"/>
        <sz val="11"/>
        <color indexed="8"/>
        <rFont val="Times New Roman"/>
      </rPr>
      <t>2</t>
    </r>
    <r>
      <rPr>
        <sz val="11"/>
        <color indexed="8"/>
        <rFont val="Times New Roman"/>
      </rPr>
      <t>, and production (</t>
    </r>
    <r>
      <rPr>
        <i/>
        <sz val="11"/>
        <color indexed="8"/>
        <rFont val="Times New Roman"/>
      </rPr>
      <t>P</t>
    </r>
    <r>
      <rPr>
        <sz val="11"/>
        <color indexed="8"/>
        <rFont val="Times New Roman"/>
      </rPr>
      <t>) has units of g/m</t>
    </r>
    <r>
      <rPr>
        <vertAlign val="superscript"/>
        <sz val="11"/>
        <color indexed="8"/>
        <rFont val="Times New Roman"/>
      </rPr>
      <t>2</t>
    </r>
    <r>
      <rPr>
        <sz val="11"/>
        <color indexed="8"/>
        <rFont val="Times New Roman"/>
      </rPr>
      <t>/yr, except</t>
    </r>
    <phoneticPr fontId="2" type="noConversion"/>
  </si>
  <si>
    <t xml:space="preserve">specifies the regression from Table S1, to which the data belong. Similarly, column S2 specifies the regression </t>
    <phoneticPr fontId="2" type="noConversion"/>
  </si>
  <si>
    <t xml:space="preserve">detailed references for individual data points. By selecting the plots on these worksheets, the data is highlighted. </t>
    <phoneticPr fontId="2" type="noConversion"/>
  </si>
  <si>
    <t xml:space="preserve">The "Land" worksheet contains all terrestrial large mammal predator-prey data, and grassland and forest </t>
    <phoneticPr fontId="2" type="noConversion"/>
  </si>
  <si>
    <t xml:space="preserve">            - Artiodactyla</t>
    <phoneticPr fontId="2" type="noConversion"/>
  </si>
  <si>
    <t>0.71 , 0.84</t>
  </si>
  <si>
    <t>1460 , 1.4E6</t>
    <phoneticPr fontId="2" type="noConversion"/>
  </si>
  <si>
    <t xml:space="preserve">            - Carnivora</t>
  </si>
  <si>
    <t>0.7 , 0.8</t>
  </si>
  <si>
    <t>53.2 , 9.4E5</t>
    <phoneticPr fontId="2" type="noConversion"/>
  </si>
  <si>
    <t xml:space="preserve">            - Cetacea</t>
  </si>
  <si>
    <t>0.85 , 1.01</t>
  </si>
  <si>
    <t>3.3E4, 1.6E8</t>
    <phoneticPr fontId="2" type="noConversion"/>
  </si>
  <si>
    <t xml:space="preserve">            - Chiroptera</t>
  </si>
  <si>
    <t>0.77 , 0.94</t>
  </si>
  <si>
    <t>3 , 804</t>
  </si>
  <si>
    <t xml:space="preserve">            - Lagomorpha</t>
    <phoneticPr fontId="2" type="noConversion"/>
  </si>
  <si>
    <t>0.23 , 1.15</t>
  </si>
  <si>
    <t>140 , 4500</t>
  </si>
  <si>
    <t xml:space="preserve">            - Primate</t>
  </si>
  <si>
    <t>0.60 , 0.73</t>
  </si>
  <si>
    <t>64.3 , 1.1E5</t>
  </si>
  <si>
    <t xml:space="preserve">            - Rodentia</t>
  </si>
  <si>
    <t>0.64 , 0.76</t>
  </si>
  <si>
    <t>7.25 , 2.7E4</t>
  </si>
  <si>
    <t>.33</t>
  </si>
  <si>
    <t xml:space="preserve">            - Xenarthra</t>
    <phoneticPr fontId="2" type="noConversion"/>
  </si>
  <si>
    <t>0.66 , 1.29</t>
  </si>
  <si>
    <t xml:space="preserve">        Mammal</t>
    <phoneticPr fontId="2" type="noConversion"/>
  </si>
  <si>
    <t>0.71 , 0.74</t>
  </si>
  <si>
    <t>3 , 1.6E8</t>
    <phoneticPr fontId="2" type="noConversion"/>
  </si>
  <si>
    <t>3.8E-3</t>
    <phoneticPr fontId="2" type="noConversion"/>
  </si>
  <si>
    <t>0.27 , 5.34</t>
  </si>
  <si>
    <t>Kawanishi 2004</t>
    <phoneticPr fontId="2" type="noConversion"/>
  </si>
  <si>
    <t>0.71 , 1.02</t>
    <phoneticPr fontId="2" type="noConversion"/>
  </si>
  <si>
    <t>3.2E-3</t>
    <phoneticPr fontId="2" type="noConversion"/>
  </si>
  <si>
    <t>0.04 , 0.57</t>
  </si>
  <si>
    <t>0.55 , 0.88</t>
  </si>
  <si>
    <t>0.01 , 0.75</t>
  </si>
  <si>
    <t>S2</t>
    <phoneticPr fontId="2" type="noConversion"/>
  </si>
  <si>
    <t>Zooplankton-algae; lakes</t>
    <phoneticPr fontId="2" type="noConversion"/>
  </si>
  <si>
    <t>0.69</t>
    <phoneticPr fontId="2" type="noConversion"/>
  </si>
  <si>
    <t>0.42 , 0.95</t>
    <phoneticPr fontId="2" type="noConversion"/>
  </si>
  <si>
    <t>0.43 , 77.9</t>
  </si>
  <si>
    <t>.11</t>
    <phoneticPr fontId="2" type="noConversion"/>
  </si>
  <si>
    <t>Zooplankton; lakes, all</t>
    <phoneticPr fontId="2" type="noConversion"/>
  </si>
  <si>
    <t>0.50</t>
    <phoneticPr fontId="2" type="noConversion"/>
  </si>
  <si>
    <t>0.41 , 0.59</t>
  </si>
  <si>
    <t>0.095 , 544</t>
  </si>
  <si>
    <r>
      <t>reproductive growth in one year related to adult body mass (</t>
    </r>
    <r>
      <rPr>
        <i/>
        <sz val="11"/>
        <rFont val="Times New Roman"/>
      </rPr>
      <t>b</t>
    </r>
    <r>
      <rPr>
        <sz val="11"/>
        <rFont val="Times New Roman"/>
      </rPr>
      <t>; g). Dashed groupings are a sample of taxonomic</t>
    </r>
    <phoneticPr fontId="2" type="noConversion"/>
  </si>
  <si>
    <t>orders with the most species. Abbreviations are as in Table S1. These data are shown in Fig. 6.</t>
    <phoneticPr fontId="2" type="noConversion"/>
  </si>
  <si>
    <t>Fig. 6</t>
    <phoneticPr fontId="2" type="noConversion"/>
  </si>
  <si>
    <t xml:space="preserve">The predator-prey power law: biomass scaling </t>
    <phoneticPr fontId="2" type="noConversion"/>
  </si>
  <si>
    <t>across terrestrial and aquatic biomes</t>
    <phoneticPr fontId="2" type="noConversion"/>
  </si>
  <si>
    <t xml:space="preserve">            Marsupial</t>
    <phoneticPr fontId="2" type="noConversion"/>
  </si>
  <si>
    <t>0.69 , 0.78</t>
  </si>
  <si>
    <t>6.13 , 2.9E4</t>
  </si>
  <si>
    <t xml:space="preserve">            - Dasyuromorphia</t>
  </si>
  <si>
    <t>0.79 , 0.93</t>
  </si>
  <si>
    <t>6.13 , 8.0E3</t>
  </si>
  <si>
    <t xml:space="preserve">            - Didelphimorphia</t>
    <phoneticPr fontId="2" type="noConversion"/>
  </si>
  <si>
    <t>0.56 , 0.95</t>
  </si>
  <si>
    <t>35 , 2100</t>
  </si>
  <si>
    <t xml:space="preserve">            - Diprotodontia</t>
  </si>
  <si>
    <t>0.69 , 0.81</t>
  </si>
  <si>
    <t>9.5 , 2.9E4</t>
  </si>
  <si>
    <t xml:space="preserve">            Eutherian</t>
    <phoneticPr fontId="2" type="noConversion"/>
  </si>
  <si>
    <t>Fig. 5</t>
    <phoneticPr fontId="2" type="noConversion"/>
  </si>
  <si>
    <t>c</t>
    <phoneticPr fontId="2" type="noConversion"/>
  </si>
  <si>
    <r>
      <t xml:space="preserve">Range </t>
    </r>
    <r>
      <rPr>
        <b/>
        <i/>
        <sz val="7.5"/>
        <color indexed="8"/>
        <rFont val="Arial"/>
      </rPr>
      <t>b</t>
    </r>
    <r>
      <rPr>
        <b/>
        <sz val="7.5"/>
        <color indexed="8"/>
        <rFont val="Arial"/>
      </rPr>
      <t>:</t>
    </r>
    <r>
      <rPr>
        <b/>
        <i/>
        <sz val="7.5"/>
        <color indexed="8"/>
        <rFont val="Arial"/>
      </rPr>
      <t xml:space="preserve">  </t>
    </r>
    <r>
      <rPr>
        <b/>
        <sz val="7.5"/>
        <color indexed="8"/>
        <rFont val="Arial"/>
      </rPr>
      <t>g</t>
    </r>
    <phoneticPr fontId="2" type="noConversion"/>
  </si>
  <si>
    <t>Reference</t>
    <phoneticPr fontId="2" type="noConversion"/>
  </si>
  <si>
    <t>S3</t>
  </si>
  <si>
    <t>.1</t>
    <phoneticPr fontId="2" type="noConversion"/>
  </si>
  <si>
    <t>All measurements</t>
  </si>
  <si>
    <t>0.75 , 0.76</t>
  </si>
  <si>
    <t>4E-14, 1.9E8</t>
    <phoneticPr fontId="2" type="noConversion"/>
  </si>
  <si>
    <t>Ernest 2003 &amp; 94+</t>
    <phoneticPr fontId="2" type="noConversion"/>
  </si>
  <si>
    <t>.2</t>
    <phoneticPr fontId="2" type="noConversion"/>
  </si>
  <si>
    <t xml:space="preserve">    Eukaryotes (excluding birds)</t>
    <phoneticPr fontId="2" type="noConversion"/>
  </si>
  <si>
    <t>0.74 , 0.75</t>
    <phoneticPr fontId="2" type="noConversion"/>
  </si>
  <si>
    <t>2E-11, 1.9E8</t>
    <phoneticPr fontId="2" type="noConversion"/>
  </si>
  <si>
    <t>Ernest 2003 &amp; 94+</t>
    <phoneticPr fontId="2" type="noConversion"/>
  </si>
  <si>
    <t>All species</t>
  </si>
  <si>
    <t>4E-14, 1.7E8</t>
    <phoneticPr fontId="2" type="noConversion"/>
  </si>
  <si>
    <t>Fig. 11</t>
    <phoneticPr fontId="2" type="noConversion"/>
  </si>
  <si>
    <r>
      <t>m</t>
    </r>
    <r>
      <rPr>
        <vertAlign val="superscript"/>
        <sz val="11"/>
        <color indexed="8"/>
        <rFont val="Times New Roman"/>
      </rPr>
      <t>2</t>
    </r>
    <r>
      <rPr>
        <sz val="11"/>
        <color indexed="8"/>
        <rFont val="Times New Roman"/>
      </rPr>
      <t xml:space="preserve"> with m</t>
    </r>
    <r>
      <rPr>
        <vertAlign val="superscript"/>
        <sz val="11"/>
        <color indexed="8"/>
        <rFont val="Times New Roman"/>
      </rPr>
      <t>3</t>
    </r>
    <r>
      <rPr>
        <sz val="11"/>
        <color indexed="8"/>
        <rFont val="Times New Roman"/>
      </rPr>
      <t>). Abbreviations are as in Table S1. Data are in Fig. 11.</t>
    </r>
    <phoneticPr fontId="2" type="noConversion"/>
  </si>
  <si>
    <r>
      <t xml:space="preserve">Table S2. Cross-system meta-analyses. </t>
    </r>
    <r>
      <rPr>
        <sz val="11"/>
        <color indexed="8"/>
        <rFont val="Times New Roman"/>
      </rPr>
      <t>Regressions are from a single published source rather than combined from</t>
    </r>
    <phoneticPr fontId="2" type="noConversion"/>
  </si>
  <si>
    <r>
      <t>multiple sources, as in Table S1. Biomass (</t>
    </r>
    <r>
      <rPr>
        <i/>
        <sz val="11"/>
        <color indexed="8"/>
        <rFont val="Times New Roman"/>
      </rPr>
      <t>B</t>
    </r>
    <r>
      <rPr>
        <sz val="11"/>
        <color indexed="8"/>
        <rFont val="Times New Roman"/>
      </rPr>
      <t>), and production (</t>
    </r>
    <r>
      <rPr>
        <i/>
        <sz val="11"/>
        <color indexed="8"/>
        <rFont val="Times New Roman"/>
      </rPr>
      <t>P</t>
    </r>
    <r>
      <rPr>
        <sz val="11"/>
        <color indexed="8"/>
        <rFont val="Times New Roman"/>
      </rPr>
      <t>) are as in Table S1 (except for S2.10-15, replace</t>
    </r>
    <phoneticPr fontId="2" type="noConversion"/>
  </si>
  <si>
    <r>
      <t xml:space="preserve">Table S3. Individual production to body mass.  </t>
    </r>
    <r>
      <rPr>
        <sz val="11"/>
        <color indexed="8"/>
        <rFont val="Times New Roman"/>
      </rPr>
      <t>Maximum individual production (y-axis; g/yr) includes somatic and</t>
    </r>
    <phoneticPr fontId="2" type="noConversion"/>
  </si>
  <si>
    <t>1.72 , 26.3</t>
  </si>
  <si>
    <t>del Giorgio 1995</t>
    <phoneticPr fontId="2" type="noConversion"/>
  </si>
  <si>
    <t>.14</t>
    <phoneticPr fontId="2" type="noConversion"/>
  </si>
  <si>
    <t>Zooplankton; lakes, avg.</t>
    <phoneticPr fontId="2" type="noConversion"/>
  </si>
  <si>
    <t>0.39 , 0.89</t>
  </si>
  <si>
    <t>1.5 , 20.8</t>
  </si>
  <si>
    <t>del Giorgio 1999</t>
    <phoneticPr fontId="2" type="noConversion"/>
  </si>
  <si>
    <t>.15</t>
    <phoneticPr fontId="2" type="noConversion"/>
  </si>
  <si>
    <t>Microzooplankton; marine</t>
    <phoneticPr fontId="2" type="noConversion"/>
  </si>
  <si>
    <t>0.49 , 0.60</t>
    <phoneticPr fontId="2" type="noConversion"/>
  </si>
  <si>
    <t>7.4E-4 , 8.1</t>
    <phoneticPr fontId="2" type="noConversion"/>
  </si>
  <si>
    <t xml:space="preserve">Irigoien 2004 </t>
    <phoneticPr fontId="2" type="noConversion"/>
  </si>
  <si>
    <t>Production–biomass</t>
    <phoneticPr fontId="2" type="noConversion"/>
  </si>
  <si>
    <t>S2</t>
    <phoneticPr fontId="2" type="noConversion"/>
  </si>
  <si>
    <t>.16</t>
    <phoneticPr fontId="2" type="noConversion"/>
  </si>
  <si>
    <t>103 , 3510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</si>
</sst>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
    <numFmt numFmtId="166" formatCode="#,##0.0"/>
    <numFmt numFmtId="167" formatCode="0.000"/>
    <numFmt numFmtId="168" formatCode="0.0000"/>
    <numFmt numFmtId="169" formatCode="0.000000"/>
    <numFmt numFmtId="177" formatCode="0.0E+0"/>
  </numFmts>
  <fonts count="82" x14ac:knownFonts="1">
    <font>
      <sz val="10"/>
      <name val="Verdana"/>
    </font>
    <font>
      <sz val="10"/>
      <color indexed="55"/>
      <name val="Arial"/>
      <family val="2"/>
    </font>
    <font>
      <sz val="8"/>
      <name val="Verdana"/>
    </font>
    <font>
      <sz val="10"/>
      <name val="Arial"/>
    </font>
    <font>
      <sz val="10"/>
      <color indexed="22"/>
      <name val="Arial"/>
    </font>
    <font>
      <sz val="10"/>
      <color indexed="8"/>
      <name val="Arial"/>
      <family val="2"/>
    </font>
    <font>
      <b/>
      <sz val="10"/>
      <color indexed="55"/>
      <name val="Arial"/>
    </font>
    <font>
      <b/>
      <sz val="10"/>
      <name val="Arial"/>
      <family val="2"/>
    </font>
    <font>
      <b/>
      <sz val="10"/>
      <color indexed="8"/>
      <name val="Arial"/>
      <family val="2"/>
    </font>
    <font>
      <i/>
      <sz val="10"/>
      <color indexed="55"/>
      <name val="Arial"/>
    </font>
    <font>
      <sz val="10"/>
      <color indexed="18"/>
      <name val="Arial"/>
    </font>
    <font>
      <sz val="10"/>
      <color indexed="10"/>
      <name val="Arial"/>
    </font>
    <font>
      <i/>
      <sz val="10"/>
      <name val="Arial"/>
    </font>
    <font>
      <b/>
      <vertAlign val="superscript"/>
      <sz val="10"/>
      <name val="Arial"/>
      <family val="2"/>
    </font>
    <font>
      <b/>
      <i/>
      <sz val="10"/>
      <name val="Arial"/>
    </font>
    <font>
      <b/>
      <sz val="16"/>
      <color indexed="8"/>
      <name val="Arial"/>
    </font>
    <font>
      <b/>
      <sz val="16"/>
      <name val="Arial"/>
    </font>
    <font>
      <sz val="7.5"/>
      <name val="Arial"/>
    </font>
    <font>
      <b/>
      <sz val="10"/>
      <color indexed="22"/>
      <name val="Arial"/>
    </font>
    <font>
      <b/>
      <vertAlign val="subscript"/>
      <sz val="10"/>
      <color indexed="8"/>
      <name val="Arial"/>
    </font>
    <font>
      <b/>
      <vertAlign val="superscript"/>
      <sz val="10"/>
      <color indexed="8"/>
      <name val="Arial"/>
    </font>
    <font>
      <b/>
      <sz val="13"/>
      <name val="Arial"/>
      <family val="2"/>
    </font>
    <font>
      <i/>
      <sz val="10"/>
      <color indexed="8"/>
      <name val="Arial"/>
      <family val="2"/>
    </font>
    <font>
      <b/>
      <sz val="11"/>
      <name val="Arial"/>
      <family val="2"/>
    </font>
    <font>
      <b/>
      <i/>
      <sz val="11"/>
      <name val="Arial"/>
    </font>
    <font>
      <b/>
      <sz val="11"/>
      <color indexed="8"/>
      <name val="Arial"/>
    </font>
    <font>
      <sz val="11"/>
      <color indexed="8"/>
      <name val="Arial"/>
    </font>
    <font>
      <sz val="16"/>
      <name val="Arial"/>
    </font>
    <font>
      <sz val="10"/>
      <color indexed="23"/>
      <name val="Arial"/>
    </font>
    <font>
      <b/>
      <sz val="10"/>
      <color indexed="23"/>
      <name val="Arial"/>
    </font>
    <font>
      <sz val="9"/>
      <color indexed="8"/>
      <name val="Arial"/>
    </font>
    <font>
      <sz val="8"/>
      <name val="Arial"/>
    </font>
    <font>
      <b/>
      <sz val="7"/>
      <color indexed="8"/>
      <name val="Arial"/>
    </font>
    <font>
      <b/>
      <sz val="8"/>
      <color indexed="8"/>
      <name val="Arial"/>
    </font>
    <font>
      <b/>
      <i/>
      <sz val="8"/>
      <color indexed="8"/>
      <name val="Arial"/>
    </font>
    <font>
      <b/>
      <i/>
      <sz val="9"/>
      <color indexed="8"/>
      <name val="Arial"/>
    </font>
    <font>
      <sz val="8"/>
      <color indexed="8"/>
      <name val="Arial"/>
    </font>
    <font>
      <sz val="7"/>
      <color indexed="8"/>
      <name val="Arial"/>
    </font>
    <font>
      <sz val="7"/>
      <name val="Arial"/>
    </font>
    <font>
      <sz val="8"/>
      <color indexed="10"/>
      <name val="Arial"/>
    </font>
    <font>
      <sz val="8"/>
      <color indexed="52"/>
      <name val="Arial"/>
    </font>
    <font>
      <sz val="8"/>
      <color indexed="12"/>
      <name val="Arial"/>
    </font>
    <font>
      <sz val="10"/>
      <color indexed="23"/>
      <name val="Verdana"/>
    </font>
    <font>
      <sz val="9"/>
      <name val="Arial"/>
      <family val="2"/>
    </font>
    <font>
      <sz val="9"/>
      <color indexed="23"/>
      <name val="Arial"/>
    </font>
    <font>
      <i/>
      <sz val="9"/>
      <name val="Arial"/>
    </font>
    <font>
      <sz val="9"/>
      <name val="Monaco"/>
    </font>
    <font>
      <sz val="9"/>
      <color indexed="55"/>
      <name val="Arial"/>
    </font>
    <font>
      <b/>
      <sz val="9"/>
      <name val="Arial"/>
    </font>
    <font>
      <sz val="10"/>
      <color indexed="9"/>
      <name val="Arial"/>
    </font>
    <font>
      <sz val="12"/>
      <color indexed="8"/>
      <name val="Times New Roman"/>
    </font>
    <font>
      <b/>
      <sz val="14"/>
      <name val="Arial"/>
    </font>
    <font>
      <b/>
      <sz val="11"/>
      <color indexed="8"/>
      <name val="Times New Roman"/>
    </font>
    <font>
      <sz val="11"/>
      <color indexed="8"/>
      <name val="Times New Roman"/>
    </font>
    <font>
      <i/>
      <sz val="11"/>
      <color indexed="8"/>
      <name val="Times New Roman"/>
    </font>
    <font>
      <vertAlign val="superscript"/>
      <sz val="11"/>
      <color indexed="8"/>
      <name val="Times New Roman"/>
    </font>
    <font>
      <sz val="7"/>
      <name val="Verdana"/>
    </font>
    <font>
      <b/>
      <sz val="9"/>
      <color indexed="8"/>
      <name val="Arial"/>
    </font>
    <font>
      <sz val="9"/>
      <name val="Verdana"/>
    </font>
    <font>
      <b/>
      <sz val="7.5"/>
      <color indexed="8"/>
      <name val="Arial"/>
    </font>
    <font>
      <sz val="10"/>
      <color indexed="58"/>
      <name val="Arial"/>
    </font>
    <font>
      <b/>
      <sz val="20"/>
      <color indexed="8"/>
      <name val="Times New Roman"/>
    </font>
    <font>
      <sz val="12"/>
      <name val="Times New Roman"/>
    </font>
    <font>
      <sz val="7.5"/>
      <color indexed="8"/>
      <name val="Arial"/>
    </font>
    <font>
      <sz val="6.5"/>
      <name val="Arial"/>
    </font>
    <font>
      <b/>
      <sz val="8.5"/>
      <color indexed="8"/>
      <name val="Arial"/>
    </font>
    <font>
      <sz val="11"/>
      <color indexed="23"/>
      <name val="Arial"/>
    </font>
    <font>
      <i/>
      <sz val="8"/>
      <color indexed="8"/>
      <name val="Arial"/>
    </font>
    <font>
      <i/>
      <sz val="9"/>
      <color indexed="8"/>
      <name val="Arial"/>
    </font>
    <font>
      <sz val="8.5"/>
      <color indexed="8"/>
      <name val="Arial"/>
    </font>
    <font>
      <b/>
      <i/>
      <sz val="9.5"/>
      <color indexed="8"/>
      <name val="Arial"/>
    </font>
    <font>
      <b/>
      <i/>
      <sz val="7.5"/>
      <color indexed="8"/>
      <name val="Arial"/>
    </font>
    <font>
      <b/>
      <vertAlign val="superscript"/>
      <sz val="7.5"/>
      <color indexed="8"/>
      <name val="Arial"/>
    </font>
    <font>
      <sz val="9"/>
      <color indexed="12"/>
      <name val="Arial"/>
    </font>
    <font>
      <sz val="9"/>
      <color indexed="10"/>
      <name val="Arial"/>
    </font>
    <font>
      <sz val="9"/>
      <color indexed="52"/>
      <name val="Arial"/>
    </font>
    <font>
      <b/>
      <i/>
      <sz val="8.5"/>
      <color indexed="8"/>
      <name val="Arial"/>
    </font>
    <font>
      <sz val="9"/>
      <color indexed="11"/>
      <name val="Arial"/>
    </font>
    <font>
      <b/>
      <sz val="6.5"/>
      <color indexed="8"/>
      <name val="Arial"/>
    </font>
    <font>
      <sz val="11"/>
      <name val="Times New Roman"/>
    </font>
    <font>
      <i/>
      <sz val="11"/>
      <name val="Times New Roman"/>
    </font>
    <font>
      <vertAlign val="superscript"/>
      <sz val="12"/>
      <color indexed="8"/>
      <name val="Times New Roman"/>
    </font>
  </fonts>
  <fills count="8">
    <fill>
      <patternFill patternType="none"/>
    </fill>
    <fill>
      <patternFill patternType="gray125"/>
    </fill>
    <fill>
      <patternFill patternType="solid">
        <fgColor indexed="22"/>
        <bgColor indexed="64"/>
      </patternFill>
    </fill>
    <fill>
      <patternFill patternType="solid">
        <fgColor indexed="10"/>
        <bgColor indexed="64"/>
      </patternFill>
    </fill>
    <fill>
      <patternFill patternType="solid">
        <fgColor indexed="8"/>
        <bgColor indexed="64"/>
      </patternFill>
    </fill>
    <fill>
      <patternFill patternType="solid">
        <fgColor indexed="51"/>
        <bgColor indexed="64"/>
      </patternFill>
    </fill>
    <fill>
      <patternFill patternType="solid">
        <fgColor indexed="48"/>
        <bgColor indexed="64"/>
      </patternFill>
    </fill>
    <fill>
      <patternFill patternType="solid">
        <fgColor indexed="11"/>
        <bgColor indexed="64"/>
      </patternFill>
    </fill>
  </fills>
  <borders count="6">
    <border>
      <left/>
      <right/>
      <top/>
      <bottom/>
      <diagonal/>
    </border>
    <border>
      <left/>
      <right style="thin">
        <color indexed="64"/>
      </right>
      <top/>
      <bottom/>
      <diagonal/>
    </border>
    <border>
      <left style="thin">
        <color indexed="64"/>
      </left>
      <right/>
      <top/>
      <bottom/>
      <diagonal/>
    </border>
    <border>
      <left style="thin">
        <color indexed="8"/>
      </left>
      <right/>
      <top/>
      <bottom/>
      <diagonal/>
    </border>
    <border>
      <left/>
      <right/>
      <top style="thin">
        <color indexed="64"/>
      </top>
      <bottom style="thin">
        <color indexed="64"/>
      </bottom>
      <diagonal/>
    </border>
    <border>
      <left/>
      <right/>
      <top/>
      <bottom style="thin">
        <color indexed="64"/>
      </bottom>
      <diagonal/>
    </border>
  </borders>
  <cellStyleXfs count="1">
    <xf numFmtId="164" fontId="0" fillId="0" borderId="0"/>
  </cellStyleXfs>
  <cellXfs count="469">
    <xf numFmtId="164" fontId="0" fillId="0" borderId="0" xfId="0"/>
    <xf numFmtId="0" fontId="1" fillId="0" borderId="0" xfId="0" applyNumberFormat="1" applyFont="1" applyFill="1" applyBorder="1" applyAlignment="1">
      <alignment horizontal="left"/>
    </xf>
    <xf numFmtId="1" fontId="3" fillId="0" borderId="0" xfId="0" applyNumberFormat="1" applyFont="1" applyFill="1" applyBorder="1" applyAlignment="1">
      <alignment horizontal="center"/>
    </xf>
    <xf numFmtId="1" fontId="3" fillId="0" borderId="0" xfId="0" applyNumberFormat="1" applyFont="1" applyFill="1" applyBorder="1" applyAlignment="1">
      <alignment horizontal="right"/>
    </xf>
    <xf numFmtId="1" fontId="5" fillId="0" borderId="0" xfId="0" applyNumberFormat="1" applyFont="1" applyFill="1" applyBorder="1" applyAlignment="1"/>
    <xf numFmtId="1" fontId="5" fillId="0" borderId="0" xfId="0" applyNumberFormat="1" applyFont="1" applyFill="1" applyBorder="1" applyAlignment="1">
      <alignment horizontal="right"/>
    </xf>
    <xf numFmtId="0" fontId="5" fillId="0" borderId="0" xfId="0" applyNumberFormat="1" applyFont="1" applyFill="1" applyBorder="1" applyAlignment="1"/>
    <xf numFmtId="1" fontId="1" fillId="0" borderId="0" xfId="0" applyNumberFormat="1" applyFont="1" applyFill="1" applyBorder="1" applyAlignment="1"/>
    <xf numFmtId="1" fontId="7" fillId="0" borderId="0" xfId="0" applyNumberFormat="1" applyFont="1" applyFill="1" applyBorder="1" applyAlignment="1">
      <alignment horizontal="center"/>
    </xf>
    <xf numFmtId="1" fontId="8" fillId="0" borderId="0" xfId="0" applyNumberFormat="1" applyFont="1" applyFill="1" applyBorder="1" applyAlignment="1"/>
    <xf numFmtId="0" fontId="8" fillId="0" borderId="0" xfId="0" applyNumberFormat="1" applyFont="1" applyFill="1" applyBorder="1" applyAlignment="1"/>
    <xf numFmtId="0" fontId="7" fillId="0" borderId="0" xfId="0" applyNumberFormat="1" applyFont="1" applyFill="1" applyBorder="1" applyAlignment="1">
      <alignment horizontal="left"/>
    </xf>
    <xf numFmtId="164" fontId="5" fillId="0" borderId="0" xfId="0" applyNumberFormat="1" applyFont="1" applyFill="1" applyBorder="1" applyAlignment="1"/>
    <xf numFmtId="164" fontId="3" fillId="0" borderId="0" xfId="0" applyNumberFormat="1" applyFont="1" applyFill="1" applyBorder="1" applyAlignment="1"/>
    <xf numFmtId="164" fontId="5" fillId="0" borderId="0" xfId="0" applyNumberFormat="1" applyFont="1" applyFill="1" applyBorder="1"/>
    <xf numFmtId="1" fontId="4" fillId="0" borderId="0" xfId="0" applyNumberFormat="1" applyFont="1" applyFill="1" applyBorder="1"/>
    <xf numFmtId="1" fontId="1" fillId="0" borderId="0" xfId="0" applyNumberFormat="1" applyFont="1" applyFill="1" applyBorder="1" applyAlignment="1">
      <alignment horizontal="left"/>
    </xf>
    <xf numFmtId="1" fontId="5" fillId="0" borderId="0" xfId="0" applyNumberFormat="1" applyFont="1" applyFill="1" applyBorder="1"/>
    <xf numFmtId="0" fontId="5" fillId="0" borderId="0" xfId="0" applyNumberFormat="1" applyFont="1" applyFill="1" applyBorder="1" applyAlignment="1">
      <alignment horizontal="right"/>
    </xf>
    <xf numFmtId="0" fontId="3" fillId="0" borderId="0" xfId="0" applyNumberFormat="1" applyFont="1" applyFill="1" applyBorder="1"/>
    <xf numFmtId="0" fontId="3" fillId="0" borderId="0" xfId="0" applyNumberFormat="1" applyFont="1" applyFill="1" applyBorder="1" applyAlignment="1">
      <alignment horizontal="right"/>
    </xf>
    <xf numFmtId="0" fontId="1" fillId="0" borderId="0" xfId="0" applyNumberFormat="1" applyFont="1" applyFill="1" applyBorder="1" applyAlignment="1">
      <alignment horizontal="right"/>
    </xf>
    <xf numFmtId="1" fontId="10" fillId="0" borderId="0" xfId="0" applyNumberFormat="1" applyFont="1" applyFill="1" applyBorder="1"/>
    <xf numFmtId="0" fontId="1" fillId="0" borderId="0" xfId="0" applyNumberFormat="1" applyFont="1" applyFill="1" applyBorder="1"/>
    <xf numFmtId="1" fontId="3" fillId="0" borderId="0" xfId="0" applyNumberFormat="1" applyFont="1" applyFill="1" applyBorder="1" applyAlignment="1">
      <alignment horizontal="left"/>
    </xf>
    <xf numFmtId="0" fontId="4" fillId="0" borderId="0" xfId="0" applyNumberFormat="1" applyFont="1" applyFill="1" applyBorder="1" applyAlignment="1">
      <alignment horizontal="right"/>
    </xf>
    <xf numFmtId="4" fontId="5" fillId="0" borderId="0" xfId="0" applyNumberFormat="1" applyFont="1" applyFill="1" applyBorder="1"/>
    <xf numFmtId="0" fontId="11" fillId="0" borderId="0" xfId="0" applyNumberFormat="1" applyFont="1" applyFill="1" applyBorder="1"/>
    <xf numFmtId="1" fontId="4" fillId="0" borderId="0" xfId="0" applyNumberFormat="1" applyFont="1" applyFill="1" applyBorder="1" applyAlignment="1">
      <alignment horizontal="right"/>
    </xf>
    <xf numFmtId="3" fontId="5" fillId="0" borderId="0" xfId="0" applyNumberFormat="1" applyFont="1" applyFill="1" applyBorder="1"/>
    <xf numFmtId="166" fontId="5" fillId="0" borderId="0" xfId="0" applyNumberFormat="1" applyFont="1" applyFill="1" applyBorder="1"/>
    <xf numFmtId="1" fontId="1" fillId="0" borderId="0" xfId="0" applyNumberFormat="1" applyFont="1" applyFill="1" applyBorder="1"/>
    <xf numFmtId="165" fontId="3" fillId="0" borderId="0" xfId="0" applyNumberFormat="1" applyFont="1" applyFill="1" applyBorder="1" applyAlignment="1"/>
    <xf numFmtId="165" fontId="7" fillId="0" borderId="0" xfId="0" applyNumberFormat="1" applyFont="1" applyFill="1" applyBorder="1" applyAlignment="1"/>
    <xf numFmtId="165" fontId="1" fillId="0" borderId="0" xfId="0" applyNumberFormat="1" applyFont="1" applyFill="1" applyBorder="1" applyAlignment="1"/>
    <xf numFmtId="1" fontId="6" fillId="0" borderId="0" xfId="0" applyNumberFormat="1" applyFont="1" applyFill="1" applyBorder="1" applyAlignment="1"/>
    <xf numFmtId="1" fontId="3" fillId="0" borderId="0" xfId="0" applyNumberFormat="1" applyFont="1" applyFill="1" applyBorder="1"/>
    <xf numFmtId="164" fontId="3" fillId="0" borderId="0" xfId="0" applyNumberFormat="1" applyFont="1" applyFill="1" applyBorder="1"/>
    <xf numFmtId="165" fontId="1" fillId="0" borderId="0" xfId="0" applyNumberFormat="1" applyFont="1" applyFill="1" applyBorder="1"/>
    <xf numFmtId="164" fontId="1" fillId="0" borderId="0" xfId="0" applyNumberFormat="1" applyFont="1" applyFill="1" applyBorder="1"/>
    <xf numFmtId="165" fontId="3" fillId="0" borderId="0" xfId="0" applyNumberFormat="1" applyFont="1"/>
    <xf numFmtId="165" fontId="3" fillId="0" borderId="0" xfId="0" applyNumberFormat="1" applyFont="1" applyAlignment="1"/>
    <xf numFmtId="0" fontId="3" fillId="0" borderId="0" xfId="0" applyNumberFormat="1" applyFont="1" applyBorder="1"/>
    <xf numFmtId="164" fontId="3" fillId="0" borderId="0" xfId="0" applyFont="1" applyAlignment="1">
      <alignment horizontal="left"/>
    </xf>
    <xf numFmtId="1" fontId="3" fillId="0" borderId="0" xfId="0" applyNumberFormat="1" applyFont="1"/>
    <xf numFmtId="165" fontId="4" fillId="0" borderId="0" xfId="0" applyNumberFormat="1" applyFont="1" applyFill="1" applyBorder="1"/>
    <xf numFmtId="1" fontId="7" fillId="0" borderId="0" xfId="0" applyNumberFormat="1" applyFont="1" applyFill="1" applyBorder="1" applyAlignment="1">
      <alignment horizontal="left"/>
    </xf>
    <xf numFmtId="0" fontId="3" fillId="0" borderId="0" xfId="0" applyNumberFormat="1" applyFont="1" applyFill="1" applyBorder="1" applyAlignment="1">
      <alignment horizontal="left"/>
    </xf>
    <xf numFmtId="164" fontId="3" fillId="0" borderId="0" xfId="0" applyNumberFormat="1" applyFont="1" applyFill="1" applyBorder="1" applyAlignment="1">
      <alignment horizontal="center"/>
    </xf>
    <xf numFmtId="1" fontId="3" fillId="0" borderId="0" xfId="0" applyNumberFormat="1" applyFont="1" applyFill="1" applyBorder="1" applyAlignment="1"/>
    <xf numFmtId="164" fontId="6" fillId="0" borderId="0" xfId="0" applyFont="1" applyAlignment="1"/>
    <xf numFmtId="164" fontId="7" fillId="0" borderId="0" xfId="0" applyFont="1" applyAlignment="1"/>
    <xf numFmtId="164" fontId="7" fillId="0" borderId="0" xfId="0" applyFont="1" applyAlignment="1">
      <alignment horizontal="center"/>
    </xf>
    <xf numFmtId="164" fontId="1" fillId="0" borderId="0" xfId="0" applyFont="1" applyAlignment="1"/>
    <xf numFmtId="0" fontId="15" fillId="0" borderId="0" xfId="0" applyNumberFormat="1" applyFont="1" applyFill="1" applyBorder="1" applyAlignment="1"/>
    <xf numFmtId="164" fontId="3" fillId="0" borderId="0" xfId="0" applyFont="1" applyAlignment="1"/>
    <xf numFmtId="164" fontId="3" fillId="0" borderId="0" xfId="0" applyFont="1" applyFill="1" applyAlignment="1"/>
    <xf numFmtId="1" fontId="1" fillId="0" borderId="0" xfId="0" applyNumberFormat="1" applyFont="1" applyAlignment="1"/>
    <xf numFmtId="0" fontId="6" fillId="0" borderId="0" xfId="0" applyNumberFormat="1" applyFont="1" applyFill="1" applyBorder="1" applyAlignment="1"/>
    <xf numFmtId="0" fontId="7" fillId="0" borderId="0" xfId="0" applyNumberFormat="1" applyFont="1" applyFill="1" applyBorder="1" applyAlignment="1"/>
    <xf numFmtId="0" fontId="1" fillId="0" borderId="0" xfId="0" applyNumberFormat="1" applyFont="1" applyFill="1" applyBorder="1" applyAlignment="1"/>
    <xf numFmtId="165" fontId="4" fillId="0" borderId="0" xfId="0" applyNumberFormat="1" applyFont="1" applyAlignment="1"/>
    <xf numFmtId="165" fontId="4" fillId="0" borderId="1" xfId="0" applyNumberFormat="1" applyFont="1" applyBorder="1" applyAlignment="1"/>
    <xf numFmtId="0" fontId="4" fillId="0" borderId="0" xfId="0" applyNumberFormat="1" applyFont="1" applyAlignment="1"/>
    <xf numFmtId="167" fontId="3" fillId="0" borderId="0" xfId="0" applyNumberFormat="1" applyFont="1" applyAlignment="1"/>
    <xf numFmtId="0" fontId="4" fillId="0" borderId="0" xfId="0" applyNumberFormat="1" applyFont="1" applyFill="1" applyBorder="1" applyAlignment="1"/>
    <xf numFmtId="1" fontId="4" fillId="0" borderId="0" xfId="0" applyNumberFormat="1" applyFont="1" applyFill="1" applyBorder="1" applyAlignment="1"/>
    <xf numFmtId="4" fontId="5" fillId="0" borderId="0" xfId="0" applyNumberFormat="1" applyFont="1" applyFill="1" applyBorder="1" applyAlignment="1"/>
    <xf numFmtId="3" fontId="3" fillId="0" borderId="0" xfId="0" applyNumberFormat="1" applyFont="1" applyAlignment="1"/>
    <xf numFmtId="165" fontId="7" fillId="0" borderId="0" xfId="0" applyNumberFormat="1" applyFont="1" applyAlignment="1">
      <alignment horizontal="left"/>
    </xf>
    <xf numFmtId="0" fontId="1" fillId="0" borderId="0" xfId="0" applyNumberFormat="1" applyFont="1" applyFill="1" applyAlignment="1"/>
    <xf numFmtId="0" fontId="3" fillId="0" borderId="0" xfId="0" applyNumberFormat="1" applyFont="1" applyFill="1" applyBorder="1" applyAlignment="1">
      <alignment horizontal="center"/>
    </xf>
    <xf numFmtId="0" fontId="7" fillId="0" borderId="0" xfId="0" applyNumberFormat="1" applyFont="1" applyFill="1" applyBorder="1" applyAlignment="1">
      <alignment horizontal="center"/>
    </xf>
    <xf numFmtId="0" fontId="3" fillId="0" borderId="0" xfId="0" applyNumberFormat="1" applyFont="1" applyAlignment="1"/>
    <xf numFmtId="0" fontId="3" fillId="0" borderId="0" xfId="0" applyNumberFormat="1" applyFont="1" applyFill="1" applyBorder="1" applyAlignment="1"/>
    <xf numFmtId="0" fontId="3" fillId="0" borderId="0" xfId="0" applyNumberFormat="1" applyFont="1"/>
    <xf numFmtId="0" fontId="3" fillId="0" borderId="0" xfId="0" applyNumberFormat="1" applyFont="1" applyFill="1" applyAlignment="1"/>
    <xf numFmtId="0" fontId="7" fillId="0" borderId="0" xfId="0" applyNumberFormat="1" applyFont="1" applyAlignment="1"/>
    <xf numFmtId="3" fontId="3" fillId="0" borderId="0" xfId="0" applyNumberFormat="1" applyFont="1" applyFill="1" applyAlignment="1"/>
    <xf numFmtId="0" fontId="16" fillId="0" borderId="0" xfId="0" applyNumberFormat="1" applyFont="1" applyFill="1" applyBorder="1" applyAlignment="1">
      <alignment horizontal="left"/>
    </xf>
    <xf numFmtId="0" fontId="16" fillId="0" borderId="0" xfId="0" applyNumberFormat="1" applyFont="1" applyAlignment="1"/>
    <xf numFmtId="0" fontId="7" fillId="0" borderId="0" xfId="0" applyNumberFormat="1" applyFont="1" applyAlignment="1">
      <alignment horizontal="left"/>
    </xf>
    <xf numFmtId="0" fontId="6" fillId="0" borderId="0" xfId="0" applyNumberFormat="1" applyFont="1" applyAlignment="1"/>
    <xf numFmtId="0" fontId="7" fillId="0" borderId="0" xfId="0" applyNumberFormat="1" applyFont="1" applyAlignment="1">
      <alignment horizontal="center"/>
    </xf>
    <xf numFmtId="0" fontId="16" fillId="0" borderId="0" xfId="0" applyNumberFormat="1" applyFont="1"/>
    <xf numFmtId="165" fontId="5" fillId="0" borderId="0" xfId="0" applyNumberFormat="1" applyFont="1" applyBorder="1" applyAlignment="1">
      <alignment horizontal="left"/>
    </xf>
    <xf numFmtId="0" fontId="8" fillId="0" borderId="0" xfId="0" applyNumberFormat="1" applyFont="1" applyBorder="1"/>
    <xf numFmtId="1" fontId="5" fillId="0" borderId="0" xfId="0" applyNumberFormat="1" applyFont="1" applyBorder="1" applyAlignment="1">
      <alignment horizontal="center"/>
    </xf>
    <xf numFmtId="1" fontId="1" fillId="0" borderId="0" xfId="0" applyNumberFormat="1" applyFont="1" applyBorder="1" applyAlignment="1">
      <alignment horizontal="left"/>
    </xf>
    <xf numFmtId="2" fontId="5" fillId="0" borderId="0" xfId="0" applyNumberFormat="1" applyFont="1" applyBorder="1" applyAlignment="1">
      <alignment horizontal="right"/>
    </xf>
    <xf numFmtId="164" fontId="5" fillId="0" borderId="0" xfId="0" applyNumberFormat="1" applyFont="1" applyBorder="1"/>
    <xf numFmtId="1" fontId="5" fillId="0" borderId="0" xfId="0" applyNumberFormat="1" applyFont="1" applyBorder="1" applyAlignment="1">
      <alignment horizontal="right"/>
    </xf>
    <xf numFmtId="2" fontId="3" fillId="0" borderId="0" xfId="0" applyNumberFormat="1" applyFont="1" applyBorder="1"/>
    <xf numFmtId="2" fontId="3" fillId="0" borderId="0" xfId="0" applyNumberFormat="1" applyFont="1" applyBorder="1" applyAlignment="1">
      <alignment horizontal="right"/>
    </xf>
    <xf numFmtId="0" fontId="4" fillId="0" borderId="0" xfId="0" applyNumberFormat="1" applyFont="1" applyBorder="1" applyAlignment="1">
      <alignment horizontal="center"/>
    </xf>
    <xf numFmtId="1" fontId="3" fillId="0" borderId="0" xfId="0" applyNumberFormat="1" applyFont="1" applyBorder="1"/>
    <xf numFmtId="1" fontId="4" fillId="0" borderId="0" xfId="0" applyNumberFormat="1" applyFont="1" applyBorder="1"/>
    <xf numFmtId="1" fontId="3" fillId="0" borderId="0" xfId="0" applyNumberFormat="1" applyFont="1" applyBorder="1" applyAlignment="1">
      <alignment horizontal="right"/>
    </xf>
    <xf numFmtId="1" fontId="3" fillId="0" borderId="0" xfId="0" applyNumberFormat="1" applyFont="1" applyBorder="1" applyAlignment="1">
      <alignment horizontal="left"/>
    </xf>
    <xf numFmtId="0" fontId="4" fillId="0" borderId="0" xfId="0" applyNumberFormat="1" applyFont="1" applyBorder="1"/>
    <xf numFmtId="0" fontId="3" fillId="0" borderId="0" xfId="0" applyNumberFormat="1" applyFont="1" applyBorder="1" applyAlignment="1">
      <alignment horizontal="right"/>
    </xf>
    <xf numFmtId="0" fontId="5" fillId="0" borderId="0" xfId="0" applyNumberFormat="1" applyFont="1" applyFill="1" applyBorder="1"/>
    <xf numFmtId="0" fontId="4" fillId="0" borderId="0" xfId="0" applyNumberFormat="1" applyFont="1" applyFill="1" applyBorder="1"/>
    <xf numFmtId="2" fontId="5" fillId="0" borderId="0" xfId="0" applyNumberFormat="1" applyFont="1" applyBorder="1"/>
    <xf numFmtId="0" fontId="5" fillId="0" borderId="0" xfId="0" applyNumberFormat="1" applyFont="1" applyBorder="1"/>
    <xf numFmtId="2" fontId="3" fillId="0" borderId="0" xfId="0" applyNumberFormat="1" applyFont="1" applyFill="1" applyBorder="1" applyAlignment="1">
      <alignment horizontal="right"/>
    </xf>
    <xf numFmtId="2" fontId="3" fillId="0" borderId="0" xfId="0" applyNumberFormat="1" applyFont="1" applyFill="1" applyBorder="1"/>
    <xf numFmtId="2" fontId="5" fillId="0" borderId="0" xfId="0" applyNumberFormat="1" applyFont="1" applyFill="1" applyBorder="1"/>
    <xf numFmtId="0" fontId="5" fillId="2" borderId="0" xfId="0" applyNumberFormat="1" applyFont="1" applyFill="1" applyBorder="1"/>
    <xf numFmtId="165" fontId="3" fillId="0" borderId="0" xfId="0" applyNumberFormat="1" applyFont="1" applyBorder="1"/>
    <xf numFmtId="0" fontId="3" fillId="0" borderId="0" xfId="0" applyNumberFormat="1" applyFont="1" applyBorder="1" applyAlignment="1">
      <alignment horizontal="center"/>
    </xf>
    <xf numFmtId="165" fontId="3" fillId="0" borderId="0" xfId="0" applyNumberFormat="1" applyFont="1" applyFill="1" applyBorder="1"/>
    <xf numFmtId="2" fontId="3" fillId="0" borderId="0" xfId="0" applyNumberFormat="1" applyFont="1"/>
    <xf numFmtId="164" fontId="3" fillId="0" borderId="0" xfId="0" applyFont="1"/>
    <xf numFmtId="164" fontId="17" fillId="0" borderId="0" xfId="0" applyFont="1"/>
    <xf numFmtId="164" fontId="3" fillId="0" borderId="0" xfId="0" applyFont="1" applyAlignment="1">
      <alignment horizontal="left" indent="2"/>
    </xf>
    <xf numFmtId="164" fontId="1" fillId="0" borderId="0" xfId="0" applyFont="1"/>
    <xf numFmtId="0" fontId="3" fillId="0" borderId="0" xfId="0" applyNumberFormat="1" applyFont="1" applyAlignment="1">
      <alignment horizontal="left"/>
    </xf>
    <xf numFmtId="0" fontId="12" fillId="0" borderId="0" xfId="0" applyNumberFormat="1" applyFont="1" applyFill="1" applyBorder="1" applyAlignment="1">
      <alignment horizontal="center"/>
    </xf>
    <xf numFmtId="165" fontId="1" fillId="0" borderId="0" xfId="0" applyNumberFormat="1" applyFont="1"/>
    <xf numFmtId="4" fontId="3" fillId="0" borderId="0" xfId="0" applyNumberFormat="1" applyFont="1"/>
    <xf numFmtId="164" fontId="3" fillId="2" borderId="0" xfId="0" applyFont="1" applyFill="1"/>
    <xf numFmtId="0" fontId="7" fillId="0" borderId="0" xfId="0" applyNumberFormat="1" applyFont="1"/>
    <xf numFmtId="0" fontId="7" fillId="0" borderId="0" xfId="0" applyNumberFormat="1" applyFont="1" applyBorder="1" applyAlignment="1">
      <alignment horizontal="left"/>
    </xf>
    <xf numFmtId="1" fontId="7" fillId="0" borderId="0" xfId="0" applyNumberFormat="1" applyFont="1" applyFill="1" applyBorder="1"/>
    <xf numFmtId="2" fontId="8" fillId="0" borderId="0" xfId="0" applyNumberFormat="1" applyFont="1" applyBorder="1" applyAlignment="1">
      <alignment horizontal="left"/>
    </xf>
    <xf numFmtId="1" fontId="7" fillId="0" borderId="0" xfId="0" applyNumberFormat="1" applyFont="1" applyFill="1" applyBorder="1" applyAlignment="1"/>
    <xf numFmtId="164" fontId="7" fillId="0" borderId="0" xfId="0" applyFont="1" applyFill="1" applyAlignment="1"/>
    <xf numFmtId="164" fontId="7" fillId="0" borderId="0" xfId="0" applyFont="1"/>
    <xf numFmtId="165" fontId="7" fillId="0" borderId="0" xfId="0" applyNumberFormat="1" applyFont="1"/>
    <xf numFmtId="1" fontId="18" fillId="0" borderId="0" xfId="0" applyNumberFormat="1" applyFont="1" applyFill="1" applyBorder="1"/>
    <xf numFmtId="164" fontId="5" fillId="0" borderId="0" xfId="0" applyFont="1"/>
    <xf numFmtId="164" fontId="3" fillId="0" borderId="0" xfId="0" applyNumberFormat="1" applyFont="1" applyFill="1"/>
    <xf numFmtId="0" fontId="7" fillId="0" borderId="0" xfId="0" applyNumberFormat="1" applyFont="1" applyFill="1"/>
    <xf numFmtId="168" fontId="3" fillId="0" borderId="0" xfId="0" applyNumberFormat="1" applyFont="1"/>
    <xf numFmtId="164" fontId="8" fillId="0" borderId="0" xfId="0" applyFont="1"/>
    <xf numFmtId="165" fontId="3" fillId="0" borderId="0" xfId="0" applyNumberFormat="1" applyFont="1" applyFill="1"/>
    <xf numFmtId="168" fontId="8" fillId="0" borderId="0" xfId="0" applyNumberFormat="1" applyFont="1"/>
    <xf numFmtId="168" fontId="3" fillId="0" borderId="0" xfId="0" applyNumberFormat="1" applyFont="1" applyAlignment="1"/>
    <xf numFmtId="0" fontId="1" fillId="0" borderId="0" xfId="0" applyNumberFormat="1" applyFont="1" applyAlignment="1">
      <alignment horizontal="left"/>
    </xf>
    <xf numFmtId="164" fontId="6" fillId="0" borderId="0" xfId="0" applyFont="1"/>
    <xf numFmtId="0" fontId="6" fillId="0" borderId="0" xfId="0" applyNumberFormat="1" applyFont="1"/>
    <xf numFmtId="1" fontId="3" fillId="0" borderId="0" xfId="0" applyNumberFormat="1" applyFont="1" applyFill="1"/>
    <xf numFmtId="1" fontId="3" fillId="0" borderId="0" xfId="0" applyNumberFormat="1" applyFont="1" applyAlignment="1"/>
    <xf numFmtId="1" fontId="3" fillId="0" borderId="0" xfId="0" applyNumberFormat="1" applyFont="1" applyFill="1" applyAlignment="1"/>
    <xf numFmtId="1" fontId="1" fillId="0" borderId="0" xfId="0" applyNumberFormat="1" applyFont="1"/>
    <xf numFmtId="164" fontId="8" fillId="0" borderId="0" xfId="0" applyNumberFormat="1" applyFont="1"/>
    <xf numFmtId="164" fontId="8" fillId="0" borderId="0" xfId="0" applyFont="1" applyFill="1"/>
    <xf numFmtId="164" fontId="8" fillId="0" borderId="0" xfId="0" applyNumberFormat="1" applyFont="1" applyFill="1"/>
    <xf numFmtId="164" fontId="6" fillId="0" borderId="0" xfId="0" applyFont="1" applyFill="1"/>
    <xf numFmtId="169" fontId="3" fillId="0" borderId="0" xfId="0" applyNumberFormat="1" applyFont="1"/>
    <xf numFmtId="164" fontId="3" fillId="0" borderId="0" xfId="0" applyFont="1" applyFill="1"/>
    <xf numFmtId="164" fontId="22" fillId="0" borderId="0" xfId="0" applyFont="1" applyFill="1"/>
    <xf numFmtId="0" fontId="9" fillId="0" borderId="0" xfId="0" applyNumberFormat="1" applyFont="1" applyAlignment="1"/>
    <xf numFmtId="164" fontId="9" fillId="0" borderId="0" xfId="0" applyFont="1" applyFill="1"/>
    <xf numFmtId="164" fontId="9" fillId="0" borderId="0" xfId="0" applyFont="1"/>
    <xf numFmtId="0" fontId="21" fillId="0" borderId="0" xfId="0" applyNumberFormat="1" applyFont="1" applyAlignment="1"/>
    <xf numFmtId="0" fontId="23" fillId="0" borderId="0" xfId="0" applyNumberFormat="1" applyFont="1" applyFill="1" applyBorder="1" applyAlignment="1"/>
    <xf numFmtId="0" fontId="23" fillId="0" borderId="0" xfId="0" applyNumberFormat="1" applyFont="1" applyFill="1" applyBorder="1" applyAlignment="1">
      <alignment horizontal="left"/>
    </xf>
    <xf numFmtId="0" fontId="23" fillId="0" borderId="0" xfId="0" applyNumberFormat="1" applyFont="1" applyAlignment="1"/>
    <xf numFmtId="164" fontId="23" fillId="0" borderId="0" xfId="0" applyFont="1" applyAlignment="1">
      <alignment horizontal="left"/>
    </xf>
    <xf numFmtId="165" fontId="23" fillId="0" borderId="0" xfId="0" applyNumberFormat="1" applyFont="1" applyFill="1" applyBorder="1" applyAlignment="1"/>
    <xf numFmtId="0" fontId="25" fillId="0" borderId="0" xfId="0" applyNumberFormat="1" applyFont="1" applyBorder="1"/>
    <xf numFmtId="164" fontId="23" fillId="0" borderId="0" xfId="0" applyFont="1"/>
    <xf numFmtId="0" fontId="23" fillId="0" borderId="0" xfId="0" applyNumberFormat="1" applyFont="1" applyAlignment="1">
      <alignment horizontal="left"/>
    </xf>
    <xf numFmtId="0" fontId="5" fillId="0" borderId="0" xfId="0" applyNumberFormat="1" applyFont="1"/>
    <xf numFmtId="164" fontId="3" fillId="0" borderId="0" xfId="0" applyFont="1" applyBorder="1"/>
    <xf numFmtId="0" fontId="3" fillId="0" borderId="0" xfId="0" applyNumberFormat="1" applyFont="1" applyBorder="1" applyAlignment="1"/>
    <xf numFmtId="0" fontId="7" fillId="0" borderId="0" xfId="0" applyNumberFormat="1" applyFont="1" applyFill="1" applyBorder="1"/>
    <xf numFmtId="0" fontId="7" fillId="0" borderId="2" xfId="0" applyNumberFormat="1" applyFont="1" applyBorder="1"/>
    <xf numFmtId="0" fontId="7" fillId="0" borderId="0" xfId="0" applyNumberFormat="1" applyFont="1" applyBorder="1"/>
    <xf numFmtId="0" fontId="3" fillId="0" borderId="2" xfId="0" applyNumberFormat="1" applyFont="1" applyBorder="1"/>
    <xf numFmtId="0" fontId="3" fillId="2" borderId="0" xfId="0" applyNumberFormat="1" applyFont="1" applyFill="1" applyBorder="1" applyAlignment="1"/>
    <xf numFmtId="164" fontId="12" fillId="0" borderId="0" xfId="0" applyFont="1" applyFill="1" applyBorder="1" applyAlignment="1">
      <alignment horizontal="center"/>
    </xf>
    <xf numFmtId="164" fontId="3" fillId="0" borderId="0" xfId="0" applyFont="1" applyFill="1" applyBorder="1" applyAlignment="1"/>
    <xf numFmtId="164" fontId="8" fillId="0" borderId="2" xfId="0" applyFont="1" applyFill="1" applyBorder="1"/>
    <xf numFmtId="164" fontId="8" fillId="0" borderId="0" xfId="0" applyNumberFormat="1" applyFont="1" applyFill="1" applyBorder="1"/>
    <xf numFmtId="164" fontId="7" fillId="0" borderId="0" xfId="0" applyFont="1" applyBorder="1"/>
    <xf numFmtId="164" fontId="3" fillId="0" borderId="2" xfId="0" applyFont="1" applyBorder="1"/>
    <xf numFmtId="164" fontId="3" fillId="0" borderId="0" xfId="0" applyNumberFormat="1" applyFont="1" applyBorder="1"/>
    <xf numFmtId="167" fontId="3" fillId="0" borderId="0" xfId="0" applyNumberFormat="1" applyFont="1" applyBorder="1"/>
    <xf numFmtId="0" fontId="3" fillId="0" borderId="2" xfId="0" applyNumberFormat="1" applyFont="1" applyBorder="1" applyAlignment="1"/>
    <xf numFmtId="0" fontId="7" fillId="0" borderId="2" xfId="0" applyNumberFormat="1" applyFont="1" applyBorder="1" applyAlignment="1"/>
    <xf numFmtId="0" fontId="7" fillId="0" borderId="0" xfId="0" applyNumberFormat="1" applyFont="1" applyBorder="1" applyAlignment="1"/>
    <xf numFmtId="164" fontId="3" fillId="2" borderId="0" xfId="0" applyFont="1" applyFill="1" applyBorder="1"/>
    <xf numFmtId="164" fontId="16" fillId="0" borderId="0" xfId="0" applyFont="1"/>
    <xf numFmtId="164" fontId="27" fillId="0" borderId="0" xfId="0" applyFont="1"/>
    <xf numFmtId="164" fontId="8" fillId="0" borderId="0" xfId="0" applyFont="1" applyBorder="1"/>
    <xf numFmtId="0" fontId="1" fillId="0" borderId="0" xfId="0" applyNumberFormat="1" applyFont="1" applyBorder="1" applyAlignment="1"/>
    <xf numFmtId="164" fontId="7" fillId="0" borderId="2" xfId="0" applyFont="1" applyBorder="1"/>
    <xf numFmtId="17" fontId="3" fillId="0" borderId="0" xfId="0" quotePrefix="1" applyNumberFormat="1" applyFont="1"/>
    <xf numFmtId="164" fontId="28" fillId="0" borderId="0" xfId="0" applyFont="1"/>
    <xf numFmtId="164" fontId="29" fillId="0" borderId="0" xfId="0" applyFont="1"/>
    <xf numFmtId="2" fontId="3" fillId="0" borderId="0" xfId="0" applyNumberFormat="1" applyFont="1" applyFill="1"/>
    <xf numFmtId="164" fontId="1" fillId="0" borderId="0" xfId="0" applyNumberFormat="1" applyFont="1" applyFill="1"/>
    <xf numFmtId="0" fontId="1" fillId="0" borderId="0" xfId="0" applyNumberFormat="1" applyFont="1" applyAlignment="1"/>
    <xf numFmtId="0" fontId="1" fillId="2" borderId="0" xfId="0" applyNumberFormat="1" applyFont="1" applyFill="1" applyAlignment="1"/>
    <xf numFmtId="0" fontId="3" fillId="2" borderId="0" xfId="0" applyNumberFormat="1" applyFont="1" applyFill="1"/>
    <xf numFmtId="0" fontId="29" fillId="0" borderId="0" xfId="0" applyNumberFormat="1" applyFont="1"/>
    <xf numFmtId="0" fontId="28" fillId="0" borderId="0" xfId="0" applyNumberFormat="1" applyFont="1"/>
    <xf numFmtId="0" fontId="8" fillId="0" borderId="0" xfId="0" applyNumberFormat="1" applyFont="1"/>
    <xf numFmtId="0" fontId="1" fillId="0" borderId="0" xfId="0" applyNumberFormat="1" applyFont="1"/>
    <xf numFmtId="0" fontId="3" fillId="2" borderId="0" xfId="0" applyNumberFormat="1" applyFont="1" applyFill="1" applyAlignment="1"/>
    <xf numFmtId="0" fontId="0" fillId="0" borderId="0" xfId="0" applyNumberFormat="1" applyFont="1"/>
    <xf numFmtId="164" fontId="0" fillId="0" borderId="3" xfId="0" applyBorder="1"/>
    <xf numFmtId="168" fontId="1" fillId="0" borderId="0" xfId="0" applyNumberFormat="1" applyFont="1" applyAlignment="1">
      <alignment horizontal="left"/>
    </xf>
    <xf numFmtId="168" fontId="3" fillId="0" borderId="0" xfId="0" applyNumberFormat="1" applyFont="1" applyBorder="1"/>
    <xf numFmtId="0" fontId="0" fillId="0" borderId="0" xfId="0" applyNumberFormat="1" applyBorder="1"/>
    <xf numFmtId="0" fontId="3" fillId="0" borderId="0" xfId="0" applyNumberFormat="1" applyFont="1" applyBorder="1" applyAlignment="1">
      <alignment horizontal="left"/>
    </xf>
    <xf numFmtId="0" fontId="3" fillId="0" borderId="0" xfId="0" applyNumberFormat="1" applyFont="1" applyFill="1" applyBorder="1" applyAlignment="1">
      <alignment horizontal="left" vertical="center"/>
    </xf>
    <xf numFmtId="0" fontId="3" fillId="0" borderId="0" xfId="0" applyNumberFormat="1" applyFont="1" applyFill="1" applyBorder="1" applyAlignment="1">
      <alignment horizontal="left" vertical="top"/>
    </xf>
    <xf numFmtId="0" fontId="12" fillId="0" borderId="0" xfId="0" applyNumberFormat="1" applyFont="1" applyFill="1" applyBorder="1" applyAlignment="1">
      <alignment horizontal="left" vertical="top"/>
    </xf>
    <xf numFmtId="0" fontId="12" fillId="0" borderId="0" xfId="0" applyNumberFormat="1" applyFont="1" applyFill="1" applyBorder="1" applyAlignment="1">
      <alignment horizontal="left"/>
    </xf>
    <xf numFmtId="0" fontId="23" fillId="0" borderId="0" xfId="0" applyNumberFormat="1" applyFont="1"/>
    <xf numFmtId="0" fontId="12" fillId="0" borderId="0" xfId="0" applyNumberFormat="1" applyFont="1"/>
    <xf numFmtId="0" fontId="3" fillId="0" borderId="0" xfId="0" applyNumberFormat="1" applyFont="1" applyAlignment="1">
      <alignment horizontal="center"/>
    </xf>
    <xf numFmtId="164" fontId="6" fillId="0" borderId="0" xfId="0" applyNumberFormat="1" applyFont="1" applyAlignment="1"/>
    <xf numFmtId="164" fontId="7" fillId="0" borderId="0" xfId="0" applyNumberFormat="1" applyFont="1" applyAlignment="1"/>
    <xf numFmtId="164" fontId="7" fillId="0" borderId="0" xfId="0" applyNumberFormat="1" applyFont="1" applyAlignment="1">
      <alignment horizontal="center"/>
    </xf>
    <xf numFmtId="164" fontId="7" fillId="0" borderId="0" xfId="0" applyNumberFormat="1" applyFont="1" applyFill="1" applyAlignment="1"/>
    <xf numFmtId="164" fontId="3" fillId="0" borderId="0" xfId="0" applyNumberFormat="1" applyFont="1" applyAlignment="1"/>
    <xf numFmtId="164" fontId="1" fillId="0" borderId="0" xfId="0" applyNumberFormat="1" applyFont="1" applyAlignment="1"/>
    <xf numFmtId="164" fontId="3" fillId="0" borderId="0" xfId="0" applyNumberFormat="1" applyFont="1" applyFill="1" applyAlignment="1"/>
    <xf numFmtId="164" fontId="1" fillId="0" borderId="0" xfId="0" applyNumberFormat="1" applyFont="1"/>
    <xf numFmtId="164" fontId="1" fillId="0" borderId="0" xfId="0" applyNumberFormat="1" applyFont="1" applyFill="1" applyAlignment="1"/>
    <xf numFmtId="164" fontId="3" fillId="0" borderId="0" xfId="0" applyNumberFormat="1" applyFont="1" applyBorder="1" applyAlignment="1"/>
    <xf numFmtId="164" fontId="3" fillId="0" borderId="0" xfId="0" applyNumberFormat="1" applyFont="1" applyAlignment="1">
      <alignment horizontal="left" indent="2"/>
    </xf>
    <xf numFmtId="164" fontId="23" fillId="0" borderId="0" xfId="0" applyNumberFormat="1" applyFont="1" applyAlignment="1">
      <alignment horizontal="left"/>
    </xf>
    <xf numFmtId="165" fontId="3" fillId="2" borderId="0" xfId="0" applyNumberFormat="1" applyFont="1" applyFill="1" applyBorder="1" applyAlignment="1"/>
    <xf numFmtId="164" fontId="31" fillId="0" borderId="0" xfId="0" applyFont="1" applyBorder="1" applyAlignment="1">
      <alignment vertical="center"/>
    </xf>
    <xf numFmtId="164" fontId="37" fillId="0" borderId="0" xfId="0" applyFont="1" applyBorder="1" applyAlignment="1">
      <alignment horizontal="center" vertical="center" wrapText="1"/>
    </xf>
    <xf numFmtId="164" fontId="38" fillId="0" borderId="0" xfId="0" applyFont="1" applyBorder="1" applyAlignment="1">
      <alignment horizontal="left" vertical="center" wrapText="1"/>
    </xf>
    <xf numFmtId="164" fontId="39" fillId="0" borderId="0" xfId="0" applyFont="1" applyBorder="1" applyAlignment="1">
      <alignment vertical="center"/>
    </xf>
    <xf numFmtId="164" fontId="31" fillId="0" borderId="0" xfId="0" quotePrefix="1" applyFont="1" applyBorder="1" applyAlignment="1">
      <alignment horizontal="left" vertical="center" wrapText="1"/>
    </xf>
    <xf numFmtId="164" fontId="41" fillId="0" borderId="0" xfId="0" applyFont="1" applyBorder="1" applyAlignment="1">
      <alignment vertical="center"/>
    </xf>
    <xf numFmtId="164" fontId="31" fillId="0" borderId="0" xfId="0" quotePrefix="1" applyFont="1" applyBorder="1" applyAlignment="1">
      <alignment horizontal="left" vertical="center"/>
    </xf>
    <xf numFmtId="164" fontId="37" fillId="0" borderId="0" xfId="0" applyFont="1" applyBorder="1" applyAlignment="1">
      <alignment horizontal="center" vertical="center"/>
    </xf>
    <xf numFmtId="164" fontId="38" fillId="0" borderId="0" xfId="0" applyFont="1" applyBorder="1" applyAlignment="1">
      <alignment horizontal="center" vertical="center"/>
    </xf>
    <xf numFmtId="164" fontId="38" fillId="0" borderId="0" xfId="0" applyFont="1" applyBorder="1" applyAlignment="1">
      <alignment horizontal="left" vertical="center"/>
    </xf>
    <xf numFmtId="165" fontId="3" fillId="3" borderId="0" xfId="0" applyNumberFormat="1" applyFont="1" applyFill="1" applyBorder="1" applyAlignment="1"/>
    <xf numFmtId="0" fontId="3" fillId="3" borderId="0" xfId="0" applyNumberFormat="1" applyFont="1" applyFill="1" applyAlignment="1"/>
    <xf numFmtId="165" fontId="3" fillId="4" borderId="0" xfId="0" applyNumberFormat="1" applyFont="1" applyFill="1" applyBorder="1" applyAlignment="1"/>
    <xf numFmtId="0" fontId="3" fillId="5" borderId="0" xfId="0" applyNumberFormat="1" applyFont="1" applyFill="1" applyAlignment="1"/>
    <xf numFmtId="0" fontId="1" fillId="5" borderId="0" xfId="0" applyNumberFormat="1" applyFont="1" applyFill="1" applyAlignment="1"/>
    <xf numFmtId="0" fontId="3" fillId="5" borderId="0" xfId="0" applyNumberFormat="1" applyFont="1" applyFill="1"/>
    <xf numFmtId="164" fontId="3" fillId="5" borderId="0" xfId="0" applyFont="1" applyFill="1"/>
    <xf numFmtId="0" fontId="3" fillId="6" borderId="0" xfId="0" applyNumberFormat="1" applyFont="1" applyFill="1" applyAlignment="1"/>
    <xf numFmtId="0" fontId="3" fillId="6" borderId="0" xfId="0" applyNumberFormat="1" applyFont="1" applyFill="1"/>
    <xf numFmtId="0" fontId="1" fillId="6" borderId="0" xfId="0" applyNumberFormat="1" applyFont="1" applyFill="1" applyAlignment="1"/>
    <xf numFmtId="164" fontId="3" fillId="6" borderId="0" xfId="0" applyFont="1" applyFill="1"/>
    <xf numFmtId="0" fontId="3" fillId="4" borderId="0" xfId="0" applyNumberFormat="1" applyFont="1" applyFill="1" applyAlignment="1"/>
    <xf numFmtId="164" fontId="0" fillId="0" borderId="0" xfId="0" applyAlignment="1">
      <alignment wrapText="1"/>
    </xf>
    <xf numFmtId="2" fontId="31" fillId="0" borderId="0" xfId="0" applyNumberFormat="1" applyFont="1" applyBorder="1" applyAlignment="1">
      <alignment vertical="center"/>
    </xf>
    <xf numFmtId="2" fontId="33" fillId="0" borderId="0" xfId="0" applyNumberFormat="1" applyFont="1" applyBorder="1" applyAlignment="1">
      <alignment horizontal="center" vertical="center"/>
    </xf>
    <xf numFmtId="2" fontId="36" fillId="0" borderId="0" xfId="0" applyNumberFormat="1" applyFont="1" applyBorder="1" applyAlignment="1">
      <alignment horizontal="center" vertical="center" wrapText="1"/>
    </xf>
    <xf numFmtId="2" fontId="36" fillId="0" borderId="0" xfId="0" applyNumberFormat="1" applyFont="1" applyBorder="1" applyAlignment="1">
      <alignment horizontal="center" vertical="center"/>
    </xf>
    <xf numFmtId="1" fontId="31" fillId="0" borderId="0" xfId="0" applyNumberFormat="1" applyFont="1" applyBorder="1" applyAlignment="1">
      <alignment vertical="center"/>
    </xf>
    <xf numFmtId="1" fontId="36" fillId="0" borderId="0" xfId="0" applyNumberFormat="1" applyFont="1" applyBorder="1" applyAlignment="1">
      <alignment horizontal="center" vertical="center"/>
    </xf>
    <xf numFmtId="1" fontId="7" fillId="0" borderId="0" xfId="0" applyNumberFormat="1" applyFont="1"/>
    <xf numFmtId="0" fontId="3" fillId="7" borderId="0" xfId="0" applyNumberFormat="1" applyFont="1" applyFill="1"/>
    <xf numFmtId="165" fontId="3" fillId="3" borderId="0" xfId="0" applyNumberFormat="1" applyFont="1" applyFill="1"/>
    <xf numFmtId="0" fontId="5" fillId="3" borderId="0" xfId="0" applyNumberFormat="1" applyFont="1" applyFill="1" applyBorder="1"/>
    <xf numFmtId="164" fontId="3" fillId="3" borderId="0" xfId="0" applyFont="1" applyFill="1"/>
    <xf numFmtId="164" fontId="3" fillId="3" borderId="0" xfId="0" applyFont="1" applyFill="1" applyBorder="1"/>
    <xf numFmtId="0" fontId="7" fillId="2" borderId="0" xfId="0" applyNumberFormat="1" applyFont="1" applyFill="1" applyAlignment="1"/>
    <xf numFmtId="0" fontId="1" fillId="2" borderId="0" xfId="0" applyNumberFormat="1" applyFont="1" applyFill="1" applyBorder="1" applyAlignment="1">
      <alignment horizontal="left"/>
    </xf>
    <xf numFmtId="0" fontId="7" fillId="2" borderId="0" xfId="0" applyNumberFormat="1" applyFont="1" applyFill="1" applyAlignment="1">
      <alignment horizontal="center"/>
    </xf>
    <xf numFmtId="1" fontId="3" fillId="2" borderId="0" xfId="0" applyNumberFormat="1" applyFont="1" applyFill="1" applyBorder="1" applyAlignment="1">
      <alignment horizontal="right"/>
    </xf>
    <xf numFmtId="1" fontId="3" fillId="2" borderId="0" xfId="0" applyNumberFormat="1" applyFont="1" applyFill="1" applyBorder="1" applyAlignment="1"/>
    <xf numFmtId="1" fontId="1" fillId="2" borderId="0" xfId="0" applyNumberFormat="1" applyFont="1" applyFill="1" applyBorder="1" applyAlignment="1"/>
    <xf numFmtId="0" fontId="3" fillId="2" borderId="0" xfId="0" applyNumberFormat="1" applyFont="1" applyFill="1" applyBorder="1" applyAlignment="1">
      <alignment horizontal="center"/>
    </xf>
    <xf numFmtId="165" fontId="4" fillId="2" borderId="0" xfId="0" applyNumberFormat="1" applyFont="1" applyFill="1" applyBorder="1"/>
    <xf numFmtId="165" fontId="1" fillId="2" borderId="0" xfId="0" applyNumberFormat="1" applyFont="1" applyFill="1" applyBorder="1" applyAlignment="1"/>
    <xf numFmtId="1" fontId="3" fillId="2" borderId="0" xfId="0" applyNumberFormat="1" applyFont="1" applyFill="1" applyAlignment="1"/>
    <xf numFmtId="0" fontId="1" fillId="3" borderId="0" xfId="0" applyNumberFormat="1" applyFont="1" applyFill="1" applyAlignment="1"/>
    <xf numFmtId="164" fontId="3" fillId="3" borderId="0" xfId="0" applyNumberFormat="1" applyFont="1" applyFill="1" applyAlignment="1"/>
    <xf numFmtId="164" fontId="3" fillId="3" borderId="0" xfId="0" applyNumberFormat="1" applyFont="1" applyFill="1" applyBorder="1" applyAlignment="1"/>
    <xf numFmtId="168" fontId="3" fillId="0" borderId="0" xfId="0" applyNumberFormat="1" applyFont="1" applyFill="1"/>
    <xf numFmtId="164" fontId="0" fillId="0" borderId="0" xfId="0" applyBorder="1"/>
    <xf numFmtId="164" fontId="3" fillId="2" borderId="0" xfId="0" applyNumberFormat="1" applyFont="1" applyFill="1"/>
    <xf numFmtId="0" fontId="28" fillId="0" borderId="0" xfId="0" applyNumberFormat="1" applyFont="1" applyAlignment="1"/>
    <xf numFmtId="0" fontId="28" fillId="0" borderId="0" xfId="0" applyNumberFormat="1" applyFont="1" applyFill="1" applyBorder="1" applyAlignment="1">
      <alignment horizontal="left"/>
    </xf>
    <xf numFmtId="0" fontId="29" fillId="0" borderId="0" xfId="0" applyNumberFormat="1" applyFont="1" applyFill="1" applyBorder="1" applyAlignment="1"/>
    <xf numFmtId="0" fontId="28" fillId="0" borderId="0" xfId="0" applyNumberFormat="1" applyFont="1" applyFill="1" applyBorder="1" applyAlignment="1"/>
    <xf numFmtId="1" fontId="28" fillId="0" borderId="0" xfId="0" applyNumberFormat="1" applyFont="1" applyFill="1" applyBorder="1" applyAlignment="1"/>
    <xf numFmtId="0" fontId="28" fillId="0" borderId="0" xfId="0" applyNumberFormat="1" applyFont="1" applyBorder="1"/>
    <xf numFmtId="165" fontId="28" fillId="0" borderId="0" xfId="0" applyNumberFormat="1" applyFont="1" applyFill="1" applyBorder="1"/>
    <xf numFmtId="164" fontId="28" fillId="0" borderId="0" xfId="0" applyFont="1" applyAlignment="1"/>
    <xf numFmtId="164" fontId="29" fillId="0" borderId="0" xfId="0" applyFont="1" applyAlignment="1"/>
    <xf numFmtId="164" fontId="29" fillId="0" borderId="0" xfId="0" applyNumberFormat="1" applyFont="1" applyAlignment="1"/>
    <xf numFmtId="164" fontId="28" fillId="0" borderId="0" xfId="0" applyNumberFormat="1" applyFont="1" applyAlignment="1"/>
    <xf numFmtId="164" fontId="28" fillId="0" borderId="0" xfId="0" applyFont="1" applyFill="1" applyAlignment="1"/>
    <xf numFmtId="1" fontId="3" fillId="2" borderId="0" xfId="0" applyNumberFormat="1" applyFont="1" applyFill="1" applyBorder="1" applyAlignment="1">
      <alignment horizontal="left"/>
    </xf>
    <xf numFmtId="1" fontId="28" fillId="0" borderId="0" xfId="0" applyNumberFormat="1" applyFont="1" applyFill="1" applyBorder="1"/>
    <xf numFmtId="1" fontId="28" fillId="0" borderId="0" xfId="0" applyNumberFormat="1" applyFont="1"/>
    <xf numFmtId="1" fontId="28" fillId="0" borderId="0" xfId="0" applyNumberFormat="1" applyFont="1" applyFill="1" applyAlignment="1"/>
    <xf numFmtId="1" fontId="28" fillId="0" borderId="0" xfId="0" applyNumberFormat="1" applyFont="1" applyAlignment="1"/>
    <xf numFmtId="0" fontId="42" fillId="0" borderId="0" xfId="0" applyNumberFormat="1" applyFont="1"/>
    <xf numFmtId="166" fontId="3" fillId="0" borderId="2" xfId="0" applyNumberFormat="1" applyFont="1" applyBorder="1"/>
    <xf numFmtId="164" fontId="7" fillId="0" borderId="0" xfId="0" applyFont="1" applyAlignment="1">
      <alignment horizontal="left"/>
    </xf>
    <xf numFmtId="0" fontId="3" fillId="0" borderId="0" xfId="0" applyNumberFormat="1" applyFont="1" applyFill="1"/>
    <xf numFmtId="0" fontId="8" fillId="0" borderId="0" xfId="0" applyNumberFormat="1" applyFont="1" applyAlignment="1">
      <alignment horizontal="left"/>
    </xf>
    <xf numFmtId="0" fontId="31" fillId="0" borderId="0" xfId="0" applyNumberFormat="1" applyFont="1" applyBorder="1" applyAlignment="1">
      <alignment horizontal="center" vertical="center"/>
    </xf>
    <xf numFmtId="0" fontId="36" fillId="0" borderId="0" xfId="0" applyNumberFormat="1" applyFont="1" applyBorder="1" applyAlignment="1">
      <alignment horizontal="center" vertical="center" wrapText="1"/>
    </xf>
    <xf numFmtId="0" fontId="3" fillId="7" borderId="0" xfId="0" applyNumberFormat="1" applyFont="1" applyFill="1" applyAlignment="1"/>
    <xf numFmtId="0" fontId="31" fillId="0" borderId="0" xfId="0" applyNumberFormat="1" applyFont="1" applyAlignment="1">
      <alignment horizontal="center" vertical="center"/>
    </xf>
    <xf numFmtId="11" fontId="3" fillId="0" borderId="0" xfId="0" applyNumberFormat="1" applyFont="1" applyBorder="1" applyAlignment="1"/>
    <xf numFmtId="0" fontId="16" fillId="0" borderId="0" xfId="0" applyNumberFormat="1" applyFont="1" applyBorder="1" applyAlignment="1"/>
    <xf numFmtId="164" fontId="0" fillId="0" borderId="0" xfId="0" applyBorder="1" applyAlignment="1">
      <alignment wrapText="1"/>
    </xf>
    <xf numFmtId="165" fontId="6" fillId="0" borderId="0" xfId="0" applyNumberFormat="1" applyFont="1" applyBorder="1" applyAlignment="1">
      <alignment horizontal="left"/>
    </xf>
    <xf numFmtId="0" fontId="29" fillId="0" borderId="0" xfId="0" applyNumberFormat="1" applyFont="1" applyAlignment="1"/>
    <xf numFmtId="164" fontId="43" fillId="0" borderId="0" xfId="0" applyNumberFormat="1" applyFont="1" applyBorder="1"/>
    <xf numFmtId="1" fontId="43" fillId="0" borderId="0" xfId="0" applyNumberFormat="1" applyFont="1" applyAlignment="1"/>
    <xf numFmtId="164" fontId="44" fillId="0" borderId="0" xfId="0" applyNumberFormat="1" applyFont="1"/>
    <xf numFmtId="2" fontId="43" fillId="0" borderId="0" xfId="0" applyNumberFormat="1" applyFont="1" applyAlignment="1"/>
    <xf numFmtId="0" fontId="43" fillId="0" borderId="0" xfId="0" applyNumberFormat="1" applyFont="1" applyAlignment="1"/>
    <xf numFmtId="0" fontId="43" fillId="0" borderId="0" xfId="0" applyNumberFormat="1" applyFont="1" applyBorder="1" applyAlignment="1"/>
    <xf numFmtId="0" fontId="44" fillId="0" borderId="0" xfId="0" applyNumberFormat="1" applyFont="1" applyAlignment="1"/>
    <xf numFmtId="0" fontId="43" fillId="0" borderId="0" xfId="0" applyNumberFormat="1" applyFont="1" applyFill="1" applyAlignment="1"/>
    <xf numFmtId="0" fontId="47" fillId="0" borderId="0" xfId="0" applyNumberFormat="1" applyFont="1" applyBorder="1" applyAlignment="1"/>
    <xf numFmtId="0" fontId="48" fillId="0" borderId="0" xfId="0" applyNumberFormat="1" applyFont="1" applyAlignment="1"/>
    <xf numFmtId="0" fontId="47" fillId="0" borderId="0" xfId="0" applyNumberFormat="1" applyFont="1" applyFill="1" applyBorder="1" applyAlignment="1"/>
    <xf numFmtId="0" fontId="47" fillId="0" borderId="0" xfId="0" applyNumberFormat="1" applyFont="1" applyBorder="1" applyAlignment="1">
      <alignment horizontal="left" indent="2"/>
    </xf>
    <xf numFmtId="0" fontId="47" fillId="0" borderId="0" xfId="0" applyNumberFormat="1" applyFont="1" applyBorder="1" applyAlignment="1">
      <alignment horizontal="left"/>
    </xf>
    <xf numFmtId="0" fontId="43" fillId="0" borderId="0" xfId="0" applyNumberFormat="1" applyFont="1" applyFill="1" applyBorder="1" applyAlignment="1"/>
    <xf numFmtId="0" fontId="43" fillId="0" borderId="0" xfId="0" applyNumberFormat="1" applyFont="1" applyAlignment="1">
      <alignment horizontal="left"/>
    </xf>
    <xf numFmtId="2" fontId="43" fillId="0" borderId="0" xfId="0" applyNumberFormat="1" applyFont="1" applyFill="1" applyAlignment="1"/>
    <xf numFmtId="0" fontId="43" fillId="4" borderId="0" xfId="0" applyNumberFormat="1" applyFont="1" applyFill="1" applyBorder="1" applyAlignment="1"/>
    <xf numFmtId="0" fontId="43" fillId="4" borderId="0" xfId="0" applyNumberFormat="1" applyFont="1" applyFill="1" applyAlignment="1"/>
    <xf numFmtId="1" fontId="43" fillId="4" borderId="0" xfId="0" applyNumberFormat="1" applyFont="1" applyFill="1" applyAlignment="1"/>
    <xf numFmtId="2" fontId="43" fillId="4" borderId="0" xfId="0" applyNumberFormat="1" applyFont="1" applyFill="1" applyAlignment="1"/>
    <xf numFmtId="164" fontId="5" fillId="0" borderId="0" xfId="0" applyFont="1" applyBorder="1" applyAlignment="1">
      <alignment horizontal="left" vertical="center"/>
    </xf>
    <xf numFmtId="164" fontId="0" fillId="0" borderId="0" xfId="0" applyAlignment="1"/>
    <xf numFmtId="1" fontId="0" fillId="0" borderId="0" xfId="0" applyNumberFormat="1" applyAlignment="1">
      <alignment wrapText="1"/>
    </xf>
    <xf numFmtId="164" fontId="3" fillId="0" borderId="0" xfId="0" applyNumberFormat="1" applyFont="1"/>
    <xf numFmtId="164" fontId="3" fillId="0" borderId="0" xfId="0" applyNumberFormat="1" applyFont="1" applyFill="1" applyBorder="1" applyAlignment="1">
      <alignment horizontal="left"/>
    </xf>
    <xf numFmtId="164" fontId="3" fillId="0" borderId="0" xfId="0" applyNumberFormat="1" applyFont="1" applyFill="1" applyBorder="1" applyAlignment="1">
      <alignment horizontal="left" vertical="center"/>
    </xf>
    <xf numFmtId="164" fontId="3" fillId="0" borderId="0" xfId="0" applyNumberFormat="1" applyFont="1" applyFill="1" applyBorder="1" applyAlignment="1">
      <alignment horizontal="left" vertical="top"/>
    </xf>
    <xf numFmtId="0" fontId="3" fillId="0" borderId="0" xfId="0" applyNumberFormat="1" applyFont="1" applyAlignment="1">
      <alignment horizontal="right"/>
    </xf>
    <xf numFmtId="167" fontId="3" fillId="0" borderId="0" xfId="0" applyNumberFormat="1" applyFont="1"/>
    <xf numFmtId="164" fontId="5" fillId="0" borderId="0" xfId="0" applyNumberFormat="1" applyFont="1"/>
    <xf numFmtId="164" fontId="33" fillId="0" borderId="4" xfId="0" applyFont="1" applyBorder="1" applyAlignment="1">
      <alignment horizontal="left" vertical="center" wrapText="1"/>
    </xf>
    <xf numFmtId="1" fontId="36" fillId="0" borderId="0" xfId="0" applyNumberFormat="1" applyFont="1" applyBorder="1" applyAlignment="1">
      <alignment horizontal="center" vertical="center" wrapText="1"/>
    </xf>
    <xf numFmtId="0" fontId="51" fillId="0" borderId="0" xfId="0" applyNumberFormat="1" applyFont="1" applyBorder="1" applyAlignment="1"/>
    <xf numFmtId="164" fontId="36" fillId="0" borderId="0" xfId="0" applyFont="1" applyBorder="1" applyAlignment="1">
      <alignment horizontal="left" vertical="center" wrapText="1"/>
    </xf>
    <xf numFmtId="164" fontId="36" fillId="0" borderId="5" xfId="0" applyFont="1" applyBorder="1" applyAlignment="1">
      <alignment horizontal="left" vertical="center" wrapText="1"/>
    </xf>
    <xf numFmtId="164" fontId="36" fillId="0" borderId="0" xfId="0" applyFont="1" applyBorder="1" applyAlignment="1">
      <alignment horizontal="left" vertical="center"/>
    </xf>
    <xf numFmtId="1" fontId="2" fillId="0" borderId="0" xfId="0" applyNumberFormat="1" applyFont="1" applyAlignment="1">
      <alignment wrapText="1"/>
    </xf>
    <xf numFmtId="164" fontId="30" fillId="0" borderId="0" xfId="0" applyFont="1" applyBorder="1" applyAlignment="1">
      <alignment horizontal="left" vertical="center"/>
    </xf>
    <xf numFmtId="164" fontId="43" fillId="0" borderId="0" xfId="0" applyFont="1" applyBorder="1" applyAlignment="1">
      <alignment vertical="center"/>
    </xf>
    <xf numFmtId="1" fontId="56" fillId="0" borderId="0" xfId="0" applyNumberFormat="1" applyFont="1" applyAlignment="1">
      <alignment wrapText="1"/>
    </xf>
    <xf numFmtId="164" fontId="36" fillId="0" borderId="0" xfId="0" applyFont="1" applyBorder="1" applyAlignment="1">
      <alignment horizontal="center" vertical="center" wrapText="1"/>
    </xf>
    <xf numFmtId="167" fontId="36" fillId="0" borderId="0" xfId="0" applyNumberFormat="1" applyFont="1" applyBorder="1" applyAlignment="1">
      <alignment horizontal="center" vertical="center" wrapText="1"/>
    </xf>
    <xf numFmtId="164" fontId="36" fillId="0" borderId="0" xfId="0" applyFont="1" applyBorder="1" applyAlignment="1">
      <alignment horizontal="center" vertical="center"/>
    </xf>
    <xf numFmtId="2" fontId="57" fillId="0" borderId="0" xfId="0" applyNumberFormat="1" applyFont="1" applyBorder="1" applyAlignment="1">
      <alignment horizontal="center" vertical="center" wrapText="1"/>
    </xf>
    <xf numFmtId="2" fontId="57" fillId="0" borderId="0" xfId="0" applyNumberFormat="1" applyFont="1" applyBorder="1" applyAlignment="1">
      <alignment horizontal="center" vertical="center"/>
    </xf>
    <xf numFmtId="1" fontId="58" fillId="0" borderId="0" xfId="0" applyNumberFormat="1" applyFont="1" applyAlignment="1">
      <alignment wrapText="1"/>
    </xf>
    <xf numFmtId="164" fontId="17" fillId="0" borderId="0" xfId="0" applyFont="1" applyBorder="1" applyAlignment="1">
      <alignment horizontal="left" vertical="center" wrapText="1"/>
    </xf>
    <xf numFmtId="0" fontId="3" fillId="0" borderId="0" xfId="0" applyNumberFormat="1" applyFont="1" applyAlignment="1">
      <alignment vertical="center"/>
    </xf>
    <xf numFmtId="0" fontId="49" fillId="0" borderId="0" xfId="0" applyNumberFormat="1" applyFont="1" applyAlignment="1">
      <alignment vertical="center"/>
    </xf>
    <xf numFmtId="164" fontId="50" fillId="0" borderId="0" xfId="0" applyFont="1" applyAlignment="1">
      <alignment horizontal="left"/>
    </xf>
    <xf numFmtId="164" fontId="50" fillId="0" borderId="0" xfId="0" applyFont="1"/>
    <xf numFmtId="0" fontId="60" fillId="0" borderId="0" xfId="0" applyNumberFormat="1" applyFont="1" applyAlignment="1">
      <alignment vertical="center"/>
    </xf>
    <xf numFmtId="164" fontId="52" fillId="0" borderId="0" xfId="0" applyFont="1"/>
    <xf numFmtId="164" fontId="53" fillId="0" borderId="0" xfId="0" applyFont="1"/>
    <xf numFmtId="164" fontId="52" fillId="0" borderId="0" xfId="0" applyFont="1" applyAlignment="1">
      <alignment vertical="center"/>
    </xf>
    <xf numFmtId="164" fontId="53" fillId="0" borderId="0" xfId="0" applyFont="1" applyAlignment="1">
      <alignment vertical="center"/>
    </xf>
    <xf numFmtId="164" fontId="61" fillId="0" borderId="0" xfId="0" applyFont="1" applyAlignment="1">
      <alignment horizontal="left" vertical="center"/>
    </xf>
    <xf numFmtId="164" fontId="43" fillId="0" borderId="0" xfId="0" applyNumberFormat="1" applyFont="1" applyAlignment="1">
      <alignment horizontal="left" indent="1"/>
    </xf>
    <xf numFmtId="0" fontId="43" fillId="0" borderId="0" xfId="0" applyNumberFormat="1" applyFont="1" applyAlignment="1">
      <alignment horizontal="left" indent="1"/>
    </xf>
    <xf numFmtId="0" fontId="43" fillId="0" borderId="0" xfId="0" applyNumberFormat="1" applyFont="1" applyFill="1" applyAlignment="1">
      <alignment horizontal="left" indent="1"/>
    </xf>
    <xf numFmtId="164" fontId="43" fillId="0" borderId="0" xfId="0" applyNumberFormat="1" applyFont="1" applyAlignment="1">
      <alignment horizontal="left"/>
    </xf>
    <xf numFmtId="0" fontId="43" fillId="0" borderId="0" xfId="0" applyNumberFormat="1" applyFont="1" applyFill="1" applyAlignment="1">
      <alignment horizontal="left"/>
    </xf>
    <xf numFmtId="0" fontId="43" fillId="0" borderId="0" xfId="0" applyNumberFormat="1" applyFont="1" applyFill="1" applyBorder="1" applyAlignment="1">
      <alignment horizontal="left" indent="1"/>
    </xf>
    <xf numFmtId="0" fontId="30" fillId="0" borderId="0" xfId="0" applyNumberFormat="1" applyFont="1" applyAlignment="1">
      <alignment horizontal="left" indent="1"/>
    </xf>
    <xf numFmtId="0" fontId="43" fillId="0" borderId="0" xfId="0" applyNumberFormat="1" applyFont="1" applyBorder="1" applyAlignment="1">
      <alignment horizontal="left" indent="1"/>
    </xf>
    <xf numFmtId="0" fontId="30" fillId="0" borderId="0" xfId="0" applyNumberFormat="1" applyFont="1" applyFill="1" applyAlignment="1">
      <alignment horizontal="left" indent="1"/>
    </xf>
    <xf numFmtId="0" fontId="62" fillId="0" borderId="0" xfId="0" applyNumberFormat="1" applyFont="1" applyAlignment="1">
      <alignment vertical="center"/>
    </xf>
    <xf numFmtId="164" fontId="40" fillId="0" borderId="0" xfId="0" applyFont="1" applyBorder="1" applyAlignment="1">
      <alignment horizontal="center" vertical="center"/>
    </xf>
    <xf numFmtId="164" fontId="63" fillId="0" borderId="0" xfId="0" applyFont="1" applyBorder="1" applyAlignment="1">
      <alignment horizontal="center" vertical="center" wrapText="1"/>
    </xf>
    <xf numFmtId="164" fontId="64" fillId="0" borderId="0" xfId="0" quotePrefix="1" applyFont="1" applyBorder="1" applyAlignment="1">
      <alignment horizontal="center" vertical="center"/>
    </xf>
    <xf numFmtId="164" fontId="65" fillId="0" borderId="0" xfId="0" applyFont="1" applyBorder="1" applyAlignment="1">
      <alignment horizontal="center" vertical="center" wrapText="1"/>
    </xf>
    <xf numFmtId="164" fontId="5" fillId="0" borderId="0" xfId="0" applyFont="1" applyFill="1"/>
    <xf numFmtId="0" fontId="26" fillId="0" borderId="0" xfId="0" applyNumberFormat="1" applyFont="1"/>
    <xf numFmtId="0" fontId="66" fillId="0" borderId="0" xfId="0" applyNumberFormat="1" applyFont="1"/>
    <xf numFmtId="165" fontId="29" fillId="0" borderId="0" xfId="0" applyNumberFormat="1" applyFont="1" applyAlignment="1">
      <alignment horizontal="left"/>
    </xf>
    <xf numFmtId="164" fontId="5" fillId="0" borderId="0" xfId="0" applyFont="1" applyAlignment="1"/>
    <xf numFmtId="164" fontId="3" fillId="0" borderId="0" xfId="0" applyNumberFormat="1" applyFont="1" applyAlignment="1">
      <alignment horizontal="left"/>
    </xf>
    <xf numFmtId="0" fontId="5" fillId="0" borderId="0" xfId="0" applyNumberFormat="1" applyFont="1" applyFill="1" applyAlignment="1">
      <alignment horizontal="left"/>
    </xf>
    <xf numFmtId="0" fontId="5" fillId="0" borderId="0" xfId="0" applyNumberFormat="1" applyFont="1" applyAlignment="1">
      <alignment horizontal="left"/>
    </xf>
    <xf numFmtId="164" fontId="43" fillId="0" borderId="0" xfId="0" applyFont="1"/>
    <xf numFmtId="164" fontId="43" fillId="0" borderId="0" xfId="0" applyFont="1" applyAlignment="1">
      <alignment horizontal="left"/>
    </xf>
    <xf numFmtId="164" fontId="43" fillId="0" borderId="0" xfId="0" applyFont="1" applyAlignment="1">
      <alignment horizontal="left" indent="1"/>
    </xf>
    <xf numFmtId="1" fontId="3" fillId="0" borderId="0" xfId="0" applyNumberFormat="1" applyFont="1" applyAlignment="1">
      <alignment horizontal="left"/>
    </xf>
    <xf numFmtId="1" fontId="3" fillId="0" borderId="0" xfId="0" applyNumberFormat="1" applyFont="1" applyAlignment="1">
      <alignment horizontal="right"/>
    </xf>
    <xf numFmtId="1" fontId="3" fillId="0" borderId="0" xfId="0" applyNumberFormat="1" applyFont="1" applyAlignment="1">
      <alignment horizontal="center"/>
    </xf>
    <xf numFmtId="164" fontId="44" fillId="0" borderId="0" xfId="0" applyFont="1" applyAlignment="1">
      <alignment horizontal="left"/>
    </xf>
    <xf numFmtId="0" fontId="5" fillId="0" borderId="0" xfId="0" applyNumberFormat="1" applyFont="1" applyFill="1" applyAlignment="1">
      <alignment horizontal="right"/>
    </xf>
    <xf numFmtId="0" fontId="5" fillId="0" borderId="0" xfId="0" applyNumberFormat="1" applyFont="1" applyAlignment="1">
      <alignment horizontal="right"/>
    </xf>
    <xf numFmtId="0" fontId="23" fillId="0" borderId="0" xfId="0" applyNumberFormat="1" applyFont="1" applyFill="1"/>
    <xf numFmtId="0" fontId="7" fillId="0" borderId="2" xfId="0" applyNumberFormat="1" applyFont="1" applyFill="1" applyBorder="1"/>
    <xf numFmtId="164" fontId="16" fillId="0" borderId="0" xfId="0" applyNumberFormat="1" applyFont="1"/>
    <xf numFmtId="164" fontId="59" fillId="0" borderId="0" xfId="0" applyFont="1" applyBorder="1" applyAlignment="1">
      <alignment horizontal="center" vertical="center" wrapText="1"/>
    </xf>
    <xf numFmtId="2" fontId="30" fillId="0" borderId="0" xfId="0" applyNumberFormat="1" applyFont="1" applyBorder="1" applyAlignment="1">
      <alignment horizontal="center" vertical="center" wrapText="1"/>
    </xf>
    <xf numFmtId="1" fontId="67" fillId="0" borderId="0" xfId="0" applyNumberFormat="1" applyFont="1" applyBorder="1" applyAlignment="1">
      <alignment horizontal="center" vertical="center" wrapText="1"/>
    </xf>
    <xf numFmtId="164" fontId="67" fillId="0" borderId="0" xfId="0" applyFont="1" applyBorder="1" applyAlignment="1">
      <alignment horizontal="center" vertical="center" wrapText="1"/>
    </xf>
    <xf numFmtId="2" fontId="68" fillId="0" borderId="0" xfId="0" applyNumberFormat="1" applyFont="1" applyBorder="1" applyAlignment="1">
      <alignment horizontal="center" vertical="center" wrapText="1"/>
    </xf>
    <xf numFmtId="164" fontId="69" fillId="0" borderId="0" xfId="0" applyFont="1" applyBorder="1" applyAlignment="1">
      <alignment horizontal="center" vertical="center" wrapText="1"/>
    </xf>
    <xf numFmtId="164" fontId="63" fillId="0" borderId="0" xfId="0" applyFont="1" applyBorder="1" applyAlignment="1">
      <alignment horizontal="left" vertical="center" wrapText="1"/>
    </xf>
    <xf numFmtId="164" fontId="48" fillId="0" borderId="4" xfId="0" applyFont="1" applyBorder="1" applyAlignment="1">
      <alignment vertical="center"/>
    </xf>
    <xf numFmtId="164" fontId="48" fillId="0" borderId="4" xfId="0" applyFont="1" applyBorder="1" applyAlignment="1">
      <alignment horizontal="left" vertical="center" wrapText="1"/>
    </xf>
    <xf numFmtId="164" fontId="43" fillId="0" borderId="4" xfId="0" applyFont="1" applyBorder="1" applyAlignment="1">
      <alignment vertical="center"/>
    </xf>
    <xf numFmtId="164" fontId="35" fillId="0" borderId="4" xfId="0" applyFont="1" applyBorder="1" applyAlignment="1">
      <alignment horizontal="center" vertical="center" wrapText="1"/>
    </xf>
    <xf numFmtId="164" fontId="70" fillId="0" borderId="4" xfId="0" applyFont="1" applyBorder="1" applyAlignment="1">
      <alignment horizontal="center" vertical="center" wrapText="1"/>
    </xf>
    <xf numFmtId="164" fontId="33" fillId="0" borderId="4" xfId="0" applyFont="1" applyBorder="1" applyAlignment="1">
      <alignment horizontal="center" vertical="center" wrapText="1"/>
    </xf>
    <xf numFmtId="164" fontId="57" fillId="0" borderId="4" xfId="0" applyFont="1" applyBorder="1" applyAlignment="1">
      <alignment horizontal="center" vertical="center" wrapText="1"/>
    </xf>
    <xf numFmtId="164" fontId="59" fillId="0" borderId="4" xfId="0" applyFont="1" applyBorder="1" applyAlignment="1">
      <alignment horizontal="center" vertical="center" wrapText="1"/>
    </xf>
    <xf numFmtId="164" fontId="73" fillId="0" borderId="0" xfId="0" applyFont="1" applyBorder="1" applyAlignment="1">
      <alignment vertical="center"/>
    </xf>
    <xf numFmtId="164" fontId="43" fillId="0" borderId="0" xfId="0" quotePrefix="1" applyFont="1" applyBorder="1" applyAlignment="1">
      <alignment horizontal="left" vertical="center" wrapText="1"/>
    </xf>
    <xf numFmtId="164" fontId="64" fillId="0" borderId="0" xfId="0" applyFont="1" applyBorder="1" applyAlignment="1">
      <alignment horizontal="center" vertical="center"/>
    </xf>
    <xf numFmtId="177" fontId="63" fillId="0" borderId="0" xfId="0" applyNumberFormat="1" applyFont="1" applyBorder="1" applyAlignment="1">
      <alignment horizontal="center" vertical="center" wrapText="1"/>
    </xf>
    <xf numFmtId="164" fontId="74" fillId="0" borderId="0" xfId="0" applyFont="1" applyBorder="1" applyAlignment="1">
      <alignment vertical="center"/>
    </xf>
    <xf numFmtId="164" fontId="75" fillId="0" borderId="0" xfId="0" applyFont="1" applyBorder="1" applyAlignment="1">
      <alignment vertical="center"/>
    </xf>
    <xf numFmtId="164" fontId="71" fillId="0" borderId="0" xfId="0" applyFont="1" applyBorder="1" applyAlignment="1">
      <alignment horizontal="center" vertical="center" wrapText="1"/>
    </xf>
    <xf numFmtId="164" fontId="76" fillId="0" borderId="0" xfId="0" applyFont="1" applyBorder="1" applyAlignment="1">
      <alignment horizontal="center" vertical="center" wrapText="1"/>
    </xf>
    <xf numFmtId="164" fontId="31" fillId="0" borderId="0" xfId="0" applyFont="1" applyBorder="1" applyAlignment="1">
      <alignment horizontal="left" vertical="center"/>
    </xf>
    <xf numFmtId="164" fontId="77" fillId="0" borderId="0" xfId="0" applyFont="1" applyBorder="1" applyAlignment="1">
      <alignment vertical="center"/>
    </xf>
    <xf numFmtId="164" fontId="74" fillId="0" borderId="5" xfId="0" applyFont="1" applyBorder="1" applyAlignment="1">
      <alignment vertical="center"/>
    </xf>
    <xf numFmtId="164" fontId="43" fillId="0" borderId="5" xfId="0" quotePrefix="1" applyFont="1" applyBorder="1" applyAlignment="1">
      <alignment horizontal="left" vertical="center" wrapText="1"/>
    </xf>
    <xf numFmtId="164" fontId="63" fillId="0" borderId="5" xfId="0" applyFont="1" applyBorder="1" applyAlignment="1">
      <alignment horizontal="center" vertical="center" wrapText="1"/>
    </xf>
    <xf numFmtId="164" fontId="65" fillId="0" borderId="5" xfId="0" applyFont="1" applyBorder="1" applyAlignment="1">
      <alignment horizontal="center" vertical="center" wrapText="1"/>
    </xf>
    <xf numFmtId="164" fontId="64" fillId="0" borderId="5" xfId="0" applyFont="1" applyBorder="1" applyAlignment="1">
      <alignment horizontal="center" vertical="center"/>
    </xf>
    <xf numFmtId="164" fontId="38" fillId="0" borderId="5" xfId="0" applyFont="1" applyBorder="1" applyAlignment="1">
      <alignment horizontal="left" vertical="center" wrapText="1"/>
    </xf>
    <xf numFmtId="164" fontId="78" fillId="0" borderId="0" xfId="0" applyFont="1" applyBorder="1" applyAlignment="1">
      <alignment horizontal="center" vertical="center" wrapText="1"/>
    </xf>
    <xf numFmtId="164" fontId="32" fillId="0" borderId="0" xfId="0" applyFont="1" applyBorder="1" applyAlignment="1">
      <alignment horizontal="left" vertical="center" wrapText="1"/>
    </xf>
    <xf numFmtId="164" fontId="36" fillId="0" borderId="0" xfId="0" applyFont="1" applyBorder="1" applyAlignment="1">
      <alignment vertical="center"/>
    </xf>
    <xf numFmtId="164" fontId="63" fillId="0" borderId="0" xfId="0" quotePrefix="1" applyFont="1" applyBorder="1" applyAlignment="1">
      <alignment horizontal="center" vertical="center" wrapText="1"/>
    </xf>
    <xf numFmtId="177" fontId="63" fillId="0" borderId="0" xfId="0" quotePrefix="1" applyNumberFormat="1" applyFont="1" applyBorder="1" applyAlignment="1">
      <alignment horizontal="center" vertical="center" wrapText="1"/>
    </xf>
    <xf numFmtId="164" fontId="38" fillId="0" borderId="0" xfId="0" applyFont="1" applyAlignment="1">
      <alignment horizontal="left" vertical="center" wrapText="1"/>
    </xf>
    <xf numFmtId="164" fontId="73" fillId="0" borderId="5" xfId="0" applyFont="1" applyBorder="1" applyAlignment="1">
      <alignment vertical="center"/>
    </xf>
    <xf numFmtId="164" fontId="64" fillId="0" borderId="5" xfId="0" quotePrefix="1" applyFont="1" applyBorder="1" applyAlignment="1">
      <alignment horizontal="center" vertical="center"/>
    </xf>
    <xf numFmtId="164" fontId="38" fillId="0" borderId="5" xfId="0" quotePrefix="1" applyFont="1" applyBorder="1" applyAlignment="1">
      <alignment horizontal="left" vertical="center" wrapText="1"/>
    </xf>
    <xf numFmtId="164" fontId="52" fillId="0" borderId="0" xfId="0" applyFont="1" applyAlignment="1">
      <alignment horizontal="left"/>
    </xf>
    <xf numFmtId="164" fontId="79" fillId="0" borderId="0" xfId="0" applyFont="1" applyBorder="1" applyAlignment="1">
      <alignment vertical="center"/>
    </xf>
    <xf numFmtId="0" fontId="79" fillId="0" borderId="0" xfId="0" applyNumberFormat="1" applyFont="1" applyAlignment="1"/>
    <xf numFmtId="164" fontId="57" fillId="0" borderId="4" xfId="0" applyFont="1" applyBorder="1" applyAlignment="1">
      <alignment horizontal="left" vertical="center"/>
    </xf>
    <xf numFmtId="164" fontId="43" fillId="0" borderId="4" xfId="0" applyFont="1" applyBorder="1" applyAlignment="1">
      <alignment horizontal="left" vertical="center" wrapText="1"/>
    </xf>
    <xf numFmtId="164" fontId="45" fillId="0" borderId="4" xfId="0" applyFont="1" applyBorder="1" applyAlignment="1">
      <alignment vertical="center"/>
    </xf>
    <xf numFmtId="164" fontId="44" fillId="0" borderId="0" xfId="0" applyFont="1" applyBorder="1" applyAlignment="1">
      <alignment vertical="center"/>
    </xf>
    <xf numFmtId="11" fontId="63" fillId="0" borderId="0" xfId="0" quotePrefix="1" applyNumberFormat="1" applyFont="1" applyBorder="1" applyAlignment="1">
      <alignment horizontal="center" vertical="center" wrapText="1"/>
    </xf>
    <xf numFmtId="164" fontId="36" fillId="0" borderId="0" xfId="0" applyNumberFormat="1" applyFont="1" applyBorder="1" applyAlignment="1">
      <alignment horizontal="left" vertical="center"/>
    </xf>
    <xf numFmtId="1" fontId="63" fillId="0" borderId="0" xfId="0" applyNumberFormat="1" applyFont="1" applyBorder="1" applyAlignment="1">
      <alignment horizontal="center" vertical="center"/>
    </xf>
    <xf numFmtId="2" fontId="63" fillId="0" borderId="0" xfId="0" applyNumberFormat="1" applyFont="1" applyBorder="1" applyAlignment="1">
      <alignment horizontal="center" vertical="center"/>
    </xf>
    <xf numFmtId="164" fontId="63" fillId="0" borderId="0" xfId="0" applyFont="1" applyBorder="1" applyAlignment="1">
      <alignment horizontal="center" vertical="center"/>
    </xf>
    <xf numFmtId="164" fontId="0" fillId="0" borderId="0" xfId="0" applyAlignment="1">
      <alignment horizontal="left" vertical="center"/>
    </xf>
    <xf numFmtId="164" fontId="0" fillId="0" borderId="0" xfId="0" applyAlignment="1">
      <alignment horizontal="left" vertical="center" wrapText="1"/>
    </xf>
    <xf numFmtId="164" fontId="0" fillId="0" borderId="0" xfId="0" applyBorder="1" applyAlignment="1">
      <alignment horizontal="left" vertical="center" wrapText="1"/>
    </xf>
    <xf numFmtId="164" fontId="54" fillId="0" borderId="0" xfId="0" applyFont="1" applyAlignment="1">
      <alignment vertical="center"/>
    </xf>
    <xf numFmtId="164" fontId="8" fillId="0" borderId="0" xfId="0" applyFont="1" applyFill="1" applyBorder="1"/>
    <xf numFmtId="2" fontId="65" fillId="0" borderId="0" xfId="0" applyNumberFormat="1" applyFont="1" applyBorder="1" applyAlignment="1">
      <alignment horizontal="center" vertical="center" wrapText="1"/>
    </xf>
    <xf numFmtId="2" fontId="65" fillId="0" borderId="0" xfId="0" quotePrefix="1" applyNumberFormat="1" applyFont="1" applyBorder="1" applyAlignment="1">
      <alignment horizontal="center" vertical="center" wrapText="1"/>
    </xf>
    <xf numFmtId="2" fontId="76" fillId="0" borderId="0" xfId="0" applyNumberFormat="1" applyFont="1" applyBorder="1" applyAlignment="1">
      <alignment horizontal="center" vertical="center" wrapText="1"/>
    </xf>
    <xf numFmtId="2" fontId="63" fillId="0" borderId="0" xfId="0" applyNumberFormat="1" applyFont="1" applyBorder="1" applyAlignment="1">
      <alignment horizontal="center" vertical="center" wrapText="1"/>
    </xf>
    <xf numFmtId="2" fontId="59" fillId="0" borderId="0" xfId="0" applyNumberFormat="1" applyFont="1" applyBorder="1" applyAlignment="1">
      <alignment horizontal="center" vertical="center" wrapText="1"/>
    </xf>
    <xf numFmtId="2" fontId="63" fillId="0" borderId="0" xfId="0" quotePrefix="1" applyNumberFormat="1" applyFont="1" applyBorder="1" applyAlignment="1">
      <alignment horizontal="center" vertical="center" wrapText="1"/>
    </xf>
    <xf numFmtId="2" fontId="65" fillId="0" borderId="0" xfId="0" applyNumberFormat="1" applyFont="1" applyBorder="1" applyAlignment="1">
      <alignment horizontal="center" vertical="center"/>
    </xf>
    <xf numFmtId="164" fontId="38" fillId="0" borderId="0" xfId="0" applyFont="1" applyBorder="1" applyAlignment="1">
      <alignment horizontal="left" vertical="center" wrapText="1"/>
    </xf>
    <xf numFmtId="164" fontId="0" fillId="0" borderId="0" xfId="0" applyAlignment="1">
      <alignment horizontal="left" vertical="center" wrapText="1"/>
    </xf>
    <xf numFmtId="0" fontId="7" fillId="0" borderId="0" xfId="0" applyNumberFormat="1" applyFont="1"/>
  </cellXfs>
  <cellStyles count="1">
    <cellStyle name="Normal" xfId="0" builtinId="0"/>
  </cellStyles>
  <dxfs count="3">
    <dxf>
      <font>
        <condense val="0"/>
        <extend val="0"/>
        <color indexed="55"/>
      </font>
    </dxf>
    <dxf>
      <font>
        <condense val="0"/>
        <extend val="0"/>
        <color indexed="55"/>
      </font>
    </dxf>
    <dxf>
      <font>
        <condense val="0"/>
        <extend val="0"/>
        <color indexed="2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Lion vs. Prey, Southeast Africa</a:t>
            </a:r>
          </a:p>
        </c:rich>
      </c:tx>
      <c:layout>
        <c:manualLayout>
          <c:xMode val="edge"/>
          <c:yMode val="edge"/>
          <c:x val="0.2189519894084036"/>
          <c:y val="3.825136612021858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6971465403107797"/>
                  <c:y val="0.26949743986919666"/>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Land!$C$318:$C$339</c:f>
              <c:numCache>
                <c:formatCode>General</c:formatCode>
                <c:ptCount val="22"/>
                <c:pt idx="0">
                  <c:v>1874</c:v>
                </c:pt>
                <c:pt idx="1">
                  <c:v>283</c:v>
                </c:pt>
                <c:pt idx="2">
                  <c:v>1014</c:v>
                </c:pt>
                <c:pt idx="3">
                  <c:v>454</c:v>
                </c:pt>
                <c:pt idx="4">
                  <c:v>10335</c:v>
                </c:pt>
                <c:pt idx="5">
                  <c:v>3919</c:v>
                </c:pt>
                <c:pt idx="6">
                  <c:v>11217</c:v>
                </c:pt>
                <c:pt idx="7">
                  <c:v>2656</c:v>
                </c:pt>
                <c:pt idx="8">
                  <c:v>9368</c:v>
                </c:pt>
                <c:pt idx="9">
                  <c:v>1000</c:v>
                </c:pt>
                <c:pt idx="10">
                  <c:v>200</c:v>
                </c:pt>
                <c:pt idx="11">
                  <c:v>349</c:v>
                </c:pt>
                <c:pt idx="12">
                  <c:v>730</c:v>
                </c:pt>
                <c:pt idx="13">
                  <c:v>950</c:v>
                </c:pt>
                <c:pt idx="14">
                  <c:v>111</c:v>
                </c:pt>
                <c:pt idx="15">
                  <c:v>10003</c:v>
                </c:pt>
                <c:pt idx="16">
                  <c:v>118</c:v>
                </c:pt>
                <c:pt idx="17">
                  <c:v>200</c:v>
                </c:pt>
                <c:pt idx="18">
                  <c:v>1693</c:v>
                </c:pt>
                <c:pt idx="19">
                  <c:v>8224</c:v>
                </c:pt>
                <c:pt idx="20">
                  <c:v>13346</c:v>
                </c:pt>
                <c:pt idx="21">
                  <c:v>651</c:v>
                </c:pt>
              </c:numCache>
            </c:numRef>
          </c:xVal>
          <c:yVal>
            <c:numRef>
              <c:f>Land!$E$318:$E$339</c:f>
              <c:numCache>
                <c:formatCode>General</c:formatCode>
                <c:ptCount val="22"/>
                <c:pt idx="0">
                  <c:v>10.5</c:v>
                </c:pt>
                <c:pt idx="1">
                  <c:v>1.8</c:v>
                </c:pt>
                <c:pt idx="2">
                  <c:v>13</c:v>
                </c:pt>
                <c:pt idx="3">
                  <c:v>2.7</c:v>
                </c:pt>
                <c:pt idx="4">
                  <c:v>30</c:v>
                </c:pt>
                <c:pt idx="5">
                  <c:v>9.2100000000000009</c:v>
                </c:pt>
                <c:pt idx="6">
                  <c:v>40</c:v>
                </c:pt>
                <c:pt idx="7">
                  <c:v>26</c:v>
                </c:pt>
                <c:pt idx="8">
                  <c:v>40</c:v>
                </c:pt>
                <c:pt idx="9">
                  <c:v>10</c:v>
                </c:pt>
                <c:pt idx="10">
                  <c:v>0.77</c:v>
                </c:pt>
                <c:pt idx="11">
                  <c:v>1.63</c:v>
                </c:pt>
                <c:pt idx="12">
                  <c:v>17</c:v>
                </c:pt>
                <c:pt idx="13">
                  <c:v>18.8</c:v>
                </c:pt>
                <c:pt idx="14">
                  <c:v>0.74</c:v>
                </c:pt>
                <c:pt idx="15">
                  <c:v>13.18</c:v>
                </c:pt>
                <c:pt idx="16">
                  <c:v>0.6</c:v>
                </c:pt>
                <c:pt idx="17">
                  <c:v>0.6</c:v>
                </c:pt>
                <c:pt idx="18">
                  <c:v>6.2</c:v>
                </c:pt>
                <c:pt idx="19">
                  <c:v>25</c:v>
                </c:pt>
                <c:pt idx="20">
                  <c:v>30</c:v>
                </c:pt>
                <c:pt idx="21">
                  <c:v>9.3000000000000007</c:v>
                </c:pt>
              </c:numCache>
            </c:numRef>
          </c:yVal>
          <c:smooth val="0"/>
          <c:extLst>
            <c:ext xmlns:c16="http://schemas.microsoft.com/office/drawing/2014/chart" uri="{C3380CC4-5D6E-409C-BE32-E72D297353CC}">
              <c16:uniqueId val="{00000001-3A25-5047-84DE-7ABE7701B51B}"/>
            </c:ext>
          </c:extLst>
        </c:ser>
        <c:dLbls>
          <c:showLegendKey val="0"/>
          <c:showVal val="0"/>
          <c:showCatName val="0"/>
          <c:showSerName val="0"/>
          <c:showPercent val="0"/>
          <c:showBubbleSize val="0"/>
        </c:dLbls>
        <c:axId val="1674373472"/>
        <c:axId val="1"/>
      </c:scatterChart>
      <c:valAx>
        <c:axId val="1674373472"/>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373472"/>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Large Predators vs. Prey, Southeast Africa</a:t>
            </a:r>
          </a:p>
        </c:rich>
      </c:tx>
      <c:layout>
        <c:manualLayout>
          <c:xMode val="edge"/>
          <c:yMode val="edge"/>
          <c:x val="0.24641249883290281"/>
          <c:y val="3.8834645669291339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486679390773903"/>
                  <c:y val="0.364849399892974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5295.5407877326388</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4862.9964071856302</c:v>
                </c:pt>
                <c:pt idx="19">
                  <c:v>3928.6421866666669</c:v>
                </c:pt>
                <c:pt idx="20">
                  <c:v>265.43913713405237</c:v>
                </c:pt>
                <c:pt idx="21">
                  <c:v>306.99537750385207</c:v>
                </c:pt>
                <c:pt idx="22">
                  <c:v>3271.1180327868856</c:v>
                </c:pt>
                <c:pt idx="23">
                  <c:v>3658.1638888888888</c:v>
                </c:pt>
                <c:pt idx="24">
                  <c:v>2677.4358974358975</c:v>
                </c:pt>
                <c:pt idx="25">
                  <c:v>12945.824999999999</c:v>
                </c:pt>
                <c:pt idx="26">
                  <c:v>15247.003717948712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Land!$J$179:$J$224</c:f>
              <c:numCache>
                <c:formatCode>0.0</c:formatCode>
                <c:ptCount val="46"/>
                <c:pt idx="0">
                  <c:v>63.182051282051283</c:v>
                </c:pt>
                <c:pt idx="1">
                  <c:v>4.6716216216216218</c:v>
                </c:pt>
                <c:pt idx="2">
                  <c:v>4.6440417690417695</c:v>
                </c:pt>
                <c:pt idx="3">
                  <c:v>10.168216900850979</c:v>
                </c:pt>
                <c:pt idx="4">
                  <c:v>38.78854166666666</c:v>
                </c:pt>
                <c:pt idx="5">
                  <c:v>36.282291666666666</c:v>
                </c:pt>
                <c:pt idx="6">
                  <c:v>7.4762035763411285</c:v>
                </c:pt>
                <c:pt idx="7">
                  <c:v>9.7207016585898582</c:v>
                </c:pt>
                <c:pt idx="8">
                  <c:v>3.8259645464025023</c:v>
                </c:pt>
                <c:pt idx="9">
                  <c:v>14.763811227913219</c:v>
                </c:pt>
                <c:pt idx="10">
                  <c:v>14.432732316227462</c:v>
                </c:pt>
                <c:pt idx="11">
                  <c:v>17.545894991837383</c:v>
                </c:pt>
                <c:pt idx="12">
                  <c:v>21.269155827057773</c:v>
                </c:pt>
                <c:pt idx="13">
                  <c:v>20.077044604771185</c:v>
                </c:pt>
                <c:pt idx="14">
                  <c:v>21.783348254252459</c:v>
                </c:pt>
                <c:pt idx="15">
                  <c:v>21.23018589709832</c:v>
                </c:pt>
                <c:pt idx="16">
                  <c:v>62.857142857142854</c:v>
                </c:pt>
                <c:pt idx="17">
                  <c:v>50.290909090909096</c:v>
                </c:pt>
                <c:pt idx="18">
                  <c:v>62.873053892215566</c:v>
                </c:pt>
                <c:pt idx="19">
                  <c:v>71.330666666666659</c:v>
                </c:pt>
                <c:pt idx="20">
                  <c:v>4.6486902927580891</c:v>
                </c:pt>
                <c:pt idx="21">
                  <c:v>5.425269645608628</c:v>
                </c:pt>
                <c:pt idx="22">
                  <c:v>40.204918032786878</c:v>
                </c:pt>
                <c:pt idx="23">
                  <c:v>48.416666666666664</c:v>
                </c:pt>
                <c:pt idx="24">
                  <c:v>29.547008547008549</c:v>
                </c:pt>
                <c:pt idx="25">
                  <c:v>78.788461538461533</c:v>
                </c:pt>
                <c:pt idx="26">
                  <c:v>111.3533420576923</c:v>
                </c:pt>
                <c:pt idx="27">
                  <c:v>93.575880019230766</c:v>
                </c:pt>
                <c:pt idx="28">
                  <c:v>64.250668461538439</c:v>
                </c:pt>
                <c:pt idx="29">
                  <c:v>109.67307692307692</c:v>
                </c:pt>
                <c:pt idx="30">
                  <c:v>36.935223092085842</c:v>
                </c:pt>
                <c:pt idx="31">
                  <c:v>14.58475</c:v>
                </c:pt>
                <c:pt idx="32">
                  <c:v>27.29</c:v>
                </c:pt>
                <c:pt idx="33">
                  <c:v>18.073811931243682</c:v>
                </c:pt>
                <c:pt idx="34">
                  <c:v>72.655085110967462</c:v>
                </c:pt>
                <c:pt idx="35">
                  <c:v>41.42</c:v>
                </c:pt>
                <c:pt idx="36">
                  <c:v>41.42</c:v>
                </c:pt>
                <c:pt idx="37">
                  <c:v>31.64156695548526</c:v>
                </c:pt>
                <c:pt idx="38">
                  <c:v>20.245999999999999</c:v>
                </c:pt>
                <c:pt idx="39">
                  <c:v>22.31288</c:v>
                </c:pt>
                <c:pt idx="40">
                  <c:v>24.429279999999999</c:v>
                </c:pt>
                <c:pt idx="41">
                  <c:v>33.7532</c:v>
                </c:pt>
                <c:pt idx="42">
                  <c:v>33.515999999999991</c:v>
                </c:pt>
                <c:pt idx="43">
                  <c:v>12.242424242424244</c:v>
                </c:pt>
                <c:pt idx="44">
                  <c:v>4.2061794414735596</c:v>
                </c:pt>
                <c:pt idx="45">
                  <c:v>34.389122807017543</c:v>
                </c:pt>
              </c:numCache>
            </c:numRef>
          </c:yVal>
          <c:smooth val="0"/>
          <c:extLst>
            <c:ext xmlns:c16="http://schemas.microsoft.com/office/drawing/2014/chart" uri="{C3380CC4-5D6E-409C-BE32-E72D297353CC}">
              <c16:uniqueId val="{00000001-537A-B540-AD44-CCAD22991A9A}"/>
            </c:ext>
          </c:extLst>
        </c:ser>
        <c:dLbls>
          <c:showLegendKey val="0"/>
          <c:showVal val="0"/>
          <c:showCatName val="0"/>
          <c:showSerName val="0"/>
          <c:showPercent val="0"/>
          <c:showBubbleSize val="0"/>
        </c:dLbls>
        <c:axId val="1674404608"/>
        <c:axId val="1"/>
      </c:scatterChart>
      <c:valAx>
        <c:axId val="1674404608"/>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4046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Average Predator (closed circle) and Prey  (crosses) Community Body Size vs. Prey Biomass</a:t>
            </a:r>
          </a:p>
        </c:rich>
      </c:tx>
      <c:layout>
        <c:manualLayout>
          <c:xMode val="edge"/>
          <c:yMode val="edge"/>
          <c:x val="0.15999811776515985"/>
          <c:y val="2.4429782815609591E-2"/>
        </c:manualLayout>
      </c:layout>
      <c:overlay val="0"/>
      <c:spPr>
        <a:noFill/>
        <a:ln w="25400">
          <a:noFill/>
        </a:ln>
      </c:spPr>
    </c:title>
    <c:autoTitleDeleted val="0"/>
    <c:plotArea>
      <c:layout>
        <c:manualLayout>
          <c:layoutTarget val="inner"/>
          <c:xMode val="edge"/>
          <c:yMode val="edge"/>
          <c:x val="0.14741035856573706"/>
          <c:y val="0.17582417582417584"/>
          <c:w val="0.78884462151394419"/>
          <c:h val="0.70329670329670335"/>
        </c:manualLayout>
      </c:layout>
      <c:scatterChart>
        <c:scatterStyle val="lineMarker"/>
        <c:varyColors val="0"/>
        <c:ser>
          <c:idx val="0"/>
          <c:order val="0"/>
          <c:spPr>
            <a:ln w="19050">
              <a:noFill/>
            </a:ln>
          </c:spPr>
          <c:marker>
            <c:symbol val="x"/>
            <c:size val="4"/>
            <c:spPr>
              <a:noFill/>
              <a:ln>
                <a:solidFill>
                  <a:schemeClr val="tx1"/>
                </a:solidFill>
              </a:ln>
            </c:spPr>
          </c:marker>
          <c:trendline>
            <c:spPr>
              <a:ln w="3175">
                <a:solidFill>
                  <a:srgbClr val="000000"/>
                </a:solidFill>
                <a:prstDash val="solid"/>
              </a:ln>
            </c:spPr>
            <c:trendlineType val="power"/>
            <c:dispRSqr val="0"/>
            <c:dispEq val="0"/>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5295.5407877326388</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4862.9964071856302</c:v>
                </c:pt>
                <c:pt idx="19">
                  <c:v>3928.6421866666669</c:v>
                </c:pt>
                <c:pt idx="20">
                  <c:v>265.43913713405237</c:v>
                </c:pt>
                <c:pt idx="21">
                  <c:v>306.99537750385207</c:v>
                </c:pt>
                <c:pt idx="22">
                  <c:v>3271.1180327868856</c:v>
                </c:pt>
                <c:pt idx="23">
                  <c:v>3658.1638888888888</c:v>
                </c:pt>
                <c:pt idx="24">
                  <c:v>2677.4358974358975</c:v>
                </c:pt>
                <c:pt idx="25">
                  <c:v>12945.824999999999</c:v>
                </c:pt>
                <c:pt idx="26">
                  <c:v>15247.003717948712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Land!$K$179:$K$224</c:f>
              <c:numCache>
                <c:formatCode>General</c:formatCode>
                <c:ptCount val="46"/>
                <c:pt idx="0">
                  <c:v>168.21578184772261</c:v>
                </c:pt>
                <c:pt idx="1">
                  <c:v>111.36689304711247</c:v>
                </c:pt>
                <c:pt idx="2">
                  <c:v>147.44314393939393</c:v>
                </c:pt>
                <c:pt idx="3">
                  <c:v>173.95268401060702</c:v>
                </c:pt>
                <c:pt idx="4">
                  <c:v>94.348114926419058</c:v>
                </c:pt>
                <c:pt idx="5">
                  <c:v>122.38428223830809</c:v>
                </c:pt>
                <c:pt idx="6">
                  <c:v>241.5536785187613</c:v>
                </c:pt>
                <c:pt idx="7">
                  <c:v>130.55985018726597</c:v>
                </c:pt>
                <c:pt idx="8">
                  <c:v>158.73805034538495</c:v>
                </c:pt>
                <c:pt idx="9">
                  <c:v>146.90585573229325</c:v>
                </c:pt>
                <c:pt idx="10">
                  <c:v>445.5491003685238</c:v>
                </c:pt>
                <c:pt idx="11">
                  <c:v>84.465683161182739</c:v>
                </c:pt>
                <c:pt idx="12">
                  <c:v>117.25260883655613</c:v>
                </c:pt>
                <c:pt idx="13">
                  <c:v>132.46301523345755</c:v>
                </c:pt>
                <c:pt idx="14">
                  <c:v>143.35386012147012</c:v>
                </c:pt>
                <c:pt idx="15">
                  <c:v>158.21108797021583</c:v>
                </c:pt>
                <c:pt idx="16">
                  <c:v>332.55313351498637</c:v>
                </c:pt>
                <c:pt idx="17">
                  <c:v>180.6174533479693</c:v>
                </c:pt>
                <c:pt idx="18">
                  <c:v>170.02534649043233</c:v>
                </c:pt>
                <c:pt idx="19">
                  <c:v>91.047294211438711</c:v>
                </c:pt>
                <c:pt idx="20">
                  <c:v>215.33750000000001</c:v>
                </c:pt>
                <c:pt idx="21">
                  <c:v>197.26732673267327</c:v>
                </c:pt>
                <c:pt idx="22">
                  <c:v>101.93522349936144</c:v>
                </c:pt>
                <c:pt idx="23">
                  <c:v>139.55059870721627</c:v>
                </c:pt>
                <c:pt idx="24">
                  <c:v>181.38969310943833</c:v>
                </c:pt>
                <c:pt idx="25">
                  <c:v>159.76999845732118</c:v>
                </c:pt>
                <c:pt idx="26">
                  <c:v>161.58291479561231</c:v>
                </c:pt>
                <c:pt idx="27">
                  <c:v>164.44727507190547</c:v>
                </c:pt>
                <c:pt idx="28">
                  <c:v>205.53069764155788</c:v>
                </c:pt>
                <c:pt idx="29">
                  <c:v>208.32806732413528</c:v>
                </c:pt>
                <c:pt idx="30">
                  <c:v>48.86744130083536</c:v>
                </c:pt>
                <c:pt idx="31">
                  <c:v>86.045475939656711</c:v>
                </c:pt>
                <c:pt idx="32">
                  <c:v>157.83434670990411</c:v>
                </c:pt>
                <c:pt idx="33">
                  <c:v>262.68314780010604</c:v>
                </c:pt>
                <c:pt idx="34">
                  <c:v>43.572427055212451</c:v>
                </c:pt>
                <c:pt idx="35">
                  <c:v>1252.256169212691</c:v>
                </c:pt>
                <c:pt idx="36">
                  <c:v>461.27557411273483</c:v>
                </c:pt>
                <c:pt idx="37">
                  <c:v>328.58247454422292</c:v>
                </c:pt>
                <c:pt idx="38">
                  <c:v>159.34533884828807</c:v>
                </c:pt>
                <c:pt idx="39">
                  <c:v>153.05102227141924</c:v>
                </c:pt>
                <c:pt idx="40">
                  <c:v>127.79065812626871</c:v>
                </c:pt>
                <c:pt idx="41">
                  <c:v>122.54311029649278</c:v>
                </c:pt>
                <c:pt idx="42">
                  <c:v>117.10912746435433</c:v>
                </c:pt>
                <c:pt idx="43">
                  <c:v>192.34186284544521</c:v>
                </c:pt>
                <c:pt idx="44">
                  <c:v>67.893518518518519</c:v>
                </c:pt>
                <c:pt idx="45">
                  <c:v>333.18925132028579</c:v>
                </c:pt>
              </c:numCache>
            </c:numRef>
          </c:yVal>
          <c:smooth val="0"/>
          <c:extLst>
            <c:ext xmlns:c16="http://schemas.microsoft.com/office/drawing/2014/chart" uri="{C3380CC4-5D6E-409C-BE32-E72D297353CC}">
              <c16:uniqueId val="{00000001-A246-3B41-ADF8-F462B8DCEC92}"/>
            </c:ext>
          </c:extLst>
        </c:ser>
        <c:ser>
          <c:idx val="1"/>
          <c:order val="1"/>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0"/>
            <c:dispEq val="0"/>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5295.5407877326388</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4862.9964071856302</c:v>
                </c:pt>
                <c:pt idx="19">
                  <c:v>3928.6421866666669</c:v>
                </c:pt>
                <c:pt idx="20">
                  <c:v>265.43913713405237</c:v>
                </c:pt>
                <c:pt idx="21">
                  <c:v>306.99537750385207</c:v>
                </c:pt>
                <c:pt idx="22">
                  <c:v>3271.1180327868856</c:v>
                </c:pt>
                <c:pt idx="23">
                  <c:v>3658.1638888888888</c:v>
                </c:pt>
                <c:pt idx="24">
                  <c:v>2677.4358974358975</c:v>
                </c:pt>
                <c:pt idx="25">
                  <c:v>12945.824999999999</c:v>
                </c:pt>
                <c:pt idx="26">
                  <c:v>15247.003717948712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Land!$L$179:$L$224</c:f>
              <c:numCache>
                <c:formatCode>General</c:formatCode>
                <c:ptCount val="46"/>
                <c:pt idx="0">
                  <c:v>55.748868778280546</c:v>
                </c:pt>
                <c:pt idx="1">
                  <c:v>39.781357882623709</c:v>
                </c:pt>
                <c:pt idx="2">
                  <c:v>59.578408195429475</c:v>
                </c:pt>
                <c:pt idx="3">
                  <c:v>61.903614457831324</c:v>
                </c:pt>
                <c:pt idx="4">
                  <c:v>59.012678288431047</c:v>
                </c:pt>
                <c:pt idx="5">
                  <c:v>58.539495798319329</c:v>
                </c:pt>
                <c:pt idx="6">
                  <c:v>64.551068883610455</c:v>
                </c:pt>
                <c:pt idx="7">
                  <c:v>63.240674955595033</c:v>
                </c:pt>
                <c:pt idx="8">
                  <c:v>64.257443082311724</c:v>
                </c:pt>
                <c:pt idx="9">
                  <c:v>63.045845272206307</c:v>
                </c:pt>
                <c:pt idx="10">
                  <c:v>95.907834101382491</c:v>
                </c:pt>
                <c:pt idx="11">
                  <c:v>62.067622950819683</c:v>
                </c:pt>
                <c:pt idx="12">
                  <c:v>65.352750809061504</c:v>
                </c:pt>
                <c:pt idx="13">
                  <c:v>70.353017161837982</c:v>
                </c:pt>
                <c:pt idx="14">
                  <c:v>70.902296880356516</c:v>
                </c:pt>
                <c:pt idx="15">
                  <c:v>70.208986415882961</c:v>
                </c:pt>
                <c:pt idx="16">
                  <c:v>96</c:v>
                </c:pt>
                <c:pt idx="17">
                  <c:v>97.052631578947384</c:v>
                </c:pt>
                <c:pt idx="18">
                  <c:v>80.829869130100079</c:v>
                </c:pt>
                <c:pt idx="19">
                  <c:v>81.24221716021259</c:v>
                </c:pt>
                <c:pt idx="20">
                  <c:v>75.424999999999997</c:v>
                </c:pt>
                <c:pt idx="21">
                  <c:v>80.022727272727266</c:v>
                </c:pt>
                <c:pt idx="22">
                  <c:v>71.086956521739125</c:v>
                </c:pt>
                <c:pt idx="23">
                  <c:v>78.513513513513502</c:v>
                </c:pt>
                <c:pt idx="24">
                  <c:v>93.432432432432435</c:v>
                </c:pt>
                <c:pt idx="25">
                  <c:v>55.364864864864856</c:v>
                </c:pt>
                <c:pt idx="26">
                  <c:v>65.313211842321138</c:v>
                </c:pt>
                <c:pt idx="27">
                  <c:v>68.597740669835545</c:v>
                </c:pt>
                <c:pt idx="28">
                  <c:v>64.756357498925254</c:v>
                </c:pt>
                <c:pt idx="29">
                  <c:v>58.793814432989684</c:v>
                </c:pt>
                <c:pt idx="30">
                  <c:v>56.543167192506104</c:v>
                </c:pt>
                <c:pt idx="31">
                  <c:v>56.612324114507523</c:v>
                </c:pt>
                <c:pt idx="32">
                  <c:v>62.022727272727273</c:v>
                </c:pt>
                <c:pt idx="33">
                  <c:v>86.982968369829692</c:v>
                </c:pt>
                <c:pt idx="34">
                  <c:v>55.92722824622146</c:v>
                </c:pt>
                <c:pt idx="35">
                  <c:v>72.666666666666671</c:v>
                </c:pt>
                <c:pt idx="36">
                  <c:v>72.666666666666671</c:v>
                </c:pt>
                <c:pt idx="37">
                  <c:v>70.309937350379457</c:v>
                </c:pt>
                <c:pt idx="38">
                  <c:v>72.827338129496397</c:v>
                </c:pt>
                <c:pt idx="39">
                  <c:v>69.579892727953094</c:v>
                </c:pt>
                <c:pt idx="40">
                  <c:v>67.813901843215632</c:v>
                </c:pt>
                <c:pt idx="41">
                  <c:v>65.311919504643953</c:v>
                </c:pt>
                <c:pt idx="42">
                  <c:v>67.031999999999982</c:v>
                </c:pt>
                <c:pt idx="43">
                  <c:v>59.206896551724142</c:v>
                </c:pt>
                <c:pt idx="44">
                  <c:v>55.3046875</c:v>
                </c:pt>
                <c:pt idx="45">
                  <c:v>66.627464309993201</c:v>
                </c:pt>
              </c:numCache>
            </c:numRef>
          </c:yVal>
          <c:smooth val="0"/>
          <c:extLst>
            <c:ext xmlns:c16="http://schemas.microsoft.com/office/drawing/2014/chart" uri="{C3380CC4-5D6E-409C-BE32-E72D297353CC}">
              <c16:uniqueId val="{00000003-A246-3B41-ADF8-F462B8DCEC92}"/>
            </c:ext>
          </c:extLst>
        </c:ser>
        <c:dLbls>
          <c:showLegendKey val="0"/>
          <c:showVal val="0"/>
          <c:showCatName val="0"/>
          <c:showSerName val="0"/>
          <c:showPercent val="0"/>
          <c:showBubbleSize val="0"/>
        </c:dLbls>
        <c:axId val="1674436896"/>
        <c:axId val="1"/>
      </c:scatterChart>
      <c:valAx>
        <c:axId val="1674436896"/>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436896"/>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1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Lion vs. Prey, Southeast Africa</a:t>
            </a:r>
          </a:p>
        </c:rich>
      </c:tx>
      <c:layout>
        <c:manualLayout>
          <c:xMode val="edge"/>
          <c:yMode val="edge"/>
          <c:x val="0.24641263592050994"/>
          <c:y val="3.8834561002455338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3361323703229306"/>
                  <c:y val="0.3142512040363889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5295.5407877326388</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4862.9964071856302</c:v>
                </c:pt>
                <c:pt idx="19">
                  <c:v>3928.6421866666669</c:v>
                </c:pt>
                <c:pt idx="20">
                  <c:v>265.43913713405237</c:v>
                </c:pt>
                <c:pt idx="21">
                  <c:v>306.99537750385207</c:v>
                </c:pt>
                <c:pt idx="22">
                  <c:v>3271.1180327868856</c:v>
                </c:pt>
                <c:pt idx="23">
                  <c:v>3658.1638888888888</c:v>
                </c:pt>
                <c:pt idx="24">
                  <c:v>2677.4358974358975</c:v>
                </c:pt>
                <c:pt idx="25">
                  <c:v>12945.824999999999</c:v>
                </c:pt>
                <c:pt idx="26">
                  <c:v>15247.003717948712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Land!$G$179:$G$224</c:f>
              <c:numCache>
                <c:formatCode>0.0</c:formatCode>
                <c:ptCount val="46"/>
                <c:pt idx="0">
                  <c:v>11.307692307692308</c:v>
                </c:pt>
                <c:pt idx="1">
                  <c:v>0.35756756756756758</c:v>
                </c:pt>
                <c:pt idx="2">
                  <c:v>1.5479115479115479</c:v>
                </c:pt>
                <c:pt idx="3">
                  <c:v>3.2416386305165248</c:v>
                </c:pt>
                <c:pt idx="4">
                  <c:v>13.125</c:v>
                </c:pt>
                <c:pt idx="5">
                  <c:v>12.3375</c:v>
                </c:pt>
                <c:pt idx="6">
                  <c:v>4.3328748280605227</c:v>
                </c:pt>
                <c:pt idx="7">
                  <c:v>4.3000477783086479</c:v>
                </c:pt>
                <c:pt idx="8">
                  <c:v>1.9708029197080292</c:v>
                </c:pt>
                <c:pt idx="9">
                  <c:v>5.6363229702527402</c:v>
                </c:pt>
                <c:pt idx="10">
                  <c:v>11.533980582524272</c:v>
                </c:pt>
                <c:pt idx="11">
                  <c:v>7.4316709674021801</c:v>
                </c:pt>
                <c:pt idx="12">
                  <c:v>9.9531307599136341</c:v>
                </c:pt>
                <c:pt idx="13">
                  <c:v>11.280214861235452</c:v>
                </c:pt>
                <c:pt idx="14">
                  <c:v>12.600663542050661</c:v>
                </c:pt>
                <c:pt idx="15">
                  <c:v>11.943756911896362</c:v>
                </c:pt>
                <c:pt idx="16">
                  <c:v>52.5</c:v>
                </c:pt>
                <c:pt idx="17">
                  <c:v>42.381818181818183</c:v>
                </c:pt>
                <c:pt idx="18">
                  <c:v>41.270658682634732</c:v>
                </c:pt>
                <c:pt idx="19">
                  <c:v>47.207999999999998</c:v>
                </c:pt>
                <c:pt idx="20">
                  <c:v>3.106317411402157</c:v>
                </c:pt>
                <c:pt idx="21">
                  <c:v>3.8828967642526964</c:v>
                </c:pt>
                <c:pt idx="22">
                  <c:v>25.819672131147541</c:v>
                </c:pt>
                <c:pt idx="23">
                  <c:v>30.45</c:v>
                </c:pt>
                <c:pt idx="24">
                  <c:v>23.692307692307693</c:v>
                </c:pt>
                <c:pt idx="25">
                  <c:v>14.538461538461538</c:v>
                </c:pt>
                <c:pt idx="26">
                  <c:v>45.164880519230771</c:v>
                </c:pt>
                <c:pt idx="27">
                  <c:v>43.941264634615386</c:v>
                </c:pt>
                <c:pt idx="28">
                  <c:v>26.154514615384599</c:v>
                </c:pt>
                <c:pt idx="29">
                  <c:v>29.076923076923077</c:v>
                </c:pt>
                <c:pt idx="30">
                  <c:v>12.352941176470591</c:v>
                </c:pt>
                <c:pt idx="31">
                  <c:v>4.4887499999999996</c:v>
                </c:pt>
                <c:pt idx="32">
                  <c:v>15.12</c:v>
                </c:pt>
                <c:pt idx="33">
                  <c:v>12.740141557128412</c:v>
                </c:pt>
                <c:pt idx="34">
                  <c:v>26.250000000000004</c:v>
                </c:pt>
                <c:pt idx="35">
                  <c:v>21.42</c:v>
                </c:pt>
                <c:pt idx="36">
                  <c:v>21.42</c:v>
                </c:pt>
                <c:pt idx="37">
                  <c:v>16.173841287305734</c:v>
                </c:pt>
                <c:pt idx="38">
                  <c:v>12.096</c:v>
                </c:pt>
                <c:pt idx="39">
                  <c:v>11.50128</c:v>
                </c:pt>
                <c:pt idx="40">
                  <c:v>11.7684</c:v>
                </c:pt>
                <c:pt idx="41">
                  <c:v>14.112</c:v>
                </c:pt>
                <c:pt idx="42">
                  <c:v>15.12</c:v>
                </c:pt>
                <c:pt idx="43">
                  <c:v>4.4919786096256686</c:v>
                </c:pt>
                <c:pt idx="44">
                  <c:v>1.1229946524064172</c:v>
                </c:pt>
                <c:pt idx="45">
                  <c:v>15.12</c:v>
                </c:pt>
              </c:numCache>
            </c:numRef>
          </c:yVal>
          <c:smooth val="0"/>
          <c:extLst>
            <c:ext xmlns:c16="http://schemas.microsoft.com/office/drawing/2014/chart" uri="{C3380CC4-5D6E-409C-BE32-E72D297353CC}">
              <c16:uniqueId val="{00000001-044C-C644-B388-9D5C28D49B9A}"/>
            </c:ext>
          </c:extLst>
        </c:ser>
        <c:dLbls>
          <c:showLegendKey val="0"/>
          <c:showVal val="0"/>
          <c:showCatName val="0"/>
          <c:showSerName val="0"/>
          <c:showPercent val="0"/>
          <c:showBubbleSize val="0"/>
        </c:dLbls>
        <c:axId val="1674464112"/>
        <c:axId val="1"/>
      </c:scatterChart>
      <c:valAx>
        <c:axId val="1674464112"/>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464112"/>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Hyena vs. Prey, Southeast Africa</a:t>
            </a:r>
          </a:p>
        </c:rich>
      </c:tx>
      <c:layout>
        <c:manualLayout>
          <c:xMode val="edge"/>
          <c:yMode val="edge"/>
          <c:x val="0.24641249883290281"/>
          <c:y val="3.8834817778925175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3361323703229306"/>
                  <c:y val="0.3142512040363889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Land!$F$179:$F$224</c:f>
              <c:numCache>
                <c:formatCode>0.0</c:formatCode>
                <c:ptCount val="46"/>
                <c:pt idx="0">
                  <c:v>7114.6217948717949</c:v>
                </c:pt>
                <c:pt idx="1">
                  <c:v>158.44197972972972</c:v>
                </c:pt>
                <c:pt idx="2">
                  <c:v>239.09699017199017</c:v>
                </c:pt>
                <c:pt idx="3">
                  <c:v>480.34074807045317</c:v>
                </c:pt>
                <c:pt idx="4">
                  <c:v>3506.1135416666666</c:v>
                </c:pt>
                <c:pt idx="5">
                  <c:v>5295.5407877326388</c:v>
                </c:pt>
                <c:pt idx="6">
                  <c:v>608.33649243466311</c:v>
                </c:pt>
                <c:pt idx="7">
                  <c:v>416.38174868609667</c:v>
                </c:pt>
                <c:pt idx="8">
                  <c:v>257.88555784775809</c:v>
                </c:pt>
                <c:pt idx="9">
                  <c:v>2795.7304786401251</c:v>
                </c:pt>
                <c:pt idx="10">
                  <c:v>1425.3245492371709</c:v>
                </c:pt>
                <c:pt idx="11">
                  <c:v>1197.6209911001106</c:v>
                </c:pt>
                <c:pt idx="12">
                  <c:v>1428.9949444415188</c:v>
                </c:pt>
                <c:pt idx="13">
                  <c:v>1618.7637579651373</c:v>
                </c:pt>
                <c:pt idx="14">
                  <c:v>1205.7004054979195</c:v>
                </c:pt>
                <c:pt idx="15">
                  <c:v>1356.1628837748171</c:v>
                </c:pt>
                <c:pt idx="16">
                  <c:v>10170.583333333332</c:v>
                </c:pt>
                <c:pt idx="17">
                  <c:v>5983.3636363636369</c:v>
                </c:pt>
                <c:pt idx="18">
                  <c:v>4862.9964071856302</c:v>
                </c:pt>
                <c:pt idx="19">
                  <c:v>3928.6421866666669</c:v>
                </c:pt>
                <c:pt idx="20">
                  <c:v>265.43913713405237</c:v>
                </c:pt>
                <c:pt idx="21">
                  <c:v>306.99537750385207</c:v>
                </c:pt>
                <c:pt idx="22">
                  <c:v>3271.1180327868856</c:v>
                </c:pt>
                <c:pt idx="23">
                  <c:v>3658.1638888888888</c:v>
                </c:pt>
                <c:pt idx="24">
                  <c:v>2677.4358974358975</c:v>
                </c:pt>
                <c:pt idx="25">
                  <c:v>12945.824999999999</c:v>
                </c:pt>
                <c:pt idx="26">
                  <c:v>15247.003717948712</c:v>
                </c:pt>
                <c:pt idx="27">
                  <c:v>13038.428846153849</c:v>
                </c:pt>
                <c:pt idx="28">
                  <c:v>12307.810576923077</c:v>
                </c:pt>
                <c:pt idx="29">
                  <c:v>13225.00625</c:v>
                </c:pt>
                <c:pt idx="30">
                  <c:v>3509.8888888888887</c:v>
                </c:pt>
                <c:pt idx="31">
                  <c:v>1677.9535584800003</c:v>
                </c:pt>
                <c:pt idx="32">
                  <c:v>2336.2640000000006</c:v>
                </c:pt>
                <c:pt idx="33">
                  <c:v>2755.782608695652</c:v>
                </c:pt>
                <c:pt idx="34">
                  <c:v>6930.8352941176463</c:v>
                </c:pt>
                <c:pt idx="35">
                  <c:v>3552.2333333333331</c:v>
                </c:pt>
                <c:pt idx="36">
                  <c:v>5155.5233333333326</c:v>
                </c:pt>
                <c:pt idx="37">
                  <c:v>2079.2824920918715</c:v>
                </c:pt>
                <c:pt idx="38">
                  <c:v>2020.1233820960001</c:v>
                </c:pt>
                <c:pt idx="39">
                  <c:v>2885.1519865920004</c:v>
                </c:pt>
                <c:pt idx="40">
                  <c:v>2200.2753579840005</c:v>
                </c:pt>
                <c:pt idx="41">
                  <c:v>2000.4964680159997</c:v>
                </c:pt>
                <c:pt idx="42">
                  <c:v>1684.6179120379998</c:v>
                </c:pt>
                <c:pt idx="43">
                  <c:v>1116.5656565656564</c:v>
                </c:pt>
                <c:pt idx="44">
                  <c:v>174.27213309566253</c:v>
                </c:pt>
                <c:pt idx="45">
                  <c:v>3763.2849122807015</c:v>
                </c:pt>
              </c:numCache>
            </c:numRef>
          </c:xVal>
          <c:yVal>
            <c:numRef>
              <c:f>Land!$H$179:$H$224</c:f>
              <c:numCache>
                <c:formatCode>0.0</c:formatCode>
                <c:ptCount val="46"/>
                <c:pt idx="0">
                  <c:v>50</c:v>
                </c:pt>
                <c:pt idx="1">
                  <c:v>2.65</c:v>
                </c:pt>
                <c:pt idx="2">
                  <c:v>2.5</c:v>
                </c:pt>
                <c:pt idx="3">
                  <c:v>6.9265782703344545</c:v>
                </c:pt>
                <c:pt idx="4">
                  <c:v>18.229166666666668</c:v>
                </c:pt>
                <c:pt idx="5">
                  <c:v>16.40625</c:v>
                </c:pt>
                <c:pt idx="6">
                  <c:v>1.7306740027510317</c:v>
                </c:pt>
                <c:pt idx="7">
                  <c:v>4.2488567333287834</c:v>
                </c:pt>
                <c:pt idx="8">
                  <c:v>1.2003128258602711</c:v>
                </c:pt>
                <c:pt idx="9">
                  <c:v>8.286736747931112</c:v>
                </c:pt>
                <c:pt idx="10">
                  <c:v>2.6005547850208046</c:v>
                </c:pt>
                <c:pt idx="11">
                  <c:v>7.8993101269155828</c:v>
                </c:pt>
                <c:pt idx="12">
                  <c:v>9.215861814734847</c:v>
                </c:pt>
                <c:pt idx="13">
                  <c:v>6.7881405023961241</c:v>
                </c:pt>
                <c:pt idx="14">
                  <c:v>6.9487598083100739</c:v>
                </c:pt>
                <c:pt idx="15">
                  <c:v>7.1093791142240246</c:v>
                </c:pt>
                <c:pt idx="16">
                  <c:v>5.9523809523809526</c:v>
                </c:pt>
                <c:pt idx="17">
                  <c:v>4.5454545454545459</c:v>
                </c:pt>
                <c:pt idx="18">
                  <c:v>18.562874251497007</c:v>
                </c:pt>
                <c:pt idx="19">
                  <c:v>20.566666666666666</c:v>
                </c:pt>
                <c:pt idx="20">
                  <c:v>0.92449922958397535</c:v>
                </c:pt>
                <c:pt idx="21">
                  <c:v>0.92449922958397535</c:v>
                </c:pt>
                <c:pt idx="22">
                  <c:v>4.918032786885246</c:v>
                </c:pt>
                <c:pt idx="23">
                  <c:v>14.583333333333334</c:v>
                </c:pt>
                <c:pt idx="24">
                  <c:v>4.2735042735042734</c:v>
                </c:pt>
                <c:pt idx="25">
                  <c:v>60.57692307692308</c:v>
                </c:pt>
                <c:pt idx="26">
                  <c:v>62.515384615384619</c:v>
                </c:pt>
                <c:pt idx="27">
                  <c:v>45.96153846153846</c:v>
                </c:pt>
                <c:pt idx="28">
                  <c:v>34.42307692307692</c:v>
                </c:pt>
                <c:pt idx="29">
                  <c:v>76.92307692307692</c:v>
                </c:pt>
                <c:pt idx="30">
                  <c:v>17.283950617283949</c:v>
                </c:pt>
                <c:pt idx="31">
                  <c:v>8.5</c:v>
                </c:pt>
                <c:pt idx="32">
                  <c:v>6.15</c:v>
                </c:pt>
                <c:pt idx="33">
                  <c:v>5.3336703741152682</c:v>
                </c:pt>
                <c:pt idx="34">
                  <c:v>25</c:v>
                </c:pt>
                <c:pt idx="35">
                  <c:v>20</c:v>
                </c:pt>
                <c:pt idx="36">
                  <c:v>20</c:v>
                </c:pt>
                <c:pt idx="37">
                  <c:v>15.000229221106679</c:v>
                </c:pt>
                <c:pt idx="38">
                  <c:v>6</c:v>
                </c:pt>
                <c:pt idx="39">
                  <c:v>8.5860000000000003</c:v>
                </c:pt>
                <c:pt idx="40">
                  <c:v>10.321999999999999</c:v>
                </c:pt>
                <c:pt idx="41">
                  <c:v>17.899999999999999</c:v>
                </c:pt>
                <c:pt idx="42">
                  <c:v>16.399999999999999</c:v>
                </c:pt>
                <c:pt idx="43">
                  <c:v>6.428995840760547</c:v>
                </c:pt>
                <c:pt idx="44">
                  <c:v>2.5668449197860963</c:v>
                </c:pt>
                <c:pt idx="45">
                  <c:v>17.543859649122808</c:v>
                </c:pt>
              </c:numCache>
            </c:numRef>
          </c:yVal>
          <c:smooth val="0"/>
          <c:extLst>
            <c:ext xmlns:c16="http://schemas.microsoft.com/office/drawing/2014/chart" uri="{C3380CC4-5D6E-409C-BE32-E72D297353CC}">
              <c16:uniqueId val="{00000001-2185-1044-8E75-00C4A3027E39}"/>
            </c:ext>
          </c:extLst>
        </c:ser>
        <c:dLbls>
          <c:showLegendKey val="0"/>
          <c:showVal val="0"/>
          <c:showCatName val="0"/>
          <c:showSerName val="0"/>
          <c:showPercent val="0"/>
          <c:showBubbleSize val="0"/>
        </c:dLbls>
        <c:axId val="1674490784"/>
        <c:axId val="1"/>
      </c:scatterChart>
      <c:valAx>
        <c:axId val="1674490784"/>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490784"/>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Predators (closed circle) and Lion (crosses) vs. Prey</a:t>
            </a:r>
          </a:p>
        </c:rich>
      </c:tx>
      <c:layout>
        <c:manualLayout>
          <c:xMode val="edge"/>
          <c:yMode val="edge"/>
          <c:x val="0.20293342238470191"/>
          <c:y val="1.9417236307000086E-2"/>
        </c:manualLayout>
      </c:layout>
      <c:overlay val="0"/>
      <c:spPr>
        <a:noFill/>
        <a:ln w="25400">
          <a:noFill/>
        </a:ln>
      </c:spPr>
    </c:title>
    <c:autoTitleDeleted val="0"/>
    <c:plotArea>
      <c:layout>
        <c:manualLayout>
          <c:layoutTarget val="inner"/>
          <c:xMode val="edge"/>
          <c:yMode val="edge"/>
          <c:x val="0.13517297797236499"/>
          <c:y val="3.0718599495451405E-2"/>
          <c:w val="0.7853832342273529"/>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2272672947131609"/>
                  <c:y val="-8.013065674482997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Land!$I$288:$I$306</c:f>
              <c:numCache>
                <c:formatCode>0.00</c:formatCode>
                <c:ptCount val="19"/>
                <c:pt idx="0">
                  <c:v>7.35</c:v>
                </c:pt>
                <c:pt idx="1">
                  <c:v>1.96</c:v>
                </c:pt>
                <c:pt idx="2">
                  <c:v>24.73</c:v>
                </c:pt>
                <c:pt idx="3">
                  <c:v>5.94</c:v>
                </c:pt>
                <c:pt idx="4">
                  <c:v>20.68</c:v>
                </c:pt>
                <c:pt idx="5">
                  <c:v>96.820000000000007</c:v>
                </c:pt>
                <c:pt idx="6">
                  <c:v>21.43</c:v>
                </c:pt>
                <c:pt idx="7">
                  <c:v>45.099999999999994</c:v>
                </c:pt>
                <c:pt idx="8">
                  <c:v>15.389999999999999</c:v>
                </c:pt>
                <c:pt idx="9">
                  <c:v>2.7899999999999996</c:v>
                </c:pt>
                <c:pt idx="10">
                  <c:v>3.86</c:v>
                </c:pt>
                <c:pt idx="11">
                  <c:v>8.82</c:v>
                </c:pt>
                <c:pt idx="12">
                  <c:v>1.08</c:v>
                </c:pt>
                <c:pt idx="13">
                  <c:v>0.88</c:v>
                </c:pt>
                <c:pt idx="14">
                  <c:v>3.63</c:v>
                </c:pt>
                <c:pt idx="15">
                  <c:v>4.41</c:v>
                </c:pt>
                <c:pt idx="16">
                  <c:v>5.64</c:v>
                </c:pt>
                <c:pt idx="17">
                  <c:v>4.43</c:v>
                </c:pt>
                <c:pt idx="18">
                  <c:v>8.1300000000000008</c:v>
                </c:pt>
              </c:numCache>
            </c:numRef>
          </c:yVal>
          <c:smooth val="0"/>
          <c:extLst>
            <c:ext xmlns:c16="http://schemas.microsoft.com/office/drawing/2014/chart" uri="{C3380CC4-5D6E-409C-BE32-E72D297353CC}">
              <c16:uniqueId val="{00000001-BD55-F243-B7A4-8076B340DA0D}"/>
            </c:ext>
          </c:extLst>
        </c:ser>
        <c:ser>
          <c:idx val="1"/>
          <c:order val="1"/>
          <c:spPr>
            <a:ln w="19050">
              <a:noFill/>
            </a:ln>
          </c:spPr>
          <c:marker>
            <c:symbol val="x"/>
            <c:size val="4"/>
            <c:spPr>
              <a:noFill/>
              <a:ln>
                <a:solidFill>
                  <a:schemeClr val="tx1"/>
                </a:solidFill>
              </a:ln>
            </c:spPr>
          </c:marker>
          <c:trendline>
            <c:spPr>
              <a:ln w="3175">
                <a:solidFill>
                  <a:srgbClr val="000000"/>
                </a:solidFill>
                <a:prstDash val="solid"/>
              </a:ln>
            </c:spPr>
            <c:trendlineType val="power"/>
            <c:dispRSqr val="1"/>
            <c:dispEq val="1"/>
            <c:trendlineLbl>
              <c:layout>
                <c:manualLayout>
                  <c:x val="0.33709469910011242"/>
                  <c:y val="7.3651899281820546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Land!$J$288:$J$306</c:f>
              <c:numCache>
                <c:formatCode>0.00</c:formatCode>
                <c:ptCount val="19"/>
                <c:pt idx="0">
                  <c:v>7.35</c:v>
                </c:pt>
                <c:pt idx="1">
                  <c:v>1.96</c:v>
                </c:pt>
                <c:pt idx="2">
                  <c:v>11.76</c:v>
                </c:pt>
                <c:pt idx="3">
                  <c:v>3.43</c:v>
                </c:pt>
                <c:pt idx="4">
                  <c:v>9.2100000000000009</c:v>
                </c:pt>
                <c:pt idx="5">
                  <c:v>26.36</c:v>
                </c:pt>
                <c:pt idx="6">
                  <c:v>13.62</c:v>
                </c:pt>
                <c:pt idx="7">
                  <c:v>37.729999999999997</c:v>
                </c:pt>
                <c:pt idx="8">
                  <c:v>8.6199999999999992</c:v>
                </c:pt>
                <c:pt idx="9">
                  <c:v>1.47</c:v>
                </c:pt>
                <c:pt idx="10">
                  <c:v>2.65</c:v>
                </c:pt>
                <c:pt idx="11">
                  <c:v>8.82</c:v>
                </c:pt>
                <c:pt idx="12" formatCode="General">
                  <c:v>0.78</c:v>
                </c:pt>
                <c:pt idx="13" formatCode="General">
                  <c:v>0.88</c:v>
                </c:pt>
                <c:pt idx="14" formatCode="General">
                  <c:v>3.63</c:v>
                </c:pt>
                <c:pt idx="15" formatCode="General">
                  <c:v>4.41</c:v>
                </c:pt>
                <c:pt idx="16" formatCode="General">
                  <c:v>4.12</c:v>
                </c:pt>
                <c:pt idx="17" formatCode="General">
                  <c:v>4.0199999999999996</c:v>
                </c:pt>
                <c:pt idx="18" formatCode="General">
                  <c:v>8.1300000000000008</c:v>
                </c:pt>
              </c:numCache>
            </c:numRef>
          </c:yVal>
          <c:smooth val="0"/>
          <c:extLst>
            <c:ext xmlns:c16="http://schemas.microsoft.com/office/drawing/2014/chart" uri="{C3380CC4-5D6E-409C-BE32-E72D297353CC}">
              <c16:uniqueId val="{00000003-BD55-F243-B7A4-8076B340DA0D}"/>
            </c:ext>
          </c:extLst>
        </c:ser>
        <c:dLbls>
          <c:showLegendKey val="0"/>
          <c:showVal val="0"/>
          <c:showCatName val="0"/>
          <c:showSerName val="0"/>
          <c:showPercent val="0"/>
          <c:showBubbleSize val="0"/>
        </c:dLbls>
        <c:axId val="1674511808"/>
        <c:axId val="1"/>
      </c:scatterChart>
      <c:valAx>
        <c:axId val="1674511808"/>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00"/>
          <c:min val="0.1"/>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5118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Lion vs. Prey, Sub-Saharan Africa</a:t>
            </a:r>
          </a:p>
        </c:rich>
      </c:tx>
      <c:layout>
        <c:manualLayout>
          <c:xMode val="edge"/>
          <c:yMode val="edge"/>
          <c:x val="0.1627146106736658"/>
          <c:y val="4.3689106169421128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733854768153981"/>
                  <c:y val="0.2137933719823483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Land!$H$288:$H$306</c:f>
              <c:numCache>
                <c:formatCode>General</c:formatCode>
                <c:ptCount val="19"/>
                <c:pt idx="0">
                  <c:v>2355</c:v>
                </c:pt>
                <c:pt idx="1">
                  <c:v>298</c:v>
                </c:pt>
                <c:pt idx="2">
                  <c:v>1143</c:v>
                </c:pt>
                <c:pt idx="3">
                  <c:v>527</c:v>
                </c:pt>
                <c:pt idx="4">
                  <c:v>3919</c:v>
                </c:pt>
                <c:pt idx="5">
                  <c:v>12146</c:v>
                </c:pt>
                <c:pt idx="6">
                  <c:v>3167</c:v>
                </c:pt>
                <c:pt idx="7">
                  <c:v>9841</c:v>
                </c:pt>
                <c:pt idx="8">
                  <c:v>4693</c:v>
                </c:pt>
                <c:pt idx="9">
                  <c:v>126</c:v>
                </c:pt>
                <c:pt idx="10">
                  <c:v>251</c:v>
                </c:pt>
                <c:pt idx="11">
                  <c:v>4626</c:v>
                </c:pt>
                <c:pt idx="12">
                  <c:v>190</c:v>
                </c:pt>
                <c:pt idx="13">
                  <c:v>653</c:v>
                </c:pt>
                <c:pt idx="14">
                  <c:v>1126</c:v>
                </c:pt>
                <c:pt idx="15">
                  <c:v>1676</c:v>
                </c:pt>
                <c:pt idx="16">
                  <c:v>2066</c:v>
                </c:pt>
                <c:pt idx="17">
                  <c:v>2826</c:v>
                </c:pt>
                <c:pt idx="18">
                  <c:v>6871</c:v>
                </c:pt>
              </c:numCache>
            </c:numRef>
          </c:xVal>
          <c:yVal>
            <c:numRef>
              <c:f>Land!$J$288:$J$306</c:f>
              <c:numCache>
                <c:formatCode>0.00</c:formatCode>
                <c:ptCount val="19"/>
                <c:pt idx="0">
                  <c:v>7.35</c:v>
                </c:pt>
                <c:pt idx="1">
                  <c:v>1.96</c:v>
                </c:pt>
                <c:pt idx="2">
                  <c:v>11.76</c:v>
                </c:pt>
                <c:pt idx="3">
                  <c:v>3.43</c:v>
                </c:pt>
                <c:pt idx="4">
                  <c:v>9.2100000000000009</c:v>
                </c:pt>
                <c:pt idx="5">
                  <c:v>26.36</c:v>
                </c:pt>
                <c:pt idx="6">
                  <c:v>13.62</c:v>
                </c:pt>
                <c:pt idx="7">
                  <c:v>37.729999999999997</c:v>
                </c:pt>
                <c:pt idx="8">
                  <c:v>8.6199999999999992</c:v>
                </c:pt>
                <c:pt idx="9">
                  <c:v>1.47</c:v>
                </c:pt>
                <c:pt idx="10">
                  <c:v>2.65</c:v>
                </c:pt>
                <c:pt idx="11">
                  <c:v>8.82</c:v>
                </c:pt>
                <c:pt idx="12" formatCode="General">
                  <c:v>0.78</c:v>
                </c:pt>
                <c:pt idx="13" formatCode="General">
                  <c:v>0.88</c:v>
                </c:pt>
                <c:pt idx="14" formatCode="General">
                  <c:v>3.63</c:v>
                </c:pt>
                <c:pt idx="15" formatCode="General">
                  <c:v>4.41</c:v>
                </c:pt>
                <c:pt idx="16" formatCode="General">
                  <c:v>4.12</c:v>
                </c:pt>
                <c:pt idx="17" formatCode="General">
                  <c:v>4.0199999999999996</c:v>
                </c:pt>
                <c:pt idx="18" formatCode="General">
                  <c:v>8.1300000000000008</c:v>
                </c:pt>
              </c:numCache>
            </c:numRef>
          </c:yVal>
          <c:smooth val="0"/>
          <c:extLst>
            <c:ext xmlns:c16="http://schemas.microsoft.com/office/drawing/2014/chart" uri="{C3380CC4-5D6E-409C-BE32-E72D297353CC}">
              <c16:uniqueId val="{00000001-EF73-6649-87B1-8F02C6E03468}"/>
            </c:ext>
          </c:extLst>
        </c:ser>
        <c:dLbls>
          <c:showLegendKey val="0"/>
          <c:showVal val="0"/>
          <c:showCatName val="0"/>
          <c:showSerName val="0"/>
          <c:showPercent val="0"/>
          <c:showBubbleSize val="0"/>
        </c:dLbls>
        <c:axId val="1674538208"/>
        <c:axId val="1"/>
      </c:scatterChart>
      <c:valAx>
        <c:axId val="1674538208"/>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5382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Total Predators vs. Prey, </a:t>
            </a: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Southeast Africa</a:t>
            </a:r>
          </a:p>
        </c:rich>
      </c:tx>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68279954732494"/>
                  <c:y val="0.324408302117575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Land!$C$266:$C$276</c:f>
              <c:numCache>
                <c:formatCode>General</c:formatCode>
                <c:ptCount val="11"/>
                <c:pt idx="0">
                  <c:v>4222</c:v>
                </c:pt>
                <c:pt idx="1">
                  <c:v>10363</c:v>
                </c:pt>
                <c:pt idx="2">
                  <c:v>7785</c:v>
                </c:pt>
                <c:pt idx="3">
                  <c:v>8299</c:v>
                </c:pt>
                <c:pt idx="4">
                  <c:v>4429.8</c:v>
                </c:pt>
                <c:pt idx="5">
                  <c:v>3324</c:v>
                </c:pt>
                <c:pt idx="6">
                  <c:v>7718</c:v>
                </c:pt>
                <c:pt idx="7">
                  <c:v>2532</c:v>
                </c:pt>
                <c:pt idx="8">
                  <c:v>12369</c:v>
                </c:pt>
                <c:pt idx="9">
                  <c:v>1034</c:v>
                </c:pt>
                <c:pt idx="10">
                  <c:v>265.7</c:v>
                </c:pt>
              </c:numCache>
            </c:numRef>
          </c:xVal>
          <c:yVal>
            <c:numRef>
              <c:f>Land!$D$266:$D$276</c:f>
              <c:numCache>
                <c:formatCode>General</c:formatCode>
                <c:ptCount val="11"/>
                <c:pt idx="0">
                  <c:v>15.05</c:v>
                </c:pt>
                <c:pt idx="1">
                  <c:v>95.7</c:v>
                </c:pt>
                <c:pt idx="2">
                  <c:v>44.7</c:v>
                </c:pt>
                <c:pt idx="3">
                  <c:v>24</c:v>
                </c:pt>
                <c:pt idx="4">
                  <c:v>33.9</c:v>
                </c:pt>
                <c:pt idx="5">
                  <c:v>9.8000000000000007</c:v>
                </c:pt>
                <c:pt idx="6">
                  <c:v>6.9</c:v>
                </c:pt>
                <c:pt idx="7">
                  <c:v>1.5</c:v>
                </c:pt>
                <c:pt idx="8">
                  <c:v>59.8</c:v>
                </c:pt>
                <c:pt idx="9">
                  <c:v>10.4</c:v>
                </c:pt>
                <c:pt idx="10">
                  <c:v>4.3</c:v>
                </c:pt>
              </c:numCache>
            </c:numRef>
          </c:yVal>
          <c:smooth val="0"/>
          <c:extLst>
            <c:ext xmlns:c16="http://schemas.microsoft.com/office/drawing/2014/chart" uri="{C3380CC4-5D6E-409C-BE32-E72D297353CC}">
              <c16:uniqueId val="{00000001-3775-BA4A-AE81-F2B71F469F66}"/>
            </c:ext>
          </c:extLst>
        </c:ser>
        <c:dLbls>
          <c:showLegendKey val="0"/>
          <c:showVal val="0"/>
          <c:showCatName val="0"/>
          <c:showSerName val="0"/>
          <c:showPercent val="0"/>
          <c:showBubbleSize val="0"/>
        </c:dLbls>
        <c:axId val="1679824080"/>
        <c:axId val="1"/>
      </c:scatterChart>
      <c:valAx>
        <c:axId val="1679824080"/>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82408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Lion (crosses) and Lion &amp; Hyena (circle) vs. Prey, Southeast Africa</a:t>
            </a:r>
          </a:p>
        </c:rich>
      </c:tx>
      <c:layout>
        <c:manualLayout>
          <c:xMode val="edge"/>
          <c:yMode val="edge"/>
          <c:x val="0.16665806667783548"/>
          <c:y val="2.4271761111828234E-2"/>
        </c:manualLayout>
      </c:layout>
      <c:overlay val="0"/>
      <c:spPr>
        <a:noFill/>
        <a:ln w="25400">
          <a:noFill/>
        </a:ln>
      </c:spPr>
    </c:title>
    <c:autoTitleDeleted val="0"/>
    <c:plotArea>
      <c:layout>
        <c:manualLayout>
          <c:layoutTarget val="inner"/>
          <c:xMode val="edge"/>
          <c:yMode val="edge"/>
          <c:x val="0.13517297797236499"/>
          <c:y val="3.0718599495451405E-2"/>
          <c:w val="0.7853832342273529"/>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5416418160495896"/>
                  <c:y val="-4.8967772471064069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Land!$N$358:$N$367</c:f>
              <c:numCache>
                <c:formatCode>0</c:formatCode>
                <c:ptCount val="10"/>
                <c:pt idx="0">
                  <c:v>206.49</c:v>
                </c:pt>
                <c:pt idx="1">
                  <c:v>3846.57</c:v>
                </c:pt>
                <c:pt idx="2">
                  <c:v>228.61</c:v>
                </c:pt>
                <c:pt idx="3">
                  <c:v>2489.89</c:v>
                </c:pt>
                <c:pt idx="4">
                  <c:v>1158</c:v>
                </c:pt>
                <c:pt idx="5">
                  <c:v>5156.54</c:v>
                </c:pt>
                <c:pt idx="6">
                  <c:v>12399.42</c:v>
                </c:pt>
                <c:pt idx="7">
                  <c:v>1317.29</c:v>
                </c:pt>
                <c:pt idx="8">
                  <c:v>1725.97</c:v>
                </c:pt>
                <c:pt idx="9">
                  <c:v>8910.48</c:v>
                </c:pt>
              </c:numCache>
            </c:numRef>
          </c:xVal>
          <c:yVal>
            <c:numRef>
              <c:f>Land!$P$358:$P$367</c:f>
              <c:numCache>
                <c:formatCode>0.00</c:formatCode>
                <c:ptCount val="10"/>
                <c:pt idx="0">
                  <c:v>3.41</c:v>
                </c:pt>
                <c:pt idx="1">
                  <c:v>34.369999999999997</c:v>
                </c:pt>
                <c:pt idx="2">
                  <c:v>5.3599999999999994</c:v>
                </c:pt>
                <c:pt idx="3">
                  <c:v>11.19</c:v>
                </c:pt>
                <c:pt idx="4">
                  <c:v>16.59</c:v>
                </c:pt>
                <c:pt idx="5">
                  <c:v>28.65</c:v>
                </c:pt>
                <c:pt idx="6">
                  <c:v>112.25</c:v>
                </c:pt>
                <c:pt idx="7">
                  <c:v>1.49</c:v>
                </c:pt>
                <c:pt idx="8">
                  <c:v>19.649999999999999</c:v>
                </c:pt>
                <c:pt idx="9">
                  <c:v>19.740000000000002</c:v>
                </c:pt>
              </c:numCache>
            </c:numRef>
          </c:yVal>
          <c:smooth val="0"/>
          <c:extLst>
            <c:ext xmlns:c16="http://schemas.microsoft.com/office/drawing/2014/chart" uri="{C3380CC4-5D6E-409C-BE32-E72D297353CC}">
              <c16:uniqueId val="{00000001-4378-5F4C-87F4-F06476946A47}"/>
            </c:ext>
          </c:extLst>
        </c:ser>
        <c:ser>
          <c:idx val="1"/>
          <c:order val="1"/>
          <c:spPr>
            <a:ln w="19050">
              <a:noFill/>
            </a:ln>
          </c:spPr>
          <c:marker>
            <c:symbol val="x"/>
            <c:size val="4"/>
            <c:spPr>
              <a:noFill/>
              <a:ln>
                <a:solidFill>
                  <a:schemeClr val="tx1"/>
                </a:solidFill>
              </a:ln>
            </c:spPr>
          </c:marker>
          <c:trendline>
            <c:spPr>
              <a:ln w="3175">
                <a:solidFill>
                  <a:srgbClr val="000000"/>
                </a:solidFill>
                <a:prstDash val="solid"/>
              </a:ln>
            </c:spPr>
            <c:trendlineType val="power"/>
            <c:dispRSqr val="1"/>
            <c:dispEq val="1"/>
            <c:trendlineLbl>
              <c:layout>
                <c:manualLayout>
                  <c:x val="0.25009113754397722"/>
                  <c:y val="0.15832236134417624"/>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Land!$N$358:$N$375</c:f>
              <c:numCache>
                <c:formatCode>0</c:formatCode>
                <c:ptCount val="18"/>
                <c:pt idx="0">
                  <c:v>206.49</c:v>
                </c:pt>
                <c:pt idx="1">
                  <c:v>3846.57</c:v>
                </c:pt>
                <c:pt idx="2">
                  <c:v>228.61</c:v>
                </c:pt>
                <c:pt idx="3">
                  <c:v>2489.89</c:v>
                </c:pt>
                <c:pt idx="4">
                  <c:v>1158</c:v>
                </c:pt>
                <c:pt idx="5">
                  <c:v>5156.54</c:v>
                </c:pt>
                <c:pt idx="6">
                  <c:v>12399.42</c:v>
                </c:pt>
                <c:pt idx="7">
                  <c:v>1317.29</c:v>
                </c:pt>
                <c:pt idx="8">
                  <c:v>1725.97</c:v>
                </c:pt>
                <c:pt idx="9">
                  <c:v>8910.48</c:v>
                </c:pt>
                <c:pt idx="10">
                  <c:v>712.07</c:v>
                </c:pt>
                <c:pt idx="11">
                  <c:v>353.79</c:v>
                </c:pt>
                <c:pt idx="12">
                  <c:v>2523.62</c:v>
                </c:pt>
                <c:pt idx="13">
                  <c:v>6129.71</c:v>
                </c:pt>
                <c:pt idx="14">
                  <c:v>411.32</c:v>
                </c:pt>
                <c:pt idx="15">
                  <c:v>562.04999999999995</c:v>
                </c:pt>
                <c:pt idx="16">
                  <c:v>1973.22</c:v>
                </c:pt>
                <c:pt idx="17">
                  <c:v>456.1</c:v>
                </c:pt>
              </c:numCache>
            </c:numRef>
          </c:xVal>
          <c:yVal>
            <c:numRef>
              <c:f>Land!$O$358:$O$375</c:f>
              <c:numCache>
                <c:formatCode>0.00</c:formatCode>
                <c:ptCount val="18"/>
                <c:pt idx="0">
                  <c:v>0.98</c:v>
                </c:pt>
                <c:pt idx="1">
                  <c:v>11.81</c:v>
                </c:pt>
                <c:pt idx="2">
                  <c:v>2.15</c:v>
                </c:pt>
                <c:pt idx="3">
                  <c:v>3.8</c:v>
                </c:pt>
                <c:pt idx="4">
                  <c:v>9.5</c:v>
                </c:pt>
                <c:pt idx="5">
                  <c:v>17.86</c:v>
                </c:pt>
                <c:pt idx="6">
                  <c:v>41.8</c:v>
                </c:pt>
                <c:pt idx="7">
                  <c:v>1.28</c:v>
                </c:pt>
                <c:pt idx="8">
                  <c:v>6.53</c:v>
                </c:pt>
                <c:pt idx="9">
                  <c:v>11.65</c:v>
                </c:pt>
                <c:pt idx="10">
                  <c:v>3.8</c:v>
                </c:pt>
                <c:pt idx="11">
                  <c:v>1.02</c:v>
                </c:pt>
                <c:pt idx="12">
                  <c:v>4.8499999999999996</c:v>
                </c:pt>
                <c:pt idx="13">
                  <c:v>20.5</c:v>
                </c:pt>
                <c:pt idx="14">
                  <c:v>0.3</c:v>
                </c:pt>
                <c:pt idx="15">
                  <c:v>2.08</c:v>
                </c:pt>
                <c:pt idx="16">
                  <c:v>3.8</c:v>
                </c:pt>
                <c:pt idx="17">
                  <c:v>7.6</c:v>
                </c:pt>
              </c:numCache>
            </c:numRef>
          </c:yVal>
          <c:smooth val="0"/>
          <c:extLst>
            <c:ext xmlns:c16="http://schemas.microsoft.com/office/drawing/2014/chart" uri="{C3380CC4-5D6E-409C-BE32-E72D297353CC}">
              <c16:uniqueId val="{00000003-4378-5F4C-87F4-F06476946A47}"/>
            </c:ext>
          </c:extLst>
        </c:ser>
        <c:dLbls>
          <c:showLegendKey val="0"/>
          <c:showVal val="0"/>
          <c:showCatName val="0"/>
          <c:showSerName val="0"/>
          <c:showPercent val="0"/>
          <c:showBubbleSize val="0"/>
        </c:dLbls>
        <c:axId val="1679855600"/>
        <c:axId val="1"/>
      </c:scatterChart>
      <c:valAx>
        <c:axId val="1679855600"/>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00"/>
          <c:min val="0.1"/>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85560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Average Total Predators vs. Prey, </a:t>
            </a: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Project Tiger, India</a:t>
            </a:r>
          </a:p>
        </c:rich>
      </c:tx>
      <c:layout>
        <c:manualLayout>
          <c:xMode val="edge"/>
          <c:yMode val="edge"/>
          <c:x val="0.28082491052254832"/>
          <c:y val="5.3493713838256407E-2"/>
        </c:manualLayout>
      </c:layout>
      <c:overlay val="0"/>
      <c:spPr>
        <a:noFill/>
        <a:ln w="25400">
          <a:noFill/>
        </a:ln>
      </c:spPr>
    </c:title>
    <c:autoTitleDeleted val="0"/>
    <c:plotArea>
      <c:layout>
        <c:manualLayout>
          <c:layoutTarget val="inner"/>
          <c:xMode val="edge"/>
          <c:yMode val="edge"/>
          <c:x val="0.11499826048010703"/>
          <c:y val="3.0718599495451405E-2"/>
          <c:w val="0.80065941302791699"/>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8291505830105201"/>
                  <c:y val="-1.0875315342863706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Land!$I$680:$I$701</c:f>
              <c:numCache>
                <c:formatCode>General</c:formatCode>
                <c:ptCount val="22"/>
                <c:pt idx="0">
                  <c:v>17.964365256124722</c:v>
                </c:pt>
                <c:pt idx="1">
                  <c:v>15.867977528089888</c:v>
                </c:pt>
                <c:pt idx="2">
                  <c:v>8.5162601626016254</c:v>
                </c:pt>
                <c:pt idx="3">
                  <c:v>5.2422969187675061</c:v>
                </c:pt>
                <c:pt idx="4">
                  <c:v>20.189701897018971</c:v>
                </c:pt>
                <c:pt idx="5">
                  <c:v>18.198129896386149</c:v>
                </c:pt>
                <c:pt idx="6">
                  <c:v>15.76536312849162</c:v>
                </c:pt>
                <c:pt idx="7">
                  <c:v>18.985106382978721</c:v>
                </c:pt>
                <c:pt idx="8">
                  <c:v>7.7636363636363628</c:v>
                </c:pt>
                <c:pt idx="9">
                  <c:v>8.7865235539654147</c:v>
                </c:pt>
                <c:pt idx="10">
                  <c:v>15.272161741835147</c:v>
                </c:pt>
                <c:pt idx="11">
                  <c:v>4.4488041853512694</c:v>
                </c:pt>
                <c:pt idx="12">
                  <c:v>17.188116370808679</c:v>
                </c:pt>
                <c:pt idx="13">
                  <c:v>9.5166051660516615</c:v>
                </c:pt>
                <c:pt idx="14">
                  <c:v>6.0700389105058363</c:v>
                </c:pt>
                <c:pt idx="15">
                  <c:v>6.6457783641160946</c:v>
                </c:pt>
                <c:pt idx="16">
                  <c:v>9.3371943371943367</c:v>
                </c:pt>
                <c:pt idx="17">
                  <c:v>35.104325699745544</c:v>
                </c:pt>
                <c:pt idx="18">
                  <c:v>9.3833718244803688</c:v>
                </c:pt>
                <c:pt idx="19">
                  <c:v>22.840236686390533</c:v>
                </c:pt>
                <c:pt idx="20">
                  <c:v>11.059999999999999</c:v>
                </c:pt>
                <c:pt idx="21">
                  <c:v>6.5625</c:v>
                </c:pt>
              </c:numCache>
            </c:numRef>
          </c:yVal>
          <c:smooth val="0"/>
          <c:extLst>
            <c:ext xmlns:c16="http://schemas.microsoft.com/office/drawing/2014/chart" uri="{C3380CC4-5D6E-409C-BE32-E72D297353CC}">
              <c16:uniqueId val="{00000001-7D58-3344-AAEE-69664D7C5236}"/>
            </c:ext>
          </c:extLst>
        </c:ser>
        <c:dLbls>
          <c:showLegendKey val="0"/>
          <c:showVal val="0"/>
          <c:showCatName val="0"/>
          <c:showSerName val="0"/>
          <c:showPercent val="0"/>
          <c:showBubbleSize val="0"/>
        </c:dLbls>
        <c:axId val="1679873552"/>
        <c:axId val="1"/>
      </c:scatterChart>
      <c:valAx>
        <c:axId val="1679873552"/>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max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873552"/>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Tiger vs. Prey, Various sources, Southeast Asia</a:t>
            </a:r>
          </a:p>
        </c:rich>
      </c:tx>
      <c:layout>
        <c:manualLayout>
          <c:xMode val="edge"/>
          <c:yMode val="edge"/>
          <c:x val="0.17900661873787516"/>
          <c:y val="4.854394552032347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1021311194796303"/>
                  <c:y val="1.4836528586100651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Land!$I$713:$I$730</c:f>
              <c:numCache>
                <c:formatCode>General</c:formatCode>
                <c:ptCount val="18"/>
                <c:pt idx="0">
                  <c:v>4910.5058600000002</c:v>
                </c:pt>
                <c:pt idx="1">
                  <c:v>4548.6000000000004</c:v>
                </c:pt>
                <c:pt idx="2">
                  <c:v>1400.7782</c:v>
                </c:pt>
                <c:pt idx="3">
                  <c:v>420.23345999999998</c:v>
                </c:pt>
                <c:pt idx="4">
                  <c:v>2583.66</c:v>
                </c:pt>
                <c:pt idx="5">
                  <c:v>1455.2529300000001</c:v>
                </c:pt>
                <c:pt idx="6">
                  <c:v>4354</c:v>
                </c:pt>
                <c:pt idx="7">
                  <c:v>5848</c:v>
                </c:pt>
                <c:pt idx="8">
                  <c:v>1333.46</c:v>
                </c:pt>
                <c:pt idx="9">
                  <c:v>6284.1</c:v>
                </c:pt>
                <c:pt idx="10">
                  <c:v>3117</c:v>
                </c:pt>
                <c:pt idx="11">
                  <c:v>4517.3999999999996</c:v>
                </c:pt>
                <c:pt idx="12">
                  <c:v>5600</c:v>
                </c:pt>
                <c:pt idx="13">
                  <c:v>390</c:v>
                </c:pt>
                <c:pt idx="14">
                  <c:v>811.5</c:v>
                </c:pt>
                <c:pt idx="15">
                  <c:v>346</c:v>
                </c:pt>
                <c:pt idx="16">
                  <c:v>266</c:v>
                </c:pt>
                <c:pt idx="17">
                  <c:v>426</c:v>
                </c:pt>
              </c:numCache>
            </c:numRef>
          </c:xVal>
          <c:yVal>
            <c:numRef>
              <c:f>Land!$K$713:$K$730</c:f>
              <c:numCache>
                <c:formatCode>General</c:formatCode>
                <c:ptCount val="18"/>
                <c:pt idx="0">
                  <c:v>17.957999999999998</c:v>
                </c:pt>
                <c:pt idx="1">
                  <c:v>24.45</c:v>
                </c:pt>
                <c:pt idx="2">
                  <c:v>4.9781250000000004</c:v>
                </c:pt>
                <c:pt idx="3">
                  <c:v>2.15157</c:v>
                </c:pt>
                <c:pt idx="4">
                  <c:v>4.3453049999999998</c:v>
                </c:pt>
                <c:pt idx="5">
                  <c:v>5.97</c:v>
                </c:pt>
                <c:pt idx="6">
                  <c:v>17.553191489361751</c:v>
                </c:pt>
                <c:pt idx="7">
                  <c:v>25.14970059880245</c:v>
                </c:pt>
                <c:pt idx="8">
                  <c:v>10.000499999999999</c:v>
                </c:pt>
                <c:pt idx="9">
                  <c:v>17.25</c:v>
                </c:pt>
                <c:pt idx="10">
                  <c:v>10.476076555023921</c:v>
                </c:pt>
                <c:pt idx="11">
                  <c:v>8.5500000000000007</c:v>
                </c:pt>
                <c:pt idx="12">
                  <c:v>17.213114754098399</c:v>
                </c:pt>
                <c:pt idx="13">
                  <c:v>1.2</c:v>
                </c:pt>
                <c:pt idx="14">
                  <c:v>4.9050000000000002</c:v>
                </c:pt>
                <c:pt idx="15">
                  <c:v>2.835</c:v>
                </c:pt>
                <c:pt idx="16">
                  <c:v>1.65</c:v>
                </c:pt>
                <c:pt idx="17">
                  <c:v>2.97</c:v>
                </c:pt>
              </c:numCache>
            </c:numRef>
          </c:yVal>
          <c:smooth val="0"/>
          <c:extLst>
            <c:ext xmlns:c16="http://schemas.microsoft.com/office/drawing/2014/chart" uri="{C3380CC4-5D6E-409C-BE32-E72D297353CC}">
              <c16:uniqueId val="{00000001-10A2-B04E-909F-DCA8EDB4EDAF}"/>
            </c:ext>
          </c:extLst>
        </c:ser>
        <c:dLbls>
          <c:showLegendKey val="0"/>
          <c:showVal val="0"/>
          <c:showCatName val="0"/>
          <c:showSerName val="0"/>
          <c:showPercent val="0"/>
          <c:showBubbleSize val="0"/>
        </c:dLbls>
        <c:axId val="1679901120"/>
        <c:axId val="1"/>
      </c:scatterChart>
      <c:valAx>
        <c:axId val="1679901120"/>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90112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Tiger vs. Prey, India</a:t>
            </a:r>
          </a:p>
        </c:rich>
      </c:tx>
      <c:layout>
        <c:manualLayout>
          <c:xMode val="edge"/>
          <c:yMode val="edge"/>
          <c:x val="0.36052404087786899"/>
          <c:y val="8.6185320584926894E-2"/>
        </c:manualLayout>
      </c:layout>
      <c:overlay val="0"/>
      <c:spPr>
        <a:noFill/>
        <a:ln w="25400">
          <a:noFill/>
        </a:ln>
      </c:spPr>
    </c:title>
    <c:autoTitleDeleted val="0"/>
    <c:plotArea>
      <c:layout>
        <c:manualLayout>
          <c:layoutTarget val="inner"/>
          <c:xMode val="edge"/>
          <c:yMode val="edge"/>
          <c:x val="0.13191489361702127"/>
          <c:y val="2.185792349726776E-2"/>
          <c:w val="0.83829787234042552"/>
          <c:h val="0.8195813433156921"/>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6989680013402582"/>
                  <c:y val="-9.2709005636590514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Land!$C$790:$C$800</c:f>
              <c:numCache>
                <c:formatCode>General</c:formatCode>
                <c:ptCount val="11"/>
                <c:pt idx="0">
                  <c:v>5.3</c:v>
                </c:pt>
                <c:pt idx="1">
                  <c:v>13.1</c:v>
                </c:pt>
                <c:pt idx="2">
                  <c:v>16.2</c:v>
                </c:pt>
                <c:pt idx="3">
                  <c:v>16.8</c:v>
                </c:pt>
                <c:pt idx="4">
                  <c:v>30.9</c:v>
                </c:pt>
                <c:pt idx="5">
                  <c:v>35.200000000000003</c:v>
                </c:pt>
                <c:pt idx="6">
                  <c:v>56.1</c:v>
                </c:pt>
                <c:pt idx="7">
                  <c:v>57.3</c:v>
                </c:pt>
                <c:pt idx="8">
                  <c:v>58.1</c:v>
                </c:pt>
                <c:pt idx="9">
                  <c:v>60.6</c:v>
                </c:pt>
                <c:pt idx="10">
                  <c:v>63.8</c:v>
                </c:pt>
              </c:numCache>
            </c:numRef>
          </c:xVal>
          <c:yVal>
            <c:numRef>
              <c:f>Land!$D$790:$D$800</c:f>
              <c:numCache>
                <c:formatCode>General</c:formatCode>
                <c:ptCount val="11"/>
                <c:pt idx="0">
                  <c:v>3.27</c:v>
                </c:pt>
                <c:pt idx="1">
                  <c:v>3.42</c:v>
                </c:pt>
                <c:pt idx="2">
                  <c:v>4.9400000000000004</c:v>
                </c:pt>
                <c:pt idx="3">
                  <c:v>6.67</c:v>
                </c:pt>
                <c:pt idx="4">
                  <c:v>6.94</c:v>
                </c:pt>
                <c:pt idx="5">
                  <c:v>7.29</c:v>
                </c:pt>
                <c:pt idx="6">
                  <c:v>11.46</c:v>
                </c:pt>
                <c:pt idx="7">
                  <c:v>11.7</c:v>
                </c:pt>
                <c:pt idx="8">
                  <c:v>11.92</c:v>
                </c:pt>
                <c:pt idx="9">
                  <c:v>11.97</c:v>
                </c:pt>
                <c:pt idx="10">
                  <c:v>16.760000000000002</c:v>
                </c:pt>
              </c:numCache>
            </c:numRef>
          </c:yVal>
          <c:smooth val="0"/>
          <c:extLst>
            <c:ext xmlns:c16="http://schemas.microsoft.com/office/drawing/2014/chart" uri="{C3380CC4-5D6E-409C-BE32-E72D297353CC}">
              <c16:uniqueId val="{00000001-3F60-8049-AA66-E2683E75B807}"/>
            </c:ext>
          </c:extLst>
        </c:ser>
        <c:dLbls>
          <c:showLegendKey val="0"/>
          <c:showVal val="0"/>
          <c:showCatName val="0"/>
          <c:showSerName val="0"/>
          <c:showPercent val="0"/>
          <c:showBubbleSize val="0"/>
        </c:dLbls>
        <c:axId val="1679929408"/>
        <c:axId val="1"/>
      </c:scatterChart>
      <c:valAx>
        <c:axId val="1679929408"/>
        <c:scaling>
          <c:logBase val="10"/>
          <c:orientation val="minMax"/>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max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9294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Tiger vs. Prey, Southeast Asia</a:t>
            </a:r>
          </a:p>
        </c:rich>
      </c:tx>
      <c:layout>
        <c:manualLayout>
          <c:xMode val="edge"/>
          <c:yMode val="edge"/>
          <c:x val="0.22616475377018549"/>
          <c:y val="6.3107207752877051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1004270652609103"/>
                  <c:y val="-2.5703469758587894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Land!$C$812:$C$825</c:f>
              <c:numCache>
                <c:formatCode>General</c:formatCode>
                <c:ptCount val="14"/>
                <c:pt idx="0">
                  <c:v>272.37353999999999</c:v>
                </c:pt>
                <c:pt idx="1">
                  <c:v>350.19454999999999</c:v>
                </c:pt>
                <c:pt idx="2">
                  <c:v>443.57977</c:v>
                </c:pt>
                <c:pt idx="3">
                  <c:v>389</c:v>
                </c:pt>
                <c:pt idx="4">
                  <c:v>420.23345999999998</c:v>
                </c:pt>
                <c:pt idx="5">
                  <c:v>1458</c:v>
                </c:pt>
                <c:pt idx="6">
                  <c:v>1400.7782</c:v>
                </c:pt>
                <c:pt idx="7">
                  <c:v>2583.6574700000001</c:v>
                </c:pt>
                <c:pt idx="8">
                  <c:v>4163.4243200000001</c:v>
                </c:pt>
                <c:pt idx="9">
                  <c:v>4186.7705100000003</c:v>
                </c:pt>
                <c:pt idx="10">
                  <c:v>3098</c:v>
                </c:pt>
                <c:pt idx="11">
                  <c:v>4743</c:v>
                </c:pt>
                <c:pt idx="12">
                  <c:v>4934</c:v>
                </c:pt>
                <c:pt idx="13">
                  <c:v>5343</c:v>
                </c:pt>
              </c:numCache>
            </c:numRef>
          </c:xVal>
          <c:yVal>
            <c:numRef>
              <c:f>Land!$D$812:$D$825</c:f>
              <c:numCache>
                <c:formatCode>General</c:formatCode>
                <c:ptCount val="14"/>
                <c:pt idx="0">
                  <c:v>1.09687E-2</c:v>
                </c:pt>
                <c:pt idx="1">
                  <c:v>1.8281200000000001E-2</c:v>
                </c:pt>
                <c:pt idx="2">
                  <c:v>1.9968799999999998E-2</c:v>
                </c:pt>
                <c:pt idx="3">
                  <c:v>7.3000000000000001E-3</c:v>
                </c:pt>
                <c:pt idx="4">
                  <c:v>1.43438E-2</c:v>
                </c:pt>
                <c:pt idx="5">
                  <c:v>9.2812999999999993E-3</c:v>
                </c:pt>
                <c:pt idx="6">
                  <c:v>3.3187500000000002E-2</c:v>
                </c:pt>
                <c:pt idx="7">
                  <c:v>2.89687E-2</c:v>
                </c:pt>
                <c:pt idx="8">
                  <c:v>4.8093700000000003E-2</c:v>
                </c:pt>
                <c:pt idx="9">
                  <c:v>8.1281300000000001E-2</c:v>
                </c:pt>
                <c:pt idx="10">
                  <c:v>0.11615629999999999</c:v>
                </c:pt>
                <c:pt idx="11">
                  <c:v>0.11812499999999999</c:v>
                </c:pt>
                <c:pt idx="12">
                  <c:v>0.1186875</c:v>
                </c:pt>
                <c:pt idx="13">
                  <c:v>0.1670625</c:v>
                </c:pt>
              </c:numCache>
            </c:numRef>
          </c:yVal>
          <c:smooth val="0"/>
          <c:extLst>
            <c:ext xmlns:c16="http://schemas.microsoft.com/office/drawing/2014/chart" uri="{C3380CC4-5D6E-409C-BE32-E72D297353CC}">
              <c16:uniqueId val="{00000001-0601-D949-BBB1-4E3E35A0B6AF}"/>
            </c:ext>
          </c:extLst>
        </c:ser>
        <c:dLbls>
          <c:showLegendKey val="0"/>
          <c:showVal val="0"/>
          <c:showCatName val="0"/>
          <c:showSerName val="0"/>
          <c:showPercent val="0"/>
          <c:showBubbleSize val="0"/>
        </c:dLbls>
        <c:axId val="1679957280"/>
        <c:axId val="1"/>
      </c:scatterChart>
      <c:valAx>
        <c:axId val="1679957280"/>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E-3"/>
        <c:crossBetween val="midCat"/>
      </c:valAx>
      <c:valAx>
        <c:axId val="1"/>
        <c:scaling>
          <c:logBase val="10"/>
          <c:orientation val="minMax"/>
        </c:scaling>
        <c:delete val="0"/>
        <c:axPos val="l"/>
        <c:numFmt formatCode="0.00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95728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Tiger vs. Prey, India</a:t>
            </a:r>
          </a:p>
        </c:rich>
      </c:tx>
      <c:overlay val="0"/>
      <c:spPr>
        <a:noFill/>
        <a:ln w="25400">
          <a:noFill/>
        </a:ln>
      </c:spPr>
    </c:title>
    <c:autoTitleDeleted val="0"/>
    <c:plotArea>
      <c:layout>
        <c:manualLayout>
          <c:layoutTarget val="inner"/>
          <c:xMode val="edge"/>
          <c:yMode val="edge"/>
          <c:x val="0.11499826048010703"/>
          <c:y val="4.3956043956044001E-2"/>
          <c:w val="0.81587441515462711"/>
          <c:h val="0.807601021026218"/>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6047850793181113"/>
                  <c:y val="-8.1900848558978709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Land!$G$586:$G$671</c:f>
              <c:numCache>
                <c:formatCode>General</c:formatCode>
                <c:ptCount val="86"/>
                <c:pt idx="0">
                  <c:v>19.710467706013365</c:v>
                </c:pt>
                <c:pt idx="1">
                  <c:v>20.044543429844097</c:v>
                </c:pt>
                <c:pt idx="2">
                  <c:v>15.033407572383073</c:v>
                </c:pt>
                <c:pt idx="3">
                  <c:v>13.363028953229399</c:v>
                </c:pt>
                <c:pt idx="4">
                  <c:v>13.697104677060134</c:v>
                </c:pt>
                <c:pt idx="5">
                  <c:v>14.699331848552339</c:v>
                </c:pt>
                <c:pt idx="6">
                  <c:v>15.367483296213809</c:v>
                </c:pt>
                <c:pt idx="7">
                  <c:v>15.367483296213809</c:v>
                </c:pt>
                <c:pt idx="8">
                  <c:v>15.701559020044543</c:v>
                </c:pt>
                <c:pt idx="9">
                  <c:v>15.367483296213809</c:v>
                </c:pt>
                <c:pt idx="10">
                  <c:v>9.7752808988764048</c:v>
                </c:pt>
                <c:pt idx="11">
                  <c:v>11.123595505617978</c:v>
                </c:pt>
                <c:pt idx="12">
                  <c:v>12.47191011235955</c:v>
                </c:pt>
                <c:pt idx="13">
                  <c:v>16.348314606741575</c:v>
                </c:pt>
                <c:pt idx="14">
                  <c:v>7.6219512195121952</c:v>
                </c:pt>
                <c:pt idx="15">
                  <c:v>4.3067226890756301</c:v>
                </c:pt>
                <c:pt idx="16">
                  <c:v>2.6260504201680672</c:v>
                </c:pt>
                <c:pt idx="17">
                  <c:v>3.0462184873949578</c:v>
                </c:pt>
                <c:pt idx="18">
                  <c:v>4.4117647058823533</c:v>
                </c:pt>
                <c:pt idx="19">
                  <c:v>5.1470588235294121</c:v>
                </c:pt>
                <c:pt idx="20">
                  <c:v>4.3067226890756301</c:v>
                </c:pt>
                <c:pt idx="21">
                  <c:v>3.1512605042016806</c:v>
                </c:pt>
                <c:pt idx="22">
                  <c:v>3.2563025210084033</c:v>
                </c:pt>
                <c:pt idx="23">
                  <c:v>3.2563025210084033</c:v>
                </c:pt>
                <c:pt idx="24">
                  <c:v>3.6764705882352939</c:v>
                </c:pt>
                <c:pt idx="25">
                  <c:v>12.601626016260163</c:v>
                </c:pt>
                <c:pt idx="26">
                  <c:v>13.98786959818044</c:v>
                </c:pt>
                <c:pt idx="27">
                  <c:v>15.238817285822593</c:v>
                </c:pt>
                <c:pt idx="28">
                  <c:v>15.693707354056103</c:v>
                </c:pt>
                <c:pt idx="29">
                  <c:v>12.23463687150838</c:v>
                </c:pt>
                <c:pt idx="30">
                  <c:v>15.957446808510639</c:v>
                </c:pt>
                <c:pt idx="31">
                  <c:v>15.478723404255319</c:v>
                </c:pt>
                <c:pt idx="32">
                  <c:v>15.478723404255319</c:v>
                </c:pt>
                <c:pt idx="33">
                  <c:v>16.75531914893617</c:v>
                </c:pt>
                <c:pt idx="34">
                  <c:v>16.914893617021278</c:v>
                </c:pt>
                <c:pt idx="35">
                  <c:v>6.8181818181818183</c:v>
                </c:pt>
                <c:pt idx="36">
                  <c:v>5.4545454545454541</c:v>
                </c:pt>
                <c:pt idx="37">
                  <c:v>5.4545454545454541</c:v>
                </c:pt>
                <c:pt idx="38">
                  <c:v>2.7272727272727271</c:v>
                </c:pt>
                <c:pt idx="39">
                  <c:v>2.7272727272727271</c:v>
                </c:pt>
                <c:pt idx="40">
                  <c:v>6.4400715563506266</c:v>
                </c:pt>
                <c:pt idx="41">
                  <c:v>6.3506261180679786</c:v>
                </c:pt>
                <c:pt idx="42">
                  <c:v>6.4400715563506266</c:v>
                </c:pt>
                <c:pt idx="43">
                  <c:v>6.5295169946332736</c:v>
                </c:pt>
                <c:pt idx="44">
                  <c:v>13.530326594090202</c:v>
                </c:pt>
                <c:pt idx="45">
                  <c:v>3.3352017937219722</c:v>
                </c:pt>
                <c:pt idx="46">
                  <c:v>6.5088757396449708</c:v>
                </c:pt>
                <c:pt idx="47">
                  <c:v>7.2485207100591715</c:v>
                </c:pt>
                <c:pt idx="48">
                  <c:v>7.3964497041420119</c:v>
                </c:pt>
                <c:pt idx="49">
                  <c:v>6.0650887573964498</c:v>
                </c:pt>
                <c:pt idx="50">
                  <c:v>6.3653136531365311</c:v>
                </c:pt>
                <c:pt idx="51">
                  <c:v>6.9188191881918817</c:v>
                </c:pt>
                <c:pt idx="52">
                  <c:v>7.195571955719557</c:v>
                </c:pt>
                <c:pt idx="53">
                  <c:v>8.5793357933579344</c:v>
                </c:pt>
                <c:pt idx="54">
                  <c:v>8.8560885608856097</c:v>
                </c:pt>
                <c:pt idx="55">
                  <c:v>5.2529182879377432</c:v>
                </c:pt>
                <c:pt idx="56">
                  <c:v>5.836575875486381</c:v>
                </c:pt>
                <c:pt idx="57">
                  <c:v>2.9182879377431905</c:v>
                </c:pt>
                <c:pt idx="58">
                  <c:v>4.6692607003891053</c:v>
                </c:pt>
                <c:pt idx="59">
                  <c:v>4.947229551451187</c:v>
                </c:pt>
                <c:pt idx="60">
                  <c:v>4.947229551451187</c:v>
                </c:pt>
                <c:pt idx="61">
                  <c:v>5.3430079155672825</c:v>
                </c:pt>
                <c:pt idx="62">
                  <c:v>5.5408970976253302</c:v>
                </c:pt>
                <c:pt idx="63">
                  <c:v>5.5408970976253302</c:v>
                </c:pt>
                <c:pt idx="64">
                  <c:v>5.3430079155672825</c:v>
                </c:pt>
                <c:pt idx="65">
                  <c:v>6.5303430079155671</c:v>
                </c:pt>
                <c:pt idx="66">
                  <c:v>8.1134564643799472</c:v>
                </c:pt>
                <c:pt idx="67">
                  <c:v>6.5637065637065639</c:v>
                </c:pt>
                <c:pt idx="68">
                  <c:v>8.6872586872586872</c:v>
                </c:pt>
                <c:pt idx="69">
                  <c:v>8.6872586872586872</c:v>
                </c:pt>
                <c:pt idx="70">
                  <c:v>8.8803088803088794</c:v>
                </c:pt>
                <c:pt idx="71">
                  <c:v>16.793893129770993</c:v>
                </c:pt>
                <c:pt idx="72">
                  <c:v>17.175572519083971</c:v>
                </c:pt>
                <c:pt idx="73">
                  <c:v>13.740458015267176</c:v>
                </c:pt>
                <c:pt idx="74">
                  <c:v>14.503816793893129</c:v>
                </c:pt>
                <c:pt idx="75">
                  <c:v>12.213740458015268</c:v>
                </c:pt>
                <c:pt idx="76">
                  <c:v>3.1177829099307157</c:v>
                </c:pt>
                <c:pt idx="77">
                  <c:v>3.8106235565819859</c:v>
                </c:pt>
                <c:pt idx="78">
                  <c:v>4.1570438799076213</c:v>
                </c:pt>
                <c:pt idx="79">
                  <c:v>4.3302540415704387</c:v>
                </c:pt>
                <c:pt idx="80">
                  <c:v>4.1570438799076213</c:v>
                </c:pt>
                <c:pt idx="81">
                  <c:v>17.396449704142011</c:v>
                </c:pt>
                <c:pt idx="82">
                  <c:v>8.64</c:v>
                </c:pt>
                <c:pt idx="83">
                  <c:v>8.8800000000000008</c:v>
                </c:pt>
                <c:pt idx="84">
                  <c:v>9.6</c:v>
                </c:pt>
                <c:pt idx="85">
                  <c:v>10.08</c:v>
                </c:pt>
              </c:numCache>
            </c:numRef>
          </c:yVal>
          <c:smooth val="0"/>
          <c:extLst>
            <c:ext xmlns:c16="http://schemas.microsoft.com/office/drawing/2014/chart" uri="{C3380CC4-5D6E-409C-BE32-E72D297353CC}">
              <c16:uniqueId val="{00000001-C833-6146-9761-AF2365C811F4}"/>
            </c:ext>
          </c:extLst>
        </c:ser>
        <c:dLbls>
          <c:showLegendKey val="0"/>
          <c:showVal val="0"/>
          <c:showCatName val="0"/>
          <c:showSerName val="0"/>
          <c:showPercent val="0"/>
          <c:showBubbleSize val="0"/>
        </c:dLbls>
        <c:axId val="1679986896"/>
        <c:axId val="1"/>
      </c:scatterChart>
      <c:valAx>
        <c:axId val="1679986896"/>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9986896"/>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Leopard vs. Prey, India</a:t>
            </a:r>
          </a:p>
        </c:rich>
      </c:tx>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6047850793181113"/>
                  <c:y val="-8.1900848558978709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Land!$H$586:$H$671</c:f>
              <c:numCache>
                <c:formatCode>General</c:formatCode>
                <c:ptCount val="86"/>
                <c:pt idx="0">
                  <c:v>1.7817371937639199</c:v>
                </c:pt>
                <c:pt idx="1">
                  <c:v>1.9599109131403119</c:v>
                </c:pt>
                <c:pt idx="2">
                  <c:v>1.9599109131403119</c:v>
                </c:pt>
                <c:pt idx="3">
                  <c:v>1.9599109131403119</c:v>
                </c:pt>
                <c:pt idx="4">
                  <c:v>2.138084632516704</c:v>
                </c:pt>
                <c:pt idx="5">
                  <c:v>2.138084632516704</c:v>
                </c:pt>
                <c:pt idx="6">
                  <c:v>2.3162583518930959</c:v>
                </c:pt>
                <c:pt idx="7">
                  <c:v>2.2271714922048997</c:v>
                </c:pt>
                <c:pt idx="8">
                  <c:v>2.4053452115812917</c:v>
                </c:pt>
                <c:pt idx="9">
                  <c:v>2.4053452115812917</c:v>
                </c:pt>
                <c:pt idx="10">
                  <c:v>2.292134831460674</c:v>
                </c:pt>
                <c:pt idx="11">
                  <c:v>3.6404494382022472</c:v>
                </c:pt>
                <c:pt idx="12">
                  <c:v>3.8651685393258428</c:v>
                </c:pt>
                <c:pt idx="13">
                  <c:v>3.9550561797752808</c:v>
                </c:pt>
                <c:pt idx="14">
                  <c:v>0.89430894308943087</c:v>
                </c:pt>
                <c:pt idx="15">
                  <c:v>1.680672268907563</c:v>
                </c:pt>
                <c:pt idx="16">
                  <c:v>1.3445378151260505</c:v>
                </c:pt>
                <c:pt idx="17">
                  <c:v>1.5126050420168067</c:v>
                </c:pt>
                <c:pt idx="18">
                  <c:v>1.792717086834734</c:v>
                </c:pt>
                <c:pt idx="19">
                  <c:v>1.876750700280112</c:v>
                </c:pt>
                <c:pt idx="20">
                  <c:v>1.876750700280112</c:v>
                </c:pt>
                <c:pt idx="21">
                  <c:v>1.0924369747899159</c:v>
                </c:pt>
                <c:pt idx="22">
                  <c:v>1.3445378151260505</c:v>
                </c:pt>
                <c:pt idx="23">
                  <c:v>1.2605042016806722</c:v>
                </c:pt>
                <c:pt idx="24">
                  <c:v>1.4565826330532212</c:v>
                </c:pt>
                <c:pt idx="25">
                  <c:v>7.588075880758808</c:v>
                </c:pt>
                <c:pt idx="26">
                  <c:v>3.0326004548900682</c:v>
                </c:pt>
                <c:pt idx="27">
                  <c:v>3.3358605003790749</c:v>
                </c:pt>
                <c:pt idx="28">
                  <c:v>3.3055344958301744</c:v>
                </c:pt>
                <c:pt idx="29">
                  <c:v>3.5307262569832401</c:v>
                </c:pt>
                <c:pt idx="30">
                  <c:v>3.0638297872340425</c:v>
                </c:pt>
                <c:pt idx="31">
                  <c:v>2.6382978723404253</c:v>
                </c:pt>
                <c:pt idx="32">
                  <c:v>2.6382978723404253</c:v>
                </c:pt>
                <c:pt idx="33">
                  <c:v>2.978723404255319</c:v>
                </c:pt>
                <c:pt idx="34">
                  <c:v>3.021276595744681</c:v>
                </c:pt>
                <c:pt idx="35">
                  <c:v>3.2727272727272729</c:v>
                </c:pt>
                <c:pt idx="36">
                  <c:v>2.9090909090909092</c:v>
                </c:pt>
                <c:pt idx="37">
                  <c:v>2.9090909090909092</c:v>
                </c:pt>
                <c:pt idx="38">
                  <c:v>2.9090909090909092</c:v>
                </c:pt>
                <c:pt idx="39">
                  <c:v>3.6363636363636362</c:v>
                </c:pt>
                <c:pt idx="40">
                  <c:v>1.3595706618962433</c:v>
                </c:pt>
                <c:pt idx="41">
                  <c:v>1.3595706618962433</c:v>
                </c:pt>
                <c:pt idx="42">
                  <c:v>1.5980918306499703</c:v>
                </c:pt>
                <c:pt idx="43">
                  <c:v>1.8843172331544424</c:v>
                </c:pt>
                <c:pt idx="44">
                  <c:v>1.7418351477449456</c:v>
                </c:pt>
                <c:pt idx="45">
                  <c:v>1.1136023916292972</c:v>
                </c:pt>
                <c:pt idx="46">
                  <c:v>2.3668639053254439</c:v>
                </c:pt>
                <c:pt idx="47">
                  <c:v>2.3668639053254439</c:v>
                </c:pt>
                <c:pt idx="48">
                  <c:v>2.4063116370808677</c:v>
                </c:pt>
                <c:pt idx="49">
                  <c:v>2.3668639053254439</c:v>
                </c:pt>
                <c:pt idx="50">
                  <c:v>0.95940959409594095</c:v>
                </c:pt>
                <c:pt idx="51">
                  <c:v>1.9188191881918819</c:v>
                </c:pt>
                <c:pt idx="52">
                  <c:v>2.140221402214022</c:v>
                </c:pt>
                <c:pt idx="53">
                  <c:v>2.2878228782287824</c:v>
                </c:pt>
                <c:pt idx="54">
                  <c:v>2.3616236162361623</c:v>
                </c:pt>
                <c:pt idx="55">
                  <c:v>1.0894941634241244</c:v>
                </c:pt>
                <c:pt idx="56">
                  <c:v>1.556420233463035</c:v>
                </c:pt>
                <c:pt idx="57">
                  <c:v>1.867704280155642</c:v>
                </c:pt>
                <c:pt idx="58">
                  <c:v>1.0894941634241244</c:v>
                </c:pt>
                <c:pt idx="59">
                  <c:v>0.58047493403693928</c:v>
                </c:pt>
                <c:pt idx="60">
                  <c:v>0.68601583113456466</c:v>
                </c:pt>
                <c:pt idx="61">
                  <c:v>0.8970976253298153</c:v>
                </c:pt>
                <c:pt idx="62">
                  <c:v>0.79155672823218992</c:v>
                </c:pt>
                <c:pt idx="63">
                  <c:v>0.79155672823218992</c:v>
                </c:pt>
                <c:pt idx="64">
                  <c:v>0.58047493403693928</c:v>
                </c:pt>
                <c:pt idx="65">
                  <c:v>0.84432717678100266</c:v>
                </c:pt>
                <c:pt idx="66">
                  <c:v>1.6886543535620053</c:v>
                </c:pt>
                <c:pt idx="67">
                  <c:v>0.72072072072072069</c:v>
                </c:pt>
                <c:pt idx="68">
                  <c:v>1.3384813384813385</c:v>
                </c:pt>
                <c:pt idx="69">
                  <c:v>1.3899613899613901</c:v>
                </c:pt>
                <c:pt idx="70">
                  <c:v>1.0810810810810811</c:v>
                </c:pt>
                <c:pt idx="71">
                  <c:v>4.1730279898218834</c:v>
                </c:pt>
                <c:pt idx="72">
                  <c:v>5.0890585241730282</c:v>
                </c:pt>
                <c:pt idx="73">
                  <c:v>6.6157760814249365</c:v>
                </c:pt>
                <c:pt idx="74">
                  <c:v>6.4122137404580153</c:v>
                </c:pt>
                <c:pt idx="75">
                  <c:v>8.0407124681933837</c:v>
                </c:pt>
                <c:pt idx="76">
                  <c:v>1.2933025404157044</c:v>
                </c:pt>
                <c:pt idx="77">
                  <c:v>1.5704387990762125</c:v>
                </c:pt>
                <c:pt idx="78">
                  <c:v>1.8013856812933025</c:v>
                </c:pt>
                <c:pt idx="79">
                  <c:v>2.1247113163972284</c:v>
                </c:pt>
                <c:pt idx="80">
                  <c:v>2.2632794457274827</c:v>
                </c:pt>
                <c:pt idx="81">
                  <c:v>5.443786982248521</c:v>
                </c:pt>
                <c:pt idx="82">
                  <c:v>1.8560000000000001</c:v>
                </c:pt>
                <c:pt idx="83">
                  <c:v>1.536</c:v>
                </c:pt>
                <c:pt idx="84">
                  <c:v>1.92</c:v>
                </c:pt>
                <c:pt idx="85">
                  <c:v>1.536</c:v>
                </c:pt>
              </c:numCache>
            </c:numRef>
          </c:yVal>
          <c:smooth val="0"/>
          <c:extLst>
            <c:ext xmlns:c16="http://schemas.microsoft.com/office/drawing/2014/chart" uri="{C3380CC4-5D6E-409C-BE32-E72D297353CC}">
              <c16:uniqueId val="{00000001-9373-284D-9AC1-A0F6B35EAE33}"/>
            </c:ext>
          </c:extLst>
        </c:ser>
        <c:dLbls>
          <c:showLegendKey val="0"/>
          <c:showVal val="0"/>
          <c:showCatName val="0"/>
          <c:showSerName val="0"/>
          <c:showPercent val="0"/>
          <c:showBubbleSize val="0"/>
        </c:dLbls>
        <c:axId val="1680005632"/>
        <c:axId val="1"/>
      </c:scatterChart>
      <c:valAx>
        <c:axId val="1680005632"/>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005632"/>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Large Predators vs. Prey, India</a:t>
            </a:r>
          </a:p>
        </c:rich>
      </c:tx>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7088534992913408"/>
                  <c:y val="5.5642152740616117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Land!$F$586:$F$671</c:f>
              <c:numCache>
                <c:formatCode>0</c:formatCode>
                <c:ptCount val="86"/>
                <c:pt idx="0">
                  <c:v>4716.8089086859691</c:v>
                </c:pt>
                <c:pt idx="1">
                  <c:v>4994.7536748329621</c:v>
                </c:pt>
                <c:pt idx="2">
                  <c:v>1353.2628062360802</c:v>
                </c:pt>
                <c:pt idx="3">
                  <c:v>1232.9220489977729</c:v>
                </c:pt>
                <c:pt idx="4">
                  <c:v>1256.1581291759467</c:v>
                </c:pt>
                <c:pt idx="5">
                  <c:v>1306.2405345211582</c:v>
                </c:pt>
                <c:pt idx="6">
                  <c:v>1461.1737193763918</c:v>
                </c:pt>
                <c:pt idx="7">
                  <c:v>1581.9763919821826</c:v>
                </c:pt>
                <c:pt idx="8">
                  <c:v>1407.2129175946548</c:v>
                </c:pt>
                <c:pt idx="9">
                  <c:v>1526.8832962138085</c:v>
                </c:pt>
                <c:pt idx="10">
                  <c:v>1433.1575280898878</c:v>
                </c:pt>
                <c:pt idx="11">
                  <c:v>1967.9888764044945</c:v>
                </c:pt>
                <c:pt idx="12">
                  <c:v>1967.9888764044945</c:v>
                </c:pt>
                <c:pt idx="13">
                  <c:v>3374.8247191011233</c:v>
                </c:pt>
                <c:pt idx="14">
                  <c:v>692.15731707317059</c:v>
                </c:pt>
                <c:pt idx="15">
                  <c:v>1276.1149859943978</c:v>
                </c:pt>
                <c:pt idx="16">
                  <c:v>970.9704481792719</c:v>
                </c:pt>
                <c:pt idx="17">
                  <c:v>1130.7091036414565</c:v>
                </c:pt>
                <c:pt idx="18">
                  <c:v>1252.5752100840334</c:v>
                </c:pt>
                <c:pt idx="19">
                  <c:v>1177.2165266106445</c:v>
                </c:pt>
                <c:pt idx="20">
                  <c:v>1157.1315826330531</c:v>
                </c:pt>
                <c:pt idx="21">
                  <c:v>1238.0520308123243</c:v>
                </c:pt>
                <c:pt idx="22">
                  <c:v>1176.2752100840335</c:v>
                </c:pt>
                <c:pt idx="23">
                  <c:v>1323.8221288515408</c:v>
                </c:pt>
                <c:pt idx="24">
                  <c:v>1478.6008403361341</c:v>
                </c:pt>
                <c:pt idx="25">
                  <c:v>1477.3495934959346</c:v>
                </c:pt>
                <c:pt idx="26">
                  <c:v>2835.048673237301</c:v>
                </c:pt>
                <c:pt idx="27">
                  <c:v>2658.6119029567858</c:v>
                </c:pt>
                <c:pt idx="28">
                  <c:v>2745.7250947687639</c:v>
                </c:pt>
                <c:pt idx="29">
                  <c:v>1537.6854748603353</c:v>
                </c:pt>
                <c:pt idx="30">
                  <c:v>3745.5348936170217</c:v>
                </c:pt>
                <c:pt idx="31">
                  <c:v>3451.9518085106388</c:v>
                </c:pt>
                <c:pt idx="32">
                  <c:v>2720.5172340425534</c:v>
                </c:pt>
                <c:pt idx="33">
                  <c:v>3308.4974468085111</c:v>
                </c:pt>
                <c:pt idx="34">
                  <c:v>3433.2425531914896</c:v>
                </c:pt>
                <c:pt idx="35">
                  <c:v>960.72272727272718</c:v>
                </c:pt>
                <c:pt idx="36">
                  <c:v>1021.0454545454544</c:v>
                </c:pt>
                <c:pt idx="37">
                  <c:v>897.96727272727276</c:v>
                </c:pt>
                <c:pt idx="38">
                  <c:v>931.30363636363631</c:v>
                </c:pt>
                <c:pt idx="39">
                  <c:v>956.45090909090914</c:v>
                </c:pt>
                <c:pt idx="40">
                  <c:v>2020.0268932617771</c:v>
                </c:pt>
                <c:pt idx="41">
                  <c:v>1550.6295169946334</c:v>
                </c:pt>
                <c:pt idx="42">
                  <c:v>1213.8214669051879</c:v>
                </c:pt>
                <c:pt idx="43">
                  <c:v>1221.7657722122838</c:v>
                </c:pt>
                <c:pt idx="44">
                  <c:v>2762.0556765163301</c:v>
                </c:pt>
                <c:pt idx="45">
                  <c:v>365.89125560538116</c:v>
                </c:pt>
                <c:pt idx="46">
                  <c:v>2714.2640039447729</c:v>
                </c:pt>
                <c:pt idx="47">
                  <c:v>2742.8204142011837</c:v>
                </c:pt>
                <c:pt idx="48">
                  <c:v>2498.6317554240632</c:v>
                </c:pt>
                <c:pt idx="49">
                  <c:v>2344.0242603550296</c:v>
                </c:pt>
                <c:pt idx="50">
                  <c:v>598.44280442804427</c:v>
                </c:pt>
                <c:pt idx="51">
                  <c:v>820.71402214022157</c:v>
                </c:pt>
                <c:pt idx="52">
                  <c:v>932.19372693726939</c:v>
                </c:pt>
                <c:pt idx="53">
                  <c:v>1073.9040590405905</c:v>
                </c:pt>
                <c:pt idx="54">
                  <c:v>1190.0867158671585</c:v>
                </c:pt>
                <c:pt idx="55">
                  <c:v>1691.7891050583657</c:v>
                </c:pt>
                <c:pt idx="56">
                  <c:v>1923.8089494163423</c:v>
                </c:pt>
                <c:pt idx="57">
                  <c:v>1862.2801556420234</c:v>
                </c:pt>
                <c:pt idx="58">
                  <c:v>1843.4801556420234</c:v>
                </c:pt>
                <c:pt idx="59">
                  <c:v>540.67783641160952</c:v>
                </c:pt>
                <c:pt idx="60">
                  <c:v>1075.6572559366757</c:v>
                </c:pt>
                <c:pt idx="61">
                  <c:v>1346.8408970976257</c:v>
                </c:pt>
                <c:pt idx="62">
                  <c:v>1469.1686015831133</c:v>
                </c:pt>
                <c:pt idx="63">
                  <c:v>1903.8960422163586</c:v>
                </c:pt>
                <c:pt idx="64">
                  <c:v>1578.24617414248</c:v>
                </c:pt>
                <c:pt idx="65">
                  <c:v>1667.688654353562</c:v>
                </c:pt>
                <c:pt idx="66">
                  <c:v>2012.6720316622693</c:v>
                </c:pt>
                <c:pt idx="67">
                  <c:v>747.52123552123555</c:v>
                </c:pt>
                <c:pt idx="68">
                  <c:v>1653.3204633204632</c:v>
                </c:pt>
                <c:pt idx="69">
                  <c:v>1913.8043758043757</c:v>
                </c:pt>
                <c:pt idx="70">
                  <c:v>1944.9954954954956</c:v>
                </c:pt>
                <c:pt idx="71">
                  <c:v>2080.3511450381679</c:v>
                </c:pt>
                <c:pt idx="72">
                  <c:v>2202.9949109414761</c:v>
                </c:pt>
                <c:pt idx="73">
                  <c:v>3184.2798982188297</c:v>
                </c:pt>
                <c:pt idx="74">
                  <c:v>3864.5445292620861</c:v>
                </c:pt>
                <c:pt idx="75">
                  <c:v>3261.4198473282445</c:v>
                </c:pt>
                <c:pt idx="76">
                  <c:v>2207.8464203233261</c:v>
                </c:pt>
                <c:pt idx="77">
                  <c:v>2166.6489607390304</c:v>
                </c:pt>
                <c:pt idx="78">
                  <c:v>2166.0461893764436</c:v>
                </c:pt>
                <c:pt idx="79">
                  <c:v>2306.583140877598</c:v>
                </c:pt>
                <c:pt idx="80">
                  <c:v>2609.2009237875291</c:v>
                </c:pt>
                <c:pt idx="81">
                  <c:v>3654.792899408284</c:v>
                </c:pt>
                <c:pt idx="82">
                  <c:v>1298.80528</c:v>
                </c:pt>
                <c:pt idx="83">
                  <c:v>1473.8550399999999</c:v>
                </c:pt>
                <c:pt idx="84">
                  <c:v>1627.8532800000003</c:v>
                </c:pt>
                <c:pt idx="85">
                  <c:v>1795.8335999999997</c:v>
                </c:pt>
              </c:numCache>
            </c:numRef>
          </c:xVal>
          <c:yVal>
            <c:numRef>
              <c:f>Land!$I$586:$I$671</c:f>
              <c:numCache>
                <c:formatCode>General</c:formatCode>
                <c:ptCount val="86"/>
                <c:pt idx="0">
                  <c:v>21.492204899777285</c:v>
                </c:pt>
                <c:pt idx="1">
                  <c:v>22.00445434298441</c:v>
                </c:pt>
                <c:pt idx="2">
                  <c:v>16.993318485523385</c:v>
                </c:pt>
                <c:pt idx="3">
                  <c:v>15.322939866369712</c:v>
                </c:pt>
                <c:pt idx="4">
                  <c:v>15.835189309576837</c:v>
                </c:pt>
                <c:pt idx="5">
                  <c:v>16.837416481069042</c:v>
                </c:pt>
                <c:pt idx="6">
                  <c:v>17.683741648106906</c:v>
                </c:pt>
                <c:pt idx="7">
                  <c:v>17.594654788418708</c:v>
                </c:pt>
                <c:pt idx="8">
                  <c:v>18.106904231625833</c:v>
                </c:pt>
                <c:pt idx="9">
                  <c:v>17.772828507795101</c:v>
                </c:pt>
                <c:pt idx="10">
                  <c:v>12.067415730337078</c:v>
                </c:pt>
                <c:pt idx="11">
                  <c:v>14.764044943820224</c:v>
                </c:pt>
                <c:pt idx="12">
                  <c:v>16.337078651685392</c:v>
                </c:pt>
                <c:pt idx="13">
                  <c:v>20.303370786516854</c:v>
                </c:pt>
                <c:pt idx="14">
                  <c:v>8.5162601626016254</c:v>
                </c:pt>
                <c:pt idx="15">
                  <c:v>5.9873949579831933</c:v>
                </c:pt>
                <c:pt idx="16">
                  <c:v>3.9705882352941178</c:v>
                </c:pt>
                <c:pt idx="17">
                  <c:v>4.5588235294117645</c:v>
                </c:pt>
                <c:pt idx="18">
                  <c:v>6.204481792717087</c:v>
                </c:pt>
                <c:pt idx="19">
                  <c:v>7.0238095238095237</c:v>
                </c:pt>
                <c:pt idx="20">
                  <c:v>6.1834733893557416</c:v>
                </c:pt>
                <c:pt idx="21">
                  <c:v>4.2436974789915967</c:v>
                </c:pt>
                <c:pt idx="22">
                  <c:v>4.6008403361344534</c:v>
                </c:pt>
                <c:pt idx="23">
                  <c:v>4.5168067226890756</c:v>
                </c:pt>
                <c:pt idx="24">
                  <c:v>5.1330532212885149</c:v>
                </c:pt>
                <c:pt idx="25">
                  <c:v>20.189701897018971</c:v>
                </c:pt>
                <c:pt idx="26">
                  <c:v>17.020470053070508</c:v>
                </c:pt>
                <c:pt idx="27">
                  <c:v>18.574677786201669</c:v>
                </c:pt>
                <c:pt idx="28">
                  <c:v>18.999241849886278</c:v>
                </c:pt>
                <c:pt idx="29">
                  <c:v>15.76536312849162</c:v>
                </c:pt>
                <c:pt idx="30">
                  <c:v>19.021276595744681</c:v>
                </c:pt>
                <c:pt idx="31">
                  <c:v>18.117021276595743</c:v>
                </c:pt>
                <c:pt idx="32">
                  <c:v>18.117021276595743</c:v>
                </c:pt>
                <c:pt idx="33">
                  <c:v>19.73404255319149</c:v>
                </c:pt>
                <c:pt idx="34">
                  <c:v>19.936170212765958</c:v>
                </c:pt>
                <c:pt idx="35">
                  <c:v>10.090909090909092</c:v>
                </c:pt>
                <c:pt idx="36">
                  <c:v>8.3636363636363633</c:v>
                </c:pt>
                <c:pt idx="37">
                  <c:v>8.3636363636363633</c:v>
                </c:pt>
                <c:pt idx="38">
                  <c:v>5.6363636363636367</c:v>
                </c:pt>
                <c:pt idx="39">
                  <c:v>6.3636363636363633</c:v>
                </c:pt>
                <c:pt idx="40">
                  <c:v>8.6940966010733458</c:v>
                </c:pt>
                <c:pt idx="41">
                  <c:v>8.4615384615384617</c:v>
                </c:pt>
                <c:pt idx="42">
                  <c:v>8.9147286821705443</c:v>
                </c:pt>
                <c:pt idx="43">
                  <c:v>9.0757304710793072</c:v>
                </c:pt>
                <c:pt idx="44">
                  <c:v>15.272161741835147</c:v>
                </c:pt>
                <c:pt idx="45">
                  <c:v>4.4488041853512694</c:v>
                </c:pt>
                <c:pt idx="46">
                  <c:v>16.415187376725839</c:v>
                </c:pt>
                <c:pt idx="47">
                  <c:v>17.978303747534515</c:v>
                </c:pt>
                <c:pt idx="48">
                  <c:v>14.832347140039449</c:v>
                </c:pt>
                <c:pt idx="49">
                  <c:v>19.526627218934912</c:v>
                </c:pt>
                <c:pt idx="50">
                  <c:v>7.3247232472324724</c:v>
                </c:pt>
                <c:pt idx="51">
                  <c:v>8.8376383763837634</c:v>
                </c:pt>
                <c:pt idx="52">
                  <c:v>9.3357933579335786</c:v>
                </c:pt>
                <c:pt idx="53">
                  <c:v>10.867158671586717</c:v>
                </c:pt>
                <c:pt idx="54">
                  <c:v>11.217712177121772</c:v>
                </c:pt>
                <c:pt idx="55">
                  <c:v>6.3424124513618674</c:v>
                </c:pt>
                <c:pt idx="56">
                  <c:v>7.3929961089494158</c:v>
                </c:pt>
                <c:pt idx="57">
                  <c:v>4.7859922178988326</c:v>
                </c:pt>
                <c:pt idx="58">
                  <c:v>5.7587548638132295</c:v>
                </c:pt>
                <c:pt idx="59">
                  <c:v>5.5277044854881261</c:v>
                </c:pt>
                <c:pt idx="60">
                  <c:v>5.633245382585752</c:v>
                </c:pt>
                <c:pt idx="61">
                  <c:v>6.2401055408970976</c:v>
                </c:pt>
                <c:pt idx="62">
                  <c:v>6.3324538258575203</c:v>
                </c:pt>
                <c:pt idx="63">
                  <c:v>6.3324538258575203</c:v>
                </c:pt>
                <c:pt idx="64">
                  <c:v>5.9234828496042216</c:v>
                </c:pt>
                <c:pt idx="65">
                  <c:v>7.3746701846965701</c:v>
                </c:pt>
                <c:pt idx="66">
                  <c:v>9.8021108179419532</c:v>
                </c:pt>
                <c:pt idx="67">
                  <c:v>7.2844272844272844</c:v>
                </c:pt>
                <c:pt idx="68">
                  <c:v>10.025740025740026</c:v>
                </c:pt>
                <c:pt idx="69">
                  <c:v>10.077220077220078</c:v>
                </c:pt>
                <c:pt idx="70">
                  <c:v>9.9613899613899601</c:v>
                </c:pt>
                <c:pt idx="71">
                  <c:v>24.478371501272264</c:v>
                </c:pt>
                <c:pt idx="72">
                  <c:v>22.264631043256998</c:v>
                </c:pt>
                <c:pt idx="73">
                  <c:v>31.195928753180663</c:v>
                </c:pt>
                <c:pt idx="74">
                  <c:v>46.106870229007633</c:v>
                </c:pt>
                <c:pt idx="75">
                  <c:v>51.475826972010175</c:v>
                </c:pt>
                <c:pt idx="76">
                  <c:v>9.5034642032332552</c:v>
                </c:pt>
                <c:pt idx="77">
                  <c:v>8.8452655889145486</c:v>
                </c:pt>
                <c:pt idx="78">
                  <c:v>9.4226327944572752</c:v>
                </c:pt>
                <c:pt idx="79">
                  <c:v>9.9191685912240182</c:v>
                </c:pt>
                <c:pt idx="80">
                  <c:v>9.2263279445727484</c:v>
                </c:pt>
                <c:pt idx="81">
                  <c:v>22.840236686390533</c:v>
                </c:pt>
                <c:pt idx="82">
                  <c:v>10.496</c:v>
                </c:pt>
                <c:pt idx="83">
                  <c:v>10.416</c:v>
                </c:pt>
                <c:pt idx="84">
                  <c:v>11.616</c:v>
                </c:pt>
                <c:pt idx="85">
                  <c:v>11.712</c:v>
                </c:pt>
              </c:numCache>
            </c:numRef>
          </c:yVal>
          <c:smooth val="0"/>
          <c:extLst>
            <c:ext xmlns:c16="http://schemas.microsoft.com/office/drawing/2014/chart" uri="{C3380CC4-5D6E-409C-BE32-E72D297353CC}">
              <c16:uniqueId val="{00000001-2296-DE4D-B949-D6F79F2C8E5A}"/>
            </c:ext>
          </c:extLst>
        </c:ser>
        <c:dLbls>
          <c:showLegendKey val="0"/>
          <c:showVal val="0"/>
          <c:showCatName val="0"/>
          <c:showSerName val="0"/>
          <c:showPercent val="0"/>
          <c:showBubbleSize val="0"/>
        </c:dLbls>
        <c:axId val="1680034640"/>
        <c:axId val="1"/>
      </c:scatterChart>
      <c:valAx>
        <c:axId val="1680034640"/>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max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03464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Average Predator (closed circle) and Prey (crosses) Community Body Size vs. Prey Biomass, India</a:t>
            </a:r>
          </a:p>
        </c:rich>
      </c:tx>
      <c:layout>
        <c:manualLayout>
          <c:xMode val="edge"/>
          <c:yMode val="edge"/>
          <c:x val="0.19268575518969219"/>
          <c:y val="3.8835083114610675E-2"/>
        </c:manualLayout>
      </c:layout>
      <c:overlay val="0"/>
      <c:spPr>
        <a:noFill/>
        <a:ln w="25400">
          <a:noFill/>
        </a:ln>
      </c:spPr>
    </c:title>
    <c:autoTitleDeleted val="0"/>
    <c:plotArea>
      <c:layout>
        <c:manualLayout>
          <c:layoutTarget val="inner"/>
          <c:xMode val="edge"/>
          <c:yMode val="edge"/>
          <c:x val="0.13550064423765212"/>
          <c:y val="3.0718599495451419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0"/>
            <c:dispEq val="0"/>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Land!$K$680:$K$701</c:f>
              <c:numCache>
                <c:formatCode>General</c:formatCode>
                <c:ptCount val="22"/>
                <c:pt idx="0">
                  <c:v>112.87744453050823</c:v>
                </c:pt>
                <c:pt idx="1">
                  <c:v>110.5154656662648</c:v>
                </c:pt>
                <c:pt idx="2">
                  <c:v>107.40546068866399</c:v>
                </c:pt>
                <c:pt idx="3">
                  <c:v>105.10490098717146</c:v>
                </c:pt>
                <c:pt idx="4">
                  <c:v>103.77569436119063</c:v>
                </c:pt>
                <c:pt idx="5">
                  <c:v>104.47612171161799</c:v>
                </c:pt>
                <c:pt idx="6">
                  <c:v>101.82382118744792</c:v>
                </c:pt>
                <c:pt idx="7">
                  <c:v>98.563166697341373</c:v>
                </c:pt>
                <c:pt idx="8">
                  <c:v>95.279779627937003</c:v>
                </c:pt>
                <c:pt idx="9">
                  <c:v>92.651783707488249</c:v>
                </c:pt>
                <c:pt idx="10">
                  <c:v>90.366828582311115</c:v>
                </c:pt>
                <c:pt idx="11">
                  <c:v>88.689543499062722</c:v>
                </c:pt>
                <c:pt idx="12">
                  <c:v>88.533376684510813</c:v>
                </c:pt>
                <c:pt idx="13">
                  <c:v>87.76233238071336</c:v>
                </c:pt>
                <c:pt idx="14">
                  <c:v>86.481606918408943</c:v>
                </c:pt>
                <c:pt idx="15">
                  <c:v>83.268005385841903</c:v>
                </c:pt>
                <c:pt idx="16">
                  <c:v>82.178896474950804</c:v>
                </c:pt>
                <c:pt idx="17">
                  <c:v>84.479037761270604</c:v>
                </c:pt>
                <c:pt idx="18">
                  <c:v>86.67664787385209</c:v>
                </c:pt>
                <c:pt idx="19">
                  <c:v>88.463906295668593</c:v>
                </c:pt>
                <c:pt idx="20">
                  <c:v>91.319672219656155</c:v>
                </c:pt>
                <c:pt idx="21">
                  <c:v>89.100249308372767</c:v>
                </c:pt>
              </c:numCache>
            </c:numRef>
          </c:yVal>
          <c:smooth val="0"/>
          <c:extLst>
            <c:ext xmlns:c16="http://schemas.microsoft.com/office/drawing/2014/chart" uri="{C3380CC4-5D6E-409C-BE32-E72D297353CC}">
              <c16:uniqueId val="{00000001-E7B7-BA4B-B666-4B5DC547A1AB}"/>
            </c:ext>
          </c:extLst>
        </c:ser>
        <c:ser>
          <c:idx val="1"/>
          <c:order val="1"/>
          <c:spPr>
            <a:ln w="19050">
              <a:noFill/>
            </a:ln>
          </c:spPr>
          <c:marker>
            <c:symbol val="x"/>
            <c:size val="4"/>
            <c:spPr>
              <a:noFill/>
              <a:ln>
                <a:solidFill>
                  <a:schemeClr val="tx1"/>
                </a:solidFill>
              </a:ln>
            </c:spPr>
          </c:marker>
          <c:trendline>
            <c:spPr>
              <a:ln w="3175">
                <a:solidFill>
                  <a:srgbClr val="000000"/>
                </a:solidFill>
                <a:prstDash val="solid"/>
              </a:ln>
            </c:spPr>
            <c:trendlineType val="power"/>
            <c:dispRSqr val="0"/>
            <c:dispEq val="0"/>
          </c:trendline>
          <c:xVal>
            <c:numRef>
              <c:f>Land!$F$680:$F$701</c:f>
              <c:numCache>
                <c:formatCode>0</c:formatCode>
                <c:ptCount val="22"/>
                <c:pt idx="0">
                  <c:v>2083.7392427616924</c:v>
                </c:pt>
                <c:pt idx="1">
                  <c:v>2185.9899999999998</c:v>
                </c:pt>
                <c:pt idx="2" formatCode="General">
                  <c:v>692.15731707317059</c:v>
                </c:pt>
                <c:pt idx="3">
                  <c:v>1218.146806722689</c:v>
                </c:pt>
                <c:pt idx="4" formatCode="General">
                  <c:v>1477.3495934959346</c:v>
                </c:pt>
                <c:pt idx="5">
                  <c:v>2746.4618903209503</c:v>
                </c:pt>
                <c:pt idx="6" formatCode="General">
                  <c:v>1537.6854748603353</c:v>
                </c:pt>
                <c:pt idx="7">
                  <c:v>3331.9487872340433</c:v>
                </c:pt>
                <c:pt idx="8">
                  <c:v>953.49799999999993</c:v>
                </c:pt>
                <c:pt idx="9">
                  <c:v>1501.5609123434706</c:v>
                </c:pt>
                <c:pt idx="10" formatCode="General">
                  <c:v>2762.0556765163301</c:v>
                </c:pt>
                <c:pt idx="11" formatCode="General">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formatCode="General">
                  <c:v>3654.792899408284</c:v>
                </c:pt>
                <c:pt idx="20">
                  <c:v>1549.0868</c:v>
                </c:pt>
                <c:pt idx="21" formatCode="General">
                  <c:v>1501.7978125000002</c:v>
                </c:pt>
              </c:numCache>
            </c:numRef>
          </c:xVal>
          <c:yVal>
            <c:numRef>
              <c:f>Land!$J$680:$J$701</c:f>
              <c:numCache>
                <c:formatCode>General</c:formatCode>
                <c:ptCount val="22"/>
                <c:pt idx="0">
                  <c:v>83.564065345919559</c:v>
                </c:pt>
                <c:pt idx="1">
                  <c:v>89.42298885532125</c:v>
                </c:pt>
                <c:pt idx="2">
                  <c:v>94.369117172695269</c:v>
                </c:pt>
                <c:pt idx="3">
                  <c:v>103.65703211819762</c:v>
                </c:pt>
                <c:pt idx="4">
                  <c:v>119.21197590401491</c:v>
                </c:pt>
                <c:pt idx="5">
                  <c:v>123.21354845618143</c:v>
                </c:pt>
                <c:pt idx="6">
                  <c:v>130.83411459995074</c:v>
                </c:pt>
                <c:pt idx="7">
                  <c:v>142.81541372278633</c:v>
                </c:pt>
                <c:pt idx="8">
                  <c:v>153.64199170620645</c:v>
                </c:pt>
                <c:pt idx="9">
                  <c:v>163.25575082422853</c:v>
                </c:pt>
                <c:pt idx="10">
                  <c:v>171.94651022300667</c:v>
                </c:pt>
                <c:pt idx="11">
                  <c:v>166.66421147725728</c:v>
                </c:pt>
                <c:pt idx="12">
                  <c:v>161.94110662904262</c:v>
                </c:pt>
                <c:pt idx="13">
                  <c:v>156.66228549106935</c:v>
                </c:pt>
                <c:pt idx="14">
                  <c:v>150.3975828042274</c:v>
                </c:pt>
                <c:pt idx="15">
                  <c:v>151.1221351730608</c:v>
                </c:pt>
                <c:pt idx="16">
                  <c:v>138.16182980338138</c:v>
                </c:pt>
                <c:pt idx="17">
                  <c:v>123.3063368261983</c:v>
                </c:pt>
                <c:pt idx="18">
                  <c:v>109.54813850447086</c:v>
                </c:pt>
                <c:pt idx="19">
                  <c:v>97.375060436071308</c:v>
                </c:pt>
                <c:pt idx="20">
                  <c:v>87.40782876768202</c:v>
                </c:pt>
                <c:pt idx="21">
                  <c:v>92.683133522611342</c:v>
                </c:pt>
              </c:numCache>
            </c:numRef>
          </c:yVal>
          <c:smooth val="0"/>
          <c:extLst>
            <c:ext xmlns:c16="http://schemas.microsoft.com/office/drawing/2014/chart" uri="{C3380CC4-5D6E-409C-BE32-E72D297353CC}">
              <c16:uniqueId val="{00000003-E7B7-BA4B-B666-4B5DC547A1AB}"/>
            </c:ext>
          </c:extLst>
        </c:ser>
        <c:dLbls>
          <c:showLegendKey val="0"/>
          <c:showVal val="0"/>
          <c:showCatName val="0"/>
          <c:showSerName val="0"/>
          <c:showPercent val="0"/>
          <c:showBubbleSize val="0"/>
        </c:dLbls>
        <c:axId val="1680069536"/>
        <c:axId val="1"/>
      </c:scatterChart>
      <c:valAx>
        <c:axId val="1680069536"/>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069536"/>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1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Tiger vs. Prey, Southeast Asia</a:t>
            </a:r>
          </a:p>
        </c:rich>
      </c:tx>
      <c:layout>
        <c:manualLayout>
          <c:xMode val="edge"/>
          <c:yMode val="edge"/>
          <c:x val="0.24430275019970329"/>
          <c:y val="3.8835108846688282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4006748423149501"/>
                  <c:y val="-2.3350279030655108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Land!$C$739:$C$778</c:f>
              <c:numCache>
                <c:formatCode>0</c:formatCode>
                <c:ptCount val="40"/>
                <c:pt idx="0">
                  <c:v>2083.7392427616924</c:v>
                </c:pt>
                <c:pt idx="1">
                  <c:v>2185.9899999999998</c:v>
                </c:pt>
                <c:pt idx="2">
                  <c:v>692.15731707317059</c:v>
                </c:pt>
                <c:pt idx="3">
                  <c:v>1218.146806722689</c:v>
                </c:pt>
                <c:pt idx="4">
                  <c:v>1477.3495934959346</c:v>
                </c:pt>
                <c:pt idx="5">
                  <c:v>2746.4618903209503</c:v>
                </c:pt>
                <c:pt idx="6">
                  <c:v>1537.6854748603353</c:v>
                </c:pt>
                <c:pt idx="7">
                  <c:v>3331.9487872340433</c:v>
                </c:pt>
                <c:pt idx="8">
                  <c:v>953.49799999999993</c:v>
                </c:pt>
                <c:pt idx="9">
                  <c:v>1501.5609123434706</c:v>
                </c:pt>
                <c:pt idx="10">
                  <c:v>2762.0556765163301</c:v>
                </c:pt>
                <c:pt idx="11">
                  <c:v>365.89125560538116</c:v>
                </c:pt>
                <c:pt idx="12">
                  <c:v>2574.9351084812624</c:v>
                </c:pt>
                <c:pt idx="13">
                  <c:v>923.06826568265683</c:v>
                </c:pt>
                <c:pt idx="14">
                  <c:v>1830.3395914396888</c:v>
                </c:pt>
                <c:pt idx="15">
                  <c:v>1449.3559366754616</c:v>
                </c:pt>
                <c:pt idx="16">
                  <c:v>1564.9103925353925</c:v>
                </c:pt>
                <c:pt idx="17">
                  <c:v>2918.7180661577609</c:v>
                </c:pt>
                <c:pt idx="18">
                  <c:v>2291.2651270207853</c:v>
                </c:pt>
                <c:pt idx="19">
                  <c:v>3654.792899408284</c:v>
                </c:pt>
                <c:pt idx="20">
                  <c:v>1549.0868</c:v>
                </c:pt>
                <c:pt idx="21">
                  <c:v>1501.7978125000002</c:v>
                </c:pt>
                <c:pt idx="22">
                  <c:v>4910.5058600000002</c:v>
                </c:pt>
                <c:pt idx="23">
                  <c:v>4548.6000000000004</c:v>
                </c:pt>
                <c:pt idx="24">
                  <c:v>1400.7782</c:v>
                </c:pt>
                <c:pt idx="25">
                  <c:v>420.23345999999998</c:v>
                </c:pt>
                <c:pt idx="26">
                  <c:v>2583.66</c:v>
                </c:pt>
                <c:pt idx="27">
                  <c:v>1455.2529300000001</c:v>
                </c:pt>
                <c:pt idx="28">
                  <c:v>4354</c:v>
                </c:pt>
                <c:pt idx="29">
                  <c:v>5848</c:v>
                </c:pt>
                <c:pt idx="30">
                  <c:v>1333.46</c:v>
                </c:pt>
                <c:pt idx="31">
                  <c:v>6284.1</c:v>
                </c:pt>
                <c:pt idx="32">
                  <c:v>3117</c:v>
                </c:pt>
                <c:pt idx="33">
                  <c:v>4517.3999999999996</c:v>
                </c:pt>
                <c:pt idx="34">
                  <c:v>5600</c:v>
                </c:pt>
                <c:pt idx="35">
                  <c:v>390</c:v>
                </c:pt>
                <c:pt idx="36">
                  <c:v>811.5</c:v>
                </c:pt>
                <c:pt idx="37">
                  <c:v>346</c:v>
                </c:pt>
                <c:pt idx="38">
                  <c:v>266</c:v>
                </c:pt>
                <c:pt idx="39">
                  <c:v>426</c:v>
                </c:pt>
              </c:numCache>
            </c:numRef>
          </c:xVal>
          <c:yVal>
            <c:numRef>
              <c:f>Land!$D$739:$D$778</c:f>
              <c:numCache>
                <c:formatCode>General</c:formatCode>
                <c:ptCount val="40"/>
                <c:pt idx="0">
                  <c:v>15.835189309576837</c:v>
                </c:pt>
                <c:pt idx="1">
                  <c:v>12.429775280898877</c:v>
                </c:pt>
                <c:pt idx="2">
                  <c:v>7.6219512195121952</c:v>
                </c:pt>
                <c:pt idx="3">
                  <c:v>3.7184873949579837</c:v>
                </c:pt>
                <c:pt idx="4">
                  <c:v>12.601626016260163</c:v>
                </c:pt>
                <c:pt idx="5">
                  <c:v>14.973464746019713</c:v>
                </c:pt>
                <c:pt idx="6">
                  <c:v>12.23463687150838</c:v>
                </c:pt>
                <c:pt idx="7">
                  <c:v>16.117021276595743</c:v>
                </c:pt>
                <c:pt idx="8">
                  <c:v>4.6363636363636358</c:v>
                </c:pt>
                <c:pt idx="9">
                  <c:v>6.4400715563506266</c:v>
                </c:pt>
                <c:pt idx="10">
                  <c:v>13.530326594090202</c:v>
                </c:pt>
                <c:pt idx="11">
                  <c:v>3.3352017937219722</c:v>
                </c:pt>
                <c:pt idx="12">
                  <c:v>6.8047337278106506</c:v>
                </c:pt>
                <c:pt idx="13">
                  <c:v>7.5830258302583022</c:v>
                </c:pt>
                <c:pt idx="14">
                  <c:v>4.6692607003891053</c:v>
                </c:pt>
                <c:pt idx="15">
                  <c:v>5.7882585751978901</c:v>
                </c:pt>
                <c:pt idx="16">
                  <c:v>8.204633204633204</c:v>
                </c:pt>
                <c:pt idx="17">
                  <c:v>14.88549618320611</c:v>
                </c:pt>
                <c:pt idx="18">
                  <c:v>3.9145496535796767</c:v>
                </c:pt>
                <c:pt idx="19">
                  <c:v>17.396449704142011</c:v>
                </c:pt>
                <c:pt idx="20">
                  <c:v>9.3000000000000007</c:v>
                </c:pt>
                <c:pt idx="21">
                  <c:v>6.5625</c:v>
                </c:pt>
                <c:pt idx="22">
                  <c:v>17.957999999999998</c:v>
                </c:pt>
                <c:pt idx="23">
                  <c:v>24.45</c:v>
                </c:pt>
                <c:pt idx="24">
                  <c:v>4.9781250000000004</c:v>
                </c:pt>
                <c:pt idx="25">
                  <c:v>2.15157</c:v>
                </c:pt>
                <c:pt idx="26">
                  <c:v>4.3453049999999998</c:v>
                </c:pt>
                <c:pt idx="27">
                  <c:v>5.97</c:v>
                </c:pt>
                <c:pt idx="28">
                  <c:v>17.553191489361751</c:v>
                </c:pt>
                <c:pt idx="29">
                  <c:v>25.14970059880245</c:v>
                </c:pt>
                <c:pt idx="30">
                  <c:v>10.000499999999999</c:v>
                </c:pt>
                <c:pt idx="31">
                  <c:v>17.25</c:v>
                </c:pt>
                <c:pt idx="32">
                  <c:v>10.476076555023921</c:v>
                </c:pt>
                <c:pt idx="33">
                  <c:v>8.5500000000000007</c:v>
                </c:pt>
                <c:pt idx="34">
                  <c:v>17.213114754098399</c:v>
                </c:pt>
                <c:pt idx="35">
                  <c:v>1.2</c:v>
                </c:pt>
                <c:pt idx="36">
                  <c:v>4.9050000000000002</c:v>
                </c:pt>
                <c:pt idx="37">
                  <c:v>2.835</c:v>
                </c:pt>
                <c:pt idx="38">
                  <c:v>1.65</c:v>
                </c:pt>
                <c:pt idx="39">
                  <c:v>2.97</c:v>
                </c:pt>
              </c:numCache>
            </c:numRef>
          </c:yVal>
          <c:smooth val="0"/>
          <c:extLst>
            <c:ext xmlns:c16="http://schemas.microsoft.com/office/drawing/2014/chart" uri="{C3380CC4-5D6E-409C-BE32-E72D297353CC}">
              <c16:uniqueId val="{00000001-4A5F-4D45-8148-D82CF201ADCE}"/>
            </c:ext>
          </c:extLst>
        </c:ser>
        <c:dLbls>
          <c:showLegendKey val="0"/>
          <c:showVal val="0"/>
          <c:showCatName val="0"/>
          <c:showSerName val="0"/>
          <c:showPercent val="0"/>
          <c:showBubbleSize val="0"/>
        </c:dLbls>
        <c:axId val="1680098512"/>
        <c:axId val="1"/>
      </c:scatterChart>
      <c:valAx>
        <c:axId val="1680098512"/>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
        <c:crossBetween val="midCat"/>
      </c:valAx>
      <c:valAx>
        <c:axId val="1"/>
        <c:scaling>
          <c:logBase val="10"/>
          <c:orientation val="minMax"/>
          <c:max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098512"/>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Wolf vs. Prey, North America</a:t>
            </a:r>
          </a:p>
        </c:rich>
      </c:tx>
      <c:layout>
        <c:manualLayout>
          <c:xMode val="edge"/>
          <c:yMode val="edge"/>
          <c:x val="0.23704756946703975"/>
          <c:y val="3.8834817778925175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1.1468834601649899E-2"/>
                  <c:y val="0.4315893280330250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Land!$P$907:$P$958</c:f>
              <c:numCache>
                <c:formatCode>General</c:formatCode>
                <c:ptCount val="52"/>
                <c:pt idx="0">
                  <c:v>97.4</c:v>
                </c:pt>
                <c:pt idx="1">
                  <c:v>42.039999999999992</c:v>
                </c:pt>
                <c:pt idx="2">
                  <c:v>454.53</c:v>
                </c:pt>
                <c:pt idx="3">
                  <c:v>263.06</c:v>
                </c:pt>
                <c:pt idx="4">
                  <c:v>68.55</c:v>
                </c:pt>
                <c:pt idx="5">
                  <c:v>528.6</c:v>
                </c:pt>
                <c:pt idx="6">
                  <c:v>484.8</c:v>
                </c:pt>
                <c:pt idx="7">
                  <c:v>173.89999999999998</c:v>
                </c:pt>
                <c:pt idx="8">
                  <c:v>495</c:v>
                </c:pt>
                <c:pt idx="9">
                  <c:v>437.2</c:v>
                </c:pt>
                <c:pt idx="10">
                  <c:v>420</c:v>
                </c:pt>
                <c:pt idx="11">
                  <c:v>69.03</c:v>
                </c:pt>
                <c:pt idx="12">
                  <c:v>567</c:v>
                </c:pt>
                <c:pt idx="13">
                  <c:v>425</c:v>
                </c:pt>
                <c:pt idx="14">
                  <c:v>207</c:v>
                </c:pt>
                <c:pt idx="15">
                  <c:v>357.78999999999996</c:v>
                </c:pt>
                <c:pt idx="16">
                  <c:v>64.260000000000005</c:v>
                </c:pt>
                <c:pt idx="17">
                  <c:v>89.97</c:v>
                </c:pt>
                <c:pt idx="18">
                  <c:v>300</c:v>
                </c:pt>
                <c:pt idx="19">
                  <c:v>504</c:v>
                </c:pt>
                <c:pt idx="20">
                  <c:v>90</c:v>
                </c:pt>
                <c:pt idx="21">
                  <c:v>53.550000000000004</c:v>
                </c:pt>
                <c:pt idx="22">
                  <c:v>33</c:v>
                </c:pt>
                <c:pt idx="23">
                  <c:v>12</c:v>
                </c:pt>
                <c:pt idx="24">
                  <c:v>27</c:v>
                </c:pt>
                <c:pt idx="25">
                  <c:v>54</c:v>
                </c:pt>
                <c:pt idx="26">
                  <c:v>57</c:v>
                </c:pt>
                <c:pt idx="27">
                  <c:v>57</c:v>
                </c:pt>
                <c:pt idx="28">
                  <c:v>57</c:v>
                </c:pt>
                <c:pt idx="29">
                  <c:v>19.2</c:v>
                </c:pt>
                <c:pt idx="30">
                  <c:v>27</c:v>
                </c:pt>
                <c:pt idx="31">
                  <c:v>36</c:v>
                </c:pt>
                <c:pt idx="32">
                  <c:v>42.000000000000007</c:v>
                </c:pt>
                <c:pt idx="33">
                  <c:v>66</c:v>
                </c:pt>
                <c:pt idx="34">
                  <c:v>81</c:v>
                </c:pt>
                <c:pt idx="35">
                  <c:v>300</c:v>
                </c:pt>
                <c:pt idx="36">
                  <c:v>333.00000000000006</c:v>
                </c:pt>
                <c:pt idx="37">
                  <c:v>360</c:v>
                </c:pt>
                <c:pt idx="38">
                  <c:v>411.00000000000006</c:v>
                </c:pt>
                <c:pt idx="39">
                  <c:v>423</c:v>
                </c:pt>
                <c:pt idx="40">
                  <c:v>519</c:v>
                </c:pt>
                <c:pt idx="41">
                  <c:v>747.00000000000011</c:v>
                </c:pt>
                <c:pt idx="42">
                  <c:v>42.000000000000007</c:v>
                </c:pt>
                <c:pt idx="43">
                  <c:v>39</c:v>
                </c:pt>
                <c:pt idx="44">
                  <c:v>69</c:v>
                </c:pt>
                <c:pt idx="45">
                  <c:v>390</c:v>
                </c:pt>
                <c:pt idx="46">
                  <c:v>90</c:v>
                </c:pt>
                <c:pt idx="47">
                  <c:v>99</c:v>
                </c:pt>
                <c:pt idx="48">
                  <c:v>51.000000000000007</c:v>
                </c:pt>
                <c:pt idx="49">
                  <c:v>69</c:v>
                </c:pt>
                <c:pt idx="50">
                  <c:v>111</c:v>
                </c:pt>
                <c:pt idx="51">
                  <c:v>126</c:v>
                </c:pt>
              </c:numCache>
            </c:numRef>
          </c:xVal>
          <c:yVal>
            <c:numRef>
              <c:f>Land!$Q$907:$Q$958</c:f>
              <c:numCache>
                <c:formatCode>General</c:formatCode>
                <c:ptCount val="52"/>
                <c:pt idx="0">
                  <c:v>0.27</c:v>
                </c:pt>
                <c:pt idx="1">
                  <c:v>0.13500000000000001</c:v>
                </c:pt>
                <c:pt idx="2">
                  <c:v>1.71</c:v>
                </c:pt>
                <c:pt idx="3">
                  <c:v>1.6199999999999999</c:v>
                </c:pt>
                <c:pt idx="4">
                  <c:v>0.36</c:v>
                </c:pt>
                <c:pt idx="5">
                  <c:v>1.8</c:v>
                </c:pt>
                <c:pt idx="6">
                  <c:v>1.9349999999999998</c:v>
                </c:pt>
                <c:pt idx="7">
                  <c:v>0.36</c:v>
                </c:pt>
                <c:pt idx="8">
                  <c:v>1.6649999999999998</c:v>
                </c:pt>
                <c:pt idx="9">
                  <c:v>1.7549999999999999</c:v>
                </c:pt>
                <c:pt idx="10">
                  <c:v>1.26</c:v>
                </c:pt>
                <c:pt idx="11">
                  <c:v>0.27</c:v>
                </c:pt>
                <c:pt idx="12">
                  <c:v>1.8900000000000001</c:v>
                </c:pt>
                <c:pt idx="13">
                  <c:v>1.8</c:v>
                </c:pt>
                <c:pt idx="14">
                  <c:v>1.125</c:v>
                </c:pt>
                <c:pt idx="15">
                  <c:v>1.0349999999999999</c:v>
                </c:pt>
                <c:pt idx="16">
                  <c:v>0.36</c:v>
                </c:pt>
                <c:pt idx="17">
                  <c:v>0.54</c:v>
                </c:pt>
                <c:pt idx="18">
                  <c:v>1.26</c:v>
                </c:pt>
                <c:pt idx="19">
                  <c:v>1.17</c:v>
                </c:pt>
                <c:pt idx="20">
                  <c:v>0.495</c:v>
                </c:pt>
                <c:pt idx="21">
                  <c:v>0.315</c:v>
                </c:pt>
                <c:pt idx="22">
                  <c:v>0.13500000000000001</c:v>
                </c:pt>
                <c:pt idx="23">
                  <c:v>0.09</c:v>
                </c:pt>
                <c:pt idx="24">
                  <c:v>0.13500000000000001</c:v>
                </c:pt>
                <c:pt idx="25">
                  <c:v>0.70199999999999996</c:v>
                </c:pt>
                <c:pt idx="26">
                  <c:v>0.27</c:v>
                </c:pt>
                <c:pt idx="27">
                  <c:v>0.36</c:v>
                </c:pt>
                <c:pt idx="28">
                  <c:v>0.67499999999999993</c:v>
                </c:pt>
                <c:pt idx="29">
                  <c:v>0.45</c:v>
                </c:pt>
                <c:pt idx="30">
                  <c:v>0.36</c:v>
                </c:pt>
                <c:pt idx="31">
                  <c:v>0.20249999999999999</c:v>
                </c:pt>
                <c:pt idx="32">
                  <c:v>0.40499999999999997</c:v>
                </c:pt>
                <c:pt idx="33">
                  <c:v>0.26550000000000001</c:v>
                </c:pt>
                <c:pt idx="34">
                  <c:v>0.57150000000000001</c:v>
                </c:pt>
                <c:pt idx="35">
                  <c:v>1.7370000000000001</c:v>
                </c:pt>
                <c:pt idx="36">
                  <c:v>3.492</c:v>
                </c:pt>
                <c:pt idx="37">
                  <c:v>1.9709999999999999</c:v>
                </c:pt>
                <c:pt idx="38">
                  <c:v>1.8675000000000002</c:v>
                </c:pt>
                <c:pt idx="39">
                  <c:v>2.2995000000000001</c:v>
                </c:pt>
                <c:pt idx="40">
                  <c:v>1.6335</c:v>
                </c:pt>
                <c:pt idx="41">
                  <c:v>1.17</c:v>
                </c:pt>
                <c:pt idx="42">
                  <c:v>0.45</c:v>
                </c:pt>
                <c:pt idx="43">
                  <c:v>0.45</c:v>
                </c:pt>
                <c:pt idx="44">
                  <c:v>0.4995</c:v>
                </c:pt>
                <c:pt idx="45">
                  <c:v>0.99450000000000005</c:v>
                </c:pt>
                <c:pt idx="46">
                  <c:v>0.53550000000000009</c:v>
                </c:pt>
                <c:pt idx="47">
                  <c:v>0.46350000000000002</c:v>
                </c:pt>
                <c:pt idx="48">
                  <c:v>0.16200000000000001</c:v>
                </c:pt>
                <c:pt idx="49">
                  <c:v>0.36900000000000005</c:v>
                </c:pt>
                <c:pt idx="50">
                  <c:v>0.66600000000000004</c:v>
                </c:pt>
                <c:pt idx="51">
                  <c:v>0.80999999999999994</c:v>
                </c:pt>
              </c:numCache>
            </c:numRef>
          </c:yVal>
          <c:smooth val="0"/>
          <c:extLst>
            <c:ext xmlns:c16="http://schemas.microsoft.com/office/drawing/2014/chart" uri="{C3380CC4-5D6E-409C-BE32-E72D297353CC}">
              <c16:uniqueId val="{00000001-CD1D-E842-98ED-DD0BE2E897A3}"/>
            </c:ext>
          </c:extLst>
        </c:ser>
        <c:dLbls>
          <c:showLegendKey val="0"/>
          <c:showVal val="0"/>
          <c:showCatName val="0"/>
          <c:showSerName val="0"/>
          <c:showPercent val="0"/>
          <c:showBubbleSize val="0"/>
        </c:dLbls>
        <c:axId val="1680127184"/>
        <c:axId val="1"/>
      </c:scatterChart>
      <c:valAx>
        <c:axId val="1680127184"/>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0.0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127184"/>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Production vs. Total Biomass, Grass, Global</a:t>
            </a:r>
          </a:p>
        </c:rich>
      </c:tx>
      <c:layout>
        <c:manualLayout>
          <c:xMode val="edge"/>
          <c:yMode val="edge"/>
          <c:x val="0.18632294633383592"/>
          <c:y val="2.4224152687435808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1864039619481954"/>
                  <c:y val="0.1006872646353988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Land!$L$976:$L$1087</c:f>
              <c:numCache>
                <c:formatCode>General</c:formatCode>
                <c:ptCount val="112"/>
                <c:pt idx="0">
                  <c:v>220</c:v>
                </c:pt>
                <c:pt idx="1">
                  <c:v>279</c:v>
                </c:pt>
                <c:pt idx="2">
                  <c:v>374</c:v>
                </c:pt>
                <c:pt idx="3">
                  <c:v>397</c:v>
                </c:pt>
                <c:pt idx="4">
                  <c:v>624</c:v>
                </c:pt>
                <c:pt idx="5">
                  <c:v>1827</c:v>
                </c:pt>
                <c:pt idx="6">
                  <c:v>1967</c:v>
                </c:pt>
                <c:pt idx="7">
                  <c:v>2001</c:v>
                </c:pt>
                <c:pt idx="8">
                  <c:v>2227</c:v>
                </c:pt>
                <c:pt idx="9">
                  <c:v>2273</c:v>
                </c:pt>
                <c:pt idx="10">
                  <c:v>2663</c:v>
                </c:pt>
                <c:pt idx="11">
                  <c:v>2904</c:v>
                </c:pt>
                <c:pt idx="12">
                  <c:v>2958</c:v>
                </c:pt>
                <c:pt idx="13">
                  <c:v>3211</c:v>
                </c:pt>
                <c:pt idx="14">
                  <c:v>3293</c:v>
                </c:pt>
                <c:pt idx="15">
                  <c:v>3211</c:v>
                </c:pt>
                <c:pt idx="16">
                  <c:v>3637</c:v>
                </c:pt>
                <c:pt idx="17">
                  <c:v>3852</c:v>
                </c:pt>
                <c:pt idx="18">
                  <c:v>4317</c:v>
                </c:pt>
                <c:pt idx="19">
                  <c:v>4592</c:v>
                </c:pt>
                <c:pt idx="20">
                  <c:v>4673</c:v>
                </c:pt>
                <c:pt idx="21">
                  <c:v>4709</c:v>
                </c:pt>
                <c:pt idx="22">
                  <c:v>4730</c:v>
                </c:pt>
                <c:pt idx="23">
                  <c:v>5039</c:v>
                </c:pt>
                <c:pt idx="24">
                  <c:v>5810</c:v>
                </c:pt>
                <c:pt idx="25">
                  <c:v>6459</c:v>
                </c:pt>
                <c:pt idx="26">
                  <c:v>8411</c:v>
                </c:pt>
                <c:pt idx="31">
                  <c:v>347</c:v>
                </c:pt>
                <c:pt idx="32">
                  <c:v>166</c:v>
                </c:pt>
                <c:pt idx="33">
                  <c:v>156</c:v>
                </c:pt>
                <c:pt idx="34">
                  <c:v>2001</c:v>
                </c:pt>
                <c:pt idx="35">
                  <c:v>2940</c:v>
                </c:pt>
                <c:pt idx="36">
                  <c:v>666</c:v>
                </c:pt>
                <c:pt idx="37">
                  <c:v>604</c:v>
                </c:pt>
                <c:pt idx="38">
                  <c:v>889</c:v>
                </c:pt>
                <c:pt idx="39">
                  <c:v>553</c:v>
                </c:pt>
                <c:pt idx="40">
                  <c:v>3293</c:v>
                </c:pt>
                <c:pt idx="41">
                  <c:v>3010</c:v>
                </c:pt>
                <c:pt idx="42">
                  <c:v>2760</c:v>
                </c:pt>
                <c:pt idx="43">
                  <c:v>3230</c:v>
                </c:pt>
                <c:pt idx="44">
                  <c:v>2390</c:v>
                </c:pt>
                <c:pt idx="45">
                  <c:v>2850</c:v>
                </c:pt>
                <c:pt idx="46">
                  <c:v>2030</c:v>
                </c:pt>
                <c:pt idx="47">
                  <c:v>2166</c:v>
                </c:pt>
                <c:pt idx="48">
                  <c:v>3050</c:v>
                </c:pt>
                <c:pt idx="49">
                  <c:v>2060</c:v>
                </c:pt>
                <c:pt idx="50">
                  <c:v>1170</c:v>
                </c:pt>
                <c:pt idx="51">
                  <c:v>1232</c:v>
                </c:pt>
                <c:pt idx="52">
                  <c:v>3274</c:v>
                </c:pt>
                <c:pt idx="53">
                  <c:v>3870</c:v>
                </c:pt>
                <c:pt idx="54">
                  <c:v>6720</c:v>
                </c:pt>
                <c:pt idx="55">
                  <c:v>2200</c:v>
                </c:pt>
                <c:pt idx="56">
                  <c:v>690</c:v>
                </c:pt>
                <c:pt idx="57">
                  <c:v>3168</c:v>
                </c:pt>
                <c:pt idx="59">
                  <c:v>4180</c:v>
                </c:pt>
                <c:pt idx="60">
                  <c:v>2241</c:v>
                </c:pt>
                <c:pt idx="72">
                  <c:v>1931</c:v>
                </c:pt>
                <c:pt idx="73">
                  <c:v>1788</c:v>
                </c:pt>
                <c:pt idx="74">
                  <c:v>1979</c:v>
                </c:pt>
                <c:pt idx="75">
                  <c:v>2236</c:v>
                </c:pt>
                <c:pt idx="76">
                  <c:v>2472</c:v>
                </c:pt>
                <c:pt idx="77">
                  <c:v>1979</c:v>
                </c:pt>
                <c:pt idx="78">
                  <c:v>346</c:v>
                </c:pt>
                <c:pt idx="79">
                  <c:v>311</c:v>
                </c:pt>
                <c:pt idx="80">
                  <c:v>253</c:v>
                </c:pt>
                <c:pt idx="81">
                  <c:v>1887</c:v>
                </c:pt>
                <c:pt idx="82">
                  <c:v>2000</c:v>
                </c:pt>
                <c:pt idx="83">
                  <c:v>1564</c:v>
                </c:pt>
                <c:pt idx="84">
                  <c:v>1216</c:v>
                </c:pt>
                <c:pt idx="85">
                  <c:v>865</c:v>
                </c:pt>
                <c:pt idx="86">
                  <c:v>1076</c:v>
                </c:pt>
                <c:pt idx="87">
                  <c:v>1934</c:v>
                </c:pt>
                <c:pt idx="88">
                  <c:v>1273</c:v>
                </c:pt>
                <c:pt idx="89">
                  <c:v>1176</c:v>
                </c:pt>
                <c:pt idx="94">
                  <c:v>2229</c:v>
                </c:pt>
                <c:pt idx="95">
                  <c:v>2264</c:v>
                </c:pt>
                <c:pt idx="96">
                  <c:v>2566</c:v>
                </c:pt>
                <c:pt idx="97">
                  <c:v>2578</c:v>
                </c:pt>
                <c:pt idx="98">
                  <c:v>2808</c:v>
                </c:pt>
                <c:pt idx="99">
                  <c:v>1332</c:v>
                </c:pt>
                <c:pt idx="100">
                  <c:v>260</c:v>
                </c:pt>
                <c:pt idx="101">
                  <c:v>227</c:v>
                </c:pt>
                <c:pt idx="102">
                  <c:v>202</c:v>
                </c:pt>
                <c:pt idx="103">
                  <c:v>1692</c:v>
                </c:pt>
                <c:pt idx="104">
                  <c:v>1808</c:v>
                </c:pt>
                <c:pt idx="105">
                  <c:v>1494</c:v>
                </c:pt>
                <c:pt idx="106">
                  <c:v>1523</c:v>
                </c:pt>
                <c:pt idx="107">
                  <c:v>874</c:v>
                </c:pt>
                <c:pt idx="108">
                  <c:v>1022</c:v>
                </c:pt>
                <c:pt idx="109">
                  <c:v>1955</c:v>
                </c:pt>
                <c:pt idx="110">
                  <c:v>1254</c:v>
                </c:pt>
                <c:pt idx="111">
                  <c:v>1542</c:v>
                </c:pt>
              </c:numCache>
            </c:numRef>
          </c:xVal>
          <c:yVal>
            <c:numRef>
              <c:f>Land!$O$976:$O$1087</c:f>
              <c:numCache>
                <c:formatCode>General</c:formatCode>
                <c:ptCount val="112"/>
                <c:pt idx="0">
                  <c:v>278</c:v>
                </c:pt>
                <c:pt idx="5">
                  <c:v>832</c:v>
                </c:pt>
                <c:pt idx="6">
                  <c:v>1516</c:v>
                </c:pt>
                <c:pt idx="7">
                  <c:v>1402</c:v>
                </c:pt>
                <c:pt idx="8">
                  <c:v>984</c:v>
                </c:pt>
                <c:pt idx="9">
                  <c:v>702</c:v>
                </c:pt>
                <c:pt idx="11">
                  <c:v>1851</c:v>
                </c:pt>
                <c:pt idx="12">
                  <c:v>1028</c:v>
                </c:pt>
                <c:pt idx="13">
                  <c:v>1124</c:v>
                </c:pt>
                <c:pt idx="15">
                  <c:v>710</c:v>
                </c:pt>
                <c:pt idx="16">
                  <c:v>971</c:v>
                </c:pt>
                <c:pt idx="18">
                  <c:v>842</c:v>
                </c:pt>
                <c:pt idx="19">
                  <c:v>3141</c:v>
                </c:pt>
                <c:pt idx="20">
                  <c:v>2452</c:v>
                </c:pt>
                <c:pt idx="21">
                  <c:v>3538</c:v>
                </c:pt>
                <c:pt idx="22">
                  <c:v>4557</c:v>
                </c:pt>
                <c:pt idx="26">
                  <c:v>5581</c:v>
                </c:pt>
                <c:pt idx="31">
                  <c:v>345</c:v>
                </c:pt>
                <c:pt idx="32">
                  <c:v>179</c:v>
                </c:pt>
                <c:pt idx="33">
                  <c:v>229</c:v>
                </c:pt>
                <c:pt idx="34">
                  <c:v>1402</c:v>
                </c:pt>
                <c:pt idx="35">
                  <c:v>2430</c:v>
                </c:pt>
                <c:pt idx="36">
                  <c:v>507</c:v>
                </c:pt>
                <c:pt idx="37">
                  <c:v>438</c:v>
                </c:pt>
                <c:pt idx="38">
                  <c:v>706</c:v>
                </c:pt>
                <c:pt idx="39">
                  <c:v>393</c:v>
                </c:pt>
                <c:pt idx="40">
                  <c:v>3595</c:v>
                </c:pt>
                <c:pt idx="41">
                  <c:v>1700</c:v>
                </c:pt>
                <c:pt idx="42">
                  <c:v>1780</c:v>
                </c:pt>
                <c:pt idx="43">
                  <c:v>3500</c:v>
                </c:pt>
                <c:pt idx="44">
                  <c:v>1500</c:v>
                </c:pt>
                <c:pt idx="45">
                  <c:v>1320</c:v>
                </c:pt>
                <c:pt idx="46">
                  <c:v>800</c:v>
                </c:pt>
                <c:pt idx="47">
                  <c:v>1690</c:v>
                </c:pt>
                <c:pt idx="48">
                  <c:v>1590</c:v>
                </c:pt>
                <c:pt idx="49">
                  <c:v>1340</c:v>
                </c:pt>
                <c:pt idx="50">
                  <c:v>812</c:v>
                </c:pt>
                <c:pt idx="51">
                  <c:v>1250</c:v>
                </c:pt>
                <c:pt idx="52">
                  <c:v>1810</c:v>
                </c:pt>
                <c:pt idx="53">
                  <c:v>1460</c:v>
                </c:pt>
                <c:pt idx="54">
                  <c:v>3100</c:v>
                </c:pt>
                <c:pt idx="55">
                  <c:v>1410</c:v>
                </c:pt>
                <c:pt idx="56">
                  <c:v>520</c:v>
                </c:pt>
                <c:pt idx="57">
                  <c:v>1651</c:v>
                </c:pt>
                <c:pt idx="58">
                  <c:v>1267</c:v>
                </c:pt>
                <c:pt idx="59">
                  <c:v>2410</c:v>
                </c:pt>
                <c:pt idx="60">
                  <c:v>984</c:v>
                </c:pt>
                <c:pt idx="72">
                  <c:v>801</c:v>
                </c:pt>
                <c:pt idx="73">
                  <c:v>728</c:v>
                </c:pt>
                <c:pt idx="74">
                  <c:v>1076</c:v>
                </c:pt>
                <c:pt idx="75">
                  <c:v>583</c:v>
                </c:pt>
                <c:pt idx="76">
                  <c:v>1283</c:v>
                </c:pt>
                <c:pt idx="77">
                  <c:v>1425</c:v>
                </c:pt>
                <c:pt idx="78">
                  <c:v>225</c:v>
                </c:pt>
                <c:pt idx="79">
                  <c:v>379</c:v>
                </c:pt>
                <c:pt idx="80">
                  <c:v>282</c:v>
                </c:pt>
                <c:pt idx="81">
                  <c:v>933</c:v>
                </c:pt>
                <c:pt idx="82">
                  <c:v>847</c:v>
                </c:pt>
                <c:pt idx="83">
                  <c:v>882</c:v>
                </c:pt>
                <c:pt idx="84">
                  <c:v>572</c:v>
                </c:pt>
                <c:pt idx="85">
                  <c:v>895</c:v>
                </c:pt>
                <c:pt idx="86">
                  <c:v>1203</c:v>
                </c:pt>
                <c:pt idx="87">
                  <c:v>571</c:v>
                </c:pt>
                <c:pt idx="88">
                  <c:v>904</c:v>
                </c:pt>
                <c:pt idx="89">
                  <c:v>745</c:v>
                </c:pt>
                <c:pt idx="94">
                  <c:v>917</c:v>
                </c:pt>
                <c:pt idx="95">
                  <c:v>850</c:v>
                </c:pt>
                <c:pt idx="96">
                  <c:v>1224</c:v>
                </c:pt>
                <c:pt idx="97">
                  <c:v>522</c:v>
                </c:pt>
                <c:pt idx="98">
                  <c:v>1260</c:v>
                </c:pt>
                <c:pt idx="99">
                  <c:v>1227</c:v>
                </c:pt>
                <c:pt idx="100">
                  <c:v>227</c:v>
                </c:pt>
                <c:pt idx="101">
                  <c:v>233</c:v>
                </c:pt>
                <c:pt idx="102">
                  <c:v>237</c:v>
                </c:pt>
                <c:pt idx="103">
                  <c:v>936</c:v>
                </c:pt>
                <c:pt idx="104">
                  <c:v>944</c:v>
                </c:pt>
                <c:pt idx="105">
                  <c:v>1353</c:v>
                </c:pt>
                <c:pt idx="106">
                  <c:v>565</c:v>
                </c:pt>
                <c:pt idx="107">
                  <c:v>1205</c:v>
                </c:pt>
                <c:pt idx="108">
                  <c:v>1270</c:v>
                </c:pt>
                <c:pt idx="109">
                  <c:v>594</c:v>
                </c:pt>
                <c:pt idx="110">
                  <c:v>830</c:v>
                </c:pt>
                <c:pt idx="111">
                  <c:v>506</c:v>
                </c:pt>
              </c:numCache>
            </c:numRef>
          </c:yVal>
          <c:smooth val="0"/>
          <c:extLst>
            <c:ext xmlns:c16="http://schemas.microsoft.com/office/drawing/2014/chart" uri="{C3380CC4-5D6E-409C-BE32-E72D297353CC}">
              <c16:uniqueId val="{00000001-2780-5445-A905-F9D1B2CFD677}"/>
            </c:ext>
          </c:extLst>
        </c:ser>
        <c:dLbls>
          <c:showLegendKey val="0"/>
          <c:showVal val="0"/>
          <c:showCatName val="0"/>
          <c:showSerName val="0"/>
          <c:showPercent val="0"/>
          <c:showBubbleSize val="0"/>
        </c:dLbls>
        <c:axId val="1680144816"/>
        <c:axId val="1"/>
      </c:scatterChart>
      <c:valAx>
        <c:axId val="1680144816"/>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in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144816"/>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Above-ground Production vs. Total Above-ground Biomass, Grass, Global</a:t>
            </a:r>
          </a:p>
        </c:rich>
      </c:tx>
      <c:layout>
        <c:manualLayout>
          <c:xMode val="edge"/>
          <c:yMode val="edge"/>
          <c:x val="0.16107807002848049"/>
          <c:y val="1.3471340276013885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3045498271992018"/>
                  <c:y val="6.1637456608246554E-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Land!$I$976:$I$1087</c:f>
              <c:numCache>
                <c:formatCode>General</c:formatCode>
                <c:ptCount val="112"/>
                <c:pt idx="0">
                  <c:v>103</c:v>
                </c:pt>
                <c:pt idx="1">
                  <c:v>208</c:v>
                </c:pt>
                <c:pt idx="2">
                  <c:v>105</c:v>
                </c:pt>
                <c:pt idx="3">
                  <c:v>171</c:v>
                </c:pt>
                <c:pt idx="4">
                  <c:v>379</c:v>
                </c:pt>
                <c:pt idx="5">
                  <c:v>679</c:v>
                </c:pt>
                <c:pt idx="6">
                  <c:v>1408</c:v>
                </c:pt>
                <c:pt idx="7">
                  <c:v>730</c:v>
                </c:pt>
                <c:pt idx="8">
                  <c:v>879</c:v>
                </c:pt>
                <c:pt idx="9">
                  <c:v>301</c:v>
                </c:pt>
                <c:pt idx="10">
                  <c:v>639</c:v>
                </c:pt>
                <c:pt idx="11">
                  <c:v>1090</c:v>
                </c:pt>
                <c:pt idx="12">
                  <c:v>862</c:v>
                </c:pt>
                <c:pt idx="13">
                  <c:v>560</c:v>
                </c:pt>
                <c:pt idx="14">
                  <c:v>2360</c:v>
                </c:pt>
                <c:pt idx="15">
                  <c:v>560</c:v>
                </c:pt>
                <c:pt idx="16">
                  <c:v>672</c:v>
                </c:pt>
                <c:pt idx="17">
                  <c:v>3431</c:v>
                </c:pt>
                <c:pt idx="18">
                  <c:v>2535</c:v>
                </c:pt>
                <c:pt idx="19">
                  <c:v>3361</c:v>
                </c:pt>
                <c:pt idx="20">
                  <c:v>1578</c:v>
                </c:pt>
                <c:pt idx="21">
                  <c:v>3242</c:v>
                </c:pt>
                <c:pt idx="22">
                  <c:v>3296</c:v>
                </c:pt>
                <c:pt idx="23">
                  <c:v>2717</c:v>
                </c:pt>
                <c:pt idx="24">
                  <c:v>2574</c:v>
                </c:pt>
                <c:pt idx="25">
                  <c:v>4458</c:v>
                </c:pt>
                <c:pt idx="26">
                  <c:v>3510</c:v>
                </c:pt>
                <c:pt idx="27">
                  <c:v>423</c:v>
                </c:pt>
                <c:pt idx="28">
                  <c:v>1172</c:v>
                </c:pt>
                <c:pt idx="29">
                  <c:v>771</c:v>
                </c:pt>
                <c:pt idx="30">
                  <c:v>164</c:v>
                </c:pt>
                <c:pt idx="31">
                  <c:v>147</c:v>
                </c:pt>
                <c:pt idx="32">
                  <c:v>93</c:v>
                </c:pt>
                <c:pt idx="33">
                  <c:v>70</c:v>
                </c:pt>
                <c:pt idx="34">
                  <c:v>730</c:v>
                </c:pt>
                <c:pt idx="35">
                  <c:v>572</c:v>
                </c:pt>
                <c:pt idx="36">
                  <c:v>256</c:v>
                </c:pt>
                <c:pt idx="37">
                  <c:v>225</c:v>
                </c:pt>
                <c:pt idx="38">
                  <c:v>394</c:v>
                </c:pt>
                <c:pt idx="39">
                  <c:v>207</c:v>
                </c:pt>
                <c:pt idx="40">
                  <c:v>2360</c:v>
                </c:pt>
                <c:pt idx="41">
                  <c:v>760</c:v>
                </c:pt>
                <c:pt idx="42">
                  <c:v>590</c:v>
                </c:pt>
                <c:pt idx="43">
                  <c:v>470</c:v>
                </c:pt>
                <c:pt idx="44">
                  <c:v>370</c:v>
                </c:pt>
                <c:pt idx="45">
                  <c:v>650</c:v>
                </c:pt>
                <c:pt idx="46">
                  <c:v>1230</c:v>
                </c:pt>
                <c:pt idx="47">
                  <c:v>496</c:v>
                </c:pt>
                <c:pt idx="48">
                  <c:v>1230</c:v>
                </c:pt>
                <c:pt idx="52">
                  <c:v>2086</c:v>
                </c:pt>
                <c:pt idx="53">
                  <c:v>570</c:v>
                </c:pt>
                <c:pt idx="54">
                  <c:v>4390</c:v>
                </c:pt>
                <c:pt idx="55">
                  <c:v>470</c:v>
                </c:pt>
                <c:pt idx="56">
                  <c:v>390</c:v>
                </c:pt>
                <c:pt idx="57">
                  <c:v>646</c:v>
                </c:pt>
                <c:pt idx="58">
                  <c:v>491</c:v>
                </c:pt>
                <c:pt idx="59">
                  <c:v>1270</c:v>
                </c:pt>
                <c:pt idx="60">
                  <c:v>431</c:v>
                </c:pt>
                <c:pt idx="61">
                  <c:v>900</c:v>
                </c:pt>
                <c:pt idx="62">
                  <c:v>978</c:v>
                </c:pt>
                <c:pt idx="63">
                  <c:v>925</c:v>
                </c:pt>
                <c:pt idx="64">
                  <c:v>543</c:v>
                </c:pt>
                <c:pt idx="65">
                  <c:v>441</c:v>
                </c:pt>
                <c:pt idx="66">
                  <c:v>252</c:v>
                </c:pt>
                <c:pt idx="67">
                  <c:v>1030</c:v>
                </c:pt>
                <c:pt idx="68">
                  <c:v>178</c:v>
                </c:pt>
                <c:pt idx="69">
                  <c:v>122</c:v>
                </c:pt>
                <c:pt idx="70">
                  <c:v>204</c:v>
                </c:pt>
                <c:pt idx="71">
                  <c:v>129</c:v>
                </c:pt>
                <c:pt idx="72">
                  <c:v>274</c:v>
                </c:pt>
                <c:pt idx="73">
                  <c:v>222</c:v>
                </c:pt>
                <c:pt idx="74">
                  <c:v>241</c:v>
                </c:pt>
                <c:pt idx="75">
                  <c:v>236</c:v>
                </c:pt>
                <c:pt idx="76">
                  <c:v>547</c:v>
                </c:pt>
                <c:pt idx="77">
                  <c:v>196</c:v>
                </c:pt>
                <c:pt idx="78">
                  <c:v>87</c:v>
                </c:pt>
                <c:pt idx="79">
                  <c:v>79</c:v>
                </c:pt>
                <c:pt idx="80">
                  <c:v>88</c:v>
                </c:pt>
                <c:pt idx="81">
                  <c:v>458</c:v>
                </c:pt>
                <c:pt idx="82">
                  <c:v>699</c:v>
                </c:pt>
                <c:pt idx="83">
                  <c:v>636</c:v>
                </c:pt>
                <c:pt idx="84">
                  <c:v>98</c:v>
                </c:pt>
                <c:pt idx="85">
                  <c:v>248</c:v>
                </c:pt>
                <c:pt idx="86">
                  <c:v>254</c:v>
                </c:pt>
                <c:pt idx="87">
                  <c:v>123</c:v>
                </c:pt>
                <c:pt idx="88">
                  <c:v>119</c:v>
                </c:pt>
                <c:pt idx="89">
                  <c:v>163</c:v>
                </c:pt>
                <c:pt idx="90">
                  <c:v>140</c:v>
                </c:pt>
                <c:pt idx="91">
                  <c:v>81</c:v>
                </c:pt>
                <c:pt idx="92">
                  <c:v>114</c:v>
                </c:pt>
                <c:pt idx="93">
                  <c:v>109</c:v>
                </c:pt>
                <c:pt idx="94">
                  <c:v>266</c:v>
                </c:pt>
                <c:pt idx="95">
                  <c:v>131</c:v>
                </c:pt>
                <c:pt idx="96">
                  <c:v>112</c:v>
                </c:pt>
                <c:pt idx="97">
                  <c:v>111</c:v>
                </c:pt>
                <c:pt idx="98">
                  <c:v>250</c:v>
                </c:pt>
                <c:pt idx="99">
                  <c:v>152</c:v>
                </c:pt>
                <c:pt idx="100">
                  <c:v>57</c:v>
                </c:pt>
                <c:pt idx="101">
                  <c:v>36</c:v>
                </c:pt>
                <c:pt idx="102">
                  <c:v>59</c:v>
                </c:pt>
                <c:pt idx="103">
                  <c:v>257</c:v>
                </c:pt>
                <c:pt idx="104">
                  <c:v>407</c:v>
                </c:pt>
                <c:pt idx="105">
                  <c:v>285</c:v>
                </c:pt>
                <c:pt idx="106">
                  <c:v>126</c:v>
                </c:pt>
                <c:pt idx="107">
                  <c:v>258</c:v>
                </c:pt>
                <c:pt idx="108">
                  <c:v>213</c:v>
                </c:pt>
                <c:pt idx="109">
                  <c:v>90</c:v>
                </c:pt>
                <c:pt idx="110">
                  <c:v>167</c:v>
                </c:pt>
                <c:pt idx="111">
                  <c:v>124</c:v>
                </c:pt>
              </c:numCache>
            </c:numRef>
          </c:xVal>
          <c:yVal>
            <c:numRef>
              <c:f>Land!$M$976:$M$1087</c:f>
              <c:numCache>
                <c:formatCode>General</c:formatCode>
                <c:ptCount val="112"/>
                <c:pt idx="0">
                  <c:v>217</c:v>
                </c:pt>
                <c:pt idx="5">
                  <c:v>433</c:v>
                </c:pt>
                <c:pt idx="6">
                  <c:v>1019</c:v>
                </c:pt>
                <c:pt idx="7">
                  <c:v>617</c:v>
                </c:pt>
                <c:pt idx="8">
                  <c:v>520</c:v>
                </c:pt>
                <c:pt idx="9">
                  <c:v>433</c:v>
                </c:pt>
                <c:pt idx="11">
                  <c:v>914</c:v>
                </c:pt>
                <c:pt idx="12">
                  <c:v>532</c:v>
                </c:pt>
                <c:pt idx="13">
                  <c:v>447</c:v>
                </c:pt>
                <c:pt idx="15">
                  <c:v>422</c:v>
                </c:pt>
                <c:pt idx="16">
                  <c:v>580</c:v>
                </c:pt>
                <c:pt idx="18">
                  <c:v>492</c:v>
                </c:pt>
                <c:pt idx="19">
                  <c:v>2143</c:v>
                </c:pt>
                <c:pt idx="20">
                  <c:v>862</c:v>
                </c:pt>
                <c:pt idx="21">
                  <c:v>2407</c:v>
                </c:pt>
                <c:pt idx="22">
                  <c:v>3396</c:v>
                </c:pt>
                <c:pt idx="26">
                  <c:v>1911</c:v>
                </c:pt>
                <c:pt idx="31">
                  <c:v>98</c:v>
                </c:pt>
                <c:pt idx="32">
                  <c:v>83</c:v>
                </c:pt>
                <c:pt idx="33">
                  <c:v>92</c:v>
                </c:pt>
                <c:pt idx="34">
                  <c:v>617</c:v>
                </c:pt>
                <c:pt idx="35">
                  <c:v>458</c:v>
                </c:pt>
                <c:pt idx="36">
                  <c:v>237</c:v>
                </c:pt>
                <c:pt idx="37">
                  <c:v>211</c:v>
                </c:pt>
                <c:pt idx="38">
                  <c:v>375</c:v>
                </c:pt>
                <c:pt idx="39">
                  <c:v>201</c:v>
                </c:pt>
                <c:pt idx="40">
                  <c:v>2218</c:v>
                </c:pt>
                <c:pt idx="41">
                  <c:v>560</c:v>
                </c:pt>
                <c:pt idx="42">
                  <c:v>380</c:v>
                </c:pt>
                <c:pt idx="43">
                  <c:v>270</c:v>
                </c:pt>
                <c:pt idx="44">
                  <c:v>460</c:v>
                </c:pt>
                <c:pt idx="45">
                  <c:v>590</c:v>
                </c:pt>
                <c:pt idx="46">
                  <c:v>530</c:v>
                </c:pt>
                <c:pt idx="47">
                  <c:v>720</c:v>
                </c:pt>
                <c:pt idx="48">
                  <c:v>630</c:v>
                </c:pt>
                <c:pt idx="49">
                  <c:v>540</c:v>
                </c:pt>
                <c:pt idx="50">
                  <c:v>316</c:v>
                </c:pt>
                <c:pt idx="51">
                  <c:v>810</c:v>
                </c:pt>
                <c:pt idx="52">
                  <c:v>925</c:v>
                </c:pt>
                <c:pt idx="53">
                  <c:v>360</c:v>
                </c:pt>
                <c:pt idx="54">
                  <c:v>420</c:v>
                </c:pt>
                <c:pt idx="55">
                  <c:v>330</c:v>
                </c:pt>
                <c:pt idx="56">
                  <c:v>220</c:v>
                </c:pt>
                <c:pt idx="57">
                  <c:v>559</c:v>
                </c:pt>
                <c:pt idx="58">
                  <c:v>507</c:v>
                </c:pt>
                <c:pt idx="59">
                  <c:v>1270</c:v>
                </c:pt>
                <c:pt idx="60">
                  <c:v>406</c:v>
                </c:pt>
                <c:pt idx="61">
                  <c:v>390</c:v>
                </c:pt>
                <c:pt idx="62">
                  <c:v>508</c:v>
                </c:pt>
                <c:pt idx="63">
                  <c:v>544</c:v>
                </c:pt>
                <c:pt idx="64">
                  <c:v>258</c:v>
                </c:pt>
                <c:pt idx="65">
                  <c:v>244</c:v>
                </c:pt>
                <c:pt idx="66">
                  <c:v>148</c:v>
                </c:pt>
                <c:pt idx="67">
                  <c:v>457</c:v>
                </c:pt>
                <c:pt idx="68">
                  <c:v>82</c:v>
                </c:pt>
                <c:pt idx="69">
                  <c:v>114</c:v>
                </c:pt>
                <c:pt idx="70">
                  <c:v>272</c:v>
                </c:pt>
                <c:pt idx="71">
                  <c:v>168</c:v>
                </c:pt>
                <c:pt idx="72">
                  <c:v>330</c:v>
                </c:pt>
                <c:pt idx="73">
                  <c:v>212</c:v>
                </c:pt>
                <c:pt idx="74">
                  <c:v>255</c:v>
                </c:pt>
                <c:pt idx="75">
                  <c:v>279</c:v>
                </c:pt>
                <c:pt idx="76">
                  <c:v>351</c:v>
                </c:pt>
                <c:pt idx="77">
                  <c:v>363</c:v>
                </c:pt>
                <c:pt idx="78">
                  <c:v>134</c:v>
                </c:pt>
                <c:pt idx="79">
                  <c:v>125</c:v>
                </c:pt>
                <c:pt idx="80">
                  <c:v>186</c:v>
                </c:pt>
                <c:pt idx="81">
                  <c:v>331</c:v>
                </c:pt>
                <c:pt idx="82">
                  <c:v>416</c:v>
                </c:pt>
                <c:pt idx="83">
                  <c:v>290</c:v>
                </c:pt>
                <c:pt idx="84">
                  <c:v>155</c:v>
                </c:pt>
                <c:pt idx="85">
                  <c:v>289</c:v>
                </c:pt>
                <c:pt idx="86">
                  <c:v>327</c:v>
                </c:pt>
                <c:pt idx="87">
                  <c:v>160</c:v>
                </c:pt>
                <c:pt idx="88">
                  <c:v>218</c:v>
                </c:pt>
                <c:pt idx="89">
                  <c:v>138</c:v>
                </c:pt>
                <c:pt idx="90">
                  <c:v>54</c:v>
                </c:pt>
                <c:pt idx="91">
                  <c:v>99</c:v>
                </c:pt>
                <c:pt idx="92">
                  <c:v>170</c:v>
                </c:pt>
                <c:pt idx="93">
                  <c:v>145</c:v>
                </c:pt>
                <c:pt idx="94">
                  <c:v>344</c:v>
                </c:pt>
                <c:pt idx="95">
                  <c:v>160</c:v>
                </c:pt>
                <c:pt idx="96">
                  <c:v>205</c:v>
                </c:pt>
                <c:pt idx="97">
                  <c:v>177</c:v>
                </c:pt>
                <c:pt idx="98">
                  <c:v>302</c:v>
                </c:pt>
                <c:pt idx="99">
                  <c:v>372</c:v>
                </c:pt>
                <c:pt idx="100">
                  <c:v>97</c:v>
                </c:pt>
                <c:pt idx="101">
                  <c:v>51</c:v>
                </c:pt>
                <c:pt idx="102">
                  <c:v>180</c:v>
                </c:pt>
                <c:pt idx="103">
                  <c:v>434</c:v>
                </c:pt>
                <c:pt idx="104">
                  <c:v>523</c:v>
                </c:pt>
                <c:pt idx="105">
                  <c:v>370</c:v>
                </c:pt>
                <c:pt idx="106">
                  <c:v>155</c:v>
                </c:pt>
                <c:pt idx="107">
                  <c:v>218</c:v>
                </c:pt>
                <c:pt idx="108">
                  <c:v>302</c:v>
                </c:pt>
                <c:pt idx="109">
                  <c:v>123</c:v>
                </c:pt>
                <c:pt idx="110">
                  <c:v>108</c:v>
                </c:pt>
                <c:pt idx="111">
                  <c:v>77</c:v>
                </c:pt>
              </c:numCache>
            </c:numRef>
          </c:yVal>
          <c:smooth val="0"/>
          <c:extLst>
            <c:ext xmlns:c16="http://schemas.microsoft.com/office/drawing/2014/chart" uri="{C3380CC4-5D6E-409C-BE32-E72D297353CC}">
              <c16:uniqueId val="{00000001-D555-8D41-9862-2C3C9ACBC411}"/>
            </c:ext>
          </c:extLst>
        </c:ser>
        <c:dLbls>
          <c:showLegendKey val="0"/>
          <c:showVal val="0"/>
          <c:showCatName val="0"/>
          <c:showSerName val="0"/>
          <c:showPercent val="0"/>
          <c:showBubbleSize val="0"/>
        </c:dLbls>
        <c:axId val="1680173888"/>
        <c:axId val="1"/>
      </c:scatterChart>
      <c:valAx>
        <c:axId val="1680173888"/>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173888"/>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Below-ground Production vs. Total Below-ground Biomass, Grass, Global</a:t>
            </a:r>
          </a:p>
        </c:rich>
      </c:tx>
      <c:layout>
        <c:manualLayout>
          <c:xMode val="edge"/>
          <c:yMode val="edge"/>
          <c:x val="0.17911179985480538"/>
          <c:y val="3.3809160951655239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1091277154185515"/>
                  <c:y val="-1.7945135890271781E-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Land!$K$976:$K$1087</c:f>
              <c:numCache>
                <c:formatCode>General</c:formatCode>
                <c:ptCount val="112"/>
                <c:pt idx="0">
                  <c:v>86</c:v>
                </c:pt>
                <c:pt idx="1">
                  <c:v>71</c:v>
                </c:pt>
                <c:pt idx="2">
                  <c:v>225</c:v>
                </c:pt>
                <c:pt idx="3">
                  <c:v>226</c:v>
                </c:pt>
                <c:pt idx="4">
                  <c:v>205</c:v>
                </c:pt>
                <c:pt idx="5">
                  <c:v>873</c:v>
                </c:pt>
                <c:pt idx="6">
                  <c:v>333</c:v>
                </c:pt>
                <c:pt idx="7">
                  <c:v>1040</c:v>
                </c:pt>
                <c:pt idx="8">
                  <c:v>925</c:v>
                </c:pt>
                <c:pt idx="9">
                  <c:v>1520</c:v>
                </c:pt>
                <c:pt idx="10">
                  <c:v>2024</c:v>
                </c:pt>
                <c:pt idx="11">
                  <c:v>1381</c:v>
                </c:pt>
                <c:pt idx="12">
                  <c:v>1956</c:v>
                </c:pt>
                <c:pt idx="13">
                  <c:v>2383</c:v>
                </c:pt>
                <c:pt idx="14">
                  <c:v>788</c:v>
                </c:pt>
                <c:pt idx="15">
                  <c:v>2383</c:v>
                </c:pt>
                <c:pt idx="16">
                  <c:v>2168</c:v>
                </c:pt>
                <c:pt idx="17">
                  <c:v>421</c:v>
                </c:pt>
                <c:pt idx="18">
                  <c:v>1642</c:v>
                </c:pt>
                <c:pt idx="19">
                  <c:v>900</c:v>
                </c:pt>
                <c:pt idx="20">
                  <c:v>2868</c:v>
                </c:pt>
                <c:pt idx="21">
                  <c:v>1167</c:v>
                </c:pt>
                <c:pt idx="22">
                  <c:v>1282</c:v>
                </c:pt>
                <c:pt idx="23">
                  <c:v>2322</c:v>
                </c:pt>
                <c:pt idx="24">
                  <c:v>3236</c:v>
                </c:pt>
                <c:pt idx="25">
                  <c:v>2001</c:v>
                </c:pt>
                <c:pt idx="26">
                  <c:v>4800</c:v>
                </c:pt>
                <c:pt idx="31">
                  <c:v>160</c:v>
                </c:pt>
                <c:pt idx="32">
                  <c:v>52</c:v>
                </c:pt>
                <c:pt idx="33">
                  <c:v>67</c:v>
                </c:pt>
                <c:pt idx="34">
                  <c:v>1040</c:v>
                </c:pt>
                <c:pt idx="35">
                  <c:v>2368</c:v>
                </c:pt>
                <c:pt idx="36">
                  <c:v>410</c:v>
                </c:pt>
                <c:pt idx="37">
                  <c:v>379</c:v>
                </c:pt>
                <c:pt idx="38">
                  <c:v>495</c:v>
                </c:pt>
                <c:pt idx="39">
                  <c:v>346</c:v>
                </c:pt>
                <c:pt idx="40">
                  <c:v>788</c:v>
                </c:pt>
                <c:pt idx="41">
                  <c:v>2250</c:v>
                </c:pt>
                <c:pt idx="42">
                  <c:v>2170</c:v>
                </c:pt>
                <c:pt idx="43">
                  <c:v>2760</c:v>
                </c:pt>
                <c:pt idx="44">
                  <c:v>2020</c:v>
                </c:pt>
                <c:pt idx="45">
                  <c:v>2200</c:v>
                </c:pt>
                <c:pt idx="46">
                  <c:v>800</c:v>
                </c:pt>
                <c:pt idx="47">
                  <c:v>1670</c:v>
                </c:pt>
                <c:pt idx="48">
                  <c:v>1820</c:v>
                </c:pt>
                <c:pt idx="49">
                  <c:v>1610</c:v>
                </c:pt>
                <c:pt idx="50">
                  <c:v>946</c:v>
                </c:pt>
                <c:pt idx="51">
                  <c:v>738</c:v>
                </c:pt>
                <c:pt idx="52">
                  <c:v>1188</c:v>
                </c:pt>
                <c:pt idx="53">
                  <c:v>3300</c:v>
                </c:pt>
                <c:pt idx="54">
                  <c:v>2330</c:v>
                </c:pt>
                <c:pt idx="55">
                  <c:v>1730</c:v>
                </c:pt>
                <c:pt idx="56">
                  <c:v>300</c:v>
                </c:pt>
                <c:pt idx="57">
                  <c:v>2522</c:v>
                </c:pt>
                <c:pt idx="59">
                  <c:v>2910</c:v>
                </c:pt>
                <c:pt idx="60">
                  <c:v>1810</c:v>
                </c:pt>
                <c:pt idx="72">
                  <c:v>1583</c:v>
                </c:pt>
                <c:pt idx="73">
                  <c:v>1131</c:v>
                </c:pt>
                <c:pt idx="74">
                  <c:v>1498</c:v>
                </c:pt>
                <c:pt idx="75">
                  <c:v>1633</c:v>
                </c:pt>
                <c:pt idx="76">
                  <c:v>1605</c:v>
                </c:pt>
                <c:pt idx="77">
                  <c:v>1150</c:v>
                </c:pt>
                <c:pt idx="78">
                  <c:v>202</c:v>
                </c:pt>
                <c:pt idx="79">
                  <c:v>162</c:v>
                </c:pt>
                <c:pt idx="80">
                  <c:v>141</c:v>
                </c:pt>
                <c:pt idx="81">
                  <c:v>1211</c:v>
                </c:pt>
                <c:pt idx="82">
                  <c:v>1022</c:v>
                </c:pt>
                <c:pt idx="83">
                  <c:v>658</c:v>
                </c:pt>
                <c:pt idx="84">
                  <c:v>936</c:v>
                </c:pt>
                <c:pt idx="85">
                  <c:v>344</c:v>
                </c:pt>
                <c:pt idx="86">
                  <c:v>580</c:v>
                </c:pt>
                <c:pt idx="87">
                  <c:v>1631</c:v>
                </c:pt>
                <c:pt idx="88">
                  <c:v>1014</c:v>
                </c:pt>
                <c:pt idx="89">
                  <c:v>803</c:v>
                </c:pt>
                <c:pt idx="94">
                  <c:v>1895</c:v>
                </c:pt>
                <c:pt idx="95">
                  <c:v>1896</c:v>
                </c:pt>
                <c:pt idx="96">
                  <c:v>2347</c:v>
                </c:pt>
                <c:pt idx="97">
                  <c:v>2289</c:v>
                </c:pt>
                <c:pt idx="98">
                  <c:v>2492</c:v>
                </c:pt>
                <c:pt idx="99">
                  <c:v>1061</c:v>
                </c:pt>
                <c:pt idx="100">
                  <c:v>159</c:v>
                </c:pt>
                <c:pt idx="101">
                  <c:v>146</c:v>
                </c:pt>
                <c:pt idx="102">
                  <c:v>125</c:v>
                </c:pt>
                <c:pt idx="103">
                  <c:v>1045</c:v>
                </c:pt>
                <c:pt idx="104">
                  <c:v>964</c:v>
                </c:pt>
                <c:pt idx="105">
                  <c:v>763</c:v>
                </c:pt>
                <c:pt idx="106">
                  <c:v>1212</c:v>
                </c:pt>
                <c:pt idx="107">
                  <c:v>402</c:v>
                </c:pt>
                <c:pt idx="108">
                  <c:v>562</c:v>
                </c:pt>
                <c:pt idx="109">
                  <c:v>1701</c:v>
                </c:pt>
                <c:pt idx="110">
                  <c:v>996</c:v>
                </c:pt>
                <c:pt idx="111">
                  <c:v>1290</c:v>
                </c:pt>
              </c:numCache>
            </c:numRef>
          </c:xVal>
          <c:yVal>
            <c:numRef>
              <c:f>Land!$N$976:$N$1087</c:f>
              <c:numCache>
                <c:formatCode>General</c:formatCode>
                <c:ptCount val="112"/>
                <c:pt idx="0">
                  <c:v>61</c:v>
                </c:pt>
                <c:pt idx="5">
                  <c:v>399</c:v>
                </c:pt>
                <c:pt idx="6">
                  <c:v>497</c:v>
                </c:pt>
                <c:pt idx="7">
                  <c:v>785</c:v>
                </c:pt>
                <c:pt idx="8">
                  <c:v>464</c:v>
                </c:pt>
                <c:pt idx="9">
                  <c:v>269</c:v>
                </c:pt>
                <c:pt idx="11">
                  <c:v>937</c:v>
                </c:pt>
                <c:pt idx="12">
                  <c:v>496</c:v>
                </c:pt>
                <c:pt idx="13">
                  <c:v>677</c:v>
                </c:pt>
                <c:pt idx="15">
                  <c:v>288</c:v>
                </c:pt>
                <c:pt idx="16">
                  <c:v>391</c:v>
                </c:pt>
                <c:pt idx="18">
                  <c:v>350</c:v>
                </c:pt>
                <c:pt idx="19">
                  <c:v>998</c:v>
                </c:pt>
                <c:pt idx="20">
                  <c:v>1592</c:v>
                </c:pt>
                <c:pt idx="21">
                  <c:v>1131</c:v>
                </c:pt>
                <c:pt idx="22">
                  <c:v>1161</c:v>
                </c:pt>
                <c:pt idx="26">
                  <c:v>3670</c:v>
                </c:pt>
                <c:pt idx="31">
                  <c:v>247</c:v>
                </c:pt>
                <c:pt idx="32">
                  <c:v>96</c:v>
                </c:pt>
                <c:pt idx="33">
                  <c:v>137</c:v>
                </c:pt>
                <c:pt idx="34">
                  <c:v>785</c:v>
                </c:pt>
                <c:pt idx="35">
                  <c:v>1972</c:v>
                </c:pt>
                <c:pt idx="36">
                  <c:v>270</c:v>
                </c:pt>
                <c:pt idx="37">
                  <c:v>227</c:v>
                </c:pt>
                <c:pt idx="38">
                  <c:v>331</c:v>
                </c:pt>
                <c:pt idx="39">
                  <c:v>192</c:v>
                </c:pt>
                <c:pt idx="40">
                  <c:v>1377</c:v>
                </c:pt>
                <c:pt idx="41">
                  <c:v>1140</c:v>
                </c:pt>
                <c:pt idx="42">
                  <c:v>1400</c:v>
                </c:pt>
                <c:pt idx="43">
                  <c:v>3200</c:v>
                </c:pt>
                <c:pt idx="44">
                  <c:v>1090</c:v>
                </c:pt>
                <c:pt idx="45">
                  <c:v>730</c:v>
                </c:pt>
                <c:pt idx="46">
                  <c:v>270</c:v>
                </c:pt>
                <c:pt idx="47">
                  <c:v>970</c:v>
                </c:pt>
                <c:pt idx="48">
                  <c:v>960</c:v>
                </c:pt>
                <c:pt idx="49">
                  <c:v>800</c:v>
                </c:pt>
                <c:pt idx="50">
                  <c:v>496</c:v>
                </c:pt>
                <c:pt idx="51">
                  <c:v>440</c:v>
                </c:pt>
                <c:pt idx="52">
                  <c:v>876</c:v>
                </c:pt>
                <c:pt idx="53">
                  <c:v>1100</c:v>
                </c:pt>
                <c:pt idx="54">
                  <c:v>2680</c:v>
                </c:pt>
                <c:pt idx="55">
                  <c:v>1080</c:v>
                </c:pt>
                <c:pt idx="56">
                  <c:v>300</c:v>
                </c:pt>
                <c:pt idx="57">
                  <c:v>1092</c:v>
                </c:pt>
                <c:pt idx="58">
                  <c:v>760</c:v>
                </c:pt>
                <c:pt idx="59">
                  <c:v>1140</c:v>
                </c:pt>
                <c:pt idx="60">
                  <c:v>578</c:v>
                </c:pt>
                <c:pt idx="72">
                  <c:v>471</c:v>
                </c:pt>
                <c:pt idx="73">
                  <c:v>516</c:v>
                </c:pt>
                <c:pt idx="74">
                  <c:v>821</c:v>
                </c:pt>
                <c:pt idx="75">
                  <c:v>304</c:v>
                </c:pt>
                <c:pt idx="76">
                  <c:v>932</c:v>
                </c:pt>
                <c:pt idx="77">
                  <c:v>1062</c:v>
                </c:pt>
                <c:pt idx="78">
                  <c:v>91</c:v>
                </c:pt>
                <c:pt idx="79">
                  <c:v>254</c:v>
                </c:pt>
                <c:pt idx="80">
                  <c:v>96</c:v>
                </c:pt>
                <c:pt idx="81">
                  <c:v>602</c:v>
                </c:pt>
                <c:pt idx="82">
                  <c:v>431</c:v>
                </c:pt>
                <c:pt idx="83">
                  <c:v>592</c:v>
                </c:pt>
                <c:pt idx="84">
                  <c:v>417</c:v>
                </c:pt>
                <c:pt idx="85">
                  <c:v>606</c:v>
                </c:pt>
                <c:pt idx="86">
                  <c:v>876</c:v>
                </c:pt>
                <c:pt idx="87">
                  <c:v>411</c:v>
                </c:pt>
                <c:pt idx="88">
                  <c:v>686</c:v>
                </c:pt>
                <c:pt idx="89">
                  <c:v>607</c:v>
                </c:pt>
                <c:pt idx="94">
                  <c:v>573</c:v>
                </c:pt>
                <c:pt idx="95">
                  <c:v>690</c:v>
                </c:pt>
                <c:pt idx="96">
                  <c:v>1019</c:v>
                </c:pt>
                <c:pt idx="97">
                  <c:v>345</c:v>
                </c:pt>
                <c:pt idx="98">
                  <c:v>958</c:v>
                </c:pt>
                <c:pt idx="99">
                  <c:v>855</c:v>
                </c:pt>
                <c:pt idx="100">
                  <c:v>130</c:v>
                </c:pt>
                <c:pt idx="101">
                  <c:v>182</c:v>
                </c:pt>
                <c:pt idx="102">
                  <c:v>57</c:v>
                </c:pt>
                <c:pt idx="103">
                  <c:v>502</c:v>
                </c:pt>
                <c:pt idx="104">
                  <c:v>421</c:v>
                </c:pt>
                <c:pt idx="105">
                  <c:v>983</c:v>
                </c:pt>
                <c:pt idx="106">
                  <c:v>410</c:v>
                </c:pt>
                <c:pt idx="107">
                  <c:v>987</c:v>
                </c:pt>
                <c:pt idx="108">
                  <c:v>968</c:v>
                </c:pt>
                <c:pt idx="109">
                  <c:v>471</c:v>
                </c:pt>
                <c:pt idx="110">
                  <c:v>722</c:v>
                </c:pt>
                <c:pt idx="111">
                  <c:v>429</c:v>
                </c:pt>
              </c:numCache>
            </c:numRef>
          </c:yVal>
          <c:smooth val="0"/>
          <c:extLst>
            <c:ext xmlns:c16="http://schemas.microsoft.com/office/drawing/2014/chart" uri="{C3380CC4-5D6E-409C-BE32-E72D297353CC}">
              <c16:uniqueId val="{00000001-0502-1447-BE73-B9D2E82D86A8}"/>
            </c:ext>
          </c:extLst>
        </c:ser>
        <c:dLbls>
          <c:showLegendKey val="0"/>
          <c:showVal val="0"/>
          <c:showCatName val="0"/>
          <c:showSerName val="0"/>
          <c:showPercent val="0"/>
          <c:showBubbleSize val="0"/>
        </c:dLbls>
        <c:axId val="1680203248"/>
        <c:axId val="1"/>
      </c:scatterChart>
      <c:valAx>
        <c:axId val="1680203248"/>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80203248"/>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Broadleaf Foliage Biomass vs Foliage Production, Global</a:t>
            </a:r>
          </a:p>
        </c:rich>
      </c:tx>
      <c:layout>
        <c:manualLayout>
          <c:xMode val="edge"/>
          <c:yMode val="edge"/>
          <c:x val="0.24106759009138456"/>
          <c:y val="4.8583061263683502E-2"/>
        </c:manualLayout>
      </c:layout>
      <c:overlay val="0"/>
      <c:spPr>
        <a:noFill/>
        <a:ln w="25400">
          <a:noFill/>
        </a:ln>
      </c:spPr>
    </c:title>
    <c:autoTitleDeleted val="0"/>
    <c:plotArea>
      <c:layout>
        <c:manualLayout>
          <c:layoutTarget val="inner"/>
          <c:xMode val="edge"/>
          <c:yMode val="edge"/>
          <c:x val="7.8774962912244714E-2"/>
          <c:y val="3.07186479738813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877638936437306"/>
                  <c:y val="0.2954741693873631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Land!$U$2786:$U$2963</c:f>
              <c:numCache>
                <c:formatCode>General</c:formatCode>
                <c:ptCount val="178"/>
                <c:pt idx="0">
                  <c:v>40</c:v>
                </c:pt>
                <c:pt idx="1">
                  <c:v>99.999999999993506</c:v>
                </c:pt>
                <c:pt idx="2">
                  <c:v>99.999999999997812</c:v>
                </c:pt>
                <c:pt idx="3">
                  <c:v>396.87459304590948</c:v>
                </c:pt>
                <c:pt idx="4">
                  <c:v>399.99999999960005</c:v>
                </c:pt>
                <c:pt idx="5">
                  <c:v>399.99999999999869</c:v>
                </c:pt>
                <c:pt idx="6">
                  <c:v>499.99999999997766</c:v>
                </c:pt>
                <c:pt idx="7">
                  <c:v>699.99999999999</c:v>
                </c:pt>
                <c:pt idx="8">
                  <c:v>699.99999999999602</c:v>
                </c:pt>
                <c:pt idx="9">
                  <c:v>700</c:v>
                </c:pt>
                <c:pt idx="10">
                  <c:v>949.99999999999932</c:v>
                </c:pt>
                <c:pt idx="11">
                  <c:v>1099.99999999998</c:v>
                </c:pt>
                <c:pt idx="12">
                  <c:v>1099.9999999999866</c:v>
                </c:pt>
                <c:pt idx="13">
                  <c:v>1099.999999999987</c:v>
                </c:pt>
                <c:pt idx="14">
                  <c:v>1199.9999999998952</c:v>
                </c:pt>
                <c:pt idx="15">
                  <c:v>1200</c:v>
                </c:pt>
                <c:pt idx="16">
                  <c:v>1299.9999999999832</c:v>
                </c:pt>
                <c:pt idx="17">
                  <c:v>1499.9999999999854</c:v>
                </c:pt>
                <c:pt idx="18">
                  <c:v>1599.9999999999905</c:v>
                </c:pt>
                <c:pt idx="19">
                  <c:v>1600</c:v>
                </c:pt>
                <c:pt idx="20">
                  <c:v>1800</c:v>
                </c:pt>
                <c:pt idx="21">
                  <c:v>1800</c:v>
                </c:pt>
                <c:pt idx="22">
                  <c:v>1899.9999999999002</c:v>
                </c:pt>
                <c:pt idx="23">
                  <c:v>1900</c:v>
                </c:pt>
                <c:pt idx="24">
                  <c:v>1900</c:v>
                </c:pt>
                <c:pt idx="25">
                  <c:v>1999.9999999999441</c:v>
                </c:pt>
                <c:pt idx="26">
                  <c:v>1999.9999999999843</c:v>
                </c:pt>
                <c:pt idx="27">
                  <c:v>2099.9999999999886</c:v>
                </c:pt>
                <c:pt idx="28">
                  <c:v>2100</c:v>
                </c:pt>
                <c:pt idx="29">
                  <c:v>2100</c:v>
                </c:pt>
                <c:pt idx="30">
                  <c:v>2139.9999999999445</c:v>
                </c:pt>
                <c:pt idx="31">
                  <c:v>2199.9999999999909</c:v>
                </c:pt>
                <c:pt idx="32">
                  <c:v>2199.9999999999945</c:v>
                </c:pt>
                <c:pt idx="33">
                  <c:v>2200</c:v>
                </c:pt>
                <c:pt idx="34">
                  <c:v>2200</c:v>
                </c:pt>
                <c:pt idx="35">
                  <c:v>2299.9999999999191</c:v>
                </c:pt>
                <c:pt idx="36">
                  <c:v>2300</c:v>
                </c:pt>
                <c:pt idx="37">
                  <c:v>2399.9999999999732</c:v>
                </c:pt>
                <c:pt idx="38">
                  <c:v>2399.999999999975</c:v>
                </c:pt>
                <c:pt idx="39">
                  <c:v>2399.9999999999945</c:v>
                </c:pt>
                <c:pt idx="40">
                  <c:v>2400</c:v>
                </c:pt>
                <c:pt idx="41">
                  <c:v>2400</c:v>
                </c:pt>
                <c:pt idx="42">
                  <c:v>2400</c:v>
                </c:pt>
                <c:pt idx="43">
                  <c:v>2499.9999999999868</c:v>
                </c:pt>
                <c:pt idx="44">
                  <c:v>2499.9999999999918</c:v>
                </c:pt>
                <c:pt idx="45">
                  <c:v>2500</c:v>
                </c:pt>
                <c:pt idx="46">
                  <c:v>2500</c:v>
                </c:pt>
                <c:pt idx="47">
                  <c:v>2500</c:v>
                </c:pt>
                <c:pt idx="48">
                  <c:v>2500</c:v>
                </c:pt>
                <c:pt idx="49">
                  <c:v>2500</c:v>
                </c:pt>
                <c:pt idx="50">
                  <c:v>2599.9999999999868</c:v>
                </c:pt>
                <c:pt idx="51">
                  <c:v>2600</c:v>
                </c:pt>
                <c:pt idx="52">
                  <c:v>2600</c:v>
                </c:pt>
                <c:pt idx="53">
                  <c:v>2699.9999999999859</c:v>
                </c:pt>
                <c:pt idx="54">
                  <c:v>2699.9999999999932</c:v>
                </c:pt>
                <c:pt idx="55">
                  <c:v>2700</c:v>
                </c:pt>
                <c:pt idx="56">
                  <c:v>2700</c:v>
                </c:pt>
                <c:pt idx="57">
                  <c:v>2799.9999999998799</c:v>
                </c:pt>
                <c:pt idx="58">
                  <c:v>2799.9999999999004</c:v>
                </c:pt>
                <c:pt idx="59">
                  <c:v>2799.9999999999436</c:v>
                </c:pt>
                <c:pt idx="60">
                  <c:v>2799.9999999999773</c:v>
                </c:pt>
                <c:pt idx="61">
                  <c:v>2799.9999999999873</c:v>
                </c:pt>
                <c:pt idx="62">
                  <c:v>2799.9999999999891</c:v>
                </c:pt>
                <c:pt idx="63">
                  <c:v>2799.9999999999941</c:v>
                </c:pt>
                <c:pt idx="64">
                  <c:v>2899.9999999999804</c:v>
                </c:pt>
                <c:pt idx="65">
                  <c:v>2899.9999999999918</c:v>
                </c:pt>
                <c:pt idx="66">
                  <c:v>2899.9999999999923</c:v>
                </c:pt>
                <c:pt idx="67">
                  <c:v>2900</c:v>
                </c:pt>
                <c:pt idx="68">
                  <c:v>2900</c:v>
                </c:pt>
                <c:pt idx="69">
                  <c:v>2900</c:v>
                </c:pt>
                <c:pt idx="70">
                  <c:v>2999.9999999999905</c:v>
                </c:pt>
                <c:pt idx="71">
                  <c:v>2999.9999999999936</c:v>
                </c:pt>
                <c:pt idx="72">
                  <c:v>2999.9999999999945</c:v>
                </c:pt>
                <c:pt idx="73">
                  <c:v>3000</c:v>
                </c:pt>
                <c:pt idx="74">
                  <c:v>3000</c:v>
                </c:pt>
                <c:pt idx="75">
                  <c:v>3000</c:v>
                </c:pt>
                <c:pt idx="76">
                  <c:v>3000</c:v>
                </c:pt>
                <c:pt idx="77">
                  <c:v>3000</c:v>
                </c:pt>
                <c:pt idx="78">
                  <c:v>3069.2307692307591</c:v>
                </c:pt>
                <c:pt idx="79">
                  <c:v>3099.9999999999636</c:v>
                </c:pt>
                <c:pt idx="80">
                  <c:v>3099.9999999999918</c:v>
                </c:pt>
                <c:pt idx="81">
                  <c:v>3199.9999999999777</c:v>
                </c:pt>
                <c:pt idx="82">
                  <c:v>3199.99999999999</c:v>
                </c:pt>
                <c:pt idx="83">
                  <c:v>3200</c:v>
                </c:pt>
                <c:pt idx="84">
                  <c:v>3200</c:v>
                </c:pt>
                <c:pt idx="85">
                  <c:v>3200</c:v>
                </c:pt>
                <c:pt idx="86">
                  <c:v>3200</c:v>
                </c:pt>
                <c:pt idx="87">
                  <c:v>3299.9999999999814</c:v>
                </c:pt>
                <c:pt idx="88">
                  <c:v>3299.9999999999814</c:v>
                </c:pt>
                <c:pt idx="89">
                  <c:v>3299.9999999999895</c:v>
                </c:pt>
                <c:pt idx="90">
                  <c:v>3399.9999999999873</c:v>
                </c:pt>
                <c:pt idx="91">
                  <c:v>3499.9999999999823</c:v>
                </c:pt>
                <c:pt idx="92">
                  <c:v>3499.9999999999936</c:v>
                </c:pt>
                <c:pt idx="93">
                  <c:v>3500</c:v>
                </c:pt>
                <c:pt idx="94">
                  <c:v>3500</c:v>
                </c:pt>
                <c:pt idx="95">
                  <c:v>3500</c:v>
                </c:pt>
                <c:pt idx="96">
                  <c:v>3500</c:v>
                </c:pt>
                <c:pt idx="97">
                  <c:v>3599.9999999999</c:v>
                </c:pt>
                <c:pt idx="98">
                  <c:v>3599.9999999999909</c:v>
                </c:pt>
                <c:pt idx="99">
                  <c:v>3599.9999999999932</c:v>
                </c:pt>
                <c:pt idx="100">
                  <c:v>3600</c:v>
                </c:pt>
                <c:pt idx="101">
                  <c:v>3600</c:v>
                </c:pt>
                <c:pt idx="102">
                  <c:v>3699.9999999999945</c:v>
                </c:pt>
                <c:pt idx="103">
                  <c:v>3700</c:v>
                </c:pt>
                <c:pt idx="104">
                  <c:v>3799.9999999999909</c:v>
                </c:pt>
                <c:pt idx="105">
                  <c:v>3799.999999999995</c:v>
                </c:pt>
                <c:pt idx="106">
                  <c:v>3900</c:v>
                </c:pt>
                <c:pt idx="107">
                  <c:v>3900</c:v>
                </c:pt>
                <c:pt idx="108">
                  <c:v>3999.9999999999927</c:v>
                </c:pt>
                <c:pt idx="109">
                  <c:v>4000</c:v>
                </c:pt>
                <c:pt idx="110">
                  <c:v>4000</c:v>
                </c:pt>
                <c:pt idx="111">
                  <c:v>4100</c:v>
                </c:pt>
                <c:pt idx="112">
                  <c:v>4100</c:v>
                </c:pt>
                <c:pt idx="113">
                  <c:v>4100</c:v>
                </c:pt>
                <c:pt idx="114">
                  <c:v>4100</c:v>
                </c:pt>
                <c:pt idx="115">
                  <c:v>4199.9999999999945</c:v>
                </c:pt>
                <c:pt idx="116">
                  <c:v>4299.9999999999845</c:v>
                </c:pt>
                <c:pt idx="117">
                  <c:v>4399.9999999999482</c:v>
                </c:pt>
                <c:pt idx="118">
                  <c:v>4400</c:v>
                </c:pt>
                <c:pt idx="119">
                  <c:v>4699.9999999974998</c:v>
                </c:pt>
                <c:pt idx="120">
                  <c:v>4699.9999999999918</c:v>
                </c:pt>
                <c:pt idx="121">
                  <c:v>4699.9999999999945</c:v>
                </c:pt>
                <c:pt idx="122">
                  <c:v>4700</c:v>
                </c:pt>
                <c:pt idx="123">
                  <c:v>4799.99999999996</c:v>
                </c:pt>
                <c:pt idx="124">
                  <c:v>4799.9999999999764</c:v>
                </c:pt>
                <c:pt idx="125">
                  <c:v>4800</c:v>
                </c:pt>
                <c:pt idx="126">
                  <c:v>4899.9999999999764</c:v>
                </c:pt>
                <c:pt idx="127">
                  <c:v>4999.99999999995</c:v>
                </c:pt>
                <c:pt idx="128">
                  <c:v>4999.9999999999909</c:v>
                </c:pt>
                <c:pt idx="129">
                  <c:v>5000</c:v>
                </c:pt>
                <c:pt idx="130">
                  <c:v>5100</c:v>
                </c:pt>
                <c:pt idx="131">
                  <c:v>5199.9999999999764</c:v>
                </c:pt>
                <c:pt idx="132">
                  <c:v>5199.99999999998</c:v>
                </c:pt>
                <c:pt idx="133">
                  <c:v>5199.9999999999836</c:v>
                </c:pt>
                <c:pt idx="134">
                  <c:v>5299.9999999999754</c:v>
                </c:pt>
                <c:pt idx="135">
                  <c:v>5299.9999999999882</c:v>
                </c:pt>
                <c:pt idx="136">
                  <c:v>5399.9999999999236</c:v>
                </c:pt>
                <c:pt idx="137">
                  <c:v>5400</c:v>
                </c:pt>
                <c:pt idx="138">
                  <c:v>5499.9999999999663</c:v>
                </c:pt>
                <c:pt idx="139">
                  <c:v>5800</c:v>
                </c:pt>
                <c:pt idx="140">
                  <c:v>5999.99999999997</c:v>
                </c:pt>
                <c:pt idx="141">
                  <c:v>6099.9999999999573</c:v>
                </c:pt>
                <c:pt idx="142">
                  <c:v>6200</c:v>
                </c:pt>
                <c:pt idx="143">
                  <c:v>6300</c:v>
                </c:pt>
                <c:pt idx="144">
                  <c:v>6599.9999999999845</c:v>
                </c:pt>
                <c:pt idx="145">
                  <c:v>6699.99999999999</c:v>
                </c:pt>
                <c:pt idx="146">
                  <c:v>6799.9999999999936</c:v>
                </c:pt>
                <c:pt idx="147">
                  <c:v>6800</c:v>
                </c:pt>
                <c:pt idx="148">
                  <c:v>6900</c:v>
                </c:pt>
                <c:pt idx="149">
                  <c:v>6999.9999999999936</c:v>
                </c:pt>
                <c:pt idx="150">
                  <c:v>7000</c:v>
                </c:pt>
                <c:pt idx="151">
                  <c:v>7099.9999999999764</c:v>
                </c:pt>
                <c:pt idx="152">
                  <c:v>7299.9999999999891</c:v>
                </c:pt>
                <c:pt idx="153">
                  <c:v>7299.9999999999945</c:v>
                </c:pt>
                <c:pt idx="154">
                  <c:v>7399.9999999997408</c:v>
                </c:pt>
                <c:pt idx="155">
                  <c:v>7399.9999999999591</c:v>
                </c:pt>
                <c:pt idx="156">
                  <c:v>7499.9999999999209</c:v>
                </c:pt>
                <c:pt idx="157">
                  <c:v>7499.99999999998</c:v>
                </c:pt>
                <c:pt idx="158">
                  <c:v>7500</c:v>
                </c:pt>
                <c:pt idx="159">
                  <c:v>7599.9999999999736</c:v>
                </c:pt>
                <c:pt idx="160">
                  <c:v>7700</c:v>
                </c:pt>
                <c:pt idx="161">
                  <c:v>7799.9999999999191</c:v>
                </c:pt>
                <c:pt idx="162">
                  <c:v>7999.9999999999663</c:v>
                </c:pt>
                <c:pt idx="163">
                  <c:v>8099.9999999999945</c:v>
                </c:pt>
                <c:pt idx="164">
                  <c:v>8399.9999999998727</c:v>
                </c:pt>
                <c:pt idx="165">
                  <c:v>8399.9999999999745</c:v>
                </c:pt>
                <c:pt idx="166">
                  <c:v>8499.9999999999873</c:v>
                </c:pt>
                <c:pt idx="167">
                  <c:v>8600</c:v>
                </c:pt>
                <c:pt idx="168">
                  <c:v>8799.9999999999764</c:v>
                </c:pt>
                <c:pt idx="169">
                  <c:v>8999.9999999999945</c:v>
                </c:pt>
                <c:pt idx="170">
                  <c:v>9000</c:v>
                </c:pt>
                <c:pt idx="171">
                  <c:v>9200</c:v>
                </c:pt>
                <c:pt idx="172">
                  <c:v>9799.9999999999854</c:v>
                </c:pt>
                <c:pt idx="173">
                  <c:v>10099.999999999871</c:v>
                </c:pt>
                <c:pt idx="174">
                  <c:v>11400</c:v>
                </c:pt>
                <c:pt idx="175">
                  <c:v>12199.999999999902</c:v>
                </c:pt>
                <c:pt idx="176">
                  <c:v>14100</c:v>
                </c:pt>
                <c:pt idx="177">
                  <c:v>14700</c:v>
                </c:pt>
              </c:numCache>
            </c:numRef>
          </c:xVal>
          <c:yVal>
            <c:numRef>
              <c:f>Land!$V$2786:$V$2963</c:f>
              <c:numCache>
                <c:formatCode>General</c:formatCode>
                <c:ptCount val="178"/>
                <c:pt idx="0">
                  <c:v>59.999964809188469</c:v>
                </c:pt>
                <c:pt idx="1">
                  <c:v>1199.9863072477722</c:v>
                </c:pt>
                <c:pt idx="2">
                  <c:v>140.00155382727797</c:v>
                </c:pt>
                <c:pt idx="3">
                  <c:v>396.87886641174418</c:v>
                </c:pt>
                <c:pt idx="4">
                  <c:v>540.00178938725674</c:v>
                </c:pt>
                <c:pt idx="5">
                  <c:v>279.99972251784311</c:v>
                </c:pt>
                <c:pt idx="6">
                  <c:v>460.00499801644884</c:v>
                </c:pt>
                <c:pt idx="7">
                  <c:v>1400.0103909797513</c:v>
                </c:pt>
                <c:pt idx="8">
                  <c:v>700.00516753432225</c:v>
                </c:pt>
                <c:pt idx="9">
                  <c:v>700.00314515316052</c:v>
                </c:pt>
                <c:pt idx="10">
                  <c:v>950.00060215705014</c:v>
                </c:pt>
                <c:pt idx="11">
                  <c:v>500.00143955944145</c:v>
                </c:pt>
                <c:pt idx="12">
                  <c:v>789.99134956953458</c:v>
                </c:pt>
                <c:pt idx="13">
                  <c:v>1300.0043285801917</c:v>
                </c:pt>
                <c:pt idx="14">
                  <c:v>1199.9989783190242</c:v>
                </c:pt>
                <c:pt idx="15">
                  <c:v>1199.9923016574273</c:v>
                </c:pt>
                <c:pt idx="16">
                  <c:v>1500.0014567445271</c:v>
                </c:pt>
                <c:pt idx="17">
                  <c:v>599.99828770431782</c:v>
                </c:pt>
                <c:pt idx="18">
                  <c:v>1400.0130884623445</c:v>
                </c:pt>
                <c:pt idx="19">
                  <c:v>1399.9989815067331</c:v>
                </c:pt>
                <c:pt idx="20">
                  <c:v>2480.0018890956439</c:v>
                </c:pt>
                <c:pt idx="21">
                  <c:v>1760.0003904422922</c:v>
                </c:pt>
                <c:pt idx="22">
                  <c:v>1899.9952057611745</c:v>
                </c:pt>
                <c:pt idx="23">
                  <c:v>1939.9987538436708</c:v>
                </c:pt>
                <c:pt idx="24">
                  <c:v>2479.9973462933367</c:v>
                </c:pt>
                <c:pt idx="25">
                  <c:v>2000.0173146995885</c:v>
                </c:pt>
                <c:pt idx="26">
                  <c:v>2190.008786113784</c:v>
                </c:pt>
                <c:pt idx="27">
                  <c:v>2099.999495487993</c:v>
                </c:pt>
                <c:pt idx="28">
                  <c:v>2690.0027505169869</c:v>
                </c:pt>
                <c:pt idx="29">
                  <c:v>2099.9979973220561</c:v>
                </c:pt>
                <c:pt idx="30">
                  <c:v>1889.9914776494779</c:v>
                </c:pt>
                <c:pt idx="31">
                  <c:v>2169.9982337305378</c:v>
                </c:pt>
                <c:pt idx="32">
                  <c:v>1099.9982246552097</c:v>
                </c:pt>
                <c:pt idx="33">
                  <c:v>2200.0010711595455</c:v>
                </c:pt>
                <c:pt idx="34">
                  <c:v>2170.0013515208211</c:v>
                </c:pt>
                <c:pt idx="35">
                  <c:v>2300.0013576609995</c:v>
                </c:pt>
                <c:pt idx="36">
                  <c:v>1499.9996984980519</c:v>
                </c:pt>
                <c:pt idx="37">
                  <c:v>1199.9980646578779</c:v>
                </c:pt>
                <c:pt idx="38">
                  <c:v>2379.9763805734901</c:v>
                </c:pt>
                <c:pt idx="39">
                  <c:v>2409.9835244842466</c:v>
                </c:pt>
                <c:pt idx="40">
                  <c:v>2440.0012735784403</c:v>
                </c:pt>
                <c:pt idx="41">
                  <c:v>3289.9988993574316</c:v>
                </c:pt>
                <c:pt idx="42">
                  <c:v>3300.0024911779847</c:v>
                </c:pt>
                <c:pt idx="43">
                  <c:v>2100.0147048035578</c:v>
                </c:pt>
                <c:pt idx="44">
                  <c:v>2099.9999163717321</c:v>
                </c:pt>
                <c:pt idx="45">
                  <c:v>2680.0008732671763</c:v>
                </c:pt>
                <c:pt idx="46">
                  <c:v>2469.9994591225313</c:v>
                </c:pt>
                <c:pt idx="47">
                  <c:v>2499.9982558459283</c:v>
                </c:pt>
                <c:pt idx="48">
                  <c:v>2520.0018402923415</c:v>
                </c:pt>
                <c:pt idx="49">
                  <c:v>1599.9988560549286</c:v>
                </c:pt>
                <c:pt idx="50">
                  <c:v>2600.0022322436362</c:v>
                </c:pt>
                <c:pt idx="51">
                  <c:v>2590.002900160956</c:v>
                </c:pt>
                <c:pt idx="52">
                  <c:v>2599.9996581797191</c:v>
                </c:pt>
                <c:pt idx="53">
                  <c:v>3309.9989977350992</c:v>
                </c:pt>
                <c:pt idx="54">
                  <c:v>2719.9996765114256</c:v>
                </c:pt>
                <c:pt idx="55">
                  <c:v>2699.9765444877962</c:v>
                </c:pt>
                <c:pt idx="56">
                  <c:v>2720.0005467236429</c:v>
                </c:pt>
                <c:pt idx="57">
                  <c:v>8800.0037209358434</c:v>
                </c:pt>
                <c:pt idx="58">
                  <c:v>5289.9461943882461</c:v>
                </c:pt>
                <c:pt idx="59">
                  <c:v>9899.997289489198</c:v>
                </c:pt>
                <c:pt idx="60">
                  <c:v>2799.9974552043136</c:v>
                </c:pt>
                <c:pt idx="61">
                  <c:v>2769.9972312310606</c:v>
                </c:pt>
                <c:pt idx="62">
                  <c:v>1399.9975462429452</c:v>
                </c:pt>
                <c:pt idx="63">
                  <c:v>3530.0000399206901</c:v>
                </c:pt>
                <c:pt idx="64">
                  <c:v>2939.9966987683561</c:v>
                </c:pt>
                <c:pt idx="65">
                  <c:v>2919.9983157812499</c:v>
                </c:pt>
                <c:pt idx="66">
                  <c:v>1399.9990462587</c:v>
                </c:pt>
                <c:pt idx="67">
                  <c:v>2899.996758777093</c:v>
                </c:pt>
                <c:pt idx="68">
                  <c:v>2900.0017149199443</c:v>
                </c:pt>
                <c:pt idx="69">
                  <c:v>2899.9999850759627</c:v>
                </c:pt>
                <c:pt idx="70">
                  <c:v>3740.0009309108514</c:v>
                </c:pt>
                <c:pt idx="71">
                  <c:v>2699.999811560504</c:v>
                </c:pt>
                <c:pt idx="72">
                  <c:v>3180.0023917399849</c:v>
                </c:pt>
                <c:pt idx="73">
                  <c:v>3449.9965179596466</c:v>
                </c:pt>
                <c:pt idx="74">
                  <c:v>3009.9970104661961</c:v>
                </c:pt>
                <c:pt idx="75">
                  <c:v>3020.0006220022547</c:v>
                </c:pt>
                <c:pt idx="76">
                  <c:v>2999.9973041586159</c:v>
                </c:pt>
                <c:pt idx="77">
                  <c:v>2999.9981206508701</c:v>
                </c:pt>
                <c:pt idx="78">
                  <c:v>2353.0526062477479</c:v>
                </c:pt>
                <c:pt idx="79">
                  <c:v>3069.978787434703</c:v>
                </c:pt>
                <c:pt idx="80">
                  <c:v>2980.0000653375346</c:v>
                </c:pt>
                <c:pt idx="81">
                  <c:v>3160.0108263376528</c:v>
                </c:pt>
                <c:pt idx="82">
                  <c:v>1600.0068806060092</c:v>
                </c:pt>
                <c:pt idx="83">
                  <c:v>5999.997960606026</c:v>
                </c:pt>
                <c:pt idx="84">
                  <c:v>3160.0026801289805</c:v>
                </c:pt>
                <c:pt idx="85">
                  <c:v>3169.9980712257748</c:v>
                </c:pt>
                <c:pt idx="86">
                  <c:v>3190.0003330763343</c:v>
                </c:pt>
                <c:pt idx="87">
                  <c:v>2850.0031221763111</c:v>
                </c:pt>
                <c:pt idx="88">
                  <c:v>3259.9971933003662</c:v>
                </c:pt>
                <c:pt idx="89">
                  <c:v>3270.0015716400567</c:v>
                </c:pt>
                <c:pt idx="90">
                  <c:v>3440.0005694201041</c:v>
                </c:pt>
                <c:pt idx="91">
                  <c:v>2849.9967580080274</c:v>
                </c:pt>
                <c:pt idx="92">
                  <c:v>3459.9976946202419</c:v>
                </c:pt>
                <c:pt idx="93">
                  <c:v>3499.9988342420374</c:v>
                </c:pt>
                <c:pt idx="94">
                  <c:v>3499.9991231079543</c:v>
                </c:pt>
                <c:pt idx="95">
                  <c:v>3499.9964544533805</c:v>
                </c:pt>
                <c:pt idx="96">
                  <c:v>3449.999597060656</c:v>
                </c:pt>
                <c:pt idx="97">
                  <c:v>3599.9629876993258</c:v>
                </c:pt>
                <c:pt idx="98">
                  <c:v>3780.0043452100308</c:v>
                </c:pt>
                <c:pt idx="99">
                  <c:v>3600.0000688945574</c:v>
                </c:pt>
                <c:pt idx="100">
                  <c:v>330.00018550187451</c:v>
                </c:pt>
                <c:pt idx="101">
                  <c:v>3599.997852608743</c:v>
                </c:pt>
                <c:pt idx="102">
                  <c:v>3730.0003442790699</c:v>
                </c:pt>
                <c:pt idx="103">
                  <c:v>3800.0033777755616</c:v>
                </c:pt>
                <c:pt idx="104">
                  <c:v>3800.00095676198</c:v>
                </c:pt>
                <c:pt idx="105">
                  <c:v>3780.0009823862265</c:v>
                </c:pt>
                <c:pt idx="106">
                  <c:v>4290.0015684132941</c:v>
                </c:pt>
                <c:pt idx="107">
                  <c:v>1899.9842082756488</c:v>
                </c:pt>
                <c:pt idx="108">
                  <c:v>2599.9999270053236</c:v>
                </c:pt>
                <c:pt idx="109">
                  <c:v>3959.9981112592891</c:v>
                </c:pt>
                <c:pt idx="110">
                  <c:v>4000.0001004572982</c:v>
                </c:pt>
                <c:pt idx="111">
                  <c:v>4100.0015632513205</c:v>
                </c:pt>
                <c:pt idx="112">
                  <c:v>3509.9968750082353</c:v>
                </c:pt>
                <c:pt idx="113">
                  <c:v>4069.9962868440948</c:v>
                </c:pt>
                <c:pt idx="114">
                  <c:v>4129.9980703131159</c:v>
                </c:pt>
                <c:pt idx="115">
                  <c:v>4200.0009856847819</c:v>
                </c:pt>
                <c:pt idx="116">
                  <c:v>4300.0275429728235</c:v>
                </c:pt>
                <c:pt idx="117">
                  <c:v>12000.098154552516</c:v>
                </c:pt>
                <c:pt idx="118">
                  <c:v>2199.9863759056075</c:v>
                </c:pt>
                <c:pt idx="119">
                  <c:v>3100.0071379933811</c:v>
                </c:pt>
                <c:pt idx="120">
                  <c:v>4700.0042002071314</c:v>
                </c:pt>
                <c:pt idx="121">
                  <c:v>4700.0032431610061</c:v>
                </c:pt>
                <c:pt idx="122">
                  <c:v>4750.0053295939933</c:v>
                </c:pt>
                <c:pt idx="123">
                  <c:v>2630.0137982733218</c:v>
                </c:pt>
                <c:pt idx="124">
                  <c:v>4799.9496967658552</c:v>
                </c:pt>
                <c:pt idx="125">
                  <c:v>4800.0511975179843</c:v>
                </c:pt>
                <c:pt idx="126">
                  <c:v>4899.9985042398885</c:v>
                </c:pt>
                <c:pt idx="127">
                  <c:v>2500.0143956151383</c:v>
                </c:pt>
                <c:pt idx="128">
                  <c:v>4999.9975962670669</c:v>
                </c:pt>
                <c:pt idx="129">
                  <c:v>4200.0046705556524</c:v>
                </c:pt>
                <c:pt idx="130">
                  <c:v>3799.997717707648</c:v>
                </c:pt>
                <c:pt idx="131">
                  <c:v>5200.0013403646453</c:v>
                </c:pt>
                <c:pt idx="132">
                  <c:v>3749.9964990132544</c:v>
                </c:pt>
                <c:pt idx="133">
                  <c:v>4020.0026167235042</c:v>
                </c:pt>
                <c:pt idx="134">
                  <c:v>2249.9758341509737</c:v>
                </c:pt>
                <c:pt idx="135">
                  <c:v>2800.0019561311778</c:v>
                </c:pt>
                <c:pt idx="136">
                  <c:v>5399.9464796874036</c:v>
                </c:pt>
                <c:pt idx="137">
                  <c:v>3099.9974368395515</c:v>
                </c:pt>
                <c:pt idx="138">
                  <c:v>5500.0134812495226</c:v>
                </c:pt>
                <c:pt idx="139">
                  <c:v>5659.995414858091</c:v>
                </c:pt>
                <c:pt idx="140">
                  <c:v>7299.9365683153646</c:v>
                </c:pt>
                <c:pt idx="141">
                  <c:v>3099.9724320233649</c:v>
                </c:pt>
                <c:pt idx="142">
                  <c:v>2800.0003865004987</c:v>
                </c:pt>
                <c:pt idx="143">
                  <c:v>3199.985622221579</c:v>
                </c:pt>
                <c:pt idx="144">
                  <c:v>5900.0044034696812</c:v>
                </c:pt>
                <c:pt idx="145">
                  <c:v>5000.0038158689067</c:v>
                </c:pt>
                <c:pt idx="146">
                  <c:v>3699.9966831745651</c:v>
                </c:pt>
                <c:pt idx="147">
                  <c:v>3230.0025908606303</c:v>
                </c:pt>
                <c:pt idx="148">
                  <c:v>2709.9988555233635</c:v>
                </c:pt>
                <c:pt idx="149">
                  <c:v>3499.9960465502904</c:v>
                </c:pt>
                <c:pt idx="150">
                  <c:v>4499.9950461360186</c:v>
                </c:pt>
                <c:pt idx="151">
                  <c:v>7100.0078956463676</c:v>
                </c:pt>
                <c:pt idx="152">
                  <c:v>1539.9957965210658</c:v>
                </c:pt>
                <c:pt idx="153">
                  <c:v>3699.9721540143655</c:v>
                </c:pt>
                <c:pt idx="154">
                  <c:v>3699.9792662564332</c:v>
                </c:pt>
                <c:pt idx="155">
                  <c:v>3699.9721540143655</c:v>
                </c:pt>
                <c:pt idx="156">
                  <c:v>3800.0388412018519</c:v>
                </c:pt>
                <c:pt idx="157">
                  <c:v>7500.007133892459</c:v>
                </c:pt>
                <c:pt idx="158">
                  <c:v>4799.9972326585012</c:v>
                </c:pt>
                <c:pt idx="159">
                  <c:v>7599.9976077775882</c:v>
                </c:pt>
                <c:pt idx="160">
                  <c:v>3849.9979229001542</c:v>
                </c:pt>
                <c:pt idx="161">
                  <c:v>4749.9485813436568</c:v>
                </c:pt>
                <c:pt idx="162">
                  <c:v>7430.0010481249583</c:v>
                </c:pt>
                <c:pt idx="163">
                  <c:v>5400.0041684903326</c:v>
                </c:pt>
                <c:pt idx="164">
                  <c:v>10299.977739737955</c:v>
                </c:pt>
                <c:pt idx="165">
                  <c:v>3749.9573974236805</c:v>
                </c:pt>
                <c:pt idx="166">
                  <c:v>4100.0045128772463</c:v>
                </c:pt>
                <c:pt idx="167">
                  <c:v>2170.0099953294834</c:v>
                </c:pt>
                <c:pt idx="168">
                  <c:v>9899.9923255970589</c:v>
                </c:pt>
                <c:pt idx="169">
                  <c:v>4499.9757779100137</c:v>
                </c:pt>
                <c:pt idx="170">
                  <c:v>8189.9994752975881</c:v>
                </c:pt>
                <c:pt idx="171">
                  <c:v>4899.9989502994777</c:v>
                </c:pt>
                <c:pt idx="172">
                  <c:v>11000.008379154828</c:v>
                </c:pt>
                <c:pt idx="173">
                  <c:v>5100.0271972550518</c:v>
                </c:pt>
                <c:pt idx="174">
                  <c:v>1540.0037646190876</c:v>
                </c:pt>
                <c:pt idx="175">
                  <c:v>5299.9817662239693</c:v>
                </c:pt>
                <c:pt idx="176">
                  <c:v>3749.9984783248387</c:v>
                </c:pt>
                <c:pt idx="177">
                  <c:v>2480.0000495208992</c:v>
                </c:pt>
              </c:numCache>
            </c:numRef>
          </c:yVal>
          <c:smooth val="0"/>
          <c:extLst>
            <c:ext xmlns:c16="http://schemas.microsoft.com/office/drawing/2014/chart" uri="{C3380CC4-5D6E-409C-BE32-E72D297353CC}">
              <c16:uniqueId val="{00000001-444C-5040-8DCD-08A90CDD8C13}"/>
            </c:ext>
          </c:extLst>
        </c:ser>
        <c:dLbls>
          <c:showLegendKey val="0"/>
          <c:showVal val="0"/>
          <c:showCatName val="0"/>
          <c:showSerName val="0"/>
          <c:showPercent val="0"/>
          <c:showBubbleSize val="0"/>
        </c:dLbls>
        <c:axId val="1676718208"/>
        <c:axId val="1"/>
      </c:scatterChart>
      <c:valAx>
        <c:axId val="1676718208"/>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718208"/>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Needleleaf Foliage Biomass vs Foliage Production, Global</a:t>
            </a:r>
          </a:p>
        </c:rich>
      </c:tx>
      <c:layout>
        <c:manualLayout>
          <c:xMode val="edge"/>
          <c:yMode val="edge"/>
          <c:x val="0.23959652853612276"/>
          <c:y val="4.8583061263683502E-2"/>
        </c:manualLayout>
      </c:layout>
      <c:overlay val="0"/>
      <c:spPr>
        <a:noFill/>
        <a:ln w="25400">
          <a:noFill/>
        </a:ln>
      </c:spPr>
    </c:title>
    <c:autoTitleDeleted val="0"/>
    <c:plotArea>
      <c:layout>
        <c:manualLayout>
          <c:layoutTarget val="inner"/>
          <c:xMode val="edge"/>
          <c:yMode val="edge"/>
          <c:x val="0.17659032128283234"/>
          <c:y val="3.0718647973881314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877638936437306"/>
                  <c:y val="0.2954741693873631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Land!$U$2965:$U$3168</c:f>
              <c:numCache>
                <c:formatCode>General</c:formatCode>
                <c:ptCount val="204"/>
                <c:pt idx="0">
                  <c:v>9.9999999999840004</c:v>
                </c:pt>
                <c:pt idx="1">
                  <c:v>199.99999999992801</c:v>
                </c:pt>
                <c:pt idx="2">
                  <c:v>499.99999999998658</c:v>
                </c:pt>
                <c:pt idx="3">
                  <c:v>499.99999999999739</c:v>
                </c:pt>
                <c:pt idx="4">
                  <c:v>599.99999999999852</c:v>
                </c:pt>
                <c:pt idx="5">
                  <c:v>820</c:v>
                </c:pt>
                <c:pt idx="6">
                  <c:v>1049.9999999995541</c:v>
                </c:pt>
                <c:pt idx="7">
                  <c:v>1499.9999999999818</c:v>
                </c:pt>
                <c:pt idx="8">
                  <c:v>1599.99999999994</c:v>
                </c:pt>
                <c:pt idx="9">
                  <c:v>1699.9999999999718</c:v>
                </c:pt>
                <c:pt idx="10">
                  <c:v>1879.9999999999181</c:v>
                </c:pt>
                <c:pt idx="11">
                  <c:v>2299.9999999999941</c:v>
                </c:pt>
                <c:pt idx="12">
                  <c:v>3299.9999999999941</c:v>
                </c:pt>
                <c:pt idx="13">
                  <c:v>3300</c:v>
                </c:pt>
                <c:pt idx="14">
                  <c:v>3400</c:v>
                </c:pt>
                <c:pt idx="15">
                  <c:v>3499.9999999999945</c:v>
                </c:pt>
                <c:pt idx="16">
                  <c:v>3500</c:v>
                </c:pt>
                <c:pt idx="17">
                  <c:v>3599.9999999999918</c:v>
                </c:pt>
                <c:pt idx="18">
                  <c:v>3599.9999999999945</c:v>
                </c:pt>
                <c:pt idx="19">
                  <c:v>3700</c:v>
                </c:pt>
                <c:pt idx="20">
                  <c:v>3759.9999999999013</c:v>
                </c:pt>
                <c:pt idx="21">
                  <c:v>4199.9999999999836</c:v>
                </c:pt>
                <c:pt idx="22">
                  <c:v>4300</c:v>
                </c:pt>
                <c:pt idx="23">
                  <c:v>4399.9999999999827</c:v>
                </c:pt>
                <c:pt idx="24">
                  <c:v>4399.9999999999936</c:v>
                </c:pt>
                <c:pt idx="25">
                  <c:v>4499.9999999999836</c:v>
                </c:pt>
                <c:pt idx="26">
                  <c:v>4589.99999999995</c:v>
                </c:pt>
                <c:pt idx="27">
                  <c:v>4599.9999999982001</c:v>
                </c:pt>
                <c:pt idx="28">
                  <c:v>4799.9999999999745</c:v>
                </c:pt>
                <c:pt idx="29">
                  <c:v>4800</c:v>
                </c:pt>
                <c:pt idx="30">
                  <c:v>4899.9999999999873</c:v>
                </c:pt>
                <c:pt idx="31">
                  <c:v>4900</c:v>
                </c:pt>
                <c:pt idx="32">
                  <c:v>4999.9999999999436</c:v>
                </c:pt>
                <c:pt idx="33">
                  <c:v>5099.9999999999936</c:v>
                </c:pt>
                <c:pt idx="34">
                  <c:v>5100</c:v>
                </c:pt>
                <c:pt idx="35">
                  <c:v>5100</c:v>
                </c:pt>
                <c:pt idx="36">
                  <c:v>5399.9999999999945</c:v>
                </c:pt>
                <c:pt idx="37">
                  <c:v>5400</c:v>
                </c:pt>
                <c:pt idx="38">
                  <c:v>5500</c:v>
                </c:pt>
                <c:pt idx="39">
                  <c:v>5699.9999999999909</c:v>
                </c:pt>
                <c:pt idx="40">
                  <c:v>5700</c:v>
                </c:pt>
                <c:pt idx="41">
                  <c:v>5799.9999999999654</c:v>
                </c:pt>
                <c:pt idx="42">
                  <c:v>5799.9999999999891</c:v>
                </c:pt>
                <c:pt idx="43">
                  <c:v>6099.9999999999873</c:v>
                </c:pt>
                <c:pt idx="44">
                  <c:v>6200</c:v>
                </c:pt>
                <c:pt idx="45">
                  <c:v>6399.9999999999936</c:v>
                </c:pt>
                <c:pt idx="46">
                  <c:v>6499.9999999999864</c:v>
                </c:pt>
                <c:pt idx="47">
                  <c:v>6599.9999999999845</c:v>
                </c:pt>
                <c:pt idx="48">
                  <c:v>6600</c:v>
                </c:pt>
                <c:pt idx="49">
                  <c:v>6699.9999999999709</c:v>
                </c:pt>
                <c:pt idx="50">
                  <c:v>6699.9999999999891</c:v>
                </c:pt>
                <c:pt idx="51">
                  <c:v>6899.9999999999818</c:v>
                </c:pt>
                <c:pt idx="52">
                  <c:v>7100</c:v>
                </c:pt>
                <c:pt idx="53">
                  <c:v>7199.9999999999936</c:v>
                </c:pt>
                <c:pt idx="54">
                  <c:v>7200</c:v>
                </c:pt>
                <c:pt idx="55">
                  <c:v>7299.9999999999836</c:v>
                </c:pt>
                <c:pt idx="56">
                  <c:v>7299.9999999999909</c:v>
                </c:pt>
                <c:pt idx="57">
                  <c:v>7300</c:v>
                </c:pt>
                <c:pt idx="58">
                  <c:v>7399.9999999999864</c:v>
                </c:pt>
                <c:pt idx="59">
                  <c:v>7400</c:v>
                </c:pt>
                <c:pt idx="60">
                  <c:v>7699.9999999999927</c:v>
                </c:pt>
                <c:pt idx="61">
                  <c:v>7700</c:v>
                </c:pt>
                <c:pt idx="62">
                  <c:v>7799.9999999999527</c:v>
                </c:pt>
                <c:pt idx="63">
                  <c:v>7799.9999999999773</c:v>
                </c:pt>
                <c:pt idx="64">
                  <c:v>8299.9999999999472</c:v>
                </c:pt>
                <c:pt idx="65">
                  <c:v>8299.9999999999873</c:v>
                </c:pt>
                <c:pt idx="66">
                  <c:v>8300</c:v>
                </c:pt>
                <c:pt idx="67">
                  <c:v>8800</c:v>
                </c:pt>
                <c:pt idx="68">
                  <c:v>8900</c:v>
                </c:pt>
                <c:pt idx="69">
                  <c:v>8999.9999999999782</c:v>
                </c:pt>
                <c:pt idx="70">
                  <c:v>9099.9999999999891</c:v>
                </c:pt>
                <c:pt idx="71">
                  <c:v>9300</c:v>
                </c:pt>
                <c:pt idx="72">
                  <c:v>9399.9999999999836</c:v>
                </c:pt>
                <c:pt idx="73">
                  <c:v>9500</c:v>
                </c:pt>
                <c:pt idx="74">
                  <c:v>9799.9999999999873</c:v>
                </c:pt>
                <c:pt idx="75">
                  <c:v>9799.9999999999891</c:v>
                </c:pt>
                <c:pt idx="76">
                  <c:v>9999.9999999999563</c:v>
                </c:pt>
                <c:pt idx="77">
                  <c:v>9999.9999999999909</c:v>
                </c:pt>
                <c:pt idx="78">
                  <c:v>10000</c:v>
                </c:pt>
                <c:pt idx="79">
                  <c:v>10100</c:v>
                </c:pt>
                <c:pt idx="80">
                  <c:v>10300</c:v>
                </c:pt>
                <c:pt idx="81">
                  <c:v>10500</c:v>
                </c:pt>
                <c:pt idx="82">
                  <c:v>11000</c:v>
                </c:pt>
                <c:pt idx="83">
                  <c:v>11000</c:v>
                </c:pt>
                <c:pt idx="84">
                  <c:v>11499.999999999929</c:v>
                </c:pt>
                <c:pt idx="85">
                  <c:v>11500</c:v>
                </c:pt>
                <c:pt idx="86">
                  <c:v>11500</c:v>
                </c:pt>
                <c:pt idx="87">
                  <c:v>11600</c:v>
                </c:pt>
                <c:pt idx="88">
                  <c:v>11800</c:v>
                </c:pt>
                <c:pt idx="89">
                  <c:v>11900</c:v>
                </c:pt>
                <c:pt idx="90">
                  <c:v>12000</c:v>
                </c:pt>
                <c:pt idx="91">
                  <c:v>12600</c:v>
                </c:pt>
                <c:pt idx="92">
                  <c:v>12700</c:v>
                </c:pt>
                <c:pt idx="93">
                  <c:v>12700</c:v>
                </c:pt>
                <c:pt idx="94">
                  <c:v>12900</c:v>
                </c:pt>
                <c:pt idx="95">
                  <c:v>13200</c:v>
                </c:pt>
                <c:pt idx="96">
                  <c:v>13200</c:v>
                </c:pt>
                <c:pt idx="97">
                  <c:v>13300</c:v>
                </c:pt>
                <c:pt idx="98">
                  <c:v>13300</c:v>
                </c:pt>
                <c:pt idx="99">
                  <c:v>13400</c:v>
                </c:pt>
                <c:pt idx="100">
                  <c:v>13599.99999999966</c:v>
                </c:pt>
                <c:pt idx="101">
                  <c:v>13599.99999999992</c:v>
                </c:pt>
                <c:pt idx="102">
                  <c:v>13700</c:v>
                </c:pt>
                <c:pt idx="103">
                  <c:v>13777.391304347664</c:v>
                </c:pt>
                <c:pt idx="104">
                  <c:v>13800</c:v>
                </c:pt>
                <c:pt idx="105">
                  <c:v>13999.999999999844</c:v>
                </c:pt>
                <c:pt idx="106">
                  <c:v>14000</c:v>
                </c:pt>
                <c:pt idx="107">
                  <c:v>14000</c:v>
                </c:pt>
                <c:pt idx="108">
                  <c:v>14000</c:v>
                </c:pt>
                <c:pt idx="109">
                  <c:v>14000</c:v>
                </c:pt>
                <c:pt idx="110">
                  <c:v>14100</c:v>
                </c:pt>
                <c:pt idx="111">
                  <c:v>14299.999999999945</c:v>
                </c:pt>
                <c:pt idx="112">
                  <c:v>14300</c:v>
                </c:pt>
                <c:pt idx="113">
                  <c:v>14300</c:v>
                </c:pt>
                <c:pt idx="114">
                  <c:v>14400</c:v>
                </c:pt>
                <c:pt idx="115">
                  <c:v>14500</c:v>
                </c:pt>
                <c:pt idx="116">
                  <c:v>14600</c:v>
                </c:pt>
                <c:pt idx="117">
                  <c:v>14600</c:v>
                </c:pt>
                <c:pt idx="118">
                  <c:v>14870.476190476174</c:v>
                </c:pt>
                <c:pt idx="119">
                  <c:v>14999.999999999929</c:v>
                </c:pt>
                <c:pt idx="120">
                  <c:v>15000</c:v>
                </c:pt>
                <c:pt idx="121">
                  <c:v>15200</c:v>
                </c:pt>
                <c:pt idx="122">
                  <c:v>15400</c:v>
                </c:pt>
                <c:pt idx="123">
                  <c:v>15700</c:v>
                </c:pt>
                <c:pt idx="124">
                  <c:v>15900</c:v>
                </c:pt>
                <c:pt idx="125">
                  <c:v>15900</c:v>
                </c:pt>
                <c:pt idx="126">
                  <c:v>16000</c:v>
                </c:pt>
                <c:pt idx="127">
                  <c:v>16099.99999999994</c:v>
                </c:pt>
                <c:pt idx="128">
                  <c:v>16199.999999999907</c:v>
                </c:pt>
                <c:pt idx="129">
                  <c:v>16199.999999999935</c:v>
                </c:pt>
                <c:pt idx="130">
                  <c:v>16300</c:v>
                </c:pt>
                <c:pt idx="131">
                  <c:v>16300</c:v>
                </c:pt>
                <c:pt idx="132">
                  <c:v>16499.999999999851</c:v>
                </c:pt>
                <c:pt idx="133">
                  <c:v>16500</c:v>
                </c:pt>
                <c:pt idx="134">
                  <c:v>16599.999999999942</c:v>
                </c:pt>
                <c:pt idx="135">
                  <c:v>16700</c:v>
                </c:pt>
                <c:pt idx="136">
                  <c:v>16799.99999999992</c:v>
                </c:pt>
                <c:pt idx="137">
                  <c:v>16800</c:v>
                </c:pt>
                <c:pt idx="138">
                  <c:v>17000</c:v>
                </c:pt>
                <c:pt idx="139">
                  <c:v>17000</c:v>
                </c:pt>
                <c:pt idx="140">
                  <c:v>17099.999999999898</c:v>
                </c:pt>
                <c:pt idx="141">
                  <c:v>17099.999999999909</c:v>
                </c:pt>
                <c:pt idx="142">
                  <c:v>17100</c:v>
                </c:pt>
                <c:pt idx="143">
                  <c:v>17100</c:v>
                </c:pt>
                <c:pt idx="144">
                  <c:v>17200</c:v>
                </c:pt>
                <c:pt idx="145">
                  <c:v>17400</c:v>
                </c:pt>
                <c:pt idx="146">
                  <c:v>17500</c:v>
                </c:pt>
                <c:pt idx="147">
                  <c:v>17600</c:v>
                </c:pt>
                <c:pt idx="148">
                  <c:v>17700</c:v>
                </c:pt>
                <c:pt idx="149">
                  <c:v>17900</c:v>
                </c:pt>
                <c:pt idx="150">
                  <c:v>17999.999999999902</c:v>
                </c:pt>
                <c:pt idx="151">
                  <c:v>18000</c:v>
                </c:pt>
                <c:pt idx="152">
                  <c:v>18000</c:v>
                </c:pt>
                <c:pt idx="153">
                  <c:v>18099.999999999858</c:v>
                </c:pt>
                <c:pt idx="154">
                  <c:v>18200</c:v>
                </c:pt>
                <c:pt idx="155">
                  <c:v>18300</c:v>
                </c:pt>
                <c:pt idx="156">
                  <c:v>18300</c:v>
                </c:pt>
                <c:pt idx="157">
                  <c:v>18300</c:v>
                </c:pt>
                <c:pt idx="158">
                  <c:v>18499.999999999847</c:v>
                </c:pt>
                <c:pt idx="159">
                  <c:v>18599.999999999905</c:v>
                </c:pt>
                <c:pt idx="160">
                  <c:v>18600</c:v>
                </c:pt>
                <c:pt idx="161">
                  <c:v>18700</c:v>
                </c:pt>
                <c:pt idx="162">
                  <c:v>18800</c:v>
                </c:pt>
                <c:pt idx="163">
                  <c:v>18899.999999999905</c:v>
                </c:pt>
                <c:pt idx="164">
                  <c:v>18900</c:v>
                </c:pt>
                <c:pt idx="165">
                  <c:v>19000</c:v>
                </c:pt>
                <c:pt idx="166">
                  <c:v>19700</c:v>
                </c:pt>
                <c:pt idx="167">
                  <c:v>19800</c:v>
                </c:pt>
                <c:pt idx="168">
                  <c:v>19999.999999999894</c:v>
                </c:pt>
                <c:pt idx="169">
                  <c:v>20000</c:v>
                </c:pt>
                <c:pt idx="170">
                  <c:v>20000</c:v>
                </c:pt>
                <c:pt idx="171">
                  <c:v>20499.999999999938</c:v>
                </c:pt>
                <c:pt idx="172">
                  <c:v>20500</c:v>
                </c:pt>
                <c:pt idx="173">
                  <c:v>20600</c:v>
                </c:pt>
                <c:pt idx="174">
                  <c:v>20700</c:v>
                </c:pt>
                <c:pt idx="175">
                  <c:v>20800</c:v>
                </c:pt>
                <c:pt idx="176">
                  <c:v>21000</c:v>
                </c:pt>
                <c:pt idx="177">
                  <c:v>21000</c:v>
                </c:pt>
                <c:pt idx="178">
                  <c:v>21200</c:v>
                </c:pt>
                <c:pt idx="179">
                  <c:v>21300</c:v>
                </c:pt>
                <c:pt idx="180">
                  <c:v>21400</c:v>
                </c:pt>
                <c:pt idx="181">
                  <c:v>21400</c:v>
                </c:pt>
                <c:pt idx="182">
                  <c:v>21700</c:v>
                </c:pt>
                <c:pt idx="183">
                  <c:v>21700</c:v>
                </c:pt>
                <c:pt idx="184">
                  <c:v>21799.999999999884</c:v>
                </c:pt>
                <c:pt idx="185">
                  <c:v>21900</c:v>
                </c:pt>
                <c:pt idx="186">
                  <c:v>21900</c:v>
                </c:pt>
                <c:pt idx="187">
                  <c:v>21999.999999999814</c:v>
                </c:pt>
                <c:pt idx="188">
                  <c:v>22300</c:v>
                </c:pt>
                <c:pt idx="189">
                  <c:v>22700</c:v>
                </c:pt>
                <c:pt idx="190">
                  <c:v>22900</c:v>
                </c:pt>
                <c:pt idx="191">
                  <c:v>23099.99999999984</c:v>
                </c:pt>
                <c:pt idx="192">
                  <c:v>23100</c:v>
                </c:pt>
                <c:pt idx="193">
                  <c:v>23200</c:v>
                </c:pt>
                <c:pt idx="194">
                  <c:v>23299.999999999945</c:v>
                </c:pt>
                <c:pt idx="195">
                  <c:v>24000</c:v>
                </c:pt>
                <c:pt idx="196">
                  <c:v>24000</c:v>
                </c:pt>
                <c:pt idx="197">
                  <c:v>25500</c:v>
                </c:pt>
                <c:pt idx="198">
                  <c:v>25700</c:v>
                </c:pt>
                <c:pt idx="199">
                  <c:v>26600</c:v>
                </c:pt>
                <c:pt idx="200">
                  <c:v>26700</c:v>
                </c:pt>
                <c:pt idx="201">
                  <c:v>28100</c:v>
                </c:pt>
                <c:pt idx="202">
                  <c:v>30400</c:v>
                </c:pt>
                <c:pt idx="203">
                  <c:v>72999.999999996289</c:v>
                </c:pt>
              </c:numCache>
            </c:numRef>
          </c:xVal>
          <c:yVal>
            <c:numRef>
              <c:f>Land!$V$2965:$V$3168</c:f>
              <c:numCache>
                <c:formatCode>General</c:formatCode>
                <c:ptCount val="204"/>
                <c:pt idx="0">
                  <c:v>13.000014839320173</c:v>
                </c:pt>
                <c:pt idx="1">
                  <c:v>180.00052564469971</c:v>
                </c:pt>
                <c:pt idx="2">
                  <c:v>2500.0008194691259</c:v>
                </c:pt>
                <c:pt idx="3">
                  <c:v>470.00006396598559</c:v>
                </c:pt>
                <c:pt idx="4">
                  <c:v>1530.0002922564463</c:v>
                </c:pt>
                <c:pt idx="5">
                  <c:v>549.99658299401244</c:v>
                </c:pt>
                <c:pt idx="6">
                  <c:v>550.00353144071914</c:v>
                </c:pt>
                <c:pt idx="7">
                  <c:v>520.00150752526315</c:v>
                </c:pt>
                <c:pt idx="8">
                  <c:v>560.0000167732079</c:v>
                </c:pt>
                <c:pt idx="9">
                  <c:v>489.99509195356018</c:v>
                </c:pt>
                <c:pt idx="10">
                  <c:v>570.00132506465479</c:v>
                </c:pt>
                <c:pt idx="11">
                  <c:v>899.99937001187357</c:v>
                </c:pt>
                <c:pt idx="12">
                  <c:v>900.00249380025116</c:v>
                </c:pt>
                <c:pt idx="13">
                  <c:v>1190.01177598304</c:v>
                </c:pt>
                <c:pt idx="14">
                  <c:v>919.99815754260499</c:v>
                </c:pt>
                <c:pt idx="15">
                  <c:v>1379.9988006227888</c:v>
                </c:pt>
                <c:pt idx="16">
                  <c:v>810.00034156252264</c:v>
                </c:pt>
                <c:pt idx="17">
                  <c:v>3589.9961615534198</c:v>
                </c:pt>
                <c:pt idx="18">
                  <c:v>1169.9993081189143</c:v>
                </c:pt>
                <c:pt idx="19">
                  <c:v>1080.0023215254241</c:v>
                </c:pt>
                <c:pt idx="20">
                  <c:v>89.999288943676731</c:v>
                </c:pt>
                <c:pt idx="21">
                  <c:v>750.00621116290813</c:v>
                </c:pt>
                <c:pt idx="22">
                  <c:v>1169.9885666493776</c:v>
                </c:pt>
                <c:pt idx="23">
                  <c:v>909.99364077429584</c:v>
                </c:pt>
                <c:pt idx="24">
                  <c:v>1740.0003850263363</c:v>
                </c:pt>
                <c:pt idx="25">
                  <c:v>1360.0008879274988</c:v>
                </c:pt>
                <c:pt idx="26">
                  <c:v>169.99971905044097</c:v>
                </c:pt>
                <c:pt idx="27">
                  <c:v>1300.000731308058</c:v>
                </c:pt>
                <c:pt idx="28">
                  <c:v>1360.0008879274988</c:v>
                </c:pt>
                <c:pt idx="29">
                  <c:v>1450.0048037633644</c:v>
                </c:pt>
                <c:pt idx="30">
                  <c:v>309.99843193797426</c:v>
                </c:pt>
                <c:pt idx="31">
                  <c:v>1569.9885128911349</c:v>
                </c:pt>
                <c:pt idx="32">
                  <c:v>5099.9800247760741</c:v>
                </c:pt>
                <c:pt idx="33">
                  <c:v>1430.0112069320019</c:v>
                </c:pt>
                <c:pt idx="34">
                  <c:v>3699.9970997884311</c:v>
                </c:pt>
                <c:pt idx="35">
                  <c:v>4899.9955448573128</c:v>
                </c:pt>
                <c:pt idx="36">
                  <c:v>1360.0008963382456</c:v>
                </c:pt>
                <c:pt idx="37">
                  <c:v>1009.999377632838</c:v>
                </c:pt>
                <c:pt idx="38">
                  <c:v>1600.0000638979361</c:v>
                </c:pt>
                <c:pt idx="39">
                  <c:v>1580.0003763341299</c:v>
                </c:pt>
                <c:pt idx="40">
                  <c:v>1459.9984921695529</c:v>
                </c:pt>
                <c:pt idx="41">
                  <c:v>1700.0056602114485</c:v>
                </c:pt>
                <c:pt idx="42">
                  <c:v>1640.0004266870974</c:v>
                </c:pt>
                <c:pt idx="43">
                  <c:v>2360.01760084544</c:v>
                </c:pt>
                <c:pt idx="44">
                  <c:v>2390.0012591085497</c:v>
                </c:pt>
                <c:pt idx="45">
                  <c:v>1789.9996602709521</c:v>
                </c:pt>
                <c:pt idx="46">
                  <c:v>800.00508384899445</c:v>
                </c:pt>
                <c:pt idx="47">
                  <c:v>1840.0168219834961</c:v>
                </c:pt>
                <c:pt idx="48">
                  <c:v>2510.0006507905664</c:v>
                </c:pt>
                <c:pt idx="49">
                  <c:v>3900.0247026846114</c:v>
                </c:pt>
                <c:pt idx="50">
                  <c:v>1700.0013218031531</c:v>
                </c:pt>
                <c:pt idx="51">
                  <c:v>1869.9907246533824</c:v>
                </c:pt>
                <c:pt idx="52">
                  <c:v>1690.0096355951807</c:v>
                </c:pt>
                <c:pt idx="53">
                  <c:v>2470.0024290557312</c:v>
                </c:pt>
                <c:pt idx="54">
                  <c:v>3299.9973587738145</c:v>
                </c:pt>
                <c:pt idx="55">
                  <c:v>1329.9987773053399</c:v>
                </c:pt>
                <c:pt idx="56">
                  <c:v>1739.989650024522</c:v>
                </c:pt>
                <c:pt idx="57">
                  <c:v>2280.0025188632458</c:v>
                </c:pt>
                <c:pt idx="58">
                  <c:v>3180.0024552386062</c:v>
                </c:pt>
                <c:pt idx="59">
                  <c:v>1899.9842462147319</c:v>
                </c:pt>
                <c:pt idx="60">
                  <c:v>2600.0023101433198</c:v>
                </c:pt>
                <c:pt idx="61">
                  <c:v>1100.0001525882717</c:v>
                </c:pt>
                <c:pt idx="62">
                  <c:v>1709.9882216531455</c:v>
                </c:pt>
                <c:pt idx="63">
                  <c:v>2400.0020331646756</c:v>
                </c:pt>
                <c:pt idx="64">
                  <c:v>3429.9997685489511</c:v>
                </c:pt>
                <c:pt idx="65">
                  <c:v>1699.9862366661005</c:v>
                </c:pt>
                <c:pt idx="66">
                  <c:v>3599.9987171705284</c:v>
                </c:pt>
                <c:pt idx="67">
                  <c:v>5100.0018630592931</c:v>
                </c:pt>
                <c:pt idx="68">
                  <c:v>299.99913626682184</c:v>
                </c:pt>
                <c:pt idx="69">
                  <c:v>4300.0064199255285</c:v>
                </c:pt>
                <c:pt idx="70">
                  <c:v>3190.0029004209032</c:v>
                </c:pt>
                <c:pt idx="71">
                  <c:v>1590.0004456566705</c:v>
                </c:pt>
                <c:pt idx="72">
                  <c:v>4000.0114765392077</c:v>
                </c:pt>
                <c:pt idx="73">
                  <c:v>4599.997528625222</c:v>
                </c:pt>
                <c:pt idx="74">
                  <c:v>4010.0007633918044</c:v>
                </c:pt>
                <c:pt idx="75">
                  <c:v>3499.9980644023522</c:v>
                </c:pt>
                <c:pt idx="76">
                  <c:v>1689.9829237219819</c:v>
                </c:pt>
                <c:pt idx="77">
                  <c:v>2499.9991502525108</c:v>
                </c:pt>
                <c:pt idx="78">
                  <c:v>1450.0066555731496</c:v>
                </c:pt>
                <c:pt idx="79">
                  <c:v>2500.0015255383446</c:v>
                </c:pt>
                <c:pt idx="80">
                  <c:v>1919.9970525937765</c:v>
                </c:pt>
                <c:pt idx="81">
                  <c:v>3600.0104367133627</c:v>
                </c:pt>
                <c:pt idx="82">
                  <c:v>1479.9997315863957</c:v>
                </c:pt>
                <c:pt idx="83">
                  <c:v>3500.0032442298211</c:v>
                </c:pt>
                <c:pt idx="84">
                  <c:v>2139.997797106188</c:v>
                </c:pt>
                <c:pt idx="85">
                  <c:v>1999.9805430746158</c:v>
                </c:pt>
                <c:pt idx="86">
                  <c:v>2300.0021714978157</c:v>
                </c:pt>
                <c:pt idx="87">
                  <c:v>3399.9969228151213</c:v>
                </c:pt>
                <c:pt idx="88">
                  <c:v>4970.000761752478</c:v>
                </c:pt>
                <c:pt idx="89">
                  <c:v>2999.9838519400091</c:v>
                </c:pt>
                <c:pt idx="90">
                  <c:v>2999.9979175888393</c:v>
                </c:pt>
                <c:pt idx="91">
                  <c:v>1899.9914062852215</c:v>
                </c:pt>
                <c:pt idx="92">
                  <c:v>3079.9967250699442</c:v>
                </c:pt>
                <c:pt idx="93">
                  <c:v>6580.0014147709762</c:v>
                </c:pt>
                <c:pt idx="94">
                  <c:v>3899.9984144666937</c:v>
                </c:pt>
                <c:pt idx="95">
                  <c:v>3999.9992097474956</c:v>
                </c:pt>
                <c:pt idx="96">
                  <c:v>2480.0015783567201</c:v>
                </c:pt>
                <c:pt idx="97">
                  <c:v>4099.9984138876616</c:v>
                </c:pt>
                <c:pt idx="98">
                  <c:v>4000.0025610884441</c:v>
                </c:pt>
                <c:pt idx="99">
                  <c:v>5370.0020970613541</c:v>
                </c:pt>
                <c:pt idx="100">
                  <c:v>1260.0050276090092</c:v>
                </c:pt>
                <c:pt idx="101">
                  <c:v>2200.0033136739366</c:v>
                </c:pt>
                <c:pt idx="102">
                  <c:v>4100.0009886465095</c:v>
                </c:pt>
                <c:pt idx="103">
                  <c:v>22286.707899313544</c:v>
                </c:pt>
                <c:pt idx="104">
                  <c:v>3400.000615512985</c:v>
                </c:pt>
                <c:pt idx="105">
                  <c:v>2899.9773865020416</c:v>
                </c:pt>
                <c:pt idx="106">
                  <c:v>3499.9979826477474</c:v>
                </c:pt>
                <c:pt idx="107">
                  <c:v>3500.0005504741453</c:v>
                </c:pt>
                <c:pt idx="108">
                  <c:v>2749.9704767759486</c:v>
                </c:pt>
                <c:pt idx="109">
                  <c:v>3399.9931678852186</c:v>
                </c:pt>
                <c:pt idx="110">
                  <c:v>3499.9967309949975</c:v>
                </c:pt>
                <c:pt idx="111">
                  <c:v>2000.0008109611306</c:v>
                </c:pt>
                <c:pt idx="112">
                  <c:v>2419.9840343517476</c:v>
                </c:pt>
                <c:pt idx="113">
                  <c:v>3599.9960287016847</c:v>
                </c:pt>
                <c:pt idx="114">
                  <c:v>3599.9989905383668</c:v>
                </c:pt>
                <c:pt idx="115">
                  <c:v>3599.9987334234825</c:v>
                </c:pt>
                <c:pt idx="116">
                  <c:v>3400.0025417688958</c:v>
                </c:pt>
                <c:pt idx="117">
                  <c:v>2499.9993745646016</c:v>
                </c:pt>
                <c:pt idx="118">
                  <c:v>5485.9956044407145</c:v>
                </c:pt>
                <c:pt idx="119">
                  <c:v>3749.9974829110392</c:v>
                </c:pt>
                <c:pt idx="120">
                  <c:v>3750.0036043864607</c:v>
                </c:pt>
                <c:pt idx="121">
                  <c:v>3799.9732689983657</c:v>
                </c:pt>
                <c:pt idx="122">
                  <c:v>3900.000818442792</c:v>
                </c:pt>
                <c:pt idx="123">
                  <c:v>2669.9990782748323</c:v>
                </c:pt>
                <c:pt idx="124">
                  <c:v>6339.9960454465845</c:v>
                </c:pt>
                <c:pt idx="125">
                  <c:v>1390.0140202630805</c:v>
                </c:pt>
                <c:pt idx="126">
                  <c:v>4000.0035517689125</c:v>
                </c:pt>
                <c:pt idx="127">
                  <c:v>2460.0015678836157</c:v>
                </c:pt>
                <c:pt idx="128">
                  <c:v>4100.0044314721445</c:v>
                </c:pt>
                <c:pt idx="129">
                  <c:v>4100.0024235163855</c:v>
                </c:pt>
                <c:pt idx="130">
                  <c:v>4390.0029621149397</c:v>
                </c:pt>
                <c:pt idx="131">
                  <c:v>4099.9998944482804</c:v>
                </c:pt>
                <c:pt idx="132">
                  <c:v>4099.9598267287183</c:v>
                </c:pt>
                <c:pt idx="133">
                  <c:v>4099.9964246969757</c:v>
                </c:pt>
                <c:pt idx="134">
                  <c:v>4200.0006174047057</c:v>
                </c:pt>
                <c:pt idx="135">
                  <c:v>3299.9968696870674</c:v>
                </c:pt>
                <c:pt idx="136">
                  <c:v>4200.0007445696383</c:v>
                </c:pt>
                <c:pt idx="137">
                  <c:v>4199.9978127048089</c:v>
                </c:pt>
                <c:pt idx="138">
                  <c:v>1860.0038523633182</c:v>
                </c:pt>
                <c:pt idx="139">
                  <c:v>4249.9953144061828</c:v>
                </c:pt>
                <c:pt idx="140">
                  <c:v>4300.004709273041</c:v>
                </c:pt>
                <c:pt idx="141">
                  <c:v>2699.9985986865154</c:v>
                </c:pt>
                <c:pt idx="142">
                  <c:v>4520.002867110763</c:v>
                </c:pt>
                <c:pt idx="143">
                  <c:v>2999.9998502392182</c:v>
                </c:pt>
                <c:pt idx="144">
                  <c:v>4300.0038526253702</c:v>
                </c:pt>
                <c:pt idx="145">
                  <c:v>4699.999622023648</c:v>
                </c:pt>
                <c:pt idx="146">
                  <c:v>3200.000486529781</c:v>
                </c:pt>
                <c:pt idx="147">
                  <c:v>3400.0220555246078</c:v>
                </c:pt>
                <c:pt idx="148">
                  <c:v>2799.9982264893524</c:v>
                </c:pt>
                <c:pt idx="149">
                  <c:v>3390.0020882411632</c:v>
                </c:pt>
                <c:pt idx="150">
                  <c:v>4499.997739925554</c:v>
                </c:pt>
                <c:pt idx="151">
                  <c:v>3299.9979656633077</c:v>
                </c:pt>
                <c:pt idx="152">
                  <c:v>4499.9994220065628</c:v>
                </c:pt>
                <c:pt idx="153">
                  <c:v>4500.0007797614171</c:v>
                </c:pt>
                <c:pt idx="154">
                  <c:v>3160.0033577200966</c:v>
                </c:pt>
                <c:pt idx="155">
                  <c:v>4600.0002429474653</c:v>
                </c:pt>
                <c:pt idx="156">
                  <c:v>3400.0137202493152</c:v>
                </c:pt>
                <c:pt idx="157">
                  <c:v>4910.0025589642873</c:v>
                </c:pt>
                <c:pt idx="158">
                  <c:v>4600.0187203709638</c:v>
                </c:pt>
                <c:pt idx="159">
                  <c:v>4700.0045400273239</c:v>
                </c:pt>
                <c:pt idx="160">
                  <c:v>1600.0142247183082</c:v>
                </c:pt>
                <c:pt idx="161">
                  <c:v>5089.9591125906418</c:v>
                </c:pt>
                <c:pt idx="162">
                  <c:v>4399.9980794526946</c:v>
                </c:pt>
                <c:pt idx="163">
                  <c:v>2920.0028034780407</c:v>
                </c:pt>
                <c:pt idx="164">
                  <c:v>4700.0025925584787</c:v>
                </c:pt>
                <c:pt idx="165">
                  <c:v>4599.9949225176315</c:v>
                </c:pt>
                <c:pt idx="166">
                  <c:v>5400.0428791138456</c:v>
                </c:pt>
                <c:pt idx="167">
                  <c:v>2899.9920007951714</c:v>
                </c:pt>
                <c:pt idx="168">
                  <c:v>4999.9807831125254</c:v>
                </c:pt>
                <c:pt idx="169">
                  <c:v>2549.997646467978</c:v>
                </c:pt>
                <c:pt idx="170">
                  <c:v>4999.9953469446737</c:v>
                </c:pt>
                <c:pt idx="171">
                  <c:v>5099.9944211448701</c:v>
                </c:pt>
                <c:pt idx="172">
                  <c:v>2999.9777038281472</c:v>
                </c:pt>
                <c:pt idx="173">
                  <c:v>5200.0021084989412</c:v>
                </c:pt>
                <c:pt idx="174">
                  <c:v>3389.9979718373079</c:v>
                </c:pt>
                <c:pt idx="175">
                  <c:v>2399.9866824212645</c:v>
                </c:pt>
                <c:pt idx="176">
                  <c:v>1940.0042282843615</c:v>
                </c:pt>
                <c:pt idx="177">
                  <c:v>3899.9742276862121</c:v>
                </c:pt>
                <c:pt idx="178">
                  <c:v>2609.9998288192878</c:v>
                </c:pt>
                <c:pt idx="179">
                  <c:v>4499.9982944866997</c:v>
                </c:pt>
                <c:pt idx="180">
                  <c:v>5400.0061813185739</c:v>
                </c:pt>
                <c:pt idx="181">
                  <c:v>5299.9982722679824</c:v>
                </c:pt>
                <c:pt idx="182">
                  <c:v>5400.0039275103281</c:v>
                </c:pt>
                <c:pt idx="183">
                  <c:v>1029.9998847200411</c:v>
                </c:pt>
                <c:pt idx="184">
                  <c:v>3640.0037467074185</c:v>
                </c:pt>
                <c:pt idx="185">
                  <c:v>5499.9990257908867</c:v>
                </c:pt>
                <c:pt idx="186">
                  <c:v>3630.00205326176</c:v>
                </c:pt>
                <c:pt idx="187">
                  <c:v>5499.9959468486595</c:v>
                </c:pt>
                <c:pt idx="188">
                  <c:v>3550.0028800312834</c:v>
                </c:pt>
                <c:pt idx="189">
                  <c:v>5700.0011981629805</c:v>
                </c:pt>
                <c:pt idx="190">
                  <c:v>5699.9999292600587</c:v>
                </c:pt>
                <c:pt idx="191">
                  <c:v>5800.0011836451049</c:v>
                </c:pt>
                <c:pt idx="192">
                  <c:v>5799.9976492159603</c:v>
                </c:pt>
                <c:pt idx="193">
                  <c:v>2199.999978035085</c:v>
                </c:pt>
                <c:pt idx="194">
                  <c:v>5800.0003347741649</c:v>
                </c:pt>
                <c:pt idx="195">
                  <c:v>5999.998630487089</c:v>
                </c:pt>
                <c:pt idx="196">
                  <c:v>5999.9947772887581</c:v>
                </c:pt>
                <c:pt idx="197">
                  <c:v>6100.0032020117969</c:v>
                </c:pt>
                <c:pt idx="198">
                  <c:v>6399.998525651924</c:v>
                </c:pt>
                <c:pt idx="199">
                  <c:v>6009.9956816358826</c:v>
                </c:pt>
                <c:pt idx="200">
                  <c:v>3349.9994721189437</c:v>
                </c:pt>
                <c:pt idx="201">
                  <c:v>6999.9932414574741</c:v>
                </c:pt>
                <c:pt idx="202">
                  <c:v>7600.0039432617932</c:v>
                </c:pt>
                <c:pt idx="203">
                  <c:v>25000.031129907427</c:v>
                </c:pt>
              </c:numCache>
            </c:numRef>
          </c:yVal>
          <c:smooth val="0"/>
          <c:extLst>
            <c:ext xmlns:c16="http://schemas.microsoft.com/office/drawing/2014/chart" uri="{C3380CC4-5D6E-409C-BE32-E72D297353CC}">
              <c16:uniqueId val="{00000001-94B7-2940-BD96-3B5A91CA11A4}"/>
            </c:ext>
          </c:extLst>
        </c:ser>
        <c:dLbls>
          <c:showLegendKey val="0"/>
          <c:showVal val="0"/>
          <c:showCatName val="0"/>
          <c:showSerName val="0"/>
          <c:showPercent val="0"/>
          <c:showBubbleSize val="0"/>
        </c:dLbls>
        <c:axId val="1676843776"/>
        <c:axId val="1"/>
      </c:scatterChart>
      <c:valAx>
        <c:axId val="1676843776"/>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843776"/>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Average Total Large Predator and Prey, African Savanna</a:t>
            </a:r>
          </a:p>
        </c:rich>
      </c:tx>
      <c:layout>
        <c:manualLayout>
          <c:xMode val="edge"/>
          <c:yMode val="edge"/>
          <c:x val="0.19896579627151348"/>
          <c:y val="5.5050861885507556E-2"/>
        </c:manualLayout>
      </c:layout>
      <c:overlay val="0"/>
      <c:spPr>
        <a:noFill/>
        <a:ln w="25400">
          <a:noFill/>
        </a:ln>
      </c:spPr>
    </c:title>
    <c:autoTitleDeleted val="0"/>
    <c:plotArea>
      <c:layout>
        <c:manualLayout>
          <c:layoutTarget val="inner"/>
          <c:xMode val="edge"/>
          <c:yMode val="edge"/>
          <c:x val="0.13517297797236499"/>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486679390773903"/>
                  <c:y val="0.364849399892974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Land!$F$231:$F$255</c:f>
              <c:numCache>
                <c:formatCode>0.0</c:formatCode>
                <c:ptCount val="25"/>
                <c:pt idx="0">
                  <c:v>7114.6217948717949</c:v>
                </c:pt>
                <c:pt idx="1">
                  <c:v>198.76948495085995</c:v>
                </c:pt>
                <c:pt idx="2">
                  <c:v>480.34074807045317</c:v>
                </c:pt>
                <c:pt idx="3">
                  <c:v>4400.8271646996527</c:v>
                </c:pt>
                <c:pt idx="4">
                  <c:v>512.35912056037989</c:v>
                </c:pt>
                <c:pt idx="5">
                  <c:v>257.88555784775809</c:v>
                </c:pt>
                <c:pt idx="6">
                  <c:v>2795.7304786401251</c:v>
                </c:pt>
                <c:pt idx="7">
                  <c:v>1425.3245492371709</c:v>
                </c:pt>
                <c:pt idx="8">
                  <c:v>1361.4485965559008</c:v>
                </c:pt>
                <c:pt idx="9">
                  <c:v>8076.9734848484841</c:v>
                </c:pt>
                <c:pt idx="10">
                  <c:v>4395.819296926149</c:v>
                </c:pt>
                <c:pt idx="11">
                  <c:v>286.21725731895219</c:v>
                </c:pt>
                <c:pt idx="12">
                  <c:v>3202.2392730372244</c:v>
                </c:pt>
                <c:pt idx="13">
                  <c:v>13352.814878205128</c:v>
                </c:pt>
                <c:pt idx="14">
                  <c:v>3509.8888888888887</c:v>
                </c:pt>
                <c:pt idx="15">
                  <c:v>1677.9535584800003</c:v>
                </c:pt>
                <c:pt idx="16">
                  <c:v>2336.2640000000006</c:v>
                </c:pt>
                <c:pt idx="17">
                  <c:v>2755.782608695652</c:v>
                </c:pt>
                <c:pt idx="18">
                  <c:v>6930.8352941176463</c:v>
                </c:pt>
                <c:pt idx="19">
                  <c:v>4353.8783333333331</c:v>
                </c:pt>
                <c:pt idx="20">
                  <c:v>2079.2824920918715</c:v>
                </c:pt>
                <c:pt idx="21">
                  <c:v>2158.1330213452002</c:v>
                </c:pt>
                <c:pt idx="22">
                  <c:v>1116.5656565656564</c:v>
                </c:pt>
                <c:pt idx="23">
                  <c:v>174.27213309566253</c:v>
                </c:pt>
                <c:pt idx="24">
                  <c:v>3763.2849122807015</c:v>
                </c:pt>
              </c:numCache>
            </c:numRef>
          </c:xVal>
          <c:yVal>
            <c:numRef>
              <c:f>Land!$G$231:$G$255</c:f>
              <c:numCache>
                <c:formatCode>0.0</c:formatCode>
                <c:ptCount val="25"/>
                <c:pt idx="0">
                  <c:v>63.182051282051283</c:v>
                </c:pt>
                <c:pt idx="1">
                  <c:v>4.6578316953316961</c:v>
                </c:pt>
                <c:pt idx="2">
                  <c:v>10.168216900850979</c:v>
                </c:pt>
                <c:pt idx="3">
                  <c:v>37.535416666666663</c:v>
                </c:pt>
                <c:pt idx="4">
                  <c:v>8.5984526174654938</c:v>
                </c:pt>
                <c:pt idx="5">
                  <c:v>3.8259645464025023</c:v>
                </c:pt>
                <c:pt idx="6">
                  <c:v>14.763811227913219</c:v>
                </c:pt>
                <c:pt idx="7">
                  <c:v>14.432732316227462</c:v>
                </c:pt>
                <c:pt idx="8">
                  <c:v>20.381125915003427</c:v>
                </c:pt>
                <c:pt idx="9">
                  <c:v>56.574025974025972</c:v>
                </c:pt>
                <c:pt idx="10">
                  <c:v>67.101860279441112</c:v>
                </c:pt>
                <c:pt idx="11">
                  <c:v>5.0369799691833581</c:v>
                </c:pt>
                <c:pt idx="12">
                  <c:v>39.389531082154029</c:v>
                </c:pt>
                <c:pt idx="13">
                  <c:v>91.528285799999992</c:v>
                </c:pt>
                <c:pt idx="14">
                  <c:v>36.935223092085842</c:v>
                </c:pt>
                <c:pt idx="15">
                  <c:v>14.58475</c:v>
                </c:pt>
                <c:pt idx="16">
                  <c:v>27.29</c:v>
                </c:pt>
                <c:pt idx="17">
                  <c:v>18.073811931243682</c:v>
                </c:pt>
                <c:pt idx="18">
                  <c:v>72.655085110967462</c:v>
                </c:pt>
                <c:pt idx="19">
                  <c:v>41.42</c:v>
                </c:pt>
                <c:pt idx="20">
                  <c:v>31.64156695548526</c:v>
                </c:pt>
                <c:pt idx="21">
                  <c:v>26.851471999999994</c:v>
                </c:pt>
                <c:pt idx="22">
                  <c:v>12.242424242424244</c:v>
                </c:pt>
                <c:pt idx="23">
                  <c:v>4.2061794414735596</c:v>
                </c:pt>
                <c:pt idx="24">
                  <c:v>34.389122807017543</c:v>
                </c:pt>
              </c:numCache>
            </c:numRef>
          </c:yVal>
          <c:smooth val="0"/>
          <c:extLst>
            <c:ext xmlns:c16="http://schemas.microsoft.com/office/drawing/2014/chart" uri="{C3380CC4-5D6E-409C-BE32-E72D297353CC}">
              <c16:uniqueId val="{00000001-6190-9D45-BF19-EF1FAC9682F5}"/>
            </c:ext>
          </c:extLst>
        </c:ser>
        <c:dLbls>
          <c:showLegendKey val="0"/>
          <c:showVal val="0"/>
          <c:showCatName val="0"/>
          <c:showSerName val="0"/>
          <c:showPercent val="0"/>
          <c:showBubbleSize val="0"/>
        </c:dLbls>
        <c:axId val="1676820064"/>
        <c:axId val="1"/>
      </c:scatterChart>
      <c:valAx>
        <c:axId val="1676820064"/>
        <c:scaling>
          <c:logBase val="10"/>
          <c:orientation val="minMax"/>
          <c:max val="100000"/>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crossBetween val="midCat"/>
      </c:valAx>
      <c:valAx>
        <c:axId val="1"/>
        <c:scaling>
          <c:logBase val="10"/>
          <c:orientation val="minMax"/>
          <c:max val="1000"/>
          <c:min val="1"/>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820064"/>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Broadleaf Foliage Biomass vs Total Production, Global</a:t>
            </a:r>
          </a:p>
        </c:rich>
      </c:tx>
      <c:layout>
        <c:manualLayout>
          <c:xMode val="edge"/>
          <c:yMode val="edge"/>
          <c:x val="0.24106759009138456"/>
          <c:y val="4.8583061263683502E-2"/>
        </c:manualLayout>
      </c:layout>
      <c:overlay val="0"/>
      <c:spPr>
        <a:noFill/>
        <a:ln w="25400">
          <a:noFill/>
        </a:ln>
      </c:spPr>
    </c:title>
    <c:autoTitleDeleted val="0"/>
    <c:plotArea>
      <c:layout>
        <c:manualLayout>
          <c:layoutTarget val="inner"/>
          <c:xMode val="edge"/>
          <c:yMode val="edge"/>
          <c:x val="7.8774962912244714E-2"/>
          <c:y val="3.07186479738813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877638936437306"/>
                  <c:y val="0.2954741693873631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Land!$K$1528:$K$1993</c:f>
              <c:numCache>
                <c:formatCode>General</c:formatCode>
                <c:ptCount val="466"/>
                <c:pt idx="0">
                  <c:v>564</c:v>
                </c:pt>
                <c:pt idx="1">
                  <c:v>876</c:v>
                </c:pt>
                <c:pt idx="2">
                  <c:v>983</c:v>
                </c:pt>
                <c:pt idx="3">
                  <c:v>635</c:v>
                </c:pt>
                <c:pt idx="4">
                  <c:v>875</c:v>
                </c:pt>
                <c:pt idx="5">
                  <c:v>2156</c:v>
                </c:pt>
                <c:pt idx="6">
                  <c:v>2244</c:v>
                </c:pt>
                <c:pt idx="7">
                  <c:v>1551</c:v>
                </c:pt>
                <c:pt idx="8">
                  <c:v>200</c:v>
                </c:pt>
                <c:pt idx="9">
                  <c:v>500</c:v>
                </c:pt>
                <c:pt idx="10">
                  <c:v>600</c:v>
                </c:pt>
                <c:pt idx="11">
                  <c:v>500</c:v>
                </c:pt>
                <c:pt idx="12">
                  <c:v>245</c:v>
                </c:pt>
                <c:pt idx="13">
                  <c:v>953.99999999999989</c:v>
                </c:pt>
                <c:pt idx="14">
                  <c:v>690</c:v>
                </c:pt>
                <c:pt idx="15">
                  <c:v>778</c:v>
                </c:pt>
                <c:pt idx="16">
                  <c:v>638</c:v>
                </c:pt>
                <c:pt idx="17">
                  <c:v>422</c:v>
                </c:pt>
                <c:pt idx="18">
                  <c:v>401.99999999999983</c:v>
                </c:pt>
                <c:pt idx="19">
                  <c:v>494.00000000000011</c:v>
                </c:pt>
                <c:pt idx="20">
                  <c:v>739</c:v>
                </c:pt>
                <c:pt idx="21">
                  <c:v>543</c:v>
                </c:pt>
                <c:pt idx="22">
                  <c:v>670</c:v>
                </c:pt>
                <c:pt idx="23">
                  <c:v>259</c:v>
                </c:pt>
                <c:pt idx="24">
                  <c:v>192</c:v>
                </c:pt>
                <c:pt idx="25">
                  <c:v>194</c:v>
                </c:pt>
                <c:pt idx="26">
                  <c:v>383</c:v>
                </c:pt>
                <c:pt idx="27">
                  <c:v>186</c:v>
                </c:pt>
                <c:pt idx="28">
                  <c:v>200</c:v>
                </c:pt>
                <c:pt idx="29">
                  <c:v>202</c:v>
                </c:pt>
                <c:pt idx="30">
                  <c:v>198</c:v>
                </c:pt>
                <c:pt idx="31">
                  <c:v>244</c:v>
                </c:pt>
                <c:pt idx="32">
                  <c:v>252</c:v>
                </c:pt>
                <c:pt idx="33">
                  <c:v>224</c:v>
                </c:pt>
                <c:pt idx="34">
                  <c:v>298</c:v>
                </c:pt>
                <c:pt idx="35">
                  <c:v>239</c:v>
                </c:pt>
                <c:pt idx="36">
                  <c:v>394</c:v>
                </c:pt>
                <c:pt idx="37">
                  <c:v>443</c:v>
                </c:pt>
                <c:pt idx="38">
                  <c:v>455.99999999999983</c:v>
                </c:pt>
                <c:pt idx="39">
                  <c:v>285</c:v>
                </c:pt>
                <c:pt idx="40">
                  <c:v>320</c:v>
                </c:pt>
                <c:pt idx="41">
                  <c:v>270</c:v>
                </c:pt>
                <c:pt idx="42">
                  <c:v>377</c:v>
                </c:pt>
                <c:pt idx="43">
                  <c:v>275</c:v>
                </c:pt>
                <c:pt idx="44">
                  <c:v>360</c:v>
                </c:pt>
                <c:pt idx="45">
                  <c:v>301</c:v>
                </c:pt>
                <c:pt idx="46">
                  <c:v>488</c:v>
                </c:pt>
                <c:pt idx="47">
                  <c:v>604</c:v>
                </c:pt>
                <c:pt idx="48">
                  <c:v>381</c:v>
                </c:pt>
                <c:pt idx="49">
                  <c:v>378</c:v>
                </c:pt>
                <c:pt idx="50">
                  <c:v>315</c:v>
                </c:pt>
                <c:pt idx="51">
                  <c:v>299</c:v>
                </c:pt>
                <c:pt idx="52">
                  <c:v>437</c:v>
                </c:pt>
                <c:pt idx="53">
                  <c:v>411.00000000000011</c:v>
                </c:pt>
                <c:pt idx="54">
                  <c:v>441</c:v>
                </c:pt>
                <c:pt idx="55">
                  <c:v>523</c:v>
                </c:pt>
                <c:pt idx="56">
                  <c:v>458</c:v>
                </c:pt>
                <c:pt idx="57">
                  <c:v>627</c:v>
                </c:pt>
                <c:pt idx="58">
                  <c:v>791</c:v>
                </c:pt>
                <c:pt idx="59">
                  <c:v>1061</c:v>
                </c:pt>
                <c:pt idx="60">
                  <c:v>448.00000000000011</c:v>
                </c:pt>
                <c:pt idx="61">
                  <c:v>277</c:v>
                </c:pt>
                <c:pt idx="62">
                  <c:v>248</c:v>
                </c:pt>
                <c:pt idx="63">
                  <c:v>322</c:v>
                </c:pt>
                <c:pt idx="64">
                  <c:v>802.99999999999989</c:v>
                </c:pt>
                <c:pt idx="65">
                  <c:v>409.99999999999983</c:v>
                </c:pt>
                <c:pt idx="66">
                  <c:v>322</c:v>
                </c:pt>
                <c:pt idx="67">
                  <c:v>365</c:v>
                </c:pt>
                <c:pt idx="68">
                  <c:v>332</c:v>
                </c:pt>
                <c:pt idx="69">
                  <c:v>283</c:v>
                </c:pt>
                <c:pt idx="70">
                  <c:v>676</c:v>
                </c:pt>
                <c:pt idx="71">
                  <c:v>322</c:v>
                </c:pt>
                <c:pt idx="72">
                  <c:v>393</c:v>
                </c:pt>
                <c:pt idx="73">
                  <c:v>249</c:v>
                </c:pt>
                <c:pt idx="74">
                  <c:v>271</c:v>
                </c:pt>
                <c:pt idx="75">
                  <c:v>308</c:v>
                </c:pt>
                <c:pt idx="76">
                  <c:v>292</c:v>
                </c:pt>
                <c:pt idx="77">
                  <c:v>292</c:v>
                </c:pt>
                <c:pt idx="78">
                  <c:v>326</c:v>
                </c:pt>
                <c:pt idx="79">
                  <c:v>343</c:v>
                </c:pt>
                <c:pt idx="80">
                  <c:v>359</c:v>
                </c:pt>
                <c:pt idx="81">
                  <c:v>366</c:v>
                </c:pt>
                <c:pt idx="82">
                  <c:v>353</c:v>
                </c:pt>
                <c:pt idx="83">
                  <c:v>408</c:v>
                </c:pt>
                <c:pt idx="84">
                  <c:v>371</c:v>
                </c:pt>
                <c:pt idx="85">
                  <c:v>443</c:v>
                </c:pt>
                <c:pt idx="86">
                  <c:v>381</c:v>
                </c:pt>
                <c:pt idx="87">
                  <c:v>418</c:v>
                </c:pt>
                <c:pt idx="88">
                  <c:v>379</c:v>
                </c:pt>
                <c:pt idx="89">
                  <c:v>358</c:v>
                </c:pt>
                <c:pt idx="90">
                  <c:v>382</c:v>
                </c:pt>
                <c:pt idx="91">
                  <c:v>318</c:v>
                </c:pt>
                <c:pt idx="92">
                  <c:v>390</c:v>
                </c:pt>
                <c:pt idx="93">
                  <c:v>350</c:v>
                </c:pt>
                <c:pt idx="94">
                  <c:v>372</c:v>
                </c:pt>
                <c:pt idx="95">
                  <c:v>301</c:v>
                </c:pt>
                <c:pt idx="96">
                  <c:v>376</c:v>
                </c:pt>
                <c:pt idx="97">
                  <c:v>454</c:v>
                </c:pt>
                <c:pt idx="98">
                  <c:v>401</c:v>
                </c:pt>
                <c:pt idx="99">
                  <c:v>438.99999999999983</c:v>
                </c:pt>
                <c:pt idx="100">
                  <c:v>503</c:v>
                </c:pt>
                <c:pt idx="101">
                  <c:v>472</c:v>
                </c:pt>
                <c:pt idx="102">
                  <c:v>462</c:v>
                </c:pt>
                <c:pt idx="103">
                  <c:v>557</c:v>
                </c:pt>
                <c:pt idx="104">
                  <c:v>476.99999999999983</c:v>
                </c:pt>
                <c:pt idx="105">
                  <c:v>453</c:v>
                </c:pt>
                <c:pt idx="106">
                  <c:v>453</c:v>
                </c:pt>
                <c:pt idx="107">
                  <c:v>545</c:v>
                </c:pt>
                <c:pt idx="108">
                  <c:v>498.00000000000011</c:v>
                </c:pt>
                <c:pt idx="109">
                  <c:v>484.99999999999983</c:v>
                </c:pt>
                <c:pt idx="110">
                  <c:v>299</c:v>
                </c:pt>
                <c:pt idx="111">
                  <c:v>519</c:v>
                </c:pt>
                <c:pt idx="112">
                  <c:v>483</c:v>
                </c:pt>
                <c:pt idx="113">
                  <c:v>462</c:v>
                </c:pt>
                <c:pt idx="114">
                  <c:v>392</c:v>
                </c:pt>
                <c:pt idx="115">
                  <c:v>519</c:v>
                </c:pt>
                <c:pt idx="116">
                  <c:v>587</c:v>
                </c:pt>
                <c:pt idx="117">
                  <c:v>258</c:v>
                </c:pt>
                <c:pt idx="118">
                  <c:v>524</c:v>
                </c:pt>
                <c:pt idx="119">
                  <c:v>184</c:v>
                </c:pt>
                <c:pt idx="120">
                  <c:v>465.00000000000011</c:v>
                </c:pt>
                <c:pt idx="121">
                  <c:v>495</c:v>
                </c:pt>
                <c:pt idx="122">
                  <c:v>468</c:v>
                </c:pt>
                <c:pt idx="123">
                  <c:v>597</c:v>
                </c:pt>
                <c:pt idx="124">
                  <c:v>434.99999999999983</c:v>
                </c:pt>
                <c:pt idx="125">
                  <c:v>572</c:v>
                </c:pt>
                <c:pt idx="126">
                  <c:v>592</c:v>
                </c:pt>
                <c:pt idx="127">
                  <c:v>496</c:v>
                </c:pt>
                <c:pt idx="128">
                  <c:v>593</c:v>
                </c:pt>
                <c:pt idx="129">
                  <c:v>678</c:v>
                </c:pt>
                <c:pt idx="130">
                  <c:v>643</c:v>
                </c:pt>
                <c:pt idx="131">
                  <c:v>554</c:v>
                </c:pt>
                <c:pt idx="132">
                  <c:v>632</c:v>
                </c:pt>
                <c:pt idx="133">
                  <c:v>609</c:v>
                </c:pt>
                <c:pt idx="134">
                  <c:v>782</c:v>
                </c:pt>
                <c:pt idx="135">
                  <c:v>264</c:v>
                </c:pt>
                <c:pt idx="136">
                  <c:v>758</c:v>
                </c:pt>
                <c:pt idx="137">
                  <c:v>650</c:v>
                </c:pt>
                <c:pt idx="138">
                  <c:v>561</c:v>
                </c:pt>
                <c:pt idx="139">
                  <c:v>631</c:v>
                </c:pt>
                <c:pt idx="140">
                  <c:v>596</c:v>
                </c:pt>
                <c:pt idx="141">
                  <c:v>625</c:v>
                </c:pt>
                <c:pt idx="142">
                  <c:v>682</c:v>
                </c:pt>
                <c:pt idx="143">
                  <c:v>607</c:v>
                </c:pt>
                <c:pt idx="144">
                  <c:v>479</c:v>
                </c:pt>
                <c:pt idx="145">
                  <c:v>741</c:v>
                </c:pt>
                <c:pt idx="146">
                  <c:v>647</c:v>
                </c:pt>
                <c:pt idx="147">
                  <c:v>687</c:v>
                </c:pt>
                <c:pt idx="148">
                  <c:v>247</c:v>
                </c:pt>
                <c:pt idx="149">
                  <c:v>711</c:v>
                </c:pt>
                <c:pt idx="150">
                  <c:v>682</c:v>
                </c:pt>
                <c:pt idx="151">
                  <c:v>597</c:v>
                </c:pt>
                <c:pt idx="152">
                  <c:v>311</c:v>
                </c:pt>
                <c:pt idx="153">
                  <c:v>700</c:v>
                </c:pt>
                <c:pt idx="154">
                  <c:v>632</c:v>
                </c:pt>
                <c:pt idx="155">
                  <c:v>808</c:v>
                </c:pt>
                <c:pt idx="156">
                  <c:v>754</c:v>
                </c:pt>
                <c:pt idx="157">
                  <c:v>670</c:v>
                </c:pt>
                <c:pt idx="158">
                  <c:v>713</c:v>
                </c:pt>
                <c:pt idx="159">
                  <c:v>778</c:v>
                </c:pt>
                <c:pt idx="160">
                  <c:v>839</c:v>
                </c:pt>
                <c:pt idx="161">
                  <c:v>766</c:v>
                </c:pt>
                <c:pt idx="162">
                  <c:v>737</c:v>
                </c:pt>
                <c:pt idx="163">
                  <c:v>819</c:v>
                </c:pt>
                <c:pt idx="164">
                  <c:v>801</c:v>
                </c:pt>
                <c:pt idx="165">
                  <c:v>318</c:v>
                </c:pt>
                <c:pt idx="166">
                  <c:v>681</c:v>
                </c:pt>
                <c:pt idx="167">
                  <c:v>697</c:v>
                </c:pt>
                <c:pt idx="168">
                  <c:v>821.00000000000011</c:v>
                </c:pt>
                <c:pt idx="169">
                  <c:v>871.00000000000011</c:v>
                </c:pt>
                <c:pt idx="170">
                  <c:v>793</c:v>
                </c:pt>
                <c:pt idx="171">
                  <c:v>808</c:v>
                </c:pt>
                <c:pt idx="172">
                  <c:v>817</c:v>
                </c:pt>
                <c:pt idx="173">
                  <c:v>801</c:v>
                </c:pt>
                <c:pt idx="174">
                  <c:v>765</c:v>
                </c:pt>
                <c:pt idx="175">
                  <c:v>782</c:v>
                </c:pt>
                <c:pt idx="176">
                  <c:v>817</c:v>
                </c:pt>
                <c:pt idx="177">
                  <c:v>808</c:v>
                </c:pt>
                <c:pt idx="178">
                  <c:v>859</c:v>
                </c:pt>
                <c:pt idx="179">
                  <c:v>923</c:v>
                </c:pt>
                <c:pt idx="180">
                  <c:v>830.00000000000011</c:v>
                </c:pt>
                <c:pt idx="181">
                  <c:v>882</c:v>
                </c:pt>
                <c:pt idx="182">
                  <c:v>860</c:v>
                </c:pt>
                <c:pt idx="183">
                  <c:v>818</c:v>
                </c:pt>
                <c:pt idx="184">
                  <c:v>848</c:v>
                </c:pt>
                <c:pt idx="185">
                  <c:v>816</c:v>
                </c:pt>
                <c:pt idx="186">
                  <c:v>859</c:v>
                </c:pt>
                <c:pt idx="187">
                  <c:v>798</c:v>
                </c:pt>
                <c:pt idx="188">
                  <c:v>889</c:v>
                </c:pt>
                <c:pt idx="189">
                  <c:v>924</c:v>
                </c:pt>
                <c:pt idx="190">
                  <c:v>936.99999999999989</c:v>
                </c:pt>
                <c:pt idx="191">
                  <c:v>603</c:v>
                </c:pt>
                <c:pt idx="192">
                  <c:v>575</c:v>
                </c:pt>
                <c:pt idx="193">
                  <c:v>546</c:v>
                </c:pt>
                <c:pt idx="194">
                  <c:v>711</c:v>
                </c:pt>
                <c:pt idx="195">
                  <c:v>648</c:v>
                </c:pt>
                <c:pt idx="196">
                  <c:v>737</c:v>
                </c:pt>
                <c:pt idx="197">
                  <c:v>677</c:v>
                </c:pt>
                <c:pt idx="198">
                  <c:v>480</c:v>
                </c:pt>
                <c:pt idx="199">
                  <c:v>821.00000000000011</c:v>
                </c:pt>
                <c:pt idx="200">
                  <c:v>283</c:v>
                </c:pt>
                <c:pt idx="201">
                  <c:v>1273</c:v>
                </c:pt>
                <c:pt idx="202">
                  <c:v>963.00000000000011</c:v>
                </c:pt>
                <c:pt idx="203">
                  <c:v>1058</c:v>
                </c:pt>
                <c:pt idx="204">
                  <c:v>963.00000000000011</c:v>
                </c:pt>
                <c:pt idx="205">
                  <c:v>665</c:v>
                </c:pt>
                <c:pt idx="206">
                  <c:v>537</c:v>
                </c:pt>
                <c:pt idx="207">
                  <c:v>783</c:v>
                </c:pt>
                <c:pt idx="208">
                  <c:v>1509</c:v>
                </c:pt>
                <c:pt idx="209">
                  <c:v>1064</c:v>
                </c:pt>
                <c:pt idx="210">
                  <c:v>401</c:v>
                </c:pt>
                <c:pt idx="211">
                  <c:v>581</c:v>
                </c:pt>
                <c:pt idx="212">
                  <c:v>515</c:v>
                </c:pt>
                <c:pt idx="213">
                  <c:v>658</c:v>
                </c:pt>
                <c:pt idx="214">
                  <c:v>648</c:v>
                </c:pt>
                <c:pt idx="215">
                  <c:v>674</c:v>
                </c:pt>
                <c:pt idx="216">
                  <c:v>646</c:v>
                </c:pt>
                <c:pt idx="217">
                  <c:v>850</c:v>
                </c:pt>
                <c:pt idx="218">
                  <c:v>875</c:v>
                </c:pt>
                <c:pt idx="219">
                  <c:v>838.00000000000011</c:v>
                </c:pt>
                <c:pt idx="220">
                  <c:v>436.00000000000011</c:v>
                </c:pt>
                <c:pt idx="221">
                  <c:v>363</c:v>
                </c:pt>
                <c:pt idx="222">
                  <c:v>335</c:v>
                </c:pt>
                <c:pt idx="223">
                  <c:v>465.00000000000011</c:v>
                </c:pt>
                <c:pt idx="224">
                  <c:v>357</c:v>
                </c:pt>
                <c:pt idx="225">
                  <c:v>448.00000000000011</c:v>
                </c:pt>
                <c:pt idx="226">
                  <c:v>361</c:v>
                </c:pt>
                <c:pt idx="227">
                  <c:v>382</c:v>
                </c:pt>
                <c:pt idx="228">
                  <c:v>465.00000000000011</c:v>
                </c:pt>
                <c:pt idx="229">
                  <c:v>375</c:v>
                </c:pt>
                <c:pt idx="230">
                  <c:v>334</c:v>
                </c:pt>
                <c:pt idx="231">
                  <c:v>399</c:v>
                </c:pt>
                <c:pt idx="232">
                  <c:v>422</c:v>
                </c:pt>
                <c:pt idx="233">
                  <c:v>594</c:v>
                </c:pt>
                <c:pt idx="234">
                  <c:v>534</c:v>
                </c:pt>
                <c:pt idx="235">
                  <c:v>421</c:v>
                </c:pt>
                <c:pt idx="236">
                  <c:v>366</c:v>
                </c:pt>
                <c:pt idx="237">
                  <c:v>515</c:v>
                </c:pt>
                <c:pt idx="238">
                  <c:v>340</c:v>
                </c:pt>
                <c:pt idx="239">
                  <c:v>491</c:v>
                </c:pt>
                <c:pt idx="240">
                  <c:v>499</c:v>
                </c:pt>
                <c:pt idx="241">
                  <c:v>514</c:v>
                </c:pt>
                <c:pt idx="242">
                  <c:v>687</c:v>
                </c:pt>
                <c:pt idx="243">
                  <c:v>411.00000000000011</c:v>
                </c:pt>
                <c:pt idx="244">
                  <c:v>706</c:v>
                </c:pt>
                <c:pt idx="245">
                  <c:v>555</c:v>
                </c:pt>
                <c:pt idx="246">
                  <c:v>907</c:v>
                </c:pt>
                <c:pt idx="247">
                  <c:v>565</c:v>
                </c:pt>
                <c:pt idx="248">
                  <c:v>451.99999999999983</c:v>
                </c:pt>
                <c:pt idx="249">
                  <c:v>531</c:v>
                </c:pt>
                <c:pt idx="250">
                  <c:v>542</c:v>
                </c:pt>
                <c:pt idx="251">
                  <c:v>747</c:v>
                </c:pt>
                <c:pt idx="252">
                  <c:v>425</c:v>
                </c:pt>
                <c:pt idx="253">
                  <c:v>649</c:v>
                </c:pt>
                <c:pt idx="254">
                  <c:v>478</c:v>
                </c:pt>
                <c:pt idx="255">
                  <c:v>673</c:v>
                </c:pt>
                <c:pt idx="256">
                  <c:v>802</c:v>
                </c:pt>
                <c:pt idx="257">
                  <c:v>484</c:v>
                </c:pt>
                <c:pt idx="258">
                  <c:v>758</c:v>
                </c:pt>
                <c:pt idx="259">
                  <c:v>701</c:v>
                </c:pt>
                <c:pt idx="260">
                  <c:v>507</c:v>
                </c:pt>
                <c:pt idx="261">
                  <c:v>517</c:v>
                </c:pt>
                <c:pt idx="262">
                  <c:v>759</c:v>
                </c:pt>
                <c:pt idx="263">
                  <c:v>436.00000000000011</c:v>
                </c:pt>
                <c:pt idx="264">
                  <c:v>620</c:v>
                </c:pt>
                <c:pt idx="265">
                  <c:v>468</c:v>
                </c:pt>
                <c:pt idx="266">
                  <c:v>669</c:v>
                </c:pt>
                <c:pt idx="267">
                  <c:v>637</c:v>
                </c:pt>
                <c:pt idx="268">
                  <c:v>944</c:v>
                </c:pt>
                <c:pt idx="269">
                  <c:v>480.99999999999983</c:v>
                </c:pt>
                <c:pt idx="270">
                  <c:v>718</c:v>
                </c:pt>
                <c:pt idx="271">
                  <c:v>933</c:v>
                </c:pt>
                <c:pt idx="272">
                  <c:v>426.99999999999983</c:v>
                </c:pt>
                <c:pt idx="273">
                  <c:v>765</c:v>
                </c:pt>
                <c:pt idx="274">
                  <c:v>667</c:v>
                </c:pt>
                <c:pt idx="275">
                  <c:v>823</c:v>
                </c:pt>
                <c:pt idx="276">
                  <c:v>916</c:v>
                </c:pt>
                <c:pt idx="277">
                  <c:v>975</c:v>
                </c:pt>
                <c:pt idx="278">
                  <c:v>454</c:v>
                </c:pt>
                <c:pt idx="279">
                  <c:v>585</c:v>
                </c:pt>
                <c:pt idx="280">
                  <c:v>932</c:v>
                </c:pt>
                <c:pt idx="281">
                  <c:v>612</c:v>
                </c:pt>
                <c:pt idx="282">
                  <c:v>519</c:v>
                </c:pt>
                <c:pt idx="283">
                  <c:v>1025</c:v>
                </c:pt>
                <c:pt idx="284">
                  <c:v>432</c:v>
                </c:pt>
                <c:pt idx="285">
                  <c:v>770</c:v>
                </c:pt>
                <c:pt idx="286">
                  <c:v>623</c:v>
                </c:pt>
                <c:pt idx="287">
                  <c:v>792</c:v>
                </c:pt>
                <c:pt idx="288">
                  <c:v>1166</c:v>
                </c:pt>
                <c:pt idx="289">
                  <c:v>1404</c:v>
                </c:pt>
                <c:pt idx="290">
                  <c:v>824</c:v>
                </c:pt>
                <c:pt idx="291">
                  <c:v>437</c:v>
                </c:pt>
                <c:pt idx="292">
                  <c:v>694</c:v>
                </c:pt>
                <c:pt idx="293">
                  <c:v>642</c:v>
                </c:pt>
                <c:pt idx="294">
                  <c:v>498.00000000000011</c:v>
                </c:pt>
                <c:pt idx="295">
                  <c:v>282</c:v>
                </c:pt>
                <c:pt idx="296">
                  <c:v>738</c:v>
                </c:pt>
                <c:pt idx="297">
                  <c:v>497</c:v>
                </c:pt>
                <c:pt idx="298">
                  <c:v>1027</c:v>
                </c:pt>
                <c:pt idx="299">
                  <c:v>877.99999999999989</c:v>
                </c:pt>
                <c:pt idx="300">
                  <c:v>554</c:v>
                </c:pt>
                <c:pt idx="301">
                  <c:v>565</c:v>
                </c:pt>
                <c:pt idx="302">
                  <c:v>816</c:v>
                </c:pt>
                <c:pt idx="303">
                  <c:v>513</c:v>
                </c:pt>
                <c:pt idx="304">
                  <c:v>1328</c:v>
                </c:pt>
                <c:pt idx="305">
                  <c:v>771</c:v>
                </c:pt>
                <c:pt idx="306">
                  <c:v>1263</c:v>
                </c:pt>
                <c:pt idx="307">
                  <c:v>1130</c:v>
                </c:pt>
                <c:pt idx="308">
                  <c:v>817</c:v>
                </c:pt>
                <c:pt idx="309">
                  <c:v>194</c:v>
                </c:pt>
                <c:pt idx="310">
                  <c:v>1167</c:v>
                </c:pt>
                <c:pt idx="311">
                  <c:v>712</c:v>
                </c:pt>
                <c:pt idx="312">
                  <c:v>767</c:v>
                </c:pt>
                <c:pt idx="313">
                  <c:v>706</c:v>
                </c:pt>
                <c:pt idx="314">
                  <c:v>626</c:v>
                </c:pt>
                <c:pt idx="315">
                  <c:v>650</c:v>
                </c:pt>
                <c:pt idx="316">
                  <c:v>972.00000000000011</c:v>
                </c:pt>
                <c:pt idx="317">
                  <c:v>1049</c:v>
                </c:pt>
                <c:pt idx="318">
                  <c:v>754</c:v>
                </c:pt>
                <c:pt idx="319">
                  <c:v>505.99999999999983</c:v>
                </c:pt>
                <c:pt idx="320">
                  <c:v>878.99999999999989</c:v>
                </c:pt>
                <c:pt idx="321">
                  <c:v>1055</c:v>
                </c:pt>
                <c:pt idx="322">
                  <c:v>2270</c:v>
                </c:pt>
                <c:pt idx="323">
                  <c:v>961</c:v>
                </c:pt>
                <c:pt idx="324">
                  <c:v>836</c:v>
                </c:pt>
                <c:pt idx="325">
                  <c:v>617</c:v>
                </c:pt>
                <c:pt idx="326">
                  <c:v>1041</c:v>
                </c:pt>
                <c:pt idx="327">
                  <c:v>603</c:v>
                </c:pt>
                <c:pt idx="328">
                  <c:v>967</c:v>
                </c:pt>
                <c:pt idx="329">
                  <c:v>1205</c:v>
                </c:pt>
                <c:pt idx="330">
                  <c:v>1083</c:v>
                </c:pt>
                <c:pt idx="331">
                  <c:v>1166</c:v>
                </c:pt>
                <c:pt idx="332">
                  <c:v>617</c:v>
                </c:pt>
                <c:pt idx="333">
                  <c:v>994.99999999999989</c:v>
                </c:pt>
                <c:pt idx="334">
                  <c:v>1278</c:v>
                </c:pt>
                <c:pt idx="335">
                  <c:v>1509</c:v>
                </c:pt>
                <c:pt idx="336">
                  <c:v>840</c:v>
                </c:pt>
                <c:pt idx="337">
                  <c:v>639</c:v>
                </c:pt>
                <c:pt idx="338">
                  <c:v>731</c:v>
                </c:pt>
                <c:pt idx="339">
                  <c:v>985</c:v>
                </c:pt>
                <c:pt idx="340">
                  <c:v>907</c:v>
                </c:pt>
                <c:pt idx="341">
                  <c:v>1523</c:v>
                </c:pt>
                <c:pt idx="342">
                  <c:v>1775</c:v>
                </c:pt>
                <c:pt idx="343">
                  <c:v>762</c:v>
                </c:pt>
                <c:pt idx="344">
                  <c:v>1094</c:v>
                </c:pt>
                <c:pt idx="345">
                  <c:v>1389</c:v>
                </c:pt>
                <c:pt idx="346">
                  <c:v>2117</c:v>
                </c:pt>
                <c:pt idx="347">
                  <c:v>1492</c:v>
                </c:pt>
                <c:pt idx="348">
                  <c:v>1657</c:v>
                </c:pt>
                <c:pt idx="349">
                  <c:v>2265</c:v>
                </c:pt>
                <c:pt idx="350">
                  <c:v>2281</c:v>
                </c:pt>
                <c:pt idx="351">
                  <c:v>1241</c:v>
                </c:pt>
                <c:pt idx="352">
                  <c:v>1247</c:v>
                </c:pt>
                <c:pt idx="353">
                  <c:v>1569</c:v>
                </c:pt>
                <c:pt idx="354">
                  <c:v>1569</c:v>
                </c:pt>
                <c:pt idx="355">
                  <c:v>773</c:v>
                </c:pt>
                <c:pt idx="356">
                  <c:v>1467</c:v>
                </c:pt>
                <c:pt idx="357">
                  <c:v>1563</c:v>
                </c:pt>
                <c:pt idx="358">
                  <c:v>1321</c:v>
                </c:pt>
                <c:pt idx="359">
                  <c:v>1187</c:v>
                </c:pt>
                <c:pt idx="360">
                  <c:v>1415</c:v>
                </c:pt>
                <c:pt idx="361">
                  <c:v>1135</c:v>
                </c:pt>
                <c:pt idx="362">
                  <c:v>1488</c:v>
                </c:pt>
                <c:pt idx="363">
                  <c:v>1891</c:v>
                </c:pt>
                <c:pt idx="364">
                  <c:v>993</c:v>
                </c:pt>
                <c:pt idx="365">
                  <c:v>1927</c:v>
                </c:pt>
                <c:pt idx="366">
                  <c:v>1689</c:v>
                </c:pt>
                <c:pt idx="367">
                  <c:v>2853</c:v>
                </c:pt>
                <c:pt idx="368">
                  <c:v>2174</c:v>
                </c:pt>
                <c:pt idx="369">
                  <c:v>1941</c:v>
                </c:pt>
                <c:pt idx="370">
                  <c:v>1978</c:v>
                </c:pt>
                <c:pt idx="371">
                  <c:v>356</c:v>
                </c:pt>
                <c:pt idx="372">
                  <c:v>546</c:v>
                </c:pt>
                <c:pt idx="373">
                  <c:v>492</c:v>
                </c:pt>
                <c:pt idx="374">
                  <c:v>655</c:v>
                </c:pt>
                <c:pt idx="375">
                  <c:v>524</c:v>
                </c:pt>
                <c:pt idx="376">
                  <c:v>777</c:v>
                </c:pt>
                <c:pt idx="377">
                  <c:v>356</c:v>
                </c:pt>
                <c:pt idx="378">
                  <c:v>448.00000000000011</c:v>
                </c:pt>
                <c:pt idx="379">
                  <c:v>620</c:v>
                </c:pt>
                <c:pt idx="380">
                  <c:v>546</c:v>
                </c:pt>
                <c:pt idx="381">
                  <c:v>590</c:v>
                </c:pt>
                <c:pt idx="382">
                  <c:v>520</c:v>
                </c:pt>
                <c:pt idx="383">
                  <c:v>341</c:v>
                </c:pt>
                <c:pt idx="384">
                  <c:v>724</c:v>
                </c:pt>
                <c:pt idx="385">
                  <c:v>1044</c:v>
                </c:pt>
                <c:pt idx="386">
                  <c:v>731</c:v>
                </c:pt>
                <c:pt idx="387">
                  <c:v>575</c:v>
                </c:pt>
                <c:pt idx="388">
                  <c:v>509</c:v>
                </c:pt>
                <c:pt idx="389">
                  <c:v>1144</c:v>
                </c:pt>
                <c:pt idx="390">
                  <c:v>688</c:v>
                </c:pt>
                <c:pt idx="391">
                  <c:v>943</c:v>
                </c:pt>
                <c:pt idx="392">
                  <c:v>583</c:v>
                </c:pt>
                <c:pt idx="393">
                  <c:v>878.99999999999989</c:v>
                </c:pt>
                <c:pt idx="394">
                  <c:v>1160</c:v>
                </c:pt>
                <c:pt idx="395">
                  <c:v>102</c:v>
                </c:pt>
                <c:pt idx="396">
                  <c:v>693</c:v>
                </c:pt>
                <c:pt idx="397">
                  <c:v>936.99999999999989</c:v>
                </c:pt>
                <c:pt idx="398">
                  <c:v>560</c:v>
                </c:pt>
                <c:pt idx="399">
                  <c:v>649</c:v>
                </c:pt>
                <c:pt idx="400">
                  <c:v>842</c:v>
                </c:pt>
                <c:pt idx="401">
                  <c:v>617</c:v>
                </c:pt>
                <c:pt idx="402">
                  <c:v>698</c:v>
                </c:pt>
                <c:pt idx="403">
                  <c:v>1027</c:v>
                </c:pt>
                <c:pt idx="404">
                  <c:v>768</c:v>
                </c:pt>
                <c:pt idx="405">
                  <c:v>650</c:v>
                </c:pt>
                <c:pt idx="406">
                  <c:v>1311</c:v>
                </c:pt>
                <c:pt idx="407">
                  <c:v>916</c:v>
                </c:pt>
                <c:pt idx="408">
                  <c:v>549</c:v>
                </c:pt>
                <c:pt idx="409">
                  <c:v>364</c:v>
                </c:pt>
                <c:pt idx="410">
                  <c:v>1178</c:v>
                </c:pt>
                <c:pt idx="411">
                  <c:v>1137</c:v>
                </c:pt>
                <c:pt idx="412">
                  <c:v>769</c:v>
                </c:pt>
                <c:pt idx="413">
                  <c:v>1766</c:v>
                </c:pt>
                <c:pt idx="414">
                  <c:v>931</c:v>
                </c:pt>
                <c:pt idx="415">
                  <c:v>1393</c:v>
                </c:pt>
                <c:pt idx="416">
                  <c:v>1618</c:v>
                </c:pt>
                <c:pt idx="417">
                  <c:v>667</c:v>
                </c:pt>
                <c:pt idx="418">
                  <c:v>552</c:v>
                </c:pt>
                <c:pt idx="419">
                  <c:v>825</c:v>
                </c:pt>
                <c:pt idx="420">
                  <c:v>803.99999999999989</c:v>
                </c:pt>
                <c:pt idx="421">
                  <c:v>836.99999999999989</c:v>
                </c:pt>
                <c:pt idx="422">
                  <c:v>468</c:v>
                </c:pt>
                <c:pt idx="423">
                  <c:v>1049</c:v>
                </c:pt>
                <c:pt idx="424">
                  <c:v>953.99999999999989</c:v>
                </c:pt>
                <c:pt idx="425">
                  <c:v>866</c:v>
                </c:pt>
                <c:pt idx="426">
                  <c:v>874</c:v>
                </c:pt>
                <c:pt idx="427">
                  <c:v>629</c:v>
                </c:pt>
                <c:pt idx="428">
                  <c:v>616</c:v>
                </c:pt>
                <c:pt idx="429">
                  <c:v>1301</c:v>
                </c:pt>
                <c:pt idx="430">
                  <c:v>759</c:v>
                </c:pt>
                <c:pt idx="431">
                  <c:v>492</c:v>
                </c:pt>
                <c:pt idx="432">
                  <c:v>677</c:v>
                </c:pt>
                <c:pt idx="433">
                  <c:v>564</c:v>
                </c:pt>
                <c:pt idx="434">
                  <c:v>473.00000000000011</c:v>
                </c:pt>
                <c:pt idx="435">
                  <c:v>501.99999999999983</c:v>
                </c:pt>
                <c:pt idx="436">
                  <c:v>836</c:v>
                </c:pt>
                <c:pt idx="437">
                  <c:v>738</c:v>
                </c:pt>
                <c:pt idx="438">
                  <c:v>624</c:v>
                </c:pt>
                <c:pt idx="439">
                  <c:v>703</c:v>
                </c:pt>
                <c:pt idx="440">
                  <c:v>847.00000000000011</c:v>
                </c:pt>
                <c:pt idx="441">
                  <c:v>531</c:v>
                </c:pt>
                <c:pt idx="442">
                  <c:v>358</c:v>
                </c:pt>
                <c:pt idx="443">
                  <c:v>476.99999999999983</c:v>
                </c:pt>
                <c:pt idx="444">
                  <c:v>576</c:v>
                </c:pt>
                <c:pt idx="445">
                  <c:v>601</c:v>
                </c:pt>
                <c:pt idx="446">
                  <c:v>599</c:v>
                </c:pt>
                <c:pt idx="447">
                  <c:v>639</c:v>
                </c:pt>
                <c:pt idx="448">
                  <c:v>853.99999999999989</c:v>
                </c:pt>
                <c:pt idx="449">
                  <c:v>966</c:v>
                </c:pt>
                <c:pt idx="450">
                  <c:v>1597</c:v>
                </c:pt>
                <c:pt idx="451">
                  <c:v>737</c:v>
                </c:pt>
                <c:pt idx="452">
                  <c:v>676</c:v>
                </c:pt>
                <c:pt idx="453">
                  <c:v>459.99999999999983</c:v>
                </c:pt>
                <c:pt idx="454">
                  <c:v>669</c:v>
                </c:pt>
                <c:pt idx="455">
                  <c:v>774</c:v>
                </c:pt>
                <c:pt idx="456">
                  <c:v>580</c:v>
                </c:pt>
                <c:pt idx="457">
                  <c:v>2450</c:v>
                </c:pt>
                <c:pt idx="458">
                  <c:v>484</c:v>
                </c:pt>
                <c:pt idx="459">
                  <c:v>1040</c:v>
                </c:pt>
                <c:pt idx="460">
                  <c:v>724</c:v>
                </c:pt>
                <c:pt idx="461">
                  <c:v>947.00000000000011</c:v>
                </c:pt>
                <c:pt idx="462">
                  <c:v>98</c:v>
                </c:pt>
                <c:pt idx="463">
                  <c:v>147</c:v>
                </c:pt>
                <c:pt idx="464">
                  <c:v>229</c:v>
                </c:pt>
                <c:pt idx="465">
                  <c:v>66</c:v>
                </c:pt>
              </c:numCache>
            </c:numRef>
          </c:xVal>
          <c:yVal>
            <c:numRef>
              <c:f>Land!$R$1528:$R$1993</c:f>
              <c:numCache>
                <c:formatCode>General</c:formatCode>
                <c:ptCount val="466"/>
                <c:pt idx="0">
                  <c:v>1719</c:v>
                </c:pt>
                <c:pt idx="1">
                  <c:v>1809</c:v>
                </c:pt>
                <c:pt idx="2">
                  <c:v>1845</c:v>
                </c:pt>
                <c:pt idx="3">
                  <c:v>1923</c:v>
                </c:pt>
                <c:pt idx="4">
                  <c:v>2168</c:v>
                </c:pt>
                <c:pt idx="5">
                  <c:v>2663</c:v>
                </c:pt>
                <c:pt idx="6">
                  <c:v>2720</c:v>
                </c:pt>
                <c:pt idx="7">
                  <c:v>2765</c:v>
                </c:pt>
                <c:pt idx="8">
                  <c:v>955.9</c:v>
                </c:pt>
                <c:pt idx="9">
                  <c:v>1028.5</c:v>
                </c:pt>
                <c:pt idx="10">
                  <c:v>1210</c:v>
                </c:pt>
                <c:pt idx="11">
                  <c:v>1488.3</c:v>
                </c:pt>
                <c:pt idx="12">
                  <c:v>791</c:v>
                </c:pt>
                <c:pt idx="13">
                  <c:v>1298</c:v>
                </c:pt>
                <c:pt idx="14">
                  <c:v>2089</c:v>
                </c:pt>
                <c:pt idx="15">
                  <c:v>2346</c:v>
                </c:pt>
                <c:pt idx="16">
                  <c:v>1224</c:v>
                </c:pt>
                <c:pt idx="17">
                  <c:v>752</c:v>
                </c:pt>
                <c:pt idx="18">
                  <c:v>853.99999999999989</c:v>
                </c:pt>
                <c:pt idx="19">
                  <c:v>1137</c:v>
                </c:pt>
                <c:pt idx="20">
                  <c:v>1441</c:v>
                </c:pt>
                <c:pt idx="21">
                  <c:v>1198</c:v>
                </c:pt>
                <c:pt idx="22">
                  <c:v>1224</c:v>
                </c:pt>
                <c:pt idx="23">
                  <c:v>288</c:v>
                </c:pt>
                <c:pt idx="24">
                  <c:v>428</c:v>
                </c:pt>
                <c:pt idx="25">
                  <c:v>444.00000000000011</c:v>
                </c:pt>
                <c:pt idx="26">
                  <c:v>495</c:v>
                </c:pt>
                <c:pt idx="27">
                  <c:v>531</c:v>
                </c:pt>
                <c:pt idx="28">
                  <c:v>542</c:v>
                </c:pt>
                <c:pt idx="29">
                  <c:v>548</c:v>
                </c:pt>
                <c:pt idx="30">
                  <c:v>549</c:v>
                </c:pt>
                <c:pt idx="31">
                  <c:v>592</c:v>
                </c:pt>
                <c:pt idx="32">
                  <c:v>596</c:v>
                </c:pt>
                <c:pt idx="33">
                  <c:v>629</c:v>
                </c:pt>
                <c:pt idx="34">
                  <c:v>630</c:v>
                </c:pt>
                <c:pt idx="35">
                  <c:v>666</c:v>
                </c:pt>
                <c:pt idx="36">
                  <c:v>698</c:v>
                </c:pt>
                <c:pt idx="37">
                  <c:v>734</c:v>
                </c:pt>
                <c:pt idx="38">
                  <c:v>738</c:v>
                </c:pt>
                <c:pt idx="39">
                  <c:v>741</c:v>
                </c:pt>
                <c:pt idx="40">
                  <c:v>743</c:v>
                </c:pt>
                <c:pt idx="41">
                  <c:v>807</c:v>
                </c:pt>
                <c:pt idx="42">
                  <c:v>839</c:v>
                </c:pt>
                <c:pt idx="43">
                  <c:v>857</c:v>
                </c:pt>
                <c:pt idx="44">
                  <c:v>861.99999999999989</c:v>
                </c:pt>
                <c:pt idx="45">
                  <c:v>888.00000000000011</c:v>
                </c:pt>
                <c:pt idx="46">
                  <c:v>894</c:v>
                </c:pt>
                <c:pt idx="47">
                  <c:v>933</c:v>
                </c:pt>
                <c:pt idx="48">
                  <c:v>939</c:v>
                </c:pt>
                <c:pt idx="49">
                  <c:v>960</c:v>
                </c:pt>
                <c:pt idx="50">
                  <c:v>1004</c:v>
                </c:pt>
                <c:pt idx="51">
                  <c:v>1052</c:v>
                </c:pt>
                <c:pt idx="52">
                  <c:v>1096</c:v>
                </c:pt>
                <c:pt idx="53">
                  <c:v>1131</c:v>
                </c:pt>
                <c:pt idx="54">
                  <c:v>1218</c:v>
                </c:pt>
                <c:pt idx="55">
                  <c:v>1245</c:v>
                </c:pt>
                <c:pt idx="56">
                  <c:v>1326</c:v>
                </c:pt>
                <c:pt idx="57">
                  <c:v>1608</c:v>
                </c:pt>
                <c:pt idx="58">
                  <c:v>1876</c:v>
                </c:pt>
                <c:pt idx="59">
                  <c:v>2387</c:v>
                </c:pt>
                <c:pt idx="60">
                  <c:v>718</c:v>
                </c:pt>
                <c:pt idx="61">
                  <c:v>753</c:v>
                </c:pt>
                <c:pt idx="62">
                  <c:v>773</c:v>
                </c:pt>
                <c:pt idx="63">
                  <c:v>997.00000000000011</c:v>
                </c:pt>
                <c:pt idx="64">
                  <c:v>1349</c:v>
                </c:pt>
                <c:pt idx="65">
                  <c:v>953.99999999999989</c:v>
                </c:pt>
                <c:pt idx="66">
                  <c:v>589</c:v>
                </c:pt>
                <c:pt idx="67">
                  <c:v>594</c:v>
                </c:pt>
                <c:pt idx="68">
                  <c:v>748</c:v>
                </c:pt>
                <c:pt idx="69">
                  <c:v>825</c:v>
                </c:pt>
                <c:pt idx="70">
                  <c:v>1111</c:v>
                </c:pt>
                <c:pt idx="71">
                  <c:v>486.00000000000011</c:v>
                </c:pt>
                <c:pt idx="72">
                  <c:v>1017</c:v>
                </c:pt>
                <c:pt idx="73">
                  <c:v>282</c:v>
                </c:pt>
                <c:pt idx="74">
                  <c:v>393</c:v>
                </c:pt>
                <c:pt idx="75">
                  <c:v>395</c:v>
                </c:pt>
                <c:pt idx="76">
                  <c:v>396</c:v>
                </c:pt>
                <c:pt idx="77">
                  <c:v>438</c:v>
                </c:pt>
                <c:pt idx="78">
                  <c:v>492</c:v>
                </c:pt>
                <c:pt idx="79">
                  <c:v>508</c:v>
                </c:pt>
                <c:pt idx="80">
                  <c:v>513</c:v>
                </c:pt>
                <c:pt idx="81">
                  <c:v>543</c:v>
                </c:pt>
                <c:pt idx="82">
                  <c:v>544</c:v>
                </c:pt>
                <c:pt idx="83">
                  <c:v>551</c:v>
                </c:pt>
                <c:pt idx="84">
                  <c:v>559</c:v>
                </c:pt>
                <c:pt idx="85">
                  <c:v>562</c:v>
                </c:pt>
                <c:pt idx="86">
                  <c:v>564</c:v>
                </c:pt>
                <c:pt idx="87">
                  <c:v>598</c:v>
                </c:pt>
                <c:pt idx="88">
                  <c:v>600</c:v>
                </c:pt>
                <c:pt idx="89">
                  <c:v>609</c:v>
                </c:pt>
                <c:pt idx="90">
                  <c:v>616</c:v>
                </c:pt>
                <c:pt idx="91">
                  <c:v>620</c:v>
                </c:pt>
                <c:pt idx="92">
                  <c:v>621</c:v>
                </c:pt>
                <c:pt idx="93">
                  <c:v>627</c:v>
                </c:pt>
                <c:pt idx="94">
                  <c:v>633</c:v>
                </c:pt>
                <c:pt idx="95">
                  <c:v>644</c:v>
                </c:pt>
                <c:pt idx="96">
                  <c:v>657</c:v>
                </c:pt>
                <c:pt idx="97">
                  <c:v>662</c:v>
                </c:pt>
                <c:pt idx="98">
                  <c:v>671</c:v>
                </c:pt>
                <c:pt idx="99">
                  <c:v>671</c:v>
                </c:pt>
                <c:pt idx="100">
                  <c:v>679</c:v>
                </c:pt>
                <c:pt idx="101">
                  <c:v>683</c:v>
                </c:pt>
                <c:pt idx="102">
                  <c:v>685</c:v>
                </c:pt>
                <c:pt idx="103">
                  <c:v>690</c:v>
                </c:pt>
                <c:pt idx="104">
                  <c:v>697</c:v>
                </c:pt>
                <c:pt idx="105">
                  <c:v>721</c:v>
                </c:pt>
                <c:pt idx="106">
                  <c:v>722</c:v>
                </c:pt>
                <c:pt idx="107">
                  <c:v>727</c:v>
                </c:pt>
                <c:pt idx="108">
                  <c:v>729</c:v>
                </c:pt>
                <c:pt idx="109">
                  <c:v>731</c:v>
                </c:pt>
                <c:pt idx="110">
                  <c:v>736</c:v>
                </c:pt>
                <c:pt idx="111">
                  <c:v>741</c:v>
                </c:pt>
                <c:pt idx="112">
                  <c:v>751</c:v>
                </c:pt>
                <c:pt idx="113">
                  <c:v>754</c:v>
                </c:pt>
                <c:pt idx="114">
                  <c:v>760</c:v>
                </c:pt>
                <c:pt idx="115">
                  <c:v>786</c:v>
                </c:pt>
                <c:pt idx="116">
                  <c:v>788</c:v>
                </c:pt>
                <c:pt idx="117">
                  <c:v>795</c:v>
                </c:pt>
                <c:pt idx="118">
                  <c:v>798</c:v>
                </c:pt>
                <c:pt idx="119">
                  <c:v>799</c:v>
                </c:pt>
                <c:pt idx="120">
                  <c:v>802</c:v>
                </c:pt>
                <c:pt idx="121">
                  <c:v>810</c:v>
                </c:pt>
                <c:pt idx="122">
                  <c:v>817</c:v>
                </c:pt>
                <c:pt idx="123">
                  <c:v>819</c:v>
                </c:pt>
                <c:pt idx="124">
                  <c:v>821.00000000000011</c:v>
                </c:pt>
                <c:pt idx="125">
                  <c:v>835</c:v>
                </c:pt>
                <c:pt idx="126">
                  <c:v>838.00000000000011</c:v>
                </c:pt>
                <c:pt idx="127">
                  <c:v>839</c:v>
                </c:pt>
                <c:pt idx="128">
                  <c:v>891</c:v>
                </c:pt>
                <c:pt idx="129">
                  <c:v>897.00000000000011</c:v>
                </c:pt>
                <c:pt idx="130">
                  <c:v>901</c:v>
                </c:pt>
                <c:pt idx="131">
                  <c:v>902.99999999999989</c:v>
                </c:pt>
                <c:pt idx="132">
                  <c:v>902.99999999999989</c:v>
                </c:pt>
                <c:pt idx="133">
                  <c:v>911</c:v>
                </c:pt>
                <c:pt idx="134">
                  <c:v>917</c:v>
                </c:pt>
                <c:pt idx="135">
                  <c:v>922.00000000000011</c:v>
                </c:pt>
                <c:pt idx="136">
                  <c:v>930.00000000000011</c:v>
                </c:pt>
                <c:pt idx="137">
                  <c:v>933</c:v>
                </c:pt>
                <c:pt idx="138">
                  <c:v>942</c:v>
                </c:pt>
                <c:pt idx="139">
                  <c:v>944</c:v>
                </c:pt>
                <c:pt idx="140">
                  <c:v>944.99999999999989</c:v>
                </c:pt>
                <c:pt idx="141">
                  <c:v>948</c:v>
                </c:pt>
                <c:pt idx="142">
                  <c:v>952</c:v>
                </c:pt>
                <c:pt idx="143">
                  <c:v>952.99999999999989</c:v>
                </c:pt>
                <c:pt idx="144">
                  <c:v>953.99999999999989</c:v>
                </c:pt>
                <c:pt idx="145">
                  <c:v>967</c:v>
                </c:pt>
                <c:pt idx="146">
                  <c:v>994.99999999999989</c:v>
                </c:pt>
                <c:pt idx="147">
                  <c:v>1000</c:v>
                </c:pt>
                <c:pt idx="148">
                  <c:v>1030</c:v>
                </c:pt>
                <c:pt idx="149">
                  <c:v>1046</c:v>
                </c:pt>
                <c:pt idx="150">
                  <c:v>1048</c:v>
                </c:pt>
                <c:pt idx="151">
                  <c:v>1049</c:v>
                </c:pt>
                <c:pt idx="152">
                  <c:v>1056</c:v>
                </c:pt>
                <c:pt idx="153">
                  <c:v>1072</c:v>
                </c:pt>
                <c:pt idx="154">
                  <c:v>1076</c:v>
                </c:pt>
                <c:pt idx="155">
                  <c:v>1081</c:v>
                </c:pt>
                <c:pt idx="156">
                  <c:v>1102</c:v>
                </c:pt>
                <c:pt idx="157">
                  <c:v>1110</c:v>
                </c:pt>
                <c:pt idx="158">
                  <c:v>1110</c:v>
                </c:pt>
                <c:pt idx="159">
                  <c:v>1115</c:v>
                </c:pt>
                <c:pt idx="160">
                  <c:v>1124</c:v>
                </c:pt>
                <c:pt idx="161">
                  <c:v>1134</c:v>
                </c:pt>
                <c:pt idx="162">
                  <c:v>1138</c:v>
                </c:pt>
                <c:pt idx="163">
                  <c:v>1140</c:v>
                </c:pt>
                <c:pt idx="164">
                  <c:v>1143</c:v>
                </c:pt>
                <c:pt idx="165">
                  <c:v>1146</c:v>
                </c:pt>
                <c:pt idx="166">
                  <c:v>1152</c:v>
                </c:pt>
                <c:pt idx="167">
                  <c:v>1158</c:v>
                </c:pt>
                <c:pt idx="168">
                  <c:v>1161</c:v>
                </c:pt>
                <c:pt idx="169">
                  <c:v>1170</c:v>
                </c:pt>
                <c:pt idx="170">
                  <c:v>1175</c:v>
                </c:pt>
                <c:pt idx="171">
                  <c:v>1175</c:v>
                </c:pt>
                <c:pt idx="172">
                  <c:v>1180</c:v>
                </c:pt>
                <c:pt idx="173">
                  <c:v>1185</c:v>
                </c:pt>
                <c:pt idx="174">
                  <c:v>1191</c:v>
                </c:pt>
                <c:pt idx="175">
                  <c:v>1204</c:v>
                </c:pt>
                <c:pt idx="176">
                  <c:v>1205</c:v>
                </c:pt>
                <c:pt idx="177">
                  <c:v>1208</c:v>
                </c:pt>
                <c:pt idx="178">
                  <c:v>1212</c:v>
                </c:pt>
                <c:pt idx="179">
                  <c:v>1212</c:v>
                </c:pt>
                <c:pt idx="180">
                  <c:v>1233</c:v>
                </c:pt>
                <c:pt idx="181">
                  <c:v>1245</c:v>
                </c:pt>
                <c:pt idx="182">
                  <c:v>1253</c:v>
                </c:pt>
                <c:pt idx="183">
                  <c:v>1281</c:v>
                </c:pt>
                <c:pt idx="184">
                  <c:v>1284</c:v>
                </c:pt>
                <c:pt idx="185">
                  <c:v>1285</c:v>
                </c:pt>
                <c:pt idx="186">
                  <c:v>1285</c:v>
                </c:pt>
                <c:pt idx="187">
                  <c:v>1289</c:v>
                </c:pt>
                <c:pt idx="188">
                  <c:v>1290</c:v>
                </c:pt>
                <c:pt idx="189">
                  <c:v>1307</c:v>
                </c:pt>
                <c:pt idx="190">
                  <c:v>1318</c:v>
                </c:pt>
                <c:pt idx="191">
                  <c:v>827.99999999999989</c:v>
                </c:pt>
                <c:pt idx="192">
                  <c:v>846.00000000000011</c:v>
                </c:pt>
                <c:pt idx="193">
                  <c:v>984</c:v>
                </c:pt>
                <c:pt idx="194">
                  <c:v>998</c:v>
                </c:pt>
                <c:pt idx="195">
                  <c:v>1106</c:v>
                </c:pt>
                <c:pt idx="196">
                  <c:v>1113</c:v>
                </c:pt>
                <c:pt idx="197">
                  <c:v>1201</c:v>
                </c:pt>
                <c:pt idx="198">
                  <c:v>865</c:v>
                </c:pt>
                <c:pt idx="199">
                  <c:v>1200</c:v>
                </c:pt>
                <c:pt idx="200">
                  <c:v>1479</c:v>
                </c:pt>
                <c:pt idx="201">
                  <c:v>1493</c:v>
                </c:pt>
                <c:pt idx="202">
                  <c:v>1554</c:v>
                </c:pt>
                <c:pt idx="203">
                  <c:v>1612</c:v>
                </c:pt>
                <c:pt idx="204">
                  <c:v>2258</c:v>
                </c:pt>
                <c:pt idx="205">
                  <c:v>1298</c:v>
                </c:pt>
                <c:pt idx="206">
                  <c:v>1506</c:v>
                </c:pt>
                <c:pt idx="207">
                  <c:v>1506</c:v>
                </c:pt>
                <c:pt idx="208">
                  <c:v>1984</c:v>
                </c:pt>
                <c:pt idx="209">
                  <c:v>643</c:v>
                </c:pt>
                <c:pt idx="210">
                  <c:v>1061</c:v>
                </c:pt>
                <c:pt idx="211">
                  <c:v>1213</c:v>
                </c:pt>
                <c:pt idx="212">
                  <c:v>1311</c:v>
                </c:pt>
                <c:pt idx="213">
                  <c:v>1369</c:v>
                </c:pt>
                <c:pt idx="214">
                  <c:v>1588</c:v>
                </c:pt>
                <c:pt idx="215">
                  <c:v>1212</c:v>
                </c:pt>
                <c:pt idx="216">
                  <c:v>1366</c:v>
                </c:pt>
                <c:pt idx="217">
                  <c:v>1519</c:v>
                </c:pt>
                <c:pt idx="218">
                  <c:v>1520</c:v>
                </c:pt>
                <c:pt idx="219">
                  <c:v>1367</c:v>
                </c:pt>
                <c:pt idx="220">
                  <c:v>633</c:v>
                </c:pt>
                <c:pt idx="221">
                  <c:v>670</c:v>
                </c:pt>
                <c:pt idx="222">
                  <c:v>684</c:v>
                </c:pt>
                <c:pt idx="223">
                  <c:v>720</c:v>
                </c:pt>
                <c:pt idx="224">
                  <c:v>736</c:v>
                </c:pt>
                <c:pt idx="225">
                  <c:v>776</c:v>
                </c:pt>
                <c:pt idx="226">
                  <c:v>793</c:v>
                </c:pt>
                <c:pt idx="227">
                  <c:v>817</c:v>
                </c:pt>
                <c:pt idx="228">
                  <c:v>828.99999999999989</c:v>
                </c:pt>
                <c:pt idx="229">
                  <c:v>848</c:v>
                </c:pt>
                <c:pt idx="230">
                  <c:v>876</c:v>
                </c:pt>
                <c:pt idx="231">
                  <c:v>882</c:v>
                </c:pt>
                <c:pt idx="232">
                  <c:v>911.99999999999989</c:v>
                </c:pt>
                <c:pt idx="233">
                  <c:v>918</c:v>
                </c:pt>
                <c:pt idx="234">
                  <c:v>925</c:v>
                </c:pt>
                <c:pt idx="235">
                  <c:v>927</c:v>
                </c:pt>
                <c:pt idx="236">
                  <c:v>932</c:v>
                </c:pt>
                <c:pt idx="237">
                  <c:v>952</c:v>
                </c:pt>
                <c:pt idx="238">
                  <c:v>968</c:v>
                </c:pt>
                <c:pt idx="239">
                  <c:v>969.99999999999989</c:v>
                </c:pt>
                <c:pt idx="240">
                  <c:v>985</c:v>
                </c:pt>
                <c:pt idx="241">
                  <c:v>1016</c:v>
                </c:pt>
                <c:pt idx="242">
                  <c:v>1063</c:v>
                </c:pt>
                <c:pt idx="243">
                  <c:v>1066</c:v>
                </c:pt>
                <c:pt idx="244">
                  <c:v>1067</c:v>
                </c:pt>
                <c:pt idx="245">
                  <c:v>1102</c:v>
                </c:pt>
                <c:pt idx="246">
                  <c:v>1122</c:v>
                </c:pt>
                <c:pt idx="247">
                  <c:v>1128</c:v>
                </c:pt>
                <c:pt idx="248">
                  <c:v>1131</c:v>
                </c:pt>
                <c:pt idx="249">
                  <c:v>1137</c:v>
                </c:pt>
                <c:pt idx="250">
                  <c:v>1151</c:v>
                </c:pt>
                <c:pt idx="251">
                  <c:v>1200</c:v>
                </c:pt>
                <c:pt idx="252">
                  <c:v>1205</c:v>
                </c:pt>
                <c:pt idx="253">
                  <c:v>1216</c:v>
                </c:pt>
                <c:pt idx="254">
                  <c:v>1228</c:v>
                </c:pt>
                <c:pt idx="255">
                  <c:v>1232</c:v>
                </c:pt>
                <c:pt idx="256">
                  <c:v>1234</c:v>
                </c:pt>
                <c:pt idx="257">
                  <c:v>1260</c:v>
                </c:pt>
                <c:pt idx="258">
                  <c:v>1268</c:v>
                </c:pt>
                <c:pt idx="259">
                  <c:v>1280</c:v>
                </c:pt>
                <c:pt idx="260">
                  <c:v>1286</c:v>
                </c:pt>
                <c:pt idx="261">
                  <c:v>1306</c:v>
                </c:pt>
                <c:pt idx="262">
                  <c:v>1316</c:v>
                </c:pt>
                <c:pt idx="263">
                  <c:v>1317</c:v>
                </c:pt>
                <c:pt idx="264">
                  <c:v>1326</c:v>
                </c:pt>
                <c:pt idx="265">
                  <c:v>1336</c:v>
                </c:pt>
                <c:pt idx="266">
                  <c:v>1337</c:v>
                </c:pt>
                <c:pt idx="267">
                  <c:v>1361</c:v>
                </c:pt>
                <c:pt idx="268">
                  <c:v>1433</c:v>
                </c:pt>
                <c:pt idx="269">
                  <c:v>1438</c:v>
                </c:pt>
                <c:pt idx="270">
                  <c:v>1450</c:v>
                </c:pt>
                <c:pt idx="271">
                  <c:v>1456</c:v>
                </c:pt>
                <c:pt idx="272">
                  <c:v>1467</c:v>
                </c:pt>
                <c:pt idx="273">
                  <c:v>1467</c:v>
                </c:pt>
                <c:pt idx="274">
                  <c:v>1481</c:v>
                </c:pt>
                <c:pt idx="275">
                  <c:v>1491</c:v>
                </c:pt>
                <c:pt idx="276">
                  <c:v>1493</c:v>
                </c:pt>
                <c:pt idx="277">
                  <c:v>1519</c:v>
                </c:pt>
                <c:pt idx="278">
                  <c:v>1520</c:v>
                </c:pt>
                <c:pt idx="279">
                  <c:v>1520</c:v>
                </c:pt>
                <c:pt idx="280">
                  <c:v>1522</c:v>
                </c:pt>
                <c:pt idx="281">
                  <c:v>1540</c:v>
                </c:pt>
                <c:pt idx="282">
                  <c:v>1541</c:v>
                </c:pt>
                <c:pt idx="283">
                  <c:v>1542</c:v>
                </c:pt>
                <c:pt idx="284">
                  <c:v>1554</c:v>
                </c:pt>
                <c:pt idx="285">
                  <c:v>1562</c:v>
                </c:pt>
                <c:pt idx="286">
                  <c:v>1565</c:v>
                </c:pt>
                <c:pt idx="287">
                  <c:v>1565</c:v>
                </c:pt>
                <c:pt idx="288">
                  <c:v>1568</c:v>
                </c:pt>
                <c:pt idx="289">
                  <c:v>1569</c:v>
                </c:pt>
                <c:pt idx="290">
                  <c:v>1570</c:v>
                </c:pt>
                <c:pt idx="291">
                  <c:v>1605</c:v>
                </c:pt>
                <c:pt idx="292">
                  <c:v>1609</c:v>
                </c:pt>
                <c:pt idx="293">
                  <c:v>1613</c:v>
                </c:pt>
                <c:pt idx="294">
                  <c:v>1616</c:v>
                </c:pt>
                <c:pt idx="295">
                  <c:v>1627</c:v>
                </c:pt>
                <c:pt idx="296">
                  <c:v>1639</c:v>
                </c:pt>
                <c:pt idx="297">
                  <c:v>1641</c:v>
                </c:pt>
                <c:pt idx="298">
                  <c:v>1644</c:v>
                </c:pt>
                <c:pt idx="299">
                  <c:v>1676</c:v>
                </c:pt>
                <c:pt idx="300">
                  <c:v>1700</c:v>
                </c:pt>
                <c:pt idx="301">
                  <c:v>1703</c:v>
                </c:pt>
                <c:pt idx="302">
                  <c:v>1726</c:v>
                </c:pt>
                <c:pt idx="303">
                  <c:v>1749</c:v>
                </c:pt>
                <c:pt idx="304">
                  <c:v>1754</c:v>
                </c:pt>
                <c:pt idx="305">
                  <c:v>1782</c:v>
                </c:pt>
                <c:pt idx="306">
                  <c:v>1783</c:v>
                </c:pt>
                <c:pt idx="307">
                  <c:v>1810</c:v>
                </c:pt>
                <c:pt idx="308">
                  <c:v>1813</c:v>
                </c:pt>
                <c:pt idx="309">
                  <c:v>1816</c:v>
                </c:pt>
                <c:pt idx="310">
                  <c:v>1818</c:v>
                </c:pt>
                <c:pt idx="311">
                  <c:v>1822</c:v>
                </c:pt>
                <c:pt idx="312">
                  <c:v>1823</c:v>
                </c:pt>
                <c:pt idx="313">
                  <c:v>1829</c:v>
                </c:pt>
                <c:pt idx="314">
                  <c:v>1843</c:v>
                </c:pt>
                <c:pt idx="315">
                  <c:v>1854</c:v>
                </c:pt>
                <c:pt idx="316">
                  <c:v>1855</c:v>
                </c:pt>
                <c:pt idx="317">
                  <c:v>1863</c:v>
                </c:pt>
                <c:pt idx="318">
                  <c:v>1865</c:v>
                </c:pt>
                <c:pt idx="319">
                  <c:v>1867</c:v>
                </c:pt>
                <c:pt idx="320">
                  <c:v>1873</c:v>
                </c:pt>
                <c:pt idx="321">
                  <c:v>1917</c:v>
                </c:pt>
                <c:pt idx="322">
                  <c:v>1967</c:v>
                </c:pt>
                <c:pt idx="323">
                  <c:v>1968</c:v>
                </c:pt>
                <c:pt idx="324">
                  <c:v>1970</c:v>
                </c:pt>
                <c:pt idx="325">
                  <c:v>1993</c:v>
                </c:pt>
                <c:pt idx="326">
                  <c:v>2013</c:v>
                </c:pt>
                <c:pt idx="327">
                  <c:v>2016</c:v>
                </c:pt>
                <c:pt idx="328">
                  <c:v>2020</c:v>
                </c:pt>
                <c:pt idx="329">
                  <c:v>2021</c:v>
                </c:pt>
                <c:pt idx="330">
                  <c:v>2057</c:v>
                </c:pt>
                <c:pt idx="331">
                  <c:v>2070</c:v>
                </c:pt>
                <c:pt idx="332">
                  <c:v>2071</c:v>
                </c:pt>
                <c:pt idx="333">
                  <c:v>2136</c:v>
                </c:pt>
                <c:pt idx="334">
                  <c:v>2136</c:v>
                </c:pt>
                <c:pt idx="335">
                  <c:v>2166</c:v>
                </c:pt>
                <c:pt idx="336">
                  <c:v>2191</c:v>
                </c:pt>
                <c:pt idx="337">
                  <c:v>2192</c:v>
                </c:pt>
                <c:pt idx="338">
                  <c:v>2230</c:v>
                </c:pt>
                <c:pt idx="339">
                  <c:v>2240</c:v>
                </c:pt>
                <c:pt idx="340">
                  <c:v>2251</c:v>
                </c:pt>
                <c:pt idx="341">
                  <c:v>2275</c:v>
                </c:pt>
                <c:pt idx="342">
                  <c:v>2315</c:v>
                </c:pt>
                <c:pt idx="343">
                  <c:v>2342</c:v>
                </c:pt>
                <c:pt idx="344">
                  <c:v>2350</c:v>
                </c:pt>
                <c:pt idx="345">
                  <c:v>2362</c:v>
                </c:pt>
                <c:pt idx="346">
                  <c:v>2371</c:v>
                </c:pt>
                <c:pt idx="347">
                  <c:v>2509</c:v>
                </c:pt>
                <c:pt idx="348">
                  <c:v>2513</c:v>
                </c:pt>
                <c:pt idx="349">
                  <c:v>2550</c:v>
                </c:pt>
                <c:pt idx="350">
                  <c:v>2550</c:v>
                </c:pt>
                <c:pt idx="351">
                  <c:v>2586</c:v>
                </c:pt>
                <c:pt idx="352">
                  <c:v>2600</c:v>
                </c:pt>
                <c:pt idx="353">
                  <c:v>2636</c:v>
                </c:pt>
                <c:pt idx="354">
                  <c:v>2646</c:v>
                </c:pt>
                <c:pt idx="355">
                  <c:v>2649</c:v>
                </c:pt>
                <c:pt idx="356">
                  <c:v>2682</c:v>
                </c:pt>
                <c:pt idx="357">
                  <c:v>2724</c:v>
                </c:pt>
                <c:pt idx="358">
                  <c:v>2772</c:v>
                </c:pt>
                <c:pt idx="359">
                  <c:v>2777</c:v>
                </c:pt>
                <c:pt idx="360">
                  <c:v>2876</c:v>
                </c:pt>
                <c:pt idx="361">
                  <c:v>2898</c:v>
                </c:pt>
                <c:pt idx="362">
                  <c:v>2961</c:v>
                </c:pt>
                <c:pt idx="363">
                  <c:v>2989</c:v>
                </c:pt>
                <c:pt idx="364">
                  <c:v>2998</c:v>
                </c:pt>
                <c:pt idx="365">
                  <c:v>3033</c:v>
                </c:pt>
                <c:pt idx="366">
                  <c:v>3044</c:v>
                </c:pt>
                <c:pt idx="367">
                  <c:v>3050</c:v>
                </c:pt>
                <c:pt idx="368">
                  <c:v>3112</c:v>
                </c:pt>
                <c:pt idx="369">
                  <c:v>3116</c:v>
                </c:pt>
                <c:pt idx="370">
                  <c:v>3125</c:v>
                </c:pt>
                <c:pt idx="371">
                  <c:v>774</c:v>
                </c:pt>
                <c:pt idx="372">
                  <c:v>855.00000000000011</c:v>
                </c:pt>
                <c:pt idx="373">
                  <c:v>919.99999999999989</c:v>
                </c:pt>
                <c:pt idx="374">
                  <c:v>966</c:v>
                </c:pt>
                <c:pt idx="375">
                  <c:v>998</c:v>
                </c:pt>
                <c:pt idx="376">
                  <c:v>1030</c:v>
                </c:pt>
                <c:pt idx="377">
                  <c:v>1081</c:v>
                </c:pt>
                <c:pt idx="378">
                  <c:v>1143</c:v>
                </c:pt>
                <c:pt idx="379">
                  <c:v>1153</c:v>
                </c:pt>
                <c:pt idx="380">
                  <c:v>1158</c:v>
                </c:pt>
                <c:pt idx="381">
                  <c:v>1159</c:v>
                </c:pt>
                <c:pt idx="382">
                  <c:v>1237</c:v>
                </c:pt>
                <c:pt idx="383">
                  <c:v>1239</c:v>
                </c:pt>
                <c:pt idx="384">
                  <c:v>1273</c:v>
                </c:pt>
                <c:pt idx="385">
                  <c:v>1321</c:v>
                </c:pt>
                <c:pt idx="386">
                  <c:v>1346</c:v>
                </c:pt>
                <c:pt idx="387">
                  <c:v>1347</c:v>
                </c:pt>
                <c:pt idx="388">
                  <c:v>1385</c:v>
                </c:pt>
                <c:pt idx="389">
                  <c:v>1423</c:v>
                </c:pt>
                <c:pt idx="390">
                  <c:v>1426</c:v>
                </c:pt>
                <c:pt idx="391">
                  <c:v>1477</c:v>
                </c:pt>
                <c:pt idx="392">
                  <c:v>1487</c:v>
                </c:pt>
                <c:pt idx="393">
                  <c:v>1504</c:v>
                </c:pt>
                <c:pt idx="394">
                  <c:v>1570</c:v>
                </c:pt>
                <c:pt idx="395">
                  <c:v>1605</c:v>
                </c:pt>
                <c:pt idx="396">
                  <c:v>1666</c:v>
                </c:pt>
                <c:pt idx="397">
                  <c:v>1678</c:v>
                </c:pt>
                <c:pt idx="398">
                  <c:v>1699</c:v>
                </c:pt>
                <c:pt idx="399">
                  <c:v>1739</c:v>
                </c:pt>
                <c:pt idx="400">
                  <c:v>1755</c:v>
                </c:pt>
                <c:pt idx="401">
                  <c:v>1775</c:v>
                </c:pt>
                <c:pt idx="402">
                  <c:v>1785</c:v>
                </c:pt>
                <c:pt idx="403">
                  <c:v>1828</c:v>
                </c:pt>
                <c:pt idx="404">
                  <c:v>1850</c:v>
                </c:pt>
                <c:pt idx="405">
                  <c:v>1971</c:v>
                </c:pt>
                <c:pt idx="406">
                  <c:v>1979</c:v>
                </c:pt>
                <c:pt idx="407">
                  <c:v>2030</c:v>
                </c:pt>
                <c:pt idx="408">
                  <c:v>2117</c:v>
                </c:pt>
                <c:pt idx="409">
                  <c:v>2168</c:v>
                </c:pt>
                <c:pt idx="410">
                  <c:v>2220</c:v>
                </c:pt>
                <c:pt idx="411">
                  <c:v>2251</c:v>
                </c:pt>
                <c:pt idx="412">
                  <c:v>2255</c:v>
                </c:pt>
                <c:pt idx="413">
                  <c:v>2539</c:v>
                </c:pt>
                <c:pt idx="414">
                  <c:v>2613</c:v>
                </c:pt>
                <c:pt idx="415">
                  <c:v>3034</c:v>
                </c:pt>
                <c:pt idx="416">
                  <c:v>3229</c:v>
                </c:pt>
                <c:pt idx="417">
                  <c:v>968</c:v>
                </c:pt>
                <c:pt idx="418">
                  <c:v>1243</c:v>
                </c:pt>
                <c:pt idx="419">
                  <c:v>1260</c:v>
                </c:pt>
                <c:pt idx="420">
                  <c:v>1314</c:v>
                </c:pt>
                <c:pt idx="421">
                  <c:v>1353</c:v>
                </c:pt>
                <c:pt idx="422">
                  <c:v>1371</c:v>
                </c:pt>
                <c:pt idx="423">
                  <c:v>1408</c:v>
                </c:pt>
                <c:pt idx="424">
                  <c:v>1528</c:v>
                </c:pt>
                <c:pt idx="425">
                  <c:v>1630</c:v>
                </c:pt>
                <c:pt idx="426">
                  <c:v>1680</c:v>
                </c:pt>
                <c:pt idx="427">
                  <c:v>1750</c:v>
                </c:pt>
                <c:pt idx="428">
                  <c:v>2051</c:v>
                </c:pt>
                <c:pt idx="429">
                  <c:v>2076</c:v>
                </c:pt>
                <c:pt idx="430">
                  <c:v>877</c:v>
                </c:pt>
                <c:pt idx="431">
                  <c:v>906</c:v>
                </c:pt>
                <c:pt idx="432">
                  <c:v>1046</c:v>
                </c:pt>
                <c:pt idx="433">
                  <c:v>1137</c:v>
                </c:pt>
                <c:pt idx="434">
                  <c:v>1239</c:v>
                </c:pt>
                <c:pt idx="435">
                  <c:v>1339</c:v>
                </c:pt>
                <c:pt idx="436">
                  <c:v>1520</c:v>
                </c:pt>
                <c:pt idx="437">
                  <c:v>1868</c:v>
                </c:pt>
                <c:pt idx="438">
                  <c:v>1911</c:v>
                </c:pt>
                <c:pt idx="439">
                  <c:v>1066</c:v>
                </c:pt>
                <c:pt idx="440">
                  <c:v>1393</c:v>
                </c:pt>
                <c:pt idx="441">
                  <c:v>2134</c:v>
                </c:pt>
                <c:pt idx="442">
                  <c:v>492</c:v>
                </c:pt>
                <c:pt idx="443">
                  <c:v>734</c:v>
                </c:pt>
                <c:pt idx="444">
                  <c:v>859</c:v>
                </c:pt>
                <c:pt idx="445">
                  <c:v>1000</c:v>
                </c:pt>
                <c:pt idx="446">
                  <c:v>1042</c:v>
                </c:pt>
                <c:pt idx="447">
                  <c:v>1343</c:v>
                </c:pt>
                <c:pt idx="448">
                  <c:v>1426</c:v>
                </c:pt>
                <c:pt idx="449">
                  <c:v>1482</c:v>
                </c:pt>
                <c:pt idx="450">
                  <c:v>2457</c:v>
                </c:pt>
                <c:pt idx="451">
                  <c:v>3201</c:v>
                </c:pt>
                <c:pt idx="452">
                  <c:v>932</c:v>
                </c:pt>
                <c:pt idx="453">
                  <c:v>967</c:v>
                </c:pt>
                <c:pt idx="454">
                  <c:v>1322</c:v>
                </c:pt>
                <c:pt idx="455">
                  <c:v>1367</c:v>
                </c:pt>
                <c:pt idx="456">
                  <c:v>1379</c:v>
                </c:pt>
                <c:pt idx="457">
                  <c:v>2400</c:v>
                </c:pt>
                <c:pt idx="458">
                  <c:v>686</c:v>
                </c:pt>
                <c:pt idx="459">
                  <c:v>940</c:v>
                </c:pt>
                <c:pt idx="460">
                  <c:v>1124</c:v>
                </c:pt>
                <c:pt idx="461">
                  <c:v>1129</c:v>
                </c:pt>
                <c:pt idx="462">
                  <c:v>552</c:v>
                </c:pt>
                <c:pt idx="463">
                  <c:v>532</c:v>
                </c:pt>
                <c:pt idx="464">
                  <c:v>794</c:v>
                </c:pt>
                <c:pt idx="465">
                  <c:v>331</c:v>
                </c:pt>
              </c:numCache>
            </c:numRef>
          </c:yVal>
          <c:smooth val="0"/>
          <c:extLst>
            <c:ext xmlns:c16="http://schemas.microsoft.com/office/drawing/2014/chart" uri="{C3380CC4-5D6E-409C-BE32-E72D297353CC}">
              <c16:uniqueId val="{00000001-CD18-7442-B83F-488FE61EB791}"/>
            </c:ext>
          </c:extLst>
        </c:ser>
        <c:dLbls>
          <c:showLegendKey val="0"/>
          <c:showVal val="0"/>
          <c:showCatName val="0"/>
          <c:showSerName val="0"/>
          <c:showPercent val="0"/>
          <c:showBubbleSize val="0"/>
        </c:dLbls>
        <c:axId val="1670363680"/>
        <c:axId val="1"/>
      </c:scatterChart>
      <c:valAx>
        <c:axId val="1670363680"/>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
          <c:min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0363680"/>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Needleleaf Foliage Biomass vs Total Production, Global</a:t>
            </a:r>
          </a:p>
        </c:rich>
      </c:tx>
      <c:layout>
        <c:manualLayout>
          <c:xMode val="edge"/>
          <c:yMode val="edge"/>
          <c:x val="0.24106759009138456"/>
          <c:y val="4.8583061263683502E-2"/>
        </c:manualLayout>
      </c:layout>
      <c:overlay val="0"/>
      <c:spPr>
        <a:noFill/>
        <a:ln w="25400">
          <a:noFill/>
        </a:ln>
      </c:spPr>
    </c:title>
    <c:autoTitleDeleted val="0"/>
    <c:plotArea>
      <c:layout>
        <c:manualLayout>
          <c:layoutTarget val="inner"/>
          <c:xMode val="edge"/>
          <c:yMode val="edge"/>
          <c:x val="7.8774962912244714E-2"/>
          <c:y val="3.07186479738813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877638936437306"/>
                  <c:y val="0.2954741693873631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Land!$K$2195:$K$2524</c:f>
              <c:numCache>
                <c:formatCode>General</c:formatCode>
                <c:ptCount val="330"/>
                <c:pt idx="0">
                  <c:v>1364</c:v>
                </c:pt>
                <c:pt idx="1">
                  <c:v>2165</c:v>
                </c:pt>
                <c:pt idx="2">
                  <c:v>1700</c:v>
                </c:pt>
                <c:pt idx="3">
                  <c:v>927.99999999999989</c:v>
                </c:pt>
                <c:pt idx="4">
                  <c:v>621</c:v>
                </c:pt>
                <c:pt idx="5">
                  <c:v>867</c:v>
                </c:pt>
                <c:pt idx="6">
                  <c:v>574</c:v>
                </c:pt>
                <c:pt idx="7">
                  <c:v>906</c:v>
                </c:pt>
                <c:pt idx="8">
                  <c:v>1022</c:v>
                </c:pt>
                <c:pt idx="9">
                  <c:v>1054</c:v>
                </c:pt>
                <c:pt idx="10">
                  <c:v>1090</c:v>
                </c:pt>
                <c:pt idx="11">
                  <c:v>927</c:v>
                </c:pt>
                <c:pt idx="12">
                  <c:v>924</c:v>
                </c:pt>
                <c:pt idx="13">
                  <c:v>894</c:v>
                </c:pt>
                <c:pt idx="14">
                  <c:v>1381</c:v>
                </c:pt>
                <c:pt idx="15">
                  <c:v>2643</c:v>
                </c:pt>
                <c:pt idx="16">
                  <c:v>1286</c:v>
                </c:pt>
                <c:pt idx="17">
                  <c:v>863.00000000000011</c:v>
                </c:pt>
                <c:pt idx="18">
                  <c:v>371</c:v>
                </c:pt>
                <c:pt idx="19">
                  <c:v>331</c:v>
                </c:pt>
                <c:pt idx="20">
                  <c:v>1487</c:v>
                </c:pt>
                <c:pt idx="21">
                  <c:v>2023</c:v>
                </c:pt>
                <c:pt idx="22">
                  <c:v>1100</c:v>
                </c:pt>
                <c:pt idx="23">
                  <c:v>650</c:v>
                </c:pt>
                <c:pt idx="24">
                  <c:v>421</c:v>
                </c:pt>
                <c:pt idx="25">
                  <c:v>874</c:v>
                </c:pt>
                <c:pt idx="26">
                  <c:v>1037</c:v>
                </c:pt>
                <c:pt idx="27">
                  <c:v>1902</c:v>
                </c:pt>
                <c:pt idx="28">
                  <c:v>1039</c:v>
                </c:pt>
                <c:pt idx="29">
                  <c:v>1132</c:v>
                </c:pt>
                <c:pt idx="30">
                  <c:v>1491</c:v>
                </c:pt>
                <c:pt idx="31">
                  <c:v>1076</c:v>
                </c:pt>
                <c:pt idx="32">
                  <c:v>1102</c:v>
                </c:pt>
                <c:pt idx="33">
                  <c:v>739</c:v>
                </c:pt>
                <c:pt idx="34">
                  <c:v>1027</c:v>
                </c:pt>
                <c:pt idx="35">
                  <c:v>396</c:v>
                </c:pt>
                <c:pt idx="36">
                  <c:v>1086</c:v>
                </c:pt>
                <c:pt idx="37">
                  <c:v>2428</c:v>
                </c:pt>
                <c:pt idx="38">
                  <c:v>1132</c:v>
                </c:pt>
                <c:pt idx="39">
                  <c:v>1224</c:v>
                </c:pt>
                <c:pt idx="40">
                  <c:v>1160</c:v>
                </c:pt>
                <c:pt idx="41">
                  <c:v>730</c:v>
                </c:pt>
                <c:pt idx="42">
                  <c:v>1269</c:v>
                </c:pt>
                <c:pt idx="43">
                  <c:v>967</c:v>
                </c:pt>
                <c:pt idx="44">
                  <c:v>715</c:v>
                </c:pt>
                <c:pt idx="45">
                  <c:v>2929</c:v>
                </c:pt>
                <c:pt idx="46">
                  <c:v>1424</c:v>
                </c:pt>
                <c:pt idx="47">
                  <c:v>2923</c:v>
                </c:pt>
                <c:pt idx="48">
                  <c:v>612</c:v>
                </c:pt>
                <c:pt idx="49">
                  <c:v>785</c:v>
                </c:pt>
                <c:pt idx="50">
                  <c:v>524</c:v>
                </c:pt>
                <c:pt idx="51">
                  <c:v>864</c:v>
                </c:pt>
                <c:pt idx="52">
                  <c:v>874</c:v>
                </c:pt>
                <c:pt idx="53">
                  <c:v>826</c:v>
                </c:pt>
                <c:pt idx="54">
                  <c:v>524</c:v>
                </c:pt>
                <c:pt idx="55">
                  <c:v>526</c:v>
                </c:pt>
                <c:pt idx="56">
                  <c:v>564</c:v>
                </c:pt>
                <c:pt idx="57">
                  <c:v>1732</c:v>
                </c:pt>
                <c:pt idx="58">
                  <c:v>861.99999999999989</c:v>
                </c:pt>
                <c:pt idx="59">
                  <c:v>2789</c:v>
                </c:pt>
                <c:pt idx="60">
                  <c:v>674</c:v>
                </c:pt>
                <c:pt idx="61">
                  <c:v>2407</c:v>
                </c:pt>
                <c:pt idx="62">
                  <c:v>1146</c:v>
                </c:pt>
                <c:pt idx="63">
                  <c:v>2021</c:v>
                </c:pt>
                <c:pt idx="64">
                  <c:v>426.99999999999983</c:v>
                </c:pt>
                <c:pt idx="65">
                  <c:v>345</c:v>
                </c:pt>
                <c:pt idx="66">
                  <c:v>913.00000000000011</c:v>
                </c:pt>
                <c:pt idx="67">
                  <c:v>1006</c:v>
                </c:pt>
                <c:pt idx="68">
                  <c:v>191</c:v>
                </c:pt>
                <c:pt idx="69">
                  <c:v>2340</c:v>
                </c:pt>
                <c:pt idx="70">
                  <c:v>465.00000000000011</c:v>
                </c:pt>
                <c:pt idx="71">
                  <c:v>513</c:v>
                </c:pt>
                <c:pt idx="72">
                  <c:v>501.99999999999983</c:v>
                </c:pt>
                <c:pt idx="73">
                  <c:v>612</c:v>
                </c:pt>
                <c:pt idx="74">
                  <c:v>919.99999999999989</c:v>
                </c:pt>
                <c:pt idx="75">
                  <c:v>463</c:v>
                </c:pt>
                <c:pt idx="76">
                  <c:v>927.99999999999989</c:v>
                </c:pt>
                <c:pt idx="77">
                  <c:v>676</c:v>
                </c:pt>
                <c:pt idx="78">
                  <c:v>1032</c:v>
                </c:pt>
                <c:pt idx="79">
                  <c:v>943</c:v>
                </c:pt>
                <c:pt idx="80">
                  <c:v>1123</c:v>
                </c:pt>
                <c:pt idx="81">
                  <c:v>806</c:v>
                </c:pt>
                <c:pt idx="82">
                  <c:v>1608</c:v>
                </c:pt>
                <c:pt idx="83">
                  <c:v>782</c:v>
                </c:pt>
                <c:pt idx="84">
                  <c:v>1128</c:v>
                </c:pt>
                <c:pt idx="85">
                  <c:v>894</c:v>
                </c:pt>
                <c:pt idx="86">
                  <c:v>505.99999999999983</c:v>
                </c:pt>
                <c:pt idx="87">
                  <c:v>488</c:v>
                </c:pt>
                <c:pt idx="88">
                  <c:v>916</c:v>
                </c:pt>
                <c:pt idx="89">
                  <c:v>889</c:v>
                </c:pt>
                <c:pt idx="90">
                  <c:v>840</c:v>
                </c:pt>
                <c:pt idx="91">
                  <c:v>1765</c:v>
                </c:pt>
                <c:pt idx="92">
                  <c:v>370</c:v>
                </c:pt>
                <c:pt idx="93">
                  <c:v>796</c:v>
                </c:pt>
                <c:pt idx="94">
                  <c:v>1128</c:v>
                </c:pt>
                <c:pt idx="95">
                  <c:v>919</c:v>
                </c:pt>
                <c:pt idx="96">
                  <c:v>1058</c:v>
                </c:pt>
                <c:pt idx="97">
                  <c:v>802.99999999999989</c:v>
                </c:pt>
                <c:pt idx="98">
                  <c:v>1330</c:v>
                </c:pt>
                <c:pt idx="99">
                  <c:v>547</c:v>
                </c:pt>
                <c:pt idx="100">
                  <c:v>1212</c:v>
                </c:pt>
                <c:pt idx="101">
                  <c:v>1131</c:v>
                </c:pt>
                <c:pt idx="102">
                  <c:v>543</c:v>
                </c:pt>
                <c:pt idx="103">
                  <c:v>522</c:v>
                </c:pt>
                <c:pt idx="104">
                  <c:v>851</c:v>
                </c:pt>
                <c:pt idx="105">
                  <c:v>960</c:v>
                </c:pt>
                <c:pt idx="106">
                  <c:v>701</c:v>
                </c:pt>
                <c:pt idx="107">
                  <c:v>473.00000000000011</c:v>
                </c:pt>
                <c:pt idx="108">
                  <c:v>1212</c:v>
                </c:pt>
                <c:pt idx="109">
                  <c:v>683</c:v>
                </c:pt>
                <c:pt idx="110">
                  <c:v>660</c:v>
                </c:pt>
                <c:pt idx="111">
                  <c:v>700</c:v>
                </c:pt>
                <c:pt idx="112">
                  <c:v>718</c:v>
                </c:pt>
                <c:pt idx="113">
                  <c:v>1173</c:v>
                </c:pt>
                <c:pt idx="114">
                  <c:v>703</c:v>
                </c:pt>
                <c:pt idx="115">
                  <c:v>660</c:v>
                </c:pt>
                <c:pt idx="116">
                  <c:v>648</c:v>
                </c:pt>
                <c:pt idx="117">
                  <c:v>684</c:v>
                </c:pt>
                <c:pt idx="118">
                  <c:v>698</c:v>
                </c:pt>
                <c:pt idx="119">
                  <c:v>616</c:v>
                </c:pt>
                <c:pt idx="120">
                  <c:v>1028</c:v>
                </c:pt>
                <c:pt idx="121">
                  <c:v>1079</c:v>
                </c:pt>
                <c:pt idx="122">
                  <c:v>669</c:v>
                </c:pt>
                <c:pt idx="123">
                  <c:v>1111</c:v>
                </c:pt>
                <c:pt idx="124">
                  <c:v>1140</c:v>
                </c:pt>
                <c:pt idx="125">
                  <c:v>952</c:v>
                </c:pt>
                <c:pt idx="126">
                  <c:v>768</c:v>
                </c:pt>
                <c:pt idx="127">
                  <c:v>713</c:v>
                </c:pt>
                <c:pt idx="128">
                  <c:v>857</c:v>
                </c:pt>
                <c:pt idx="129">
                  <c:v>681</c:v>
                </c:pt>
                <c:pt idx="130">
                  <c:v>683</c:v>
                </c:pt>
                <c:pt idx="131">
                  <c:v>733</c:v>
                </c:pt>
                <c:pt idx="132">
                  <c:v>745</c:v>
                </c:pt>
                <c:pt idx="133">
                  <c:v>1272</c:v>
                </c:pt>
                <c:pt idx="134">
                  <c:v>1658</c:v>
                </c:pt>
                <c:pt idx="135">
                  <c:v>661</c:v>
                </c:pt>
                <c:pt idx="136">
                  <c:v>1169</c:v>
                </c:pt>
                <c:pt idx="137">
                  <c:v>1299</c:v>
                </c:pt>
                <c:pt idx="138">
                  <c:v>1094</c:v>
                </c:pt>
                <c:pt idx="139">
                  <c:v>600</c:v>
                </c:pt>
                <c:pt idx="140">
                  <c:v>1136</c:v>
                </c:pt>
                <c:pt idx="141">
                  <c:v>1078</c:v>
                </c:pt>
                <c:pt idx="142">
                  <c:v>765</c:v>
                </c:pt>
                <c:pt idx="143">
                  <c:v>1227</c:v>
                </c:pt>
                <c:pt idx="144">
                  <c:v>2271</c:v>
                </c:pt>
                <c:pt idx="145">
                  <c:v>969.99999999999989</c:v>
                </c:pt>
                <c:pt idx="146">
                  <c:v>621</c:v>
                </c:pt>
                <c:pt idx="147">
                  <c:v>679</c:v>
                </c:pt>
                <c:pt idx="148">
                  <c:v>701</c:v>
                </c:pt>
                <c:pt idx="149">
                  <c:v>635</c:v>
                </c:pt>
                <c:pt idx="150">
                  <c:v>838.00000000000011</c:v>
                </c:pt>
                <c:pt idx="151">
                  <c:v>724</c:v>
                </c:pt>
                <c:pt idx="152">
                  <c:v>633</c:v>
                </c:pt>
                <c:pt idx="153">
                  <c:v>603</c:v>
                </c:pt>
                <c:pt idx="154">
                  <c:v>678</c:v>
                </c:pt>
                <c:pt idx="155">
                  <c:v>924</c:v>
                </c:pt>
                <c:pt idx="156">
                  <c:v>826</c:v>
                </c:pt>
                <c:pt idx="157">
                  <c:v>624</c:v>
                </c:pt>
                <c:pt idx="158">
                  <c:v>642</c:v>
                </c:pt>
                <c:pt idx="159">
                  <c:v>646</c:v>
                </c:pt>
                <c:pt idx="160">
                  <c:v>475</c:v>
                </c:pt>
                <c:pt idx="161">
                  <c:v>826</c:v>
                </c:pt>
                <c:pt idx="162">
                  <c:v>692</c:v>
                </c:pt>
                <c:pt idx="163">
                  <c:v>642</c:v>
                </c:pt>
                <c:pt idx="164">
                  <c:v>470</c:v>
                </c:pt>
                <c:pt idx="165">
                  <c:v>763</c:v>
                </c:pt>
                <c:pt idx="166">
                  <c:v>577</c:v>
                </c:pt>
                <c:pt idx="167">
                  <c:v>751</c:v>
                </c:pt>
                <c:pt idx="168">
                  <c:v>753</c:v>
                </c:pt>
                <c:pt idx="169">
                  <c:v>815</c:v>
                </c:pt>
                <c:pt idx="170">
                  <c:v>766</c:v>
                </c:pt>
                <c:pt idx="171">
                  <c:v>636</c:v>
                </c:pt>
                <c:pt idx="172">
                  <c:v>773</c:v>
                </c:pt>
                <c:pt idx="173">
                  <c:v>682</c:v>
                </c:pt>
                <c:pt idx="174">
                  <c:v>606</c:v>
                </c:pt>
                <c:pt idx="175">
                  <c:v>902</c:v>
                </c:pt>
                <c:pt idx="176">
                  <c:v>1078</c:v>
                </c:pt>
                <c:pt idx="177">
                  <c:v>902.99999999999989</c:v>
                </c:pt>
                <c:pt idx="178">
                  <c:v>1044</c:v>
                </c:pt>
                <c:pt idx="179">
                  <c:v>1021</c:v>
                </c:pt>
                <c:pt idx="180">
                  <c:v>1184</c:v>
                </c:pt>
                <c:pt idx="181">
                  <c:v>717</c:v>
                </c:pt>
                <c:pt idx="182">
                  <c:v>1320</c:v>
                </c:pt>
                <c:pt idx="183">
                  <c:v>1318</c:v>
                </c:pt>
                <c:pt idx="184">
                  <c:v>1514</c:v>
                </c:pt>
                <c:pt idx="185">
                  <c:v>1279</c:v>
                </c:pt>
                <c:pt idx="186">
                  <c:v>484</c:v>
                </c:pt>
                <c:pt idx="187">
                  <c:v>643</c:v>
                </c:pt>
                <c:pt idx="188">
                  <c:v>630</c:v>
                </c:pt>
                <c:pt idx="189">
                  <c:v>601</c:v>
                </c:pt>
                <c:pt idx="190">
                  <c:v>1007</c:v>
                </c:pt>
                <c:pt idx="191">
                  <c:v>1028</c:v>
                </c:pt>
                <c:pt idx="192">
                  <c:v>774</c:v>
                </c:pt>
                <c:pt idx="193">
                  <c:v>1235</c:v>
                </c:pt>
                <c:pt idx="194">
                  <c:v>544</c:v>
                </c:pt>
                <c:pt idx="195">
                  <c:v>435</c:v>
                </c:pt>
                <c:pt idx="196">
                  <c:v>413</c:v>
                </c:pt>
                <c:pt idx="197">
                  <c:v>524</c:v>
                </c:pt>
                <c:pt idx="198">
                  <c:v>343</c:v>
                </c:pt>
                <c:pt idx="199">
                  <c:v>1140</c:v>
                </c:pt>
                <c:pt idx="200">
                  <c:v>1210</c:v>
                </c:pt>
                <c:pt idx="201">
                  <c:v>1280</c:v>
                </c:pt>
                <c:pt idx="202">
                  <c:v>1330</c:v>
                </c:pt>
                <c:pt idx="203">
                  <c:v>513</c:v>
                </c:pt>
                <c:pt idx="204">
                  <c:v>363</c:v>
                </c:pt>
                <c:pt idx="205">
                  <c:v>308</c:v>
                </c:pt>
                <c:pt idx="206">
                  <c:v>363</c:v>
                </c:pt>
                <c:pt idx="207">
                  <c:v>639</c:v>
                </c:pt>
                <c:pt idx="208">
                  <c:v>1116</c:v>
                </c:pt>
                <c:pt idx="209">
                  <c:v>262</c:v>
                </c:pt>
                <c:pt idx="210">
                  <c:v>188</c:v>
                </c:pt>
                <c:pt idx="211">
                  <c:v>248</c:v>
                </c:pt>
                <c:pt idx="212">
                  <c:v>260</c:v>
                </c:pt>
                <c:pt idx="213">
                  <c:v>301</c:v>
                </c:pt>
                <c:pt idx="214">
                  <c:v>258</c:v>
                </c:pt>
                <c:pt idx="215">
                  <c:v>314</c:v>
                </c:pt>
                <c:pt idx="216">
                  <c:v>298</c:v>
                </c:pt>
                <c:pt idx="217">
                  <c:v>304</c:v>
                </c:pt>
                <c:pt idx="218">
                  <c:v>336</c:v>
                </c:pt>
                <c:pt idx="219">
                  <c:v>320</c:v>
                </c:pt>
                <c:pt idx="220">
                  <c:v>279</c:v>
                </c:pt>
                <c:pt idx="221">
                  <c:v>299</c:v>
                </c:pt>
                <c:pt idx="222">
                  <c:v>397</c:v>
                </c:pt>
                <c:pt idx="223">
                  <c:v>362</c:v>
                </c:pt>
                <c:pt idx="224">
                  <c:v>415.00000000000011</c:v>
                </c:pt>
                <c:pt idx="225">
                  <c:v>343</c:v>
                </c:pt>
                <c:pt idx="226">
                  <c:v>368</c:v>
                </c:pt>
                <c:pt idx="227">
                  <c:v>419.00000000000011</c:v>
                </c:pt>
                <c:pt idx="228">
                  <c:v>313</c:v>
                </c:pt>
                <c:pt idx="229">
                  <c:v>390</c:v>
                </c:pt>
                <c:pt idx="230">
                  <c:v>413</c:v>
                </c:pt>
                <c:pt idx="231">
                  <c:v>405.99999999999983</c:v>
                </c:pt>
                <c:pt idx="232">
                  <c:v>425</c:v>
                </c:pt>
                <c:pt idx="233">
                  <c:v>305</c:v>
                </c:pt>
                <c:pt idx="234">
                  <c:v>371</c:v>
                </c:pt>
                <c:pt idx="235">
                  <c:v>299</c:v>
                </c:pt>
                <c:pt idx="236">
                  <c:v>310</c:v>
                </c:pt>
                <c:pt idx="237">
                  <c:v>437</c:v>
                </c:pt>
                <c:pt idx="238">
                  <c:v>472</c:v>
                </c:pt>
                <c:pt idx="239">
                  <c:v>436.00000000000011</c:v>
                </c:pt>
                <c:pt idx="240">
                  <c:v>389</c:v>
                </c:pt>
                <c:pt idx="241">
                  <c:v>341</c:v>
                </c:pt>
                <c:pt idx="242">
                  <c:v>438.99999999999983</c:v>
                </c:pt>
                <c:pt idx="243">
                  <c:v>480</c:v>
                </c:pt>
                <c:pt idx="244">
                  <c:v>333</c:v>
                </c:pt>
                <c:pt idx="245">
                  <c:v>409</c:v>
                </c:pt>
                <c:pt idx="246">
                  <c:v>470</c:v>
                </c:pt>
                <c:pt idx="247">
                  <c:v>353</c:v>
                </c:pt>
                <c:pt idx="248">
                  <c:v>382</c:v>
                </c:pt>
                <c:pt idx="249">
                  <c:v>501</c:v>
                </c:pt>
                <c:pt idx="250">
                  <c:v>496</c:v>
                </c:pt>
                <c:pt idx="251">
                  <c:v>368</c:v>
                </c:pt>
                <c:pt idx="252">
                  <c:v>530</c:v>
                </c:pt>
                <c:pt idx="253">
                  <c:v>500</c:v>
                </c:pt>
                <c:pt idx="254">
                  <c:v>468</c:v>
                </c:pt>
                <c:pt idx="255">
                  <c:v>462</c:v>
                </c:pt>
                <c:pt idx="256">
                  <c:v>472</c:v>
                </c:pt>
                <c:pt idx="257">
                  <c:v>430</c:v>
                </c:pt>
                <c:pt idx="258">
                  <c:v>503</c:v>
                </c:pt>
                <c:pt idx="259">
                  <c:v>413.99999999999983</c:v>
                </c:pt>
                <c:pt idx="260">
                  <c:v>516</c:v>
                </c:pt>
                <c:pt idx="261">
                  <c:v>340</c:v>
                </c:pt>
                <c:pt idx="262">
                  <c:v>381</c:v>
                </c:pt>
                <c:pt idx="263">
                  <c:v>550</c:v>
                </c:pt>
                <c:pt idx="264">
                  <c:v>527</c:v>
                </c:pt>
                <c:pt idx="265">
                  <c:v>542</c:v>
                </c:pt>
                <c:pt idx="266">
                  <c:v>526</c:v>
                </c:pt>
                <c:pt idx="267">
                  <c:v>526</c:v>
                </c:pt>
                <c:pt idx="268">
                  <c:v>472</c:v>
                </c:pt>
                <c:pt idx="269">
                  <c:v>534</c:v>
                </c:pt>
                <c:pt idx="270">
                  <c:v>562</c:v>
                </c:pt>
                <c:pt idx="271">
                  <c:v>517</c:v>
                </c:pt>
                <c:pt idx="272">
                  <c:v>546</c:v>
                </c:pt>
                <c:pt idx="273">
                  <c:v>578</c:v>
                </c:pt>
                <c:pt idx="274">
                  <c:v>542</c:v>
                </c:pt>
                <c:pt idx="275">
                  <c:v>467</c:v>
                </c:pt>
                <c:pt idx="276">
                  <c:v>563</c:v>
                </c:pt>
                <c:pt idx="277">
                  <c:v>584</c:v>
                </c:pt>
                <c:pt idx="278">
                  <c:v>585</c:v>
                </c:pt>
                <c:pt idx="279">
                  <c:v>594</c:v>
                </c:pt>
                <c:pt idx="280">
                  <c:v>654</c:v>
                </c:pt>
                <c:pt idx="281">
                  <c:v>539</c:v>
                </c:pt>
                <c:pt idx="282">
                  <c:v>564</c:v>
                </c:pt>
                <c:pt idx="283">
                  <c:v>531</c:v>
                </c:pt>
                <c:pt idx="284">
                  <c:v>627</c:v>
                </c:pt>
                <c:pt idx="285">
                  <c:v>641</c:v>
                </c:pt>
                <c:pt idx="286">
                  <c:v>568</c:v>
                </c:pt>
                <c:pt idx="287">
                  <c:v>633</c:v>
                </c:pt>
                <c:pt idx="288">
                  <c:v>635</c:v>
                </c:pt>
                <c:pt idx="289">
                  <c:v>634</c:v>
                </c:pt>
                <c:pt idx="290">
                  <c:v>754</c:v>
                </c:pt>
                <c:pt idx="291">
                  <c:v>551</c:v>
                </c:pt>
                <c:pt idx="292">
                  <c:v>634</c:v>
                </c:pt>
                <c:pt idx="293">
                  <c:v>532</c:v>
                </c:pt>
                <c:pt idx="294">
                  <c:v>761</c:v>
                </c:pt>
                <c:pt idx="295">
                  <c:v>623</c:v>
                </c:pt>
                <c:pt idx="296">
                  <c:v>776</c:v>
                </c:pt>
                <c:pt idx="297">
                  <c:v>613</c:v>
                </c:pt>
                <c:pt idx="298">
                  <c:v>644</c:v>
                </c:pt>
                <c:pt idx="299">
                  <c:v>639</c:v>
                </c:pt>
                <c:pt idx="300">
                  <c:v>821.00000000000011</c:v>
                </c:pt>
                <c:pt idx="301">
                  <c:v>727</c:v>
                </c:pt>
                <c:pt idx="302">
                  <c:v>632</c:v>
                </c:pt>
                <c:pt idx="303">
                  <c:v>777</c:v>
                </c:pt>
                <c:pt idx="304">
                  <c:v>738</c:v>
                </c:pt>
                <c:pt idx="305">
                  <c:v>797</c:v>
                </c:pt>
                <c:pt idx="306">
                  <c:v>672</c:v>
                </c:pt>
                <c:pt idx="307">
                  <c:v>756</c:v>
                </c:pt>
                <c:pt idx="308">
                  <c:v>852</c:v>
                </c:pt>
                <c:pt idx="309">
                  <c:v>876</c:v>
                </c:pt>
                <c:pt idx="310">
                  <c:v>1044</c:v>
                </c:pt>
                <c:pt idx="311">
                  <c:v>941</c:v>
                </c:pt>
                <c:pt idx="312">
                  <c:v>766</c:v>
                </c:pt>
                <c:pt idx="313">
                  <c:v>936</c:v>
                </c:pt>
                <c:pt idx="314">
                  <c:v>469.00000000000011</c:v>
                </c:pt>
                <c:pt idx="315">
                  <c:v>780</c:v>
                </c:pt>
                <c:pt idx="316">
                  <c:v>762</c:v>
                </c:pt>
                <c:pt idx="317">
                  <c:v>1037</c:v>
                </c:pt>
                <c:pt idx="318">
                  <c:v>1054</c:v>
                </c:pt>
                <c:pt idx="319">
                  <c:v>714</c:v>
                </c:pt>
                <c:pt idx="320">
                  <c:v>1180</c:v>
                </c:pt>
                <c:pt idx="321">
                  <c:v>1114</c:v>
                </c:pt>
                <c:pt idx="322">
                  <c:v>580</c:v>
                </c:pt>
                <c:pt idx="323">
                  <c:v>509</c:v>
                </c:pt>
                <c:pt idx="324">
                  <c:v>776</c:v>
                </c:pt>
                <c:pt idx="325">
                  <c:v>648</c:v>
                </c:pt>
                <c:pt idx="326">
                  <c:v>790</c:v>
                </c:pt>
                <c:pt idx="327">
                  <c:v>741</c:v>
                </c:pt>
                <c:pt idx="328">
                  <c:v>784</c:v>
                </c:pt>
                <c:pt idx="329">
                  <c:v>866</c:v>
                </c:pt>
              </c:numCache>
            </c:numRef>
          </c:xVal>
          <c:yVal>
            <c:numRef>
              <c:f>Land!$R$2195:$R$2524</c:f>
              <c:numCache>
                <c:formatCode>General</c:formatCode>
                <c:ptCount val="330"/>
                <c:pt idx="0">
                  <c:v>2352</c:v>
                </c:pt>
                <c:pt idx="1">
                  <c:v>2487</c:v>
                </c:pt>
                <c:pt idx="2">
                  <c:v>986</c:v>
                </c:pt>
                <c:pt idx="3">
                  <c:v>648</c:v>
                </c:pt>
                <c:pt idx="4">
                  <c:v>718</c:v>
                </c:pt>
                <c:pt idx="5">
                  <c:v>760</c:v>
                </c:pt>
                <c:pt idx="6">
                  <c:v>324</c:v>
                </c:pt>
                <c:pt idx="7">
                  <c:v>454</c:v>
                </c:pt>
                <c:pt idx="8">
                  <c:v>600</c:v>
                </c:pt>
                <c:pt idx="9">
                  <c:v>621</c:v>
                </c:pt>
                <c:pt idx="10">
                  <c:v>682</c:v>
                </c:pt>
                <c:pt idx="11">
                  <c:v>692</c:v>
                </c:pt>
                <c:pt idx="12">
                  <c:v>763</c:v>
                </c:pt>
                <c:pt idx="13">
                  <c:v>780</c:v>
                </c:pt>
                <c:pt idx="14">
                  <c:v>888.00000000000011</c:v>
                </c:pt>
                <c:pt idx="15">
                  <c:v>1394</c:v>
                </c:pt>
                <c:pt idx="16">
                  <c:v>1402</c:v>
                </c:pt>
                <c:pt idx="17">
                  <c:v>465.00000000000011</c:v>
                </c:pt>
                <c:pt idx="18">
                  <c:v>1136</c:v>
                </c:pt>
                <c:pt idx="19">
                  <c:v>401</c:v>
                </c:pt>
                <c:pt idx="20">
                  <c:v>451.99999999999983</c:v>
                </c:pt>
                <c:pt idx="21">
                  <c:v>533</c:v>
                </c:pt>
                <c:pt idx="22">
                  <c:v>546</c:v>
                </c:pt>
                <c:pt idx="23">
                  <c:v>547</c:v>
                </c:pt>
                <c:pt idx="24">
                  <c:v>585</c:v>
                </c:pt>
                <c:pt idx="25">
                  <c:v>587</c:v>
                </c:pt>
                <c:pt idx="26">
                  <c:v>613</c:v>
                </c:pt>
                <c:pt idx="27">
                  <c:v>640</c:v>
                </c:pt>
                <c:pt idx="28">
                  <c:v>641</c:v>
                </c:pt>
                <c:pt idx="29">
                  <c:v>643</c:v>
                </c:pt>
                <c:pt idx="30">
                  <c:v>649</c:v>
                </c:pt>
                <c:pt idx="31">
                  <c:v>652</c:v>
                </c:pt>
                <c:pt idx="32">
                  <c:v>659</c:v>
                </c:pt>
                <c:pt idx="33">
                  <c:v>673</c:v>
                </c:pt>
                <c:pt idx="34">
                  <c:v>729</c:v>
                </c:pt>
                <c:pt idx="35">
                  <c:v>750</c:v>
                </c:pt>
                <c:pt idx="36">
                  <c:v>762</c:v>
                </c:pt>
                <c:pt idx="37">
                  <c:v>797</c:v>
                </c:pt>
                <c:pt idx="38">
                  <c:v>828.99999999999989</c:v>
                </c:pt>
                <c:pt idx="39">
                  <c:v>842</c:v>
                </c:pt>
                <c:pt idx="40">
                  <c:v>849</c:v>
                </c:pt>
                <c:pt idx="41">
                  <c:v>936</c:v>
                </c:pt>
                <c:pt idx="42">
                  <c:v>957</c:v>
                </c:pt>
                <c:pt idx="43">
                  <c:v>973</c:v>
                </c:pt>
                <c:pt idx="44">
                  <c:v>1068</c:v>
                </c:pt>
                <c:pt idx="45">
                  <c:v>1118</c:v>
                </c:pt>
                <c:pt idx="46">
                  <c:v>1169</c:v>
                </c:pt>
                <c:pt idx="47">
                  <c:v>1343</c:v>
                </c:pt>
                <c:pt idx="48">
                  <c:v>438</c:v>
                </c:pt>
                <c:pt idx="49">
                  <c:v>539</c:v>
                </c:pt>
                <c:pt idx="50">
                  <c:v>542</c:v>
                </c:pt>
                <c:pt idx="51">
                  <c:v>545</c:v>
                </c:pt>
                <c:pt idx="52">
                  <c:v>547</c:v>
                </c:pt>
                <c:pt idx="53">
                  <c:v>578</c:v>
                </c:pt>
                <c:pt idx="54">
                  <c:v>580</c:v>
                </c:pt>
                <c:pt idx="55">
                  <c:v>586</c:v>
                </c:pt>
                <c:pt idx="56">
                  <c:v>596</c:v>
                </c:pt>
                <c:pt idx="57">
                  <c:v>622</c:v>
                </c:pt>
                <c:pt idx="58">
                  <c:v>633</c:v>
                </c:pt>
                <c:pt idx="59">
                  <c:v>665</c:v>
                </c:pt>
                <c:pt idx="60">
                  <c:v>792</c:v>
                </c:pt>
                <c:pt idx="61">
                  <c:v>852</c:v>
                </c:pt>
                <c:pt idx="62">
                  <c:v>864</c:v>
                </c:pt>
                <c:pt idx="63">
                  <c:v>1170</c:v>
                </c:pt>
                <c:pt idx="64">
                  <c:v>757</c:v>
                </c:pt>
                <c:pt idx="65">
                  <c:v>971.00000000000011</c:v>
                </c:pt>
                <c:pt idx="66">
                  <c:v>1072</c:v>
                </c:pt>
                <c:pt idx="67">
                  <c:v>1165</c:v>
                </c:pt>
                <c:pt idx="68">
                  <c:v>751</c:v>
                </c:pt>
                <c:pt idx="69">
                  <c:v>2490</c:v>
                </c:pt>
                <c:pt idx="70">
                  <c:v>864</c:v>
                </c:pt>
                <c:pt idx="71">
                  <c:v>874</c:v>
                </c:pt>
                <c:pt idx="72">
                  <c:v>1007</c:v>
                </c:pt>
                <c:pt idx="73">
                  <c:v>1127</c:v>
                </c:pt>
                <c:pt idx="74">
                  <c:v>2062</c:v>
                </c:pt>
                <c:pt idx="75">
                  <c:v>713</c:v>
                </c:pt>
                <c:pt idx="76">
                  <c:v>958</c:v>
                </c:pt>
                <c:pt idx="77">
                  <c:v>729</c:v>
                </c:pt>
                <c:pt idx="78">
                  <c:v>795</c:v>
                </c:pt>
                <c:pt idx="79">
                  <c:v>911.99999999999989</c:v>
                </c:pt>
                <c:pt idx="80">
                  <c:v>1148</c:v>
                </c:pt>
                <c:pt idx="81">
                  <c:v>1653</c:v>
                </c:pt>
                <c:pt idx="82">
                  <c:v>748</c:v>
                </c:pt>
                <c:pt idx="83">
                  <c:v>1264</c:v>
                </c:pt>
                <c:pt idx="84">
                  <c:v>1388</c:v>
                </c:pt>
                <c:pt idx="85">
                  <c:v>1518</c:v>
                </c:pt>
                <c:pt idx="86">
                  <c:v>694</c:v>
                </c:pt>
                <c:pt idx="87">
                  <c:v>1107</c:v>
                </c:pt>
                <c:pt idx="88">
                  <c:v>1199</c:v>
                </c:pt>
                <c:pt idx="89">
                  <c:v>655</c:v>
                </c:pt>
                <c:pt idx="90">
                  <c:v>1081</c:v>
                </c:pt>
                <c:pt idx="91">
                  <c:v>1374</c:v>
                </c:pt>
                <c:pt idx="92">
                  <c:v>801</c:v>
                </c:pt>
                <c:pt idx="93">
                  <c:v>957</c:v>
                </c:pt>
                <c:pt idx="94">
                  <c:v>1173</c:v>
                </c:pt>
                <c:pt idx="95">
                  <c:v>1175</c:v>
                </c:pt>
                <c:pt idx="96">
                  <c:v>1194</c:v>
                </c:pt>
                <c:pt idx="97">
                  <c:v>1226</c:v>
                </c:pt>
                <c:pt idx="98">
                  <c:v>2168</c:v>
                </c:pt>
                <c:pt idx="99">
                  <c:v>535</c:v>
                </c:pt>
                <c:pt idx="100">
                  <c:v>826</c:v>
                </c:pt>
                <c:pt idx="101">
                  <c:v>851</c:v>
                </c:pt>
                <c:pt idx="102">
                  <c:v>903.99999999999989</c:v>
                </c:pt>
                <c:pt idx="103">
                  <c:v>1197</c:v>
                </c:pt>
                <c:pt idx="104">
                  <c:v>662</c:v>
                </c:pt>
                <c:pt idx="105">
                  <c:v>724</c:v>
                </c:pt>
                <c:pt idx="106">
                  <c:v>952</c:v>
                </c:pt>
                <c:pt idx="107">
                  <c:v>965</c:v>
                </c:pt>
                <c:pt idx="108">
                  <c:v>1109</c:v>
                </c:pt>
                <c:pt idx="109">
                  <c:v>1137</c:v>
                </c:pt>
                <c:pt idx="110">
                  <c:v>1354</c:v>
                </c:pt>
                <c:pt idx="111">
                  <c:v>1531</c:v>
                </c:pt>
                <c:pt idx="112">
                  <c:v>1060</c:v>
                </c:pt>
                <c:pt idx="113">
                  <c:v>1064</c:v>
                </c:pt>
                <c:pt idx="114">
                  <c:v>605</c:v>
                </c:pt>
                <c:pt idx="115">
                  <c:v>609</c:v>
                </c:pt>
                <c:pt idx="116">
                  <c:v>686</c:v>
                </c:pt>
                <c:pt idx="117">
                  <c:v>702</c:v>
                </c:pt>
                <c:pt idx="118">
                  <c:v>744</c:v>
                </c:pt>
                <c:pt idx="119">
                  <c:v>764</c:v>
                </c:pt>
                <c:pt idx="120">
                  <c:v>993</c:v>
                </c:pt>
                <c:pt idx="121">
                  <c:v>1010</c:v>
                </c:pt>
                <c:pt idx="122">
                  <c:v>1046</c:v>
                </c:pt>
                <c:pt idx="123">
                  <c:v>1099</c:v>
                </c:pt>
                <c:pt idx="124">
                  <c:v>1280</c:v>
                </c:pt>
                <c:pt idx="125">
                  <c:v>1306</c:v>
                </c:pt>
                <c:pt idx="126">
                  <c:v>644</c:v>
                </c:pt>
                <c:pt idx="127">
                  <c:v>752</c:v>
                </c:pt>
                <c:pt idx="128">
                  <c:v>865</c:v>
                </c:pt>
                <c:pt idx="129">
                  <c:v>939</c:v>
                </c:pt>
                <c:pt idx="130">
                  <c:v>533</c:v>
                </c:pt>
                <c:pt idx="131">
                  <c:v>814</c:v>
                </c:pt>
                <c:pt idx="132">
                  <c:v>826</c:v>
                </c:pt>
                <c:pt idx="133">
                  <c:v>1080</c:v>
                </c:pt>
                <c:pt idx="134">
                  <c:v>1237</c:v>
                </c:pt>
                <c:pt idx="135">
                  <c:v>588</c:v>
                </c:pt>
                <c:pt idx="136">
                  <c:v>828.99999999999989</c:v>
                </c:pt>
                <c:pt idx="137">
                  <c:v>944</c:v>
                </c:pt>
                <c:pt idx="138">
                  <c:v>1008</c:v>
                </c:pt>
                <c:pt idx="139">
                  <c:v>1038</c:v>
                </c:pt>
                <c:pt idx="140">
                  <c:v>1069</c:v>
                </c:pt>
                <c:pt idx="141">
                  <c:v>1149</c:v>
                </c:pt>
                <c:pt idx="142">
                  <c:v>1199</c:v>
                </c:pt>
                <c:pt idx="143">
                  <c:v>1215</c:v>
                </c:pt>
                <c:pt idx="144">
                  <c:v>1501</c:v>
                </c:pt>
                <c:pt idx="145">
                  <c:v>678</c:v>
                </c:pt>
                <c:pt idx="146">
                  <c:v>1174</c:v>
                </c:pt>
                <c:pt idx="147">
                  <c:v>1285</c:v>
                </c:pt>
                <c:pt idx="148">
                  <c:v>441</c:v>
                </c:pt>
                <c:pt idx="149">
                  <c:v>451.99999999999983</c:v>
                </c:pt>
                <c:pt idx="150">
                  <c:v>529</c:v>
                </c:pt>
                <c:pt idx="151">
                  <c:v>635</c:v>
                </c:pt>
                <c:pt idx="152">
                  <c:v>696</c:v>
                </c:pt>
                <c:pt idx="153">
                  <c:v>741</c:v>
                </c:pt>
                <c:pt idx="154">
                  <c:v>828.99999999999989</c:v>
                </c:pt>
                <c:pt idx="155">
                  <c:v>925</c:v>
                </c:pt>
                <c:pt idx="156">
                  <c:v>1135</c:v>
                </c:pt>
                <c:pt idx="157">
                  <c:v>1202</c:v>
                </c:pt>
                <c:pt idx="158">
                  <c:v>1432</c:v>
                </c:pt>
                <c:pt idx="159">
                  <c:v>1143</c:v>
                </c:pt>
                <c:pt idx="160">
                  <c:v>969</c:v>
                </c:pt>
                <c:pt idx="161">
                  <c:v>1041</c:v>
                </c:pt>
                <c:pt idx="162">
                  <c:v>1049</c:v>
                </c:pt>
                <c:pt idx="163">
                  <c:v>1059</c:v>
                </c:pt>
                <c:pt idx="164">
                  <c:v>1141</c:v>
                </c:pt>
                <c:pt idx="165">
                  <c:v>1155</c:v>
                </c:pt>
                <c:pt idx="166">
                  <c:v>1166</c:v>
                </c:pt>
                <c:pt idx="167">
                  <c:v>1196</c:v>
                </c:pt>
                <c:pt idx="168">
                  <c:v>1223</c:v>
                </c:pt>
                <c:pt idx="169">
                  <c:v>1241</c:v>
                </c:pt>
                <c:pt idx="170">
                  <c:v>1264</c:v>
                </c:pt>
                <c:pt idx="171">
                  <c:v>1341</c:v>
                </c:pt>
                <c:pt idx="172">
                  <c:v>1363</c:v>
                </c:pt>
                <c:pt idx="173">
                  <c:v>1372</c:v>
                </c:pt>
                <c:pt idx="174">
                  <c:v>1385</c:v>
                </c:pt>
                <c:pt idx="175">
                  <c:v>1821</c:v>
                </c:pt>
                <c:pt idx="176">
                  <c:v>1854</c:v>
                </c:pt>
                <c:pt idx="177">
                  <c:v>1964</c:v>
                </c:pt>
                <c:pt idx="178">
                  <c:v>2002</c:v>
                </c:pt>
                <c:pt idx="179">
                  <c:v>2014</c:v>
                </c:pt>
                <c:pt idx="180">
                  <c:v>2033</c:v>
                </c:pt>
                <c:pt idx="181">
                  <c:v>2038</c:v>
                </c:pt>
                <c:pt idx="182">
                  <c:v>2117</c:v>
                </c:pt>
                <c:pt idx="183">
                  <c:v>2287</c:v>
                </c:pt>
                <c:pt idx="184">
                  <c:v>2299</c:v>
                </c:pt>
                <c:pt idx="185">
                  <c:v>2304</c:v>
                </c:pt>
                <c:pt idx="186">
                  <c:v>946.00000000000011</c:v>
                </c:pt>
                <c:pt idx="187">
                  <c:v>1084</c:v>
                </c:pt>
                <c:pt idx="188">
                  <c:v>1123</c:v>
                </c:pt>
                <c:pt idx="189">
                  <c:v>1246</c:v>
                </c:pt>
                <c:pt idx="190">
                  <c:v>1484</c:v>
                </c:pt>
                <c:pt idx="191">
                  <c:v>1604</c:v>
                </c:pt>
                <c:pt idx="192">
                  <c:v>1498</c:v>
                </c:pt>
                <c:pt idx="193">
                  <c:v>1755</c:v>
                </c:pt>
                <c:pt idx="194">
                  <c:v>1218</c:v>
                </c:pt>
                <c:pt idx="195">
                  <c:v>1428</c:v>
                </c:pt>
                <c:pt idx="196">
                  <c:v>1719</c:v>
                </c:pt>
                <c:pt idx="197">
                  <c:v>1905</c:v>
                </c:pt>
                <c:pt idx="198">
                  <c:v>1936</c:v>
                </c:pt>
                <c:pt idx="199">
                  <c:v>1100</c:v>
                </c:pt>
                <c:pt idx="200">
                  <c:v>1130</c:v>
                </c:pt>
                <c:pt idx="201">
                  <c:v>1380</c:v>
                </c:pt>
                <c:pt idx="202">
                  <c:v>1440</c:v>
                </c:pt>
                <c:pt idx="203">
                  <c:v>938.00000000000011</c:v>
                </c:pt>
                <c:pt idx="204">
                  <c:v>526</c:v>
                </c:pt>
                <c:pt idx="205">
                  <c:v>533</c:v>
                </c:pt>
                <c:pt idx="206">
                  <c:v>710</c:v>
                </c:pt>
                <c:pt idx="207">
                  <c:v>886.99999999999989</c:v>
                </c:pt>
                <c:pt idx="208">
                  <c:v>1147</c:v>
                </c:pt>
                <c:pt idx="209">
                  <c:v>202</c:v>
                </c:pt>
                <c:pt idx="210">
                  <c:v>211</c:v>
                </c:pt>
                <c:pt idx="211">
                  <c:v>225</c:v>
                </c:pt>
                <c:pt idx="212">
                  <c:v>226</c:v>
                </c:pt>
                <c:pt idx="213">
                  <c:v>227</c:v>
                </c:pt>
                <c:pt idx="214">
                  <c:v>229</c:v>
                </c:pt>
                <c:pt idx="215">
                  <c:v>248</c:v>
                </c:pt>
                <c:pt idx="216">
                  <c:v>255</c:v>
                </c:pt>
                <c:pt idx="217">
                  <c:v>261</c:v>
                </c:pt>
                <c:pt idx="218">
                  <c:v>266</c:v>
                </c:pt>
                <c:pt idx="219">
                  <c:v>277</c:v>
                </c:pt>
                <c:pt idx="220">
                  <c:v>286</c:v>
                </c:pt>
                <c:pt idx="221">
                  <c:v>295</c:v>
                </c:pt>
                <c:pt idx="222">
                  <c:v>301</c:v>
                </c:pt>
                <c:pt idx="223">
                  <c:v>303</c:v>
                </c:pt>
                <c:pt idx="224">
                  <c:v>308</c:v>
                </c:pt>
                <c:pt idx="225">
                  <c:v>320</c:v>
                </c:pt>
                <c:pt idx="226">
                  <c:v>325</c:v>
                </c:pt>
                <c:pt idx="227">
                  <c:v>329</c:v>
                </c:pt>
                <c:pt idx="228">
                  <c:v>331</c:v>
                </c:pt>
                <c:pt idx="229">
                  <c:v>332</c:v>
                </c:pt>
                <c:pt idx="230">
                  <c:v>332</c:v>
                </c:pt>
                <c:pt idx="231">
                  <c:v>333</c:v>
                </c:pt>
                <c:pt idx="232">
                  <c:v>342</c:v>
                </c:pt>
                <c:pt idx="233">
                  <c:v>344</c:v>
                </c:pt>
                <c:pt idx="234">
                  <c:v>347</c:v>
                </c:pt>
                <c:pt idx="235">
                  <c:v>348</c:v>
                </c:pt>
                <c:pt idx="236">
                  <c:v>352</c:v>
                </c:pt>
                <c:pt idx="237">
                  <c:v>355</c:v>
                </c:pt>
                <c:pt idx="238">
                  <c:v>355</c:v>
                </c:pt>
                <c:pt idx="239">
                  <c:v>356</c:v>
                </c:pt>
                <c:pt idx="240">
                  <c:v>357</c:v>
                </c:pt>
                <c:pt idx="241">
                  <c:v>363</c:v>
                </c:pt>
                <c:pt idx="242">
                  <c:v>365</c:v>
                </c:pt>
                <c:pt idx="243">
                  <c:v>367</c:v>
                </c:pt>
                <c:pt idx="244">
                  <c:v>368</c:v>
                </c:pt>
                <c:pt idx="245">
                  <c:v>377</c:v>
                </c:pt>
                <c:pt idx="246">
                  <c:v>377</c:v>
                </c:pt>
                <c:pt idx="247">
                  <c:v>379</c:v>
                </c:pt>
                <c:pt idx="248">
                  <c:v>383</c:v>
                </c:pt>
                <c:pt idx="249">
                  <c:v>386</c:v>
                </c:pt>
                <c:pt idx="250">
                  <c:v>392</c:v>
                </c:pt>
                <c:pt idx="251">
                  <c:v>393</c:v>
                </c:pt>
                <c:pt idx="252">
                  <c:v>393</c:v>
                </c:pt>
                <c:pt idx="253">
                  <c:v>394</c:v>
                </c:pt>
                <c:pt idx="254">
                  <c:v>407</c:v>
                </c:pt>
                <c:pt idx="255">
                  <c:v>411.00000000000011</c:v>
                </c:pt>
                <c:pt idx="256">
                  <c:v>416</c:v>
                </c:pt>
                <c:pt idx="257">
                  <c:v>419.00000000000011</c:v>
                </c:pt>
                <c:pt idx="258">
                  <c:v>419.00000000000011</c:v>
                </c:pt>
                <c:pt idx="259">
                  <c:v>421</c:v>
                </c:pt>
                <c:pt idx="260">
                  <c:v>421</c:v>
                </c:pt>
                <c:pt idx="261">
                  <c:v>424</c:v>
                </c:pt>
                <c:pt idx="262">
                  <c:v>425</c:v>
                </c:pt>
                <c:pt idx="263">
                  <c:v>426.99999999999983</c:v>
                </c:pt>
                <c:pt idx="264">
                  <c:v>428</c:v>
                </c:pt>
                <c:pt idx="265">
                  <c:v>430.99999999999983</c:v>
                </c:pt>
                <c:pt idx="266">
                  <c:v>438</c:v>
                </c:pt>
                <c:pt idx="267">
                  <c:v>442</c:v>
                </c:pt>
                <c:pt idx="268">
                  <c:v>445</c:v>
                </c:pt>
                <c:pt idx="269">
                  <c:v>448.00000000000011</c:v>
                </c:pt>
                <c:pt idx="270">
                  <c:v>453</c:v>
                </c:pt>
                <c:pt idx="271">
                  <c:v>455.99999999999983</c:v>
                </c:pt>
                <c:pt idx="272">
                  <c:v>457</c:v>
                </c:pt>
                <c:pt idx="273">
                  <c:v>458</c:v>
                </c:pt>
                <c:pt idx="274">
                  <c:v>459</c:v>
                </c:pt>
                <c:pt idx="275">
                  <c:v>463</c:v>
                </c:pt>
                <c:pt idx="276">
                  <c:v>472</c:v>
                </c:pt>
                <c:pt idx="277">
                  <c:v>474</c:v>
                </c:pt>
                <c:pt idx="278">
                  <c:v>476.99999999999983</c:v>
                </c:pt>
                <c:pt idx="279">
                  <c:v>480.99999999999983</c:v>
                </c:pt>
                <c:pt idx="280">
                  <c:v>487</c:v>
                </c:pt>
                <c:pt idx="281">
                  <c:v>496</c:v>
                </c:pt>
                <c:pt idx="282">
                  <c:v>501.99999999999983</c:v>
                </c:pt>
                <c:pt idx="283">
                  <c:v>504</c:v>
                </c:pt>
                <c:pt idx="284">
                  <c:v>505.99999999999983</c:v>
                </c:pt>
                <c:pt idx="285">
                  <c:v>515</c:v>
                </c:pt>
                <c:pt idx="286">
                  <c:v>517</c:v>
                </c:pt>
                <c:pt idx="287">
                  <c:v>522</c:v>
                </c:pt>
                <c:pt idx="288">
                  <c:v>522</c:v>
                </c:pt>
                <c:pt idx="289">
                  <c:v>525</c:v>
                </c:pt>
                <c:pt idx="290">
                  <c:v>527</c:v>
                </c:pt>
                <c:pt idx="291">
                  <c:v>529</c:v>
                </c:pt>
                <c:pt idx="292">
                  <c:v>543</c:v>
                </c:pt>
                <c:pt idx="293">
                  <c:v>546</c:v>
                </c:pt>
                <c:pt idx="294">
                  <c:v>548</c:v>
                </c:pt>
                <c:pt idx="295">
                  <c:v>552</c:v>
                </c:pt>
                <c:pt idx="296">
                  <c:v>557</c:v>
                </c:pt>
                <c:pt idx="297">
                  <c:v>567</c:v>
                </c:pt>
                <c:pt idx="298">
                  <c:v>567</c:v>
                </c:pt>
                <c:pt idx="299">
                  <c:v>580</c:v>
                </c:pt>
                <c:pt idx="300">
                  <c:v>580</c:v>
                </c:pt>
                <c:pt idx="301">
                  <c:v>587</c:v>
                </c:pt>
                <c:pt idx="302">
                  <c:v>609</c:v>
                </c:pt>
                <c:pt idx="303">
                  <c:v>609</c:v>
                </c:pt>
                <c:pt idx="304">
                  <c:v>613</c:v>
                </c:pt>
                <c:pt idx="305">
                  <c:v>624</c:v>
                </c:pt>
                <c:pt idx="306">
                  <c:v>632</c:v>
                </c:pt>
                <c:pt idx="307">
                  <c:v>643</c:v>
                </c:pt>
                <c:pt idx="308">
                  <c:v>661</c:v>
                </c:pt>
                <c:pt idx="309">
                  <c:v>700</c:v>
                </c:pt>
                <c:pt idx="310">
                  <c:v>710</c:v>
                </c:pt>
                <c:pt idx="311">
                  <c:v>711</c:v>
                </c:pt>
                <c:pt idx="312">
                  <c:v>763</c:v>
                </c:pt>
                <c:pt idx="313">
                  <c:v>767</c:v>
                </c:pt>
                <c:pt idx="314">
                  <c:v>774</c:v>
                </c:pt>
                <c:pt idx="315">
                  <c:v>777</c:v>
                </c:pt>
                <c:pt idx="316">
                  <c:v>801</c:v>
                </c:pt>
                <c:pt idx="317">
                  <c:v>818</c:v>
                </c:pt>
                <c:pt idx="318">
                  <c:v>852.99999999999989</c:v>
                </c:pt>
                <c:pt idx="319">
                  <c:v>864</c:v>
                </c:pt>
                <c:pt idx="320">
                  <c:v>867</c:v>
                </c:pt>
                <c:pt idx="321">
                  <c:v>923</c:v>
                </c:pt>
                <c:pt idx="322">
                  <c:v>941</c:v>
                </c:pt>
                <c:pt idx="323">
                  <c:v>981</c:v>
                </c:pt>
                <c:pt idx="324">
                  <c:v>1082</c:v>
                </c:pt>
                <c:pt idx="325">
                  <c:v>581</c:v>
                </c:pt>
                <c:pt idx="326">
                  <c:v>646</c:v>
                </c:pt>
                <c:pt idx="327">
                  <c:v>699</c:v>
                </c:pt>
                <c:pt idx="328">
                  <c:v>713</c:v>
                </c:pt>
                <c:pt idx="329">
                  <c:v>1162</c:v>
                </c:pt>
              </c:numCache>
            </c:numRef>
          </c:yVal>
          <c:smooth val="0"/>
          <c:extLst>
            <c:ext xmlns:c16="http://schemas.microsoft.com/office/drawing/2014/chart" uri="{C3380CC4-5D6E-409C-BE32-E72D297353CC}">
              <c16:uniqueId val="{00000001-B9F7-D240-AE5E-99C1C9F64DB7}"/>
            </c:ext>
          </c:extLst>
        </c:ser>
        <c:dLbls>
          <c:showLegendKey val="0"/>
          <c:showVal val="0"/>
          <c:showCatName val="0"/>
          <c:showSerName val="0"/>
          <c:showPercent val="0"/>
          <c:showBubbleSize val="0"/>
        </c:dLbls>
        <c:axId val="1676743328"/>
        <c:axId val="1"/>
      </c:scatterChart>
      <c:valAx>
        <c:axId val="1676743328"/>
        <c:scaling>
          <c:logBase val="10"/>
          <c:orientation val="minMax"/>
          <c:min val="10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in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743328"/>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Broadleaf Foliage Biomass vs. Total Biomass Production, Global</a:t>
            </a:r>
          </a:p>
        </c:rich>
      </c:tx>
      <c:layout>
        <c:manualLayout>
          <c:xMode val="edge"/>
          <c:yMode val="edge"/>
          <c:x val="0.1863232901672415"/>
          <c:y val="4.37050124831957E-2"/>
        </c:manualLayout>
      </c:layout>
      <c:overlay val="0"/>
      <c:spPr>
        <a:noFill/>
        <a:ln w="25400">
          <a:noFill/>
        </a:ln>
      </c:spPr>
    </c:title>
    <c:autoTitleDeleted val="0"/>
    <c:plotArea>
      <c:layout>
        <c:manualLayout>
          <c:layoutTarget val="inner"/>
          <c:xMode val="edge"/>
          <c:yMode val="edge"/>
          <c:x val="7.8774962912244714E-2"/>
          <c:y val="3.07186479738813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6195366883487403"/>
                  <c:y val="0.3804424812752061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Land!$M$1102:$M$1228</c:f>
              <c:numCache>
                <c:formatCode>General</c:formatCode>
                <c:ptCount val="127"/>
                <c:pt idx="0">
                  <c:v>1.5</c:v>
                </c:pt>
                <c:pt idx="1">
                  <c:v>8.3000000000000007</c:v>
                </c:pt>
                <c:pt idx="2">
                  <c:v>6.7</c:v>
                </c:pt>
                <c:pt idx="3">
                  <c:v>2.5</c:v>
                </c:pt>
                <c:pt idx="4">
                  <c:v>9</c:v>
                </c:pt>
                <c:pt idx="5">
                  <c:v>8</c:v>
                </c:pt>
                <c:pt idx="6">
                  <c:v>5.9</c:v>
                </c:pt>
                <c:pt idx="7">
                  <c:v>9</c:v>
                </c:pt>
                <c:pt idx="8">
                  <c:v>7.77</c:v>
                </c:pt>
                <c:pt idx="9">
                  <c:v>8.1999999999999993</c:v>
                </c:pt>
                <c:pt idx="10">
                  <c:v>8.1999999999999993</c:v>
                </c:pt>
                <c:pt idx="11">
                  <c:v>4.0999999999999996</c:v>
                </c:pt>
                <c:pt idx="12">
                  <c:v>6.1</c:v>
                </c:pt>
                <c:pt idx="13">
                  <c:v>4.7</c:v>
                </c:pt>
                <c:pt idx="14">
                  <c:v>5</c:v>
                </c:pt>
                <c:pt idx="15">
                  <c:v>7.4</c:v>
                </c:pt>
                <c:pt idx="16">
                  <c:v>7.3</c:v>
                </c:pt>
                <c:pt idx="17">
                  <c:v>6.2</c:v>
                </c:pt>
                <c:pt idx="18">
                  <c:v>6.3</c:v>
                </c:pt>
                <c:pt idx="19">
                  <c:v>7.5</c:v>
                </c:pt>
                <c:pt idx="20">
                  <c:v>2.2999999999999998</c:v>
                </c:pt>
                <c:pt idx="21">
                  <c:v>1.9</c:v>
                </c:pt>
                <c:pt idx="22">
                  <c:v>1.2</c:v>
                </c:pt>
                <c:pt idx="23">
                  <c:v>1</c:v>
                </c:pt>
                <c:pt idx="24">
                  <c:v>0.9</c:v>
                </c:pt>
                <c:pt idx="25">
                  <c:v>1.6</c:v>
                </c:pt>
                <c:pt idx="26">
                  <c:v>1.9</c:v>
                </c:pt>
                <c:pt idx="27">
                  <c:v>1.8</c:v>
                </c:pt>
                <c:pt idx="28">
                  <c:v>2.4</c:v>
                </c:pt>
                <c:pt idx="29">
                  <c:v>2</c:v>
                </c:pt>
                <c:pt idx="30">
                  <c:v>1.6</c:v>
                </c:pt>
                <c:pt idx="31">
                  <c:v>1.6</c:v>
                </c:pt>
                <c:pt idx="32">
                  <c:v>2.34</c:v>
                </c:pt>
                <c:pt idx="33">
                  <c:v>3</c:v>
                </c:pt>
                <c:pt idx="34">
                  <c:v>3</c:v>
                </c:pt>
                <c:pt idx="35">
                  <c:v>2.4</c:v>
                </c:pt>
                <c:pt idx="36">
                  <c:v>1.9</c:v>
                </c:pt>
                <c:pt idx="37">
                  <c:v>2.4</c:v>
                </c:pt>
                <c:pt idx="38">
                  <c:v>2.6</c:v>
                </c:pt>
                <c:pt idx="39">
                  <c:v>7.3</c:v>
                </c:pt>
                <c:pt idx="40">
                  <c:v>1.8</c:v>
                </c:pt>
                <c:pt idx="41">
                  <c:v>2.86</c:v>
                </c:pt>
                <c:pt idx="42">
                  <c:v>2.5</c:v>
                </c:pt>
                <c:pt idx="43">
                  <c:v>3</c:v>
                </c:pt>
                <c:pt idx="44">
                  <c:v>3.6</c:v>
                </c:pt>
                <c:pt idx="45">
                  <c:v>2.7</c:v>
                </c:pt>
                <c:pt idx="46">
                  <c:v>2.5</c:v>
                </c:pt>
                <c:pt idx="47">
                  <c:v>2.7</c:v>
                </c:pt>
                <c:pt idx="48">
                  <c:v>3.4</c:v>
                </c:pt>
                <c:pt idx="49">
                  <c:v>2.8</c:v>
                </c:pt>
                <c:pt idx="50">
                  <c:v>2.8</c:v>
                </c:pt>
                <c:pt idx="51">
                  <c:v>8.9</c:v>
                </c:pt>
                <c:pt idx="52">
                  <c:v>3.7</c:v>
                </c:pt>
                <c:pt idx="53">
                  <c:v>2.5</c:v>
                </c:pt>
                <c:pt idx="54">
                  <c:v>2.2999999999999998</c:v>
                </c:pt>
                <c:pt idx="55">
                  <c:v>3.2</c:v>
                </c:pt>
                <c:pt idx="56">
                  <c:v>3.2</c:v>
                </c:pt>
                <c:pt idx="57">
                  <c:v>3.7</c:v>
                </c:pt>
                <c:pt idx="58">
                  <c:v>4.0999999999999996</c:v>
                </c:pt>
                <c:pt idx="59">
                  <c:v>2.9</c:v>
                </c:pt>
                <c:pt idx="60">
                  <c:v>2.4</c:v>
                </c:pt>
                <c:pt idx="61">
                  <c:v>3.8</c:v>
                </c:pt>
                <c:pt idx="62">
                  <c:v>2.4</c:v>
                </c:pt>
                <c:pt idx="63">
                  <c:v>2.7</c:v>
                </c:pt>
                <c:pt idx="64">
                  <c:v>3</c:v>
                </c:pt>
                <c:pt idx="65">
                  <c:v>2.85</c:v>
                </c:pt>
                <c:pt idx="66">
                  <c:v>3.2</c:v>
                </c:pt>
                <c:pt idx="67">
                  <c:v>5</c:v>
                </c:pt>
                <c:pt idx="68">
                  <c:v>3.7</c:v>
                </c:pt>
                <c:pt idx="69">
                  <c:v>2.9</c:v>
                </c:pt>
                <c:pt idx="70">
                  <c:v>3.9</c:v>
                </c:pt>
                <c:pt idx="71">
                  <c:v>3.5</c:v>
                </c:pt>
                <c:pt idx="72">
                  <c:v>5.6</c:v>
                </c:pt>
                <c:pt idx="73">
                  <c:v>3</c:v>
                </c:pt>
                <c:pt idx="74">
                  <c:v>3</c:v>
                </c:pt>
                <c:pt idx="75">
                  <c:v>2.5</c:v>
                </c:pt>
                <c:pt idx="76">
                  <c:v>3.3</c:v>
                </c:pt>
                <c:pt idx="77">
                  <c:v>3</c:v>
                </c:pt>
                <c:pt idx="78">
                  <c:v>2.4</c:v>
                </c:pt>
                <c:pt idx="79">
                  <c:v>3.5</c:v>
                </c:pt>
                <c:pt idx="80">
                  <c:v>3.1</c:v>
                </c:pt>
                <c:pt idx="81">
                  <c:v>7.1</c:v>
                </c:pt>
                <c:pt idx="82">
                  <c:v>3.6</c:v>
                </c:pt>
                <c:pt idx="83">
                  <c:v>2.7</c:v>
                </c:pt>
                <c:pt idx="84">
                  <c:v>3.4</c:v>
                </c:pt>
                <c:pt idx="85">
                  <c:v>6.9</c:v>
                </c:pt>
                <c:pt idx="86">
                  <c:v>2.9</c:v>
                </c:pt>
                <c:pt idx="87">
                  <c:v>3.4</c:v>
                </c:pt>
                <c:pt idx="88">
                  <c:v>3.6</c:v>
                </c:pt>
                <c:pt idx="89">
                  <c:v>4.2</c:v>
                </c:pt>
                <c:pt idx="90">
                  <c:v>4.7</c:v>
                </c:pt>
                <c:pt idx="91">
                  <c:v>3.5</c:v>
                </c:pt>
                <c:pt idx="92">
                  <c:v>2.7</c:v>
                </c:pt>
                <c:pt idx="93">
                  <c:v>7.5</c:v>
                </c:pt>
                <c:pt idx="94">
                  <c:v>3.9</c:v>
                </c:pt>
                <c:pt idx="95">
                  <c:v>7.6</c:v>
                </c:pt>
                <c:pt idx="96">
                  <c:v>5.5</c:v>
                </c:pt>
                <c:pt idx="97">
                  <c:v>4</c:v>
                </c:pt>
                <c:pt idx="98">
                  <c:v>3.2</c:v>
                </c:pt>
                <c:pt idx="99">
                  <c:v>6.1</c:v>
                </c:pt>
                <c:pt idx="100">
                  <c:v>3.6</c:v>
                </c:pt>
                <c:pt idx="101">
                  <c:v>4.8</c:v>
                </c:pt>
                <c:pt idx="102">
                  <c:v>7.8</c:v>
                </c:pt>
                <c:pt idx="103">
                  <c:v>2.2000000000000002</c:v>
                </c:pt>
                <c:pt idx="104">
                  <c:v>16</c:v>
                </c:pt>
                <c:pt idx="105">
                  <c:v>3</c:v>
                </c:pt>
                <c:pt idx="106">
                  <c:v>7.8</c:v>
                </c:pt>
                <c:pt idx="107">
                  <c:v>3.6</c:v>
                </c:pt>
                <c:pt idx="108">
                  <c:v>6.2</c:v>
                </c:pt>
                <c:pt idx="109">
                  <c:v>6.8</c:v>
                </c:pt>
                <c:pt idx="110">
                  <c:v>5.9</c:v>
                </c:pt>
                <c:pt idx="111">
                  <c:v>6.3</c:v>
                </c:pt>
                <c:pt idx="112">
                  <c:v>7.7</c:v>
                </c:pt>
                <c:pt idx="113">
                  <c:v>4.0999999999999996</c:v>
                </c:pt>
                <c:pt idx="114">
                  <c:v>18.3</c:v>
                </c:pt>
                <c:pt idx="115">
                  <c:v>3.5</c:v>
                </c:pt>
                <c:pt idx="116">
                  <c:v>19.899999999999999</c:v>
                </c:pt>
                <c:pt idx="117">
                  <c:v>8.6</c:v>
                </c:pt>
                <c:pt idx="118">
                  <c:v>7.1</c:v>
                </c:pt>
                <c:pt idx="119">
                  <c:v>4.9000000000000004</c:v>
                </c:pt>
                <c:pt idx="120">
                  <c:v>4.2</c:v>
                </c:pt>
                <c:pt idx="121">
                  <c:v>8.8000000000000007</c:v>
                </c:pt>
                <c:pt idx="122">
                  <c:v>9.9</c:v>
                </c:pt>
                <c:pt idx="123">
                  <c:v>27.9</c:v>
                </c:pt>
                <c:pt idx="124">
                  <c:v>4.8</c:v>
                </c:pt>
                <c:pt idx="125">
                  <c:v>3.6</c:v>
                </c:pt>
                <c:pt idx="126">
                  <c:v>12</c:v>
                </c:pt>
              </c:numCache>
            </c:numRef>
          </c:xVal>
          <c:yVal>
            <c:numRef>
              <c:f>Land!$S$1102:$S$1228</c:f>
              <c:numCache>
                <c:formatCode>General</c:formatCode>
                <c:ptCount val="127"/>
                <c:pt idx="0">
                  <c:v>230</c:v>
                </c:pt>
                <c:pt idx="1">
                  <c:v>690</c:v>
                </c:pt>
                <c:pt idx="2">
                  <c:v>790</c:v>
                </c:pt>
                <c:pt idx="3">
                  <c:v>1150</c:v>
                </c:pt>
                <c:pt idx="4">
                  <c:v>1154</c:v>
                </c:pt>
                <c:pt idx="5">
                  <c:v>1322</c:v>
                </c:pt>
                <c:pt idx="6">
                  <c:v>1491</c:v>
                </c:pt>
                <c:pt idx="7">
                  <c:v>1537</c:v>
                </c:pt>
                <c:pt idx="8">
                  <c:v>1969</c:v>
                </c:pt>
                <c:pt idx="9">
                  <c:v>2250</c:v>
                </c:pt>
                <c:pt idx="10">
                  <c:v>3031</c:v>
                </c:pt>
                <c:pt idx="11">
                  <c:v>755</c:v>
                </c:pt>
                <c:pt idx="12">
                  <c:v>890</c:v>
                </c:pt>
                <c:pt idx="13">
                  <c:v>915</c:v>
                </c:pt>
                <c:pt idx="14">
                  <c:v>930</c:v>
                </c:pt>
                <c:pt idx="15">
                  <c:v>1070</c:v>
                </c:pt>
                <c:pt idx="16">
                  <c:v>1090</c:v>
                </c:pt>
                <c:pt idx="17">
                  <c:v>1142</c:v>
                </c:pt>
                <c:pt idx="18">
                  <c:v>1540</c:v>
                </c:pt>
                <c:pt idx="19">
                  <c:v>1840</c:v>
                </c:pt>
                <c:pt idx="20">
                  <c:v>30</c:v>
                </c:pt>
                <c:pt idx="21">
                  <c:v>103</c:v>
                </c:pt>
                <c:pt idx="22">
                  <c:v>198</c:v>
                </c:pt>
                <c:pt idx="23">
                  <c:v>232</c:v>
                </c:pt>
                <c:pt idx="24">
                  <c:v>271</c:v>
                </c:pt>
                <c:pt idx="25">
                  <c:v>310</c:v>
                </c:pt>
                <c:pt idx="26">
                  <c:v>316</c:v>
                </c:pt>
                <c:pt idx="27">
                  <c:v>322</c:v>
                </c:pt>
                <c:pt idx="28">
                  <c:v>401</c:v>
                </c:pt>
                <c:pt idx="29">
                  <c:v>406</c:v>
                </c:pt>
                <c:pt idx="30">
                  <c:v>416</c:v>
                </c:pt>
                <c:pt idx="31">
                  <c:v>438</c:v>
                </c:pt>
                <c:pt idx="32">
                  <c:v>469</c:v>
                </c:pt>
                <c:pt idx="33">
                  <c:v>500</c:v>
                </c:pt>
                <c:pt idx="34">
                  <c:v>503</c:v>
                </c:pt>
                <c:pt idx="35">
                  <c:v>504</c:v>
                </c:pt>
                <c:pt idx="36">
                  <c:v>520</c:v>
                </c:pt>
                <c:pt idx="37">
                  <c:v>525</c:v>
                </c:pt>
                <c:pt idx="38">
                  <c:v>541</c:v>
                </c:pt>
                <c:pt idx="39">
                  <c:v>550</c:v>
                </c:pt>
                <c:pt idx="40">
                  <c:v>558</c:v>
                </c:pt>
                <c:pt idx="41">
                  <c:v>562</c:v>
                </c:pt>
                <c:pt idx="42">
                  <c:v>583</c:v>
                </c:pt>
                <c:pt idx="43">
                  <c:v>600</c:v>
                </c:pt>
                <c:pt idx="44">
                  <c:v>620</c:v>
                </c:pt>
                <c:pt idx="45">
                  <c:v>628</c:v>
                </c:pt>
                <c:pt idx="46">
                  <c:v>670</c:v>
                </c:pt>
                <c:pt idx="47">
                  <c:v>681</c:v>
                </c:pt>
                <c:pt idx="48">
                  <c:v>717</c:v>
                </c:pt>
                <c:pt idx="49">
                  <c:v>744</c:v>
                </c:pt>
                <c:pt idx="50">
                  <c:v>750</c:v>
                </c:pt>
                <c:pt idx="51">
                  <c:v>750</c:v>
                </c:pt>
                <c:pt idx="52">
                  <c:v>756</c:v>
                </c:pt>
                <c:pt idx="53">
                  <c:v>761</c:v>
                </c:pt>
                <c:pt idx="54">
                  <c:v>780</c:v>
                </c:pt>
                <c:pt idx="55">
                  <c:v>792</c:v>
                </c:pt>
                <c:pt idx="56">
                  <c:v>800</c:v>
                </c:pt>
                <c:pt idx="57">
                  <c:v>800</c:v>
                </c:pt>
                <c:pt idx="58">
                  <c:v>806</c:v>
                </c:pt>
                <c:pt idx="59">
                  <c:v>827</c:v>
                </c:pt>
                <c:pt idx="60">
                  <c:v>828</c:v>
                </c:pt>
                <c:pt idx="61">
                  <c:v>830</c:v>
                </c:pt>
                <c:pt idx="62">
                  <c:v>832</c:v>
                </c:pt>
                <c:pt idx="63">
                  <c:v>838</c:v>
                </c:pt>
                <c:pt idx="64">
                  <c:v>842</c:v>
                </c:pt>
                <c:pt idx="65">
                  <c:v>861</c:v>
                </c:pt>
                <c:pt idx="66">
                  <c:v>865</c:v>
                </c:pt>
                <c:pt idx="67">
                  <c:v>880</c:v>
                </c:pt>
                <c:pt idx="68">
                  <c:v>890</c:v>
                </c:pt>
                <c:pt idx="69">
                  <c:v>911</c:v>
                </c:pt>
                <c:pt idx="70">
                  <c:v>926</c:v>
                </c:pt>
                <c:pt idx="71">
                  <c:v>927</c:v>
                </c:pt>
                <c:pt idx="72">
                  <c:v>930</c:v>
                </c:pt>
                <c:pt idx="73">
                  <c:v>981</c:v>
                </c:pt>
                <c:pt idx="74">
                  <c:v>982</c:v>
                </c:pt>
                <c:pt idx="75">
                  <c:v>990</c:v>
                </c:pt>
                <c:pt idx="76">
                  <c:v>1005</c:v>
                </c:pt>
                <c:pt idx="77">
                  <c:v>1021</c:v>
                </c:pt>
                <c:pt idx="78">
                  <c:v>1028</c:v>
                </c:pt>
                <c:pt idx="79">
                  <c:v>1039</c:v>
                </c:pt>
                <c:pt idx="80">
                  <c:v>1047</c:v>
                </c:pt>
                <c:pt idx="81">
                  <c:v>1050</c:v>
                </c:pt>
                <c:pt idx="82">
                  <c:v>1053</c:v>
                </c:pt>
                <c:pt idx="83">
                  <c:v>1054</c:v>
                </c:pt>
                <c:pt idx="84">
                  <c:v>1070</c:v>
                </c:pt>
                <c:pt idx="85">
                  <c:v>1079</c:v>
                </c:pt>
                <c:pt idx="86">
                  <c:v>1081</c:v>
                </c:pt>
                <c:pt idx="87">
                  <c:v>1082</c:v>
                </c:pt>
                <c:pt idx="88">
                  <c:v>1083</c:v>
                </c:pt>
                <c:pt idx="89">
                  <c:v>1091</c:v>
                </c:pt>
                <c:pt idx="90">
                  <c:v>1120</c:v>
                </c:pt>
                <c:pt idx="91">
                  <c:v>1136</c:v>
                </c:pt>
                <c:pt idx="92">
                  <c:v>1140</c:v>
                </c:pt>
                <c:pt idx="93">
                  <c:v>1150</c:v>
                </c:pt>
                <c:pt idx="94">
                  <c:v>1161</c:v>
                </c:pt>
                <c:pt idx="95">
                  <c:v>1180</c:v>
                </c:pt>
                <c:pt idx="96">
                  <c:v>1190</c:v>
                </c:pt>
                <c:pt idx="97">
                  <c:v>1232</c:v>
                </c:pt>
                <c:pt idx="98">
                  <c:v>1239</c:v>
                </c:pt>
                <c:pt idx="99">
                  <c:v>1240</c:v>
                </c:pt>
                <c:pt idx="100">
                  <c:v>1243</c:v>
                </c:pt>
                <c:pt idx="101">
                  <c:v>1262</c:v>
                </c:pt>
                <c:pt idx="102">
                  <c:v>1264</c:v>
                </c:pt>
                <c:pt idx="103">
                  <c:v>1290</c:v>
                </c:pt>
                <c:pt idx="104">
                  <c:v>1300</c:v>
                </c:pt>
                <c:pt idx="105">
                  <c:v>1303</c:v>
                </c:pt>
                <c:pt idx="106">
                  <c:v>1330</c:v>
                </c:pt>
                <c:pt idx="107">
                  <c:v>1380</c:v>
                </c:pt>
                <c:pt idx="108">
                  <c:v>1387</c:v>
                </c:pt>
                <c:pt idx="109">
                  <c:v>1392</c:v>
                </c:pt>
                <c:pt idx="110">
                  <c:v>1480</c:v>
                </c:pt>
                <c:pt idx="111">
                  <c:v>1500</c:v>
                </c:pt>
                <c:pt idx="112">
                  <c:v>1525</c:v>
                </c:pt>
                <c:pt idx="113">
                  <c:v>1530</c:v>
                </c:pt>
                <c:pt idx="114">
                  <c:v>1530</c:v>
                </c:pt>
                <c:pt idx="115">
                  <c:v>1550</c:v>
                </c:pt>
                <c:pt idx="116">
                  <c:v>1560</c:v>
                </c:pt>
                <c:pt idx="117">
                  <c:v>1590</c:v>
                </c:pt>
                <c:pt idx="118">
                  <c:v>1640</c:v>
                </c:pt>
                <c:pt idx="119">
                  <c:v>1680</c:v>
                </c:pt>
                <c:pt idx="120">
                  <c:v>1820</c:v>
                </c:pt>
                <c:pt idx="121">
                  <c:v>1880</c:v>
                </c:pt>
                <c:pt idx="122">
                  <c:v>2120</c:v>
                </c:pt>
                <c:pt idx="123">
                  <c:v>2170</c:v>
                </c:pt>
                <c:pt idx="124">
                  <c:v>2240</c:v>
                </c:pt>
                <c:pt idx="125">
                  <c:v>2260</c:v>
                </c:pt>
                <c:pt idx="126">
                  <c:v>2360</c:v>
                </c:pt>
              </c:numCache>
            </c:numRef>
          </c:yVal>
          <c:smooth val="0"/>
          <c:extLst>
            <c:ext xmlns:c16="http://schemas.microsoft.com/office/drawing/2014/chart" uri="{C3380CC4-5D6E-409C-BE32-E72D297353CC}">
              <c16:uniqueId val="{00000001-1532-694F-BCDA-8D2CAC12E8BA}"/>
            </c:ext>
          </c:extLst>
        </c:ser>
        <c:dLbls>
          <c:showLegendKey val="0"/>
          <c:showVal val="0"/>
          <c:showCatName val="0"/>
          <c:showSerName val="0"/>
          <c:showPercent val="0"/>
          <c:showBubbleSize val="0"/>
        </c:dLbls>
        <c:axId val="1670352720"/>
        <c:axId val="1"/>
      </c:scatterChart>
      <c:valAx>
        <c:axId val="1670352720"/>
        <c:scaling>
          <c:logBase val="10"/>
          <c:orientation val="minMax"/>
          <c:min val="0.1"/>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0352720"/>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Needleaf Foliage Biomass vs. Total Biomass Production, Global</a:t>
            </a:r>
          </a:p>
        </c:rich>
      </c:tx>
      <c:layout>
        <c:manualLayout>
          <c:xMode val="edge"/>
          <c:yMode val="edge"/>
          <c:x val="0.1863232901672415"/>
          <c:y val="4.37050124831957E-2"/>
        </c:manualLayout>
      </c:layout>
      <c:overlay val="0"/>
      <c:spPr>
        <a:noFill/>
        <a:ln w="25400">
          <a:noFill/>
        </a:ln>
      </c:spPr>
    </c:title>
    <c:autoTitleDeleted val="0"/>
    <c:plotArea>
      <c:layout>
        <c:manualLayout>
          <c:layoutTarget val="inner"/>
          <c:xMode val="edge"/>
          <c:yMode val="edge"/>
          <c:x val="0.19994110756816608"/>
          <c:y val="3.07186479738813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4119308456008203"/>
                  <c:y val="0.36529671595928609"/>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Land!$M$1374:$M$1428</c:f>
              <c:numCache>
                <c:formatCode>General</c:formatCode>
                <c:ptCount val="55"/>
                <c:pt idx="0">
                  <c:v>21.7</c:v>
                </c:pt>
                <c:pt idx="1">
                  <c:v>17.5</c:v>
                </c:pt>
                <c:pt idx="2">
                  <c:v>8.1</c:v>
                </c:pt>
                <c:pt idx="3">
                  <c:v>1.4</c:v>
                </c:pt>
                <c:pt idx="4">
                  <c:v>1.5</c:v>
                </c:pt>
                <c:pt idx="5">
                  <c:v>5.6</c:v>
                </c:pt>
                <c:pt idx="6">
                  <c:v>3.7</c:v>
                </c:pt>
                <c:pt idx="7">
                  <c:v>4</c:v>
                </c:pt>
                <c:pt idx="8">
                  <c:v>2.9</c:v>
                </c:pt>
                <c:pt idx="9">
                  <c:v>3.9</c:v>
                </c:pt>
                <c:pt idx="10">
                  <c:v>3.6</c:v>
                </c:pt>
                <c:pt idx="11">
                  <c:v>5.9</c:v>
                </c:pt>
                <c:pt idx="12">
                  <c:v>7.4</c:v>
                </c:pt>
                <c:pt idx="13">
                  <c:v>8.3000000000000007</c:v>
                </c:pt>
                <c:pt idx="14">
                  <c:v>7.8</c:v>
                </c:pt>
                <c:pt idx="15">
                  <c:v>8.1</c:v>
                </c:pt>
                <c:pt idx="16">
                  <c:v>12.48</c:v>
                </c:pt>
                <c:pt idx="17">
                  <c:v>6.9</c:v>
                </c:pt>
                <c:pt idx="18">
                  <c:v>7.6</c:v>
                </c:pt>
                <c:pt idx="19">
                  <c:v>15</c:v>
                </c:pt>
                <c:pt idx="20">
                  <c:v>5.5</c:v>
                </c:pt>
                <c:pt idx="21">
                  <c:v>9.6999999999999993</c:v>
                </c:pt>
                <c:pt idx="22">
                  <c:v>10.8</c:v>
                </c:pt>
                <c:pt idx="23">
                  <c:v>10.8</c:v>
                </c:pt>
                <c:pt idx="24">
                  <c:v>2.69</c:v>
                </c:pt>
                <c:pt idx="25">
                  <c:v>2.2999999999999998</c:v>
                </c:pt>
                <c:pt idx="26">
                  <c:v>11.4</c:v>
                </c:pt>
                <c:pt idx="27">
                  <c:v>11.5</c:v>
                </c:pt>
                <c:pt idx="28">
                  <c:v>14.9</c:v>
                </c:pt>
                <c:pt idx="29">
                  <c:v>9.9</c:v>
                </c:pt>
                <c:pt idx="30">
                  <c:v>13.6</c:v>
                </c:pt>
                <c:pt idx="31">
                  <c:v>14.3</c:v>
                </c:pt>
                <c:pt idx="32">
                  <c:v>9.6999999999999993</c:v>
                </c:pt>
                <c:pt idx="33">
                  <c:v>12.7</c:v>
                </c:pt>
                <c:pt idx="34">
                  <c:v>19.399999999999999</c:v>
                </c:pt>
                <c:pt idx="35">
                  <c:v>17.5</c:v>
                </c:pt>
                <c:pt idx="36">
                  <c:v>7.2</c:v>
                </c:pt>
                <c:pt idx="37">
                  <c:v>9.1</c:v>
                </c:pt>
                <c:pt idx="38">
                  <c:v>17.899999999999999</c:v>
                </c:pt>
                <c:pt idx="39">
                  <c:v>11.5</c:v>
                </c:pt>
                <c:pt idx="40">
                  <c:v>13.1</c:v>
                </c:pt>
                <c:pt idx="41">
                  <c:v>12.2</c:v>
                </c:pt>
                <c:pt idx="42">
                  <c:v>11</c:v>
                </c:pt>
                <c:pt idx="43">
                  <c:v>26.7</c:v>
                </c:pt>
                <c:pt idx="44">
                  <c:v>32</c:v>
                </c:pt>
                <c:pt idx="45">
                  <c:v>1</c:v>
                </c:pt>
                <c:pt idx="46">
                  <c:v>16.100000000000001</c:v>
                </c:pt>
                <c:pt idx="47">
                  <c:v>6.7</c:v>
                </c:pt>
                <c:pt idx="48">
                  <c:v>16.5</c:v>
                </c:pt>
                <c:pt idx="49">
                  <c:v>23</c:v>
                </c:pt>
                <c:pt idx="50">
                  <c:v>13.3</c:v>
                </c:pt>
                <c:pt idx="51">
                  <c:v>10.4</c:v>
                </c:pt>
                <c:pt idx="52">
                  <c:v>15.9</c:v>
                </c:pt>
                <c:pt idx="53">
                  <c:v>7.7</c:v>
                </c:pt>
                <c:pt idx="54">
                  <c:v>21</c:v>
                </c:pt>
              </c:numCache>
            </c:numRef>
          </c:xVal>
          <c:yVal>
            <c:numRef>
              <c:f>Land!$S$1374:$S$1428</c:f>
              <c:numCache>
                <c:formatCode>General</c:formatCode>
                <c:ptCount val="55"/>
                <c:pt idx="0">
                  <c:v>450</c:v>
                </c:pt>
                <c:pt idx="1">
                  <c:v>1290</c:v>
                </c:pt>
                <c:pt idx="2">
                  <c:v>1970</c:v>
                </c:pt>
                <c:pt idx="3">
                  <c:v>90</c:v>
                </c:pt>
                <c:pt idx="4">
                  <c:v>97</c:v>
                </c:pt>
                <c:pt idx="5">
                  <c:v>110</c:v>
                </c:pt>
                <c:pt idx="6">
                  <c:v>126</c:v>
                </c:pt>
                <c:pt idx="7">
                  <c:v>130</c:v>
                </c:pt>
                <c:pt idx="8">
                  <c:v>174</c:v>
                </c:pt>
                <c:pt idx="9">
                  <c:v>177</c:v>
                </c:pt>
                <c:pt idx="10">
                  <c:v>183</c:v>
                </c:pt>
                <c:pt idx="11">
                  <c:v>264</c:v>
                </c:pt>
                <c:pt idx="12">
                  <c:v>316</c:v>
                </c:pt>
                <c:pt idx="13">
                  <c:v>330</c:v>
                </c:pt>
                <c:pt idx="14">
                  <c:v>346</c:v>
                </c:pt>
                <c:pt idx="15">
                  <c:v>363</c:v>
                </c:pt>
                <c:pt idx="16">
                  <c:v>366</c:v>
                </c:pt>
                <c:pt idx="17">
                  <c:v>389</c:v>
                </c:pt>
                <c:pt idx="18">
                  <c:v>416</c:v>
                </c:pt>
                <c:pt idx="19">
                  <c:v>420</c:v>
                </c:pt>
                <c:pt idx="20">
                  <c:v>426</c:v>
                </c:pt>
                <c:pt idx="21">
                  <c:v>456</c:v>
                </c:pt>
                <c:pt idx="22">
                  <c:v>511</c:v>
                </c:pt>
                <c:pt idx="23">
                  <c:v>531</c:v>
                </c:pt>
                <c:pt idx="24">
                  <c:v>553</c:v>
                </c:pt>
                <c:pt idx="25">
                  <c:v>606</c:v>
                </c:pt>
                <c:pt idx="26">
                  <c:v>619</c:v>
                </c:pt>
                <c:pt idx="27">
                  <c:v>652</c:v>
                </c:pt>
                <c:pt idx="28">
                  <c:v>660</c:v>
                </c:pt>
                <c:pt idx="29">
                  <c:v>666</c:v>
                </c:pt>
                <c:pt idx="30">
                  <c:v>730</c:v>
                </c:pt>
                <c:pt idx="31">
                  <c:v>730</c:v>
                </c:pt>
                <c:pt idx="32">
                  <c:v>744</c:v>
                </c:pt>
                <c:pt idx="33">
                  <c:v>747</c:v>
                </c:pt>
                <c:pt idx="34">
                  <c:v>830</c:v>
                </c:pt>
                <c:pt idx="35">
                  <c:v>852</c:v>
                </c:pt>
                <c:pt idx="36">
                  <c:v>888</c:v>
                </c:pt>
                <c:pt idx="37">
                  <c:v>918</c:v>
                </c:pt>
                <c:pt idx="38">
                  <c:v>935</c:v>
                </c:pt>
                <c:pt idx="39">
                  <c:v>1030</c:v>
                </c:pt>
                <c:pt idx="40">
                  <c:v>1075</c:v>
                </c:pt>
                <c:pt idx="41">
                  <c:v>1081</c:v>
                </c:pt>
                <c:pt idx="42">
                  <c:v>1123</c:v>
                </c:pt>
                <c:pt idx="43">
                  <c:v>1131</c:v>
                </c:pt>
                <c:pt idx="44">
                  <c:v>1300</c:v>
                </c:pt>
                <c:pt idx="45">
                  <c:v>1330</c:v>
                </c:pt>
                <c:pt idx="46">
                  <c:v>1347</c:v>
                </c:pt>
                <c:pt idx="47">
                  <c:v>1440</c:v>
                </c:pt>
                <c:pt idx="48">
                  <c:v>1500</c:v>
                </c:pt>
                <c:pt idx="49">
                  <c:v>1500</c:v>
                </c:pt>
                <c:pt idx="50">
                  <c:v>1506</c:v>
                </c:pt>
                <c:pt idx="51">
                  <c:v>1527</c:v>
                </c:pt>
                <c:pt idx="52">
                  <c:v>1551</c:v>
                </c:pt>
                <c:pt idx="53">
                  <c:v>2280</c:v>
                </c:pt>
                <c:pt idx="54">
                  <c:v>2853</c:v>
                </c:pt>
              </c:numCache>
            </c:numRef>
          </c:yVal>
          <c:smooth val="0"/>
          <c:extLst>
            <c:ext xmlns:c16="http://schemas.microsoft.com/office/drawing/2014/chart" uri="{C3380CC4-5D6E-409C-BE32-E72D297353CC}">
              <c16:uniqueId val="{00000001-A8B1-514A-8AF3-0DBEC8706AEB}"/>
            </c:ext>
          </c:extLst>
        </c:ser>
        <c:dLbls>
          <c:showLegendKey val="0"/>
          <c:showVal val="0"/>
          <c:showCatName val="0"/>
          <c:showSerName val="0"/>
          <c:showPercent val="0"/>
          <c:showBubbleSize val="0"/>
        </c:dLbls>
        <c:axId val="1670291008"/>
        <c:axId val="1"/>
      </c:scatterChart>
      <c:valAx>
        <c:axId val="1670291008"/>
        <c:scaling>
          <c:logBase val="10"/>
          <c:orientation val="minMax"/>
          <c:min val="0.1"/>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0291008"/>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Wolf vs. Prey, North America, from Fuller 1989</a:t>
            </a:r>
          </a:p>
        </c:rich>
      </c:tx>
      <c:layout>
        <c:manualLayout>
          <c:xMode val="edge"/>
          <c:yMode val="edge"/>
          <c:x val="0.22681948330838811"/>
          <c:y val="3.8834817778925175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1.1468834601649899E-2"/>
                  <c:y val="0.4315893280330250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(Land!$P$907:$P$928,Land!$P$964:$P$966)</c:f>
              <c:numCache>
                <c:formatCode>General</c:formatCode>
                <c:ptCount val="25"/>
                <c:pt idx="0">
                  <c:v>97.4</c:v>
                </c:pt>
                <c:pt idx="1">
                  <c:v>42.039999999999992</c:v>
                </c:pt>
                <c:pt idx="2">
                  <c:v>454.53</c:v>
                </c:pt>
                <c:pt idx="3">
                  <c:v>263.06</c:v>
                </c:pt>
                <c:pt idx="4">
                  <c:v>68.55</c:v>
                </c:pt>
                <c:pt idx="5">
                  <c:v>528.6</c:v>
                </c:pt>
                <c:pt idx="6">
                  <c:v>484.8</c:v>
                </c:pt>
                <c:pt idx="7">
                  <c:v>173.89999999999998</c:v>
                </c:pt>
                <c:pt idx="8">
                  <c:v>495</c:v>
                </c:pt>
                <c:pt idx="9">
                  <c:v>437.2</c:v>
                </c:pt>
                <c:pt idx="10">
                  <c:v>420</c:v>
                </c:pt>
                <c:pt idx="11">
                  <c:v>69.03</c:v>
                </c:pt>
                <c:pt idx="12">
                  <c:v>567</c:v>
                </c:pt>
                <c:pt idx="13">
                  <c:v>425</c:v>
                </c:pt>
                <c:pt idx="14">
                  <c:v>207</c:v>
                </c:pt>
                <c:pt idx="15">
                  <c:v>357.78999999999996</c:v>
                </c:pt>
                <c:pt idx="16">
                  <c:v>64.260000000000005</c:v>
                </c:pt>
                <c:pt idx="17">
                  <c:v>89.97</c:v>
                </c:pt>
                <c:pt idx="18">
                  <c:v>300</c:v>
                </c:pt>
                <c:pt idx="19">
                  <c:v>504</c:v>
                </c:pt>
                <c:pt idx="20">
                  <c:v>90</c:v>
                </c:pt>
                <c:pt idx="21">
                  <c:v>53.550000000000004</c:v>
                </c:pt>
                <c:pt idx="22">
                  <c:v>241.17</c:v>
                </c:pt>
                <c:pt idx="23">
                  <c:v>440</c:v>
                </c:pt>
                <c:pt idx="24">
                  <c:v>227.49</c:v>
                </c:pt>
              </c:numCache>
            </c:numRef>
          </c:xVal>
          <c:yVal>
            <c:numRef>
              <c:f>(Land!$Q$907:$Q$928,Land!$Q$964:$Q$966)</c:f>
              <c:numCache>
                <c:formatCode>General</c:formatCode>
                <c:ptCount val="25"/>
                <c:pt idx="0">
                  <c:v>0.27</c:v>
                </c:pt>
                <c:pt idx="1">
                  <c:v>0.13500000000000001</c:v>
                </c:pt>
                <c:pt idx="2">
                  <c:v>1.71</c:v>
                </c:pt>
                <c:pt idx="3">
                  <c:v>1.6199999999999999</c:v>
                </c:pt>
                <c:pt idx="4">
                  <c:v>0.36</c:v>
                </c:pt>
                <c:pt idx="5">
                  <c:v>1.8</c:v>
                </c:pt>
                <c:pt idx="6">
                  <c:v>1.9349999999999998</c:v>
                </c:pt>
                <c:pt idx="7">
                  <c:v>0.36</c:v>
                </c:pt>
                <c:pt idx="8">
                  <c:v>1.6649999999999998</c:v>
                </c:pt>
                <c:pt idx="9">
                  <c:v>1.7549999999999999</c:v>
                </c:pt>
                <c:pt idx="10">
                  <c:v>1.26</c:v>
                </c:pt>
                <c:pt idx="11">
                  <c:v>0.27</c:v>
                </c:pt>
                <c:pt idx="12">
                  <c:v>1.8900000000000001</c:v>
                </c:pt>
                <c:pt idx="13">
                  <c:v>1.8</c:v>
                </c:pt>
                <c:pt idx="14">
                  <c:v>1.125</c:v>
                </c:pt>
                <c:pt idx="15">
                  <c:v>1.0349999999999999</c:v>
                </c:pt>
                <c:pt idx="16">
                  <c:v>0.36</c:v>
                </c:pt>
                <c:pt idx="17">
                  <c:v>0.54</c:v>
                </c:pt>
                <c:pt idx="18">
                  <c:v>1.26</c:v>
                </c:pt>
                <c:pt idx="19">
                  <c:v>1.17</c:v>
                </c:pt>
                <c:pt idx="20">
                  <c:v>0.495</c:v>
                </c:pt>
                <c:pt idx="21">
                  <c:v>0.315</c:v>
                </c:pt>
                <c:pt idx="22">
                  <c:v>0.63</c:v>
                </c:pt>
                <c:pt idx="23">
                  <c:v>0.76500000000000001</c:v>
                </c:pt>
                <c:pt idx="24">
                  <c:v>0.315</c:v>
                </c:pt>
              </c:numCache>
            </c:numRef>
          </c:yVal>
          <c:smooth val="0"/>
          <c:extLst>
            <c:ext xmlns:c16="http://schemas.microsoft.com/office/drawing/2014/chart" uri="{C3380CC4-5D6E-409C-BE32-E72D297353CC}">
              <c16:uniqueId val="{00000001-194D-3A49-9729-B09C5B804CBD}"/>
            </c:ext>
          </c:extLst>
        </c:ser>
        <c:dLbls>
          <c:showLegendKey val="0"/>
          <c:showVal val="0"/>
          <c:showCatName val="0"/>
          <c:showSerName val="0"/>
          <c:showPercent val="0"/>
          <c:showBubbleSize val="0"/>
        </c:dLbls>
        <c:axId val="1677251280"/>
        <c:axId val="1"/>
      </c:scatterChart>
      <c:valAx>
        <c:axId val="1677251280"/>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0.0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251280"/>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Wolf vs. Prey, North America from Messier 1994</a:t>
            </a:r>
          </a:p>
        </c:rich>
      </c:tx>
      <c:layout>
        <c:manualLayout>
          <c:xMode val="edge"/>
          <c:yMode val="edge"/>
          <c:x val="0.23704756946703975"/>
          <c:y val="3.8834817778925175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1.1468834601649899E-2"/>
                  <c:y val="0.4315893280330250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Land!$P$929:$P$963</c:f>
              <c:numCache>
                <c:formatCode>General</c:formatCode>
                <c:ptCount val="35"/>
                <c:pt idx="0">
                  <c:v>33</c:v>
                </c:pt>
                <c:pt idx="1">
                  <c:v>12</c:v>
                </c:pt>
                <c:pt idx="2">
                  <c:v>27</c:v>
                </c:pt>
                <c:pt idx="3">
                  <c:v>54</c:v>
                </c:pt>
                <c:pt idx="4">
                  <c:v>57</c:v>
                </c:pt>
                <c:pt idx="5">
                  <c:v>57</c:v>
                </c:pt>
                <c:pt idx="6">
                  <c:v>57</c:v>
                </c:pt>
                <c:pt idx="7">
                  <c:v>19.2</c:v>
                </c:pt>
                <c:pt idx="8">
                  <c:v>27</c:v>
                </c:pt>
                <c:pt idx="9">
                  <c:v>36</c:v>
                </c:pt>
                <c:pt idx="10">
                  <c:v>42.000000000000007</c:v>
                </c:pt>
                <c:pt idx="11">
                  <c:v>66</c:v>
                </c:pt>
                <c:pt idx="12">
                  <c:v>81</c:v>
                </c:pt>
                <c:pt idx="13">
                  <c:v>300</c:v>
                </c:pt>
                <c:pt idx="14">
                  <c:v>333.00000000000006</c:v>
                </c:pt>
                <c:pt idx="15">
                  <c:v>360</c:v>
                </c:pt>
                <c:pt idx="16">
                  <c:v>411.00000000000006</c:v>
                </c:pt>
                <c:pt idx="17">
                  <c:v>423</c:v>
                </c:pt>
                <c:pt idx="18">
                  <c:v>519</c:v>
                </c:pt>
                <c:pt idx="19">
                  <c:v>747.00000000000011</c:v>
                </c:pt>
                <c:pt idx="20">
                  <c:v>42.000000000000007</c:v>
                </c:pt>
                <c:pt idx="21">
                  <c:v>39</c:v>
                </c:pt>
                <c:pt idx="22">
                  <c:v>69</c:v>
                </c:pt>
                <c:pt idx="23">
                  <c:v>390</c:v>
                </c:pt>
                <c:pt idx="24">
                  <c:v>90</c:v>
                </c:pt>
                <c:pt idx="25">
                  <c:v>99</c:v>
                </c:pt>
                <c:pt idx="26">
                  <c:v>51.000000000000007</c:v>
                </c:pt>
                <c:pt idx="27">
                  <c:v>69</c:v>
                </c:pt>
                <c:pt idx="28">
                  <c:v>111</c:v>
                </c:pt>
                <c:pt idx="29">
                  <c:v>126</c:v>
                </c:pt>
                <c:pt idx="32">
                  <c:v>45</c:v>
                </c:pt>
                <c:pt idx="33">
                  <c:v>78</c:v>
                </c:pt>
                <c:pt idx="34">
                  <c:v>240</c:v>
                </c:pt>
              </c:numCache>
            </c:numRef>
          </c:xVal>
          <c:yVal>
            <c:numRef>
              <c:f>Land!$Q$929:$Q$963</c:f>
              <c:numCache>
                <c:formatCode>General</c:formatCode>
                <c:ptCount val="35"/>
                <c:pt idx="0">
                  <c:v>0.13500000000000001</c:v>
                </c:pt>
                <c:pt idx="1">
                  <c:v>0.09</c:v>
                </c:pt>
                <c:pt idx="2">
                  <c:v>0.13500000000000001</c:v>
                </c:pt>
                <c:pt idx="3">
                  <c:v>0.70199999999999996</c:v>
                </c:pt>
                <c:pt idx="4">
                  <c:v>0.27</c:v>
                </c:pt>
                <c:pt idx="5">
                  <c:v>0.36</c:v>
                </c:pt>
                <c:pt idx="6">
                  <c:v>0.67499999999999993</c:v>
                </c:pt>
                <c:pt idx="7">
                  <c:v>0.45</c:v>
                </c:pt>
                <c:pt idx="8">
                  <c:v>0.36</c:v>
                </c:pt>
                <c:pt idx="9">
                  <c:v>0.20249999999999999</c:v>
                </c:pt>
                <c:pt idx="10">
                  <c:v>0.40499999999999997</c:v>
                </c:pt>
                <c:pt idx="11">
                  <c:v>0.26550000000000001</c:v>
                </c:pt>
                <c:pt idx="12">
                  <c:v>0.57150000000000001</c:v>
                </c:pt>
                <c:pt idx="13">
                  <c:v>1.7370000000000001</c:v>
                </c:pt>
                <c:pt idx="14">
                  <c:v>3.492</c:v>
                </c:pt>
                <c:pt idx="15">
                  <c:v>1.9709999999999999</c:v>
                </c:pt>
                <c:pt idx="16">
                  <c:v>1.8675000000000002</c:v>
                </c:pt>
                <c:pt idx="17">
                  <c:v>2.2995000000000001</c:v>
                </c:pt>
                <c:pt idx="18">
                  <c:v>1.6335</c:v>
                </c:pt>
                <c:pt idx="19">
                  <c:v>1.17</c:v>
                </c:pt>
                <c:pt idx="20">
                  <c:v>0.45</c:v>
                </c:pt>
                <c:pt idx="21">
                  <c:v>0.45</c:v>
                </c:pt>
                <c:pt idx="22">
                  <c:v>0.4995</c:v>
                </c:pt>
                <c:pt idx="23">
                  <c:v>0.99450000000000005</c:v>
                </c:pt>
                <c:pt idx="24">
                  <c:v>0.53550000000000009</c:v>
                </c:pt>
                <c:pt idx="25">
                  <c:v>0.46350000000000002</c:v>
                </c:pt>
                <c:pt idx="26">
                  <c:v>0.16200000000000001</c:v>
                </c:pt>
                <c:pt idx="27">
                  <c:v>0.36900000000000005</c:v>
                </c:pt>
                <c:pt idx="28">
                  <c:v>0.66600000000000004</c:v>
                </c:pt>
                <c:pt idx="29">
                  <c:v>0.80999999999999994</c:v>
                </c:pt>
                <c:pt idx="32">
                  <c:v>0.58499999999999996</c:v>
                </c:pt>
                <c:pt idx="33">
                  <c:v>0.53100000000000003</c:v>
                </c:pt>
                <c:pt idx="34">
                  <c:v>0.63900000000000001</c:v>
                </c:pt>
              </c:numCache>
            </c:numRef>
          </c:yVal>
          <c:smooth val="0"/>
          <c:extLst>
            <c:ext xmlns:c16="http://schemas.microsoft.com/office/drawing/2014/chart" uri="{C3380CC4-5D6E-409C-BE32-E72D297353CC}">
              <c16:uniqueId val="{00000001-14A4-2244-9EAF-6059C351B0A2}"/>
            </c:ext>
          </c:extLst>
        </c:ser>
        <c:dLbls>
          <c:showLegendKey val="0"/>
          <c:showVal val="0"/>
          <c:showCatName val="0"/>
          <c:showSerName val="0"/>
          <c:showPercent val="0"/>
          <c:showBubbleSize val="0"/>
        </c:dLbls>
        <c:axId val="1677279408"/>
        <c:axId val="1"/>
      </c:scatterChart>
      <c:valAx>
        <c:axId val="1677279408"/>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0.0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2794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Above-ground Production vs. Biomass, Grass, Global from Coupland 1993</a:t>
            </a:r>
          </a:p>
        </c:rich>
      </c:tx>
      <c:layout>
        <c:manualLayout>
          <c:xMode val="edge"/>
          <c:yMode val="edge"/>
          <c:x val="0.18632294633383592"/>
          <c:y val="2.4224152687435808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2461327972301338E-2"/>
                  <c:y val="0.4281068127353646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Land!$I$976:$I$1002</c:f>
              <c:numCache>
                <c:formatCode>General</c:formatCode>
                <c:ptCount val="27"/>
                <c:pt idx="0">
                  <c:v>103</c:v>
                </c:pt>
                <c:pt idx="1">
                  <c:v>208</c:v>
                </c:pt>
                <c:pt idx="2">
                  <c:v>105</c:v>
                </c:pt>
                <c:pt idx="3">
                  <c:v>171</c:v>
                </c:pt>
                <c:pt idx="4">
                  <c:v>379</c:v>
                </c:pt>
                <c:pt idx="5">
                  <c:v>679</c:v>
                </c:pt>
                <c:pt idx="6">
                  <c:v>1408</c:v>
                </c:pt>
                <c:pt idx="7">
                  <c:v>730</c:v>
                </c:pt>
                <c:pt idx="8">
                  <c:v>879</c:v>
                </c:pt>
                <c:pt idx="9">
                  <c:v>301</c:v>
                </c:pt>
                <c:pt idx="10">
                  <c:v>639</c:v>
                </c:pt>
                <c:pt idx="11">
                  <c:v>1090</c:v>
                </c:pt>
                <c:pt idx="12">
                  <c:v>862</c:v>
                </c:pt>
                <c:pt idx="13">
                  <c:v>560</c:v>
                </c:pt>
                <c:pt idx="14">
                  <c:v>2360</c:v>
                </c:pt>
                <c:pt idx="15">
                  <c:v>560</c:v>
                </c:pt>
                <c:pt idx="16">
                  <c:v>672</c:v>
                </c:pt>
                <c:pt idx="17">
                  <c:v>3431</c:v>
                </c:pt>
                <c:pt idx="18">
                  <c:v>2535</c:v>
                </c:pt>
                <c:pt idx="19">
                  <c:v>3361</c:v>
                </c:pt>
                <c:pt idx="20">
                  <c:v>1578</c:v>
                </c:pt>
                <c:pt idx="21">
                  <c:v>3242</c:v>
                </c:pt>
                <c:pt idx="22">
                  <c:v>3296</c:v>
                </c:pt>
                <c:pt idx="23">
                  <c:v>2717</c:v>
                </c:pt>
                <c:pt idx="24">
                  <c:v>2574</c:v>
                </c:pt>
                <c:pt idx="25">
                  <c:v>4458</c:v>
                </c:pt>
                <c:pt idx="26">
                  <c:v>3510</c:v>
                </c:pt>
              </c:numCache>
            </c:numRef>
          </c:xVal>
          <c:yVal>
            <c:numRef>
              <c:f>Land!$M$976:$M$1002</c:f>
              <c:numCache>
                <c:formatCode>General</c:formatCode>
                <c:ptCount val="27"/>
                <c:pt idx="0">
                  <c:v>217</c:v>
                </c:pt>
                <c:pt idx="5">
                  <c:v>433</c:v>
                </c:pt>
                <c:pt idx="6">
                  <c:v>1019</c:v>
                </c:pt>
                <c:pt idx="7">
                  <c:v>617</c:v>
                </c:pt>
                <c:pt idx="8">
                  <c:v>520</c:v>
                </c:pt>
                <c:pt idx="9">
                  <c:v>433</c:v>
                </c:pt>
                <c:pt idx="11">
                  <c:v>914</c:v>
                </c:pt>
                <c:pt idx="12">
                  <c:v>532</c:v>
                </c:pt>
                <c:pt idx="13">
                  <c:v>447</c:v>
                </c:pt>
                <c:pt idx="15">
                  <c:v>422</c:v>
                </c:pt>
                <c:pt idx="16">
                  <c:v>580</c:v>
                </c:pt>
                <c:pt idx="18">
                  <c:v>492</c:v>
                </c:pt>
                <c:pt idx="19">
                  <c:v>2143</c:v>
                </c:pt>
                <c:pt idx="20">
                  <c:v>862</c:v>
                </c:pt>
                <c:pt idx="21">
                  <c:v>2407</c:v>
                </c:pt>
                <c:pt idx="22">
                  <c:v>3396</c:v>
                </c:pt>
                <c:pt idx="26">
                  <c:v>1911</c:v>
                </c:pt>
              </c:numCache>
            </c:numRef>
          </c:yVal>
          <c:smooth val="0"/>
          <c:extLst>
            <c:ext xmlns:c16="http://schemas.microsoft.com/office/drawing/2014/chart" uri="{C3380CC4-5D6E-409C-BE32-E72D297353CC}">
              <c16:uniqueId val="{00000001-23F9-BC40-9320-32884E8E95B2}"/>
            </c:ext>
          </c:extLst>
        </c:ser>
        <c:dLbls>
          <c:showLegendKey val="0"/>
          <c:showVal val="0"/>
          <c:showCatName val="0"/>
          <c:showSerName val="0"/>
          <c:showPercent val="0"/>
          <c:showBubbleSize val="0"/>
        </c:dLbls>
        <c:axId val="1677306064"/>
        <c:axId val="1"/>
      </c:scatterChart>
      <c:valAx>
        <c:axId val="1677306064"/>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in val="10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306064"/>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Above-ground Production vs. Biomass, Grass, Global from Sims 1978</a:t>
            </a:r>
          </a:p>
        </c:rich>
      </c:tx>
      <c:layout>
        <c:manualLayout>
          <c:xMode val="edge"/>
          <c:yMode val="edge"/>
          <c:x val="0.18632294633383592"/>
          <c:y val="2.4224152687435808E-2"/>
        </c:manualLayout>
      </c:layout>
      <c:overlay val="0"/>
      <c:spPr>
        <a:noFill/>
        <a:ln w="25400">
          <a:noFill/>
        </a:ln>
      </c:spPr>
    </c:title>
    <c:autoTitleDeleted val="0"/>
    <c:plotArea>
      <c:layout>
        <c:manualLayout>
          <c:layoutTarget val="inner"/>
          <c:xMode val="edge"/>
          <c:yMode val="edge"/>
          <c:x val="0.11499826048010703"/>
          <c:y val="3.0718599495451405E-2"/>
          <c:w val="0.83666904004020803"/>
          <c:h val="0.836912408007821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7.1205115318032058E-2"/>
                  <c:y val="0.34774221157137969"/>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Land!$I$1044:$I$1087</c:f>
              <c:numCache>
                <c:formatCode>General</c:formatCode>
                <c:ptCount val="44"/>
                <c:pt idx="0">
                  <c:v>178</c:v>
                </c:pt>
                <c:pt idx="1">
                  <c:v>122</c:v>
                </c:pt>
                <c:pt idx="2">
                  <c:v>204</c:v>
                </c:pt>
                <c:pt idx="3">
                  <c:v>129</c:v>
                </c:pt>
                <c:pt idx="4">
                  <c:v>274</c:v>
                </c:pt>
                <c:pt idx="5">
                  <c:v>222</c:v>
                </c:pt>
                <c:pt idx="6">
                  <c:v>241</c:v>
                </c:pt>
                <c:pt idx="7">
                  <c:v>236</c:v>
                </c:pt>
                <c:pt idx="8">
                  <c:v>547</c:v>
                </c:pt>
                <c:pt idx="9">
                  <c:v>196</c:v>
                </c:pt>
                <c:pt idx="10">
                  <c:v>87</c:v>
                </c:pt>
                <c:pt idx="11">
                  <c:v>79</c:v>
                </c:pt>
                <c:pt idx="12">
                  <c:v>88</c:v>
                </c:pt>
                <c:pt idx="13">
                  <c:v>458</c:v>
                </c:pt>
                <c:pt idx="14">
                  <c:v>699</c:v>
                </c:pt>
                <c:pt idx="15">
                  <c:v>636</c:v>
                </c:pt>
                <c:pt idx="16">
                  <c:v>98</c:v>
                </c:pt>
                <c:pt idx="17">
                  <c:v>248</c:v>
                </c:pt>
                <c:pt idx="18">
                  <c:v>254</c:v>
                </c:pt>
                <c:pt idx="19">
                  <c:v>123</c:v>
                </c:pt>
                <c:pt idx="20">
                  <c:v>119</c:v>
                </c:pt>
                <c:pt idx="21">
                  <c:v>163</c:v>
                </c:pt>
                <c:pt idx="22">
                  <c:v>140</c:v>
                </c:pt>
                <c:pt idx="23">
                  <c:v>81</c:v>
                </c:pt>
                <c:pt idx="24">
                  <c:v>114</c:v>
                </c:pt>
                <c:pt idx="25">
                  <c:v>109</c:v>
                </c:pt>
                <c:pt idx="26">
                  <c:v>266</c:v>
                </c:pt>
                <c:pt idx="27">
                  <c:v>131</c:v>
                </c:pt>
                <c:pt idx="28">
                  <c:v>112</c:v>
                </c:pt>
                <c:pt idx="29">
                  <c:v>111</c:v>
                </c:pt>
                <c:pt idx="30">
                  <c:v>250</c:v>
                </c:pt>
                <c:pt idx="31">
                  <c:v>152</c:v>
                </c:pt>
                <c:pt idx="32">
                  <c:v>57</c:v>
                </c:pt>
                <c:pt idx="33">
                  <c:v>36</c:v>
                </c:pt>
                <c:pt idx="34">
                  <c:v>59</c:v>
                </c:pt>
                <c:pt idx="35">
                  <c:v>257</c:v>
                </c:pt>
                <c:pt idx="36">
                  <c:v>407</c:v>
                </c:pt>
                <c:pt idx="37">
                  <c:v>285</c:v>
                </c:pt>
                <c:pt idx="38">
                  <c:v>126</c:v>
                </c:pt>
                <c:pt idx="39">
                  <c:v>258</c:v>
                </c:pt>
                <c:pt idx="40">
                  <c:v>213</c:v>
                </c:pt>
                <c:pt idx="41">
                  <c:v>90</c:v>
                </c:pt>
                <c:pt idx="42">
                  <c:v>167</c:v>
                </c:pt>
                <c:pt idx="43">
                  <c:v>124</c:v>
                </c:pt>
              </c:numCache>
            </c:numRef>
          </c:xVal>
          <c:yVal>
            <c:numRef>
              <c:f>Land!$M$1044:$M$1087</c:f>
              <c:numCache>
                <c:formatCode>General</c:formatCode>
                <c:ptCount val="44"/>
                <c:pt idx="0">
                  <c:v>82</c:v>
                </c:pt>
                <c:pt idx="1">
                  <c:v>114</c:v>
                </c:pt>
                <c:pt idx="2">
                  <c:v>272</c:v>
                </c:pt>
                <c:pt idx="3">
                  <c:v>168</c:v>
                </c:pt>
                <c:pt idx="4">
                  <c:v>330</c:v>
                </c:pt>
                <c:pt idx="5">
                  <c:v>212</c:v>
                </c:pt>
                <c:pt idx="6">
                  <c:v>255</c:v>
                </c:pt>
                <c:pt idx="7">
                  <c:v>279</c:v>
                </c:pt>
                <c:pt idx="8">
                  <c:v>351</c:v>
                </c:pt>
                <c:pt idx="9">
                  <c:v>363</c:v>
                </c:pt>
                <c:pt idx="10">
                  <c:v>134</c:v>
                </c:pt>
                <c:pt idx="11">
                  <c:v>125</c:v>
                </c:pt>
                <c:pt idx="12">
                  <c:v>186</c:v>
                </c:pt>
                <c:pt idx="13">
                  <c:v>331</c:v>
                </c:pt>
                <c:pt idx="14">
                  <c:v>416</c:v>
                </c:pt>
                <c:pt idx="15">
                  <c:v>290</c:v>
                </c:pt>
                <c:pt idx="16">
                  <c:v>155</c:v>
                </c:pt>
                <c:pt idx="17">
                  <c:v>289</c:v>
                </c:pt>
                <c:pt idx="18">
                  <c:v>327</c:v>
                </c:pt>
                <c:pt idx="19">
                  <c:v>160</c:v>
                </c:pt>
                <c:pt idx="20">
                  <c:v>218</c:v>
                </c:pt>
                <c:pt idx="21">
                  <c:v>138</c:v>
                </c:pt>
                <c:pt idx="22">
                  <c:v>54</c:v>
                </c:pt>
                <c:pt idx="23">
                  <c:v>99</c:v>
                </c:pt>
                <c:pt idx="24">
                  <c:v>170</c:v>
                </c:pt>
                <c:pt idx="25">
                  <c:v>145</c:v>
                </c:pt>
                <c:pt idx="26">
                  <c:v>344</c:v>
                </c:pt>
                <c:pt idx="27">
                  <c:v>160</c:v>
                </c:pt>
                <c:pt idx="28">
                  <c:v>205</c:v>
                </c:pt>
                <c:pt idx="29">
                  <c:v>177</c:v>
                </c:pt>
                <c:pt idx="30">
                  <c:v>302</c:v>
                </c:pt>
                <c:pt idx="31">
                  <c:v>372</c:v>
                </c:pt>
                <c:pt idx="32">
                  <c:v>97</c:v>
                </c:pt>
                <c:pt idx="33">
                  <c:v>51</c:v>
                </c:pt>
                <c:pt idx="34">
                  <c:v>180</c:v>
                </c:pt>
                <c:pt idx="35">
                  <c:v>434</c:v>
                </c:pt>
                <c:pt idx="36">
                  <c:v>523</c:v>
                </c:pt>
                <c:pt idx="37">
                  <c:v>370</c:v>
                </c:pt>
                <c:pt idx="38">
                  <c:v>155</c:v>
                </c:pt>
                <c:pt idx="39">
                  <c:v>218</c:v>
                </c:pt>
                <c:pt idx="40">
                  <c:v>302</c:v>
                </c:pt>
                <c:pt idx="41">
                  <c:v>123</c:v>
                </c:pt>
                <c:pt idx="42">
                  <c:v>108</c:v>
                </c:pt>
                <c:pt idx="43">
                  <c:v>77</c:v>
                </c:pt>
              </c:numCache>
            </c:numRef>
          </c:yVal>
          <c:smooth val="0"/>
          <c:extLst>
            <c:ext xmlns:c16="http://schemas.microsoft.com/office/drawing/2014/chart" uri="{C3380CC4-5D6E-409C-BE32-E72D297353CC}">
              <c16:uniqueId val="{00000001-C81E-3047-83BA-19F202CB686D}"/>
            </c:ext>
          </c:extLst>
        </c:ser>
        <c:dLbls>
          <c:showLegendKey val="0"/>
          <c:showVal val="0"/>
          <c:showCatName val="0"/>
          <c:showSerName val="0"/>
          <c:showPercent val="0"/>
          <c:showBubbleSize val="0"/>
        </c:dLbls>
        <c:axId val="1677332976"/>
        <c:axId val="1"/>
      </c:scatterChart>
      <c:valAx>
        <c:axId val="1677332976"/>
        <c:scaling>
          <c:logBase val="10"/>
          <c:orientation val="minMax"/>
          <c:min val="1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
        <c:crossBetween val="midCat"/>
      </c:valAx>
      <c:valAx>
        <c:axId val="1"/>
        <c:scaling>
          <c:logBase val="10"/>
          <c:orientation val="minMax"/>
          <c:max val="10000"/>
          <c:min val="10"/>
        </c:scaling>
        <c:delete val="0"/>
        <c:axPos val="l"/>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332976"/>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Freshwater Zooplankton Biomass vs. Phytoplankton Biomass, Global</a:t>
            </a:r>
          </a:p>
        </c:rich>
      </c:tx>
      <c:layout>
        <c:manualLayout>
          <c:xMode val="edge"/>
          <c:yMode val="edge"/>
          <c:x val="0.16468882812242613"/>
          <c:y val="2.4224200235840085E-2"/>
        </c:manualLayout>
      </c:layout>
      <c:overlay val="0"/>
      <c:spPr>
        <a:noFill/>
        <a:ln w="25400">
          <a:noFill/>
        </a:ln>
      </c:spPr>
    </c:title>
    <c:autoTitleDeleted val="0"/>
    <c:plotArea>
      <c:layout>
        <c:manualLayout>
          <c:layoutTarget val="inner"/>
          <c:xMode val="edge"/>
          <c:yMode val="edge"/>
          <c:x val="0.22594176879643085"/>
          <c:y val="0.20772971360030004"/>
          <c:w val="0.71548226785536428"/>
          <c:h val="0.63285098794510009"/>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7076368069054121"/>
                  <c:y val="0.30792392148164577"/>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Aqua!$C$108:$C$314</c:f>
              <c:numCache>
                <c:formatCode>General</c:formatCode>
                <c:ptCount val="207"/>
                <c:pt idx="0">
                  <c:v>8260</c:v>
                </c:pt>
                <c:pt idx="1">
                  <c:v>19130</c:v>
                </c:pt>
                <c:pt idx="2">
                  <c:v>430</c:v>
                </c:pt>
                <c:pt idx="3">
                  <c:v>650</c:v>
                </c:pt>
                <c:pt idx="4">
                  <c:v>12830</c:v>
                </c:pt>
                <c:pt idx="5">
                  <c:v>19130</c:v>
                </c:pt>
                <c:pt idx="6">
                  <c:v>8260</c:v>
                </c:pt>
                <c:pt idx="7">
                  <c:v>2610</c:v>
                </c:pt>
                <c:pt idx="8">
                  <c:v>16170</c:v>
                </c:pt>
                <c:pt idx="9">
                  <c:v>47000</c:v>
                </c:pt>
                <c:pt idx="10">
                  <c:v>66000</c:v>
                </c:pt>
                <c:pt idx="11">
                  <c:v>89700</c:v>
                </c:pt>
                <c:pt idx="12">
                  <c:v>111700</c:v>
                </c:pt>
                <c:pt idx="13">
                  <c:v>29400</c:v>
                </c:pt>
                <c:pt idx="14">
                  <c:v>22000</c:v>
                </c:pt>
                <c:pt idx="15">
                  <c:v>8800</c:v>
                </c:pt>
                <c:pt idx="16">
                  <c:v>8800</c:v>
                </c:pt>
                <c:pt idx="17">
                  <c:v>11700</c:v>
                </c:pt>
                <c:pt idx="18">
                  <c:v>82400</c:v>
                </c:pt>
                <c:pt idx="19">
                  <c:v>544000</c:v>
                </c:pt>
                <c:pt idx="20">
                  <c:v>55800</c:v>
                </c:pt>
                <c:pt idx="21">
                  <c:v>57350</c:v>
                </c:pt>
                <c:pt idx="22">
                  <c:v>17700</c:v>
                </c:pt>
                <c:pt idx="23">
                  <c:v>1999.2</c:v>
                </c:pt>
                <c:pt idx="24">
                  <c:v>975.8</c:v>
                </c:pt>
                <c:pt idx="25">
                  <c:v>642.6</c:v>
                </c:pt>
                <c:pt idx="26">
                  <c:v>487.9</c:v>
                </c:pt>
                <c:pt idx="27">
                  <c:v>297.5</c:v>
                </c:pt>
                <c:pt idx="28">
                  <c:v>142.80000000000001</c:v>
                </c:pt>
                <c:pt idx="29">
                  <c:v>121.4</c:v>
                </c:pt>
                <c:pt idx="30">
                  <c:v>95.2</c:v>
                </c:pt>
                <c:pt idx="31">
                  <c:v>95.2</c:v>
                </c:pt>
                <c:pt idx="32">
                  <c:v>178.5</c:v>
                </c:pt>
                <c:pt idx="33">
                  <c:v>202.3</c:v>
                </c:pt>
                <c:pt idx="34">
                  <c:v>452.2</c:v>
                </c:pt>
                <c:pt idx="35">
                  <c:v>168.9</c:v>
                </c:pt>
                <c:pt idx="36">
                  <c:v>130.9</c:v>
                </c:pt>
                <c:pt idx="37">
                  <c:v>200</c:v>
                </c:pt>
                <c:pt idx="38">
                  <c:v>220</c:v>
                </c:pt>
                <c:pt idx="39">
                  <c:v>670</c:v>
                </c:pt>
                <c:pt idx="40">
                  <c:v>380</c:v>
                </c:pt>
                <c:pt idx="41">
                  <c:v>400</c:v>
                </c:pt>
                <c:pt idx="42">
                  <c:v>670</c:v>
                </c:pt>
                <c:pt idx="43">
                  <c:v>620</c:v>
                </c:pt>
                <c:pt idx="44">
                  <c:v>470</c:v>
                </c:pt>
                <c:pt idx="45">
                  <c:v>360</c:v>
                </c:pt>
                <c:pt idx="46">
                  <c:v>340</c:v>
                </c:pt>
                <c:pt idx="47">
                  <c:v>600</c:v>
                </c:pt>
                <c:pt idx="48">
                  <c:v>350</c:v>
                </c:pt>
                <c:pt idx="49">
                  <c:v>450</c:v>
                </c:pt>
                <c:pt idx="50">
                  <c:v>1060</c:v>
                </c:pt>
                <c:pt idx="51">
                  <c:v>1890</c:v>
                </c:pt>
                <c:pt idx="52">
                  <c:v>2330</c:v>
                </c:pt>
                <c:pt idx="53">
                  <c:v>4670</c:v>
                </c:pt>
                <c:pt idx="54">
                  <c:v>3550</c:v>
                </c:pt>
                <c:pt idx="55">
                  <c:v>1480</c:v>
                </c:pt>
                <c:pt idx="56">
                  <c:v>1080</c:v>
                </c:pt>
                <c:pt idx="57">
                  <c:v>980</c:v>
                </c:pt>
                <c:pt idx="58">
                  <c:v>570</c:v>
                </c:pt>
                <c:pt idx="59">
                  <c:v>790</c:v>
                </c:pt>
                <c:pt idx="60">
                  <c:v>550</c:v>
                </c:pt>
                <c:pt idx="61">
                  <c:v>270</c:v>
                </c:pt>
                <c:pt idx="62">
                  <c:v>660</c:v>
                </c:pt>
                <c:pt idx="63">
                  <c:v>880</c:v>
                </c:pt>
                <c:pt idx="64">
                  <c:v>960</c:v>
                </c:pt>
                <c:pt idx="65">
                  <c:v>1070</c:v>
                </c:pt>
                <c:pt idx="66">
                  <c:v>1270</c:v>
                </c:pt>
                <c:pt idx="67">
                  <c:v>1100</c:v>
                </c:pt>
                <c:pt idx="68">
                  <c:v>6220</c:v>
                </c:pt>
                <c:pt idx="69">
                  <c:v>5950</c:v>
                </c:pt>
                <c:pt idx="70">
                  <c:v>5270</c:v>
                </c:pt>
                <c:pt idx="71">
                  <c:v>1290</c:v>
                </c:pt>
                <c:pt idx="72">
                  <c:v>1380</c:v>
                </c:pt>
                <c:pt idx="73">
                  <c:v>1040</c:v>
                </c:pt>
                <c:pt idx="74">
                  <c:v>960</c:v>
                </c:pt>
                <c:pt idx="75">
                  <c:v>1260</c:v>
                </c:pt>
                <c:pt idx="76">
                  <c:v>1540</c:v>
                </c:pt>
                <c:pt idx="77">
                  <c:v>1190</c:v>
                </c:pt>
                <c:pt idx="78">
                  <c:v>860</c:v>
                </c:pt>
                <c:pt idx="79">
                  <c:v>860</c:v>
                </c:pt>
                <c:pt idx="80">
                  <c:v>570</c:v>
                </c:pt>
                <c:pt idx="81">
                  <c:v>390</c:v>
                </c:pt>
                <c:pt idx="82">
                  <c:v>330</c:v>
                </c:pt>
                <c:pt idx="83">
                  <c:v>220</c:v>
                </c:pt>
                <c:pt idx="84">
                  <c:v>280</c:v>
                </c:pt>
                <c:pt idx="85">
                  <c:v>200</c:v>
                </c:pt>
                <c:pt idx="86">
                  <c:v>180</c:v>
                </c:pt>
                <c:pt idx="87">
                  <c:v>658.4</c:v>
                </c:pt>
                <c:pt idx="88">
                  <c:v>207.1</c:v>
                </c:pt>
                <c:pt idx="89">
                  <c:v>674.3</c:v>
                </c:pt>
                <c:pt idx="90">
                  <c:v>233.6</c:v>
                </c:pt>
                <c:pt idx="91">
                  <c:v>414.1</c:v>
                </c:pt>
                <c:pt idx="92">
                  <c:v>780.5</c:v>
                </c:pt>
                <c:pt idx="93">
                  <c:v>382.3</c:v>
                </c:pt>
                <c:pt idx="94">
                  <c:v>228.3</c:v>
                </c:pt>
                <c:pt idx="95">
                  <c:v>400</c:v>
                </c:pt>
                <c:pt idx="96">
                  <c:v>1000</c:v>
                </c:pt>
                <c:pt idx="97">
                  <c:v>800</c:v>
                </c:pt>
                <c:pt idx="98">
                  <c:v>450</c:v>
                </c:pt>
                <c:pt idx="99">
                  <c:v>300</c:v>
                </c:pt>
                <c:pt idx="100">
                  <c:v>570</c:v>
                </c:pt>
                <c:pt idx="101">
                  <c:v>640</c:v>
                </c:pt>
                <c:pt idx="102">
                  <c:v>460</c:v>
                </c:pt>
                <c:pt idx="103">
                  <c:v>450</c:v>
                </c:pt>
                <c:pt idx="104">
                  <c:v>638</c:v>
                </c:pt>
                <c:pt idx="105">
                  <c:v>245.2</c:v>
                </c:pt>
                <c:pt idx="106">
                  <c:v>9780.5</c:v>
                </c:pt>
                <c:pt idx="107">
                  <c:v>733.5</c:v>
                </c:pt>
                <c:pt idx="108">
                  <c:v>304.60000000000002</c:v>
                </c:pt>
                <c:pt idx="109">
                  <c:v>310.60000000000002</c:v>
                </c:pt>
                <c:pt idx="110">
                  <c:v>352.6</c:v>
                </c:pt>
                <c:pt idx="111">
                  <c:v>271.39999999999998</c:v>
                </c:pt>
                <c:pt idx="112">
                  <c:v>802.3</c:v>
                </c:pt>
                <c:pt idx="113">
                  <c:v>232.6</c:v>
                </c:pt>
                <c:pt idx="114">
                  <c:v>1283.7</c:v>
                </c:pt>
                <c:pt idx="115">
                  <c:v>1651.2</c:v>
                </c:pt>
                <c:pt idx="116">
                  <c:v>202.8</c:v>
                </c:pt>
                <c:pt idx="117">
                  <c:v>2651.2</c:v>
                </c:pt>
                <c:pt idx="118">
                  <c:v>2651.2</c:v>
                </c:pt>
                <c:pt idx="119">
                  <c:v>1186.0999999999999</c:v>
                </c:pt>
                <c:pt idx="120">
                  <c:v>1052.5999999999999</c:v>
                </c:pt>
                <c:pt idx="121">
                  <c:v>315.8</c:v>
                </c:pt>
                <c:pt idx="122">
                  <c:v>552.6</c:v>
                </c:pt>
                <c:pt idx="123">
                  <c:v>1268.3</c:v>
                </c:pt>
                <c:pt idx="124">
                  <c:v>2052.6999999999998</c:v>
                </c:pt>
                <c:pt idx="125">
                  <c:v>1000</c:v>
                </c:pt>
                <c:pt idx="126">
                  <c:v>572.5</c:v>
                </c:pt>
                <c:pt idx="127">
                  <c:v>232.7</c:v>
                </c:pt>
                <c:pt idx="128">
                  <c:v>503.7</c:v>
                </c:pt>
                <c:pt idx="129">
                  <c:v>516.9</c:v>
                </c:pt>
                <c:pt idx="130">
                  <c:v>229.5</c:v>
                </c:pt>
                <c:pt idx="131">
                  <c:v>261.39999999999998</c:v>
                </c:pt>
                <c:pt idx="132">
                  <c:v>361.4</c:v>
                </c:pt>
                <c:pt idx="133">
                  <c:v>307</c:v>
                </c:pt>
                <c:pt idx="134">
                  <c:v>237.6</c:v>
                </c:pt>
                <c:pt idx="135">
                  <c:v>335</c:v>
                </c:pt>
                <c:pt idx="136">
                  <c:v>596.70000000000005</c:v>
                </c:pt>
                <c:pt idx="137">
                  <c:v>1629.2</c:v>
                </c:pt>
                <c:pt idx="138">
                  <c:v>1169.3</c:v>
                </c:pt>
                <c:pt idx="139">
                  <c:v>406.3</c:v>
                </c:pt>
                <c:pt idx="140">
                  <c:v>304.60000000000002</c:v>
                </c:pt>
                <c:pt idx="141">
                  <c:v>24460</c:v>
                </c:pt>
                <c:pt idx="142">
                  <c:v>27910</c:v>
                </c:pt>
                <c:pt idx="143">
                  <c:v>23090</c:v>
                </c:pt>
                <c:pt idx="144">
                  <c:v>3000</c:v>
                </c:pt>
                <c:pt idx="145">
                  <c:v>12450</c:v>
                </c:pt>
                <c:pt idx="146">
                  <c:v>10560</c:v>
                </c:pt>
                <c:pt idx="147">
                  <c:v>6400</c:v>
                </c:pt>
                <c:pt idx="148">
                  <c:v>6240</c:v>
                </c:pt>
                <c:pt idx="149">
                  <c:v>5070</c:v>
                </c:pt>
                <c:pt idx="150">
                  <c:v>21400</c:v>
                </c:pt>
                <c:pt idx="151">
                  <c:v>4830</c:v>
                </c:pt>
                <c:pt idx="152">
                  <c:v>12080</c:v>
                </c:pt>
                <c:pt idx="153">
                  <c:v>12890</c:v>
                </c:pt>
                <c:pt idx="154">
                  <c:v>6110</c:v>
                </c:pt>
                <c:pt idx="155">
                  <c:v>5090</c:v>
                </c:pt>
                <c:pt idx="156">
                  <c:v>4960</c:v>
                </c:pt>
                <c:pt idx="157">
                  <c:v>37500</c:v>
                </c:pt>
                <c:pt idx="158">
                  <c:v>34310</c:v>
                </c:pt>
                <c:pt idx="159">
                  <c:v>33040</c:v>
                </c:pt>
                <c:pt idx="160">
                  <c:v>22000</c:v>
                </c:pt>
                <c:pt idx="161">
                  <c:v>2570</c:v>
                </c:pt>
                <c:pt idx="162">
                  <c:v>12470</c:v>
                </c:pt>
                <c:pt idx="163">
                  <c:v>9540</c:v>
                </c:pt>
                <c:pt idx="164">
                  <c:v>5920</c:v>
                </c:pt>
                <c:pt idx="165">
                  <c:v>4440</c:v>
                </c:pt>
                <c:pt idx="166">
                  <c:v>4420</c:v>
                </c:pt>
                <c:pt idx="167">
                  <c:v>5130</c:v>
                </c:pt>
                <c:pt idx="168">
                  <c:v>19980</c:v>
                </c:pt>
                <c:pt idx="169">
                  <c:v>30650</c:v>
                </c:pt>
                <c:pt idx="170">
                  <c:v>8900</c:v>
                </c:pt>
                <c:pt idx="171">
                  <c:v>1260</c:v>
                </c:pt>
                <c:pt idx="172">
                  <c:v>5690</c:v>
                </c:pt>
                <c:pt idx="173">
                  <c:v>2100</c:v>
                </c:pt>
                <c:pt idx="174">
                  <c:v>1100</c:v>
                </c:pt>
                <c:pt idx="175">
                  <c:v>1300</c:v>
                </c:pt>
                <c:pt idx="176">
                  <c:v>500</c:v>
                </c:pt>
                <c:pt idx="177">
                  <c:v>1860</c:v>
                </c:pt>
                <c:pt idx="178">
                  <c:v>8370</c:v>
                </c:pt>
                <c:pt idx="179">
                  <c:v>20780</c:v>
                </c:pt>
                <c:pt idx="180">
                  <c:v>12930</c:v>
                </c:pt>
                <c:pt idx="181">
                  <c:v>9420</c:v>
                </c:pt>
                <c:pt idx="182">
                  <c:v>2220</c:v>
                </c:pt>
                <c:pt idx="183">
                  <c:v>3950</c:v>
                </c:pt>
                <c:pt idx="184">
                  <c:v>2300</c:v>
                </c:pt>
                <c:pt idx="185">
                  <c:v>920</c:v>
                </c:pt>
                <c:pt idx="186">
                  <c:v>1050</c:v>
                </c:pt>
                <c:pt idx="187">
                  <c:v>530</c:v>
                </c:pt>
                <c:pt idx="188">
                  <c:v>3510</c:v>
                </c:pt>
                <c:pt idx="189">
                  <c:v>7810</c:v>
                </c:pt>
                <c:pt idx="190">
                  <c:v>2652.4</c:v>
                </c:pt>
                <c:pt idx="191">
                  <c:v>6004.2</c:v>
                </c:pt>
                <c:pt idx="192">
                  <c:v>5428</c:v>
                </c:pt>
                <c:pt idx="193">
                  <c:v>3039</c:v>
                </c:pt>
                <c:pt idx="194">
                  <c:v>3674</c:v>
                </c:pt>
                <c:pt idx="195">
                  <c:v>3067</c:v>
                </c:pt>
                <c:pt idx="196">
                  <c:v>6535</c:v>
                </c:pt>
                <c:pt idx="197">
                  <c:v>6829</c:v>
                </c:pt>
                <c:pt idx="198">
                  <c:v>4198</c:v>
                </c:pt>
                <c:pt idx="199">
                  <c:v>4476</c:v>
                </c:pt>
                <c:pt idx="200">
                  <c:v>2067</c:v>
                </c:pt>
                <c:pt idx="201">
                  <c:v>2887</c:v>
                </c:pt>
                <c:pt idx="202">
                  <c:v>5031</c:v>
                </c:pt>
                <c:pt idx="203">
                  <c:v>4978</c:v>
                </c:pt>
                <c:pt idx="204">
                  <c:v>4876</c:v>
                </c:pt>
                <c:pt idx="205">
                  <c:v>2007</c:v>
                </c:pt>
                <c:pt idx="206">
                  <c:v>1819</c:v>
                </c:pt>
              </c:numCache>
            </c:numRef>
          </c:xVal>
          <c:yVal>
            <c:numRef>
              <c:f>Aqua!$D$108:$D$314</c:f>
              <c:numCache>
                <c:formatCode>General</c:formatCode>
                <c:ptCount val="207"/>
                <c:pt idx="0">
                  <c:v>4350</c:v>
                </c:pt>
                <c:pt idx="1">
                  <c:v>10000</c:v>
                </c:pt>
                <c:pt idx="2">
                  <c:v>16090</c:v>
                </c:pt>
                <c:pt idx="3">
                  <c:v>15650</c:v>
                </c:pt>
                <c:pt idx="4">
                  <c:v>11520</c:v>
                </c:pt>
                <c:pt idx="5">
                  <c:v>8260</c:v>
                </c:pt>
                <c:pt idx="6">
                  <c:v>5650</c:v>
                </c:pt>
                <c:pt idx="7">
                  <c:v>9130</c:v>
                </c:pt>
                <c:pt idx="8">
                  <c:v>2511</c:v>
                </c:pt>
                <c:pt idx="9">
                  <c:v>12589</c:v>
                </c:pt>
                <c:pt idx="10">
                  <c:v>7585</c:v>
                </c:pt>
                <c:pt idx="11">
                  <c:v>35481</c:v>
                </c:pt>
                <c:pt idx="12">
                  <c:v>56234</c:v>
                </c:pt>
                <c:pt idx="13">
                  <c:v>40738</c:v>
                </c:pt>
                <c:pt idx="14">
                  <c:v>2511</c:v>
                </c:pt>
                <c:pt idx="15">
                  <c:v>3548</c:v>
                </c:pt>
                <c:pt idx="16">
                  <c:v>2511</c:v>
                </c:pt>
                <c:pt idx="17">
                  <c:v>36307</c:v>
                </c:pt>
                <c:pt idx="18">
                  <c:v>186208</c:v>
                </c:pt>
                <c:pt idx="19">
                  <c:v>81283</c:v>
                </c:pt>
                <c:pt idx="20">
                  <c:v>87096</c:v>
                </c:pt>
                <c:pt idx="21">
                  <c:v>56234</c:v>
                </c:pt>
                <c:pt idx="22">
                  <c:v>15135</c:v>
                </c:pt>
                <c:pt idx="23">
                  <c:v>979.5</c:v>
                </c:pt>
                <c:pt idx="24">
                  <c:v>1517</c:v>
                </c:pt>
                <c:pt idx="25">
                  <c:v>1012.6</c:v>
                </c:pt>
                <c:pt idx="26">
                  <c:v>844.7</c:v>
                </c:pt>
                <c:pt idx="27">
                  <c:v>661.4</c:v>
                </c:pt>
                <c:pt idx="28">
                  <c:v>647.1</c:v>
                </c:pt>
                <c:pt idx="29">
                  <c:v>438.9</c:v>
                </c:pt>
                <c:pt idx="30">
                  <c:v>650.20000000000005</c:v>
                </c:pt>
                <c:pt idx="31">
                  <c:v>991.5</c:v>
                </c:pt>
                <c:pt idx="32">
                  <c:v>1540.5</c:v>
                </c:pt>
                <c:pt idx="33">
                  <c:v>897.1</c:v>
                </c:pt>
                <c:pt idx="34">
                  <c:v>415.4</c:v>
                </c:pt>
                <c:pt idx="35">
                  <c:v>377.4</c:v>
                </c:pt>
                <c:pt idx="36">
                  <c:v>454.2</c:v>
                </c:pt>
                <c:pt idx="37">
                  <c:v>580</c:v>
                </c:pt>
                <c:pt idx="38">
                  <c:v>870</c:v>
                </c:pt>
                <c:pt idx="39">
                  <c:v>2530</c:v>
                </c:pt>
                <c:pt idx="40">
                  <c:v>1070</c:v>
                </c:pt>
                <c:pt idx="41">
                  <c:v>1100</c:v>
                </c:pt>
                <c:pt idx="42">
                  <c:v>3170</c:v>
                </c:pt>
                <c:pt idx="43">
                  <c:v>1620</c:v>
                </c:pt>
                <c:pt idx="44">
                  <c:v>2950</c:v>
                </c:pt>
                <c:pt idx="45">
                  <c:v>2880</c:v>
                </c:pt>
                <c:pt idx="46">
                  <c:v>4070</c:v>
                </c:pt>
                <c:pt idx="47">
                  <c:v>1570</c:v>
                </c:pt>
                <c:pt idx="48">
                  <c:v>7980</c:v>
                </c:pt>
                <c:pt idx="49">
                  <c:v>2430</c:v>
                </c:pt>
                <c:pt idx="50">
                  <c:v>2140</c:v>
                </c:pt>
                <c:pt idx="51">
                  <c:v>5720</c:v>
                </c:pt>
                <c:pt idx="52">
                  <c:v>17870</c:v>
                </c:pt>
                <c:pt idx="53">
                  <c:v>25050</c:v>
                </c:pt>
                <c:pt idx="54">
                  <c:v>19080</c:v>
                </c:pt>
                <c:pt idx="55">
                  <c:v>3830</c:v>
                </c:pt>
                <c:pt idx="56">
                  <c:v>1410</c:v>
                </c:pt>
                <c:pt idx="57">
                  <c:v>3130</c:v>
                </c:pt>
                <c:pt idx="58">
                  <c:v>1460</c:v>
                </c:pt>
                <c:pt idx="59">
                  <c:v>1420</c:v>
                </c:pt>
                <c:pt idx="60">
                  <c:v>3430</c:v>
                </c:pt>
                <c:pt idx="61">
                  <c:v>3310</c:v>
                </c:pt>
                <c:pt idx="62">
                  <c:v>13630</c:v>
                </c:pt>
                <c:pt idx="63">
                  <c:v>8600</c:v>
                </c:pt>
                <c:pt idx="64">
                  <c:v>28080</c:v>
                </c:pt>
                <c:pt idx="65">
                  <c:v>27680</c:v>
                </c:pt>
                <c:pt idx="66">
                  <c:v>5710</c:v>
                </c:pt>
                <c:pt idx="67">
                  <c:v>3860</c:v>
                </c:pt>
                <c:pt idx="68">
                  <c:v>9830</c:v>
                </c:pt>
                <c:pt idx="69">
                  <c:v>12180</c:v>
                </c:pt>
                <c:pt idx="70">
                  <c:v>17150</c:v>
                </c:pt>
                <c:pt idx="71">
                  <c:v>12260</c:v>
                </c:pt>
                <c:pt idx="72">
                  <c:v>8680</c:v>
                </c:pt>
                <c:pt idx="73">
                  <c:v>8460</c:v>
                </c:pt>
                <c:pt idx="74">
                  <c:v>7590</c:v>
                </c:pt>
                <c:pt idx="75">
                  <c:v>7830</c:v>
                </c:pt>
                <c:pt idx="76">
                  <c:v>7050</c:v>
                </c:pt>
                <c:pt idx="77">
                  <c:v>4960</c:v>
                </c:pt>
                <c:pt idx="78">
                  <c:v>7870</c:v>
                </c:pt>
                <c:pt idx="79">
                  <c:v>5500</c:v>
                </c:pt>
                <c:pt idx="80">
                  <c:v>5020</c:v>
                </c:pt>
                <c:pt idx="81">
                  <c:v>3860</c:v>
                </c:pt>
                <c:pt idx="82">
                  <c:v>4920</c:v>
                </c:pt>
                <c:pt idx="83">
                  <c:v>3000</c:v>
                </c:pt>
                <c:pt idx="84">
                  <c:v>1260</c:v>
                </c:pt>
                <c:pt idx="85">
                  <c:v>3250</c:v>
                </c:pt>
                <c:pt idx="86">
                  <c:v>1330</c:v>
                </c:pt>
                <c:pt idx="87">
                  <c:v>31.9</c:v>
                </c:pt>
                <c:pt idx="88">
                  <c:v>131</c:v>
                </c:pt>
                <c:pt idx="89">
                  <c:v>260.2</c:v>
                </c:pt>
                <c:pt idx="90">
                  <c:v>1260</c:v>
                </c:pt>
                <c:pt idx="91">
                  <c:v>298.39999999999998</c:v>
                </c:pt>
                <c:pt idx="92">
                  <c:v>371.7</c:v>
                </c:pt>
                <c:pt idx="93">
                  <c:v>318.60000000000002</c:v>
                </c:pt>
                <c:pt idx="94">
                  <c:v>334.5</c:v>
                </c:pt>
                <c:pt idx="95">
                  <c:v>850</c:v>
                </c:pt>
                <c:pt idx="96">
                  <c:v>3037</c:v>
                </c:pt>
                <c:pt idx="97">
                  <c:v>5464</c:v>
                </c:pt>
                <c:pt idx="98">
                  <c:v>9299</c:v>
                </c:pt>
                <c:pt idx="99">
                  <c:v>5872</c:v>
                </c:pt>
                <c:pt idx="100">
                  <c:v>2444</c:v>
                </c:pt>
                <c:pt idx="101">
                  <c:v>1196</c:v>
                </c:pt>
                <c:pt idx="102">
                  <c:v>799</c:v>
                </c:pt>
                <c:pt idx="103">
                  <c:v>655</c:v>
                </c:pt>
                <c:pt idx="104">
                  <c:v>1222</c:v>
                </c:pt>
                <c:pt idx="105">
                  <c:v>927</c:v>
                </c:pt>
                <c:pt idx="106">
                  <c:v>5910</c:v>
                </c:pt>
                <c:pt idx="107">
                  <c:v>549</c:v>
                </c:pt>
                <c:pt idx="108">
                  <c:v>805</c:v>
                </c:pt>
                <c:pt idx="109">
                  <c:v>908</c:v>
                </c:pt>
                <c:pt idx="110">
                  <c:v>879</c:v>
                </c:pt>
                <c:pt idx="111">
                  <c:v>786</c:v>
                </c:pt>
                <c:pt idx="112">
                  <c:v>1407.7</c:v>
                </c:pt>
                <c:pt idx="113">
                  <c:v>1065.8</c:v>
                </c:pt>
                <c:pt idx="114">
                  <c:v>2811.6</c:v>
                </c:pt>
                <c:pt idx="115">
                  <c:v>2734.4</c:v>
                </c:pt>
                <c:pt idx="116">
                  <c:v>759.7</c:v>
                </c:pt>
                <c:pt idx="117">
                  <c:v>1544.2</c:v>
                </c:pt>
                <c:pt idx="118">
                  <c:v>1544.2</c:v>
                </c:pt>
                <c:pt idx="119">
                  <c:v>4479.1000000000004</c:v>
                </c:pt>
                <c:pt idx="120">
                  <c:v>717.6</c:v>
                </c:pt>
                <c:pt idx="121">
                  <c:v>1104</c:v>
                </c:pt>
                <c:pt idx="122">
                  <c:v>1987.3</c:v>
                </c:pt>
                <c:pt idx="123">
                  <c:v>1324.9</c:v>
                </c:pt>
                <c:pt idx="124">
                  <c:v>1208.9000000000001</c:v>
                </c:pt>
                <c:pt idx="125">
                  <c:v>1760.5</c:v>
                </c:pt>
                <c:pt idx="126">
                  <c:v>407.1</c:v>
                </c:pt>
                <c:pt idx="127">
                  <c:v>1065</c:v>
                </c:pt>
                <c:pt idx="128">
                  <c:v>1065.8</c:v>
                </c:pt>
                <c:pt idx="129">
                  <c:v>2653.8</c:v>
                </c:pt>
                <c:pt idx="130">
                  <c:v>1394.1</c:v>
                </c:pt>
                <c:pt idx="131">
                  <c:v>1356.6</c:v>
                </c:pt>
                <c:pt idx="132">
                  <c:v>692.9</c:v>
                </c:pt>
                <c:pt idx="133">
                  <c:v>535</c:v>
                </c:pt>
                <c:pt idx="134">
                  <c:v>396.6</c:v>
                </c:pt>
                <c:pt idx="135">
                  <c:v>260.39999999999998</c:v>
                </c:pt>
                <c:pt idx="136">
                  <c:v>302.89999999999998</c:v>
                </c:pt>
                <c:pt idx="137">
                  <c:v>484.6</c:v>
                </c:pt>
                <c:pt idx="138">
                  <c:v>1617.9</c:v>
                </c:pt>
                <c:pt idx="139">
                  <c:v>2165</c:v>
                </c:pt>
                <c:pt idx="140">
                  <c:v>505.8</c:v>
                </c:pt>
                <c:pt idx="141">
                  <c:v>3220</c:v>
                </c:pt>
                <c:pt idx="142">
                  <c:v>1280</c:v>
                </c:pt>
                <c:pt idx="143">
                  <c:v>8820</c:v>
                </c:pt>
                <c:pt idx="144">
                  <c:v>4880</c:v>
                </c:pt>
                <c:pt idx="145">
                  <c:v>1990</c:v>
                </c:pt>
                <c:pt idx="146">
                  <c:v>5590</c:v>
                </c:pt>
                <c:pt idx="147">
                  <c:v>10230</c:v>
                </c:pt>
                <c:pt idx="148">
                  <c:v>21510</c:v>
                </c:pt>
                <c:pt idx="149">
                  <c:v>10680</c:v>
                </c:pt>
                <c:pt idx="150">
                  <c:v>14360</c:v>
                </c:pt>
                <c:pt idx="151">
                  <c:v>10860</c:v>
                </c:pt>
                <c:pt idx="152">
                  <c:v>3680</c:v>
                </c:pt>
                <c:pt idx="153">
                  <c:v>3090</c:v>
                </c:pt>
                <c:pt idx="154">
                  <c:v>14560</c:v>
                </c:pt>
                <c:pt idx="155">
                  <c:v>33460</c:v>
                </c:pt>
                <c:pt idx="156">
                  <c:v>9110</c:v>
                </c:pt>
                <c:pt idx="157">
                  <c:v>5000</c:v>
                </c:pt>
                <c:pt idx="158">
                  <c:v>2990</c:v>
                </c:pt>
                <c:pt idx="159">
                  <c:v>1740</c:v>
                </c:pt>
                <c:pt idx="160">
                  <c:v>16730</c:v>
                </c:pt>
                <c:pt idx="161">
                  <c:v>3610</c:v>
                </c:pt>
                <c:pt idx="162">
                  <c:v>1420</c:v>
                </c:pt>
                <c:pt idx="163">
                  <c:v>2630</c:v>
                </c:pt>
                <c:pt idx="164">
                  <c:v>11940</c:v>
                </c:pt>
                <c:pt idx="165">
                  <c:v>15860</c:v>
                </c:pt>
                <c:pt idx="166">
                  <c:v>3750</c:v>
                </c:pt>
                <c:pt idx="167">
                  <c:v>6100</c:v>
                </c:pt>
                <c:pt idx="168">
                  <c:v>7250</c:v>
                </c:pt>
                <c:pt idx="169">
                  <c:v>6450</c:v>
                </c:pt>
                <c:pt idx="170">
                  <c:v>13250</c:v>
                </c:pt>
                <c:pt idx="171">
                  <c:v>6500</c:v>
                </c:pt>
                <c:pt idx="172">
                  <c:v>4000</c:v>
                </c:pt>
                <c:pt idx="173">
                  <c:v>1500</c:v>
                </c:pt>
                <c:pt idx="174">
                  <c:v>450</c:v>
                </c:pt>
                <c:pt idx="175">
                  <c:v>500</c:v>
                </c:pt>
                <c:pt idx="176">
                  <c:v>500</c:v>
                </c:pt>
                <c:pt idx="177">
                  <c:v>6750</c:v>
                </c:pt>
                <c:pt idx="178">
                  <c:v>18500</c:v>
                </c:pt>
                <c:pt idx="179">
                  <c:v>3750</c:v>
                </c:pt>
                <c:pt idx="180">
                  <c:v>6250</c:v>
                </c:pt>
                <c:pt idx="181">
                  <c:v>19950</c:v>
                </c:pt>
                <c:pt idx="182">
                  <c:v>6550</c:v>
                </c:pt>
                <c:pt idx="183">
                  <c:v>2750</c:v>
                </c:pt>
                <c:pt idx="184">
                  <c:v>2000</c:v>
                </c:pt>
                <c:pt idx="185">
                  <c:v>1500</c:v>
                </c:pt>
                <c:pt idx="186">
                  <c:v>550</c:v>
                </c:pt>
                <c:pt idx="187">
                  <c:v>550</c:v>
                </c:pt>
                <c:pt idx="188">
                  <c:v>1500</c:v>
                </c:pt>
                <c:pt idx="189">
                  <c:v>11250</c:v>
                </c:pt>
                <c:pt idx="190">
                  <c:v>2766</c:v>
                </c:pt>
                <c:pt idx="191">
                  <c:v>4912</c:v>
                </c:pt>
                <c:pt idx="192">
                  <c:v>1114</c:v>
                </c:pt>
                <c:pt idx="193">
                  <c:v>56</c:v>
                </c:pt>
                <c:pt idx="194">
                  <c:v>2555</c:v>
                </c:pt>
                <c:pt idx="195">
                  <c:v>3076</c:v>
                </c:pt>
                <c:pt idx="196">
                  <c:v>2911</c:v>
                </c:pt>
                <c:pt idx="197">
                  <c:v>2911</c:v>
                </c:pt>
                <c:pt idx="198">
                  <c:v>2533</c:v>
                </c:pt>
                <c:pt idx="199">
                  <c:v>675</c:v>
                </c:pt>
                <c:pt idx="200">
                  <c:v>3787</c:v>
                </c:pt>
                <c:pt idx="201">
                  <c:v>1684</c:v>
                </c:pt>
                <c:pt idx="202">
                  <c:v>5156</c:v>
                </c:pt>
                <c:pt idx="203">
                  <c:v>5915</c:v>
                </c:pt>
                <c:pt idx="204">
                  <c:v>482.5</c:v>
                </c:pt>
                <c:pt idx="205">
                  <c:v>3866</c:v>
                </c:pt>
                <c:pt idx="206">
                  <c:v>5603.5</c:v>
                </c:pt>
              </c:numCache>
            </c:numRef>
          </c:yVal>
          <c:smooth val="0"/>
          <c:extLst>
            <c:ext xmlns:c16="http://schemas.microsoft.com/office/drawing/2014/chart" uri="{C3380CC4-5D6E-409C-BE32-E72D297353CC}">
              <c16:uniqueId val="{00000001-8B0E-B34E-9115-8DFE04852940}"/>
            </c:ext>
          </c:extLst>
        </c:ser>
        <c:dLbls>
          <c:showLegendKey val="0"/>
          <c:showVal val="0"/>
          <c:showCatName val="0"/>
          <c:showSerName val="0"/>
          <c:showPercent val="0"/>
          <c:showBubbleSize val="0"/>
        </c:dLbls>
        <c:axId val="1677041760"/>
        <c:axId val="1"/>
      </c:scatterChart>
      <c:valAx>
        <c:axId val="1677041760"/>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0"/>
        <c:crossBetween val="midCat"/>
      </c:valAx>
      <c:valAx>
        <c:axId val="1"/>
        <c:scaling>
          <c:logBase val="10"/>
          <c:orientation val="minMax"/>
          <c:min val="1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041760"/>
        <c:crossesAt val="100"/>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Avg. by Lake Zooplankton Biomass vs. Phytoplankton Biomass, Digitized, Global</a:t>
            </a:r>
          </a:p>
        </c:rich>
      </c:tx>
      <c:layout>
        <c:manualLayout>
          <c:xMode val="edge"/>
          <c:yMode val="edge"/>
          <c:x val="0.18221167207040295"/>
          <c:y val="3.3870677850051358E-2"/>
        </c:manualLayout>
      </c:layout>
      <c:overlay val="0"/>
      <c:spPr>
        <a:noFill/>
        <a:ln w="25400">
          <a:noFill/>
        </a:ln>
      </c:spPr>
    </c:title>
    <c:autoTitleDeleted val="0"/>
    <c:plotArea>
      <c:layout>
        <c:manualLayout>
          <c:layoutTarget val="inner"/>
          <c:xMode val="edge"/>
          <c:yMode val="edge"/>
          <c:x val="0.20168077571107276"/>
          <c:y val="0.23913059342796886"/>
          <c:w val="0.75210122608920882"/>
          <c:h val="0.65217434571264232"/>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3379156305933401"/>
                  <c:y val="0.4257910351626880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Aqua!$C$348:$C$364</c:f>
              <c:numCache>
                <c:formatCode>General</c:formatCode>
                <c:ptCount val="17"/>
                <c:pt idx="0">
                  <c:v>454.8728333835067</c:v>
                </c:pt>
                <c:pt idx="1">
                  <c:v>436.23449078619262</c:v>
                </c:pt>
                <c:pt idx="2">
                  <c:v>508.56913575029387</c:v>
                </c:pt>
                <c:pt idx="3">
                  <c:v>598.39781628277206</c:v>
                </c:pt>
                <c:pt idx="4">
                  <c:v>1224.9264146803043</c:v>
                </c:pt>
                <c:pt idx="5">
                  <c:v>1020.0230832227793</c:v>
                </c:pt>
                <c:pt idx="6">
                  <c:v>1052.2768110816901</c:v>
                </c:pt>
                <c:pt idx="7">
                  <c:v>1031.6205862292893</c:v>
                </c:pt>
                <c:pt idx="8">
                  <c:v>1720.4022426026343</c:v>
                </c:pt>
                <c:pt idx="9">
                  <c:v>2133.8800345469999</c:v>
                </c:pt>
                <c:pt idx="10">
                  <c:v>4106.8609616278145</c:v>
                </c:pt>
                <c:pt idx="11">
                  <c:v>4411.9440875437322</c:v>
                </c:pt>
                <c:pt idx="12">
                  <c:v>6642.934954663051</c:v>
                </c:pt>
                <c:pt idx="13">
                  <c:v>8935.1119860521994</c:v>
                </c:pt>
                <c:pt idx="14">
                  <c:v>10974.127458937357</c:v>
                </c:pt>
                <c:pt idx="15">
                  <c:v>13190.461784025298</c:v>
                </c:pt>
                <c:pt idx="16">
                  <c:v>52501.293081368676</c:v>
                </c:pt>
              </c:numCache>
            </c:numRef>
          </c:xVal>
          <c:yVal>
            <c:numRef>
              <c:f>Aqua!$D$348:$D$364</c:f>
              <c:numCache>
                <c:formatCode>General</c:formatCode>
                <c:ptCount val="17"/>
                <c:pt idx="0">
                  <c:v>375.74222260647332</c:v>
                </c:pt>
                <c:pt idx="1">
                  <c:v>816.48836425040668</c:v>
                </c:pt>
                <c:pt idx="2">
                  <c:v>1036.0960070404853</c:v>
                </c:pt>
                <c:pt idx="3">
                  <c:v>3268.5113695324576</c:v>
                </c:pt>
                <c:pt idx="4">
                  <c:v>6611.8044432465194</c:v>
                </c:pt>
                <c:pt idx="5">
                  <c:v>1929.3010470578474</c:v>
                </c:pt>
                <c:pt idx="6">
                  <c:v>1343.1051055767998</c:v>
                </c:pt>
                <c:pt idx="7">
                  <c:v>729.33994507022214</c:v>
                </c:pt>
                <c:pt idx="8">
                  <c:v>1537.3756565960782</c:v>
                </c:pt>
                <c:pt idx="9">
                  <c:v>1263.2520160198653</c:v>
                </c:pt>
                <c:pt idx="10">
                  <c:v>3015.2963361358311</c:v>
                </c:pt>
                <c:pt idx="11">
                  <c:v>3175.7038825592399</c:v>
                </c:pt>
                <c:pt idx="12">
                  <c:v>5330.4024515483425</c:v>
                </c:pt>
                <c:pt idx="13">
                  <c:v>9819.061948457409</c:v>
                </c:pt>
                <c:pt idx="14">
                  <c:v>5388.8984537328743</c:v>
                </c:pt>
                <c:pt idx="15">
                  <c:v>8238.7248709011801</c:v>
                </c:pt>
                <c:pt idx="16">
                  <c:v>40194.811841549221</c:v>
                </c:pt>
              </c:numCache>
            </c:numRef>
          </c:yVal>
          <c:smooth val="0"/>
          <c:extLst>
            <c:ext xmlns:c16="http://schemas.microsoft.com/office/drawing/2014/chart" uri="{C3380CC4-5D6E-409C-BE32-E72D297353CC}">
              <c16:uniqueId val="{00000001-4197-F346-8DE8-115F814733AB}"/>
            </c:ext>
          </c:extLst>
        </c:ser>
        <c:dLbls>
          <c:showLegendKey val="0"/>
          <c:showVal val="0"/>
          <c:showCatName val="0"/>
          <c:showSerName val="0"/>
          <c:showPercent val="0"/>
          <c:showBubbleSize val="0"/>
        </c:dLbls>
        <c:axId val="1674036704"/>
        <c:axId val="1"/>
      </c:scatterChart>
      <c:valAx>
        <c:axId val="1674036704"/>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0"/>
        <c:crossBetween val="midCat"/>
      </c:valAx>
      <c:valAx>
        <c:axId val="1"/>
        <c:scaling>
          <c:logBase val="10"/>
          <c:orientation val="minMax"/>
          <c:min val="1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036704"/>
        <c:crossesAt val="100"/>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Avg. by Lake Zooplankton Biomass vs. Phytoplankton Biomass, Global</a:t>
            </a:r>
          </a:p>
        </c:rich>
      </c:tx>
      <c:layout>
        <c:manualLayout>
          <c:xMode val="edge"/>
          <c:yMode val="edge"/>
          <c:x val="0.17755580139259453"/>
          <c:y val="3.3871047532670978E-2"/>
        </c:manualLayout>
      </c:layout>
      <c:overlay val="0"/>
      <c:spPr>
        <a:noFill/>
        <a:ln w="25400">
          <a:noFill/>
        </a:ln>
      </c:spPr>
    </c:title>
    <c:autoTitleDeleted val="0"/>
    <c:plotArea>
      <c:layout>
        <c:manualLayout>
          <c:layoutTarget val="inner"/>
          <c:xMode val="edge"/>
          <c:yMode val="edge"/>
          <c:x val="0.19834710743801653"/>
          <c:y val="0.10478737262621585"/>
          <c:w val="0.75619834710743805"/>
          <c:h val="0.7710553931218157"/>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2717118611414E-2"/>
                  <c:y val="0.4446837454407910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Aqua!$F$323:$F$339</c:f>
              <c:numCache>
                <c:formatCode>General</c:formatCode>
                <c:ptCount val="17"/>
                <c:pt idx="0">
                  <c:v>8912.5</c:v>
                </c:pt>
                <c:pt idx="1">
                  <c:v>570.79999999999995</c:v>
                </c:pt>
                <c:pt idx="2">
                  <c:v>13254.8</c:v>
                </c:pt>
                <c:pt idx="3">
                  <c:v>6687.7</c:v>
                </c:pt>
                <c:pt idx="4">
                  <c:v>1217.5999999999999</c:v>
                </c:pt>
                <c:pt idx="5">
                  <c:v>427.9</c:v>
                </c:pt>
                <c:pt idx="6">
                  <c:v>4092.2</c:v>
                </c:pt>
                <c:pt idx="7">
                  <c:v>510.9</c:v>
                </c:pt>
                <c:pt idx="8">
                  <c:v>1332.6</c:v>
                </c:pt>
                <c:pt idx="9">
                  <c:v>447.3</c:v>
                </c:pt>
                <c:pt idx="10">
                  <c:v>1031.6205862292893</c:v>
                </c:pt>
                <c:pt idx="11">
                  <c:v>1714.1</c:v>
                </c:pt>
                <c:pt idx="12">
                  <c:v>1040.3</c:v>
                </c:pt>
                <c:pt idx="13">
                  <c:v>77901.3</c:v>
                </c:pt>
                <c:pt idx="14">
                  <c:v>10974.127458937357</c:v>
                </c:pt>
                <c:pt idx="15">
                  <c:v>4400</c:v>
                </c:pt>
                <c:pt idx="16">
                  <c:v>2134</c:v>
                </c:pt>
              </c:numCache>
            </c:numRef>
          </c:xVal>
          <c:yVal>
            <c:numRef>
              <c:f>Aqua!$G$323:$G$339</c:f>
              <c:numCache>
                <c:formatCode>General</c:formatCode>
                <c:ptCount val="17"/>
                <c:pt idx="0">
                  <c:v>10081.299999999999</c:v>
                </c:pt>
                <c:pt idx="1">
                  <c:v>3083.8</c:v>
                </c:pt>
                <c:pt idx="2">
                  <c:v>8484.7999999999993</c:v>
                </c:pt>
                <c:pt idx="3">
                  <c:v>5556.8</c:v>
                </c:pt>
                <c:pt idx="4">
                  <c:v>6804.6</c:v>
                </c:pt>
                <c:pt idx="5">
                  <c:v>816.3</c:v>
                </c:pt>
                <c:pt idx="6">
                  <c:v>2941.4</c:v>
                </c:pt>
                <c:pt idx="7">
                  <c:v>993.6</c:v>
                </c:pt>
                <c:pt idx="8">
                  <c:v>2043.3</c:v>
                </c:pt>
                <c:pt idx="9">
                  <c:v>375.8</c:v>
                </c:pt>
                <c:pt idx="10">
                  <c:v>729.33994507022203</c:v>
                </c:pt>
                <c:pt idx="11">
                  <c:v>1537.7</c:v>
                </c:pt>
                <c:pt idx="12">
                  <c:v>1350.5</c:v>
                </c:pt>
                <c:pt idx="13">
                  <c:v>41731.4</c:v>
                </c:pt>
                <c:pt idx="14">
                  <c:v>5388.8984537328743</c:v>
                </c:pt>
                <c:pt idx="15">
                  <c:v>3175.7038825592399</c:v>
                </c:pt>
                <c:pt idx="16">
                  <c:v>1263.2520160198653</c:v>
                </c:pt>
              </c:numCache>
            </c:numRef>
          </c:yVal>
          <c:smooth val="0"/>
          <c:extLst>
            <c:ext xmlns:c16="http://schemas.microsoft.com/office/drawing/2014/chart" uri="{C3380CC4-5D6E-409C-BE32-E72D297353CC}">
              <c16:uniqueId val="{00000001-13E3-C44B-957B-EF8D6CC816EE}"/>
            </c:ext>
          </c:extLst>
        </c:ser>
        <c:dLbls>
          <c:showLegendKey val="0"/>
          <c:showVal val="0"/>
          <c:showCatName val="0"/>
          <c:showSerName val="0"/>
          <c:showPercent val="0"/>
          <c:showBubbleSize val="0"/>
        </c:dLbls>
        <c:axId val="1674064624"/>
        <c:axId val="1"/>
      </c:scatterChart>
      <c:valAx>
        <c:axId val="1674064624"/>
        <c:scaling>
          <c:logBase val="10"/>
          <c:orientation val="minMax"/>
          <c:min val="100"/>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00"/>
        <c:crossBetween val="midCat"/>
      </c:valAx>
      <c:valAx>
        <c:axId val="1"/>
        <c:scaling>
          <c:logBase val="10"/>
          <c:orientation val="minMax"/>
          <c:min val="1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064624"/>
        <c:crossesAt val="100"/>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Total Summed Zooplankton Community Production vs. Biomass, Global</a:t>
            </a:r>
          </a:p>
        </c:rich>
      </c:tx>
      <c:layout>
        <c:manualLayout>
          <c:xMode val="edge"/>
          <c:yMode val="edge"/>
          <c:x val="0.13755584123413145"/>
          <c:y val="1.4358287701346976E-2"/>
        </c:manualLayout>
      </c:layout>
      <c:overlay val="0"/>
      <c:spPr>
        <a:noFill/>
        <a:ln w="25400">
          <a:noFill/>
        </a:ln>
      </c:spPr>
    </c:title>
    <c:autoTitleDeleted val="0"/>
    <c:plotArea>
      <c:layout>
        <c:manualLayout>
          <c:layoutTarget val="inner"/>
          <c:xMode val="edge"/>
          <c:yMode val="edge"/>
          <c:x val="0.15102018242758128"/>
          <c:y val="0.22842639593908629"/>
          <c:w val="0.82040693697145506"/>
          <c:h val="0.6497461928934009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2717118611414E-2"/>
                  <c:y val="0.4446837454407910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Aqua!$G$1224:$G$1274</c:f>
              <c:numCache>
                <c:formatCode>0.0000</c:formatCode>
                <c:ptCount val="51"/>
                <c:pt idx="0">
                  <c:v>0.48006634165355122</c:v>
                </c:pt>
                <c:pt idx="1">
                  <c:v>8.5290370307056644</c:v>
                </c:pt>
                <c:pt idx="2">
                  <c:v>1.775341625769401E-2</c:v>
                </c:pt>
                <c:pt idx="3">
                  <c:v>51.594600294978989</c:v>
                </c:pt>
                <c:pt idx="4">
                  <c:v>0.31870244430546024</c:v>
                </c:pt>
                <c:pt idx="5">
                  <c:v>9.5697369458765766E-2</c:v>
                </c:pt>
                <c:pt idx="6">
                  <c:v>2.8701196364644384</c:v>
                </c:pt>
                <c:pt idx="7">
                  <c:v>11.479523570777582</c:v>
                </c:pt>
                <c:pt idx="8">
                  <c:v>0.5591135275705601</c:v>
                </c:pt>
                <c:pt idx="9">
                  <c:v>1.8318925649537428</c:v>
                </c:pt>
                <c:pt idx="10">
                  <c:v>1.0201221391970066</c:v>
                </c:pt>
                <c:pt idx="11">
                  <c:v>15.00030190455948</c:v>
                </c:pt>
                <c:pt idx="12">
                  <c:v>8.9181041732818517E-2</c:v>
                </c:pt>
                <c:pt idx="13">
                  <c:v>4.8074920784840353E-2</c:v>
                </c:pt>
                <c:pt idx="14">
                  <c:v>0.69012437143443939</c:v>
                </c:pt>
                <c:pt idx="15">
                  <c:v>1.1901245069175392</c:v>
                </c:pt>
                <c:pt idx="16">
                  <c:v>0.5270394636279887</c:v>
                </c:pt>
                <c:pt idx="17">
                  <c:v>1.1559933882142688</c:v>
                </c:pt>
                <c:pt idx="18">
                  <c:v>2.501095062745561</c:v>
                </c:pt>
                <c:pt idx="19">
                  <c:v>0.39720204474571202</c:v>
                </c:pt>
                <c:pt idx="20">
                  <c:v>8.4667090527096374</c:v>
                </c:pt>
                <c:pt idx="21">
                  <c:v>5.091918431558458</c:v>
                </c:pt>
                <c:pt idx="22">
                  <c:v>8.1658237135859169E-3</c:v>
                </c:pt>
                <c:pt idx="23">
                  <c:v>9.4112003876930028E-2</c:v>
                </c:pt>
                <c:pt idx="24">
                  <c:v>6.1305579214982071</c:v>
                </c:pt>
                <c:pt idx="25">
                  <c:v>0.82214998001979123</c:v>
                </c:pt>
                <c:pt idx="26">
                  <c:v>6.3708884361752677E-3</c:v>
                </c:pt>
                <c:pt idx="27">
                  <c:v>0.56493697481230254</c:v>
                </c:pt>
                <c:pt idx="28">
                  <c:v>0.33473413312923544</c:v>
                </c:pt>
                <c:pt idx="29">
                  <c:v>0.88008866641566896</c:v>
                </c:pt>
                <c:pt idx="30">
                  <c:v>0.23035625001175347</c:v>
                </c:pt>
                <c:pt idx="31">
                  <c:v>2.9600564950758201</c:v>
                </c:pt>
                <c:pt idx="32">
                  <c:v>1.1638580103443421</c:v>
                </c:pt>
                <c:pt idx="33">
                  <c:v>9.3691458567273216</c:v>
                </c:pt>
                <c:pt idx="34">
                  <c:v>0.86295150258680942</c:v>
                </c:pt>
                <c:pt idx="35">
                  <c:v>1.2841034121716327E-2</c:v>
                </c:pt>
                <c:pt idx="36">
                  <c:v>8.0704917891186607</c:v>
                </c:pt>
                <c:pt idx="37">
                  <c:v>9.3389919274143072</c:v>
                </c:pt>
                <c:pt idx="38">
                  <c:v>3.6833640185987664E-2</c:v>
                </c:pt>
                <c:pt idx="39">
                  <c:v>2.4232455204699197</c:v>
                </c:pt>
                <c:pt idx="40">
                  <c:v>8.3411825506371056</c:v>
                </c:pt>
                <c:pt idx="41">
                  <c:v>7.7975585436429559E-2</c:v>
                </c:pt>
                <c:pt idx="42">
                  <c:v>1.368285385866681</c:v>
                </c:pt>
                <c:pt idx="43">
                  <c:v>9.145343031204603E-2</c:v>
                </c:pt>
                <c:pt idx="44">
                  <c:v>8.3609535438151958</c:v>
                </c:pt>
                <c:pt idx="45">
                  <c:v>0.36008082917348266</c:v>
                </c:pt>
                <c:pt idx="46">
                  <c:v>0.3500257541584339</c:v>
                </c:pt>
                <c:pt idx="47">
                  <c:v>0.64699362280868122</c:v>
                </c:pt>
                <c:pt idx="48">
                  <c:v>2.5003453616964299E-3</c:v>
                </c:pt>
                <c:pt idx="49">
                  <c:v>0.42705568509108355</c:v>
                </c:pt>
                <c:pt idx="50">
                  <c:v>0.1085102770247105</c:v>
                </c:pt>
              </c:numCache>
            </c:numRef>
          </c:xVal>
          <c:yVal>
            <c:numRef>
              <c:f>Aqua!$I$1224:$I$1274</c:f>
              <c:numCache>
                <c:formatCode>0.000</c:formatCode>
                <c:ptCount val="51"/>
                <c:pt idx="0">
                  <c:v>3.0801275590051489</c:v>
                </c:pt>
                <c:pt idx="1">
                  <c:v>8.9908344295180314</c:v>
                </c:pt>
                <c:pt idx="2">
                  <c:v>9.2009537678644768E-2</c:v>
                </c:pt>
                <c:pt idx="3">
                  <c:v>53.101420901458951</c:v>
                </c:pt>
                <c:pt idx="4">
                  <c:v>0.62204484018253536</c:v>
                </c:pt>
                <c:pt idx="5">
                  <c:v>1</c:v>
                </c:pt>
                <c:pt idx="6">
                  <c:v>5.2504919867476243</c:v>
                </c:pt>
                <c:pt idx="7">
                  <c:v>43.602184022880152</c:v>
                </c:pt>
                <c:pt idx="8">
                  <c:v>22.39752345178421</c:v>
                </c:pt>
                <c:pt idx="9">
                  <c:v>12.69989118918112</c:v>
                </c:pt>
                <c:pt idx="10">
                  <c:v>37.998241823682889</c:v>
                </c:pt>
                <c:pt idx="11">
                  <c:v>60.006735386411663</c:v>
                </c:pt>
                <c:pt idx="12">
                  <c:v>2.5127687325371433</c:v>
                </c:pt>
                <c:pt idx="13">
                  <c:v>1.9497547393802424</c:v>
                </c:pt>
                <c:pt idx="14">
                  <c:v>1.7801275173434092</c:v>
                </c:pt>
                <c:pt idx="15">
                  <c:v>16.630885602619465</c:v>
                </c:pt>
                <c:pt idx="16">
                  <c:v>1.7061516215940793</c:v>
                </c:pt>
                <c:pt idx="17">
                  <c:v>2.9760951732247101</c:v>
                </c:pt>
                <c:pt idx="18">
                  <c:v>46.692994358602014</c:v>
                </c:pt>
                <c:pt idx="19">
                  <c:v>5.038500094490896</c:v>
                </c:pt>
                <c:pt idx="20">
                  <c:v>25.759383908321208</c:v>
                </c:pt>
                <c:pt idx="21">
                  <c:v>551.73469233723529</c:v>
                </c:pt>
                <c:pt idx="22">
                  <c:v>6.40029512108371E-2</c:v>
                </c:pt>
                <c:pt idx="23">
                  <c:v>6.8567138084502375</c:v>
                </c:pt>
                <c:pt idx="24">
                  <c:v>7.0307231988383361</c:v>
                </c:pt>
                <c:pt idx="25">
                  <c:v>14.75998175613735</c:v>
                </c:pt>
                <c:pt idx="26">
                  <c:v>7.5006689873606813E-2</c:v>
                </c:pt>
                <c:pt idx="27">
                  <c:v>11.300560897485362</c:v>
                </c:pt>
                <c:pt idx="28">
                  <c:v>0.87902251683088428</c:v>
                </c:pt>
                <c:pt idx="29">
                  <c:v>18.939784399958526</c:v>
                </c:pt>
                <c:pt idx="30">
                  <c:v>0.71994612744083952</c:v>
                </c:pt>
                <c:pt idx="31">
                  <c:v>4.3802611117036045</c:v>
                </c:pt>
                <c:pt idx="32">
                  <c:v>8.0094003053328731</c:v>
                </c:pt>
                <c:pt idx="33">
                  <c:v>12.131094895209207</c:v>
                </c:pt>
                <c:pt idx="34">
                  <c:v>24.129867294740826</c:v>
                </c:pt>
                <c:pt idx="35">
                  <c:v>8.0816492911253715E-2</c:v>
                </c:pt>
                <c:pt idx="36">
                  <c:v>66.404880577457391</c:v>
                </c:pt>
                <c:pt idx="37">
                  <c:v>10.500258721108848</c:v>
                </c:pt>
                <c:pt idx="38">
                  <c:v>3.6088574821852726</c:v>
                </c:pt>
                <c:pt idx="39">
                  <c:v>3.4670200595650003</c:v>
                </c:pt>
                <c:pt idx="40">
                  <c:v>31.074325230660349</c:v>
                </c:pt>
                <c:pt idx="41">
                  <c:v>2.5642100277217543</c:v>
                </c:pt>
                <c:pt idx="42">
                  <c:v>1.3646694454432704</c:v>
                </c:pt>
                <c:pt idx="43">
                  <c:v>6.6895976863160911</c:v>
                </c:pt>
                <c:pt idx="44">
                  <c:v>55.012947182462071</c:v>
                </c:pt>
                <c:pt idx="45">
                  <c:v>8.9002047962552613</c:v>
                </c:pt>
                <c:pt idx="46">
                  <c:v>9.6006359094534748</c:v>
                </c:pt>
                <c:pt idx="47">
                  <c:v>33.806483620598165</c:v>
                </c:pt>
                <c:pt idx="48">
                  <c:v>0.01</c:v>
                </c:pt>
                <c:pt idx="49">
                  <c:v>10.300814418028278</c:v>
                </c:pt>
                <c:pt idx="50">
                  <c:v>8.7998543893292958</c:v>
                </c:pt>
              </c:numCache>
            </c:numRef>
          </c:yVal>
          <c:smooth val="0"/>
          <c:extLst>
            <c:ext xmlns:c16="http://schemas.microsoft.com/office/drawing/2014/chart" uri="{C3380CC4-5D6E-409C-BE32-E72D297353CC}">
              <c16:uniqueId val="{00000001-C70B-D74D-B3E0-ABBA2CD4ED49}"/>
            </c:ext>
          </c:extLst>
        </c:ser>
        <c:dLbls>
          <c:showLegendKey val="0"/>
          <c:showVal val="0"/>
          <c:showCatName val="0"/>
          <c:showSerName val="0"/>
          <c:showPercent val="0"/>
          <c:showBubbleSize val="0"/>
        </c:dLbls>
        <c:axId val="1674092912"/>
        <c:axId val="1"/>
      </c:scatterChart>
      <c:valAx>
        <c:axId val="1674092912"/>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092912"/>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Marine Zooplankton Biomass vs. Phytoplankton Biomass, English Channel</a:t>
            </a:r>
          </a:p>
        </c:rich>
      </c:tx>
      <c:layout>
        <c:manualLayout>
          <c:xMode val="edge"/>
          <c:yMode val="edge"/>
          <c:x val="0.18720438501221831"/>
          <c:y val="2.2443360224143762E-2"/>
        </c:manualLayout>
      </c:layout>
      <c:overlay val="0"/>
      <c:spPr>
        <a:noFill/>
        <a:ln w="25400">
          <a:noFill/>
        </a:ln>
      </c:spPr>
    </c:title>
    <c:autoTitleDeleted val="0"/>
    <c:plotArea>
      <c:layout>
        <c:manualLayout>
          <c:layoutTarget val="inner"/>
          <c:xMode val="edge"/>
          <c:yMode val="edge"/>
          <c:x val="0.15879828326180256"/>
          <c:y val="0.26486486486486488"/>
          <c:w val="0.81974248927038629"/>
          <c:h val="0.62702702702702706"/>
        </c:manualLayout>
      </c:layout>
      <c:scatterChart>
        <c:scatterStyle val="lineMarker"/>
        <c:varyColors val="0"/>
        <c:ser>
          <c:idx val="0"/>
          <c:order val="0"/>
          <c:tx>
            <c:v>English Channel</c:v>
          </c:tx>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6.2290561319320016E-2"/>
                  <c:y val="0.39530325601191701"/>
                </c:manualLayout>
              </c:layout>
              <c:numFmt formatCode="0.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trendlineLbl>
          </c:trendline>
          <c:xVal>
            <c:numRef>
              <c:f>Aqua!$E$378:$E$730</c:f>
              <c:numCache>
                <c:formatCode>General</c:formatCode>
                <c:ptCount val="353"/>
                <c:pt idx="0">
                  <c:v>23.924154653686113</c:v>
                </c:pt>
                <c:pt idx="1">
                  <c:v>23.178981706804784</c:v>
                </c:pt>
                <c:pt idx="2">
                  <c:v>20.132510746801845</c:v>
                </c:pt>
                <c:pt idx="3">
                  <c:v>21.812788025288096</c:v>
                </c:pt>
                <c:pt idx="4">
                  <c:v>21.364722295755364</c:v>
                </c:pt>
                <c:pt idx="5">
                  <c:v>12.163816352157852</c:v>
                </c:pt>
                <c:pt idx="6">
                  <c:v>12.083984838667984</c:v>
                </c:pt>
                <c:pt idx="7">
                  <c:v>11.051581594238275</c:v>
                </c:pt>
                <c:pt idx="8">
                  <c:v>10.21330369905956</c:v>
                </c:pt>
                <c:pt idx="9">
                  <c:v>6.5427148114643598</c:v>
                </c:pt>
                <c:pt idx="10">
                  <c:v>73.04468337823424</c:v>
                </c:pt>
                <c:pt idx="11">
                  <c:v>16.779015808904113</c:v>
                </c:pt>
                <c:pt idx="12">
                  <c:v>11.294433531642721</c:v>
                </c:pt>
                <c:pt idx="13">
                  <c:v>17.752057304872984</c:v>
                </c:pt>
                <c:pt idx="14">
                  <c:v>16.47315059448627</c:v>
                </c:pt>
                <c:pt idx="15">
                  <c:v>7.4628500412458614</c:v>
                </c:pt>
                <c:pt idx="16">
                  <c:v>29.387240201944838</c:v>
                </c:pt>
                <c:pt idx="17">
                  <c:v>32.012379214411339</c:v>
                </c:pt>
                <c:pt idx="18">
                  <c:v>70.788077910224075</c:v>
                </c:pt>
                <c:pt idx="19">
                  <c:v>116.12996098491293</c:v>
                </c:pt>
                <c:pt idx="20">
                  <c:v>52.124639652810863</c:v>
                </c:pt>
                <c:pt idx="21">
                  <c:v>40.344965324773383</c:v>
                </c:pt>
                <c:pt idx="22">
                  <c:v>45.954461084379915</c:v>
                </c:pt>
                <c:pt idx="23">
                  <c:v>80.22202932248814</c:v>
                </c:pt>
                <c:pt idx="24">
                  <c:v>128.17010479001146</c:v>
                </c:pt>
                <c:pt idx="25">
                  <c:v>48.341968909570873</c:v>
                </c:pt>
                <c:pt idx="26">
                  <c:v>78.009491156518408</c:v>
                </c:pt>
                <c:pt idx="27">
                  <c:v>154.80563541789448</c:v>
                </c:pt>
                <c:pt idx="28">
                  <c:v>219.86453178121059</c:v>
                </c:pt>
                <c:pt idx="29">
                  <c:v>677.66337592921502</c:v>
                </c:pt>
                <c:pt idx="30">
                  <c:v>258.13134246395009</c:v>
                </c:pt>
                <c:pt idx="31">
                  <c:v>243.81485357945863</c:v>
                </c:pt>
                <c:pt idx="32">
                  <c:v>30.792348422148198</c:v>
                </c:pt>
                <c:pt idx="33">
                  <c:v>135.65634819073631</c:v>
                </c:pt>
                <c:pt idx="34">
                  <c:v>151.14052922306507</c:v>
                </c:pt>
                <c:pt idx="35">
                  <c:v>78.685873787677608</c:v>
                </c:pt>
                <c:pt idx="36">
                  <c:v>56.162738495149334</c:v>
                </c:pt>
                <c:pt idx="37">
                  <c:v>74.857013421199142</c:v>
                </c:pt>
                <c:pt idx="38">
                  <c:v>38.661801726539096</c:v>
                </c:pt>
                <c:pt idx="39">
                  <c:v>79.045141097350779</c:v>
                </c:pt>
                <c:pt idx="40">
                  <c:v>36.181761663526025</c:v>
                </c:pt>
                <c:pt idx="41">
                  <c:v>34.009064692473302</c:v>
                </c:pt>
                <c:pt idx="42">
                  <c:v>25.805032000000001</c:v>
                </c:pt>
                <c:pt idx="43">
                  <c:v>16.591200000000001</c:v>
                </c:pt>
                <c:pt idx="44">
                  <c:v>15.885495999999998</c:v>
                </c:pt>
                <c:pt idx="45">
                  <c:v>19.044178000000002</c:v>
                </c:pt>
                <c:pt idx="46">
                  <c:v>16.340713999999998</c:v>
                </c:pt>
                <c:pt idx="47">
                  <c:v>13.392287999999999</c:v>
                </c:pt>
                <c:pt idx="48">
                  <c:v>13.012752000000001</c:v>
                </c:pt>
                <c:pt idx="49">
                  <c:v>17.533023999999997</c:v>
                </c:pt>
                <c:pt idx="50">
                  <c:v>15.668090200000002</c:v>
                </c:pt>
                <c:pt idx="51">
                  <c:v>9.1069210000000034</c:v>
                </c:pt>
                <c:pt idx="52">
                  <c:v>13.829776000000001</c:v>
                </c:pt>
                <c:pt idx="53">
                  <c:v>11.168663999999998</c:v>
                </c:pt>
                <c:pt idx="54">
                  <c:v>10.211172000000001</c:v>
                </c:pt>
                <c:pt idx="55">
                  <c:v>11.164502000000001</c:v>
                </c:pt>
                <c:pt idx="56">
                  <c:v>10.217542</c:v>
                </c:pt>
                <c:pt idx="57">
                  <c:v>18.477229169663563</c:v>
                </c:pt>
                <c:pt idx="58">
                  <c:v>18.94420108990678</c:v>
                </c:pt>
                <c:pt idx="59">
                  <c:v>19.043258999999999</c:v>
                </c:pt>
                <c:pt idx="60">
                  <c:v>16.203277000000003</c:v>
                </c:pt>
                <c:pt idx="61">
                  <c:v>44.138521093336514</c:v>
                </c:pt>
                <c:pt idx="62">
                  <c:v>110.53054189196772</c:v>
                </c:pt>
                <c:pt idx="63">
                  <c:v>243.33404312959235</c:v>
                </c:pt>
                <c:pt idx="64">
                  <c:v>67.173106588510819</c:v>
                </c:pt>
                <c:pt idx="65">
                  <c:v>44.923841330868626</c:v>
                </c:pt>
                <c:pt idx="66">
                  <c:v>23.43478643682862</c:v>
                </c:pt>
                <c:pt idx="67">
                  <c:v>81.707350497431563</c:v>
                </c:pt>
                <c:pt idx="68">
                  <c:v>54.407180370096512</c:v>
                </c:pt>
                <c:pt idx="69">
                  <c:v>70.664805393271195</c:v>
                </c:pt>
                <c:pt idx="70">
                  <c:v>36.869751999999998</c:v>
                </c:pt>
                <c:pt idx="71">
                  <c:v>34.674997787336835</c:v>
                </c:pt>
                <c:pt idx="72">
                  <c:v>94.314795632497024</c:v>
                </c:pt>
                <c:pt idx="73">
                  <c:v>101.23331450872183</c:v>
                </c:pt>
                <c:pt idx="74">
                  <c:v>209.40581600000002</c:v>
                </c:pt>
                <c:pt idx="75">
                  <c:v>325.37740980161686</c:v>
                </c:pt>
                <c:pt idx="76">
                  <c:v>578.5330666924732</c:v>
                </c:pt>
                <c:pt idx="77">
                  <c:v>211.50619551852012</c:v>
                </c:pt>
                <c:pt idx="78">
                  <c:v>102.08944434241396</c:v>
                </c:pt>
                <c:pt idx="79">
                  <c:v>56.898757914934727</c:v>
                </c:pt>
                <c:pt idx="80">
                  <c:v>88.733053999999996</c:v>
                </c:pt>
                <c:pt idx="81">
                  <c:v>48.449875999999996</c:v>
                </c:pt>
                <c:pt idx="82">
                  <c:v>49.366149999999998</c:v>
                </c:pt>
                <c:pt idx="83">
                  <c:v>36.557758</c:v>
                </c:pt>
                <c:pt idx="84">
                  <c:v>58.856838999999994</c:v>
                </c:pt>
                <c:pt idx="85">
                  <c:v>128.804756</c:v>
                </c:pt>
                <c:pt idx="86">
                  <c:v>44.119087999999998</c:v>
                </c:pt>
                <c:pt idx="87">
                  <c:v>91.809267000000006</c:v>
                </c:pt>
                <c:pt idx="88">
                  <c:v>55.633241957467369</c:v>
                </c:pt>
                <c:pt idx="89">
                  <c:v>74.759501788610265</c:v>
                </c:pt>
                <c:pt idx="90">
                  <c:v>257.93271000000004</c:v>
                </c:pt>
                <c:pt idx="91">
                  <c:v>27.789714</c:v>
                </c:pt>
                <c:pt idx="92">
                  <c:v>212.37069400000001</c:v>
                </c:pt>
                <c:pt idx="93">
                  <c:v>97.292156000000006</c:v>
                </c:pt>
                <c:pt idx="94">
                  <c:v>51.666739999999997</c:v>
                </c:pt>
                <c:pt idx="95">
                  <c:v>69.319610370096527</c:v>
                </c:pt>
                <c:pt idx="96">
                  <c:v>54.725054000000007</c:v>
                </c:pt>
                <c:pt idx="97">
                  <c:v>126.568584</c:v>
                </c:pt>
                <c:pt idx="98">
                  <c:v>60.076447999999999</c:v>
                </c:pt>
                <c:pt idx="99">
                  <c:v>32.44785544953389</c:v>
                </c:pt>
                <c:pt idx="100">
                  <c:v>39.765971982611383</c:v>
                </c:pt>
                <c:pt idx="101">
                  <c:v>56.13403278654237</c:v>
                </c:pt>
                <c:pt idx="102">
                  <c:v>55.285857999999998</c:v>
                </c:pt>
                <c:pt idx="103">
                  <c:v>33.059232000000002</c:v>
                </c:pt>
                <c:pt idx="104">
                  <c:v>14.812596000000003</c:v>
                </c:pt>
                <c:pt idx="105">
                  <c:v>13.042196000000001</c:v>
                </c:pt>
                <c:pt idx="106">
                  <c:v>16.36598</c:v>
                </c:pt>
                <c:pt idx="107">
                  <c:v>14.969312000000002</c:v>
                </c:pt>
                <c:pt idx="108">
                  <c:v>9.465974000000001</c:v>
                </c:pt>
                <c:pt idx="109">
                  <c:v>9.693325999999999</c:v>
                </c:pt>
                <c:pt idx="110">
                  <c:v>5.8229759999999988</c:v>
                </c:pt>
                <c:pt idx="111">
                  <c:v>7.6072060000000015</c:v>
                </c:pt>
                <c:pt idx="112">
                  <c:v>11.201500000000001</c:v>
                </c:pt>
                <c:pt idx="113">
                  <c:v>8.5081380000000006</c:v>
                </c:pt>
                <c:pt idx="114">
                  <c:v>13.009887999999998</c:v>
                </c:pt>
                <c:pt idx="115">
                  <c:v>9.6137180000000022</c:v>
                </c:pt>
                <c:pt idx="116">
                  <c:v>17.609564000000002</c:v>
                </c:pt>
                <c:pt idx="117">
                  <c:v>17.058242</c:v>
                </c:pt>
                <c:pt idx="118">
                  <c:v>13.574460000000002</c:v>
                </c:pt>
                <c:pt idx="119">
                  <c:v>17.544198000000002</c:v>
                </c:pt>
                <c:pt idx="120">
                  <c:v>19.435265999999995</c:v>
                </c:pt>
                <c:pt idx="121">
                  <c:v>20.044611999999997</c:v>
                </c:pt>
                <c:pt idx="122">
                  <c:v>17.430538000000002</c:v>
                </c:pt>
                <c:pt idx="123">
                  <c:v>23.505872</c:v>
                </c:pt>
                <c:pt idx="124">
                  <c:v>88.112620000000021</c:v>
                </c:pt>
                <c:pt idx="125">
                  <c:v>112.81776333086863</c:v>
                </c:pt>
                <c:pt idx="126">
                  <c:v>63.766297394536167</c:v>
                </c:pt>
                <c:pt idx="127">
                  <c:v>98.354654819368434</c:v>
                </c:pt>
                <c:pt idx="128">
                  <c:v>137.37272106465983</c:v>
                </c:pt>
                <c:pt idx="129">
                  <c:v>71.028197768926177</c:v>
                </c:pt>
                <c:pt idx="130">
                  <c:v>70.43860997781762</c:v>
                </c:pt>
                <c:pt idx="131">
                  <c:v>63.252569888396252</c:v>
                </c:pt>
                <c:pt idx="132">
                  <c:v>22.696188842805071</c:v>
                </c:pt>
                <c:pt idx="133">
                  <c:v>35.028487999999996</c:v>
                </c:pt>
                <c:pt idx="134">
                  <c:v>42.041400000000003</c:v>
                </c:pt>
                <c:pt idx="135">
                  <c:v>60.359907109319387</c:v>
                </c:pt>
                <c:pt idx="136">
                  <c:v>53.738790812425826</c:v>
                </c:pt>
                <c:pt idx="137">
                  <c:v>63.772159494924985</c:v>
                </c:pt>
                <c:pt idx="138">
                  <c:v>53.600128785268275</c:v>
                </c:pt>
                <c:pt idx="139">
                  <c:v>145.49805471439862</c:v>
                </c:pt>
                <c:pt idx="140">
                  <c:v>97.491017999999997</c:v>
                </c:pt>
                <c:pt idx="141">
                  <c:v>86.654913999999977</c:v>
                </c:pt>
                <c:pt idx="142">
                  <c:v>96.554439571993072</c:v>
                </c:pt>
                <c:pt idx="143">
                  <c:v>455.39149715334582</c:v>
                </c:pt>
                <c:pt idx="144">
                  <c:v>17.070880000000002</c:v>
                </c:pt>
                <c:pt idx="145">
                  <c:v>28.122006109023143</c:v>
                </c:pt>
                <c:pt idx="146">
                  <c:v>26.497605632497034</c:v>
                </c:pt>
                <c:pt idx="147">
                  <c:v>51.347508999999995</c:v>
                </c:pt>
                <c:pt idx="148">
                  <c:v>24.466133696635591</c:v>
                </c:pt>
                <c:pt idx="149">
                  <c:v>25.756516000000001</c:v>
                </c:pt>
                <c:pt idx="150">
                  <c:v>19.173257</c:v>
                </c:pt>
                <c:pt idx="151">
                  <c:v>16.002109999999998</c:v>
                </c:pt>
                <c:pt idx="152">
                  <c:v>16.545546370096513</c:v>
                </c:pt>
                <c:pt idx="153">
                  <c:v>11.375389999999999</c:v>
                </c:pt>
                <c:pt idx="154">
                  <c:v>12.284095000000001</c:v>
                </c:pt>
                <c:pt idx="155">
                  <c:v>11.564501999999999</c:v>
                </c:pt>
                <c:pt idx="156">
                  <c:v>9.4821680000000015</c:v>
                </c:pt>
                <c:pt idx="157">
                  <c:v>5.9532299999999996</c:v>
                </c:pt>
                <c:pt idx="158">
                  <c:v>7.0296355000000013</c:v>
                </c:pt>
                <c:pt idx="159">
                  <c:v>7.7222393700965135</c:v>
                </c:pt>
                <c:pt idx="160">
                  <c:v>11.576720000000002</c:v>
                </c:pt>
                <c:pt idx="161">
                  <c:v>6.8115169999999994</c:v>
                </c:pt>
                <c:pt idx="162">
                  <c:v>18.066740000000003</c:v>
                </c:pt>
                <c:pt idx="163">
                  <c:v>16.660540000000001</c:v>
                </c:pt>
                <c:pt idx="164">
                  <c:v>8.4623750000000015</c:v>
                </c:pt>
                <c:pt idx="165">
                  <c:v>28.078005089906775</c:v>
                </c:pt>
                <c:pt idx="166">
                  <c:v>43.896445283177968</c:v>
                </c:pt>
                <c:pt idx="167">
                  <c:v>40.5047876</c:v>
                </c:pt>
                <c:pt idx="168">
                  <c:v>28.186831786542371</c:v>
                </c:pt>
                <c:pt idx="169">
                  <c:v>42.875797643753756</c:v>
                </c:pt>
                <c:pt idx="170">
                  <c:v>142.86020066625179</c:v>
                </c:pt>
                <c:pt idx="171">
                  <c:v>103.66746952187123</c:v>
                </c:pt>
                <c:pt idx="172">
                  <c:v>101.53223575262562</c:v>
                </c:pt>
                <c:pt idx="173">
                  <c:v>86.403138999999996</c:v>
                </c:pt>
                <c:pt idx="174">
                  <c:v>62.195171999999999</c:v>
                </c:pt>
                <c:pt idx="175">
                  <c:v>44.222145000000005</c:v>
                </c:pt>
                <c:pt idx="176">
                  <c:v>41.717551999999998</c:v>
                </c:pt>
                <c:pt idx="177">
                  <c:v>25.960974000000004</c:v>
                </c:pt>
                <c:pt idx="178">
                  <c:v>120.92820800000001</c:v>
                </c:pt>
                <c:pt idx="179">
                  <c:v>127.54115807741989</c:v>
                </c:pt>
                <c:pt idx="180">
                  <c:v>68.624294487455487</c:v>
                </c:pt>
                <c:pt idx="181">
                  <c:v>90.307394000000002</c:v>
                </c:pt>
                <c:pt idx="182">
                  <c:v>80.189785829869464</c:v>
                </c:pt>
                <c:pt idx="183">
                  <c:v>288.56429082270722</c:v>
                </c:pt>
                <c:pt idx="184">
                  <c:v>729.91860537725677</c:v>
                </c:pt>
                <c:pt idx="185">
                  <c:v>332.02453299999996</c:v>
                </c:pt>
                <c:pt idx="186">
                  <c:v>232.77919485495849</c:v>
                </c:pt>
                <c:pt idx="187">
                  <c:v>123.26803187622478</c:v>
                </c:pt>
                <c:pt idx="188">
                  <c:v>91.269002</c:v>
                </c:pt>
                <c:pt idx="189">
                  <c:v>75.759705000000011</c:v>
                </c:pt>
                <c:pt idx="190">
                  <c:v>156.94603878654237</c:v>
                </c:pt>
                <c:pt idx="191">
                  <c:v>109.8748935</c:v>
                </c:pt>
                <c:pt idx="192">
                  <c:v>120.84470444953388</c:v>
                </c:pt>
                <c:pt idx="193">
                  <c:v>87.479531000000009</c:v>
                </c:pt>
                <c:pt idx="194">
                  <c:v>243.31799728817123</c:v>
                </c:pt>
                <c:pt idx="195">
                  <c:v>13.501483269454567</c:v>
                </c:pt>
                <c:pt idx="196">
                  <c:v>8.411443152684841</c:v>
                </c:pt>
                <c:pt idx="197">
                  <c:v>37.182661999999993</c:v>
                </c:pt>
                <c:pt idx="198">
                  <c:v>11.742335999999998</c:v>
                </c:pt>
                <c:pt idx="199">
                  <c:v>15.740344999999998</c:v>
                </c:pt>
                <c:pt idx="200">
                  <c:v>11.180551999999999</c:v>
                </c:pt>
                <c:pt idx="201">
                  <c:v>12.718788282033216</c:v>
                </c:pt>
                <c:pt idx="202">
                  <c:v>9.9064504891390186</c:v>
                </c:pt>
                <c:pt idx="203">
                  <c:v>11.544965130155626</c:v>
                </c:pt>
                <c:pt idx="204">
                  <c:v>11.315381489139019</c:v>
                </c:pt>
                <c:pt idx="205">
                  <c:v>13.745126544367235</c:v>
                </c:pt>
                <c:pt idx="206">
                  <c:v>48.723374633101692</c:v>
                </c:pt>
                <c:pt idx="207">
                  <c:v>28.796353736424759</c:v>
                </c:pt>
                <c:pt idx="208">
                  <c:v>19.99762218538384</c:v>
                </c:pt>
                <c:pt idx="209">
                  <c:v>32.118160652800896</c:v>
                </c:pt>
                <c:pt idx="210">
                  <c:v>36.787254824029809</c:v>
                </c:pt>
                <c:pt idx="211">
                  <c:v>35.925524164765278</c:v>
                </c:pt>
                <c:pt idx="212">
                  <c:v>16.047564792071309</c:v>
                </c:pt>
                <c:pt idx="213">
                  <c:v>31.004166033046566</c:v>
                </c:pt>
                <c:pt idx="214">
                  <c:v>134.79017211099523</c:v>
                </c:pt>
                <c:pt idx="215">
                  <c:v>129.3028082655992</c:v>
                </c:pt>
                <c:pt idx="216">
                  <c:v>84.769153416005338</c:v>
                </c:pt>
                <c:pt idx="217">
                  <c:v>42.011483069539537</c:v>
                </c:pt>
                <c:pt idx="218">
                  <c:v>44.386639420103741</c:v>
                </c:pt>
                <c:pt idx="219">
                  <c:v>51.310375420103746</c:v>
                </c:pt>
                <c:pt idx="220">
                  <c:v>115.19450818018051</c:v>
                </c:pt>
                <c:pt idx="221">
                  <c:v>67.08159950826618</c:v>
                </c:pt>
                <c:pt idx="222">
                  <c:v>95.43523745670123</c:v>
                </c:pt>
                <c:pt idx="223">
                  <c:v>86.068656405640652</c:v>
                </c:pt>
                <c:pt idx="224">
                  <c:v>85.174903590254601</c:v>
                </c:pt>
                <c:pt idx="225">
                  <c:v>66.471922380222367</c:v>
                </c:pt>
                <c:pt idx="226">
                  <c:v>80.62651018918227</c:v>
                </c:pt>
                <c:pt idx="227">
                  <c:v>77.088684570056088</c:v>
                </c:pt>
                <c:pt idx="228">
                  <c:v>66.230045516365351</c:v>
                </c:pt>
                <c:pt idx="229">
                  <c:v>29.827197189145856</c:v>
                </c:pt>
                <c:pt idx="230">
                  <c:v>79.145368076162171</c:v>
                </c:pt>
                <c:pt idx="231">
                  <c:v>46.897086180363274</c:v>
                </c:pt>
                <c:pt idx="232">
                  <c:v>31.691193483177962</c:v>
                </c:pt>
                <c:pt idx="233">
                  <c:v>35.157281509228994</c:v>
                </c:pt>
                <c:pt idx="234">
                  <c:v>23.702665033506253</c:v>
                </c:pt>
                <c:pt idx="235">
                  <c:v>41.358952812984171</c:v>
                </c:pt>
                <c:pt idx="236">
                  <c:v>24.317437936856876</c:v>
                </c:pt>
                <c:pt idx="237">
                  <c:v>26.11477372589934</c:v>
                </c:pt>
                <c:pt idx="238">
                  <c:v>12.232818406296699</c:v>
                </c:pt>
                <c:pt idx="239">
                  <c:v>12.499367646908752</c:v>
                </c:pt>
                <c:pt idx="240">
                  <c:v>13.018783178697337</c:v>
                </c:pt>
                <c:pt idx="241">
                  <c:v>7.4819499328480017</c:v>
                </c:pt>
                <c:pt idx="242">
                  <c:v>9.2984604037704788</c:v>
                </c:pt>
                <c:pt idx="243">
                  <c:v>10.357195105655721</c:v>
                </c:pt>
                <c:pt idx="244">
                  <c:v>5.9083826633934322</c:v>
                </c:pt>
                <c:pt idx="245">
                  <c:v>12.155424663393433</c:v>
                </c:pt>
                <c:pt idx="246">
                  <c:v>9.7922013267868664</c:v>
                </c:pt>
                <c:pt idx="247">
                  <c:v>18.048635624901621</c:v>
                </c:pt>
                <c:pt idx="248">
                  <c:v>9.9560096249016254</c:v>
                </c:pt>
                <c:pt idx="249">
                  <c:v>19.762971244553601</c:v>
                </c:pt>
                <c:pt idx="250">
                  <c:v>27.4676125094262</c:v>
                </c:pt>
                <c:pt idx="251">
                  <c:v>21.91739568681589</c:v>
                </c:pt>
                <c:pt idx="252">
                  <c:v>34.328082067163912</c:v>
                </c:pt>
                <c:pt idx="253">
                  <c:v>64.112802166833887</c:v>
                </c:pt>
                <c:pt idx="254">
                  <c:v>170.70682644783193</c:v>
                </c:pt>
                <c:pt idx="255">
                  <c:v>173.12766092105687</c:v>
                </c:pt>
                <c:pt idx="256">
                  <c:v>119.01757714414755</c:v>
                </c:pt>
                <c:pt idx="257">
                  <c:v>28.199864813325334</c:v>
                </c:pt>
                <c:pt idx="258">
                  <c:v>38.453348046019059</c:v>
                </c:pt>
                <c:pt idx="259">
                  <c:v>106.01466911787956</c:v>
                </c:pt>
                <c:pt idx="260">
                  <c:v>117.02573614709613</c:v>
                </c:pt>
                <c:pt idx="261">
                  <c:v>78.125809694497931</c:v>
                </c:pt>
                <c:pt idx="262">
                  <c:v>116.71416279306074</c:v>
                </c:pt>
                <c:pt idx="263">
                  <c:v>94.835619992926794</c:v>
                </c:pt>
                <c:pt idx="264">
                  <c:v>64.498699324238757</c:v>
                </c:pt>
                <c:pt idx="265">
                  <c:v>52.034065373796608</c:v>
                </c:pt>
                <c:pt idx="266">
                  <c:v>264.09111032456264</c:v>
                </c:pt>
                <c:pt idx="267">
                  <c:v>113.63121165262977</c:v>
                </c:pt>
                <c:pt idx="268">
                  <c:v>56.978720243919874</c:v>
                </c:pt>
                <c:pt idx="269">
                  <c:v>234.48532056517206</c:v>
                </c:pt>
                <c:pt idx="270">
                  <c:v>95.168170843022651</c:v>
                </c:pt>
                <c:pt idx="271">
                  <c:v>86.866836497781833</c:v>
                </c:pt>
                <c:pt idx="272">
                  <c:v>54.164867539407531</c:v>
                </c:pt>
                <c:pt idx="273">
                  <c:v>73.50205863298892</c:v>
                </c:pt>
                <c:pt idx="274">
                  <c:v>106.71103596075218</c:v>
                </c:pt>
                <c:pt idx="275">
                  <c:v>71.865434184349184</c:v>
                </c:pt>
                <c:pt idx="276">
                  <c:v>68.518909985375856</c:v>
                </c:pt>
                <c:pt idx="277">
                  <c:v>34.809636399157128</c:v>
                </c:pt>
                <c:pt idx="278">
                  <c:v>54.079783682245839</c:v>
                </c:pt>
                <c:pt idx="279">
                  <c:v>30.698809080573476</c:v>
                </c:pt>
                <c:pt idx="280">
                  <c:v>25.272442615081921</c:v>
                </c:pt>
                <c:pt idx="281">
                  <c:v>25.754761893950779</c:v>
                </c:pt>
                <c:pt idx="282">
                  <c:v>24.15667342262288</c:v>
                </c:pt>
                <c:pt idx="283">
                  <c:v>34.612573903388892</c:v>
                </c:pt>
                <c:pt idx="284">
                  <c:v>30.627113124508121</c:v>
                </c:pt>
                <c:pt idx="285">
                  <c:v>23.083433916116309</c:v>
                </c:pt>
                <c:pt idx="286">
                  <c:v>19.31192556006097</c:v>
                </c:pt>
                <c:pt idx="287">
                  <c:v>29.682608057344211</c:v>
                </c:pt>
                <c:pt idx="288">
                  <c:v>32.193198965679848</c:v>
                </c:pt>
                <c:pt idx="289">
                  <c:v>33.211193989580217</c:v>
                </c:pt>
                <c:pt idx="290">
                  <c:v>22.435754000593004</c:v>
                </c:pt>
                <c:pt idx="291">
                  <c:v>30.149001454864901</c:v>
                </c:pt>
                <c:pt idx="292">
                  <c:v>30.29619707492262</c:v>
                </c:pt>
                <c:pt idx="293">
                  <c:v>24.527650836213066</c:v>
                </c:pt>
                <c:pt idx="294">
                  <c:v>46.687909057344207</c:v>
                </c:pt>
                <c:pt idx="295">
                  <c:v>29.19016420149174</c:v>
                </c:pt>
                <c:pt idx="296">
                  <c:v>35.02096321131144</c:v>
                </c:pt>
                <c:pt idx="297">
                  <c:v>34.052921421943296</c:v>
                </c:pt>
                <c:pt idx="298">
                  <c:v>77.497309519150534</c:v>
                </c:pt>
                <c:pt idx="299">
                  <c:v>54.550684316990754</c:v>
                </c:pt>
                <c:pt idx="300">
                  <c:v>69.401395480384352</c:v>
                </c:pt>
                <c:pt idx="301">
                  <c:v>79.005550144147534</c:v>
                </c:pt>
                <c:pt idx="302">
                  <c:v>61.289518105655716</c:v>
                </c:pt>
                <c:pt idx="303">
                  <c:v>151.59634091319666</c:v>
                </c:pt>
                <c:pt idx="304">
                  <c:v>64.626458230789751</c:v>
                </c:pt>
                <c:pt idx="305">
                  <c:v>48.435382377161559</c:v>
                </c:pt>
                <c:pt idx="306">
                  <c:v>76.584798105386454</c:v>
                </c:pt>
                <c:pt idx="307">
                  <c:v>74.546317946315682</c:v>
                </c:pt>
                <c:pt idx="308">
                  <c:v>85.947445851403856</c:v>
                </c:pt>
                <c:pt idx="309">
                  <c:v>65.092127148406504</c:v>
                </c:pt>
                <c:pt idx="310">
                  <c:v>99.356209412942832</c:v>
                </c:pt>
                <c:pt idx="311">
                  <c:v>106.52103068489761</c:v>
                </c:pt>
                <c:pt idx="312">
                  <c:v>53.094962387056562</c:v>
                </c:pt>
                <c:pt idx="313">
                  <c:v>20.793933317378304</c:v>
                </c:pt>
                <c:pt idx="314">
                  <c:v>20.885176874704872</c:v>
                </c:pt>
                <c:pt idx="315">
                  <c:v>27.434464720737644</c:v>
                </c:pt>
                <c:pt idx="316">
                  <c:v>7.6182738845245765</c:v>
                </c:pt>
                <c:pt idx="317">
                  <c:v>8.8212557690491522</c:v>
                </c:pt>
                <c:pt idx="318">
                  <c:v>7.6967804422622876</c:v>
                </c:pt>
                <c:pt idx="319">
                  <c:v>7.9537564422622875</c:v>
                </c:pt>
                <c:pt idx="320">
                  <c:v>11.5697225094262</c:v>
                </c:pt>
                <c:pt idx="321">
                  <c:v>21.595829355458967</c:v>
                </c:pt>
                <c:pt idx="322">
                  <c:v>10.676082144147529</c:v>
                </c:pt>
                <c:pt idx="323">
                  <c:v>9.8729579230163846</c:v>
                </c:pt>
                <c:pt idx="324">
                  <c:v>9.9647940671639113</c:v>
                </c:pt>
                <c:pt idx="325">
                  <c:v>12.53272740377048</c:v>
                </c:pt>
                <c:pt idx="326">
                  <c:v>19.873206946438842</c:v>
                </c:pt>
                <c:pt idx="327">
                  <c:v>13.467921249803247</c:v>
                </c:pt>
                <c:pt idx="328">
                  <c:v>61.292383984810392</c:v>
                </c:pt>
                <c:pt idx="329">
                  <c:v>130.76127068019329</c:v>
                </c:pt>
                <c:pt idx="330">
                  <c:v>223.20292205875944</c:v>
                </c:pt>
                <c:pt idx="331">
                  <c:v>138.58183023916644</c:v>
                </c:pt>
                <c:pt idx="332">
                  <c:v>52.284220511249906</c:v>
                </c:pt>
                <c:pt idx="333">
                  <c:v>52.559316499606496</c:v>
                </c:pt>
                <c:pt idx="334">
                  <c:v>56.643250708643677</c:v>
                </c:pt>
                <c:pt idx="335">
                  <c:v>105.1238777193574</c:v>
                </c:pt>
                <c:pt idx="336">
                  <c:v>108.42720731696717</c:v>
                </c:pt>
                <c:pt idx="337">
                  <c:v>50.909387605262218</c:v>
                </c:pt>
                <c:pt idx="338">
                  <c:v>52.185882304733546</c:v>
                </c:pt>
                <c:pt idx="339">
                  <c:v>91.36961128750805</c:v>
                </c:pt>
                <c:pt idx="340">
                  <c:v>91.144025317403461</c:v>
                </c:pt>
                <c:pt idx="341">
                  <c:v>73.257937599186718</c:v>
                </c:pt>
                <c:pt idx="342">
                  <c:v>105.63641227847535</c:v>
                </c:pt>
                <c:pt idx="343">
                  <c:v>147.22069940621293</c:v>
                </c:pt>
                <c:pt idx="344">
                  <c:v>77.727604495712413</c:v>
                </c:pt>
                <c:pt idx="345">
                  <c:v>77.390646586409815</c:v>
                </c:pt>
                <c:pt idx="346">
                  <c:v>267.3956551</c:v>
                </c:pt>
                <c:pt idx="347">
                  <c:v>134.77745703169757</c:v>
                </c:pt>
                <c:pt idx="348">
                  <c:v>43.840127386741685</c:v>
                </c:pt>
                <c:pt idx="349">
                  <c:v>38.900620797842727</c:v>
                </c:pt>
                <c:pt idx="350">
                  <c:v>38.053846481588756</c:v>
                </c:pt>
                <c:pt idx="351">
                  <c:v>33.527059162999933</c:v>
                </c:pt>
                <c:pt idx="352">
                  <c:v>66.457106741259366</c:v>
                </c:pt>
              </c:numCache>
            </c:numRef>
          </c:xVal>
          <c:yVal>
            <c:numRef>
              <c:f>Aqua!$F$378:$F$730</c:f>
              <c:numCache>
                <c:formatCode>General</c:formatCode>
                <c:ptCount val="353"/>
                <c:pt idx="0">
                  <c:v>16.680926299080696</c:v>
                </c:pt>
                <c:pt idx="1">
                  <c:v>11.035703286459441</c:v>
                </c:pt>
                <c:pt idx="2">
                  <c:v>10.866394055678729</c:v>
                </c:pt>
                <c:pt idx="3">
                  <c:v>13.583621007419918</c:v>
                </c:pt>
                <c:pt idx="4">
                  <c:v>7.0881485927290351</c:v>
                </c:pt>
                <c:pt idx="5">
                  <c:v>7.5097784307210036</c:v>
                </c:pt>
                <c:pt idx="6">
                  <c:v>4.3354832776923731</c:v>
                </c:pt>
                <c:pt idx="7">
                  <c:v>3.1415981776625168</c:v>
                </c:pt>
                <c:pt idx="8">
                  <c:v>5.3315674990595605</c:v>
                </c:pt>
                <c:pt idx="9">
                  <c:v>1.7577959293090877</c:v>
                </c:pt>
                <c:pt idx="10">
                  <c:v>4.6686573151485851</c:v>
                </c:pt>
                <c:pt idx="11">
                  <c:v>4.7159173241072221</c:v>
                </c:pt>
                <c:pt idx="12">
                  <c:v>5.1068886566220293</c:v>
                </c:pt>
                <c:pt idx="13">
                  <c:v>9.603165537425987</c:v>
                </c:pt>
                <c:pt idx="14">
                  <c:v>11.46262839936432</c:v>
                </c:pt>
                <c:pt idx="15">
                  <c:v>5.0473458698172902</c:v>
                </c:pt>
                <c:pt idx="16">
                  <c:v>22.774488401944836</c:v>
                </c:pt>
                <c:pt idx="17">
                  <c:v>14.599544414411342</c:v>
                </c:pt>
                <c:pt idx="18">
                  <c:v>35.577699815618516</c:v>
                </c:pt>
                <c:pt idx="19">
                  <c:v>28.462710365618513</c:v>
                </c:pt>
                <c:pt idx="20">
                  <c:v>17.995035373608555</c:v>
                </c:pt>
                <c:pt idx="21">
                  <c:v>34.985478766785441</c:v>
                </c:pt>
                <c:pt idx="22">
                  <c:v>15.193083052007115</c:v>
                </c:pt>
                <c:pt idx="23">
                  <c:v>42.911585797830604</c:v>
                </c:pt>
                <c:pt idx="24">
                  <c:v>108.06272038945337</c:v>
                </c:pt>
                <c:pt idx="25">
                  <c:v>18.343451775597618</c:v>
                </c:pt>
                <c:pt idx="26">
                  <c:v>52.301395598426069</c:v>
                </c:pt>
                <c:pt idx="27">
                  <c:v>100.73118431022721</c:v>
                </c:pt>
                <c:pt idx="28">
                  <c:v>162.63615990898151</c:v>
                </c:pt>
                <c:pt idx="29">
                  <c:v>129.2185891341741</c:v>
                </c:pt>
                <c:pt idx="30">
                  <c:v>9.8803152084084829</c:v>
                </c:pt>
                <c:pt idx="31">
                  <c:v>24.149182780600714</c:v>
                </c:pt>
                <c:pt idx="32">
                  <c:v>24.272569555273972</c:v>
                </c:pt>
                <c:pt idx="33">
                  <c:v>119.52758940449027</c:v>
                </c:pt>
                <c:pt idx="34">
                  <c:v>148.19743977562862</c:v>
                </c:pt>
                <c:pt idx="35">
                  <c:v>25.572435768072843</c:v>
                </c:pt>
                <c:pt idx="36">
                  <c:v>22.552643102643984</c:v>
                </c:pt>
                <c:pt idx="37">
                  <c:v>45.134575517297094</c:v>
                </c:pt>
                <c:pt idx="38">
                  <c:v>5.7776900463785115</c:v>
                </c:pt>
                <c:pt idx="39">
                  <c:v>12.443342797404465</c:v>
                </c:pt>
                <c:pt idx="40">
                  <c:v>6.1071580541433086</c:v>
                </c:pt>
                <c:pt idx="41">
                  <c:v>18.510506700000001</c:v>
                </c:pt>
                <c:pt idx="42">
                  <c:v>15.105128700000002</c:v>
                </c:pt>
                <c:pt idx="43">
                  <c:v>6.3370852000000006</c:v>
                </c:pt>
                <c:pt idx="44">
                  <c:v>5.8187083999999993</c:v>
                </c:pt>
                <c:pt idx="45">
                  <c:v>6.6590132000000004</c:v>
                </c:pt>
                <c:pt idx="46">
                  <c:v>1.7494583000000001</c:v>
                </c:pt>
                <c:pt idx="47">
                  <c:v>0.44604950000000004</c:v>
                </c:pt>
                <c:pt idx="48">
                  <c:v>0.18097210000000002</c:v>
                </c:pt>
                <c:pt idx="49">
                  <c:v>0.58035619999999988</c:v>
                </c:pt>
                <c:pt idx="50">
                  <c:v>1.8368578</c:v>
                </c:pt>
                <c:pt idx="51">
                  <c:v>1.3984888</c:v>
                </c:pt>
                <c:pt idx="52">
                  <c:v>2.4089747999999997</c:v>
                </c:pt>
                <c:pt idx="53">
                  <c:v>2.0433821999999999</c:v>
                </c:pt>
                <c:pt idx="54">
                  <c:v>4.9996232999999988</c:v>
                </c:pt>
                <c:pt idx="55">
                  <c:v>6.0750536999999998</c:v>
                </c:pt>
                <c:pt idx="56">
                  <c:v>6.8727798</c:v>
                </c:pt>
                <c:pt idx="57">
                  <c:v>6.6982749999999998</c:v>
                </c:pt>
                <c:pt idx="58">
                  <c:v>7.647024</c:v>
                </c:pt>
                <c:pt idx="59">
                  <c:v>20.944451399999998</c:v>
                </c:pt>
                <c:pt idx="60">
                  <c:v>16.189155599999999</c:v>
                </c:pt>
                <c:pt idx="61">
                  <c:v>17.795442299999998</c:v>
                </c:pt>
                <c:pt idx="62">
                  <c:v>36.961852100000002</c:v>
                </c:pt>
                <c:pt idx="63">
                  <c:v>29.020411900000003</c:v>
                </c:pt>
                <c:pt idx="64">
                  <c:v>35.867248699999998</c:v>
                </c:pt>
                <c:pt idx="65">
                  <c:v>20.1842942</c:v>
                </c:pt>
                <c:pt idx="66">
                  <c:v>12.5367681</c:v>
                </c:pt>
                <c:pt idx="67">
                  <c:v>36.094412800000001</c:v>
                </c:pt>
                <c:pt idx="68">
                  <c:v>19.903753199999997</c:v>
                </c:pt>
                <c:pt idx="69">
                  <c:v>26.386795500000002</c:v>
                </c:pt>
                <c:pt idx="70">
                  <c:v>41.353901300000004</c:v>
                </c:pt>
                <c:pt idx="71">
                  <c:v>17.223155199999994</c:v>
                </c:pt>
                <c:pt idx="72">
                  <c:v>40.766489999999997</c:v>
                </c:pt>
                <c:pt idx="73">
                  <c:v>39.792583900000011</c:v>
                </c:pt>
                <c:pt idx="74">
                  <c:v>143.08600899999999</c:v>
                </c:pt>
                <c:pt idx="75">
                  <c:v>40.777333099999993</c:v>
                </c:pt>
                <c:pt idx="76">
                  <c:v>55.573234200000002</c:v>
                </c:pt>
                <c:pt idx="77">
                  <c:v>29.656306700000002</c:v>
                </c:pt>
                <c:pt idx="78">
                  <c:v>38.605866400000004</c:v>
                </c:pt>
                <c:pt idx="79">
                  <c:v>12.762136</c:v>
                </c:pt>
                <c:pt idx="80">
                  <c:v>64.014769600000008</c:v>
                </c:pt>
                <c:pt idx="81">
                  <c:v>24.253540999999998</c:v>
                </c:pt>
                <c:pt idx="82">
                  <c:v>20.904131999999997</c:v>
                </c:pt>
                <c:pt idx="83">
                  <c:v>12.995061299999998</c:v>
                </c:pt>
                <c:pt idx="84">
                  <c:v>41.001881300000001</c:v>
                </c:pt>
                <c:pt idx="85">
                  <c:v>45.264225100000004</c:v>
                </c:pt>
                <c:pt idx="86">
                  <c:v>17.263155400000002</c:v>
                </c:pt>
                <c:pt idx="87">
                  <c:v>28.446976800000002</c:v>
                </c:pt>
                <c:pt idx="88">
                  <c:v>27.864799499999997</c:v>
                </c:pt>
                <c:pt idx="89">
                  <c:v>52.488450700000001</c:v>
                </c:pt>
                <c:pt idx="90">
                  <c:v>48.153628300000008</c:v>
                </c:pt>
                <c:pt idx="91">
                  <c:v>13.2033392</c:v>
                </c:pt>
                <c:pt idx="92">
                  <c:v>65.857649600000002</c:v>
                </c:pt>
                <c:pt idx="93">
                  <c:v>44.250958199999992</c:v>
                </c:pt>
                <c:pt idx="94">
                  <c:v>20.1312596</c:v>
                </c:pt>
                <c:pt idx="95">
                  <c:v>31.540581399999997</c:v>
                </c:pt>
                <c:pt idx="96">
                  <c:v>34.953327299999998</c:v>
                </c:pt>
                <c:pt idx="97">
                  <c:v>102.25420929999999</c:v>
                </c:pt>
                <c:pt idx="98">
                  <c:v>38.597462199999995</c:v>
                </c:pt>
                <c:pt idx="99">
                  <c:v>20.8364884</c:v>
                </c:pt>
                <c:pt idx="100">
                  <c:v>17.072382399999999</c:v>
                </c:pt>
                <c:pt idx="101">
                  <c:v>30.484676700000001</c:v>
                </c:pt>
                <c:pt idx="102">
                  <c:v>40.303424100000001</c:v>
                </c:pt>
                <c:pt idx="103">
                  <c:v>43.102450699999999</c:v>
                </c:pt>
                <c:pt idx="104">
                  <c:v>40.501963400000001</c:v>
                </c:pt>
                <c:pt idx="105">
                  <c:v>23.305105399999999</c:v>
                </c:pt>
                <c:pt idx="106">
                  <c:v>18.981754899999999</c:v>
                </c:pt>
                <c:pt idx="107">
                  <c:v>13.3810082</c:v>
                </c:pt>
                <c:pt idx="108">
                  <c:v>8.1276340000000005</c:v>
                </c:pt>
                <c:pt idx="109">
                  <c:v>8.2805871999999994</c:v>
                </c:pt>
                <c:pt idx="110">
                  <c:v>3.4012919999999998</c:v>
                </c:pt>
                <c:pt idx="111">
                  <c:v>3.7310676000000003</c:v>
                </c:pt>
                <c:pt idx="112">
                  <c:v>1.8599800000000002</c:v>
                </c:pt>
                <c:pt idx="113">
                  <c:v>3.5955323999999997</c:v>
                </c:pt>
                <c:pt idx="114">
                  <c:v>4.0933555999999998</c:v>
                </c:pt>
                <c:pt idx="115">
                  <c:v>6.4724260999999998</c:v>
                </c:pt>
                <c:pt idx="116">
                  <c:v>4.8307925000000003</c:v>
                </c:pt>
                <c:pt idx="117">
                  <c:v>12.4750646</c:v>
                </c:pt>
                <c:pt idx="118">
                  <c:v>10.537877999999999</c:v>
                </c:pt>
                <c:pt idx="119">
                  <c:v>11.783837</c:v>
                </c:pt>
                <c:pt idx="120">
                  <c:v>38.077220599999997</c:v>
                </c:pt>
                <c:pt idx="121">
                  <c:v>20.881476000000003</c:v>
                </c:pt>
                <c:pt idx="122">
                  <c:v>39.576219999999999</c:v>
                </c:pt>
                <c:pt idx="123">
                  <c:v>32.144545000000001</c:v>
                </c:pt>
                <c:pt idx="124">
                  <c:v>62.338258999999994</c:v>
                </c:pt>
                <c:pt idx="125">
                  <c:v>60.447996000000003</c:v>
                </c:pt>
                <c:pt idx="126">
                  <c:v>78.174789299999986</c:v>
                </c:pt>
                <c:pt idx="127">
                  <c:v>49.629084800000001</c:v>
                </c:pt>
                <c:pt idx="128">
                  <c:v>80.051468999999997</c:v>
                </c:pt>
                <c:pt idx="129">
                  <c:v>63.569713499999999</c:v>
                </c:pt>
                <c:pt idx="130">
                  <c:v>19.989960999999997</c:v>
                </c:pt>
                <c:pt idx="131">
                  <c:v>26.90354</c:v>
                </c:pt>
                <c:pt idx="132">
                  <c:v>9.7302119999999999</c:v>
                </c:pt>
                <c:pt idx="133">
                  <c:v>9.2753754999999991</c:v>
                </c:pt>
                <c:pt idx="134">
                  <c:v>40.182880300000001</c:v>
                </c:pt>
                <c:pt idx="135">
                  <c:v>30.978730800000001</c:v>
                </c:pt>
                <c:pt idx="136">
                  <c:v>30.566695600000003</c:v>
                </c:pt>
                <c:pt idx="137">
                  <c:v>31.494954900000007</c:v>
                </c:pt>
                <c:pt idx="138">
                  <c:v>20.7760204</c:v>
                </c:pt>
                <c:pt idx="139">
                  <c:v>64.554435000000012</c:v>
                </c:pt>
                <c:pt idx="140">
                  <c:v>64.614305200000004</c:v>
                </c:pt>
                <c:pt idx="141">
                  <c:v>33.401460399999998</c:v>
                </c:pt>
                <c:pt idx="142">
                  <c:v>15.6953906</c:v>
                </c:pt>
                <c:pt idx="143">
                  <c:v>27.89495124545455</c:v>
                </c:pt>
                <c:pt idx="144">
                  <c:v>9.6650033000000004</c:v>
                </c:pt>
                <c:pt idx="145">
                  <c:v>16.685639506255214</c:v>
                </c:pt>
                <c:pt idx="146">
                  <c:v>13.64241440487239</c:v>
                </c:pt>
                <c:pt idx="147">
                  <c:v>18.79000670445604</c:v>
                </c:pt>
                <c:pt idx="148">
                  <c:v>8.6806149455927049</c:v>
                </c:pt>
                <c:pt idx="149">
                  <c:v>14.16119272864157</c:v>
                </c:pt>
                <c:pt idx="150">
                  <c:v>15.609010562500004</c:v>
                </c:pt>
                <c:pt idx="151">
                  <c:v>12.827103000000001</c:v>
                </c:pt>
                <c:pt idx="152">
                  <c:v>12.960504494117647</c:v>
                </c:pt>
                <c:pt idx="153">
                  <c:v>10.8963591</c:v>
                </c:pt>
                <c:pt idx="154">
                  <c:v>9.6753061999999996</c:v>
                </c:pt>
                <c:pt idx="155">
                  <c:v>6.1904241600000001</c:v>
                </c:pt>
                <c:pt idx="156">
                  <c:v>7.4798779</c:v>
                </c:pt>
                <c:pt idx="157">
                  <c:v>6.3536265106382963</c:v>
                </c:pt>
                <c:pt idx="158">
                  <c:v>4.4040788000000006</c:v>
                </c:pt>
                <c:pt idx="159">
                  <c:v>3.1948955999999997</c:v>
                </c:pt>
                <c:pt idx="160">
                  <c:v>3.2318778999999997</c:v>
                </c:pt>
                <c:pt idx="161">
                  <c:v>1.6246450000000001</c:v>
                </c:pt>
                <c:pt idx="162">
                  <c:v>9.2170304000000005</c:v>
                </c:pt>
                <c:pt idx="163">
                  <c:v>4.0944061999999999</c:v>
                </c:pt>
                <c:pt idx="164">
                  <c:v>6.1603927999999994</c:v>
                </c:pt>
                <c:pt idx="165">
                  <c:v>10.946045699999999</c:v>
                </c:pt>
                <c:pt idx="166">
                  <c:v>25.085825200000002</c:v>
                </c:pt>
                <c:pt idx="167">
                  <c:v>34.023717499999997</c:v>
                </c:pt>
                <c:pt idx="168">
                  <c:v>12.8856875</c:v>
                </c:pt>
                <c:pt idx="169">
                  <c:v>27.892695000000003</c:v>
                </c:pt>
                <c:pt idx="170">
                  <c:v>15.9102207</c:v>
                </c:pt>
                <c:pt idx="171">
                  <c:v>12.931345700000001</c:v>
                </c:pt>
                <c:pt idx="172">
                  <c:v>12.338404799999999</c:v>
                </c:pt>
                <c:pt idx="173">
                  <c:v>27.677137000000002</c:v>
                </c:pt>
                <c:pt idx="174">
                  <c:v>31.347782900000006</c:v>
                </c:pt>
                <c:pt idx="175">
                  <c:v>47.177222999999998</c:v>
                </c:pt>
                <c:pt idx="176">
                  <c:v>59.526734000000005</c:v>
                </c:pt>
                <c:pt idx="177">
                  <c:v>7.3997942798868968</c:v>
                </c:pt>
                <c:pt idx="178">
                  <c:v>25.609896990881456</c:v>
                </c:pt>
                <c:pt idx="179">
                  <c:v>23.432900634125993</c:v>
                </c:pt>
                <c:pt idx="180">
                  <c:v>5.6328477885235326</c:v>
                </c:pt>
                <c:pt idx="181">
                  <c:v>49.654111437231002</c:v>
                </c:pt>
                <c:pt idx="182">
                  <c:v>33.957819885433707</c:v>
                </c:pt>
                <c:pt idx="183">
                  <c:v>35.868575114263201</c:v>
                </c:pt>
                <c:pt idx="184">
                  <c:v>13.549083309692673</c:v>
                </c:pt>
                <c:pt idx="185">
                  <c:v>15.884947993386161</c:v>
                </c:pt>
                <c:pt idx="186">
                  <c:v>33.554873126022912</c:v>
                </c:pt>
                <c:pt idx="187">
                  <c:v>17.672956934569466</c:v>
                </c:pt>
                <c:pt idx="188">
                  <c:v>12.46174683764913</c:v>
                </c:pt>
                <c:pt idx="189">
                  <c:v>13.782966255871788</c:v>
                </c:pt>
                <c:pt idx="190">
                  <c:v>31.16834219045834</c:v>
                </c:pt>
                <c:pt idx="191">
                  <c:v>10.229758952749378</c:v>
                </c:pt>
                <c:pt idx="192">
                  <c:v>27.476077169729393</c:v>
                </c:pt>
                <c:pt idx="193">
                  <c:v>27.234246375454003</c:v>
                </c:pt>
                <c:pt idx="194">
                  <c:v>21.284577427914236</c:v>
                </c:pt>
                <c:pt idx="195">
                  <c:v>11.364008560234712</c:v>
                </c:pt>
                <c:pt idx="196">
                  <c:v>4.2954203076378166</c:v>
                </c:pt>
                <c:pt idx="197">
                  <c:v>4.8954070735195394</c:v>
                </c:pt>
                <c:pt idx="198">
                  <c:v>3.4864029851708578</c:v>
                </c:pt>
                <c:pt idx="199">
                  <c:v>4.8286284483466329</c:v>
                </c:pt>
                <c:pt idx="200">
                  <c:v>5.1139873020884963</c:v>
                </c:pt>
                <c:pt idx="201">
                  <c:v>3.6762154950850285</c:v>
                </c:pt>
                <c:pt idx="202">
                  <c:v>2.7625771166364643</c:v>
                </c:pt>
                <c:pt idx="203">
                  <c:v>2.4254406707061138</c:v>
                </c:pt>
                <c:pt idx="204">
                  <c:v>4.0537218135764945</c:v>
                </c:pt>
                <c:pt idx="205">
                  <c:v>4.6031414867349625</c:v>
                </c:pt>
                <c:pt idx="206">
                  <c:v>38.0989696212377</c:v>
                </c:pt>
                <c:pt idx="207">
                  <c:v>23.275726008638614</c:v>
                </c:pt>
                <c:pt idx="208">
                  <c:v>22.924375271867611</c:v>
                </c:pt>
                <c:pt idx="209">
                  <c:v>19.869391805994667</c:v>
                </c:pt>
                <c:pt idx="210">
                  <c:v>30.909450560928434</c:v>
                </c:pt>
                <c:pt idx="211">
                  <c:v>16.166993182522216</c:v>
                </c:pt>
                <c:pt idx="212">
                  <c:v>11.492425319148939</c:v>
                </c:pt>
                <c:pt idx="213">
                  <c:v>7.1350389614994931</c:v>
                </c:pt>
                <c:pt idx="214">
                  <c:v>6.8047281173436502</c:v>
                </c:pt>
                <c:pt idx="215">
                  <c:v>17.978222533119229</c:v>
                </c:pt>
                <c:pt idx="216">
                  <c:v>11.095588723270694</c:v>
                </c:pt>
                <c:pt idx="217">
                  <c:v>12.560176179218733</c:v>
                </c:pt>
                <c:pt idx="218">
                  <c:v>17.446511715127876</c:v>
                </c:pt>
                <c:pt idx="219">
                  <c:v>28.839126127229747</c:v>
                </c:pt>
                <c:pt idx="220">
                  <c:v>49.181128337904958</c:v>
                </c:pt>
                <c:pt idx="221">
                  <c:v>26.391532046461602</c:v>
                </c:pt>
                <c:pt idx="222">
                  <c:v>47.993212418645271</c:v>
                </c:pt>
                <c:pt idx="223">
                  <c:v>22.993572999052617</c:v>
                </c:pt>
                <c:pt idx="224">
                  <c:v>10.060877345796218</c:v>
                </c:pt>
                <c:pt idx="225">
                  <c:v>11.60991501970055</c:v>
                </c:pt>
                <c:pt idx="226">
                  <c:v>37.013797454688728</c:v>
                </c:pt>
                <c:pt idx="227">
                  <c:v>60.329628893795451</c:v>
                </c:pt>
                <c:pt idx="228">
                  <c:v>17.276536186141765</c:v>
                </c:pt>
                <c:pt idx="229">
                  <c:v>7.4395799999999994</c:v>
                </c:pt>
                <c:pt idx="230">
                  <c:v>21.642535448609706</c:v>
                </c:pt>
                <c:pt idx="231">
                  <c:v>28.97009382285723</c:v>
                </c:pt>
                <c:pt idx="232">
                  <c:v>15.921002502381713</c:v>
                </c:pt>
                <c:pt idx="233">
                  <c:v>16.686589793434209</c:v>
                </c:pt>
                <c:pt idx="234">
                  <c:v>6.6310091010953052</c:v>
                </c:pt>
                <c:pt idx="235">
                  <c:v>23.097251686433438</c:v>
                </c:pt>
                <c:pt idx="236">
                  <c:v>7.9065922815403669</c:v>
                </c:pt>
                <c:pt idx="237">
                  <c:v>14.886196112886619</c:v>
                </c:pt>
                <c:pt idx="238">
                  <c:v>8.5800847258187787</c:v>
                </c:pt>
                <c:pt idx="239">
                  <c:v>5.3647334835210678</c:v>
                </c:pt>
                <c:pt idx="240">
                  <c:v>5.166129538537783</c:v>
                </c:pt>
                <c:pt idx="241">
                  <c:v>2.1436928046427841</c:v>
                </c:pt>
                <c:pt idx="242">
                  <c:v>2.5479101174694536</c:v>
                </c:pt>
                <c:pt idx="243">
                  <c:v>3.1680948065198455</c:v>
                </c:pt>
                <c:pt idx="244">
                  <c:v>0.71319672494543562</c:v>
                </c:pt>
                <c:pt idx="245">
                  <c:v>4.2069147800021938</c:v>
                </c:pt>
                <c:pt idx="246">
                  <c:v>4.6500468675588076</c:v>
                </c:pt>
                <c:pt idx="247">
                  <c:v>20.469438623132863</c:v>
                </c:pt>
                <c:pt idx="248">
                  <c:v>5.2051624051126177</c:v>
                </c:pt>
                <c:pt idx="249">
                  <c:v>13.880059663066675</c:v>
                </c:pt>
                <c:pt idx="250">
                  <c:v>29.528535258757618</c:v>
                </c:pt>
                <c:pt idx="251">
                  <c:v>6.4751811438762399</c:v>
                </c:pt>
                <c:pt idx="252">
                  <c:v>11.65798</c:v>
                </c:pt>
                <c:pt idx="253">
                  <c:v>37.913075174392517</c:v>
                </c:pt>
                <c:pt idx="254">
                  <c:v>14.053986961560577</c:v>
                </c:pt>
                <c:pt idx="255">
                  <c:v>5.0884287883159027</c:v>
                </c:pt>
                <c:pt idx="256">
                  <c:v>23.680283946206341</c:v>
                </c:pt>
                <c:pt idx="257">
                  <c:v>17.598327029747885</c:v>
                </c:pt>
                <c:pt idx="258">
                  <c:v>31.225304912891982</c:v>
                </c:pt>
                <c:pt idx="259">
                  <c:v>50.650438404521957</c:v>
                </c:pt>
                <c:pt idx="260">
                  <c:v>29.208164249074446</c:v>
                </c:pt>
                <c:pt idx="261">
                  <c:v>21.14848413340367</c:v>
                </c:pt>
                <c:pt idx="262">
                  <c:v>9.3664785087773694</c:v>
                </c:pt>
                <c:pt idx="263">
                  <c:v>21.205804984220705</c:v>
                </c:pt>
                <c:pt idx="264">
                  <c:v>28.349481847704368</c:v>
                </c:pt>
                <c:pt idx="265">
                  <c:v>38.294986541836323</c:v>
                </c:pt>
                <c:pt idx="266">
                  <c:v>223.04829142857142</c:v>
                </c:pt>
                <c:pt idx="267">
                  <c:v>37.736909251559133</c:v>
                </c:pt>
                <c:pt idx="268">
                  <c:v>15.664543388494877</c:v>
                </c:pt>
                <c:pt idx="269">
                  <c:v>106.14943704061896</c:v>
                </c:pt>
                <c:pt idx="270">
                  <c:v>35.856846977244878</c:v>
                </c:pt>
                <c:pt idx="271">
                  <c:v>18.933038781046477</c:v>
                </c:pt>
                <c:pt idx="272">
                  <c:v>9.9271199999999986</c:v>
                </c:pt>
                <c:pt idx="273">
                  <c:v>28.39742533299902</c:v>
                </c:pt>
                <c:pt idx="274">
                  <c:v>20.650855909273382</c:v>
                </c:pt>
                <c:pt idx="275">
                  <c:v>20.902650000000001</c:v>
                </c:pt>
                <c:pt idx="276">
                  <c:v>25.652159845261124</c:v>
                </c:pt>
                <c:pt idx="277">
                  <c:v>11.956212611218572</c:v>
                </c:pt>
                <c:pt idx="278">
                  <c:v>38.388921624758218</c:v>
                </c:pt>
                <c:pt idx="279">
                  <c:v>8.6573247896972578</c:v>
                </c:pt>
                <c:pt idx="280">
                  <c:v>6.0640105941389004</c:v>
                </c:pt>
                <c:pt idx="281">
                  <c:v>12.157068799828409</c:v>
                </c:pt>
                <c:pt idx="282">
                  <c:v>4.5870864226904713</c:v>
                </c:pt>
                <c:pt idx="283">
                  <c:v>6.4478634071951726</c:v>
                </c:pt>
                <c:pt idx="284">
                  <c:v>6.4928798715375367</c:v>
                </c:pt>
                <c:pt idx="285">
                  <c:v>3.1542144077842873</c:v>
                </c:pt>
                <c:pt idx="286">
                  <c:v>2.1002674705127684</c:v>
                </c:pt>
                <c:pt idx="287">
                  <c:v>2.0080675243664716</c:v>
                </c:pt>
                <c:pt idx="288">
                  <c:v>1.7088572180451131</c:v>
                </c:pt>
                <c:pt idx="289">
                  <c:v>3.6984078649453824</c:v>
                </c:pt>
                <c:pt idx="290">
                  <c:v>2.5937170676691732</c:v>
                </c:pt>
                <c:pt idx="291">
                  <c:v>5.1596659781529297</c:v>
                </c:pt>
                <c:pt idx="292">
                  <c:v>5.8179199190283413</c:v>
                </c:pt>
                <c:pt idx="293">
                  <c:v>16.910640000000001</c:v>
                </c:pt>
                <c:pt idx="294">
                  <c:v>12.882076823638043</c:v>
                </c:pt>
                <c:pt idx="295">
                  <c:v>27.710944360902253</c:v>
                </c:pt>
                <c:pt idx="296">
                  <c:v>21.938925939849625</c:v>
                </c:pt>
                <c:pt idx="297">
                  <c:v>35.504339980139022</c:v>
                </c:pt>
                <c:pt idx="298">
                  <c:v>20.550091999999999</c:v>
                </c:pt>
                <c:pt idx="299">
                  <c:v>29.527107100297915</c:v>
                </c:pt>
                <c:pt idx="300">
                  <c:v>33.004374842105264</c:v>
                </c:pt>
                <c:pt idx="301">
                  <c:v>29.150219076638965</c:v>
                </c:pt>
                <c:pt idx="302">
                  <c:v>83.527868927875247</c:v>
                </c:pt>
                <c:pt idx="303">
                  <c:v>30.412043564173594</c:v>
                </c:pt>
                <c:pt idx="304">
                  <c:v>45.4236661469712</c:v>
                </c:pt>
                <c:pt idx="305">
                  <c:v>19.894510507848572</c:v>
                </c:pt>
                <c:pt idx="306">
                  <c:v>28.540985124131087</c:v>
                </c:pt>
                <c:pt idx="307">
                  <c:v>14.541704555023921</c:v>
                </c:pt>
                <c:pt idx="308">
                  <c:v>20.94545753110048</c:v>
                </c:pt>
                <c:pt idx="309">
                  <c:v>29.474762133068523</c:v>
                </c:pt>
                <c:pt idx="310">
                  <c:v>39.246909397818882</c:v>
                </c:pt>
                <c:pt idx="311">
                  <c:v>86.388598463152931</c:v>
                </c:pt>
                <c:pt idx="312">
                  <c:v>34.951569134718724</c:v>
                </c:pt>
                <c:pt idx="313">
                  <c:v>13.816659337231966</c:v>
                </c:pt>
                <c:pt idx="314">
                  <c:v>13.436745024826219</c:v>
                </c:pt>
                <c:pt idx="315">
                  <c:v>11.449919157894739</c:v>
                </c:pt>
                <c:pt idx="316">
                  <c:v>12.258945454545456</c:v>
                </c:pt>
                <c:pt idx="317">
                  <c:v>1.2840196842105263</c:v>
                </c:pt>
                <c:pt idx="318">
                  <c:v>11.615419115789473</c:v>
                </c:pt>
                <c:pt idx="319">
                  <c:v>12.133962059095108</c:v>
                </c:pt>
                <c:pt idx="320">
                  <c:v>2.7028587090367431</c:v>
                </c:pt>
                <c:pt idx="321">
                  <c:v>8.3534978947368419</c:v>
                </c:pt>
                <c:pt idx="322">
                  <c:v>13.712510835345245</c:v>
                </c:pt>
                <c:pt idx="323">
                  <c:v>8.9510630123180288</c:v>
                </c:pt>
                <c:pt idx="324">
                  <c:v>8.9514191594093138</c:v>
                </c:pt>
                <c:pt idx="325">
                  <c:v>17.83033879911045</c:v>
                </c:pt>
                <c:pt idx="326">
                  <c:v>9.8212487218045119</c:v>
                </c:pt>
                <c:pt idx="327">
                  <c:v>16.914770821791318</c:v>
                </c:pt>
                <c:pt idx="328">
                  <c:v>57.633363157894728</c:v>
                </c:pt>
                <c:pt idx="329">
                  <c:v>28.944554258373209</c:v>
                </c:pt>
                <c:pt idx="330">
                  <c:v>13.294907218045115</c:v>
                </c:pt>
                <c:pt idx="331">
                  <c:v>15.801464912280707</c:v>
                </c:pt>
                <c:pt idx="332">
                  <c:v>13.805355488721801</c:v>
                </c:pt>
                <c:pt idx="333">
                  <c:v>21.817025454545458</c:v>
                </c:pt>
                <c:pt idx="334">
                  <c:v>39.367483110047857</c:v>
                </c:pt>
                <c:pt idx="335">
                  <c:v>41.777770467836262</c:v>
                </c:pt>
                <c:pt idx="336">
                  <c:v>31.283808496240603</c:v>
                </c:pt>
                <c:pt idx="337">
                  <c:v>24.120718460038987</c:v>
                </c:pt>
                <c:pt idx="338">
                  <c:v>25.002767819548872</c:v>
                </c:pt>
                <c:pt idx="339">
                  <c:v>30.395959676113364</c:v>
                </c:pt>
                <c:pt idx="340">
                  <c:v>40.711526032388669</c:v>
                </c:pt>
                <c:pt idx="341">
                  <c:v>29.447551423001947</c:v>
                </c:pt>
                <c:pt idx="342">
                  <c:v>54.153008169983273</c:v>
                </c:pt>
                <c:pt idx="343">
                  <c:v>98.052763118617435</c:v>
                </c:pt>
                <c:pt idx="344">
                  <c:v>18.462934593301433</c:v>
                </c:pt>
                <c:pt idx="345">
                  <c:v>37.365924736842103</c:v>
                </c:pt>
                <c:pt idx="346">
                  <c:v>93.299994258373218</c:v>
                </c:pt>
                <c:pt idx="347">
                  <c:v>16.221688038277513</c:v>
                </c:pt>
                <c:pt idx="348">
                  <c:v>22.534608947368426</c:v>
                </c:pt>
                <c:pt idx="349">
                  <c:v>28.95960813397129</c:v>
                </c:pt>
                <c:pt idx="350">
                  <c:v>17.314043202220184</c:v>
                </c:pt>
                <c:pt idx="351">
                  <c:v>13.246817368421054</c:v>
                </c:pt>
                <c:pt idx="352">
                  <c:v>35.093121045588703</c:v>
                </c:pt>
              </c:numCache>
            </c:numRef>
          </c:yVal>
          <c:smooth val="0"/>
          <c:extLst>
            <c:ext xmlns:c16="http://schemas.microsoft.com/office/drawing/2014/chart" uri="{C3380CC4-5D6E-409C-BE32-E72D297353CC}">
              <c16:uniqueId val="{00000001-7D80-DA44-83D1-FCA128FB00AD}"/>
            </c:ext>
          </c:extLst>
        </c:ser>
        <c:dLbls>
          <c:showLegendKey val="0"/>
          <c:showVal val="0"/>
          <c:showCatName val="0"/>
          <c:showSerName val="0"/>
          <c:showPercent val="0"/>
          <c:showBubbleSize val="0"/>
        </c:dLbls>
        <c:axId val="1674115696"/>
        <c:axId val="1"/>
      </c:scatterChart>
      <c:valAx>
        <c:axId val="1674115696"/>
        <c:scaling>
          <c:logBase val="10"/>
          <c:orientation val="minMax"/>
          <c:min val="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in val="0.1"/>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115696"/>
        <c:crossesAt val="0.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Aquatic Zooplankton Population Production vs. Biomass, Global</a:t>
            </a:r>
          </a:p>
        </c:rich>
      </c:tx>
      <c:layout>
        <c:manualLayout>
          <c:xMode val="edge"/>
          <c:yMode val="edge"/>
          <c:x val="0.14857043604843514"/>
          <c:y val="9.5592901633564462E-3"/>
        </c:manualLayout>
      </c:layout>
      <c:overlay val="0"/>
      <c:spPr>
        <a:noFill/>
        <a:ln w="25400">
          <a:noFill/>
        </a:ln>
      </c:spPr>
    </c:title>
    <c:autoTitleDeleted val="0"/>
    <c:plotArea>
      <c:layout>
        <c:manualLayout>
          <c:layoutTarget val="inner"/>
          <c:xMode val="edge"/>
          <c:yMode val="edge"/>
          <c:x val="0.17647067874718866"/>
          <c:y val="0.16417900476924169"/>
          <c:w val="0.80672310284429105"/>
          <c:h val="0.63681553365039201"/>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2717118611414E-2"/>
                  <c:y val="0.4446837454407910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trendline>
            <c:spPr>
              <a:ln w="3175">
                <a:solidFill>
                  <a:srgbClr val="000000"/>
                </a:solidFill>
                <a:prstDash val="solid"/>
              </a:ln>
            </c:spPr>
            <c:trendlineType val="linear"/>
            <c:dispRSqr val="1"/>
            <c:dispEq val="1"/>
            <c:trendlineLbl>
              <c:layout>
                <c:manualLayout>
                  <c:x val="0.12259125796209702"/>
                  <c:y val="0.45690964465450301"/>
                </c:manualLayout>
              </c:layout>
              <c:numFmt formatCode="0.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trendlineLbl>
          </c:trendline>
          <c:xVal>
            <c:numRef>
              <c:f>Aqua!$H$1054:$H$1217</c:f>
              <c:numCache>
                <c:formatCode>0.0000</c:formatCode>
                <c:ptCount val="164"/>
                <c:pt idx="0">
                  <c:v>-0.79579999999999995</c:v>
                </c:pt>
                <c:pt idx="1">
                  <c:v>-0.49480000000000002</c:v>
                </c:pt>
                <c:pt idx="2">
                  <c:v>0.93089999999999995</c:v>
                </c:pt>
                <c:pt idx="3">
                  <c:v>0.26290000000000002</c:v>
                </c:pt>
                <c:pt idx="4">
                  <c:v>-3.0516999999999999</c:v>
                </c:pt>
                <c:pt idx="5">
                  <c:v>-1.9725999999999999</c:v>
                </c:pt>
                <c:pt idx="6">
                  <c:v>-2.2065999999999999</c:v>
                </c:pt>
                <c:pt idx="7">
                  <c:v>0.38269999999999998</c:v>
                </c:pt>
                <c:pt idx="8">
                  <c:v>0.3332</c:v>
                </c:pt>
                <c:pt idx="9">
                  <c:v>0.23549999999999999</c:v>
                </c:pt>
                <c:pt idx="10">
                  <c:v>1.3028</c:v>
                </c:pt>
                <c:pt idx="11">
                  <c:v>0.18260000000000001</c:v>
                </c:pt>
                <c:pt idx="12">
                  <c:v>1.3748</c:v>
                </c:pt>
                <c:pt idx="13">
                  <c:v>-0.94299999999999995</c:v>
                </c:pt>
                <c:pt idx="14">
                  <c:v>-3.19</c:v>
                </c:pt>
                <c:pt idx="15">
                  <c:v>-1.585</c:v>
                </c:pt>
                <c:pt idx="16">
                  <c:v>-1.2757000000000001</c:v>
                </c:pt>
                <c:pt idx="17">
                  <c:v>-1.6382000000000001</c:v>
                </c:pt>
                <c:pt idx="18">
                  <c:v>-0.99129999999999996</c:v>
                </c:pt>
                <c:pt idx="19">
                  <c:v>-1.0190999999999999</c:v>
                </c:pt>
                <c:pt idx="20">
                  <c:v>-0.56859999999999999</c:v>
                </c:pt>
                <c:pt idx="21">
                  <c:v>-0.40889999999999999</c:v>
                </c:pt>
                <c:pt idx="22">
                  <c:v>-2.2200000000000001E-2</c:v>
                </c:pt>
                <c:pt idx="23">
                  <c:v>-1.4814000000000001</c:v>
                </c:pt>
                <c:pt idx="24">
                  <c:v>-0.53759999999999997</c:v>
                </c:pt>
                <c:pt idx="25">
                  <c:v>-0.42020000000000002</c:v>
                </c:pt>
                <c:pt idx="26">
                  <c:v>-0.95860000000000001</c:v>
                </c:pt>
                <c:pt idx="27">
                  <c:v>0.45789999999999997</c:v>
                </c:pt>
                <c:pt idx="28">
                  <c:v>0.95889999999999997</c:v>
                </c:pt>
                <c:pt idx="29">
                  <c:v>-0.22900000000000001</c:v>
                </c:pt>
                <c:pt idx="30">
                  <c:v>-0.54500000000000004</c:v>
                </c:pt>
                <c:pt idx="31">
                  <c:v>0</c:v>
                </c:pt>
                <c:pt idx="32">
                  <c:v>8.7099999999999997E-2</c:v>
                </c:pt>
                <c:pt idx="33">
                  <c:v>0.24399999999999999</c:v>
                </c:pt>
                <c:pt idx="34">
                  <c:v>-0.2525</c:v>
                </c:pt>
                <c:pt idx="35">
                  <c:v>-0.37669999999999998</c:v>
                </c:pt>
                <c:pt idx="36">
                  <c:v>-1.0457000000000001</c:v>
                </c:pt>
                <c:pt idx="37">
                  <c:v>-0.72119999999999995</c:v>
                </c:pt>
                <c:pt idx="38">
                  <c:v>-0.67769999999999997</c:v>
                </c:pt>
                <c:pt idx="39">
                  <c:v>-0.95860000000000001</c:v>
                </c:pt>
                <c:pt idx="40">
                  <c:v>1.1760999999999999</c:v>
                </c:pt>
                <c:pt idx="41">
                  <c:v>-1.8859999999999999</c:v>
                </c:pt>
                <c:pt idx="42">
                  <c:v>-1.7695000000000001</c:v>
                </c:pt>
                <c:pt idx="43">
                  <c:v>-1.6382000000000001</c:v>
                </c:pt>
                <c:pt idx="44">
                  <c:v>-1.6989000000000001</c:v>
                </c:pt>
                <c:pt idx="45">
                  <c:v>-3.1739000000000002</c:v>
                </c:pt>
                <c:pt idx="46">
                  <c:v>-2.1078999999999999</c:v>
                </c:pt>
                <c:pt idx="47">
                  <c:v>-2.1135000000000002</c:v>
                </c:pt>
                <c:pt idx="48">
                  <c:v>-1.6382000000000001</c:v>
                </c:pt>
                <c:pt idx="49">
                  <c:v>-2.1739000000000002</c:v>
                </c:pt>
                <c:pt idx="50">
                  <c:v>-2.1739000000000002</c:v>
                </c:pt>
                <c:pt idx="51">
                  <c:v>-2.7772000000000001</c:v>
                </c:pt>
                <c:pt idx="52">
                  <c:v>-2</c:v>
                </c:pt>
                <c:pt idx="53">
                  <c:v>-0.9244</c:v>
                </c:pt>
                <c:pt idx="54">
                  <c:v>-0.64580000000000004</c:v>
                </c:pt>
                <c:pt idx="55">
                  <c:v>-0.64580000000000004</c:v>
                </c:pt>
                <c:pt idx="56">
                  <c:v>-0.9244</c:v>
                </c:pt>
                <c:pt idx="57">
                  <c:v>-0.40889999999999999</c:v>
                </c:pt>
                <c:pt idx="58">
                  <c:v>-1.3009999999999999</c:v>
                </c:pt>
                <c:pt idx="59">
                  <c:v>-0.88600000000000001</c:v>
                </c:pt>
                <c:pt idx="60">
                  <c:v>-0.72119999999999995</c:v>
                </c:pt>
                <c:pt idx="61">
                  <c:v>-0.56859999999999999</c:v>
                </c:pt>
                <c:pt idx="62">
                  <c:v>-0.79579999999999995</c:v>
                </c:pt>
                <c:pt idx="63">
                  <c:v>-0.73509999999999998</c:v>
                </c:pt>
                <c:pt idx="64">
                  <c:v>-0.4647</c:v>
                </c:pt>
                <c:pt idx="65">
                  <c:v>-1.1539999999999999</c:v>
                </c:pt>
                <c:pt idx="66">
                  <c:v>-0.14099999999999999</c:v>
                </c:pt>
                <c:pt idx="67">
                  <c:v>-0.44</c:v>
                </c:pt>
                <c:pt idx="68">
                  <c:v>0.248</c:v>
                </c:pt>
                <c:pt idx="69">
                  <c:v>-0.59689999999999999</c:v>
                </c:pt>
                <c:pt idx="70">
                  <c:v>-0.56379999999999997</c:v>
                </c:pt>
                <c:pt idx="71">
                  <c:v>-0.68830000000000002</c:v>
                </c:pt>
                <c:pt idx="72">
                  <c:v>-0.97470000000000001</c:v>
                </c:pt>
                <c:pt idx="73">
                  <c:v>-0.64590000000000003</c:v>
                </c:pt>
                <c:pt idx="74">
                  <c:v>-1.1857</c:v>
                </c:pt>
                <c:pt idx="75">
                  <c:v>0.67069999999999996</c:v>
                </c:pt>
                <c:pt idx="76">
                  <c:v>0.57769999999999999</c:v>
                </c:pt>
                <c:pt idx="77">
                  <c:v>-0.2341</c:v>
                </c:pt>
                <c:pt idx="78">
                  <c:v>0.18820000000000001</c:v>
                </c:pt>
                <c:pt idx="79">
                  <c:v>0.47220000000000001</c:v>
                </c:pt>
                <c:pt idx="80">
                  <c:v>-2.0880000000000001</c:v>
                </c:pt>
                <c:pt idx="81" formatCode="General">
                  <c:v>-2.4540000000000002</c:v>
                </c:pt>
                <c:pt idx="82">
                  <c:v>-1.7446999999999999</c:v>
                </c:pt>
                <c:pt idx="83">
                  <c:v>-2.4089</c:v>
                </c:pt>
                <c:pt idx="84">
                  <c:v>-1.9585999999999999</c:v>
                </c:pt>
                <c:pt idx="85">
                  <c:v>-2.0809000000000002</c:v>
                </c:pt>
                <c:pt idx="86">
                  <c:v>-2.7212000000000001</c:v>
                </c:pt>
                <c:pt idx="87">
                  <c:v>-1.3467</c:v>
                </c:pt>
                <c:pt idx="88">
                  <c:v>0.78749999999999998</c:v>
                </c:pt>
                <c:pt idx="89">
                  <c:v>-0.81240000000000001</c:v>
                </c:pt>
                <c:pt idx="90">
                  <c:v>-1.6989000000000001</c:v>
                </c:pt>
                <c:pt idx="91">
                  <c:v>-0.90649999999999997</c:v>
                </c:pt>
                <c:pt idx="92">
                  <c:v>-0.46589999999999998</c:v>
                </c:pt>
                <c:pt idx="93">
                  <c:v>-1.7958000000000001</c:v>
                </c:pt>
                <c:pt idx="94">
                  <c:v>-0.77980000000000005</c:v>
                </c:pt>
                <c:pt idx="95">
                  <c:v>-2.1958000000000002</c:v>
                </c:pt>
                <c:pt idx="96">
                  <c:v>-0.248</c:v>
                </c:pt>
                <c:pt idx="97">
                  <c:v>-0.4753</c:v>
                </c:pt>
                <c:pt idx="98">
                  <c:v>-1.3978999999999999</c:v>
                </c:pt>
                <c:pt idx="99">
                  <c:v>-1.1870000000000001</c:v>
                </c:pt>
                <c:pt idx="100">
                  <c:v>-2</c:v>
                </c:pt>
                <c:pt idx="101">
                  <c:v>-0.79579999999999995</c:v>
                </c:pt>
                <c:pt idx="102">
                  <c:v>-1.3009999999999999</c:v>
                </c:pt>
                <c:pt idx="103">
                  <c:v>-0.46850000000000003</c:v>
                </c:pt>
                <c:pt idx="104">
                  <c:v>-2</c:v>
                </c:pt>
                <c:pt idx="105">
                  <c:v>-0.76949999999999996</c:v>
                </c:pt>
                <c:pt idx="106">
                  <c:v>-1.4559</c:v>
                </c:pt>
                <c:pt idx="107">
                  <c:v>-0.63759999999999994</c:v>
                </c:pt>
                <c:pt idx="108">
                  <c:v>0.4713</c:v>
                </c:pt>
                <c:pt idx="109">
                  <c:v>6.59E-2</c:v>
                </c:pt>
                <c:pt idx="110">
                  <c:v>0.97170000000000001</c:v>
                </c:pt>
                <c:pt idx="111">
                  <c:v>-0.32979999999999998</c:v>
                </c:pt>
                <c:pt idx="112">
                  <c:v>-0.73280000000000001</c:v>
                </c:pt>
                <c:pt idx="113">
                  <c:v>-0.8861</c:v>
                </c:pt>
                <c:pt idx="114">
                  <c:v>-1.0969</c:v>
                </c:pt>
                <c:pt idx="115">
                  <c:v>-1.8914</c:v>
                </c:pt>
                <c:pt idx="116">
                  <c:v>0.90690000000000004</c:v>
                </c:pt>
                <c:pt idx="117">
                  <c:v>0.97030000000000005</c:v>
                </c:pt>
                <c:pt idx="118">
                  <c:v>-3.0268000000000002</c:v>
                </c:pt>
                <c:pt idx="119">
                  <c:v>-1.5227999999999999</c:v>
                </c:pt>
                <c:pt idx="120">
                  <c:v>-3.2858999999999998</c:v>
                </c:pt>
                <c:pt idx="121">
                  <c:v>-2.27</c:v>
                </c:pt>
                <c:pt idx="122">
                  <c:v>-1.7471000000000001</c:v>
                </c:pt>
                <c:pt idx="123">
                  <c:v>0.81489999999999996</c:v>
                </c:pt>
                <c:pt idx="124">
                  <c:v>-0.185</c:v>
                </c:pt>
                <c:pt idx="125">
                  <c:v>-0.83560000000000001</c:v>
                </c:pt>
                <c:pt idx="126">
                  <c:v>-0.84460000000000002</c:v>
                </c:pt>
                <c:pt idx="127">
                  <c:v>-0.56699999999999995</c:v>
                </c:pt>
                <c:pt idx="128">
                  <c:v>-0.31240000000000001</c:v>
                </c:pt>
                <c:pt idx="129">
                  <c:v>-1.1655</c:v>
                </c:pt>
                <c:pt idx="130">
                  <c:v>-1.6037999999999999</c:v>
                </c:pt>
                <c:pt idx="131">
                  <c:v>-1.5085999999999999</c:v>
                </c:pt>
                <c:pt idx="132">
                  <c:v>-1.6575</c:v>
                </c:pt>
                <c:pt idx="133">
                  <c:v>-1.6026</c:v>
                </c:pt>
                <c:pt idx="134">
                  <c:v>-0.28539999999999999</c:v>
                </c:pt>
                <c:pt idx="135">
                  <c:v>-7.0599999999999996E-2</c:v>
                </c:pt>
                <c:pt idx="136">
                  <c:v>-1.0387999999999999</c:v>
                </c:pt>
                <c:pt idx="137">
                  <c:v>-0.69889999999999997</c:v>
                </c:pt>
                <c:pt idx="138">
                  <c:v>0.53659999999999997</c:v>
                </c:pt>
                <c:pt idx="139">
                  <c:v>-0.2596</c:v>
                </c:pt>
                <c:pt idx="140">
                  <c:v>-0.8538</c:v>
                </c:pt>
                <c:pt idx="141">
                  <c:v>-0.28389999999999999</c:v>
                </c:pt>
                <c:pt idx="142">
                  <c:v>-0.60199999999999998</c:v>
                </c:pt>
                <c:pt idx="143">
                  <c:v>-0.74470000000000003</c:v>
                </c:pt>
                <c:pt idx="144">
                  <c:v>-0.36649999999999999</c:v>
                </c:pt>
                <c:pt idx="145">
                  <c:v>-0.55279999999999996</c:v>
                </c:pt>
                <c:pt idx="146">
                  <c:v>-1.6989000000000001</c:v>
                </c:pt>
                <c:pt idx="147">
                  <c:v>-0.28389999999999999</c:v>
                </c:pt>
                <c:pt idx="148">
                  <c:v>-0.20760000000000001</c:v>
                </c:pt>
                <c:pt idx="149">
                  <c:v>-0.61970000000000003</c:v>
                </c:pt>
                <c:pt idx="150">
                  <c:v>-0.76949999999999996</c:v>
                </c:pt>
                <c:pt idx="151">
                  <c:v>-0.49480000000000002</c:v>
                </c:pt>
                <c:pt idx="152">
                  <c:v>-0.31869999999999998</c:v>
                </c:pt>
                <c:pt idx="153">
                  <c:v>-0.44359999999999999</c:v>
                </c:pt>
                <c:pt idx="154">
                  <c:v>-0.45590000000000003</c:v>
                </c:pt>
                <c:pt idx="155">
                  <c:v>-0.18909999999999999</c:v>
                </c:pt>
                <c:pt idx="156">
                  <c:v>-2.6019999999999999</c:v>
                </c:pt>
                <c:pt idx="157">
                  <c:v>-0.56059999999999999</c:v>
                </c:pt>
                <c:pt idx="158">
                  <c:v>-1.3467</c:v>
                </c:pt>
                <c:pt idx="159">
                  <c:v>-0.97060000000000002</c:v>
                </c:pt>
                <c:pt idx="160">
                  <c:v>-1.5085999999999999</c:v>
                </c:pt>
                <c:pt idx="161">
                  <c:v>-2.0087000000000002</c:v>
                </c:pt>
                <c:pt idx="162">
                  <c:v>-1.2124999999999999</c:v>
                </c:pt>
                <c:pt idx="163">
                  <c:v>-2.1938</c:v>
                </c:pt>
              </c:numCache>
            </c:numRef>
          </c:xVal>
          <c:yVal>
            <c:numRef>
              <c:f>Aqua!$I$1054:$I$1217</c:f>
              <c:numCache>
                <c:formatCode>0.0000</c:formatCode>
                <c:ptCount val="164"/>
                <c:pt idx="0">
                  <c:v>1.9099999999999999E-2</c:v>
                </c:pt>
                <c:pt idx="1">
                  <c:v>0.30859999999999999</c:v>
                </c:pt>
                <c:pt idx="2">
                  <c:v>0.95379999999999998</c:v>
                </c:pt>
                <c:pt idx="3">
                  <c:v>1.1037999999999999</c:v>
                </c:pt>
                <c:pt idx="4">
                  <c:v>-1.7878000000000001</c:v>
                </c:pt>
                <c:pt idx="5">
                  <c:v>-1.5376000000000001</c:v>
                </c:pt>
                <c:pt idx="6">
                  <c:v>-1.3306</c:v>
                </c:pt>
                <c:pt idx="7">
                  <c:v>1.1460999999999999</c:v>
                </c:pt>
                <c:pt idx="8">
                  <c:v>0.74819999999999998</c:v>
                </c:pt>
                <c:pt idx="9">
                  <c:v>0.63349999999999995</c:v>
                </c:pt>
                <c:pt idx="10">
                  <c:v>0.88649999999999995</c:v>
                </c:pt>
                <c:pt idx="11">
                  <c:v>0.82609999999999995</c:v>
                </c:pt>
                <c:pt idx="12">
                  <c:v>1.1702999999999999</c:v>
                </c:pt>
                <c:pt idx="13">
                  <c:v>-1.0267999999999999</c:v>
                </c:pt>
                <c:pt idx="14">
                  <c:v>-2.5228999999999999</c:v>
                </c:pt>
                <c:pt idx="15">
                  <c:v>-0.95860000000000001</c:v>
                </c:pt>
                <c:pt idx="16">
                  <c:v>-0.74470000000000003</c:v>
                </c:pt>
                <c:pt idx="17">
                  <c:v>-1.2596000000000001</c:v>
                </c:pt>
                <c:pt idx="18">
                  <c:v>-0.74470000000000003</c:v>
                </c:pt>
                <c:pt idx="19">
                  <c:v>0</c:v>
                </c:pt>
                <c:pt idx="20">
                  <c:v>-0.40229999999999999</c:v>
                </c:pt>
                <c:pt idx="21">
                  <c:v>-0.25180000000000002</c:v>
                </c:pt>
                <c:pt idx="22">
                  <c:v>0.1139</c:v>
                </c:pt>
                <c:pt idx="23">
                  <c:v>-1.3009999999999999</c:v>
                </c:pt>
                <c:pt idx="24">
                  <c:v>-0.3196</c:v>
                </c:pt>
                <c:pt idx="25">
                  <c:v>-0.29070000000000001</c:v>
                </c:pt>
                <c:pt idx="26">
                  <c:v>-0.76949999999999996</c:v>
                </c:pt>
                <c:pt idx="27">
                  <c:v>0.72019999999999995</c:v>
                </c:pt>
                <c:pt idx="28">
                  <c:v>1.4017999999999999</c:v>
                </c:pt>
                <c:pt idx="29">
                  <c:v>0.25430000000000003</c:v>
                </c:pt>
                <c:pt idx="30">
                  <c:v>-0.433</c:v>
                </c:pt>
                <c:pt idx="31">
                  <c:v>0.84319999999999995</c:v>
                </c:pt>
                <c:pt idx="32">
                  <c:v>7.9200000000000007E-2</c:v>
                </c:pt>
                <c:pt idx="33">
                  <c:v>0.90549999999999997</c:v>
                </c:pt>
                <c:pt idx="34">
                  <c:v>1.3502000000000001</c:v>
                </c:pt>
                <c:pt idx="35">
                  <c:v>1.236</c:v>
                </c:pt>
                <c:pt idx="36">
                  <c:v>0.68569999999999998</c:v>
                </c:pt>
                <c:pt idx="37">
                  <c:v>0.2014</c:v>
                </c:pt>
                <c:pt idx="38">
                  <c:v>1.0468999999999999</c:v>
                </c:pt>
                <c:pt idx="39">
                  <c:v>0.50509999999999999</c:v>
                </c:pt>
                <c:pt idx="40">
                  <c:v>1.7782</c:v>
                </c:pt>
                <c:pt idx="41">
                  <c:v>-0.75109999999999999</c:v>
                </c:pt>
                <c:pt idx="42">
                  <c:v>-6.6199999999999995E-2</c:v>
                </c:pt>
                <c:pt idx="43">
                  <c:v>-9.4899999999999998E-2</c:v>
                </c:pt>
                <c:pt idx="44">
                  <c:v>-0.46899999999999997</c:v>
                </c:pt>
                <c:pt idx="45">
                  <c:v>-1.9272</c:v>
                </c:pt>
                <c:pt idx="46">
                  <c:v>-0.56930000000000003</c:v>
                </c:pt>
                <c:pt idx="47">
                  <c:v>-1.2838000000000001</c:v>
                </c:pt>
                <c:pt idx="48">
                  <c:v>3.95E-2</c:v>
                </c:pt>
                <c:pt idx="49">
                  <c:v>-0.49409999999999998</c:v>
                </c:pt>
                <c:pt idx="50">
                  <c:v>-0.873</c:v>
                </c:pt>
                <c:pt idx="51">
                  <c:v>-1.4455</c:v>
                </c:pt>
                <c:pt idx="52">
                  <c:v>-0.43869999999999998</c:v>
                </c:pt>
                <c:pt idx="53">
                  <c:v>-0.46850000000000003</c:v>
                </c:pt>
                <c:pt idx="54">
                  <c:v>-0.2596</c:v>
                </c:pt>
                <c:pt idx="55">
                  <c:v>-0.2596</c:v>
                </c:pt>
                <c:pt idx="56">
                  <c:v>-0.46850000000000003</c:v>
                </c:pt>
                <c:pt idx="57">
                  <c:v>0.89600000000000002</c:v>
                </c:pt>
                <c:pt idx="58">
                  <c:v>0.25290000000000001</c:v>
                </c:pt>
                <c:pt idx="59">
                  <c:v>-0.31869999999999998</c:v>
                </c:pt>
                <c:pt idx="60">
                  <c:v>0.61280000000000001</c:v>
                </c:pt>
                <c:pt idx="61">
                  <c:v>4.3E-3</c:v>
                </c:pt>
                <c:pt idx="62">
                  <c:v>0.1399</c:v>
                </c:pt>
                <c:pt idx="63">
                  <c:v>-0.45590000000000003</c:v>
                </c:pt>
                <c:pt idx="64">
                  <c:v>0.1323</c:v>
                </c:pt>
                <c:pt idx="65">
                  <c:v>-0.69899999999999995</c:v>
                </c:pt>
                <c:pt idx="66">
                  <c:v>0.30099999999999999</c:v>
                </c:pt>
                <c:pt idx="67">
                  <c:v>-0.11</c:v>
                </c:pt>
                <c:pt idx="68">
                  <c:v>1.4012</c:v>
                </c:pt>
                <c:pt idx="69">
                  <c:v>0.65900000000000003</c:v>
                </c:pt>
                <c:pt idx="70">
                  <c:v>0.67989999999999995</c:v>
                </c:pt>
                <c:pt idx="71">
                  <c:v>1.0849</c:v>
                </c:pt>
                <c:pt idx="72">
                  <c:v>0.30459999999999998</c:v>
                </c:pt>
                <c:pt idx="73">
                  <c:v>-3.5000000000000001E-3</c:v>
                </c:pt>
                <c:pt idx="74">
                  <c:v>0.3075</c:v>
                </c:pt>
                <c:pt idx="75">
                  <c:v>0.82609999999999995</c:v>
                </c:pt>
                <c:pt idx="76">
                  <c:v>1.2801</c:v>
                </c:pt>
                <c:pt idx="77">
                  <c:v>1.8992</c:v>
                </c:pt>
                <c:pt idx="78">
                  <c:v>2.6261000000000001</c:v>
                </c:pt>
                <c:pt idx="79">
                  <c:v>1.6961999999999999</c:v>
                </c:pt>
                <c:pt idx="80">
                  <c:v>-1.1938</c:v>
                </c:pt>
                <c:pt idx="81" formatCode="General">
                  <c:v>-1.9790000000000001</c:v>
                </c:pt>
                <c:pt idx="82">
                  <c:v>-0.99560000000000004</c:v>
                </c:pt>
                <c:pt idx="83">
                  <c:v>-0.69679999999999997</c:v>
                </c:pt>
                <c:pt idx="84">
                  <c:v>-0.10340000000000001</c:v>
                </c:pt>
                <c:pt idx="85">
                  <c:v>-0.14810000000000001</c:v>
                </c:pt>
                <c:pt idx="86">
                  <c:v>-0.68610000000000004</c:v>
                </c:pt>
                <c:pt idx="87">
                  <c:v>0.68479999999999996</c:v>
                </c:pt>
                <c:pt idx="88">
                  <c:v>0.84699999999999998</c:v>
                </c:pt>
                <c:pt idx="89">
                  <c:v>0.63649999999999995</c:v>
                </c:pt>
                <c:pt idx="90">
                  <c:v>4.9200000000000001E-2</c:v>
                </c:pt>
                <c:pt idx="91">
                  <c:v>0.4425</c:v>
                </c:pt>
                <c:pt idx="92">
                  <c:v>0.71930000000000005</c:v>
                </c:pt>
                <c:pt idx="93">
                  <c:v>-0.39789999999999998</c:v>
                </c:pt>
                <c:pt idx="94">
                  <c:v>-4.5699999999999998E-2</c:v>
                </c:pt>
                <c:pt idx="95">
                  <c:v>-1.1249</c:v>
                </c:pt>
                <c:pt idx="96">
                  <c:v>1.0530999999999999</c:v>
                </c:pt>
                <c:pt idx="97">
                  <c:v>-5.6000000000000001E-2</c:v>
                </c:pt>
                <c:pt idx="98">
                  <c:v>0.41499999999999998</c:v>
                </c:pt>
                <c:pt idx="99">
                  <c:v>0.23039999999999999</c:v>
                </c:pt>
                <c:pt idx="100">
                  <c:v>-0.34670000000000001</c:v>
                </c:pt>
                <c:pt idx="101">
                  <c:v>0.85</c:v>
                </c:pt>
                <c:pt idx="102">
                  <c:v>0.38019999999999998</c:v>
                </c:pt>
                <c:pt idx="103">
                  <c:v>0.53149999999999997</c:v>
                </c:pt>
                <c:pt idx="104">
                  <c:v>-0.30099999999999999</c:v>
                </c:pt>
                <c:pt idx="105">
                  <c:v>-0.48139999999999999</c:v>
                </c:pt>
                <c:pt idx="106">
                  <c:v>-0.31869999999999998</c:v>
                </c:pt>
                <c:pt idx="107">
                  <c:v>-9.7000000000000003E-2</c:v>
                </c:pt>
                <c:pt idx="108">
                  <c:v>0.64149999999999996</c:v>
                </c:pt>
                <c:pt idx="109">
                  <c:v>0.90359999999999996</c:v>
                </c:pt>
                <c:pt idx="110">
                  <c:v>1.0839000000000001</c:v>
                </c:pt>
                <c:pt idx="111">
                  <c:v>1.1209</c:v>
                </c:pt>
                <c:pt idx="112">
                  <c:v>0.52500000000000002</c:v>
                </c:pt>
                <c:pt idx="113">
                  <c:v>0.3463</c:v>
                </c:pt>
                <c:pt idx="114">
                  <c:v>0.72840000000000005</c:v>
                </c:pt>
                <c:pt idx="115">
                  <c:v>-1.0925</c:v>
                </c:pt>
                <c:pt idx="116">
                  <c:v>1.8222</c:v>
                </c:pt>
                <c:pt idx="117">
                  <c:v>1.0212000000000001</c:v>
                </c:pt>
                <c:pt idx="118">
                  <c:v>-0.9829</c:v>
                </c:pt>
                <c:pt idx="119">
                  <c:v>0.53779999999999994</c:v>
                </c:pt>
                <c:pt idx="120">
                  <c:v>-2.6040999999999999</c:v>
                </c:pt>
                <c:pt idx="121">
                  <c:v>-1.2798</c:v>
                </c:pt>
                <c:pt idx="122">
                  <c:v>-0.78779999999999994</c:v>
                </c:pt>
                <c:pt idx="123">
                  <c:v>1.4098999999999999</c:v>
                </c:pt>
                <c:pt idx="124">
                  <c:v>0.2041</c:v>
                </c:pt>
                <c:pt idx="125">
                  <c:v>-0.2306</c:v>
                </c:pt>
                <c:pt idx="126">
                  <c:v>-0.19309999999999999</c:v>
                </c:pt>
                <c:pt idx="127">
                  <c:v>-4.7600000000000003E-2</c:v>
                </c:pt>
                <c:pt idx="128">
                  <c:v>2.4899999999999999E-2</c:v>
                </c:pt>
                <c:pt idx="129">
                  <c:v>-0.77980000000000005</c:v>
                </c:pt>
                <c:pt idx="130">
                  <c:v>-0.57999999999999996</c:v>
                </c:pt>
                <c:pt idx="131">
                  <c:v>-2.98E-2</c:v>
                </c:pt>
                <c:pt idx="132">
                  <c:v>-0.95320000000000005</c:v>
                </c:pt>
                <c:pt idx="133">
                  <c:v>0.18160000000000001</c:v>
                </c:pt>
                <c:pt idx="134">
                  <c:v>-0.30320000000000003</c:v>
                </c:pt>
                <c:pt idx="135">
                  <c:v>-6.1899999999999997E-2</c:v>
                </c:pt>
                <c:pt idx="136">
                  <c:v>0.82540000000000002</c:v>
                </c:pt>
                <c:pt idx="137">
                  <c:v>-2.6800000000000001E-2</c:v>
                </c:pt>
                <c:pt idx="138">
                  <c:v>1.2967</c:v>
                </c:pt>
                <c:pt idx="139">
                  <c:v>0.54530000000000001</c:v>
                </c:pt>
                <c:pt idx="140">
                  <c:v>0.46239999999999998</c:v>
                </c:pt>
                <c:pt idx="141">
                  <c:v>0.48859999999999998</c:v>
                </c:pt>
                <c:pt idx="142">
                  <c:v>-6.0400000000000002E-2</c:v>
                </c:pt>
                <c:pt idx="143">
                  <c:v>4.1399999999999999E-2</c:v>
                </c:pt>
                <c:pt idx="144">
                  <c:v>0.72919999999999996</c:v>
                </c:pt>
                <c:pt idx="145">
                  <c:v>0.20949999999999999</c:v>
                </c:pt>
                <c:pt idx="146">
                  <c:v>-0.95860000000000001</c:v>
                </c:pt>
                <c:pt idx="147">
                  <c:v>0.53280000000000005</c:v>
                </c:pt>
                <c:pt idx="148">
                  <c:v>0.30320000000000003</c:v>
                </c:pt>
                <c:pt idx="149">
                  <c:v>0.1903</c:v>
                </c:pt>
                <c:pt idx="150">
                  <c:v>-4.0899999999999999E-2</c:v>
                </c:pt>
                <c:pt idx="151">
                  <c:v>0.38019999999999998</c:v>
                </c:pt>
                <c:pt idx="152">
                  <c:v>0.73560000000000003</c:v>
                </c:pt>
                <c:pt idx="153">
                  <c:v>0.94940000000000002</c:v>
                </c:pt>
                <c:pt idx="154">
                  <c:v>0.98229999999999995</c:v>
                </c:pt>
                <c:pt idx="155">
                  <c:v>1.5289999999999999</c:v>
                </c:pt>
                <c:pt idx="156">
                  <c:v>-2</c:v>
                </c:pt>
                <c:pt idx="157">
                  <c:v>0.27879999999999999</c:v>
                </c:pt>
                <c:pt idx="158">
                  <c:v>0.38019999999999998</c:v>
                </c:pt>
                <c:pt idx="159">
                  <c:v>0.7782</c:v>
                </c:pt>
                <c:pt idx="160">
                  <c:v>0.46239999999999998</c:v>
                </c:pt>
                <c:pt idx="161">
                  <c:v>-0.40889999999999999</c:v>
                </c:pt>
                <c:pt idx="162">
                  <c:v>0.71009999999999995</c:v>
                </c:pt>
                <c:pt idx="163">
                  <c:v>-0.42020000000000002</c:v>
                </c:pt>
              </c:numCache>
            </c:numRef>
          </c:yVal>
          <c:smooth val="0"/>
          <c:extLst>
            <c:ext xmlns:c16="http://schemas.microsoft.com/office/drawing/2014/chart" uri="{C3380CC4-5D6E-409C-BE32-E72D297353CC}">
              <c16:uniqueId val="{00000002-34F7-CD4E-8E9A-5602045CF362}"/>
            </c:ext>
          </c:extLst>
        </c:ser>
        <c:dLbls>
          <c:showLegendKey val="0"/>
          <c:showVal val="0"/>
          <c:showCatName val="0"/>
          <c:showSerName val="0"/>
          <c:showPercent val="0"/>
          <c:showBubbleSize val="0"/>
        </c:dLbls>
        <c:axId val="1674146992"/>
        <c:axId val="1"/>
      </c:scatterChart>
      <c:valAx>
        <c:axId val="1674146992"/>
        <c:scaling>
          <c:orientation val="minMax"/>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3"/>
        <c:crossBetween val="midCat"/>
      </c:valAx>
      <c:valAx>
        <c:axId val="1"/>
        <c:scaling>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146992"/>
        <c:crossesAt val="-4"/>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Invertebrate Production vs. Mean Biomass, Global</a:t>
            </a:r>
          </a:p>
        </c:rich>
      </c:tx>
      <c:layout>
        <c:manualLayout>
          <c:xMode val="edge"/>
          <c:yMode val="edge"/>
          <c:x val="0.13755594695399917"/>
          <c:y val="1.4358676476915796E-2"/>
        </c:manualLayout>
      </c:layout>
      <c:overlay val="0"/>
      <c:spPr>
        <a:noFill/>
        <a:ln w="25400">
          <a:noFill/>
        </a:ln>
      </c:spPr>
    </c:title>
    <c:autoTitleDeleted val="0"/>
    <c:plotArea>
      <c:layout>
        <c:manualLayout>
          <c:layoutTarget val="inner"/>
          <c:xMode val="edge"/>
          <c:yMode val="edge"/>
          <c:x val="0.16228061486997644"/>
          <c:y val="0.18032774856467421"/>
          <c:w val="0.82017499947798911"/>
          <c:h val="0.71584651702946434"/>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2717118611414E-2"/>
                  <c:y val="0.4446837454407910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Aqua!$D$1571:$D$1620</c:f>
              <c:numCache>
                <c:formatCode>0.0</c:formatCode>
                <c:ptCount val="50"/>
                <c:pt idx="0">
                  <c:v>0.52</c:v>
                </c:pt>
                <c:pt idx="1">
                  <c:v>9.8000000000000007</c:v>
                </c:pt>
                <c:pt idx="5">
                  <c:v>60.6</c:v>
                </c:pt>
                <c:pt idx="6">
                  <c:v>19.399999999999999</c:v>
                </c:pt>
                <c:pt idx="7">
                  <c:v>204</c:v>
                </c:pt>
                <c:pt idx="8">
                  <c:v>7.67</c:v>
                </c:pt>
                <c:pt idx="9">
                  <c:v>80</c:v>
                </c:pt>
                <c:pt idx="11">
                  <c:v>10</c:v>
                </c:pt>
                <c:pt idx="12">
                  <c:v>1.3</c:v>
                </c:pt>
                <c:pt idx="13">
                  <c:v>0.33</c:v>
                </c:pt>
                <c:pt idx="14">
                  <c:v>8.07</c:v>
                </c:pt>
                <c:pt idx="15">
                  <c:v>1.03</c:v>
                </c:pt>
                <c:pt idx="16">
                  <c:v>2.5000000000000001E-3</c:v>
                </c:pt>
                <c:pt idx="17">
                  <c:v>1.75</c:v>
                </c:pt>
                <c:pt idx="19">
                  <c:v>3</c:v>
                </c:pt>
                <c:pt idx="20">
                  <c:v>0.46</c:v>
                </c:pt>
                <c:pt idx="21">
                  <c:v>3.3</c:v>
                </c:pt>
                <c:pt idx="22">
                  <c:v>44</c:v>
                </c:pt>
                <c:pt idx="23">
                  <c:v>0.43</c:v>
                </c:pt>
                <c:pt idx="24">
                  <c:v>0.67</c:v>
                </c:pt>
                <c:pt idx="25">
                  <c:v>0.79</c:v>
                </c:pt>
                <c:pt idx="26">
                  <c:v>6.3</c:v>
                </c:pt>
                <c:pt idx="27">
                  <c:v>2.35</c:v>
                </c:pt>
                <c:pt idx="28">
                  <c:v>3.42</c:v>
                </c:pt>
                <c:pt idx="29">
                  <c:v>1.18</c:v>
                </c:pt>
                <c:pt idx="30">
                  <c:v>20.6</c:v>
                </c:pt>
                <c:pt idx="31" formatCode="0.000">
                  <c:v>0.03</c:v>
                </c:pt>
                <c:pt idx="32">
                  <c:v>2.7E-2</c:v>
                </c:pt>
                <c:pt idx="33">
                  <c:v>8.8999999999999996E-2</c:v>
                </c:pt>
                <c:pt idx="34">
                  <c:v>1.3</c:v>
                </c:pt>
                <c:pt idx="35">
                  <c:v>8.66</c:v>
                </c:pt>
                <c:pt idx="36">
                  <c:v>38</c:v>
                </c:pt>
                <c:pt idx="37">
                  <c:v>17.399999999999999</c:v>
                </c:pt>
                <c:pt idx="38">
                  <c:v>39</c:v>
                </c:pt>
                <c:pt idx="39">
                  <c:v>0.69</c:v>
                </c:pt>
                <c:pt idx="40">
                  <c:v>0.13</c:v>
                </c:pt>
                <c:pt idx="41">
                  <c:v>5.1999999999999998E-2</c:v>
                </c:pt>
                <c:pt idx="42">
                  <c:v>1.69</c:v>
                </c:pt>
                <c:pt idx="43">
                  <c:v>0.12</c:v>
                </c:pt>
                <c:pt idx="44">
                  <c:v>2.23</c:v>
                </c:pt>
                <c:pt idx="45">
                  <c:v>1.83</c:v>
                </c:pt>
                <c:pt idx="46">
                  <c:v>0.39</c:v>
                </c:pt>
                <c:pt idx="49">
                  <c:v>62</c:v>
                </c:pt>
              </c:numCache>
            </c:numRef>
          </c:xVal>
          <c:yVal>
            <c:numRef>
              <c:f>Aqua!$E$1571:$E$1620</c:f>
              <c:numCache>
                <c:formatCode>0.0</c:formatCode>
                <c:ptCount val="50"/>
                <c:pt idx="0">
                  <c:v>2</c:v>
                </c:pt>
                <c:pt idx="1">
                  <c:v>56.7</c:v>
                </c:pt>
                <c:pt idx="5">
                  <c:v>16.7</c:v>
                </c:pt>
                <c:pt idx="6">
                  <c:v>17.5</c:v>
                </c:pt>
                <c:pt idx="7">
                  <c:v>124</c:v>
                </c:pt>
                <c:pt idx="8">
                  <c:v>29.6</c:v>
                </c:pt>
                <c:pt idx="9" formatCode="0">
                  <c:v>35</c:v>
                </c:pt>
                <c:pt idx="10" formatCode="0">
                  <c:v>13</c:v>
                </c:pt>
                <c:pt idx="11">
                  <c:v>15.4</c:v>
                </c:pt>
                <c:pt idx="12">
                  <c:v>4.5</c:v>
                </c:pt>
                <c:pt idx="13" formatCode="0.00">
                  <c:v>0.82</c:v>
                </c:pt>
                <c:pt idx="14" formatCode="0">
                  <c:v>183</c:v>
                </c:pt>
                <c:pt idx="15">
                  <c:v>60.3</c:v>
                </c:pt>
                <c:pt idx="16" formatCode="0.000">
                  <c:v>5.2999999999999999E-2</c:v>
                </c:pt>
                <c:pt idx="17" formatCode="0">
                  <c:v>52</c:v>
                </c:pt>
                <c:pt idx="18" formatCode="0">
                  <c:v>70</c:v>
                </c:pt>
                <c:pt idx="19">
                  <c:v>11.5</c:v>
                </c:pt>
                <c:pt idx="20">
                  <c:v>1.4</c:v>
                </c:pt>
                <c:pt idx="21">
                  <c:v>6.7</c:v>
                </c:pt>
                <c:pt idx="22" formatCode="0">
                  <c:v>106</c:v>
                </c:pt>
                <c:pt idx="23">
                  <c:v>0.9</c:v>
                </c:pt>
                <c:pt idx="24">
                  <c:v>1.2</c:v>
                </c:pt>
                <c:pt idx="25">
                  <c:v>3.2</c:v>
                </c:pt>
                <c:pt idx="26">
                  <c:v>27.6</c:v>
                </c:pt>
                <c:pt idx="27">
                  <c:v>11.2</c:v>
                </c:pt>
                <c:pt idx="28">
                  <c:v>11.2</c:v>
                </c:pt>
                <c:pt idx="29" formatCode="0.00">
                  <c:v>3.85</c:v>
                </c:pt>
                <c:pt idx="30">
                  <c:v>10.8</c:v>
                </c:pt>
                <c:pt idx="31" formatCode="0.000">
                  <c:v>9.4E-2</c:v>
                </c:pt>
                <c:pt idx="32" formatCode="0.000">
                  <c:v>0.10299999999999999</c:v>
                </c:pt>
                <c:pt idx="33" formatCode="0.000">
                  <c:v>0.34799999999999998</c:v>
                </c:pt>
                <c:pt idx="34">
                  <c:v>6.7</c:v>
                </c:pt>
                <c:pt idx="35">
                  <c:v>14.5</c:v>
                </c:pt>
                <c:pt idx="36">
                  <c:v>78.599999999999994</c:v>
                </c:pt>
                <c:pt idx="37">
                  <c:v>33.9</c:v>
                </c:pt>
                <c:pt idx="38">
                  <c:v>179</c:v>
                </c:pt>
                <c:pt idx="39" formatCode="0.00">
                  <c:v>0.68</c:v>
                </c:pt>
                <c:pt idx="40" formatCode="0.00">
                  <c:v>0.24</c:v>
                </c:pt>
                <c:pt idx="41" formatCode="0.000">
                  <c:v>7.5999999999999998E-2</c:v>
                </c:pt>
                <c:pt idx="42" formatCode="0.00">
                  <c:v>2.97</c:v>
                </c:pt>
                <c:pt idx="43" formatCode="0.00">
                  <c:v>0.18</c:v>
                </c:pt>
                <c:pt idx="44">
                  <c:v>5.9</c:v>
                </c:pt>
                <c:pt idx="45" formatCode="0.00">
                  <c:v>7.7</c:v>
                </c:pt>
                <c:pt idx="46" formatCode="0.00">
                  <c:v>0.78</c:v>
                </c:pt>
                <c:pt idx="49">
                  <c:v>49.8</c:v>
                </c:pt>
              </c:numCache>
            </c:numRef>
          </c:yVal>
          <c:smooth val="0"/>
          <c:extLst>
            <c:ext xmlns:c16="http://schemas.microsoft.com/office/drawing/2014/chart" uri="{C3380CC4-5D6E-409C-BE32-E72D297353CC}">
              <c16:uniqueId val="{00000001-8196-494C-A46A-825F0D97B216}"/>
            </c:ext>
          </c:extLst>
        </c:ser>
        <c:dLbls>
          <c:showLegendKey val="0"/>
          <c:showVal val="0"/>
          <c:showCatName val="0"/>
          <c:showSerName val="0"/>
          <c:showPercent val="0"/>
          <c:showBubbleSize val="0"/>
        </c:dLbls>
        <c:axId val="1674175904"/>
        <c:axId val="1"/>
      </c:scatterChart>
      <c:valAx>
        <c:axId val="1674175904"/>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175904"/>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Carnivore Invertebrate Production vs. Mean Biomass, Global</a:t>
            </a:r>
          </a:p>
        </c:rich>
      </c:tx>
      <c:layout>
        <c:manualLayout>
          <c:xMode val="edge"/>
          <c:yMode val="edge"/>
          <c:x val="0.17391947185641096"/>
          <c:y val="1.4358550485056772E-2"/>
        </c:manualLayout>
      </c:layout>
      <c:overlay val="0"/>
      <c:spPr>
        <a:noFill/>
        <a:ln w="25400">
          <a:noFill/>
        </a:ln>
      </c:spPr>
    </c:title>
    <c:autoTitleDeleted val="0"/>
    <c:plotArea>
      <c:layout>
        <c:manualLayout>
          <c:layoutTarget val="inner"/>
          <c:xMode val="edge"/>
          <c:yMode val="edge"/>
          <c:x val="0.16157205240174671"/>
          <c:y val="0.24309392265193369"/>
          <c:w val="0.80786026200873362"/>
          <c:h val="0.64640883977900554"/>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7.3983371801468301E-2"/>
                  <c:y val="0.40970363345635996"/>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Aqua!$P$1571:$P$1580</c:f>
              <c:numCache>
                <c:formatCode>0.0</c:formatCode>
                <c:ptCount val="10"/>
                <c:pt idx="0">
                  <c:v>10</c:v>
                </c:pt>
                <c:pt idx="1">
                  <c:v>1.3</c:v>
                </c:pt>
                <c:pt idx="2">
                  <c:v>0.33</c:v>
                </c:pt>
                <c:pt idx="3">
                  <c:v>2.5000000000000001E-3</c:v>
                </c:pt>
                <c:pt idx="4">
                  <c:v>44</c:v>
                </c:pt>
                <c:pt idx="5">
                  <c:v>2.35</c:v>
                </c:pt>
                <c:pt idx="6">
                  <c:v>3.42</c:v>
                </c:pt>
                <c:pt idx="7">
                  <c:v>1.18</c:v>
                </c:pt>
                <c:pt idx="8">
                  <c:v>8.66</c:v>
                </c:pt>
                <c:pt idx="9">
                  <c:v>1.69</c:v>
                </c:pt>
              </c:numCache>
            </c:numRef>
          </c:xVal>
          <c:yVal>
            <c:numRef>
              <c:f>Aqua!$Q$1571:$Q$1580</c:f>
              <c:numCache>
                <c:formatCode>0.0</c:formatCode>
                <c:ptCount val="10"/>
                <c:pt idx="0">
                  <c:v>15.4</c:v>
                </c:pt>
                <c:pt idx="1">
                  <c:v>4.5</c:v>
                </c:pt>
                <c:pt idx="2" formatCode="0.00">
                  <c:v>0.82</c:v>
                </c:pt>
                <c:pt idx="3" formatCode="0.000">
                  <c:v>5.2999999999999999E-2</c:v>
                </c:pt>
                <c:pt idx="4" formatCode="0">
                  <c:v>106</c:v>
                </c:pt>
                <c:pt idx="5">
                  <c:v>11.2</c:v>
                </c:pt>
                <c:pt idx="6">
                  <c:v>11.2</c:v>
                </c:pt>
                <c:pt idx="7" formatCode="0.00">
                  <c:v>3.85</c:v>
                </c:pt>
                <c:pt idx="8">
                  <c:v>14.5</c:v>
                </c:pt>
                <c:pt idx="9" formatCode="0.00">
                  <c:v>2.97</c:v>
                </c:pt>
              </c:numCache>
            </c:numRef>
          </c:yVal>
          <c:smooth val="0"/>
          <c:extLst>
            <c:ext xmlns:c16="http://schemas.microsoft.com/office/drawing/2014/chart" uri="{C3380CC4-5D6E-409C-BE32-E72D297353CC}">
              <c16:uniqueId val="{00000001-F73E-A746-83B7-30A3F1B8DBF6}"/>
            </c:ext>
          </c:extLst>
        </c:ser>
        <c:dLbls>
          <c:showLegendKey val="0"/>
          <c:showVal val="0"/>
          <c:showCatName val="0"/>
          <c:showSerName val="0"/>
          <c:showPercent val="0"/>
          <c:showBubbleSize val="0"/>
        </c:dLbls>
        <c:axId val="1674203824"/>
        <c:axId val="1"/>
      </c:scatterChart>
      <c:valAx>
        <c:axId val="1674203824"/>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203824"/>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Phytoplankton Production vs. Biomass, Global</a:t>
            </a:r>
          </a:p>
        </c:rich>
      </c:tx>
      <c:layout>
        <c:manualLayout>
          <c:xMode val="edge"/>
          <c:yMode val="edge"/>
          <c:x val="0.13755573274859628"/>
          <c:y val="1.4358550485056772E-2"/>
        </c:manualLayout>
      </c:layout>
      <c:overlay val="0"/>
      <c:spPr>
        <a:noFill/>
        <a:ln w="25400">
          <a:noFill/>
        </a:ln>
      </c:spPr>
    </c:title>
    <c:autoTitleDeleted val="0"/>
    <c:plotArea>
      <c:layout>
        <c:manualLayout>
          <c:layoutTarget val="inner"/>
          <c:xMode val="edge"/>
          <c:yMode val="edge"/>
          <c:x val="0.17721509859619214"/>
          <c:y val="0.14917167313663549"/>
          <c:w val="0.80168735079229769"/>
          <c:h val="0.74033348890033912"/>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0443901790757202"/>
                  <c:y val="0.39999647300526414"/>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Aqua!$G$11:$G$31</c:f>
              <c:numCache>
                <c:formatCode>0.0</c:formatCode>
                <c:ptCount val="21"/>
                <c:pt idx="0">
                  <c:v>2.5</c:v>
                </c:pt>
                <c:pt idx="1">
                  <c:v>0.6</c:v>
                </c:pt>
                <c:pt idx="2">
                  <c:v>1.6</c:v>
                </c:pt>
                <c:pt idx="3">
                  <c:v>0.8</c:v>
                </c:pt>
                <c:pt idx="4">
                  <c:v>1.5</c:v>
                </c:pt>
                <c:pt idx="5">
                  <c:v>7.3</c:v>
                </c:pt>
                <c:pt idx="6">
                  <c:v>15.8</c:v>
                </c:pt>
                <c:pt idx="7">
                  <c:v>10.5</c:v>
                </c:pt>
                <c:pt idx="8">
                  <c:v>10.6</c:v>
                </c:pt>
                <c:pt idx="9">
                  <c:v>0.8</c:v>
                </c:pt>
                <c:pt idx="10">
                  <c:v>84.1</c:v>
                </c:pt>
                <c:pt idx="11">
                  <c:v>4.5999999999999996</c:v>
                </c:pt>
                <c:pt idx="12">
                  <c:v>38.299999999999997</c:v>
                </c:pt>
                <c:pt idx="13">
                  <c:v>24.2</c:v>
                </c:pt>
                <c:pt idx="14">
                  <c:v>10.7</c:v>
                </c:pt>
                <c:pt idx="15">
                  <c:v>48.4</c:v>
                </c:pt>
                <c:pt idx="16">
                  <c:v>65.7</c:v>
                </c:pt>
                <c:pt idx="17">
                  <c:v>31.9</c:v>
                </c:pt>
                <c:pt idx="18">
                  <c:v>70.8</c:v>
                </c:pt>
                <c:pt idx="19">
                  <c:v>74</c:v>
                </c:pt>
                <c:pt idx="20">
                  <c:v>199.6</c:v>
                </c:pt>
              </c:numCache>
            </c:numRef>
          </c:xVal>
          <c:yVal>
            <c:numRef>
              <c:f>Aqua!$H$11:$H$31</c:f>
              <c:numCache>
                <c:formatCode>0.0</c:formatCode>
                <c:ptCount val="21"/>
                <c:pt idx="0">
                  <c:v>5</c:v>
                </c:pt>
                <c:pt idx="1">
                  <c:v>12</c:v>
                </c:pt>
                <c:pt idx="2">
                  <c:v>15</c:v>
                </c:pt>
                <c:pt idx="3">
                  <c:v>17</c:v>
                </c:pt>
                <c:pt idx="4">
                  <c:v>23</c:v>
                </c:pt>
                <c:pt idx="5">
                  <c:v>27</c:v>
                </c:pt>
                <c:pt idx="6">
                  <c:v>35</c:v>
                </c:pt>
                <c:pt idx="7">
                  <c:v>41</c:v>
                </c:pt>
                <c:pt idx="8">
                  <c:v>64</c:v>
                </c:pt>
                <c:pt idx="9">
                  <c:v>79</c:v>
                </c:pt>
                <c:pt idx="10">
                  <c:v>107</c:v>
                </c:pt>
                <c:pt idx="11">
                  <c:v>167</c:v>
                </c:pt>
                <c:pt idx="12">
                  <c:v>178</c:v>
                </c:pt>
                <c:pt idx="13">
                  <c:v>190</c:v>
                </c:pt>
                <c:pt idx="14">
                  <c:v>320</c:v>
                </c:pt>
                <c:pt idx="15">
                  <c:v>371</c:v>
                </c:pt>
                <c:pt idx="16">
                  <c:v>439</c:v>
                </c:pt>
                <c:pt idx="17">
                  <c:v>439</c:v>
                </c:pt>
                <c:pt idx="18">
                  <c:v>474</c:v>
                </c:pt>
                <c:pt idx="19">
                  <c:v>619</c:v>
                </c:pt>
                <c:pt idx="20">
                  <c:v>1403</c:v>
                </c:pt>
              </c:numCache>
            </c:numRef>
          </c:yVal>
          <c:smooth val="0"/>
          <c:extLst>
            <c:ext xmlns:c16="http://schemas.microsoft.com/office/drawing/2014/chart" uri="{C3380CC4-5D6E-409C-BE32-E72D297353CC}">
              <c16:uniqueId val="{00000001-AE05-7140-8A64-ECD184C87DCB}"/>
            </c:ext>
          </c:extLst>
        </c:ser>
        <c:dLbls>
          <c:showLegendKey val="0"/>
          <c:showVal val="0"/>
          <c:showCatName val="0"/>
          <c:showSerName val="0"/>
          <c:showPercent val="0"/>
          <c:showBubbleSize val="0"/>
        </c:dLbls>
        <c:axId val="1674232192"/>
        <c:axId val="1"/>
      </c:scatterChart>
      <c:valAx>
        <c:axId val="1674232192"/>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232192"/>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Phytoplankton vs. Zooplankton Biomass, Global (volumetric)</a:t>
            </a:r>
          </a:p>
        </c:rich>
      </c:tx>
      <c:layout>
        <c:manualLayout>
          <c:xMode val="edge"/>
          <c:yMode val="edge"/>
          <c:x val="0.13755571867075936"/>
          <c:y val="1.435837412215365E-2"/>
        </c:manualLayout>
      </c:layout>
      <c:overlay val="0"/>
      <c:spPr>
        <a:noFill/>
        <a:ln w="25400">
          <a:noFill/>
        </a:ln>
      </c:spPr>
    </c:title>
    <c:autoTitleDeleted val="0"/>
    <c:plotArea>
      <c:layout>
        <c:manualLayout>
          <c:layoutTarget val="inner"/>
          <c:xMode val="edge"/>
          <c:yMode val="edge"/>
          <c:x val="0.14406757305457207"/>
          <c:y val="0.16483483316308359"/>
          <c:w val="0.84745631208571803"/>
          <c:h val="0.69780079372372061"/>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2717118611414E-2"/>
                  <c:y val="0.44468374544079103"/>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Aqua!$P$11:$P$34</c:f>
              <c:numCache>
                <c:formatCode>General</c:formatCode>
                <c:ptCount val="24"/>
                <c:pt idx="0">
                  <c:v>0.24509803921568629</c:v>
                </c:pt>
                <c:pt idx="1">
                  <c:v>0.16216216216216214</c:v>
                </c:pt>
                <c:pt idx="2">
                  <c:v>0.34782608695652178</c:v>
                </c:pt>
                <c:pt idx="3">
                  <c:v>0.1702127659574468</c:v>
                </c:pt>
                <c:pt idx="4">
                  <c:v>0.16666666666666666</c:v>
                </c:pt>
                <c:pt idx="5">
                  <c:v>0.4932432432432432</c:v>
                </c:pt>
                <c:pt idx="6">
                  <c:v>1.0821917808219179</c:v>
                </c:pt>
                <c:pt idx="7">
                  <c:v>2.3333333333333335</c:v>
                </c:pt>
                <c:pt idx="8">
                  <c:v>1.892857142857143</c:v>
                </c:pt>
                <c:pt idx="9">
                  <c:v>0.61538461538461542</c:v>
                </c:pt>
                <c:pt idx="10">
                  <c:v>11.520547945205479</c:v>
                </c:pt>
                <c:pt idx="11">
                  <c:v>3.0666666666666664</c:v>
                </c:pt>
                <c:pt idx="12">
                  <c:v>9.5749999999999993</c:v>
                </c:pt>
                <c:pt idx="13">
                  <c:v>1.7925925925925925</c:v>
                </c:pt>
                <c:pt idx="14">
                  <c:v>4.458333333333333</c:v>
                </c:pt>
                <c:pt idx="15">
                  <c:v>32.266666666666666</c:v>
                </c:pt>
                <c:pt idx="16">
                  <c:v>16.024390243902442</c:v>
                </c:pt>
                <c:pt idx="17">
                  <c:v>3.6249999999999996</c:v>
                </c:pt>
                <c:pt idx="18">
                  <c:v>44.249999999999993</c:v>
                </c:pt>
                <c:pt idx="19">
                  <c:v>2.96</c:v>
                </c:pt>
                <c:pt idx="20">
                  <c:v>83.166666666666671</c:v>
                </c:pt>
                <c:pt idx="21">
                  <c:v>18.2</c:v>
                </c:pt>
                <c:pt idx="22">
                  <c:v>4.7962962962962958</c:v>
                </c:pt>
                <c:pt idx="23">
                  <c:v>0.8</c:v>
                </c:pt>
              </c:numCache>
            </c:numRef>
          </c:xVal>
          <c:yVal>
            <c:numRef>
              <c:f>Aqua!$Q$11:$Q$34</c:f>
              <c:numCache>
                <c:formatCode>General</c:formatCode>
                <c:ptCount val="24"/>
                <c:pt idx="0">
                  <c:v>1.9607843137254905E-2</c:v>
                </c:pt>
                <c:pt idx="1">
                  <c:v>5.4054054054054057E-2</c:v>
                </c:pt>
                <c:pt idx="2">
                  <c:v>0.36956521739130438</c:v>
                </c:pt>
                <c:pt idx="3">
                  <c:v>0.27659574468085107</c:v>
                </c:pt>
                <c:pt idx="4">
                  <c:v>0.94444444444444442</c:v>
                </c:pt>
                <c:pt idx="5">
                  <c:v>3.3783783783783779E-2</c:v>
                </c:pt>
                <c:pt idx="6">
                  <c:v>0.4863013698630137</c:v>
                </c:pt>
                <c:pt idx="7">
                  <c:v>2.1333333333333333</c:v>
                </c:pt>
                <c:pt idx="8">
                  <c:v>0.46428571428571436</c:v>
                </c:pt>
                <c:pt idx="9">
                  <c:v>1.3076923076923077</c:v>
                </c:pt>
                <c:pt idx="10">
                  <c:v>2.1369863013698631</c:v>
                </c:pt>
                <c:pt idx="11">
                  <c:v>2.9333333333333336</c:v>
                </c:pt>
                <c:pt idx="12">
                  <c:v>5.25</c:v>
                </c:pt>
                <c:pt idx="13">
                  <c:v>1.7037037037037037</c:v>
                </c:pt>
                <c:pt idx="14">
                  <c:v>12.166666666666666</c:v>
                </c:pt>
                <c:pt idx="15">
                  <c:v>2.6</c:v>
                </c:pt>
                <c:pt idx="16">
                  <c:v>3.9756097560975614</c:v>
                </c:pt>
                <c:pt idx="17">
                  <c:v>1.3636363636363635</c:v>
                </c:pt>
                <c:pt idx="18">
                  <c:v>9.8124999999999982</c:v>
                </c:pt>
                <c:pt idx="19">
                  <c:v>0.77200000000000002</c:v>
                </c:pt>
                <c:pt idx="20">
                  <c:v>3.7083333333333335</c:v>
                </c:pt>
                <c:pt idx="21">
                  <c:v>3.6</c:v>
                </c:pt>
                <c:pt idx="22">
                  <c:v>3.1851851851851847</c:v>
                </c:pt>
                <c:pt idx="23">
                  <c:v>1.1000000000000001</c:v>
                </c:pt>
              </c:numCache>
            </c:numRef>
          </c:yVal>
          <c:smooth val="0"/>
          <c:extLst>
            <c:ext xmlns:c16="http://schemas.microsoft.com/office/drawing/2014/chart" uri="{C3380CC4-5D6E-409C-BE32-E72D297353CC}">
              <c16:uniqueId val="{00000001-3B2E-A84F-90FA-C8EF7CA74C09}"/>
            </c:ext>
          </c:extLst>
        </c:ser>
        <c:dLbls>
          <c:showLegendKey val="0"/>
          <c:showVal val="0"/>
          <c:showCatName val="0"/>
          <c:showSerName val="0"/>
          <c:showPercent val="0"/>
          <c:showBubbleSize val="0"/>
        </c:dLbls>
        <c:axId val="1674249360"/>
        <c:axId val="1"/>
      </c:scatterChart>
      <c:valAx>
        <c:axId val="1674249360"/>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249360"/>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 Invertebrate Production vs. Mean Biomass, (Carnivores excluded)</a:t>
            </a:r>
          </a:p>
        </c:rich>
      </c:tx>
      <c:layout>
        <c:manualLayout>
          <c:xMode val="edge"/>
          <c:yMode val="edge"/>
          <c:x val="0.17391947185641096"/>
          <c:y val="1.4358550485056772E-2"/>
        </c:manualLayout>
      </c:layout>
      <c:overlay val="0"/>
      <c:spPr>
        <a:noFill/>
        <a:ln w="25400">
          <a:noFill/>
        </a:ln>
      </c:spPr>
    </c:title>
    <c:autoTitleDeleted val="0"/>
    <c:plotArea>
      <c:layout>
        <c:manualLayout>
          <c:layoutTarget val="inner"/>
          <c:xMode val="edge"/>
          <c:yMode val="edge"/>
          <c:x val="0.16157205240174671"/>
          <c:y val="0.28176795580110497"/>
          <c:w val="0.81659388646288211"/>
          <c:h val="0.54696132596685088"/>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9.862978372244946E-2"/>
                  <c:y val="0.23756906077348067"/>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Aqua!$P$1581:$P$1613</c:f>
              <c:numCache>
                <c:formatCode>0.0</c:formatCode>
                <c:ptCount val="33"/>
                <c:pt idx="0">
                  <c:v>80</c:v>
                </c:pt>
                <c:pt idx="1">
                  <c:v>3.3</c:v>
                </c:pt>
                <c:pt idx="2">
                  <c:v>0.43</c:v>
                </c:pt>
                <c:pt idx="3">
                  <c:v>0.67</c:v>
                </c:pt>
                <c:pt idx="4">
                  <c:v>0.79</c:v>
                </c:pt>
                <c:pt idx="5">
                  <c:v>38</c:v>
                </c:pt>
                <c:pt idx="6">
                  <c:v>0.69</c:v>
                </c:pt>
                <c:pt idx="7">
                  <c:v>0.13</c:v>
                </c:pt>
                <c:pt idx="8">
                  <c:v>0.12</c:v>
                </c:pt>
                <c:pt idx="9">
                  <c:v>0.39</c:v>
                </c:pt>
                <c:pt idx="10">
                  <c:v>19.399999999999999</c:v>
                </c:pt>
                <c:pt idx="11">
                  <c:v>7.67</c:v>
                </c:pt>
                <c:pt idx="12">
                  <c:v>0.52</c:v>
                </c:pt>
                <c:pt idx="13">
                  <c:v>8.07</c:v>
                </c:pt>
                <c:pt idx="14">
                  <c:v>1.75</c:v>
                </c:pt>
                <c:pt idx="15">
                  <c:v>3</c:v>
                </c:pt>
                <c:pt idx="16">
                  <c:v>0.46</c:v>
                </c:pt>
                <c:pt idx="17">
                  <c:v>20.6</c:v>
                </c:pt>
                <c:pt idx="18" formatCode="0.000">
                  <c:v>0.03</c:v>
                </c:pt>
                <c:pt idx="19">
                  <c:v>2.7E-2</c:v>
                </c:pt>
                <c:pt idx="20">
                  <c:v>8.8999999999999996E-2</c:v>
                </c:pt>
                <c:pt idx="21">
                  <c:v>1.3</c:v>
                </c:pt>
                <c:pt idx="22">
                  <c:v>17.399999999999999</c:v>
                </c:pt>
                <c:pt idx="23">
                  <c:v>39</c:v>
                </c:pt>
                <c:pt idx="24">
                  <c:v>5.1999999999999998E-2</c:v>
                </c:pt>
                <c:pt idx="25">
                  <c:v>2.23</c:v>
                </c:pt>
                <c:pt idx="26">
                  <c:v>1.83</c:v>
                </c:pt>
                <c:pt idx="27">
                  <c:v>62</c:v>
                </c:pt>
                <c:pt idx="28">
                  <c:v>60.6</c:v>
                </c:pt>
                <c:pt idx="29">
                  <c:v>1.03</c:v>
                </c:pt>
                <c:pt idx="30">
                  <c:v>204</c:v>
                </c:pt>
                <c:pt idx="31">
                  <c:v>9.8000000000000007</c:v>
                </c:pt>
                <c:pt idx="32">
                  <c:v>6.3</c:v>
                </c:pt>
              </c:numCache>
            </c:numRef>
          </c:xVal>
          <c:yVal>
            <c:numRef>
              <c:f>Aqua!$Q$1581:$Q$1613</c:f>
              <c:numCache>
                <c:formatCode>0.0</c:formatCode>
                <c:ptCount val="33"/>
                <c:pt idx="0" formatCode="0">
                  <c:v>35</c:v>
                </c:pt>
                <c:pt idx="1">
                  <c:v>6.7</c:v>
                </c:pt>
                <c:pt idx="2">
                  <c:v>0.9</c:v>
                </c:pt>
                <c:pt idx="3">
                  <c:v>1.2</c:v>
                </c:pt>
                <c:pt idx="4">
                  <c:v>3.2</c:v>
                </c:pt>
                <c:pt idx="5">
                  <c:v>78.599999999999994</c:v>
                </c:pt>
                <c:pt idx="6" formatCode="0.00">
                  <c:v>0.68</c:v>
                </c:pt>
                <c:pt idx="7" formatCode="0.00">
                  <c:v>0.24</c:v>
                </c:pt>
                <c:pt idx="8" formatCode="0.00">
                  <c:v>0.18</c:v>
                </c:pt>
                <c:pt idx="9" formatCode="0.00">
                  <c:v>0.78</c:v>
                </c:pt>
                <c:pt idx="10">
                  <c:v>17.5</c:v>
                </c:pt>
                <c:pt idx="11">
                  <c:v>29.6</c:v>
                </c:pt>
                <c:pt idx="12">
                  <c:v>2</c:v>
                </c:pt>
                <c:pt idx="13" formatCode="0">
                  <c:v>183</c:v>
                </c:pt>
                <c:pt idx="14" formatCode="0">
                  <c:v>52</c:v>
                </c:pt>
                <c:pt idx="15">
                  <c:v>11.5</c:v>
                </c:pt>
                <c:pt idx="16">
                  <c:v>1.4</c:v>
                </c:pt>
                <c:pt idx="17">
                  <c:v>10.8</c:v>
                </c:pt>
                <c:pt idx="18" formatCode="0.000">
                  <c:v>9.4E-2</c:v>
                </c:pt>
                <c:pt idx="19" formatCode="0.000">
                  <c:v>0.10299999999999999</c:v>
                </c:pt>
                <c:pt idx="20" formatCode="0.000">
                  <c:v>0.34799999999999998</c:v>
                </c:pt>
                <c:pt idx="21">
                  <c:v>6.7</c:v>
                </c:pt>
                <c:pt idx="22">
                  <c:v>33.9</c:v>
                </c:pt>
                <c:pt idx="23">
                  <c:v>179</c:v>
                </c:pt>
                <c:pt idx="24" formatCode="0.000">
                  <c:v>7.5999999999999998E-2</c:v>
                </c:pt>
                <c:pt idx="25">
                  <c:v>5.9</c:v>
                </c:pt>
                <c:pt idx="26" formatCode="0.00">
                  <c:v>7.7</c:v>
                </c:pt>
                <c:pt idx="27">
                  <c:v>49.8</c:v>
                </c:pt>
                <c:pt idx="28">
                  <c:v>16.7</c:v>
                </c:pt>
                <c:pt idx="29">
                  <c:v>60.3</c:v>
                </c:pt>
                <c:pt idx="30">
                  <c:v>124</c:v>
                </c:pt>
                <c:pt idx="31">
                  <c:v>56.7</c:v>
                </c:pt>
                <c:pt idx="32">
                  <c:v>27.6</c:v>
                </c:pt>
              </c:numCache>
            </c:numRef>
          </c:yVal>
          <c:smooth val="0"/>
          <c:extLst>
            <c:ext xmlns:c16="http://schemas.microsoft.com/office/drawing/2014/chart" uri="{C3380CC4-5D6E-409C-BE32-E72D297353CC}">
              <c16:uniqueId val="{00000001-186C-0C4A-95DE-C67642B81A1F}"/>
            </c:ext>
          </c:extLst>
        </c:ser>
        <c:dLbls>
          <c:showLegendKey val="0"/>
          <c:showVal val="0"/>
          <c:showCatName val="0"/>
          <c:showSerName val="0"/>
          <c:showPercent val="0"/>
          <c:showBubbleSize val="0"/>
        </c:dLbls>
        <c:axId val="1674277728"/>
        <c:axId val="1"/>
      </c:scatterChart>
      <c:valAx>
        <c:axId val="1674277728"/>
        <c:scaling>
          <c:logBase val="10"/>
          <c:orientation val="minMax"/>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277728"/>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Marine Microzooplankton Biomass vs. Phytoplankton Biomass, Indian Ocean</a:t>
            </a:r>
          </a:p>
        </c:rich>
      </c:tx>
      <c:layout>
        <c:manualLayout>
          <c:xMode val="edge"/>
          <c:yMode val="edge"/>
          <c:x val="0.151076568015205"/>
          <c:y val="8.219111499951395E-4"/>
        </c:manualLayout>
      </c:layout>
      <c:overlay val="0"/>
      <c:spPr>
        <a:noFill/>
        <a:ln w="25400">
          <a:noFill/>
        </a:ln>
      </c:spPr>
    </c:title>
    <c:autoTitleDeleted val="0"/>
    <c:plotArea>
      <c:layout>
        <c:manualLayout>
          <c:layoutTarget val="inner"/>
          <c:xMode val="edge"/>
          <c:yMode val="edge"/>
          <c:x val="0.1336206896551724"/>
          <c:y val="0.24324324324324326"/>
          <c:w val="0.84913793103448276"/>
          <c:h val="0.64864864864864868"/>
        </c:manualLayout>
      </c:layout>
      <c:scatterChart>
        <c:scatterStyle val="lineMarker"/>
        <c:varyColors val="0"/>
        <c:ser>
          <c:idx val="1"/>
          <c:order val="0"/>
          <c:tx>
            <c:v>Indian Ocean</c:v>
          </c:tx>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2719242125984255"/>
                  <c:y val="6.4468746962185283E-2"/>
                </c:manualLayout>
              </c:layout>
              <c:numFmt formatCode="0.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trendlineLbl>
          </c:trendline>
          <c:xVal>
            <c:numRef>
              <c:f>Aqua!$O$504:$O$614</c:f>
              <c:numCache>
                <c:formatCode>General</c:formatCode>
                <c:ptCount val="111"/>
                <c:pt idx="0">
                  <c:v>7.3913122503415765E-2</c:v>
                </c:pt>
                <c:pt idx="1">
                  <c:v>0.19412364045202901</c:v>
                </c:pt>
                <c:pt idx="2">
                  <c:v>0.22007207991080738</c:v>
                </c:pt>
                <c:pt idx="3">
                  <c:v>0.32756951062089906</c:v>
                </c:pt>
                <c:pt idx="4">
                  <c:v>0.32937310722352575</c:v>
                </c:pt>
                <c:pt idx="5">
                  <c:v>0.35554944995993687</c:v>
                </c:pt>
                <c:pt idx="6">
                  <c:v>0.41039290976756509</c:v>
                </c:pt>
                <c:pt idx="7">
                  <c:v>0.42626242630700439</c:v>
                </c:pt>
                <c:pt idx="8">
                  <c:v>0.43431383550996777</c:v>
                </c:pt>
                <c:pt idx="9">
                  <c:v>0.43431383550996777</c:v>
                </c:pt>
                <c:pt idx="10">
                  <c:v>0.44530405308204368</c:v>
                </c:pt>
                <c:pt idx="11">
                  <c:v>0.44565210725276616</c:v>
                </c:pt>
                <c:pt idx="12">
                  <c:v>0.4917406199472838</c:v>
                </c:pt>
                <c:pt idx="13">
                  <c:v>0.49364456697509973</c:v>
                </c:pt>
                <c:pt idx="14">
                  <c:v>0.51498757089294001</c:v>
                </c:pt>
                <c:pt idx="15">
                  <c:v>0.53730769826365243</c:v>
                </c:pt>
                <c:pt idx="16">
                  <c:v>0.55315481641451336</c:v>
                </c:pt>
                <c:pt idx="17">
                  <c:v>0.77758360494730738</c:v>
                </c:pt>
                <c:pt idx="18">
                  <c:v>0.88476029166081194</c:v>
                </c:pt>
                <c:pt idx="19">
                  <c:v>0.89921515259900808</c:v>
                </c:pt>
                <c:pt idx="20">
                  <c:v>1.031666118780266</c:v>
                </c:pt>
                <c:pt idx="21">
                  <c:v>1.1001306479635566</c:v>
                </c:pt>
                <c:pt idx="22">
                  <c:v>1.1494418881839148</c:v>
                </c:pt>
                <c:pt idx="23">
                  <c:v>1.1656078212907437</c:v>
                </c:pt>
                <c:pt idx="24">
                  <c:v>1.2864362073834197</c:v>
                </c:pt>
                <c:pt idx="25">
                  <c:v>1.3243553798521446</c:v>
                </c:pt>
                <c:pt idx="26">
                  <c:v>1.3836182726794566</c:v>
                </c:pt>
                <c:pt idx="27">
                  <c:v>1.4029723348402339</c:v>
                </c:pt>
                <c:pt idx="28">
                  <c:v>1.4159890596497884</c:v>
                </c:pt>
                <c:pt idx="29">
                  <c:v>1.5439554133124365</c:v>
                </c:pt>
                <c:pt idx="30">
                  <c:v>1.6600402426735748</c:v>
                </c:pt>
                <c:pt idx="31">
                  <c:v>1.7429636881353654</c:v>
                </c:pt>
                <c:pt idx="32">
                  <c:v>1.7467675496471931</c:v>
                </c:pt>
                <c:pt idx="33">
                  <c:v>1.9384453304208895</c:v>
                </c:pt>
                <c:pt idx="34">
                  <c:v>2.1032318773560132</c:v>
                </c:pt>
                <c:pt idx="35">
                  <c:v>2.2251610005114908</c:v>
                </c:pt>
                <c:pt idx="36">
                  <c:v>2.2771988277480997</c:v>
                </c:pt>
                <c:pt idx="37">
                  <c:v>2.3002528976090995</c:v>
                </c:pt>
                <c:pt idx="38">
                  <c:v>2.5351545775837807</c:v>
                </c:pt>
                <c:pt idx="39">
                  <c:v>2.635899943625474</c:v>
                </c:pt>
                <c:pt idx="40">
                  <c:v>2.661494216039753</c:v>
                </c:pt>
                <c:pt idx="41">
                  <c:v>2.8941913857394344</c:v>
                </c:pt>
                <c:pt idx="42">
                  <c:v>3.0385267455810516</c:v>
                </c:pt>
                <c:pt idx="43">
                  <c:v>3.11498250701736</c:v>
                </c:pt>
                <c:pt idx="44">
                  <c:v>3.2702572683749609</c:v>
                </c:pt>
                <c:pt idx="45">
                  <c:v>3.3443805284838866</c:v>
                </c:pt>
                <c:pt idx="46">
                  <c:v>3.6040618103171798</c:v>
                </c:pt>
                <c:pt idx="47">
                  <c:v>4.1597823893719301</c:v>
                </c:pt>
                <c:pt idx="48">
                  <c:v>4.3610315746591368</c:v>
                </c:pt>
                <c:pt idx="49">
                  <c:v>4.4041879809715132</c:v>
                </c:pt>
                <c:pt idx="50">
                  <c:v>4.4231100059980548</c:v>
                </c:pt>
                <c:pt idx="51">
                  <c:v>4.6120670722582355</c:v>
                </c:pt>
                <c:pt idx="52">
                  <c:v>4.7522959091699573</c:v>
                </c:pt>
                <c:pt idx="53">
                  <c:v>5.1384819133733242</c:v>
                </c:pt>
                <c:pt idx="54">
                  <c:v>5.3215656278106547</c:v>
                </c:pt>
                <c:pt idx="55">
                  <c:v>5.5419187848482858</c:v>
                </c:pt>
                <c:pt idx="56">
                  <c:v>5.6020172171469849</c:v>
                </c:pt>
                <c:pt idx="57">
                  <c:v>5.700873749928272</c:v>
                </c:pt>
                <c:pt idx="58">
                  <c:v>5.8240462081493645</c:v>
                </c:pt>
                <c:pt idx="59">
                  <c:v>5.8463517369915508</c:v>
                </c:pt>
                <c:pt idx="60">
                  <c:v>6.3205038416781498</c:v>
                </c:pt>
                <c:pt idx="61">
                  <c:v>6.47476785495728</c:v>
                </c:pt>
                <c:pt idx="62">
                  <c:v>6.6798514719175399</c:v>
                </c:pt>
                <c:pt idx="63">
                  <c:v>6.7250003088837165</c:v>
                </c:pt>
                <c:pt idx="64">
                  <c:v>6.967594833931904</c:v>
                </c:pt>
                <c:pt idx="65">
                  <c:v>7.3897394845181035</c:v>
                </c:pt>
                <c:pt idx="66">
                  <c:v>7.477215201981382</c:v>
                </c:pt>
                <c:pt idx="67">
                  <c:v>7.6099583848776415</c:v>
                </c:pt>
                <c:pt idx="68">
                  <c:v>7.6535250283801473</c:v>
                </c:pt>
                <c:pt idx="69">
                  <c:v>7.7569119426753499</c:v>
                </c:pt>
                <c:pt idx="70">
                  <c:v>7.7717572300704134</c:v>
                </c:pt>
                <c:pt idx="71">
                  <c:v>7.9664355256809447</c:v>
                </c:pt>
                <c:pt idx="72">
                  <c:v>8.3012450907026807</c:v>
                </c:pt>
                <c:pt idx="73">
                  <c:v>8.8110244186097813</c:v>
                </c:pt>
                <c:pt idx="74">
                  <c:v>9.590537205290202</c:v>
                </c:pt>
                <c:pt idx="75">
                  <c:v>9.6960547931115215</c:v>
                </c:pt>
                <c:pt idx="76">
                  <c:v>9.9781522461547478</c:v>
                </c:pt>
                <c:pt idx="77">
                  <c:v>10.689161995458004</c:v>
                </c:pt>
                <c:pt idx="78">
                  <c:v>10.776523298365174</c:v>
                </c:pt>
                <c:pt idx="79">
                  <c:v>11.136286603365928</c:v>
                </c:pt>
                <c:pt idx="80">
                  <c:v>11.295891619374714</c:v>
                </c:pt>
                <c:pt idx="81">
                  <c:v>11.850223317926188</c:v>
                </c:pt>
                <c:pt idx="82">
                  <c:v>13.634904110126545</c:v>
                </c:pt>
                <c:pt idx="83">
                  <c:v>14.053237834145255</c:v>
                </c:pt>
                <c:pt idx="84">
                  <c:v>14.170973362094212</c:v>
                </c:pt>
                <c:pt idx="85">
                  <c:v>14.345773778691269</c:v>
                </c:pt>
                <c:pt idx="86">
                  <c:v>14.55163114050886</c:v>
                </c:pt>
                <c:pt idx="87">
                  <c:v>14.836272910305345</c:v>
                </c:pt>
                <c:pt idx="88">
                  <c:v>14.976934756457942</c:v>
                </c:pt>
                <c:pt idx="89">
                  <c:v>15.417227287255253</c:v>
                </c:pt>
                <c:pt idx="90">
                  <c:v>15.867588050413296</c:v>
                </c:pt>
                <c:pt idx="91">
                  <c:v>16.457815924667088</c:v>
                </c:pt>
                <c:pt idx="92">
                  <c:v>16.839350130363382</c:v>
                </c:pt>
                <c:pt idx="93">
                  <c:v>18.107741557642235</c:v>
                </c:pt>
                <c:pt idx="94">
                  <c:v>18.183697395505337</c:v>
                </c:pt>
                <c:pt idx="95">
                  <c:v>19.381554143502694</c:v>
                </c:pt>
                <c:pt idx="96">
                  <c:v>22.28126776754544</c:v>
                </c:pt>
                <c:pt idx="97">
                  <c:v>24.324427385632273</c:v>
                </c:pt>
                <c:pt idx="98">
                  <c:v>25.044851051179602</c:v>
                </c:pt>
                <c:pt idx="99">
                  <c:v>26.225331084667122</c:v>
                </c:pt>
                <c:pt idx="100">
                  <c:v>35.850663926387412</c:v>
                </c:pt>
                <c:pt idx="101">
                  <c:v>37.205282021260089</c:v>
                </c:pt>
                <c:pt idx="102">
                  <c:v>39.770891472591309</c:v>
                </c:pt>
                <c:pt idx="103">
                  <c:v>41.235941771140602</c:v>
                </c:pt>
                <c:pt idx="104">
                  <c:v>41.254032182553644</c:v>
                </c:pt>
                <c:pt idx="105">
                  <c:v>43.085294115022613</c:v>
                </c:pt>
                <c:pt idx="106">
                  <c:v>50.941595321600161</c:v>
                </c:pt>
                <c:pt idx="107">
                  <c:v>55.175286153262924</c:v>
                </c:pt>
                <c:pt idx="108">
                  <c:v>83.030926093078278</c:v>
                </c:pt>
                <c:pt idx="109">
                  <c:v>91.743829949704534</c:v>
                </c:pt>
                <c:pt idx="110">
                  <c:v>98.091027178824959</c:v>
                </c:pt>
              </c:numCache>
            </c:numRef>
          </c:xVal>
          <c:yVal>
            <c:numRef>
              <c:f>Aqua!$P$504:$P$614</c:f>
              <c:numCache>
                <c:formatCode>General</c:formatCode>
                <c:ptCount val="111"/>
                <c:pt idx="0">
                  <c:v>0.19354994187082902</c:v>
                </c:pt>
                <c:pt idx="1">
                  <c:v>0.51948638794114554</c:v>
                </c:pt>
                <c:pt idx="2">
                  <c:v>1.0884766747418384</c:v>
                </c:pt>
                <c:pt idx="3">
                  <c:v>0.18688196040574356</c:v>
                </c:pt>
                <c:pt idx="4">
                  <c:v>0.21697325106945375</c:v>
                </c:pt>
                <c:pt idx="5">
                  <c:v>0.80702697051743155</c:v>
                </c:pt>
                <c:pt idx="6">
                  <c:v>0.36619785500187169</c:v>
                </c:pt>
                <c:pt idx="7">
                  <c:v>0.57983458260703247</c:v>
                </c:pt>
                <c:pt idx="8">
                  <c:v>3.1271886760901195E-2</c:v>
                </c:pt>
                <c:pt idx="9">
                  <c:v>3.1271886760901195E-2</c:v>
                </c:pt>
                <c:pt idx="10">
                  <c:v>2.1680532594370423E-2</c:v>
                </c:pt>
                <c:pt idx="11">
                  <c:v>0.46057153697666625</c:v>
                </c:pt>
                <c:pt idx="12">
                  <c:v>0.35380826691238337</c:v>
                </c:pt>
                <c:pt idx="13">
                  <c:v>0.32834375295712448</c:v>
                </c:pt>
                <c:pt idx="14">
                  <c:v>2.9956317483795972E-2</c:v>
                </c:pt>
                <c:pt idx="15">
                  <c:v>0.17585697620335822</c:v>
                </c:pt>
                <c:pt idx="16">
                  <c:v>0.26095943928827214</c:v>
                </c:pt>
                <c:pt idx="17">
                  <c:v>0.10871469551136083</c:v>
                </c:pt>
                <c:pt idx="18">
                  <c:v>0.73889572399314374</c:v>
                </c:pt>
                <c:pt idx="19">
                  <c:v>0.89302787284858542</c:v>
                </c:pt>
                <c:pt idx="20">
                  <c:v>0.77057394318740591</c:v>
                </c:pt>
                <c:pt idx="21">
                  <c:v>0.79173299998301294</c:v>
                </c:pt>
                <c:pt idx="22">
                  <c:v>0.4706713012101692</c:v>
                </c:pt>
                <c:pt idx="23">
                  <c:v>1.7276622461517293</c:v>
                </c:pt>
                <c:pt idx="24">
                  <c:v>0.44733979130077428</c:v>
                </c:pt>
                <c:pt idx="25">
                  <c:v>0.74265413809231728</c:v>
                </c:pt>
                <c:pt idx="26">
                  <c:v>2.0430870244642971</c:v>
                </c:pt>
                <c:pt idx="27">
                  <c:v>1.3487157772048366</c:v>
                </c:pt>
                <c:pt idx="28">
                  <c:v>2.0654397022406989</c:v>
                </c:pt>
                <c:pt idx="29">
                  <c:v>0.37113948888281839</c:v>
                </c:pt>
                <c:pt idx="30">
                  <c:v>0.74244158593501464</c:v>
                </c:pt>
                <c:pt idx="31">
                  <c:v>2.5667276014941587</c:v>
                </c:pt>
                <c:pt idx="32">
                  <c:v>1.7138106655332424</c:v>
                </c:pt>
                <c:pt idx="33">
                  <c:v>0.41658242642414595</c:v>
                </c:pt>
                <c:pt idx="34">
                  <c:v>0.53818115044794013</c:v>
                </c:pt>
                <c:pt idx="35">
                  <c:v>2.3306189011067788</c:v>
                </c:pt>
                <c:pt idx="36">
                  <c:v>1.6417046326722469</c:v>
                </c:pt>
                <c:pt idx="37">
                  <c:v>1.7855477600128775</c:v>
                </c:pt>
                <c:pt idx="38">
                  <c:v>3.7959990959003775</c:v>
                </c:pt>
                <c:pt idx="39">
                  <c:v>3.2329396440998748</c:v>
                </c:pt>
                <c:pt idx="40">
                  <c:v>1.3630293135219658</c:v>
                </c:pt>
                <c:pt idx="41">
                  <c:v>2.7752235024371115</c:v>
                </c:pt>
                <c:pt idx="42">
                  <c:v>5.597830344177523</c:v>
                </c:pt>
                <c:pt idx="43">
                  <c:v>0.95143407736521435</c:v>
                </c:pt>
                <c:pt idx="44">
                  <c:v>3.6342844854847653</c:v>
                </c:pt>
                <c:pt idx="45">
                  <c:v>2.5648391643965405</c:v>
                </c:pt>
                <c:pt idx="46">
                  <c:v>5.9919640243691568</c:v>
                </c:pt>
                <c:pt idx="47">
                  <c:v>0.79103202149213492</c:v>
                </c:pt>
                <c:pt idx="48">
                  <c:v>2.671679437248021</c:v>
                </c:pt>
                <c:pt idx="49">
                  <c:v>1.4288240629286915</c:v>
                </c:pt>
                <c:pt idx="50">
                  <c:v>7.348810263681667</c:v>
                </c:pt>
                <c:pt idx="51">
                  <c:v>1.9380520091309719</c:v>
                </c:pt>
                <c:pt idx="52">
                  <c:v>1.749940180379157</c:v>
                </c:pt>
                <c:pt idx="53">
                  <c:v>2.6105220455780809</c:v>
                </c:pt>
                <c:pt idx="54">
                  <c:v>1.9563689554698247</c:v>
                </c:pt>
                <c:pt idx="55">
                  <c:v>3.2476607681385836</c:v>
                </c:pt>
                <c:pt idx="56">
                  <c:v>2.2922671429557271</c:v>
                </c:pt>
                <c:pt idx="57">
                  <c:v>2.7334900718428905</c:v>
                </c:pt>
                <c:pt idx="58">
                  <c:v>7.1835544331594807</c:v>
                </c:pt>
                <c:pt idx="59">
                  <c:v>4.0220170152817003</c:v>
                </c:pt>
                <c:pt idx="60">
                  <c:v>1.6261450277972807</c:v>
                </c:pt>
                <c:pt idx="61">
                  <c:v>5.7269870621507</c:v>
                </c:pt>
                <c:pt idx="62">
                  <c:v>1.3150016018753079</c:v>
                </c:pt>
                <c:pt idx="63">
                  <c:v>1.3335687345420255</c:v>
                </c:pt>
                <c:pt idx="64">
                  <c:v>6.8482738242575847</c:v>
                </c:pt>
                <c:pt idx="65">
                  <c:v>6.2000013252504464</c:v>
                </c:pt>
                <c:pt idx="66">
                  <c:v>2.8378241565388285</c:v>
                </c:pt>
                <c:pt idx="67">
                  <c:v>3.2995486411397272</c:v>
                </c:pt>
                <c:pt idx="68">
                  <c:v>2.4088359165629321</c:v>
                </c:pt>
                <c:pt idx="69">
                  <c:v>2.5071285143505064</c:v>
                </c:pt>
                <c:pt idx="70">
                  <c:v>8.8461775223551697</c:v>
                </c:pt>
                <c:pt idx="71">
                  <c:v>1.7635499965688051</c:v>
                </c:pt>
                <c:pt idx="72">
                  <c:v>3.9273865546353157</c:v>
                </c:pt>
                <c:pt idx="73">
                  <c:v>7.3640928095110043</c:v>
                </c:pt>
                <c:pt idx="74">
                  <c:v>5.2001731271873073</c:v>
                </c:pt>
                <c:pt idx="75">
                  <c:v>4.1789966420453712</c:v>
                </c:pt>
                <c:pt idx="76">
                  <c:v>3.5976572874384232</c:v>
                </c:pt>
                <c:pt idx="77">
                  <c:v>6.0584594371012521</c:v>
                </c:pt>
                <c:pt idx="78">
                  <c:v>6.7870129863953821</c:v>
                </c:pt>
                <c:pt idx="79">
                  <c:v>4.845745693558043</c:v>
                </c:pt>
                <c:pt idx="80">
                  <c:v>1.5420680008895187</c:v>
                </c:pt>
                <c:pt idx="81">
                  <c:v>4.9720910764635846</c:v>
                </c:pt>
                <c:pt idx="82">
                  <c:v>5.662133115052951</c:v>
                </c:pt>
                <c:pt idx="83">
                  <c:v>8.5637009329035578</c:v>
                </c:pt>
                <c:pt idx="84">
                  <c:v>9.0216266991866156</c:v>
                </c:pt>
                <c:pt idx="85">
                  <c:v>3.0482267200552746</c:v>
                </c:pt>
                <c:pt idx="86">
                  <c:v>9.6247075185527819</c:v>
                </c:pt>
                <c:pt idx="87">
                  <c:v>5.2828909224881295</c:v>
                </c:pt>
                <c:pt idx="88">
                  <c:v>6.9305113799299694</c:v>
                </c:pt>
                <c:pt idx="89">
                  <c:v>5.765274449954128</c:v>
                </c:pt>
                <c:pt idx="90">
                  <c:v>8.6337309042338042</c:v>
                </c:pt>
                <c:pt idx="91">
                  <c:v>9.3813090889124666</c:v>
                </c:pt>
                <c:pt idx="92">
                  <c:v>6.2758565153061623</c:v>
                </c:pt>
                <c:pt idx="93">
                  <c:v>9.2460459305541534</c:v>
                </c:pt>
                <c:pt idx="94">
                  <c:v>8.2163942128833689</c:v>
                </c:pt>
                <c:pt idx="95">
                  <c:v>4.3592162222732513</c:v>
                </c:pt>
                <c:pt idx="96">
                  <c:v>8.8982829444565485</c:v>
                </c:pt>
                <c:pt idx="97">
                  <c:v>8.6737846731043167</c:v>
                </c:pt>
                <c:pt idx="98">
                  <c:v>8.9798611253195215</c:v>
                </c:pt>
                <c:pt idx="99">
                  <c:v>8.0879629220343325</c:v>
                </c:pt>
                <c:pt idx="100">
                  <c:v>8.2314523062289169</c:v>
                </c:pt>
                <c:pt idx="101">
                  <c:v>5.3031798515239119</c:v>
                </c:pt>
                <c:pt idx="102">
                  <c:v>2.677969470652203</c:v>
                </c:pt>
                <c:pt idx="103">
                  <c:v>4.5954312453285606</c:v>
                </c:pt>
                <c:pt idx="104">
                  <c:v>2.964006086033026</c:v>
                </c:pt>
                <c:pt idx="105">
                  <c:v>6.3207986624951609</c:v>
                </c:pt>
                <c:pt idx="106">
                  <c:v>4.3415728160757183</c:v>
                </c:pt>
                <c:pt idx="107">
                  <c:v>4.4976614327308111</c:v>
                </c:pt>
                <c:pt idx="108">
                  <c:v>2.467924599561873</c:v>
                </c:pt>
                <c:pt idx="109">
                  <c:v>4.1559659475551793</c:v>
                </c:pt>
                <c:pt idx="110">
                  <c:v>3.4654212594751637</c:v>
                </c:pt>
              </c:numCache>
            </c:numRef>
          </c:yVal>
          <c:smooth val="0"/>
          <c:extLst>
            <c:ext xmlns:c16="http://schemas.microsoft.com/office/drawing/2014/chart" uri="{C3380CC4-5D6E-409C-BE32-E72D297353CC}">
              <c16:uniqueId val="{00000001-1EBE-484B-897D-A2C58B217142}"/>
            </c:ext>
          </c:extLst>
        </c:ser>
        <c:dLbls>
          <c:showLegendKey val="0"/>
          <c:showVal val="0"/>
          <c:showCatName val="0"/>
          <c:showSerName val="0"/>
          <c:showPercent val="0"/>
          <c:showBubbleSize val="0"/>
        </c:dLbls>
        <c:axId val="1674307584"/>
        <c:axId val="1"/>
      </c:scatterChart>
      <c:valAx>
        <c:axId val="1674307584"/>
        <c:scaling>
          <c:logBase val="10"/>
          <c:orientation val="minMax"/>
          <c:min val="0.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in val="0.1"/>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307584"/>
        <c:crossesAt val="0.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Marine Microzooplankton Biomass vs. Phytoplankton Biomass, Atlantic Ocean</a:t>
            </a:r>
          </a:p>
        </c:rich>
      </c:tx>
      <c:layout>
        <c:manualLayout>
          <c:xMode val="edge"/>
          <c:yMode val="edge"/>
          <c:x val="0.15107645635204689"/>
          <c:y val="8.2169943480991253E-4"/>
        </c:manualLayout>
      </c:layout>
      <c:overlay val="0"/>
      <c:spPr>
        <a:noFill/>
        <a:ln w="25400">
          <a:noFill/>
        </a:ln>
      </c:spPr>
    </c:title>
    <c:autoTitleDeleted val="0"/>
    <c:plotArea>
      <c:layout>
        <c:manualLayout>
          <c:layoutTarget val="inner"/>
          <c:xMode val="edge"/>
          <c:yMode val="edge"/>
          <c:x val="0.15948275862068967"/>
          <c:y val="0.21621621621621623"/>
          <c:w val="0.81896551724137934"/>
          <c:h val="0.67567567567567566"/>
        </c:manualLayout>
      </c:layout>
      <c:scatterChart>
        <c:scatterStyle val="lineMarker"/>
        <c:varyColors val="0"/>
        <c:ser>
          <c:idx val="2"/>
          <c:order val="0"/>
          <c:tx>
            <c:v>Atlantic Ocean</c:v>
          </c:tx>
          <c:spPr>
            <a:ln w="19050">
              <a:noFill/>
            </a:ln>
          </c:spPr>
          <c:marker>
            <c:symbol val="circle"/>
            <c:size val="4"/>
            <c:spPr>
              <a:solidFill>
                <a:schemeClr val="tx1"/>
              </a:solidFill>
              <a:ln>
                <a:solidFill>
                  <a:schemeClr val="tx1"/>
                </a:solidFill>
                <a:prstDash val="solid"/>
              </a:ln>
            </c:spPr>
          </c:marker>
          <c:trendline>
            <c:spPr>
              <a:ln w="3175">
                <a:solidFill>
                  <a:srgbClr val="000000"/>
                </a:solidFill>
                <a:prstDash val="solid"/>
              </a:ln>
            </c:spPr>
            <c:trendlineType val="power"/>
            <c:dispRSqr val="1"/>
            <c:dispEq val="1"/>
            <c:trendlineLbl>
              <c:layout>
                <c:manualLayout>
                  <c:x val="9.7763532176279005E-2"/>
                  <c:y val="0.30752572339500506"/>
                </c:manualLayout>
              </c:layout>
              <c:numFmt formatCode="0.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trendlineLbl>
          </c:trendline>
          <c:xVal>
            <c:numRef>
              <c:f>Aqua!$O$378:$O$503</c:f>
              <c:numCache>
                <c:formatCode>General</c:formatCode>
                <c:ptCount val="126"/>
                <c:pt idx="0">
                  <c:v>6.0970859261527837</c:v>
                </c:pt>
                <c:pt idx="1">
                  <c:v>7.1884745963354737</c:v>
                </c:pt>
                <c:pt idx="2">
                  <c:v>5.5731765112806348</c:v>
                </c:pt>
                <c:pt idx="3">
                  <c:v>5.4271760796028952</c:v>
                </c:pt>
                <c:pt idx="4">
                  <c:v>2.8696688832482069</c:v>
                </c:pt>
                <c:pt idx="5">
                  <c:v>3.6631966119843491</c:v>
                </c:pt>
                <c:pt idx="6">
                  <c:v>3.8157503334233493</c:v>
                </c:pt>
                <c:pt idx="7">
                  <c:v>50.508438555541616</c:v>
                </c:pt>
                <c:pt idx="8">
                  <c:v>3.5478552975993742</c:v>
                </c:pt>
                <c:pt idx="9">
                  <c:v>4.6872128069511758</c:v>
                </c:pt>
                <c:pt idx="10">
                  <c:v>7.0192404684408247</c:v>
                </c:pt>
                <c:pt idx="11">
                  <c:v>16.473129039011518</c:v>
                </c:pt>
                <c:pt idx="12">
                  <c:v>3.0631677370565393</c:v>
                </c:pt>
                <c:pt idx="13">
                  <c:v>6.6272639619470661</c:v>
                </c:pt>
                <c:pt idx="14">
                  <c:v>5.252820953338702</c:v>
                </c:pt>
                <c:pt idx="15">
                  <c:v>7.5935780249487479</c:v>
                </c:pt>
                <c:pt idx="16">
                  <c:v>7.2302573664470291</c:v>
                </c:pt>
                <c:pt idx="17">
                  <c:v>9.5175334046306137</c:v>
                </c:pt>
                <c:pt idx="18">
                  <c:v>4.4295515200728133</c:v>
                </c:pt>
                <c:pt idx="19">
                  <c:v>52.599160930412445</c:v>
                </c:pt>
                <c:pt idx="20">
                  <c:v>4.0041060351599613</c:v>
                </c:pt>
                <c:pt idx="21">
                  <c:v>16.285650400996737</c:v>
                </c:pt>
                <c:pt idx="22">
                  <c:v>11.676549080060799</c:v>
                </c:pt>
                <c:pt idx="23">
                  <c:v>160.62666249103751</c:v>
                </c:pt>
                <c:pt idx="24">
                  <c:v>3.6146709906869785</c:v>
                </c:pt>
                <c:pt idx="25">
                  <c:v>6.8954769665777009</c:v>
                </c:pt>
                <c:pt idx="26">
                  <c:v>5.0141897585205468</c:v>
                </c:pt>
                <c:pt idx="27">
                  <c:v>4.4936265052797122</c:v>
                </c:pt>
                <c:pt idx="28">
                  <c:v>5.0499395155237909</c:v>
                </c:pt>
                <c:pt idx="29">
                  <c:v>18.829642524033282</c:v>
                </c:pt>
                <c:pt idx="30">
                  <c:v>7.2663677580386574</c:v>
                </c:pt>
                <c:pt idx="31">
                  <c:v>8.8387498473668593</c:v>
                </c:pt>
                <c:pt idx="32">
                  <c:v>10.450253242396723</c:v>
                </c:pt>
                <c:pt idx="33">
                  <c:v>6.8342578795404965</c:v>
                </c:pt>
                <c:pt idx="34">
                  <c:v>7.8928637350629103</c:v>
                </c:pt>
                <c:pt idx="35">
                  <c:v>11.495661303824971</c:v>
                </c:pt>
                <c:pt idx="36">
                  <c:v>7.7173445475070626</c:v>
                </c:pt>
                <c:pt idx="37">
                  <c:v>7.4867787747473891</c:v>
                </c:pt>
                <c:pt idx="38">
                  <c:v>10.381539948491655</c:v>
                </c:pt>
                <c:pt idx="39">
                  <c:v>13.275425418072569</c:v>
                </c:pt>
                <c:pt idx="40">
                  <c:v>9.2887350093814707</c:v>
                </c:pt>
                <c:pt idx="41">
                  <c:v>12.625427774327211</c:v>
                </c:pt>
                <c:pt idx="42">
                  <c:v>67.079634007025419</c:v>
                </c:pt>
                <c:pt idx="43">
                  <c:v>26.966531824928374</c:v>
                </c:pt>
                <c:pt idx="44">
                  <c:v>19.744916064735136</c:v>
                </c:pt>
                <c:pt idx="45">
                  <c:v>15.509804157176612</c:v>
                </c:pt>
                <c:pt idx="46">
                  <c:v>43.749868847270179</c:v>
                </c:pt>
                <c:pt idx="47">
                  <c:v>15.469858282246413</c:v>
                </c:pt>
                <c:pt idx="48">
                  <c:v>69.788750949034608</c:v>
                </c:pt>
                <c:pt idx="49">
                  <c:v>4.430802226048681</c:v>
                </c:pt>
                <c:pt idx="50">
                  <c:v>11.957596723433058</c:v>
                </c:pt>
                <c:pt idx="51">
                  <c:v>7.2856774187018276</c:v>
                </c:pt>
                <c:pt idx="52">
                  <c:v>6.6700400994396585</c:v>
                </c:pt>
                <c:pt idx="53">
                  <c:v>7.7206293872975795</c:v>
                </c:pt>
                <c:pt idx="54">
                  <c:v>4.317695147462544</c:v>
                </c:pt>
                <c:pt idx="55">
                  <c:v>10.595529130793013</c:v>
                </c:pt>
                <c:pt idx="56">
                  <c:v>26.733818824481986</c:v>
                </c:pt>
                <c:pt idx="57">
                  <c:v>5.8954206493815775</c:v>
                </c:pt>
                <c:pt idx="58">
                  <c:v>5.7635334009442092</c:v>
                </c:pt>
                <c:pt idx="59">
                  <c:v>5.4296294145901491</c:v>
                </c:pt>
                <c:pt idx="60">
                  <c:v>5.928876163524766</c:v>
                </c:pt>
                <c:pt idx="61">
                  <c:v>8.6079844525023272</c:v>
                </c:pt>
                <c:pt idx="62">
                  <c:v>8.9735421412891903</c:v>
                </c:pt>
                <c:pt idx="63">
                  <c:v>10.898254068235861</c:v>
                </c:pt>
                <c:pt idx="64">
                  <c:v>8.3343606623080859</c:v>
                </c:pt>
                <c:pt idx="65">
                  <c:v>4.3188151662867256</c:v>
                </c:pt>
                <c:pt idx="66">
                  <c:v>12.899584174772642</c:v>
                </c:pt>
                <c:pt idx="67">
                  <c:v>10.625261694779834</c:v>
                </c:pt>
                <c:pt idx="68">
                  <c:v>43.937729679356622</c:v>
                </c:pt>
                <c:pt idx="69">
                  <c:v>10.806572465746477</c:v>
                </c:pt>
                <c:pt idx="70">
                  <c:v>10.621498936265507</c:v>
                </c:pt>
                <c:pt idx="71">
                  <c:v>24.296712038511529</c:v>
                </c:pt>
                <c:pt idx="72">
                  <c:v>19.969073370389719</c:v>
                </c:pt>
                <c:pt idx="73">
                  <c:v>29.449615670394323</c:v>
                </c:pt>
                <c:pt idx="74">
                  <c:v>3.4466767721219509</c:v>
                </c:pt>
                <c:pt idx="75">
                  <c:v>3.1516353774477337</c:v>
                </c:pt>
                <c:pt idx="76">
                  <c:v>2.6115317327718017</c:v>
                </c:pt>
                <c:pt idx="77">
                  <c:v>5.2499711107110256</c:v>
                </c:pt>
                <c:pt idx="78">
                  <c:v>5.097977717728468</c:v>
                </c:pt>
                <c:pt idx="79">
                  <c:v>4.4365359291817565</c:v>
                </c:pt>
                <c:pt idx="80">
                  <c:v>6.0583361015573249</c:v>
                </c:pt>
                <c:pt idx="81">
                  <c:v>6.1285336796621745</c:v>
                </c:pt>
                <c:pt idx="82">
                  <c:v>6.5540670328899919</c:v>
                </c:pt>
                <c:pt idx="83">
                  <c:v>10.992402110245809</c:v>
                </c:pt>
                <c:pt idx="84">
                  <c:v>7.4790730484786447</c:v>
                </c:pt>
                <c:pt idx="85">
                  <c:v>6.8482470655311651</c:v>
                </c:pt>
                <c:pt idx="86">
                  <c:v>2.821100275607487</c:v>
                </c:pt>
                <c:pt idx="87">
                  <c:v>7.5440687630466963</c:v>
                </c:pt>
                <c:pt idx="88">
                  <c:v>8.9241353122588798</c:v>
                </c:pt>
                <c:pt idx="89">
                  <c:v>13.367301289042295</c:v>
                </c:pt>
                <c:pt idx="90">
                  <c:v>6.2372051577022827</c:v>
                </c:pt>
                <c:pt idx="91">
                  <c:v>6.9193158552721288</c:v>
                </c:pt>
                <c:pt idx="92">
                  <c:v>8.6856341611734056</c:v>
                </c:pt>
                <c:pt idx="93">
                  <c:v>46.786091461003231</c:v>
                </c:pt>
                <c:pt idx="94">
                  <c:v>14.462836113743561</c:v>
                </c:pt>
                <c:pt idx="95">
                  <c:v>19.306082252155068</c:v>
                </c:pt>
                <c:pt idx="96">
                  <c:v>15.715490680148713</c:v>
                </c:pt>
                <c:pt idx="97">
                  <c:v>17.12373171120819</c:v>
                </c:pt>
                <c:pt idx="98">
                  <c:v>27.400098271010727</c:v>
                </c:pt>
                <c:pt idx="99">
                  <c:v>5.6088391203653192</c:v>
                </c:pt>
                <c:pt idx="100">
                  <c:v>72.94750257224166</c:v>
                </c:pt>
                <c:pt idx="101">
                  <c:v>2.289150221931052</c:v>
                </c:pt>
                <c:pt idx="102">
                  <c:v>2.8249574925334158</c:v>
                </c:pt>
                <c:pt idx="103">
                  <c:v>3.3048837863602101</c:v>
                </c:pt>
                <c:pt idx="104">
                  <c:v>2.5855313365071084</c:v>
                </c:pt>
                <c:pt idx="105">
                  <c:v>4.295736242926667</c:v>
                </c:pt>
                <c:pt idx="106">
                  <c:v>3.0738289251768296</c:v>
                </c:pt>
                <c:pt idx="107">
                  <c:v>4.93217775008406</c:v>
                </c:pt>
                <c:pt idx="108">
                  <c:v>6.2263777893008037</c:v>
                </c:pt>
                <c:pt idx="109">
                  <c:v>6.5856362741741252</c:v>
                </c:pt>
                <c:pt idx="110">
                  <c:v>4.4382829130651178</c:v>
                </c:pt>
                <c:pt idx="111">
                  <c:v>5.9926742889734994</c:v>
                </c:pt>
                <c:pt idx="112">
                  <c:v>4.1771178206149697</c:v>
                </c:pt>
                <c:pt idx="113">
                  <c:v>2.0646334479454604</c:v>
                </c:pt>
                <c:pt idx="114">
                  <c:v>4.1322207060257883</c:v>
                </c:pt>
                <c:pt idx="115">
                  <c:v>3.1395625374085814</c:v>
                </c:pt>
                <c:pt idx="116">
                  <c:v>10.27264683411712</c:v>
                </c:pt>
                <c:pt idx="117">
                  <c:v>6.3458497588573914</c:v>
                </c:pt>
                <c:pt idx="118">
                  <c:v>29.673989208785237</c:v>
                </c:pt>
                <c:pt idx="119">
                  <c:v>9.0495567596305939</c:v>
                </c:pt>
                <c:pt idx="120">
                  <c:v>11.318955803362405</c:v>
                </c:pt>
                <c:pt idx="121">
                  <c:v>14.964571941099551</c:v>
                </c:pt>
                <c:pt idx="122">
                  <c:v>26.062905615225741</c:v>
                </c:pt>
                <c:pt idx="123">
                  <c:v>16.216093713780868</c:v>
                </c:pt>
                <c:pt idx="124">
                  <c:v>10.842356779243367</c:v>
                </c:pt>
                <c:pt idx="125">
                  <c:v>824.70388255815215</c:v>
                </c:pt>
              </c:numCache>
            </c:numRef>
          </c:xVal>
          <c:yVal>
            <c:numRef>
              <c:f>Aqua!$P$378:$P$503</c:f>
              <c:numCache>
                <c:formatCode>General</c:formatCode>
                <c:ptCount val="126"/>
                <c:pt idx="0">
                  <c:v>1.2357369536871063</c:v>
                </c:pt>
                <c:pt idx="1">
                  <c:v>4.4431011554273381</c:v>
                </c:pt>
                <c:pt idx="2">
                  <c:v>0.7493908426803978</c:v>
                </c:pt>
                <c:pt idx="3">
                  <c:v>0.29603894338169234</c:v>
                </c:pt>
                <c:pt idx="4">
                  <c:v>0.91162215533958824</c:v>
                </c:pt>
                <c:pt idx="5">
                  <c:v>0.77855321772539599</c:v>
                </c:pt>
                <c:pt idx="6">
                  <c:v>0.72822588103999752</c:v>
                </c:pt>
                <c:pt idx="7">
                  <c:v>0.8448443171120692</c:v>
                </c:pt>
                <c:pt idx="8">
                  <c:v>0.79527876216055293</c:v>
                </c:pt>
                <c:pt idx="9">
                  <c:v>0.82442565774840237</c:v>
                </c:pt>
                <c:pt idx="10">
                  <c:v>0.59626358787286193</c:v>
                </c:pt>
                <c:pt idx="11">
                  <c:v>7.8925777279405711</c:v>
                </c:pt>
                <c:pt idx="12">
                  <c:v>0.81169730359119741</c:v>
                </c:pt>
                <c:pt idx="13">
                  <c:v>0.72639876643110357</c:v>
                </c:pt>
                <c:pt idx="14">
                  <c:v>0.78800970402858717</c:v>
                </c:pt>
                <c:pt idx="15">
                  <c:v>0.9690578686548923</c:v>
                </c:pt>
                <c:pt idx="16">
                  <c:v>0.87228472391927303</c:v>
                </c:pt>
                <c:pt idx="17">
                  <c:v>0.81590912810575167</c:v>
                </c:pt>
                <c:pt idx="18">
                  <c:v>1.3044243396241058</c:v>
                </c:pt>
                <c:pt idx="19">
                  <c:v>1.7995920423325238</c:v>
                </c:pt>
                <c:pt idx="20">
                  <c:v>1.3354691419341984</c:v>
                </c:pt>
                <c:pt idx="21">
                  <c:v>0.96668328288308381</c:v>
                </c:pt>
                <c:pt idx="22">
                  <c:v>4.2468373491737701</c:v>
                </c:pt>
                <c:pt idx="23">
                  <c:v>4.5953401153133555</c:v>
                </c:pt>
                <c:pt idx="24">
                  <c:v>0.43588840473600415</c:v>
                </c:pt>
                <c:pt idx="25">
                  <c:v>1.147042645054003</c:v>
                </c:pt>
                <c:pt idx="26">
                  <c:v>0.79857643135581713</c:v>
                </c:pt>
                <c:pt idx="27">
                  <c:v>0.11277574772768631</c:v>
                </c:pt>
                <c:pt idx="28">
                  <c:v>0.70243536494079284</c:v>
                </c:pt>
                <c:pt idx="29">
                  <c:v>0.96768242541826133</c:v>
                </c:pt>
                <c:pt idx="30">
                  <c:v>0.68382362581775025</c:v>
                </c:pt>
                <c:pt idx="31">
                  <c:v>0.49220418135826827</c:v>
                </c:pt>
                <c:pt idx="32">
                  <c:v>1.0831602921722914</c:v>
                </c:pt>
                <c:pt idx="33">
                  <c:v>1.0539692871812736</c:v>
                </c:pt>
                <c:pt idx="34">
                  <c:v>2.5760565522494541</c:v>
                </c:pt>
                <c:pt idx="35">
                  <c:v>0.57005380958871654</c:v>
                </c:pt>
                <c:pt idx="36">
                  <c:v>0.73511270903942549</c:v>
                </c:pt>
                <c:pt idx="37">
                  <c:v>1.1203758318309422</c:v>
                </c:pt>
                <c:pt idx="38">
                  <c:v>1.1712888952498004</c:v>
                </c:pt>
                <c:pt idx="39">
                  <c:v>3.9199881736993269</c:v>
                </c:pt>
                <c:pt idx="40">
                  <c:v>2.0278505521032595</c:v>
                </c:pt>
                <c:pt idx="41">
                  <c:v>1.1118571803688448</c:v>
                </c:pt>
                <c:pt idx="42">
                  <c:v>2.620654051928752</c:v>
                </c:pt>
                <c:pt idx="43">
                  <c:v>4.2331242788281571</c:v>
                </c:pt>
                <c:pt idx="44">
                  <c:v>4.1344705398203372</c:v>
                </c:pt>
                <c:pt idx="45">
                  <c:v>10.957259042584475</c:v>
                </c:pt>
                <c:pt idx="46">
                  <c:v>8.0632973809747259</c:v>
                </c:pt>
                <c:pt idx="47">
                  <c:v>5.536763936129482</c:v>
                </c:pt>
                <c:pt idx="48">
                  <c:v>9.1807911131126527</c:v>
                </c:pt>
                <c:pt idx="49">
                  <c:v>0.39755942886160189</c:v>
                </c:pt>
                <c:pt idx="50">
                  <c:v>0.60751787221454046</c:v>
                </c:pt>
                <c:pt idx="51">
                  <c:v>0.56810235843334622</c:v>
                </c:pt>
                <c:pt idx="52">
                  <c:v>0.8272052504542442</c:v>
                </c:pt>
                <c:pt idx="53">
                  <c:v>1.8602636309233413</c:v>
                </c:pt>
                <c:pt idx="54">
                  <c:v>1.2625666414888119</c:v>
                </c:pt>
                <c:pt idx="55">
                  <c:v>2.6504186456847867</c:v>
                </c:pt>
                <c:pt idx="56">
                  <c:v>0.63387696861743104</c:v>
                </c:pt>
                <c:pt idx="57">
                  <c:v>1.9046687601156895</c:v>
                </c:pt>
                <c:pt idx="58">
                  <c:v>1.463843642310553</c:v>
                </c:pt>
                <c:pt idx="59">
                  <c:v>1.7246546784587446</c:v>
                </c:pt>
                <c:pt idx="60">
                  <c:v>0.93318047313741104</c:v>
                </c:pt>
                <c:pt idx="61">
                  <c:v>1.8844063438653824</c:v>
                </c:pt>
                <c:pt idx="62">
                  <c:v>2.8038539567309577</c:v>
                </c:pt>
                <c:pt idx="63">
                  <c:v>2.8252436723368826</c:v>
                </c:pt>
                <c:pt idx="64">
                  <c:v>2.9844268127658675</c:v>
                </c:pt>
                <c:pt idx="65">
                  <c:v>1.9143506755641693</c:v>
                </c:pt>
                <c:pt idx="66">
                  <c:v>3.184963995555453</c:v>
                </c:pt>
                <c:pt idx="67">
                  <c:v>2.9271384370144844</c:v>
                </c:pt>
                <c:pt idx="68">
                  <c:v>2.0757397892548761</c:v>
                </c:pt>
                <c:pt idx="69">
                  <c:v>5.0172512621997498</c:v>
                </c:pt>
                <c:pt idx="70">
                  <c:v>5.847399085673211</c:v>
                </c:pt>
                <c:pt idx="71">
                  <c:v>3.3087032226999109</c:v>
                </c:pt>
                <c:pt idx="72">
                  <c:v>9.0672347960279573</c:v>
                </c:pt>
                <c:pt idx="73">
                  <c:v>4.3289247305437835</c:v>
                </c:pt>
                <c:pt idx="74">
                  <c:v>0.46066585821155059</c:v>
                </c:pt>
                <c:pt idx="75">
                  <c:v>0.58006872654793851</c:v>
                </c:pt>
                <c:pt idx="76">
                  <c:v>0.54211109622959708</c:v>
                </c:pt>
                <c:pt idx="77">
                  <c:v>1.9271770079451569</c:v>
                </c:pt>
                <c:pt idx="78">
                  <c:v>0.55732838625281522</c:v>
                </c:pt>
                <c:pt idx="79">
                  <c:v>1.0144209752909283</c:v>
                </c:pt>
                <c:pt idx="80">
                  <c:v>1.0261641199109002</c:v>
                </c:pt>
                <c:pt idx="81">
                  <c:v>1.3104149356034858</c:v>
                </c:pt>
                <c:pt idx="82">
                  <c:v>0.96201101160526237</c:v>
                </c:pt>
                <c:pt idx="83">
                  <c:v>1.0957690114105583</c:v>
                </c:pt>
                <c:pt idx="84">
                  <c:v>0.90218107848133022</c:v>
                </c:pt>
                <c:pt idx="85">
                  <c:v>0.95521587301833777</c:v>
                </c:pt>
                <c:pt idx="86">
                  <c:v>0.42570331676080786</c:v>
                </c:pt>
                <c:pt idx="87">
                  <c:v>1.5632795328162126</c:v>
                </c:pt>
                <c:pt idx="88">
                  <c:v>0.93854228387924743</c:v>
                </c:pt>
                <c:pt idx="89">
                  <c:v>0.40885524625920938</c:v>
                </c:pt>
                <c:pt idx="90">
                  <c:v>0.89641705932061178</c:v>
                </c:pt>
                <c:pt idx="91">
                  <c:v>2.6704312171044684</c:v>
                </c:pt>
                <c:pt idx="92">
                  <c:v>3.4200632622926177</c:v>
                </c:pt>
                <c:pt idx="93">
                  <c:v>2.3586265276566509</c:v>
                </c:pt>
                <c:pt idx="94">
                  <c:v>0.99614787848358533</c:v>
                </c:pt>
                <c:pt idx="95">
                  <c:v>2.0579513308820436</c:v>
                </c:pt>
                <c:pt idx="96">
                  <c:v>4.3731884645743033</c:v>
                </c:pt>
                <c:pt idx="97">
                  <c:v>3.115055374784431</c:v>
                </c:pt>
                <c:pt idx="98">
                  <c:v>3.1633902311759448</c:v>
                </c:pt>
                <c:pt idx="99">
                  <c:v>2.707965884226966</c:v>
                </c:pt>
                <c:pt idx="100">
                  <c:v>38.089309737106603</c:v>
                </c:pt>
                <c:pt idx="101">
                  <c:v>0.12976390565177881</c:v>
                </c:pt>
                <c:pt idx="102">
                  <c:v>0.29872639226793007</c:v>
                </c:pt>
                <c:pt idx="103">
                  <c:v>0.6270211047289681</c:v>
                </c:pt>
                <c:pt idx="104">
                  <c:v>0.7210878673375779</c:v>
                </c:pt>
                <c:pt idx="105">
                  <c:v>0.4528655162944486</c:v>
                </c:pt>
                <c:pt idx="106">
                  <c:v>0.8089552892228683</c:v>
                </c:pt>
                <c:pt idx="107">
                  <c:v>0.54697874871322383</c:v>
                </c:pt>
                <c:pt idx="108">
                  <c:v>0.89099787417047105</c:v>
                </c:pt>
                <c:pt idx="109">
                  <c:v>0.77657488998757285</c:v>
                </c:pt>
                <c:pt idx="110">
                  <c:v>0.31357240753303528</c:v>
                </c:pt>
                <c:pt idx="111">
                  <c:v>0.73086463376878508</c:v>
                </c:pt>
                <c:pt idx="112">
                  <c:v>0.5330477881316994</c:v>
                </c:pt>
                <c:pt idx="113">
                  <c:v>0.45355345957160914</c:v>
                </c:pt>
                <c:pt idx="114">
                  <c:v>1.7613319343142075</c:v>
                </c:pt>
                <c:pt idx="115">
                  <c:v>0.70020264964457612</c:v>
                </c:pt>
                <c:pt idx="116">
                  <c:v>1.9431380542831738</c:v>
                </c:pt>
                <c:pt idx="117">
                  <c:v>1.5329433018098226</c:v>
                </c:pt>
                <c:pt idx="118">
                  <c:v>2.3344042402219172</c:v>
                </c:pt>
                <c:pt idx="119">
                  <c:v>2.1195225427895856</c:v>
                </c:pt>
                <c:pt idx="120">
                  <c:v>0.92141878891982354</c:v>
                </c:pt>
                <c:pt idx="121">
                  <c:v>6.2103338400926367</c:v>
                </c:pt>
                <c:pt idx="122">
                  <c:v>3.0960395474127811</c:v>
                </c:pt>
                <c:pt idx="123">
                  <c:v>2.1751801051739119</c:v>
                </c:pt>
                <c:pt idx="124">
                  <c:v>4.6523008805205626</c:v>
                </c:pt>
                <c:pt idx="125">
                  <c:v>9.8332740673623764</c:v>
                </c:pt>
              </c:numCache>
            </c:numRef>
          </c:yVal>
          <c:smooth val="0"/>
          <c:extLst>
            <c:ext xmlns:c16="http://schemas.microsoft.com/office/drawing/2014/chart" uri="{C3380CC4-5D6E-409C-BE32-E72D297353CC}">
              <c16:uniqueId val="{00000001-ED55-0F48-B6A6-5E60CD4D0EC1}"/>
            </c:ext>
          </c:extLst>
        </c:ser>
        <c:dLbls>
          <c:showLegendKey val="0"/>
          <c:showVal val="0"/>
          <c:showCatName val="0"/>
          <c:showSerName val="0"/>
          <c:showPercent val="0"/>
          <c:showBubbleSize val="0"/>
        </c:dLbls>
        <c:axId val="1674337568"/>
        <c:axId val="1"/>
      </c:scatterChart>
      <c:valAx>
        <c:axId val="1674337568"/>
        <c:scaling>
          <c:logBase val="10"/>
          <c:orientation val="minMax"/>
          <c:min val="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1"/>
        <c:crossBetween val="midCat"/>
      </c:valAx>
      <c:valAx>
        <c:axId val="1"/>
        <c:scaling>
          <c:logBase val="10"/>
          <c:orientation val="minMax"/>
          <c:max val="1000"/>
          <c:min val="0.1"/>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337568"/>
        <c:crossesAt val="0.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Marine Microzooplankton Biomass vs. Phytoplankton Biomass, Global</a:t>
            </a:r>
          </a:p>
        </c:rich>
      </c:tx>
      <c:layout>
        <c:manualLayout>
          <c:xMode val="edge"/>
          <c:yMode val="edge"/>
          <c:x val="0.18720421749856375"/>
          <c:y val="2.2443247225675738E-2"/>
        </c:manualLayout>
      </c:layout>
      <c:overlay val="0"/>
      <c:spPr>
        <a:noFill/>
        <a:ln w="25400">
          <a:noFill/>
        </a:ln>
      </c:spPr>
    </c:title>
    <c:autoTitleDeleted val="0"/>
    <c:plotArea>
      <c:layout>
        <c:manualLayout>
          <c:layoutTarget val="inner"/>
          <c:xMode val="edge"/>
          <c:yMode val="edge"/>
          <c:x val="0.17167381974248927"/>
          <c:y val="0.20618595622449654"/>
          <c:w val="0.80686695278969955"/>
          <c:h val="0.69072295335206335"/>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859044979892533E-2"/>
                  <c:y val="0.41742836269177708"/>
                </c:manualLayout>
              </c:layout>
              <c:numFmt formatCode="0.000" sourceLinked="0"/>
              <c:spPr>
                <a:noFill/>
                <a:ln w="25400">
                  <a:noFill/>
                </a:ln>
              </c:spPr>
              <c:txPr>
                <a:bodyPr/>
                <a:lstStyle/>
                <a:p>
                  <a:pPr>
                    <a:defRPr sz="1200" b="0" i="0" u="none" strike="noStrike" baseline="0">
                      <a:solidFill>
                        <a:srgbClr val="000000"/>
                      </a:solidFill>
                      <a:latin typeface="Arial"/>
                      <a:ea typeface="Arial"/>
                      <a:cs typeface="Arial"/>
                    </a:defRPr>
                  </a:pPr>
                  <a:endParaRPr lang="en-US"/>
                </a:p>
              </c:txPr>
            </c:trendlineLbl>
          </c:trendline>
          <c:xVal>
            <c:numRef>
              <c:f>Aqua!$O$504:$O$925</c:f>
              <c:numCache>
                <c:formatCode>General</c:formatCode>
                <c:ptCount val="422"/>
                <c:pt idx="0">
                  <c:v>7.3913122503415765E-2</c:v>
                </c:pt>
                <c:pt idx="1">
                  <c:v>0.19412364045202901</c:v>
                </c:pt>
                <c:pt idx="2">
                  <c:v>0.22007207991080738</c:v>
                </c:pt>
                <c:pt idx="3">
                  <c:v>0.32756951062089906</c:v>
                </c:pt>
                <c:pt idx="4">
                  <c:v>0.32937310722352575</c:v>
                </c:pt>
                <c:pt idx="5">
                  <c:v>0.35554944995993687</c:v>
                </c:pt>
                <c:pt idx="6">
                  <c:v>0.41039290976756509</c:v>
                </c:pt>
                <c:pt idx="7">
                  <c:v>0.42626242630700439</c:v>
                </c:pt>
                <c:pt idx="8">
                  <c:v>0.43431383550996777</c:v>
                </c:pt>
                <c:pt idx="9">
                  <c:v>0.43431383550996777</c:v>
                </c:pt>
                <c:pt idx="10">
                  <c:v>0.44530405308204368</c:v>
                </c:pt>
                <c:pt idx="11">
                  <c:v>0.44565210725276616</c:v>
                </c:pt>
                <c:pt idx="12">
                  <c:v>0.4917406199472838</c:v>
                </c:pt>
                <c:pt idx="13">
                  <c:v>0.49364456697509973</c:v>
                </c:pt>
                <c:pt idx="14">
                  <c:v>0.51498757089294001</c:v>
                </c:pt>
                <c:pt idx="15">
                  <c:v>0.53730769826365243</c:v>
                </c:pt>
                <c:pt idx="16">
                  <c:v>0.55315481641451336</c:v>
                </c:pt>
                <c:pt idx="17">
                  <c:v>0.77758360494730738</c:v>
                </c:pt>
                <c:pt idx="18">
                  <c:v>0.88476029166081194</c:v>
                </c:pt>
                <c:pt idx="19">
                  <c:v>0.89921515259900808</c:v>
                </c:pt>
                <c:pt idx="20">
                  <c:v>1.031666118780266</c:v>
                </c:pt>
                <c:pt idx="21">
                  <c:v>1.1001306479635566</c:v>
                </c:pt>
                <c:pt idx="22">
                  <c:v>1.1494418881839148</c:v>
                </c:pt>
                <c:pt idx="23">
                  <c:v>1.1656078212907437</c:v>
                </c:pt>
                <c:pt idx="24">
                  <c:v>1.2864362073834197</c:v>
                </c:pt>
                <c:pt idx="25">
                  <c:v>1.3243553798521446</c:v>
                </c:pt>
                <c:pt idx="26">
                  <c:v>1.3836182726794566</c:v>
                </c:pt>
                <c:pt idx="27">
                  <c:v>1.4029723348402339</c:v>
                </c:pt>
                <c:pt idx="28">
                  <c:v>1.4159890596497884</c:v>
                </c:pt>
                <c:pt idx="29">
                  <c:v>1.5439554133124365</c:v>
                </c:pt>
                <c:pt idx="30">
                  <c:v>1.6600402426735748</c:v>
                </c:pt>
                <c:pt idx="31">
                  <c:v>1.7429636881353654</c:v>
                </c:pt>
                <c:pt idx="32">
                  <c:v>1.7467675496471931</c:v>
                </c:pt>
                <c:pt idx="33">
                  <c:v>1.9384453304208895</c:v>
                </c:pt>
                <c:pt idx="34">
                  <c:v>2.1032318773560132</c:v>
                </c:pt>
                <c:pt idx="35">
                  <c:v>2.2251610005114908</c:v>
                </c:pt>
                <c:pt idx="36">
                  <c:v>2.2771988277480997</c:v>
                </c:pt>
                <c:pt idx="37">
                  <c:v>2.3002528976090995</c:v>
                </c:pt>
                <c:pt idx="38">
                  <c:v>2.5351545775837807</c:v>
                </c:pt>
                <c:pt idx="39">
                  <c:v>2.635899943625474</c:v>
                </c:pt>
                <c:pt idx="40">
                  <c:v>2.661494216039753</c:v>
                </c:pt>
                <c:pt idx="41">
                  <c:v>2.8941913857394344</c:v>
                </c:pt>
                <c:pt idx="42">
                  <c:v>3.0385267455810516</c:v>
                </c:pt>
                <c:pt idx="43">
                  <c:v>3.11498250701736</c:v>
                </c:pt>
                <c:pt idx="44">
                  <c:v>3.2702572683749609</c:v>
                </c:pt>
                <c:pt idx="45">
                  <c:v>3.3443805284838866</c:v>
                </c:pt>
                <c:pt idx="46">
                  <c:v>3.6040618103171798</c:v>
                </c:pt>
                <c:pt idx="47">
                  <c:v>4.1597823893719301</c:v>
                </c:pt>
                <c:pt idx="48">
                  <c:v>4.3610315746591368</c:v>
                </c:pt>
                <c:pt idx="49">
                  <c:v>4.4041879809715132</c:v>
                </c:pt>
                <c:pt idx="50">
                  <c:v>4.4231100059980548</c:v>
                </c:pt>
                <c:pt idx="51">
                  <c:v>4.6120670722582355</c:v>
                </c:pt>
                <c:pt idx="52">
                  <c:v>4.7522959091699573</c:v>
                </c:pt>
                <c:pt idx="53">
                  <c:v>5.1384819133733242</c:v>
                </c:pt>
                <c:pt idx="54">
                  <c:v>5.3215656278106547</c:v>
                </c:pt>
                <c:pt idx="55">
                  <c:v>5.5419187848482858</c:v>
                </c:pt>
                <c:pt idx="56">
                  <c:v>5.6020172171469849</c:v>
                </c:pt>
                <c:pt idx="57">
                  <c:v>5.700873749928272</c:v>
                </c:pt>
                <c:pt idx="58">
                  <c:v>5.8240462081493645</c:v>
                </c:pt>
                <c:pt idx="59">
                  <c:v>5.8463517369915508</c:v>
                </c:pt>
                <c:pt idx="60">
                  <c:v>6.3205038416781498</c:v>
                </c:pt>
                <c:pt idx="61">
                  <c:v>6.47476785495728</c:v>
                </c:pt>
                <c:pt idx="62">
                  <c:v>6.6798514719175399</c:v>
                </c:pt>
                <c:pt idx="63">
                  <c:v>6.7250003088837165</c:v>
                </c:pt>
                <c:pt idx="64">
                  <c:v>6.967594833931904</c:v>
                </c:pt>
                <c:pt idx="65">
                  <c:v>7.3897394845181035</c:v>
                </c:pt>
                <c:pt idx="66">
                  <c:v>7.477215201981382</c:v>
                </c:pt>
                <c:pt idx="67">
                  <c:v>7.6099583848776415</c:v>
                </c:pt>
                <c:pt idx="68">
                  <c:v>7.6535250283801473</c:v>
                </c:pt>
                <c:pt idx="69">
                  <c:v>7.7569119426753499</c:v>
                </c:pt>
                <c:pt idx="70">
                  <c:v>7.7717572300704134</c:v>
                </c:pt>
                <c:pt idx="71">
                  <c:v>7.9664355256809447</c:v>
                </c:pt>
                <c:pt idx="72">
                  <c:v>8.3012450907026807</c:v>
                </c:pt>
                <c:pt idx="73">
                  <c:v>8.8110244186097813</c:v>
                </c:pt>
                <c:pt idx="74">
                  <c:v>9.590537205290202</c:v>
                </c:pt>
                <c:pt idx="75">
                  <c:v>9.6960547931115215</c:v>
                </c:pt>
                <c:pt idx="76">
                  <c:v>9.9781522461547478</c:v>
                </c:pt>
                <c:pt idx="77">
                  <c:v>10.689161995458004</c:v>
                </c:pt>
                <c:pt idx="78">
                  <c:v>10.776523298365174</c:v>
                </c:pt>
                <c:pt idx="79">
                  <c:v>11.136286603365928</c:v>
                </c:pt>
                <c:pt idx="80">
                  <c:v>11.295891619374714</c:v>
                </c:pt>
                <c:pt idx="81">
                  <c:v>11.850223317926188</c:v>
                </c:pt>
                <c:pt idx="82">
                  <c:v>13.634904110126545</c:v>
                </c:pt>
                <c:pt idx="83">
                  <c:v>14.053237834145255</c:v>
                </c:pt>
                <c:pt idx="84">
                  <c:v>14.170973362094212</c:v>
                </c:pt>
                <c:pt idx="85">
                  <c:v>14.345773778691269</c:v>
                </c:pt>
                <c:pt idx="86">
                  <c:v>14.55163114050886</c:v>
                </c:pt>
                <c:pt idx="87">
                  <c:v>14.836272910305345</c:v>
                </c:pt>
                <c:pt idx="88">
                  <c:v>14.976934756457942</c:v>
                </c:pt>
                <c:pt idx="89">
                  <c:v>15.417227287255253</c:v>
                </c:pt>
                <c:pt idx="90">
                  <c:v>15.867588050413296</c:v>
                </c:pt>
                <c:pt idx="91">
                  <c:v>16.457815924667088</c:v>
                </c:pt>
                <c:pt idx="92">
                  <c:v>16.839350130363382</c:v>
                </c:pt>
                <c:pt idx="93">
                  <c:v>18.107741557642235</c:v>
                </c:pt>
                <c:pt idx="94">
                  <c:v>18.183697395505337</c:v>
                </c:pt>
                <c:pt idx="95">
                  <c:v>19.381554143502694</c:v>
                </c:pt>
                <c:pt idx="96">
                  <c:v>22.28126776754544</c:v>
                </c:pt>
                <c:pt idx="97">
                  <c:v>24.324427385632273</c:v>
                </c:pt>
                <c:pt idx="98">
                  <c:v>25.044851051179602</c:v>
                </c:pt>
                <c:pt idx="99">
                  <c:v>26.225331084667122</c:v>
                </c:pt>
                <c:pt idx="100">
                  <c:v>35.850663926387412</c:v>
                </c:pt>
                <c:pt idx="101">
                  <c:v>37.205282021260089</c:v>
                </c:pt>
                <c:pt idx="102">
                  <c:v>39.770891472591309</c:v>
                </c:pt>
                <c:pt idx="103">
                  <c:v>41.235941771140602</c:v>
                </c:pt>
                <c:pt idx="104">
                  <c:v>41.254032182553644</c:v>
                </c:pt>
                <c:pt idx="105">
                  <c:v>43.085294115022613</c:v>
                </c:pt>
                <c:pt idx="106">
                  <c:v>50.941595321600161</c:v>
                </c:pt>
                <c:pt idx="107">
                  <c:v>55.175286153262924</c:v>
                </c:pt>
                <c:pt idx="108">
                  <c:v>83.030926093078278</c:v>
                </c:pt>
                <c:pt idx="109">
                  <c:v>91.743829949704534</c:v>
                </c:pt>
                <c:pt idx="110">
                  <c:v>98.091027178824959</c:v>
                </c:pt>
                <c:pt idx="111">
                  <c:v>2.5059075871371008</c:v>
                </c:pt>
                <c:pt idx="112">
                  <c:v>1.4545350756862558</c:v>
                </c:pt>
                <c:pt idx="113">
                  <c:v>2.5497622734122234</c:v>
                </c:pt>
                <c:pt idx="114">
                  <c:v>2.6868457440835387</c:v>
                </c:pt>
                <c:pt idx="115">
                  <c:v>2.069105664612183</c:v>
                </c:pt>
                <c:pt idx="116">
                  <c:v>2.5898934532674938</c:v>
                </c:pt>
                <c:pt idx="117">
                  <c:v>2.8841670421897048</c:v>
                </c:pt>
                <c:pt idx="118">
                  <c:v>14.861328156799001</c:v>
                </c:pt>
                <c:pt idx="119">
                  <c:v>19.558091397324247</c:v>
                </c:pt>
                <c:pt idx="120">
                  <c:v>24.759507669867546</c:v>
                </c:pt>
                <c:pt idx="121">
                  <c:v>18.599737918143887</c:v>
                </c:pt>
                <c:pt idx="122">
                  <c:v>4.3227961215414501</c:v>
                </c:pt>
                <c:pt idx="123">
                  <c:v>3.3257360991416896</c:v>
                </c:pt>
                <c:pt idx="124">
                  <c:v>3.1104537358023014</c:v>
                </c:pt>
                <c:pt idx="125">
                  <c:v>89.612201449353819</c:v>
                </c:pt>
                <c:pt idx="126">
                  <c:v>19.541064179126874</c:v>
                </c:pt>
                <c:pt idx="127">
                  <c:v>2.5664004432992527</c:v>
                </c:pt>
                <c:pt idx="128">
                  <c:v>14.633074982405883</c:v>
                </c:pt>
                <c:pt idx="129">
                  <c:v>54.42842141712427</c:v>
                </c:pt>
                <c:pt idx="130">
                  <c:v>30.977846024390498</c:v>
                </c:pt>
                <c:pt idx="131">
                  <c:v>50.595210305677924</c:v>
                </c:pt>
                <c:pt idx="132">
                  <c:v>56.44403207746587</c:v>
                </c:pt>
                <c:pt idx="133">
                  <c:v>22.60479037653905</c:v>
                </c:pt>
                <c:pt idx="134">
                  <c:v>41.401113783854598</c:v>
                </c:pt>
                <c:pt idx="135">
                  <c:v>25.242436259536944</c:v>
                </c:pt>
                <c:pt idx="136">
                  <c:v>29.684723912194467</c:v>
                </c:pt>
                <c:pt idx="137">
                  <c:v>195.83525072838734</c:v>
                </c:pt>
                <c:pt idx="138">
                  <c:v>77.886913839558161</c:v>
                </c:pt>
                <c:pt idx="139">
                  <c:v>13.500795278680261</c:v>
                </c:pt>
                <c:pt idx="140">
                  <c:v>7.3328251471535433</c:v>
                </c:pt>
                <c:pt idx="141">
                  <c:v>7.736044219228642</c:v>
                </c:pt>
                <c:pt idx="142">
                  <c:v>4.4373240737444437</c:v>
                </c:pt>
                <c:pt idx="143">
                  <c:v>26.105284699940793</c:v>
                </c:pt>
                <c:pt idx="144">
                  <c:v>110.8808701382697</c:v>
                </c:pt>
                <c:pt idx="145">
                  <c:v>31.65868992546649</c:v>
                </c:pt>
                <c:pt idx="146">
                  <c:v>9.4314166412397782</c:v>
                </c:pt>
                <c:pt idx="147">
                  <c:v>47.706138418147546</c:v>
                </c:pt>
                <c:pt idx="148">
                  <c:v>87.223471549381273</c:v>
                </c:pt>
                <c:pt idx="149">
                  <c:v>21.7375795811678</c:v>
                </c:pt>
                <c:pt idx="150">
                  <c:v>66.462718129225848</c:v>
                </c:pt>
                <c:pt idx="151">
                  <c:v>207.16171788652673</c:v>
                </c:pt>
                <c:pt idx="152">
                  <c:v>12.015554816946226</c:v>
                </c:pt>
                <c:pt idx="153">
                  <c:v>22.371061100554627</c:v>
                </c:pt>
                <c:pt idx="154">
                  <c:v>45.510007263836251</c:v>
                </c:pt>
                <c:pt idx="155">
                  <c:v>10.252322749190617</c:v>
                </c:pt>
                <c:pt idx="156">
                  <c:v>44.598887598477383</c:v>
                </c:pt>
                <c:pt idx="157">
                  <c:v>16.4458260334522</c:v>
                </c:pt>
                <c:pt idx="158">
                  <c:v>27.214885452818809</c:v>
                </c:pt>
                <c:pt idx="159">
                  <c:v>289.20919033481391</c:v>
                </c:pt>
                <c:pt idx="160">
                  <c:v>5.5397614433379978</c:v>
                </c:pt>
                <c:pt idx="161">
                  <c:v>33.976997218712413</c:v>
                </c:pt>
                <c:pt idx="162">
                  <c:v>52.649341910173156</c:v>
                </c:pt>
                <c:pt idx="163">
                  <c:v>35.709372444826975</c:v>
                </c:pt>
                <c:pt idx="164">
                  <c:v>397.7627773333391</c:v>
                </c:pt>
                <c:pt idx="165">
                  <c:v>32.350211253958079</c:v>
                </c:pt>
                <c:pt idx="166">
                  <c:v>28.997070239993256</c:v>
                </c:pt>
                <c:pt idx="167">
                  <c:v>64.958145195820705</c:v>
                </c:pt>
                <c:pt idx="168">
                  <c:v>30.96875096695851</c:v>
                </c:pt>
                <c:pt idx="169">
                  <c:v>38.800970356344322</c:v>
                </c:pt>
                <c:pt idx="170">
                  <c:v>55.074047978727819</c:v>
                </c:pt>
                <c:pt idx="171">
                  <c:v>26.587126379824316</c:v>
                </c:pt>
                <c:pt idx="172">
                  <c:v>40.982459335238701</c:v>
                </c:pt>
                <c:pt idx="173">
                  <c:v>36.529518495966805</c:v>
                </c:pt>
                <c:pt idx="174">
                  <c:v>99.77447969549587</c:v>
                </c:pt>
                <c:pt idx="175">
                  <c:v>248.82507236422134</c:v>
                </c:pt>
                <c:pt idx="176">
                  <c:v>12.572513898200421</c:v>
                </c:pt>
                <c:pt idx="177">
                  <c:v>36.596172992702726</c:v>
                </c:pt>
                <c:pt idx="178">
                  <c:v>45.627938094948334</c:v>
                </c:pt>
                <c:pt idx="179">
                  <c:v>28.220066846491715</c:v>
                </c:pt>
                <c:pt idx="180">
                  <c:v>14.704039802063278</c:v>
                </c:pt>
                <c:pt idx="181">
                  <c:v>576.0233717980542</c:v>
                </c:pt>
                <c:pt idx="182">
                  <c:v>720.1629503149536</c:v>
                </c:pt>
                <c:pt idx="183">
                  <c:v>53.387444985414376</c:v>
                </c:pt>
                <c:pt idx="184">
                  <c:v>118.05496459963041</c:v>
                </c:pt>
                <c:pt idx="185">
                  <c:v>419.12795461221384</c:v>
                </c:pt>
                <c:pt idx="186">
                  <c:v>62.910103641458015</c:v>
                </c:pt>
                <c:pt idx="187">
                  <c:v>253.30824629408687</c:v>
                </c:pt>
                <c:pt idx="188">
                  <c:v>322.74222299165262</c:v>
                </c:pt>
                <c:pt idx="189">
                  <c:v>15.395320028981093</c:v>
                </c:pt>
                <c:pt idx="190">
                  <c:v>60.60930896394062</c:v>
                </c:pt>
                <c:pt idx="191">
                  <c:v>105.92144753263986</c:v>
                </c:pt>
                <c:pt idx="192">
                  <c:v>47.625461439398414</c:v>
                </c:pt>
                <c:pt idx="193">
                  <c:v>15.973747582367242</c:v>
                </c:pt>
                <c:pt idx="194">
                  <c:v>13.75754145027066</c:v>
                </c:pt>
                <c:pt idx="195">
                  <c:v>513.00485777428344</c:v>
                </c:pt>
                <c:pt idx="196">
                  <c:v>9.6555531703205411</c:v>
                </c:pt>
                <c:pt idx="197">
                  <c:v>10.119466357343621</c:v>
                </c:pt>
                <c:pt idx="198">
                  <c:v>123.33151582999881</c:v>
                </c:pt>
                <c:pt idx="199">
                  <c:v>14.426960560951288</c:v>
                </c:pt>
                <c:pt idx="200">
                  <c:v>11.086086511719198</c:v>
                </c:pt>
                <c:pt idx="201">
                  <c:v>60.469462788572784</c:v>
                </c:pt>
                <c:pt idx="202">
                  <c:v>37.120665650664563</c:v>
                </c:pt>
                <c:pt idx="203">
                  <c:v>42.062828207893382</c:v>
                </c:pt>
                <c:pt idx="204">
                  <c:v>17.49473589030179</c:v>
                </c:pt>
                <c:pt idx="205">
                  <c:v>40.064024154034001</c:v>
                </c:pt>
                <c:pt idx="206">
                  <c:v>17.418041113818589</c:v>
                </c:pt>
                <c:pt idx="207">
                  <c:v>42.408005748279379</c:v>
                </c:pt>
                <c:pt idx="208">
                  <c:v>22.767627342753634</c:v>
                </c:pt>
                <c:pt idx="209">
                  <c:v>33.568287027819899</c:v>
                </c:pt>
                <c:pt idx="210">
                  <c:v>46.831002562001188</c:v>
                </c:pt>
                <c:pt idx="211">
                  <c:v>34.86485200529161</c:v>
                </c:pt>
                <c:pt idx="212">
                  <c:v>57.580612243868046</c:v>
                </c:pt>
                <c:pt idx="213">
                  <c:v>51.539302311173003</c:v>
                </c:pt>
                <c:pt idx="214">
                  <c:v>25.095200586819502</c:v>
                </c:pt>
                <c:pt idx="215">
                  <c:v>41.112780099616309</c:v>
                </c:pt>
                <c:pt idx="216">
                  <c:v>156.67514690385116</c:v>
                </c:pt>
                <c:pt idx="217">
                  <c:v>22.488106932911261</c:v>
                </c:pt>
                <c:pt idx="218">
                  <c:v>51.104097375718347</c:v>
                </c:pt>
                <c:pt idx="219">
                  <c:v>34.893657891709069</c:v>
                </c:pt>
                <c:pt idx="220">
                  <c:v>77.226274793595792</c:v>
                </c:pt>
                <c:pt idx="221">
                  <c:v>72.663337683945642</c:v>
                </c:pt>
                <c:pt idx="222">
                  <c:v>17.531363558924703</c:v>
                </c:pt>
                <c:pt idx="223">
                  <c:v>409.5714605018033</c:v>
                </c:pt>
                <c:pt idx="224">
                  <c:v>227.37196685614518</c:v>
                </c:pt>
                <c:pt idx="225">
                  <c:v>25.75117782139019</c:v>
                </c:pt>
                <c:pt idx="226">
                  <c:v>184.40798470808397</c:v>
                </c:pt>
                <c:pt idx="227">
                  <c:v>45.508372805425381</c:v>
                </c:pt>
                <c:pt idx="228">
                  <c:v>94.326171910443875</c:v>
                </c:pt>
                <c:pt idx="229">
                  <c:v>245.49875614622772</c:v>
                </c:pt>
                <c:pt idx="230">
                  <c:v>19.654573777091979</c:v>
                </c:pt>
                <c:pt idx="231">
                  <c:v>50.969466928850359</c:v>
                </c:pt>
                <c:pt idx="232">
                  <c:v>221.82122298855987</c:v>
                </c:pt>
                <c:pt idx="233">
                  <c:v>334.54721134345277</c:v>
                </c:pt>
                <c:pt idx="234">
                  <c:v>118.39319364769389</c:v>
                </c:pt>
                <c:pt idx="235">
                  <c:v>108.37704132182661</c:v>
                </c:pt>
                <c:pt idx="236">
                  <c:v>88.661899720094624</c:v>
                </c:pt>
                <c:pt idx="237">
                  <c:v>109.70694362847192</c:v>
                </c:pt>
                <c:pt idx="238">
                  <c:v>135.49257702433195</c:v>
                </c:pt>
                <c:pt idx="239">
                  <c:v>258.04850408736252</c:v>
                </c:pt>
                <c:pt idx="240">
                  <c:v>250.77173056528986</c:v>
                </c:pt>
                <c:pt idx="241">
                  <c:v>171.2961445655659</c:v>
                </c:pt>
                <c:pt idx="242">
                  <c:v>152.71183539934907</c:v>
                </c:pt>
                <c:pt idx="243">
                  <c:v>111.16133699436958</c:v>
                </c:pt>
                <c:pt idx="244">
                  <c:v>167.38206337867808</c:v>
                </c:pt>
                <c:pt idx="245">
                  <c:v>165.99667432994261</c:v>
                </c:pt>
                <c:pt idx="246">
                  <c:v>133.15277170311197</c:v>
                </c:pt>
                <c:pt idx="247">
                  <c:v>235.27815566257075</c:v>
                </c:pt>
                <c:pt idx="248">
                  <c:v>689.15977889729561</c:v>
                </c:pt>
                <c:pt idx="249">
                  <c:v>90.531690102942406</c:v>
                </c:pt>
                <c:pt idx="250">
                  <c:v>193.00923841014668</c:v>
                </c:pt>
                <c:pt idx="251">
                  <c:v>73.715098138576735</c:v>
                </c:pt>
                <c:pt idx="252">
                  <c:v>46.64144830828014</c:v>
                </c:pt>
                <c:pt idx="253">
                  <c:v>49.56784794285651</c:v>
                </c:pt>
                <c:pt idx="254">
                  <c:v>108.66390036314309</c:v>
                </c:pt>
                <c:pt idx="255">
                  <c:v>183.25091763033225</c:v>
                </c:pt>
                <c:pt idx="256">
                  <c:v>88.92571961982074</c:v>
                </c:pt>
                <c:pt idx="257">
                  <c:v>55.802437674840668</c:v>
                </c:pt>
                <c:pt idx="258">
                  <c:v>185.13734829004028</c:v>
                </c:pt>
                <c:pt idx="259">
                  <c:v>108.95705352159479</c:v>
                </c:pt>
                <c:pt idx="260">
                  <c:v>143.07471465918363</c:v>
                </c:pt>
                <c:pt idx="261">
                  <c:v>466.6064578429295</c:v>
                </c:pt>
                <c:pt idx="262">
                  <c:v>810.74415709746097</c:v>
                </c:pt>
                <c:pt idx="263">
                  <c:v>201.92393937667794</c:v>
                </c:pt>
                <c:pt idx="264">
                  <c:v>403.51830286681059</c:v>
                </c:pt>
                <c:pt idx="265">
                  <c:v>153.52652956954245</c:v>
                </c:pt>
                <c:pt idx="266">
                  <c:v>110.24557653494369</c:v>
                </c:pt>
                <c:pt idx="267">
                  <c:v>37.506250952035963</c:v>
                </c:pt>
                <c:pt idx="268">
                  <c:v>119.69790921206879</c:v>
                </c:pt>
                <c:pt idx="269">
                  <c:v>216.70919443584177</c:v>
                </c:pt>
                <c:pt idx="270">
                  <c:v>118.88099570435529</c:v>
                </c:pt>
                <c:pt idx="271">
                  <c:v>144.33713115548829</c:v>
                </c:pt>
                <c:pt idx="272">
                  <c:v>202.04235950979987</c:v>
                </c:pt>
                <c:pt idx="273">
                  <c:v>74.388204841550362</c:v>
                </c:pt>
                <c:pt idx="274">
                  <c:v>504.09858368038863</c:v>
                </c:pt>
                <c:pt idx="275">
                  <c:v>93.652197536952045</c:v>
                </c:pt>
                <c:pt idx="276">
                  <c:v>270.86002185936815</c:v>
                </c:pt>
                <c:pt idx="277">
                  <c:v>92.501020624463791</c:v>
                </c:pt>
                <c:pt idx="278">
                  <c:v>451.19888735821291</c:v>
                </c:pt>
                <c:pt idx="279">
                  <c:v>93.636835461277741</c:v>
                </c:pt>
                <c:pt idx="280">
                  <c:v>22.813305343108183</c:v>
                </c:pt>
                <c:pt idx="281">
                  <c:v>44.909604130753472</c:v>
                </c:pt>
                <c:pt idx="282">
                  <c:v>14.8527641202765</c:v>
                </c:pt>
                <c:pt idx="283">
                  <c:v>152.39694545432735</c:v>
                </c:pt>
                <c:pt idx="284">
                  <c:v>102.81767655124415</c:v>
                </c:pt>
                <c:pt idx="285">
                  <c:v>67.598169626540908</c:v>
                </c:pt>
                <c:pt idx="286">
                  <c:v>119.76778920898525</c:v>
                </c:pt>
                <c:pt idx="287">
                  <c:v>107.14014320961047</c:v>
                </c:pt>
                <c:pt idx="288">
                  <c:v>91.720624926647019</c:v>
                </c:pt>
                <c:pt idx="289">
                  <c:v>141.41232066247449</c:v>
                </c:pt>
                <c:pt idx="290">
                  <c:v>147.39693417715065</c:v>
                </c:pt>
                <c:pt idx="291">
                  <c:v>111.96671765839451</c:v>
                </c:pt>
                <c:pt idx="292">
                  <c:v>133.89513246378854</c:v>
                </c:pt>
                <c:pt idx="293">
                  <c:v>142.66927709657455</c:v>
                </c:pt>
                <c:pt idx="294">
                  <c:v>40.22066333477327</c:v>
                </c:pt>
                <c:pt idx="295">
                  <c:v>46.037376637769356</c:v>
                </c:pt>
                <c:pt idx="296">
                  <c:v>113.06450114579587</c:v>
                </c:pt>
                <c:pt idx="297">
                  <c:v>136.62533092552306</c:v>
                </c:pt>
                <c:pt idx="298">
                  <c:v>131.77798398554143</c:v>
                </c:pt>
                <c:pt idx="299">
                  <c:v>117.0913343567847</c:v>
                </c:pt>
                <c:pt idx="300">
                  <c:v>75.852363397606652</c:v>
                </c:pt>
                <c:pt idx="301">
                  <c:v>41.469955499539076</c:v>
                </c:pt>
                <c:pt idx="302">
                  <c:v>153.62478185627123</c:v>
                </c:pt>
                <c:pt idx="303">
                  <c:v>116.15325599383048</c:v>
                </c:pt>
                <c:pt idx="304">
                  <c:v>102.17879558374838</c:v>
                </c:pt>
                <c:pt idx="305">
                  <c:v>125.85800004976358</c:v>
                </c:pt>
                <c:pt idx="306">
                  <c:v>109.37341276092729</c:v>
                </c:pt>
                <c:pt idx="307">
                  <c:v>112.11952561669989</c:v>
                </c:pt>
                <c:pt idx="308">
                  <c:v>106.25196841160906</c:v>
                </c:pt>
                <c:pt idx="309">
                  <c:v>81.731892705549569</c:v>
                </c:pt>
                <c:pt idx="310">
                  <c:v>130.30921571023353</c:v>
                </c:pt>
                <c:pt idx="311">
                  <c:v>107.78700840661406</c:v>
                </c:pt>
                <c:pt idx="312">
                  <c:v>113.07244026933357</c:v>
                </c:pt>
                <c:pt idx="313">
                  <c:v>118.93881392351656</c:v>
                </c:pt>
                <c:pt idx="314">
                  <c:v>101.61123499281265</c:v>
                </c:pt>
                <c:pt idx="315">
                  <c:v>83.049645080961795</c:v>
                </c:pt>
                <c:pt idx="316">
                  <c:v>123.11616379974321</c:v>
                </c:pt>
                <c:pt idx="317">
                  <c:v>115.00654301699025</c:v>
                </c:pt>
                <c:pt idx="318">
                  <c:v>88.25581595519094</c:v>
                </c:pt>
                <c:pt idx="319">
                  <c:v>124.55729875704893</c:v>
                </c:pt>
                <c:pt idx="320">
                  <c:v>137.13010922531154</c:v>
                </c:pt>
                <c:pt idx="321">
                  <c:v>123.09184653444251</c:v>
                </c:pt>
                <c:pt idx="322">
                  <c:v>172.92487404449895</c:v>
                </c:pt>
                <c:pt idx="323">
                  <c:v>124.30982548406243</c:v>
                </c:pt>
                <c:pt idx="324">
                  <c:v>1.519314343104941</c:v>
                </c:pt>
                <c:pt idx="325">
                  <c:v>2.0503118000000002</c:v>
                </c:pt>
                <c:pt idx="326">
                  <c:v>2.326616065986014</c:v>
                </c:pt>
                <c:pt idx="327">
                  <c:v>3.0158060266391145</c:v>
                </c:pt>
                <c:pt idx="328">
                  <c:v>3.0309927999999999</c:v>
                </c:pt>
                <c:pt idx="329">
                  <c:v>3.0638551999999999</c:v>
                </c:pt>
                <c:pt idx="330">
                  <c:v>3.2335504848854297</c:v>
                </c:pt>
                <c:pt idx="331">
                  <c:v>3.3754040999999999</c:v>
                </c:pt>
                <c:pt idx="332">
                  <c:v>3.4819960999999999</c:v>
                </c:pt>
                <c:pt idx="333">
                  <c:v>3.4819960999999999</c:v>
                </c:pt>
                <c:pt idx="334">
                  <c:v>3.5564502594454934</c:v>
                </c:pt>
                <c:pt idx="335">
                  <c:v>3.5893547558186292</c:v>
                </c:pt>
                <c:pt idx="336">
                  <c:v>3.8039712723408439</c:v>
                </c:pt>
                <c:pt idx="337">
                  <c:v>3.8568869000000001</c:v>
                </c:pt>
                <c:pt idx="338">
                  <c:v>3.9071058000000001</c:v>
                </c:pt>
                <c:pt idx="339">
                  <c:v>3.9131057999999999</c:v>
                </c:pt>
                <c:pt idx="340">
                  <c:v>4.02560639083352</c:v>
                </c:pt>
                <c:pt idx="341">
                  <c:v>4.1063495000000003</c:v>
                </c:pt>
                <c:pt idx="342">
                  <c:v>4.1063495000000003</c:v>
                </c:pt>
                <c:pt idx="343">
                  <c:v>4.2421476816758172</c:v>
                </c:pt>
                <c:pt idx="344">
                  <c:v>4.4423659999999998</c:v>
                </c:pt>
                <c:pt idx="345">
                  <c:v>4.4463660000000003</c:v>
                </c:pt>
                <c:pt idx="346">
                  <c:v>4.4531674000000008</c:v>
                </c:pt>
                <c:pt idx="347">
                  <c:v>4.6702606000000007</c:v>
                </c:pt>
                <c:pt idx="348">
                  <c:v>5.0991541000000016</c:v>
                </c:pt>
                <c:pt idx="349">
                  <c:v>5.0991541000000016</c:v>
                </c:pt>
                <c:pt idx="350">
                  <c:v>5.2519176999999999</c:v>
                </c:pt>
                <c:pt idx="351">
                  <c:v>5.2637944999999995</c:v>
                </c:pt>
                <c:pt idx="352">
                  <c:v>5.2817945000000002</c:v>
                </c:pt>
                <c:pt idx="353">
                  <c:v>5.4279615000000012</c:v>
                </c:pt>
                <c:pt idx="354">
                  <c:v>5.4717893715079402</c:v>
                </c:pt>
                <c:pt idx="355">
                  <c:v>5.5012604929662174</c:v>
                </c:pt>
                <c:pt idx="356">
                  <c:v>5.5242106000000009</c:v>
                </c:pt>
                <c:pt idx="357">
                  <c:v>5.6250790000000013</c:v>
                </c:pt>
                <c:pt idx="358">
                  <c:v>5.6287138000000008</c:v>
                </c:pt>
                <c:pt idx="359">
                  <c:v>5.6487138000000003</c:v>
                </c:pt>
                <c:pt idx="360">
                  <c:v>5.7317596000000011</c:v>
                </c:pt>
                <c:pt idx="361">
                  <c:v>5.7317596000000011</c:v>
                </c:pt>
                <c:pt idx="362">
                  <c:v>5.7342673000000008</c:v>
                </c:pt>
                <c:pt idx="363">
                  <c:v>5.8408661000000004</c:v>
                </c:pt>
                <c:pt idx="364">
                  <c:v>5.8448661</c:v>
                </c:pt>
                <c:pt idx="365">
                  <c:v>5.9182027000000001</c:v>
                </c:pt>
                <c:pt idx="366">
                  <c:v>6.0551956514519532</c:v>
                </c:pt>
                <c:pt idx="367">
                  <c:v>6.1903427999999998</c:v>
                </c:pt>
                <c:pt idx="368">
                  <c:v>6.2539164000000005</c:v>
                </c:pt>
                <c:pt idx="369">
                  <c:v>6.3843893000000005</c:v>
                </c:pt>
                <c:pt idx="370">
                  <c:v>6.3863893000000003</c:v>
                </c:pt>
                <c:pt idx="371">
                  <c:v>6.5978949</c:v>
                </c:pt>
                <c:pt idx="372">
                  <c:v>6.6622719999999997</c:v>
                </c:pt>
                <c:pt idx="373">
                  <c:v>6.700272</c:v>
                </c:pt>
                <c:pt idx="374">
                  <c:v>6.8198372999999997</c:v>
                </c:pt>
                <c:pt idx="375">
                  <c:v>6.8378373000000003</c:v>
                </c:pt>
                <c:pt idx="376">
                  <c:v>6.8393827999999992</c:v>
                </c:pt>
                <c:pt idx="377">
                  <c:v>6.9886858000000007</c:v>
                </c:pt>
                <c:pt idx="378">
                  <c:v>7.2006961885169014</c:v>
                </c:pt>
                <c:pt idx="379">
                  <c:v>7.3196481499999999</c:v>
                </c:pt>
                <c:pt idx="380">
                  <c:v>7.3256481500000001</c:v>
                </c:pt>
                <c:pt idx="381">
                  <c:v>7.3423159352336347</c:v>
                </c:pt>
                <c:pt idx="382">
                  <c:v>7.4228597000000001</c:v>
                </c:pt>
                <c:pt idx="383">
                  <c:v>7.4248596999999998</c:v>
                </c:pt>
                <c:pt idx="384">
                  <c:v>7.5538888000000011</c:v>
                </c:pt>
                <c:pt idx="385">
                  <c:v>7.6500495576393224</c:v>
                </c:pt>
                <c:pt idx="386">
                  <c:v>7.7783499960037954</c:v>
                </c:pt>
                <c:pt idx="387">
                  <c:v>7.8079440000000018</c:v>
                </c:pt>
                <c:pt idx="388">
                  <c:v>7.9830082000000004</c:v>
                </c:pt>
                <c:pt idx="389">
                  <c:v>7.9830082000000004</c:v>
                </c:pt>
                <c:pt idx="390">
                  <c:v>8.0174563395830507</c:v>
                </c:pt>
                <c:pt idx="391">
                  <c:v>8.0443739000000019</c:v>
                </c:pt>
                <c:pt idx="392">
                  <c:v>8.1981660483207062</c:v>
                </c:pt>
                <c:pt idx="393">
                  <c:v>8.2440217257752124</c:v>
                </c:pt>
                <c:pt idx="394">
                  <c:v>8.3086740999999993</c:v>
                </c:pt>
                <c:pt idx="395">
                  <c:v>8.3106741</c:v>
                </c:pt>
                <c:pt idx="396">
                  <c:v>8.5625224499999995</c:v>
                </c:pt>
                <c:pt idx="397">
                  <c:v>8.9453594527507256</c:v>
                </c:pt>
                <c:pt idx="398">
                  <c:v>10.179250764833689</c:v>
                </c:pt>
                <c:pt idx="399">
                  <c:v>13.464522069914157</c:v>
                </c:pt>
                <c:pt idx="400">
                  <c:v>14.376411330626366</c:v>
                </c:pt>
                <c:pt idx="401">
                  <c:v>14.898887539429728</c:v>
                </c:pt>
                <c:pt idx="402">
                  <c:v>15.334034280027705</c:v>
                </c:pt>
                <c:pt idx="403">
                  <c:v>15.764595099153938</c:v>
                </c:pt>
                <c:pt idx="404">
                  <c:v>16.442831187912091</c:v>
                </c:pt>
                <c:pt idx="405">
                  <c:v>17.18663568798889</c:v>
                </c:pt>
                <c:pt idx="406">
                  <c:v>19.428239036076249</c:v>
                </c:pt>
                <c:pt idx="407">
                  <c:v>20.011953610649165</c:v>
                </c:pt>
                <c:pt idx="408">
                  <c:v>21.49652874731887</c:v>
                </c:pt>
                <c:pt idx="409">
                  <c:v>21.499321120966378</c:v>
                </c:pt>
                <c:pt idx="410">
                  <c:v>24.92002972765053</c:v>
                </c:pt>
                <c:pt idx="411">
                  <c:v>28.098228216552194</c:v>
                </c:pt>
                <c:pt idx="412">
                  <c:v>32.267912312924665</c:v>
                </c:pt>
                <c:pt idx="413">
                  <c:v>32.887434148057316</c:v>
                </c:pt>
                <c:pt idx="414">
                  <c:v>37.261994681017661</c:v>
                </c:pt>
                <c:pt idx="415">
                  <c:v>40.961595586019897</c:v>
                </c:pt>
                <c:pt idx="416">
                  <c:v>86.391795685210582</c:v>
                </c:pt>
                <c:pt idx="417">
                  <c:v>187.98961741453371</c:v>
                </c:pt>
                <c:pt idx="418">
                  <c:v>262.72272899231695</c:v>
                </c:pt>
                <c:pt idx="419">
                  <c:v>301.43505311872428</c:v>
                </c:pt>
                <c:pt idx="420">
                  <c:v>328.68337989281559</c:v>
                </c:pt>
                <c:pt idx="421">
                  <c:v>389.64456591948874</c:v>
                </c:pt>
              </c:numCache>
            </c:numRef>
          </c:xVal>
          <c:yVal>
            <c:numRef>
              <c:f>Aqua!$P$504:$P$925</c:f>
              <c:numCache>
                <c:formatCode>General</c:formatCode>
                <c:ptCount val="422"/>
                <c:pt idx="0">
                  <c:v>0.19354994187082902</c:v>
                </c:pt>
                <c:pt idx="1">
                  <c:v>0.51948638794114554</c:v>
                </c:pt>
                <c:pt idx="2">
                  <c:v>1.0884766747418384</c:v>
                </c:pt>
                <c:pt idx="3">
                  <c:v>0.18688196040574356</c:v>
                </c:pt>
                <c:pt idx="4">
                  <c:v>0.21697325106945375</c:v>
                </c:pt>
                <c:pt idx="5">
                  <c:v>0.80702697051743155</c:v>
                </c:pt>
                <c:pt idx="6">
                  <c:v>0.36619785500187169</c:v>
                </c:pt>
                <c:pt idx="7">
                  <c:v>0.57983458260703247</c:v>
                </c:pt>
                <c:pt idx="8">
                  <c:v>3.1271886760901195E-2</c:v>
                </c:pt>
                <c:pt idx="9">
                  <c:v>3.1271886760901195E-2</c:v>
                </c:pt>
                <c:pt idx="10">
                  <c:v>2.1680532594370423E-2</c:v>
                </c:pt>
                <c:pt idx="11">
                  <c:v>0.46057153697666625</c:v>
                </c:pt>
                <c:pt idx="12">
                  <c:v>0.35380826691238337</c:v>
                </c:pt>
                <c:pt idx="13">
                  <c:v>0.32834375295712448</c:v>
                </c:pt>
                <c:pt idx="14">
                  <c:v>2.9956317483795972E-2</c:v>
                </c:pt>
                <c:pt idx="15">
                  <c:v>0.17585697620335822</c:v>
                </c:pt>
                <c:pt idx="16">
                  <c:v>0.26095943928827214</c:v>
                </c:pt>
                <c:pt idx="17">
                  <c:v>0.10871469551136083</c:v>
                </c:pt>
                <c:pt idx="18">
                  <c:v>0.73889572399314374</c:v>
                </c:pt>
                <c:pt idx="19">
                  <c:v>0.89302787284858542</c:v>
                </c:pt>
                <c:pt idx="20">
                  <c:v>0.77057394318740591</c:v>
                </c:pt>
                <c:pt idx="21">
                  <c:v>0.79173299998301294</c:v>
                </c:pt>
                <c:pt idx="22">
                  <c:v>0.4706713012101692</c:v>
                </c:pt>
                <c:pt idx="23">
                  <c:v>1.7276622461517293</c:v>
                </c:pt>
                <c:pt idx="24">
                  <c:v>0.44733979130077428</c:v>
                </c:pt>
                <c:pt idx="25">
                  <c:v>0.74265413809231728</c:v>
                </c:pt>
                <c:pt idx="26">
                  <c:v>2.0430870244642971</c:v>
                </c:pt>
                <c:pt idx="27">
                  <c:v>1.3487157772048366</c:v>
                </c:pt>
                <c:pt idx="28">
                  <c:v>2.0654397022406989</c:v>
                </c:pt>
                <c:pt idx="29">
                  <c:v>0.37113948888281839</c:v>
                </c:pt>
                <c:pt idx="30">
                  <c:v>0.74244158593501464</c:v>
                </c:pt>
                <c:pt idx="31">
                  <c:v>2.5667276014941587</c:v>
                </c:pt>
                <c:pt idx="32">
                  <c:v>1.7138106655332424</c:v>
                </c:pt>
                <c:pt idx="33">
                  <c:v>0.41658242642414595</c:v>
                </c:pt>
                <c:pt idx="34">
                  <c:v>0.53818115044794013</c:v>
                </c:pt>
                <c:pt idx="35">
                  <c:v>2.3306189011067788</c:v>
                </c:pt>
                <c:pt idx="36">
                  <c:v>1.6417046326722469</c:v>
                </c:pt>
                <c:pt idx="37">
                  <c:v>1.7855477600128775</c:v>
                </c:pt>
                <c:pt idx="38">
                  <c:v>3.7959990959003775</c:v>
                </c:pt>
                <c:pt idx="39">
                  <c:v>3.2329396440998748</c:v>
                </c:pt>
                <c:pt idx="40">
                  <c:v>1.3630293135219658</c:v>
                </c:pt>
                <c:pt idx="41">
                  <c:v>2.7752235024371115</c:v>
                </c:pt>
                <c:pt idx="42">
                  <c:v>5.597830344177523</c:v>
                </c:pt>
                <c:pt idx="43">
                  <c:v>0.95143407736521435</c:v>
                </c:pt>
                <c:pt idx="44">
                  <c:v>3.6342844854847653</c:v>
                </c:pt>
                <c:pt idx="45">
                  <c:v>2.5648391643965405</c:v>
                </c:pt>
                <c:pt idx="46">
                  <c:v>5.9919640243691568</c:v>
                </c:pt>
                <c:pt idx="47">
                  <c:v>0.79103202149213492</c:v>
                </c:pt>
                <c:pt idx="48">
                  <c:v>2.671679437248021</c:v>
                </c:pt>
                <c:pt idx="49">
                  <c:v>1.4288240629286915</c:v>
                </c:pt>
                <c:pt idx="50">
                  <c:v>7.348810263681667</c:v>
                </c:pt>
                <c:pt idx="51">
                  <c:v>1.9380520091309719</c:v>
                </c:pt>
                <c:pt idx="52">
                  <c:v>1.749940180379157</c:v>
                </c:pt>
                <c:pt idx="53">
                  <c:v>2.6105220455780809</c:v>
                </c:pt>
                <c:pt idx="54">
                  <c:v>1.9563689554698247</c:v>
                </c:pt>
                <c:pt idx="55">
                  <c:v>3.2476607681385836</c:v>
                </c:pt>
                <c:pt idx="56">
                  <c:v>2.2922671429557271</c:v>
                </c:pt>
                <c:pt idx="57">
                  <c:v>2.7334900718428905</c:v>
                </c:pt>
                <c:pt idx="58">
                  <c:v>7.1835544331594807</c:v>
                </c:pt>
                <c:pt idx="59">
                  <c:v>4.0220170152817003</c:v>
                </c:pt>
                <c:pt idx="60">
                  <c:v>1.6261450277972807</c:v>
                </c:pt>
                <c:pt idx="61">
                  <c:v>5.7269870621507</c:v>
                </c:pt>
                <c:pt idx="62">
                  <c:v>1.3150016018753079</c:v>
                </c:pt>
                <c:pt idx="63">
                  <c:v>1.3335687345420255</c:v>
                </c:pt>
                <c:pt idx="64">
                  <c:v>6.8482738242575847</c:v>
                </c:pt>
                <c:pt idx="65">
                  <c:v>6.2000013252504464</c:v>
                </c:pt>
                <c:pt idx="66">
                  <c:v>2.8378241565388285</c:v>
                </c:pt>
                <c:pt idx="67">
                  <c:v>3.2995486411397272</c:v>
                </c:pt>
                <c:pt idx="68">
                  <c:v>2.4088359165629321</c:v>
                </c:pt>
                <c:pt idx="69">
                  <c:v>2.5071285143505064</c:v>
                </c:pt>
                <c:pt idx="70">
                  <c:v>8.8461775223551697</c:v>
                </c:pt>
                <c:pt idx="71">
                  <c:v>1.7635499965688051</c:v>
                </c:pt>
                <c:pt idx="72">
                  <c:v>3.9273865546353157</c:v>
                </c:pt>
                <c:pt idx="73">
                  <c:v>7.3640928095110043</c:v>
                </c:pt>
                <c:pt idx="74">
                  <c:v>5.2001731271873073</c:v>
                </c:pt>
                <c:pt idx="75">
                  <c:v>4.1789966420453712</c:v>
                </c:pt>
                <c:pt idx="76">
                  <c:v>3.5976572874384232</c:v>
                </c:pt>
                <c:pt idx="77">
                  <c:v>6.0584594371012521</c:v>
                </c:pt>
                <c:pt idx="78">
                  <c:v>6.7870129863953821</c:v>
                </c:pt>
                <c:pt idx="79">
                  <c:v>4.845745693558043</c:v>
                </c:pt>
                <c:pt idx="80">
                  <c:v>1.5420680008895187</c:v>
                </c:pt>
                <c:pt idx="81">
                  <c:v>4.9720910764635846</c:v>
                </c:pt>
                <c:pt idx="82">
                  <c:v>5.662133115052951</c:v>
                </c:pt>
                <c:pt idx="83">
                  <c:v>8.5637009329035578</c:v>
                </c:pt>
                <c:pt idx="84">
                  <c:v>9.0216266991866156</c:v>
                </c:pt>
                <c:pt idx="85">
                  <c:v>3.0482267200552746</c:v>
                </c:pt>
                <c:pt idx="86">
                  <c:v>9.6247075185527819</c:v>
                </c:pt>
                <c:pt idx="87">
                  <c:v>5.2828909224881295</c:v>
                </c:pt>
                <c:pt idx="88">
                  <c:v>6.9305113799299694</c:v>
                </c:pt>
                <c:pt idx="89">
                  <c:v>5.765274449954128</c:v>
                </c:pt>
                <c:pt idx="90">
                  <c:v>8.6337309042338042</c:v>
                </c:pt>
                <c:pt idx="91">
                  <c:v>9.3813090889124666</c:v>
                </c:pt>
                <c:pt idx="92">
                  <c:v>6.2758565153061623</c:v>
                </c:pt>
                <c:pt idx="93">
                  <c:v>9.2460459305541534</c:v>
                </c:pt>
                <c:pt idx="94">
                  <c:v>8.2163942128833689</c:v>
                </c:pt>
                <c:pt idx="95">
                  <c:v>4.3592162222732513</c:v>
                </c:pt>
                <c:pt idx="96">
                  <c:v>8.8982829444565485</c:v>
                </c:pt>
                <c:pt idx="97">
                  <c:v>8.6737846731043167</c:v>
                </c:pt>
                <c:pt idx="98">
                  <c:v>8.9798611253195215</c:v>
                </c:pt>
                <c:pt idx="99">
                  <c:v>8.0879629220343325</c:v>
                </c:pt>
                <c:pt idx="100">
                  <c:v>8.2314523062289169</c:v>
                </c:pt>
                <c:pt idx="101">
                  <c:v>5.3031798515239119</c:v>
                </c:pt>
                <c:pt idx="102">
                  <c:v>2.677969470652203</c:v>
                </c:pt>
                <c:pt idx="103">
                  <c:v>4.5954312453285606</c:v>
                </c:pt>
                <c:pt idx="104">
                  <c:v>2.964006086033026</c:v>
                </c:pt>
                <c:pt idx="105">
                  <c:v>6.3207986624951609</c:v>
                </c:pt>
                <c:pt idx="106">
                  <c:v>4.3415728160757183</c:v>
                </c:pt>
                <c:pt idx="107">
                  <c:v>4.4976614327308111</c:v>
                </c:pt>
                <c:pt idx="108">
                  <c:v>2.467924599561873</c:v>
                </c:pt>
                <c:pt idx="109">
                  <c:v>4.1559659475551793</c:v>
                </c:pt>
                <c:pt idx="110">
                  <c:v>3.4654212594751637</c:v>
                </c:pt>
                <c:pt idx="111">
                  <c:v>0.35246133148592607</c:v>
                </c:pt>
                <c:pt idx="112">
                  <c:v>0.14086844198123474</c:v>
                </c:pt>
                <c:pt idx="113">
                  <c:v>0.24021106518874086</c:v>
                </c:pt>
                <c:pt idx="114">
                  <c:v>0.46749794915121035</c:v>
                </c:pt>
                <c:pt idx="115">
                  <c:v>0.42219635136809908</c:v>
                </c:pt>
                <c:pt idx="116">
                  <c:v>4.6172121303774807</c:v>
                </c:pt>
                <c:pt idx="117">
                  <c:v>0.71859635136809907</c:v>
                </c:pt>
                <c:pt idx="118">
                  <c:v>0.61692053259437041</c:v>
                </c:pt>
                <c:pt idx="119">
                  <c:v>0.65652487375631685</c:v>
                </c:pt>
                <c:pt idx="120">
                  <c:v>0.75040159778311133</c:v>
                </c:pt>
                <c:pt idx="121">
                  <c:v>0.78861741655684003</c:v>
                </c:pt>
                <c:pt idx="122">
                  <c:v>0.92800266297185208</c:v>
                </c:pt>
                <c:pt idx="123">
                  <c:v>1.4724289745756054</c:v>
                </c:pt>
                <c:pt idx="124">
                  <c:v>1.0838884419812349</c:v>
                </c:pt>
                <c:pt idx="125">
                  <c:v>1.8962176828540251</c:v>
                </c:pt>
                <c:pt idx="126">
                  <c:v>4.4534308127013746</c:v>
                </c:pt>
                <c:pt idx="127">
                  <c:v>7.5666168839624701</c:v>
                </c:pt>
                <c:pt idx="128">
                  <c:v>9.9564004261413874</c:v>
                </c:pt>
                <c:pt idx="129">
                  <c:v>10.468966177531133</c:v>
                </c:pt>
                <c:pt idx="130">
                  <c:v>4.1964156959983523</c:v>
                </c:pt>
                <c:pt idx="131">
                  <c:v>3.7609140122175129</c:v>
                </c:pt>
                <c:pt idx="132">
                  <c:v>10.340716597365322</c:v>
                </c:pt>
                <c:pt idx="133">
                  <c:v>6.4168108435072639</c:v>
                </c:pt>
                <c:pt idx="134">
                  <c:v>5.9968491999953475</c:v>
                </c:pt>
                <c:pt idx="135">
                  <c:v>7.5604960096414802</c:v>
                </c:pt>
                <c:pt idx="136">
                  <c:v>13.138021855995605</c:v>
                </c:pt>
                <c:pt idx="137">
                  <c:v>16.360124918768513</c:v>
                </c:pt>
                <c:pt idx="138">
                  <c:v>14.431611786459131</c:v>
                </c:pt>
                <c:pt idx="139">
                  <c:v>18.838057087678262</c:v>
                </c:pt>
                <c:pt idx="140">
                  <c:v>20.327403575286844</c:v>
                </c:pt>
                <c:pt idx="141">
                  <c:v>33.756637243025004</c:v>
                </c:pt>
                <c:pt idx="142">
                  <c:v>37.529869048612177</c:v>
                </c:pt>
                <c:pt idx="143">
                  <c:v>38.94438364498172</c:v>
                </c:pt>
                <c:pt idx="144">
                  <c:v>0.18</c:v>
                </c:pt>
                <c:pt idx="145">
                  <c:v>1.487099944762845</c:v>
                </c:pt>
                <c:pt idx="146">
                  <c:v>1.6944770467893262</c:v>
                </c:pt>
                <c:pt idx="147">
                  <c:v>16.404954283094678</c:v>
                </c:pt>
                <c:pt idx="148">
                  <c:v>5.121534044213206</c:v>
                </c:pt>
                <c:pt idx="149">
                  <c:v>1.0339335797754496</c:v>
                </c:pt>
                <c:pt idx="150">
                  <c:v>2.2408612190820922</c:v>
                </c:pt>
                <c:pt idx="151">
                  <c:v>6.6558384222894658</c:v>
                </c:pt>
                <c:pt idx="152">
                  <c:v>2.0963305283089824</c:v>
                </c:pt>
                <c:pt idx="153">
                  <c:v>2.2186832395767784</c:v>
                </c:pt>
                <c:pt idx="154">
                  <c:v>5.3173661645702559</c:v>
                </c:pt>
                <c:pt idx="155">
                  <c:v>2.099539019405519</c:v>
                </c:pt>
                <c:pt idx="156">
                  <c:v>1.6162266312105289</c:v>
                </c:pt>
                <c:pt idx="157">
                  <c:v>1.9342266968665462</c:v>
                </c:pt>
                <c:pt idx="158">
                  <c:v>3.1003550778045232</c:v>
                </c:pt>
                <c:pt idx="159">
                  <c:v>8.1808107560792891</c:v>
                </c:pt>
                <c:pt idx="160">
                  <c:v>3.250941852912332</c:v>
                </c:pt>
                <c:pt idx="161">
                  <c:v>1.9726545409525398</c:v>
                </c:pt>
                <c:pt idx="162">
                  <c:v>3.7164678041861254</c:v>
                </c:pt>
                <c:pt idx="163">
                  <c:v>4.5985699237195012</c:v>
                </c:pt>
                <c:pt idx="164">
                  <c:v>3.3714740735319171</c:v>
                </c:pt>
                <c:pt idx="165">
                  <c:v>11.119517330293284</c:v>
                </c:pt>
                <c:pt idx="166">
                  <c:v>3.4011518791290447</c:v>
                </c:pt>
                <c:pt idx="167">
                  <c:v>4.2477267592173487</c:v>
                </c:pt>
                <c:pt idx="168">
                  <c:v>4.5940042324455606</c:v>
                </c:pt>
                <c:pt idx="169">
                  <c:v>2.8223468241938083</c:v>
                </c:pt>
                <c:pt idx="170">
                  <c:v>5.6437491495848837</c:v>
                </c:pt>
                <c:pt idx="171">
                  <c:v>2.6522311324466115</c:v>
                </c:pt>
                <c:pt idx="172">
                  <c:v>4.0255769956635721</c:v>
                </c:pt>
                <c:pt idx="173">
                  <c:v>2.9891164290899406</c:v>
                </c:pt>
                <c:pt idx="174">
                  <c:v>3.2733766986699178</c:v>
                </c:pt>
                <c:pt idx="175">
                  <c:v>4.0410423172505734</c:v>
                </c:pt>
                <c:pt idx="176">
                  <c:v>15.101161222158645</c:v>
                </c:pt>
                <c:pt idx="177">
                  <c:v>3.8927459785786986</c:v>
                </c:pt>
                <c:pt idx="178">
                  <c:v>5.0607030100489485</c:v>
                </c:pt>
                <c:pt idx="179">
                  <c:v>5.2080017614301326</c:v>
                </c:pt>
                <c:pt idx="180">
                  <c:v>6.1228837245226213</c:v>
                </c:pt>
                <c:pt idx="181">
                  <c:v>15.752281306165145</c:v>
                </c:pt>
                <c:pt idx="182">
                  <c:v>47.996572451023482</c:v>
                </c:pt>
                <c:pt idx="183">
                  <c:v>7.195294294666029</c:v>
                </c:pt>
                <c:pt idx="184">
                  <c:v>7.7100222920336936</c:v>
                </c:pt>
                <c:pt idx="185">
                  <c:v>14.740309778830094</c:v>
                </c:pt>
                <c:pt idx="186">
                  <c:v>9.1970767816037675</c:v>
                </c:pt>
                <c:pt idx="187">
                  <c:v>23.466374591983666</c:v>
                </c:pt>
                <c:pt idx="188">
                  <c:v>9.1710857199472251</c:v>
                </c:pt>
                <c:pt idx="189">
                  <c:v>12.710372384004227</c:v>
                </c:pt>
                <c:pt idx="190">
                  <c:v>13.05648894603188</c:v>
                </c:pt>
                <c:pt idx="191">
                  <c:v>14.715943812775954</c:v>
                </c:pt>
                <c:pt idx="192">
                  <c:v>14.965116215559425</c:v>
                </c:pt>
                <c:pt idx="193">
                  <c:v>18.120316060398213</c:v>
                </c:pt>
                <c:pt idx="194">
                  <c:v>26.401021614956285</c:v>
                </c:pt>
                <c:pt idx="195">
                  <c:v>52.005989161909604</c:v>
                </c:pt>
                <c:pt idx="196">
                  <c:v>4.3031722588731665</c:v>
                </c:pt>
                <c:pt idx="197">
                  <c:v>5.120358585094599</c:v>
                </c:pt>
                <c:pt idx="198">
                  <c:v>3.925289392252453</c:v>
                </c:pt>
                <c:pt idx="199">
                  <c:v>3.1723777390455981</c:v>
                </c:pt>
                <c:pt idx="200">
                  <c:v>3.5236710384862455</c:v>
                </c:pt>
                <c:pt idx="201">
                  <c:v>5.1471110051707347</c:v>
                </c:pt>
                <c:pt idx="202">
                  <c:v>5.054901129325323</c:v>
                </c:pt>
                <c:pt idx="203">
                  <c:v>5.1344713734085348</c:v>
                </c:pt>
                <c:pt idx="204">
                  <c:v>4.7007716738212357</c:v>
                </c:pt>
                <c:pt idx="205">
                  <c:v>7.7625495994165314</c:v>
                </c:pt>
                <c:pt idx="206">
                  <c:v>6.2459921699004726</c:v>
                </c:pt>
                <c:pt idx="207">
                  <c:v>6.0366651665218605</c:v>
                </c:pt>
                <c:pt idx="208">
                  <c:v>5.0778863748507117</c:v>
                </c:pt>
                <c:pt idx="209">
                  <c:v>6.1467985125630582</c:v>
                </c:pt>
                <c:pt idx="210">
                  <c:v>9.2656448178732553</c:v>
                </c:pt>
                <c:pt idx="211">
                  <c:v>8.038159850114484</c:v>
                </c:pt>
                <c:pt idx="212">
                  <c:v>7.3671848107383653</c:v>
                </c:pt>
                <c:pt idx="213">
                  <c:v>10.715472588806101</c:v>
                </c:pt>
                <c:pt idx="214">
                  <c:v>12.835923923349483</c:v>
                </c:pt>
                <c:pt idx="215">
                  <c:v>11.566996868534298</c:v>
                </c:pt>
                <c:pt idx="216">
                  <c:v>17.037562550800779</c:v>
                </c:pt>
                <c:pt idx="217">
                  <c:v>13.951260355717569</c:v>
                </c:pt>
                <c:pt idx="218">
                  <c:v>18.450704453621324</c:v>
                </c:pt>
                <c:pt idx="219">
                  <c:v>17.94637355775507</c:v>
                </c:pt>
                <c:pt idx="220">
                  <c:v>27.763349760059651</c:v>
                </c:pt>
                <c:pt idx="221">
                  <c:v>8.5719848845245767</c:v>
                </c:pt>
                <c:pt idx="222">
                  <c:v>8.3421424777285598</c:v>
                </c:pt>
                <c:pt idx="223">
                  <c:v>6.7003338143351288</c:v>
                </c:pt>
                <c:pt idx="224">
                  <c:v>17.831752400744946</c:v>
                </c:pt>
                <c:pt idx="225">
                  <c:v>31.391188901085307</c:v>
                </c:pt>
                <c:pt idx="226">
                  <c:v>29.463338687221292</c:v>
                </c:pt>
                <c:pt idx="227">
                  <c:v>0.8126914620493596</c:v>
                </c:pt>
                <c:pt idx="228">
                  <c:v>3.0513426005425441</c:v>
                </c:pt>
                <c:pt idx="229">
                  <c:v>6.5167084363458265</c:v>
                </c:pt>
                <c:pt idx="230">
                  <c:v>2.6290537329891563</c:v>
                </c:pt>
                <c:pt idx="231">
                  <c:v>4.789222924098719</c:v>
                </c:pt>
                <c:pt idx="232">
                  <c:v>3.7351826129366996</c:v>
                </c:pt>
                <c:pt idx="233">
                  <c:v>9.1821922231606781</c:v>
                </c:pt>
                <c:pt idx="234">
                  <c:v>0.56419953731564754</c:v>
                </c:pt>
                <c:pt idx="235">
                  <c:v>2.3612496990937353</c:v>
                </c:pt>
                <c:pt idx="236">
                  <c:v>1.2604285128214303</c:v>
                </c:pt>
                <c:pt idx="237">
                  <c:v>1.3204032319164978</c:v>
                </c:pt>
                <c:pt idx="238">
                  <c:v>1.58915853547134</c:v>
                </c:pt>
                <c:pt idx="239">
                  <c:v>1.8848006749823989</c:v>
                </c:pt>
                <c:pt idx="240">
                  <c:v>2.0397517447379281</c:v>
                </c:pt>
                <c:pt idx="241">
                  <c:v>1.9239154862914651</c:v>
                </c:pt>
                <c:pt idx="242">
                  <c:v>6.5055392471916003</c:v>
                </c:pt>
                <c:pt idx="243">
                  <c:v>3.9752044270532298</c:v>
                </c:pt>
                <c:pt idx="244">
                  <c:v>4.1139418300404138</c:v>
                </c:pt>
                <c:pt idx="245">
                  <c:v>3.5439400888697574</c:v>
                </c:pt>
                <c:pt idx="246">
                  <c:v>6.7335530685625589</c:v>
                </c:pt>
                <c:pt idx="247">
                  <c:v>3.053163367738942</c:v>
                </c:pt>
                <c:pt idx="248">
                  <c:v>4.728079196630711</c:v>
                </c:pt>
                <c:pt idx="249">
                  <c:v>5.2105732459850174</c:v>
                </c:pt>
                <c:pt idx="250">
                  <c:v>6.4233812925718325</c:v>
                </c:pt>
                <c:pt idx="251">
                  <c:v>7.7744851092300369</c:v>
                </c:pt>
                <c:pt idx="252">
                  <c:v>4.1836741766293786</c:v>
                </c:pt>
                <c:pt idx="253">
                  <c:v>5.2290149070733278</c:v>
                </c:pt>
                <c:pt idx="254">
                  <c:v>8.7692958325350947</c:v>
                </c:pt>
                <c:pt idx="255">
                  <c:v>4.7690388680389209</c:v>
                </c:pt>
                <c:pt idx="256">
                  <c:v>8.3807435679053359</c:v>
                </c:pt>
                <c:pt idx="257">
                  <c:v>6.6099939472410787</c:v>
                </c:pt>
                <c:pt idx="258">
                  <c:v>9.1141982540767668</c:v>
                </c:pt>
                <c:pt idx="259">
                  <c:v>10.096993201537408</c:v>
                </c:pt>
                <c:pt idx="260">
                  <c:v>18.090971853446725</c:v>
                </c:pt>
                <c:pt idx="261">
                  <c:v>11.053163662442259</c:v>
                </c:pt>
                <c:pt idx="262">
                  <c:v>11.576102574507168</c:v>
                </c:pt>
                <c:pt idx="263">
                  <c:v>112.15095473118522</c:v>
                </c:pt>
                <c:pt idx="264">
                  <c:v>13.302263842950943</c:v>
                </c:pt>
                <c:pt idx="265">
                  <c:v>16.355527762187517</c:v>
                </c:pt>
                <c:pt idx="266">
                  <c:v>15.799710214310172</c:v>
                </c:pt>
                <c:pt idx="267">
                  <c:v>14.77620899931128</c:v>
                </c:pt>
                <c:pt idx="268">
                  <c:v>31.637927562796961</c:v>
                </c:pt>
                <c:pt idx="269">
                  <c:v>18.283914190223079</c:v>
                </c:pt>
                <c:pt idx="270">
                  <c:v>23.839336757056795</c:v>
                </c:pt>
                <c:pt idx="271">
                  <c:v>18.951504120761054</c:v>
                </c:pt>
                <c:pt idx="272">
                  <c:v>20.851781354843613</c:v>
                </c:pt>
                <c:pt idx="273">
                  <c:v>27.219884231008741</c:v>
                </c:pt>
                <c:pt idx="274">
                  <c:v>28.185630235594708</c:v>
                </c:pt>
                <c:pt idx="275">
                  <c:v>31.094429207340664</c:v>
                </c:pt>
                <c:pt idx="276">
                  <c:v>33.556779954278113</c:v>
                </c:pt>
                <c:pt idx="277">
                  <c:v>33.013621351251778</c:v>
                </c:pt>
                <c:pt idx="278">
                  <c:v>39.460093077119723</c:v>
                </c:pt>
                <c:pt idx="279">
                  <c:v>45.281117096410988</c:v>
                </c:pt>
                <c:pt idx="280">
                  <c:v>1.7697194298225489</c:v>
                </c:pt>
                <c:pt idx="281">
                  <c:v>3.8809483182523024</c:v>
                </c:pt>
                <c:pt idx="282">
                  <c:v>0.86923096074612427</c:v>
                </c:pt>
                <c:pt idx="283">
                  <c:v>5.6426324602977607</c:v>
                </c:pt>
                <c:pt idx="284">
                  <c:v>3.752828155710958</c:v>
                </c:pt>
                <c:pt idx="285">
                  <c:v>7.2350210979176062</c:v>
                </c:pt>
                <c:pt idx="286">
                  <c:v>11.254962700559297</c:v>
                </c:pt>
                <c:pt idx="287">
                  <c:v>4.2874983686176815</c:v>
                </c:pt>
                <c:pt idx="288">
                  <c:v>3.4458033956143947</c:v>
                </c:pt>
                <c:pt idx="289">
                  <c:v>10.174515821524977</c:v>
                </c:pt>
                <c:pt idx="290">
                  <c:v>3.1955340831559269</c:v>
                </c:pt>
                <c:pt idx="291">
                  <c:v>7.9906975728185152</c:v>
                </c:pt>
                <c:pt idx="292">
                  <c:v>10.121654320660545</c:v>
                </c:pt>
                <c:pt idx="293">
                  <c:v>4.5988793251373572</c:v>
                </c:pt>
                <c:pt idx="294">
                  <c:v>2.2088908343429359</c:v>
                </c:pt>
                <c:pt idx="295">
                  <c:v>3.8585230412291018</c:v>
                </c:pt>
                <c:pt idx="296">
                  <c:v>7.1854410729686062</c:v>
                </c:pt>
                <c:pt idx="297">
                  <c:v>4.9938239791916308</c:v>
                </c:pt>
                <c:pt idx="298">
                  <c:v>2.2983490955971657</c:v>
                </c:pt>
                <c:pt idx="299">
                  <c:v>12.532260410665808</c:v>
                </c:pt>
                <c:pt idx="300">
                  <c:v>4.1394569461049304</c:v>
                </c:pt>
                <c:pt idx="301">
                  <c:v>2.112301459954701</c:v>
                </c:pt>
                <c:pt idx="302">
                  <c:v>3.5128013997970884</c:v>
                </c:pt>
                <c:pt idx="303">
                  <c:v>7.4714235136684346</c:v>
                </c:pt>
                <c:pt idx="304">
                  <c:v>10.086131726850878</c:v>
                </c:pt>
                <c:pt idx="305">
                  <c:v>11.441695448627478</c:v>
                </c:pt>
                <c:pt idx="306">
                  <c:v>3.6465077049532009</c:v>
                </c:pt>
                <c:pt idx="307">
                  <c:v>8.2944258126889387</c:v>
                </c:pt>
                <c:pt idx="308">
                  <c:v>12.598505345435221</c:v>
                </c:pt>
                <c:pt idx="309">
                  <c:v>8.6197589348533974</c:v>
                </c:pt>
                <c:pt idx="310">
                  <c:v>9.2369133133669745</c:v>
                </c:pt>
                <c:pt idx="311">
                  <c:v>12.111548520759923</c:v>
                </c:pt>
                <c:pt idx="312">
                  <c:v>8.5922910325990021</c:v>
                </c:pt>
                <c:pt idx="313">
                  <c:v>8.5270880188080671</c:v>
                </c:pt>
                <c:pt idx="314">
                  <c:v>5.761262924845532</c:v>
                </c:pt>
                <c:pt idx="315">
                  <c:v>9.2299429640652804</c:v>
                </c:pt>
                <c:pt idx="316">
                  <c:v>7.0917722097516611</c:v>
                </c:pt>
                <c:pt idx="317">
                  <c:v>12.022366845620823</c:v>
                </c:pt>
                <c:pt idx="318">
                  <c:v>7.3036605514683419</c:v>
                </c:pt>
                <c:pt idx="319">
                  <c:v>7.614259333765502</c:v>
                </c:pt>
                <c:pt idx="320">
                  <c:v>12.621028228750369</c:v>
                </c:pt>
                <c:pt idx="321">
                  <c:v>9.5215459655997048</c:v>
                </c:pt>
                <c:pt idx="322">
                  <c:v>6.1096129556582817</c:v>
                </c:pt>
                <c:pt idx="323">
                  <c:v>12.291965917109188</c:v>
                </c:pt>
                <c:pt idx="324">
                  <c:v>3.625442825467811E-2</c:v>
                </c:pt>
                <c:pt idx="325">
                  <c:v>1.03904</c:v>
                </c:pt>
                <c:pt idx="326">
                  <c:v>0.16816939945099152</c:v>
                </c:pt>
                <c:pt idx="327">
                  <c:v>0.15608459003276548</c:v>
                </c:pt>
                <c:pt idx="328">
                  <c:v>0.73082000000000003</c:v>
                </c:pt>
                <c:pt idx="329">
                  <c:v>0.47506000000000004</c:v>
                </c:pt>
                <c:pt idx="330">
                  <c:v>0.53622832379670782</c:v>
                </c:pt>
                <c:pt idx="331">
                  <c:v>0.72480000000000011</c:v>
                </c:pt>
                <c:pt idx="332">
                  <c:v>0.44310000000000005</c:v>
                </c:pt>
                <c:pt idx="333">
                  <c:v>0.44310000000000005</c:v>
                </c:pt>
                <c:pt idx="334">
                  <c:v>0.15440451574844341</c:v>
                </c:pt>
                <c:pt idx="335">
                  <c:v>0.30894476502029605</c:v>
                </c:pt>
                <c:pt idx="336">
                  <c:v>0.22775475181085289</c:v>
                </c:pt>
                <c:pt idx="337">
                  <c:v>0.52066000000000001</c:v>
                </c:pt>
                <c:pt idx="338">
                  <c:v>1.6980599999999999</c:v>
                </c:pt>
                <c:pt idx="339">
                  <c:v>1.6980599999999999</c:v>
                </c:pt>
                <c:pt idx="340">
                  <c:v>0.22454189816396031</c:v>
                </c:pt>
                <c:pt idx="341">
                  <c:v>0.72304000000000013</c:v>
                </c:pt>
                <c:pt idx="342">
                  <c:v>0.72304000000000013</c:v>
                </c:pt>
                <c:pt idx="343">
                  <c:v>2.7318445860177598</c:v>
                </c:pt>
                <c:pt idx="344">
                  <c:v>1.47658</c:v>
                </c:pt>
                <c:pt idx="345">
                  <c:v>1.47658</c:v>
                </c:pt>
                <c:pt idx="346">
                  <c:v>1.0302800000000001</c:v>
                </c:pt>
                <c:pt idx="347">
                  <c:v>0.62664000000000009</c:v>
                </c:pt>
                <c:pt idx="348">
                  <c:v>0.35600000000000004</c:v>
                </c:pt>
                <c:pt idx="349">
                  <c:v>0.35600000000000004</c:v>
                </c:pt>
                <c:pt idx="350">
                  <c:v>0.71158999999999994</c:v>
                </c:pt>
                <c:pt idx="351">
                  <c:v>2.7138450000000005</c:v>
                </c:pt>
                <c:pt idx="352">
                  <c:v>2.7138450000000005</c:v>
                </c:pt>
                <c:pt idx="353">
                  <c:v>1.49654</c:v>
                </c:pt>
                <c:pt idx="354">
                  <c:v>0.35975934184361835</c:v>
                </c:pt>
                <c:pt idx="355">
                  <c:v>0.25794197526857682</c:v>
                </c:pt>
                <c:pt idx="356">
                  <c:v>1.4712999999999998</c:v>
                </c:pt>
                <c:pt idx="357">
                  <c:v>0.8753200000000001</c:v>
                </c:pt>
                <c:pt idx="358">
                  <c:v>3.1735500000000005</c:v>
                </c:pt>
                <c:pt idx="359">
                  <c:v>3.1735500000000005</c:v>
                </c:pt>
                <c:pt idx="360">
                  <c:v>1.6027</c:v>
                </c:pt>
                <c:pt idx="361">
                  <c:v>1.6027</c:v>
                </c:pt>
                <c:pt idx="362">
                  <c:v>3.8338500000000004</c:v>
                </c:pt>
                <c:pt idx="363">
                  <c:v>1.65408</c:v>
                </c:pt>
                <c:pt idx="364">
                  <c:v>1.65408</c:v>
                </c:pt>
                <c:pt idx="365">
                  <c:v>1.1427400000000001</c:v>
                </c:pt>
                <c:pt idx="366">
                  <c:v>1.5463167065583492</c:v>
                </c:pt>
                <c:pt idx="367">
                  <c:v>1.1164400000000001</c:v>
                </c:pt>
                <c:pt idx="368">
                  <c:v>2.1689700000000003</c:v>
                </c:pt>
                <c:pt idx="369">
                  <c:v>1.05047</c:v>
                </c:pt>
                <c:pt idx="370">
                  <c:v>1.05047</c:v>
                </c:pt>
                <c:pt idx="371">
                  <c:v>0.44545999999999997</c:v>
                </c:pt>
                <c:pt idx="372">
                  <c:v>4.1332899999999997</c:v>
                </c:pt>
                <c:pt idx="373">
                  <c:v>4.1332899999999997</c:v>
                </c:pt>
                <c:pt idx="374">
                  <c:v>2.63164</c:v>
                </c:pt>
                <c:pt idx="375">
                  <c:v>2.63164</c:v>
                </c:pt>
                <c:pt idx="376">
                  <c:v>0.45914000000000005</c:v>
                </c:pt>
                <c:pt idx="377">
                  <c:v>1.6645700000000003</c:v>
                </c:pt>
                <c:pt idx="378">
                  <c:v>1.7652512128634574</c:v>
                </c:pt>
                <c:pt idx="379">
                  <c:v>3.9048800000000008</c:v>
                </c:pt>
                <c:pt idx="380">
                  <c:v>3.9048800000000008</c:v>
                </c:pt>
                <c:pt idx="381">
                  <c:v>2.2399288732054456</c:v>
                </c:pt>
                <c:pt idx="382">
                  <c:v>4.0439100000000003</c:v>
                </c:pt>
                <c:pt idx="383">
                  <c:v>4.0439100000000003</c:v>
                </c:pt>
                <c:pt idx="384">
                  <c:v>0.63441999999999998</c:v>
                </c:pt>
                <c:pt idx="385">
                  <c:v>1.2084809418226037E-2</c:v>
                </c:pt>
                <c:pt idx="386">
                  <c:v>2.1835221405899703</c:v>
                </c:pt>
                <c:pt idx="387">
                  <c:v>1.7324999999999999</c:v>
                </c:pt>
                <c:pt idx="388">
                  <c:v>1.39602</c:v>
                </c:pt>
                <c:pt idx="389">
                  <c:v>1.39602</c:v>
                </c:pt>
                <c:pt idx="390">
                  <c:v>24.64184887701078</c:v>
                </c:pt>
                <c:pt idx="391">
                  <c:v>4.0831000000000008</c:v>
                </c:pt>
                <c:pt idx="392">
                  <c:v>0.55290929653618603</c:v>
                </c:pt>
                <c:pt idx="393">
                  <c:v>2.5308113843426483</c:v>
                </c:pt>
                <c:pt idx="394">
                  <c:v>1.6244799999999999</c:v>
                </c:pt>
                <c:pt idx="395">
                  <c:v>1.6244799999999999</c:v>
                </c:pt>
                <c:pt idx="396">
                  <c:v>4.9843200000000003</c:v>
                </c:pt>
                <c:pt idx="397">
                  <c:v>3.6930492852130214</c:v>
                </c:pt>
                <c:pt idx="398">
                  <c:v>0.20358513297440081</c:v>
                </c:pt>
                <c:pt idx="399">
                  <c:v>0.98494649571453696</c:v>
                </c:pt>
                <c:pt idx="400">
                  <c:v>10.47653074107669</c:v>
                </c:pt>
                <c:pt idx="401">
                  <c:v>3.1677927180391889</c:v>
                </c:pt>
                <c:pt idx="402">
                  <c:v>3.4522029559186747</c:v>
                </c:pt>
                <c:pt idx="403">
                  <c:v>40.436184213722356</c:v>
                </c:pt>
                <c:pt idx="404">
                  <c:v>3.9930846419854031</c:v>
                </c:pt>
                <c:pt idx="405">
                  <c:v>1.3734371224847874</c:v>
                </c:pt>
                <c:pt idx="406">
                  <c:v>7.1812621333565529E-2</c:v>
                </c:pt>
                <c:pt idx="407">
                  <c:v>4.6319433699169394</c:v>
                </c:pt>
                <c:pt idx="408">
                  <c:v>3.7175960868888351</c:v>
                </c:pt>
                <c:pt idx="409">
                  <c:v>7.2689087744515941</c:v>
                </c:pt>
                <c:pt idx="410">
                  <c:v>67.895260192529676</c:v>
                </c:pt>
                <c:pt idx="411">
                  <c:v>2.735963933399352</c:v>
                </c:pt>
                <c:pt idx="412">
                  <c:v>19.150608262119622</c:v>
                </c:pt>
                <c:pt idx="413">
                  <c:v>1.9206753166249682</c:v>
                </c:pt>
                <c:pt idx="414">
                  <c:v>22.168332377338523</c:v>
                </c:pt>
                <c:pt idx="415">
                  <c:v>5.9609642969202792</c:v>
                </c:pt>
                <c:pt idx="416">
                  <c:v>6.6566559653149078</c:v>
                </c:pt>
                <c:pt idx="417">
                  <c:v>1.7803014416942118</c:v>
                </c:pt>
                <c:pt idx="418">
                  <c:v>1.0754330238413909</c:v>
                </c:pt>
                <c:pt idx="419">
                  <c:v>0.97320696615504854</c:v>
                </c:pt>
                <c:pt idx="420">
                  <c:v>1.4821994666993845</c:v>
                </c:pt>
                <c:pt idx="421">
                  <c:v>1.6628810298550292</c:v>
                </c:pt>
              </c:numCache>
            </c:numRef>
          </c:yVal>
          <c:smooth val="0"/>
          <c:extLst>
            <c:ext xmlns:c16="http://schemas.microsoft.com/office/drawing/2014/chart" uri="{C3380CC4-5D6E-409C-BE32-E72D297353CC}">
              <c16:uniqueId val="{00000001-58A2-1E4B-BECF-27D8C97D5F62}"/>
            </c:ext>
          </c:extLst>
        </c:ser>
        <c:dLbls>
          <c:showLegendKey val="0"/>
          <c:showVal val="0"/>
          <c:showCatName val="0"/>
          <c:showSerName val="0"/>
          <c:showPercent val="0"/>
          <c:showBubbleSize val="0"/>
        </c:dLbls>
        <c:axId val="1674368208"/>
        <c:axId val="1"/>
      </c:scatterChart>
      <c:valAx>
        <c:axId val="1674368208"/>
        <c:scaling>
          <c:logBase val="10"/>
          <c:orientation val="minMax"/>
          <c:max val="1000"/>
          <c:min val="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E-3"/>
        <c:crossBetween val="midCat"/>
      </c:valAx>
      <c:valAx>
        <c:axId val="1"/>
        <c:scaling>
          <c:logBase val="10"/>
          <c:orientation val="minMax"/>
          <c:max val="1000"/>
          <c:min val="1E-3"/>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4368208"/>
        <c:crossesAt val="0.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 Seagrass Above-ground Production vs. </a:t>
            </a:r>
            <a:endParaRPr lang="en-US" sz="1100" b="0" i="0" u="none" strike="noStrike" baseline="0">
              <a:solidFill>
                <a:srgbClr val="000000"/>
              </a:solidFill>
              <a:latin typeface="Arial" charset="0"/>
              <a:cs typeface="Arial" charset="0"/>
            </a:endParaRP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Above-ground Biomass, Global</a:t>
            </a:r>
            <a:endParaRPr lang="en-US" sz="1100" b="0" i="0" u="none" strike="noStrike" baseline="0">
              <a:solidFill>
                <a:srgbClr val="000000"/>
              </a:solidFill>
              <a:latin typeface="Arial" charset="0"/>
              <a:cs typeface="Arial" charset="0"/>
            </a:endParaRPr>
          </a:p>
          <a:p>
            <a:pPr>
              <a:defRPr sz="1000" b="0" i="0" u="none" strike="noStrike" baseline="0">
                <a:solidFill>
                  <a:srgbClr val="000000"/>
                </a:solidFill>
                <a:latin typeface="Arial"/>
                <a:ea typeface="Arial"/>
                <a:cs typeface="Arial"/>
              </a:defRPr>
            </a:pPr>
            <a:endParaRPr lang="en-US" sz="1100" b="0" i="0" u="none" strike="noStrike" baseline="0">
              <a:solidFill>
                <a:srgbClr val="000000"/>
              </a:solidFill>
              <a:latin typeface="Arial" charset="0"/>
              <a:cs typeface="Arial" charset="0"/>
            </a:endParaRPr>
          </a:p>
        </c:rich>
      </c:tx>
      <c:layout>
        <c:manualLayout>
          <c:xMode val="edge"/>
          <c:yMode val="edge"/>
          <c:x val="0.20795794044262986"/>
          <c:y val="3.8601152509567589E-2"/>
        </c:manualLayout>
      </c:layout>
      <c:overlay val="0"/>
      <c:spPr>
        <a:noFill/>
        <a:ln w="25400">
          <a:noFill/>
        </a:ln>
      </c:spPr>
    </c:title>
    <c:autoTitleDeleted val="0"/>
    <c:plotArea>
      <c:layout>
        <c:manualLayout>
          <c:layoutTarget val="inner"/>
          <c:xMode val="edge"/>
          <c:yMode val="edge"/>
          <c:x val="0.14437870460882599"/>
          <c:y val="6.7092668635422709E-2"/>
          <c:w val="0.78668806657783807"/>
          <c:h val="0.80343470690918606"/>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9661968179903405"/>
                  <c:y val="0.41898209651167906"/>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Aqua!$B$937:$B$1041</c:f>
              <c:numCache>
                <c:formatCode>General</c:formatCode>
                <c:ptCount val="105"/>
                <c:pt idx="0">
                  <c:v>1.03213</c:v>
                </c:pt>
                <c:pt idx="1">
                  <c:v>2.1450100000000001</c:v>
                </c:pt>
                <c:pt idx="2">
                  <c:v>4.1853999999999996</c:v>
                </c:pt>
                <c:pt idx="3">
                  <c:v>12.096349999999999</c:v>
                </c:pt>
                <c:pt idx="4">
                  <c:v>9.9579799999999992</c:v>
                </c:pt>
                <c:pt idx="5">
                  <c:v>9.1967499999999998</c:v>
                </c:pt>
                <c:pt idx="6">
                  <c:v>13.51299</c:v>
                </c:pt>
                <c:pt idx="7">
                  <c:v>13.55974</c:v>
                </c:pt>
                <c:pt idx="8">
                  <c:v>21.427289999999999</c:v>
                </c:pt>
                <c:pt idx="9">
                  <c:v>25.922879999999999</c:v>
                </c:pt>
                <c:pt idx="10">
                  <c:v>35.285699999999999</c:v>
                </c:pt>
                <c:pt idx="11">
                  <c:v>35.479869999999998</c:v>
                </c:pt>
                <c:pt idx="12">
                  <c:v>45.497720000000001</c:v>
                </c:pt>
                <c:pt idx="13">
                  <c:v>48.285339999999998</c:v>
                </c:pt>
                <c:pt idx="14">
                  <c:v>48.303620000000002</c:v>
                </c:pt>
                <c:pt idx="15">
                  <c:v>62.053750000000001</c:v>
                </c:pt>
                <c:pt idx="16">
                  <c:v>188.38774000000001</c:v>
                </c:pt>
                <c:pt idx="17">
                  <c:v>48.178100000000001</c:v>
                </c:pt>
                <c:pt idx="18">
                  <c:v>46.078229999999998</c:v>
                </c:pt>
                <c:pt idx="19">
                  <c:v>44.729419999999998</c:v>
                </c:pt>
                <c:pt idx="20">
                  <c:v>51.843600000000002</c:v>
                </c:pt>
                <c:pt idx="21">
                  <c:v>49.591009999999997</c:v>
                </c:pt>
                <c:pt idx="22">
                  <c:v>54.172879999999999</c:v>
                </c:pt>
                <c:pt idx="23">
                  <c:v>45.26585</c:v>
                </c:pt>
                <c:pt idx="24">
                  <c:v>40.070520000000002</c:v>
                </c:pt>
                <c:pt idx="25">
                  <c:v>61.53922</c:v>
                </c:pt>
                <c:pt idx="26">
                  <c:v>61.649949999999997</c:v>
                </c:pt>
                <c:pt idx="27">
                  <c:v>62.578490000000002</c:v>
                </c:pt>
                <c:pt idx="28">
                  <c:v>60.809930000000001</c:v>
                </c:pt>
                <c:pt idx="29">
                  <c:v>66.440929999999994</c:v>
                </c:pt>
                <c:pt idx="30">
                  <c:v>74.814239999999998</c:v>
                </c:pt>
                <c:pt idx="31">
                  <c:v>74.803629999999998</c:v>
                </c:pt>
                <c:pt idx="32">
                  <c:v>79.345500000000001</c:v>
                </c:pt>
                <c:pt idx="33">
                  <c:v>85.422700000000006</c:v>
                </c:pt>
                <c:pt idx="34">
                  <c:v>91.965350000000001</c:v>
                </c:pt>
                <c:pt idx="35">
                  <c:v>74.902780000000007</c:v>
                </c:pt>
                <c:pt idx="36">
                  <c:v>74.948859999999996</c:v>
                </c:pt>
                <c:pt idx="37">
                  <c:v>92.113389999999995</c:v>
                </c:pt>
                <c:pt idx="38">
                  <c:v>92.122110000000006</c:v>
                </c:pt>
                <c:pt idx="39">
                  <c:v>109.84303</c:v>
                </c:pt>
                <c:pt idx="40">
                  <c:v>103.40855000000001</c:v>
                </c:pt>
                <c:pt idx="41">
                  <c:v>90.493679999999998</c:v>
                </c:pt>
                <c:pt idx="42">
                  <c:v>133.14688000000001</c:v>
                </c:pt>
                <c:pt idx="43">
                  <c:v>141.2713</c:v>
                </c:pt>
                <c:pt idx="44">
                  <c:v>125.71548</c:v>
                </c:pt>
                <c:pt idx="45">
                  <c:v>143.52802</c:v>
                </c:pt>
                <c:pt idx="46">
                  <c:v>149.99786</c:v>
                </c:pt>
                <c:pt idx="47">
                  <c:v>173.82202000000001</c:v>
                </c:pt>
                <c:pt idx="48">
                  <c:v>184.47200000000001</c:v>
                </c:pt>
                <c:pt idx="49">
                  <c:v>213.64026000000001</c:v>
                </c:pt>
                <c:pt idx="50">
                  <c:v>164.15145999999999</c:v>
                </c:pt>
                <c:pt idx="51">
                  <c:v>133.01465999999999</c:v>
                </c:pt>
                <c:pt idx="52">
                  <c:v>151.85423</c:v>
                </c:pt>
                <c:pt idx="53">
                  <c:v>183.86212</c:v>
                </c:pt>
                <c:pt idx="54">
                  <c:v>181.20253</c:v>
                </c:pt>
                <c:pt idx="55">
                  <c:v>195.08112</c:v>
                </c:pt>
                <c:pt idx="56">
                  <c:v>192.45944</c:v>
                </c:pt>
                <c:pt idx="57">
                  <c:v>219.70806999999999</c:v>
                </c:pt>
                <c:pt idx="58">
                  <c:v>229.69882000000001</c:v>
                </c:pt>
                <c:pt idx="59">
                  <c:v>270.13986</c:v>
                </c:pt>
                <c:pt idx="60">
                  <c:v>286.42007000000001</c:v>
                </c:pt>
                <c:pt idx="61">
                  <c:v>308.50333000000001</c:v>
                </c:pt>
                <c:pt idx="62">
                  <c:v>368.02215999999999</c:v>
                </c:pt>
                <c:pt idx="63">
                  <c:v>473.36536000000001</c:v>
                </c:pt>
                <c:pt idx="64">
                  <c:v>473.25339000000002</c:v>
                </c:pt>
                <c:pt idx="65">
                  <c:v>664.01648</c:v>
                </c:pt>
                <c:pt idx="66">
                  <c:v>704.23383000000001</c:v>
                </c:pt>
                <c:pt idx="67">
                  <c:v>974.22418000000005</c:v>
                </c:pt>
                <c:pt idx="68" formatCode="#,##0.00">
                  <c:v>1836.31763</c:v>
                </c:pt>
                <c:pt idx="69" formatCode="#,##0.00">
                  <c:v>1176.9516599999999</c:v>
                </c:pt>
                <c:pt idx="70">
                  <c:v>746.00420999999994</c:v>
                </c:pt>
                <c:pt idx="71">
                  <c:v>547.61652000000004</c:v>
                </c:pt>
                <c:pt idx="72">
                  <c:v>516.12347</c:v>
                </c:pt>
                <c:pt idx="73">
                  <c:v>367.69150000000002</c:v>
                </c:pt>
                <c:pt idx="74">
                  <c:v>303.48034999999999</c:v>
                </c:pt>
                <c:pt idx="75">
                  <c:v>257.96265</c:v>
                </c:pt>
                <c:pt idx="76">
                  <c:v>250.48258999999999</c:v>
                </c:pt>
                <c:pt idx="77">
                  <c:v>232.57456999999999</c:v>
                </c:pt>
                <c:pt idx="78">
                  <c:v>246.64920000000001</c:v>
                </c:pt>
                <c:pt idx="79">
                  <c:v>225.74521999999999</c:v>
                </c:pt>
                <c:pt idx="80">
                  <c:v>212.83323999999999</c:v>
                </c:pt>
                <c:pt idx="81">
                  <c:v>206.59334999999999</c:v>
                </c:pt>
                <c:pt idx="82">
                  <c:v>183.51453000000001</c:v>
                </c:pt>
                <c:pt idx="83">
                  <c:v>151.50980000000001</c:v>
                </c:pt>
                <c:pt idx="84">
                  <c:v>209.46700999999999</c:v>
                </c:pt>
                <c:pt idx="85">
                  <c:v>90.271330000000006</c:v>
                </c:pt>
                <c:pt idx="86">
                  <c:v>102.94973</c:v>
                </c:pt>
                <c:pt idx="87">
                  <c:v>142.44570999999999</c:v>
                </c:pt>
                <c:pt idx="88">
                  <c:v>169.96763999999999</c:v>
                </c:pt>
                <c:pt idx="89">
                  <c:v>800.63806</c:v>
                </c:pt>
                <c:pt idx="90">
                  <c:v>743.85449000000006</c:v>
                </c:pt>
                <c:pt idx="91">
                  <c:v>662.22833000000003</c:v>
                </c:pt>
                <c:pt idx="92">
                  <c:v>579.6037</c:v>
                </c:pt>
                <c:pt idx="93">
                  <c:v>444.28897000000001</c:v>
                </c:pt>
                <c:pt idx="94">
                  <c:v>268.62335000000002</c:v>
                </c:pt>
                <c:pt idx="95">
                  <c:v>268.76317999999998</c:v>
                </c:pt>
                <c:pt idx="96">
                  <c:v>320.84262000000001</c:v>
                </c:pt>
                <c:pt idx="97">
                  <c:v>388.61700000000002</c:v>
                </c:pt>
                <c:pt idx="98">
                  <c:v>470.64116999999999</c:v>
                </c:pt>
                <c:pt idx="99">
                  <c:v>545.44470000000001</c:v>
                </c:pt>
                <c:pt idx="100">
                  <c:v>545.16094999999996</c:v>
                </c:pt>
                <c:pt idx="101">
                  <c:v>302.80630000000002</c:v>
                </c:pt>
                <c:pt idx="102">
                  <c:v>326.15294999999998</c:v>
                </c:pt>
                <c:pt idx="103">
                  <c:v>356.35471000000001</c:v>
                </c:pt>
                <c:pt idx="104">
                  <c:v>395.21735000000001</c:v>
                </c:pt>
              </c:numCache>
            </c:numRef>
          </c:xVal>
          <c:yVal>
            <c:numRef>
              <c:f>Aqua!$C$937:$C$1041</c:f>
              <c:numCache>
                <c:formatCode>General</c:formatCode>
                <c:ptCount val="105"/>
                <c:pt idx="0">
                  <c:v>5.2519999999999997E-2</c:v>
                </c:pt>
                <c:pt idx="1">
                  <c:v>0.40032000000000001</c:v>
                </c:pt>
                <c:pt idx="2">
                  <c:v>0.10582</c:v>
                </c:pt>
                <c:pt idx="3">
                  <c:v>0.16556000000000001</c:v>
                </c:pt>
                <c:pt idx="4">
                  <c:v>0.37916</c:v>
                </c:pt>
                <c:pt idx="5">
                  <c:v>2.2743899999999999</c:v>
                </c:pt>
                <c:pt idx="6">
                  <c:v>1.6440699999999999</c:v>
                </c:pt>
                <c:pt idx="7">
                  <c:v>0.55778000000000005</c:v>
                </c:pt>
                <c:pt idx="8">
                  <c:v>0.55859999999999999</c:v>
                </c:pt>
                <c:pt idx="9">
                  <c:v>0.87156</c:v>
                </c:pt>
                <c:pt idx="10">
                  <c:v>1.4433800000000001</c:v>
                </c:pt>
                <c:pt idx="11">
                  <c:v>0.25906000000000001</c:v>
                </c:pt>
                <c:pt idx="12">
                  <c:v>0.51998999999999995</c:v>
                </c:pt>
                <c:pt idx="13">
                  <c:v>0.45519999999999999</c:v>
                </c:pt>
                <c:pt idx="14">
                  <c:v>0.40434999999999999</c:v>
                </c:pt>
                <c:pt idx="15">
                  <c:v>0.46235999999999999</c:v>
                </c:pt>
                <c:pt idx="16">
                  <c:v>0.15511</c:v>
                </c:pt>
                <c:pt idx="17">
                  <c:v>0.91296999999999995</c:v>
                </c:pt>
                <c:pt idx="18">
                  <c:v>0.99765000000000004</c:v>
                </c:pt>
                <c:pt idx="19">
                  <c:v>1.05843</c:v>
                </c:pt>
                <c:pt idx="20">
                  <c:v>1.0589299999999999</c:v>
                </c:pt>
                <c:pt idx="21">
                  <c:v>1.1068800000000001</c:v>
                </c:pt>
                <c:pt idx="22">
                  <c:v>1.17475</c:v>
                </c:pt>
                <c:pt idx="23">
                  <c:v>2.5735899999999998</c:v>
                </c:pt>
                <c:pt idx="24">
                  <c:v>8.5365000000000002</c:v>
                </c:pt>
                <c:pt idx="25">
                  <c:v>6.2636500000000002</c:v>
                </c:pt>
                <c:pt idx="26">
                  <c:v>3.5682299999999998</c:v>
                </c:pt>
                <c:pt idx="27">
                  <c:v>3.3631700000000002</c:v>
                </c:pt>
                <c:pt idx="28">
                  <c:v>2.5760299999999998</c:v>
                </c:pt>
                <c:pt idx="29">
                  <c:v>2.5767699999999998</c:v>
                </c:pt>
                <c:pt idx="30">
                  <c:v>2.12636</c:v>
                </c:pt>
                <c:pt idx="31">
                  <c:v>2.22295</c:v>
                </c:pt>
                <c:pt idx="32">
                  <c:v>2.2902100000000001</c:v>
                </c:pt>
                <c:pt idx="33">
                  <c:v>2.2907500000000001</c:v>
                </c:pt>
                <c:pt idx="34">
                  <c:v>2.29129</c:v>
                </c:pt>
                <c:pt idx="35">
                  <c:v>1.4684699999999999</c:v>
                </c:pt>
                <c:pt idx="36">
                  <c:v>1.21133</c:v>
                </c:pt>
                <c:pt idx="37">
                  <c:v>1.38493</c:v>
                </c:pt>
                <c:pt idx="38">
                  <c:v>1.3445199999999999</c:v>
                </c:pt>
                <c:pt idx="39">
                  <c:v>1.948</c:v>
                </c:pt>
                <c:pt idx="40">
                  <c:v>2.9483000000000001</c:v>
                </c:pt>
                <c:pt idx="41">
                  <c:v>3.5201199999999999</c:v>
                </c:pt>
                <c:pt idx="42">
                  <c:v>1.65621</c:v>
                </c:pt>
                <c:pt idx="43">
                  <c:v>1.5612600000000001</c:v>
                </c:pt>
                <c:pt idx="44">
                  <c:v>1.00088</c:v>
                </c:pt>
                <c:pt idx="45">
                  <c:v>1.11067</c:v>
                </c:pt>
                <c:pt idx="46">
                  <c:v>1.1786099999999999</c:v>
                </c:pt>
                <c:pt idx="47">
                  <c:v>1.25112</c:v>
                </c:pt>
                <c:pt idx="48">
                  <c:v>1.0952200000000001</c:v>
                </c:pt>
                <c:pt idx="49">
                  <c:v>1.4094</c:v>
                </c:pt>
                <c:pt idx="50">
                  <c:v>0.71258999999999995</c:v>
                </c:pt>
                <c:pt idx="51">
                  <c:v>2.2603</c:v>
                </c:pt>
                <c:pt idx="52">
                  <c:v>2.5456500000000002</c:v>
                </c:pt>
                <c:pt idx="53">
                  <c:v>3.0879400000000001</c:v>
                </c:pt>
                <c:pt idx="54">
                  <c:v>2.9102100000000002</c:v>
                </c:pt>
                <c:pt idx="55">
                  <c:v>2.9108999999999998</c:v>
                </c:pt>
                <c:pt idx="56">
                  <c:v>1.98062</c:v>
                </c:pt>
                <c:pt idx="57">
                  <c:v>2.2639499999999999</c:v>
                </c:pt>
                <c:pt idx="58">
                  <c:v>2.1340499999999998</c:v>
                </c:pt>
                <c:pt idx="59">
                  <c:v>2.26545</c:v>
                </c:pt>
                <c:pt idx="60">
                  <c:v>2.6667200000000002</c:v>
                </c:pt>
                <c:pt idx="61">
                  <c:v>2.30023</c:v>
                </c:pt>
                <c:pt idx="62">
                  <c:v>2.8739699999999999</c:v>
                </c:pt>
                <c:pt idx="63">
                  <c:v>2.2361800000000001</c:v>
                </c:pt>
                <c:pt idx="64">
                  <c:v>2.4080300000000001</c:v>
                </c:pt>
                <c:pt idx="65">
                  <c:v>3.1007099999999999</c:v>
                </c:pt>
                <c:pt idx="66">
                  <c:v>3.3396300000000001</c:v>
                </c:pt>
                <c:pt idx="67">
                  <c:v>3.5471200000000001</c:v>
                </c:pt>
                <c:pt idx="68">
                  <c:v>4.5718100000000002</c:v>
                </c:pt>
                <c:pt idx="69">
                  <c:v>8.6297800000000002</c:v>
                </c:pt>
                <c:pt idx="70">
                  <c:v>5.2084599999999996</c:v>
                </c:pt>
                <c:pt idx="71">
                  <c:v>4.0453000000000001</c:v>
                </c:pt>
                <c:pt idx="72">
                  <c:v>4.2913300000000003</c:v>
                </c:pt>
                <c:pt idx="73">
                  <c:v>3.80776</c:v>
                </c:pt>
                <c:pt idx="74">
                  <c:v>3.86219</c:v>
                </c:pt>
                <c:pt idx="75">
                  <c:v>4.03552</c:v>
                </c:pt>
                <c:pt idx="76">
                  <c:v>3.9173800000000001</c:v>
                </c:pt>
                <c:pt idx="77">
                  <c:v>4.4089999999999998</c:v>
                </c:pt>
                <c:pt idx="78">
                  <c:v>4.8195699999999997</c:v>
                </c:pt>
                <c:pt idx="79">
                  <c:v>4.8182</c:v>
                </c:pt>
                <c:pt idx="80">
                  <c:v>4.6079699999999999</c:v>
                </c:pt>
                <c:pt idx="81">
                  <c:v>4.9616100000000003</c:v>
                </c:pt>
                <c:pt idx="82">
                  <c:v>5.5834900000000003</c:v>
                </c:pt>
                <c:pt idx="83">
                  <c:v>5.1818299999999997</c:v>
                </c:pt>
                <c:pt idx="84">
                  <c:v>6.6721000000000004</c:v>
                </c:pt>
                <c:pt idx="85">
                  <c:v>7.6026699999999998</c:v>
                </c:pt>
                <c:pt idx="86">
                  <c:v>11.859859999999999</c:v>
                </c:pt>
                <c:pt idx="87">
                  <c:v>11.872249999999999</c:v>
                </c:pt>
                <c:pt idx="88">
                  <c:v>13.774940000000001</c:v>
                </c:pt>
                <c:pt idx="89">
                  <c:v>13.84375</c:v>
                </c:pt>
                <c:pt idx="90">
                  <c:v>12.85275</c:v>
                </c:pt>
                <c:pt idx="91">
                  <c:v>7.2114900000000004</c:v>
                </c:pt>
                <c:pt idx="92">
                  <c:v>8.2360199999999999</c:v>
                </c:pt>
                <c:pt idx="93">
                  <c:v>8.7311300000000003</c:v>
                </c:pt>
                <c:pt idx="94">
                  <c:v>13.1958</c:v>
                </c:pt>
                <c:pt idx="95">
                  <c:v>11.21232</c:v>
                </c:pt>
                <c:pt idx="96">
                  <c:v>11.21871</c:v>
                </c:pt>
                <c:pt idx="97">
                  <c:v>12.08831</c:v>
                </c:pt>
                <c:pt idx="98">
                  <c:v>13.61698</c:v>
                </c:pt>
                <c:pt idx="99">
                  <c:v>14.03295</c:v>
                </c:pt>
                <c:pt idx="100">
                  <c:v>16.5154</c:v>
                </c:pt>
                <c:pt idx="101">
                  <c:v>7.7461700000000002</c:v>
                </c:pt>
                <c:pt idx="102">
                  <c:v>6.6816000000000004</c:v>
                </c:pt>
                <c:pt idx="103">
                  <c:v>6.6835100000000001</c:v>
                </c:pt>
                <c:pt idx="104">
                  <c:v>6.3012199999999998</c:v>
                </c:pt>
              </c:numCache>
            </c:numRef>
          </c:yVal>
          <c:smooth val="0"/>
          <c:extLst>
            <c:ext xmlns:c16="http://schemas.microsoft.com/office/drawing/2014/chart" uri="{C3380CC4-5D6E-409C-BE32-E72D297353CC}">
              <c16:uniqueId val="{00000001-EFF3-6A47-9B51-0E0485E0906A}"/>
            </c:ext>
          </c:extLst>
        </c:ser>
        <c:dLbls>
          <c:showLegendKey val="0"/>
          <c:showVal val="0"/>
          <c:showCatName val="0"/>
          <c:showSerName val="0"/>
          <c:showPercent val="0"/>
          <c:showBubbleSize val="0"/>
        </c:dLbls>
        <c:axId val="1583114480"/>
        <c:axId val="1"/>
      </c:scatterChart>
      <c:valAx>
        <c:axId val="1583114480"/>
        <c:scaling>
          <c:logBase val="10"/>
          <c:orientation val="minMax"/>
          <c:min val="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E-3"/>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583114480"/>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Seagrass </a:t>
            </a: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Below-ground Production vs. </a:t>
            </a: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Below-ground Biomass, Global</a:t>
            </a:r>
          </a:p>
        </c:rich>
      </c:tx>
      <c:layout>
        <c:manualLayout>
          <c:xMode val="edge"/>
          <c:yMode val="edge"/>
          <c:x val="0.20795794044262986"/>
          <c:y val="3.8601228511357548E-2"/>
        </c:manualLayout>
      </c:layout>
      <c:overlay val="0"/>
      <c:spPr>
        <a:noFill/>
        <a:ln w="25400">
          <a:noFill/>
        </a:ln>
      </c:spPr>
    </c:title>
    <c:autoTitleDeleted val="0"/>
    <c:plotArea>
      <c:layout>
        <c:manualLayout>
          <c:layoutTarget val="inner"/>
          <c:xMode val="edge"/>
          <c:yMode val="edge"/>
          <c:x val="0.16460905349794239"/>
          <c:y val="0.26178010471204188"/>
          <c:w val="0.80246913580246915"/>
          <c:h val="0.63350785340314131"/>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350824665435339"/>
                  <c:y val="0.28497876901512964"/>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Aqua!$E$937:$E$983</c:f>
              <c:numCache>
                <c:formatCode>General</c:formatCode>
                <c:ptCount val="47"/>
                <c:pt idx="0">
                  <c:v>1.66326</c:v>
                </c:pt>
                <c:pt idx="1">
                  <c:v>2.6524999999999999</c:v>
                </c:pt>
                <c:pt idx="2">
                  <c:v>14.69946</c:v>
                </c:pt>
                <c:pt idx="3">
                  <c:v>19.660889999999998</c:v>
                </c:pt>
                <c:pt idx="4">
                  <c:v>39.594990000000003</c:v>
                </c:pt>
                <c:pt idx="5">
                  <c:v>61.973080000000003</c:v>
                </c:pt>
                <c:pt idx="6">
                  <c:v>71.413939999999997</c:v>
                </c:pt>
                <c:pt idx="7">
                  <c:v>111.70009</c:v>
                </c:pt>
                <c:pt idx="8">
                  <c:v>161.54859999999999</c:v>
                </c:pt>
                <c:pt idx="9">
                  <c:v>174.02516</c:v>
                </c:pt>
                <c:pt idx="10">
                  <c:v>151.98056</c:v>
                </c:pt>
                <c:pt idx="11">
                  <c:v>160.88210000000001</c:v>
                </c:pt>
                <c:pt idx="12">
                  <c:v>240.33019999999999</c:v>
                </c:pt>
                <c:pt idx="13">
                  <c:v>240.00691</c:v>
                </c:pt>
                <c:pt idx="14">
                  <c:v>239.73016000000001</c:v>
                </c:pt>
                <c:pt idx="15">
                  <c:v>377.10025000000002</c:v>
                </c:pt>
                <c:pt idx="16">
                  <c:v>712.95165999999995</c:v>
                </c:pt>
                <c:pt idx="17" formatCode="#,##0.0">
                  <c:v>1218.6876199999999</c:v>
                </c:pt>
                <c:pt idx="18">
                  <c:v>85.840810000000005</c:v>
                </c:pt>
                <c:pt idx="19">
                  <c:v>44.232689999999998</c:v>
                </c:pt>
                <c:pt idx="20">
                  <c:v>61.3093</c:v>
                </c:pt>
                <c:pt idx="21">
                  <c:v>62.336120000000001</c:v>
                </c:pt>
                <c:pt idx="22">
                  <c:v>84.175560000000004</c:v>
                </c:pt>
                <c:pt idx="23">
                  <c:v>90.833590000000001</c:v>
                </c:pt>
                <c:pt idx="24">
                  <c:v>96.172210000000007</c:v>
                </c:pt>
                <c:pt idx="25">
                  <c:v>108.39126</c:v>
                </c:pt>
                <c:pt idx="26">
                  <c:v>116.91970000000001</c:v>
                </c:pt>
                <c:pt idx="27">
                  <c:v>109.58320999999999</c:v>
                </c:pt>
                <c:pt idx="28">
                  <c:v>141.59746999999999</c:v>
                </c:pt>
                <c:pt idx="29">
                  <c:v>171.73140000000001</c:v>
                </c:pt>
                <c:pt idx="30">
                  <c:v>193.27159</c:v>
                </c:pt>
                <c:pt idx="31">
                  <c:v>208.21815000000001</c:v>
                </c:pt>
                <c:pt idx="32">
                  <c:v>161.56026</c:v>
                </c:pt>
                <c:pt idx="33">
                  <c:v>207.5386</c:v>
                </c:pt>
                <c:pt idx="34">
                  <c:v>220.32877999999999</c:v>
                </c:pt>
                <c:pt idx="35">
                  <c:v>233.07653999999999</c:v>
                </c:pt>
                <c:pt idx="36">
                  <c:v>266.57625999999999</c:v>
                </c:pt>
                <c:pt idx="37">
                  <c:v>367.68419999999998</c:v>
                </c:pt>
                <c:pt idx="38">
                  <c:v>445.93252999999999</c:v>
                </c:pt>
                <c:pt idx="39">
                  <c:v>398.87056999999999</c:v>
                </c:pt>
                <c:pt idx="40">
                  <c:v>483.80228</c:v>
                </c:pt>
                <c:pt idx="41">
                  <c:v>921.12671</c:v>
                </c:pt>
                <c:pt idx="42">
                  <c:v>373.38422000000003</c:v>
                </c:pt>
                <c:pt idx="43">
                  <c:v>307.83643000000001</c:v>
                </c:pt>
                <c:pt idx="44">
                  <c:v>253.3811</c:v>
                </c:pt>
                <c:pt idx="45">
                  <c:v>173.65744000000001</c:v>
                </c:pt>
                <c:pt idx="46">
                  <c:v>247.36920000000001</c:v>
                </c:pt>
              </c:numCache>
            </c:numRef>
          </c:xVal>
          <c:yVal>
            <c:numRef>
              <c:f>Aqua!$F$937:$F$983</c:f>
              <c:numCache>
                <c:formatCode>General</c:formatCode>
                <c:ptCount val="47"/>
                <c:pt idx="0">
                  <c:v>2.8879999999999999E-2</c:v>
                </c:pt>
                <c:pt idx="1">
                  <c:v>1.051E-2</c:v>
                </c:pt>
                <c:pt idx="2">
                  <c:v>8.4499999999999992E-3</c:v>
                </c:pt>
                <c:pt idx="3">
                  <c:v>0.46494999999999997</c:v>
                </c:pt>
                <c:pt idx="4">
                  <c:v>0.40540999999999999</c:v>
                </c:pt>
                <c:pt idx="5">
                  <c:v>0.30057</c:v>
                </c:pt>
                <c:pt idx="6">
                  <c:v>6.9879999999999998E-2</c:v>
                </c:pt>
                <c:pt idx="7">
                  <c:v>5.8689999999999999E-2</c:v>
                </c:pt>
                <c:pt idx="8">
                  <c:v>0.10221</c:v>
                </c:pt>
                <c:pt idx="9">
                  <c:v>0.10227</c:v>
                </c:pt>
                <c:pt idx="10">
                  <c:v>0.13583000000000001</c:v>
                </c:pt>
                <c:pt idx="11">
                  <c:v>0.21976999999999999</c:v>
                </c:pt>
                <c:pt idx="12">
                  <c:v>0.23673</c:v>
                </c:pt>
                <c:pt idx="13">
                  <c:v>0.30374000000000001</c:v>
                </c:pt>
                <c:pt idx="14">
                  <c:v>0.37608000000000003</c:v>
                </c:pt>
                <c:pt idx="15">
                  <c:v>0.11047999999999999</c:v>
                </c:pt>
                <c:pt idx="16">
                  <c:v>0.18940000000000001</c:v>
                </c:pt>
                <c:pt idx="17">
                  <c:v>0.17399000000000001</c:v>
                </c:pt>
                <c:pt idx="18">
                  <c:v>0.40065000000000001</c:v>
                </c:pt>
                <c:pt idx="19">
                  <c:v>1.8760699999999999</c:v>
                </c:pt>
                <c:pt idx="20">
                  <c:v>2.2076799999999999</c:v>
                </c:pt>
                <c:pt idx="21">
                  <c:v>1.6025400000000001</c:v>
                </c:pt>
                <c:pt idx="22">
                  <c:v>0.95847000000000004</c:v>
                </c:pt>
                <c:pt idx="23">
                  <c:v>0.69606999999999997</c:v>
                </c:pt>
                <c:pt idx="24">
                  <c:v>1.0868100000000001</c:v>
                </c:pt>
                <c:pt idx="25">
                  <c:v>0.97760000000000002</c:v>
                </c:pt>
                <c:pt idx="26">
                  <c:v>0.76236000000000004</c:v>
                </c:pt>
                <c:pt idx="27">
                  <c:v>2.0287299999999999</c:v>
                </c:pt>
                <c:pt idx="28">
                  <c:v>1.0900700000000001</c:v>
                </c:pt>
                <c:pt idx="29">
                  <c:v>1.19333</c:v>
                </c:pt>
                <c:pt idx="30">
                  <c:v>1.40201</c:v>
                </c:pt>
                <c:pt idx="31">
                  <c:v>1.3780600000000001</c:v>
                </c:pt>
                <c:pt idx="32">
                  <c:v>1.5859000000000001</c:v>
                </c:pt>
                <c:pt idx="33">
                  <c:v>2.5243899999999999</c:v>
                </c:pt>
                <c:pt idx="34">
                  <c:v>2.3942000000000001</c:v>
                </c:pt>
                <c:pt idx="35">
                  <c:v>4.3878199999999996</c:v>
                </c:pt>
                <c:pt idx="36">
                  <c:v>4.0904499999999997</c:v>
                </c:pt>
                <c:pt idx="37">
                  <c:v>11.934150000000001</c:v>
                </c:pt>
                <c:pt idx="38">
                  <c:v>13.06475</c:v>
                </c:pt>
                <c:pt idx="39">
                  <c:v>3.2553899999999998</c:v>
                </c:pt>
                <c:pt idx="40">
                  <c:v>3.5009100000000002</c:v>
                </c:pt>
                <c:pt idx="41">
                  <c:v>1.63626</c:v>
                </c:pt>
                <c:pt idx="42">
                  <c:v>0.69130000000000003</c:v>
                </c:pt>
                <c:pt idx="43">
                  <c:v>0.64281999999999995</c:v>
                </c:pt>
                <c:pt idx="44">
                  <c:v>0.80901999999999996</c:v>
                </c:pt>
                <c:pt idx="45">
                  <c:v>0.15129999999999999</c:v>
                </c:pt>
                <c:pt idx="46">
                  <c:v>4.3898400000000004</c:v>
                </c:pt>
              </c:numCache>
            </c:numRef>
          </c:yVal>
          <c:smooth val="0"/>
          <c:extLst>
            <c:ext xmlns:c16="http://schemas.microsoft.com/office/drawing/2014/chart" uri="{C3380CC4-5D6E-409C-BE32-E72D297353CC}">
              <c16:uniqueId val="{00000001-795E-CD4D-8746-A1387A5353F5}"/>
            </c:ext>
          </c:extLst>
        </c:ser>
        <c:dLbls>
          <c:showLegendKey val="0"/>
          <c:showVal val="0"/>
          <c:showCatName val="0"/>
          <c:showSerName val="0"/>
          <c:showPercent val="0"/>
          <c:showBubbleSize val="0"/>
        </c:dLbls>
        <c:axId val="1584322592"/>
        <c:axId val="1"/>
      </c:scatterChart>
      <c:valAx>
        <c:axId val="1584322592"/>
        <c:scaling>
          <c:logBase val="10"/>
          <c:orientation val="minMax"/>
          <c:min val="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1E-3"/>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584322592"/>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All Fish Community Production vs. Biomass, Lakes Globally</a:t>
            </a:r>
          </a:p>
        </c:rich>
      </c:tx>
      <c:layout>
        <c:manualLayout>
          <c:xMode val="edge"/>
          <c:yMode val="edge"/>
          <c:x val="0.20118455312607839"/>
          <c:y val="3.387082049526418E-2"/>
        </c:manualLayout>
      </c:layout>
      <c:overlay val="0"/>
      <c:spPr>
        <a:noFill/>
        <a:ln w="25400">
          <a:noFill/>
        </a:ln>
      </c:spPr>
    </c:title>
    <c:autoTitleDeleted val="0"/>
    <c:plotArea>
      <c:layout>
        <c:manualLayout>
          <c:layoutTarget val="inner"/>
          <c:xMode val="edge"/>
          <c:yMode val="edge"/>
          <c:x val="0.16733067729083664"/>
          <c:y val="0.17874396135265699"/>
          <c:w val="0.82470119521912355"/>
          <c:h val="0.72463768115942029"/>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36436489433234215"/>
                  <c:y val="1.3800068469702203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Aqua!$G$1395:$G$1440</c:f>
              <c:numCache>
                <c:formatCode>0.0</c:formatCode>
                <c:ptCount val="46"/>
                <c:pt idx="0">
                  <c:v>15.7</c:v>
                </c:pt>
                <c:pt idx="1">
                  <c:v>28.3</c:v>
                </c:pt>
                <c:pt idx="2">
                  <c:v>24.8</c:v>
                </c:pt>
                <c:pt idx="3">
                  <c:v>21.5</c:v>
                </c:pt>
                <c:pt idx="4">
                  <c:v>18.8</c:v>
                </c:pt>
                <c:pt idx="5">
                  <c:v>22.6</c:v>
                </c:pt>
                <c:pt idx="6">
                  <c:v>19.5</c:v>
                </c:pt>
                <c:pt idx="7">
                  <c:v>16.2</c:v>
                </c:pt>
                <c:pt idx="8">
                  <c:v>73</c:v>
                </c:pt>
                <c:pt idx="9">
                  <c:v>2.7</c:v>
                </c:pt>
                <c:pt idx="10">
                  <c:v>5.2</c:v>
                </c:pt>
                <c:pt idx="11">
                  <c:v>0.3</c:v>
                </c:pt>
                <c:pt idx="12">
                  <c:v>29.4</c:v>
                </c:pt>
                <c:pt idx="13">
                  <c:v>104</c:v>
                </c:pt>
                <c:pt idx="14">
                  <c:v>197</c:v>
                </c:pt>
                <c:pt idx="15">
                  <c:v>372.3</c:v>
                </c:pt>
                <c:pt idx="16">
                  <c:v>59.6</c:v>
                </c:pt>
                <c:pt idx="17">
                  <c:v>37</c:v>
                </c:pt>
                <c:pt idx="18">
                  <c:v>7.7</c:v>
                </c:pt>
                <c:pt idx="19">
                  <c:v>32.200000000000003</c:v>
                </c:pt>
                <c:pt idx="20">
                  <c:v>28.7</c:v>
                </c:pt>
                <c:pt idx="21">
                  <c:v>8.5</c:v>
                </c:pt>
                <c:pt idx="22">
                  <c:v>826.82</c:v>
                </c:pt>
                <c:pt idx="23">
                  <c:v>31.8</c:v>
                </c:pt>
                <c:pt idx="24">
                  <c:v>139.4</c:v>
                </c:pt>
                <c:pt idx="25">
                  <c:v>325.7</c:v>
                </c:pt>
                <c:pt idx="26">
                  <c:v>10.9</c:v>
                </c:pt>
                <c:pt idx="27">
                  <c:v>25.8</c:v>
                </c:pt>
                <c:pt idx="28">
                  <c:v>28.9</c:v>
                </c:pt>
                <c:pt idx="29">
                  <c:v>3.1</c:v>
                </c:pt>
                <c:pt idx="30">
                  <c:v>15.7</c:v>
                </c:pt>
                <c:pt idx="31">
                  <c:v>19.8</c:v>
                </c:pt>
                <c:pt idx="32">
                  <c:v>11.6</c:v>
                </c:pt>
                <c:pt idx="33">
                  <c:v>311.7</c:v>
                </c:pt>
                <c:pt idx="34">
                  <c:v>219.8</c:v>
                </c:pt>
                <c:pt idx="35">
                  <c:v>31</c:v>
                </c:pt>
                <c:pt idx="36">
                  <c:v>71.900000000000006</c:v>
                </c:pt>
                <c:pt idx="37">
                  <c:v>86.9</c:v>
                </c:pt>
                <c:pt idx="38">
                  <c:v>20.2</c:v>
                </c:pt>
                <c:pt idx="39">
                  <c:v>22.4</c:v>
                </c:pt>
                <c:pt idx="40">
                  <c:v>10.9</c:v>
                </c:pt>
                <c:pt idx="41">
                  <c:v>93.3</c:v>
                </c:pt>
                <c:pt idx="42">
                  <c:v>5.8</c:v>
                </c:pt>
                <c:pt idx="43">
                  <c:v>123.2</c:v>
                </c:pt>
                <c:pt idx="44">
                  <c:v>24.4</c:v>
                </c:pt>
                <c:pt idx="45">
                  <c:v>771.4</c:v>
                </c:pt>
              </c:numCache>
            </c:numRef>
          </c:xVal>
          <c:yVal>
            <c:numRef>
              <c:f>Aqua!$H$1395:$H$1440</c:f>
              <c:numCache>
                <c:formatCode>0.0</c:formatCode>
                <c:ptCount val="46"/>
                <c:pt idx="0">
                  <c:v>4.5999999999999996</c:v>
                </c:pt>
                <c:pt idx="1">
                  <c:v>6.4</c:v>
                </c:pt>
                <c:pt idx="2">
                  <c:v>7.7</c:v>
                </c:pt>
                <c:pt idx="3">
                  <c:v>4.5999999999999996</c:v>
                </c:pt>
                <c:pt idx="4">
                  <c:v>3.8</c:v>
                </c:pt>
                <c:pt idx="5">
                  <c:v>3.1</c:v>
                </c:pt>
                <c:pt idx="6">
                  <c:v>3.2</c:v>
                </c:pt>
                <c:pt idx="7">
                  <c:v>1.7</c:v>
                </c:pt>
                <c:pt idx="8">
                  <c:v>30.3</c:v>
                </c:pt>
                <c:pt idx="9">
                  <c:v>1.9</c:v>
                </c:pt>
                <c:pt idx="10">
                  <c:v>1.3</c:v>
                </c:pt>
                <c:pt idx="11">
                  <c:v>0.2</c:v>
                </c:pt>
                <c:pt idx="12">
                  <c:v>16.600000000000001</c:v>
                </c:pt>
                <c:pt idx="13">
                  <c:v>2</c:v>
                </c:pt>
                <c:pt idx="14">
                  <c:v>398</c:v>
                </c:pt>
                <c:pt idx="15">
                  <c:v>228.5</c:v>
                </c:pt>
                <c:pt idx="16">
                  <c:v>47.3</c:v>
                </c:pt>
                <c:pt idx="17">
                  <c:v>53.3</c:v>
                </c:pt>
                <c:pt idx="18">
                  <c:v>5.9</c:v>
                </c:pt>
                <c:pt idx="19">
                  <c:v>15.5</c:v>
                </c:pt>
                <c:pt idx="20">
                  <c:v>22.2</c:v>
                </c:pt>
                <c:pt idx="21">
                  <c:v>2.4</c:v>
                </c:pt>
                <c:pt idx="22">
                  <c:v>1223.8</c:v>
                </c:pt>
                <c:pt idx="23">
                  <c:v>15.5</c:v>
                </c:pt>
                <c:pt idx="24">
                  <c:v>23.9</c:v>
                </c:pt>
                <c:pt idx="25">
                  <c:v>276.89999999999998</c:v>
                </c:pt>
                <c:pt idx="26">
                  <c:v>3.9</c:v>
                </c:pt>
                <c:pt idx="27">
                  <c:v>45.4</c:v>
                </c:pt>
                <c:pt idx="28">
                  <c:v>21.4</c:v>
                </c:pt>
                <c:pt idx="29">
                  <c:v>2.2000000000000002</c:v>
                </c:pt>
                <c:pt idx="30">
                  <c:v>38.6</c:v>
                </c:pt>
                <c:pt idx="31">
                  <c:v>14.7</c:v>
                </c:pt>
                <c:pt idx="32">
                  <c:v>29</c:v>
                </c:pt>
                <c:pt idx="33">
                  <c:v>220.5</c:v>
                </c:pt>
                <c:pt idx="34">
                  <c:v>397.8</c:v>
                </c:pt>
                <c:pt idx="35">
                  <c:v>18</c:v>
                </c:pt>
                <c:pt idx="36">
                  <c:v>94.6</c:v>
                </c:pt>
                <c:pt idx="37">
                  <c:v>34.299999999999997</c:v>
                </c:pt>
                <c:pt idx="38">
                  <c:v>9.8000000000000007</c:v>
                </c:pt>
                <c:pt idx="39">
                  <c:v>13.7</c:v>
                </c:pt>
                <c:pt idx="40">
                  <c:v>11.3</c:v>
                </c:pt>
                <c:pt idx="41">
                  <c:v>89.4</c:v>
                </c:pt>
                <c:pt idx="42">
                  <c:v>2.1</c:v>
                </c:pt>
                <c:pt idx="43">
                  <c:v>74.599999999999994</c:v>
                </c:pt>
                <c:pt idx="44">
                  <c:v>5.6</c:v>
                </c:pt>
                <c:pt idx="45">
                  <c:v>625</c:v>
                </c:pt>
              </c:numCache>
            </c:numRef>
          </c:yVal>
          <c:smooth val="0"/>
          <c:extLst>
            <c:ext xmlns:c16="http://schemas.microsoft.com/office/drawing/2014/chart" uri="{C3380CC4-5D6E-409C-BE32-E72D297353CC}">
              <c16:uniqueId val="{00000001-8A39-A84C-BBB5-5EA122FBA57A}"/>
            </c:ext>
          </c:extLst>
        </c:ser>
        <c:dLbls>
          <c:showLegendKey val="0"/>
          <c:showVal val="0"/>
          <c:showCatName val="0"/>
          <c:showSerName val="0"/>
          <c:showPercent val="0"/>
          <c:showBubbleSize val="0"/>
        </c:dLbls>
        <c:axId val="1584350896"/>
        <c:axId val="1"/>
      </c:scatterChart>
      <c:valAx>
        <c:axId val="1584350896"/>
        <c:scaling>
          <c:logBase val="10"/>
          <c:orientation val="minMax"/>
          <c:min val="0.1"/>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584350896"/>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Fish Community Production vs. Biomass, Lakes Globally</a:t>
            </a:r>
          </a:p>
        </c:rich>
      </c:tx>
      <c:layout>
        <c:manualLayout>
          <c:xMode val="edge"/>
          <c:yMode val="edge"/>
          <c:x val="0.20544911052785067"/>
          <c:y val="5.3636169120164327E-2"/>
        </c:manualLayout>
      </c:layout>
      <c:overlay val="0"/>
      <c:spPr>
        <a:noFill/>
        <a:ln w="25400">
          <a:noFill/>
        </a:ln>
      </c:spPr>
    </c:title>
    <c:autoTitleDeleted val="0"/>
    <c:plotArea>
      <c:layout>
        <c:manualLayout>
          <c:layoutTarget val="inner"/>
          <c:xMode val="edge"/>
          <c:yMode val="edge"/>
          <c:x val="0.17129629629629631"/>
          <c:y val="0.21195652173913043"/>
          <c:w val="0.81944444444444442"/>
          <c:h val="0.68478260869565222"/>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22228273549139707"/>
                  <c:y val="7.7963882232112328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Aqua!$F$1452:$F$1476</c:f>
              <c:numCache>
                <c:formatCode>0.0</c:formatCode>
                <c:ptCount val="25"/>
                <c:pt idx="0">
                  <c:v>5.2</c:v>
                </c:pt>
                <c:pt idx="1">
                  <c:v>104</c:v>
                </c:pt>
                <c:pt idx="2">
                  <c:v>7.3</c:v>
                </c:pt>
                <c:pt idx="3">
                  <c:v>10.9</c:v>
                </c:pt>
                <c:pt idx="4">
                  <c:v>11.2</c:v>
                </c:pt>
                <c:pt idx="5">
                  <c:v>24.4</c:v>
                </c:pt>
                <c:pt idx="6">
                  <c:v>24.4</c:v>
                </c:pt>
                <c:pt idx="7">
                  <c:v>29.5</c:v>
                </c:pt>
                <c:pt idx="8">
                  <c:v>20.2</c:v>
                </c:pt>
                <c:pt idx="9">
                  <c:v>19.8</c:v>
                </c:pt>
                <c:pt idx="10">
                  <c:v>32.200000000000003</c:v>
                </c:pt>
                <c:pt idx="11">
                  <c:v>30.3</c:v>
                </c:pt>
                <c:pt idx="12">
                  <c:v>28.9</c:v>
                </c:pt>
                <c:pt idx="13">
                  <c:v>11.6</c:v>
                </c:pt>
                <c:pt idx="14">
                  <c:v>73</c:v>
                </c:pt>
                <c:pt idx="15">
                  <c:v>81</c:v>
                </c:pt>
                <c:pt idx="16">
                  <c:v>125</c:v>
                </c:pt>
                <c:pt idx="17">
                  <c:v>163</c:v>
                </c:pt>
                <c:pt idx="18">
                  <c:v>277.8</c:v>
                </c:pt>
                <c:pt idx="19">
                  <c:v>93.4</c:v>
                </c:pt>
                <c:pt idx="20">
                  <c:v>59.4</c:v>
                </c:pt>
                <c:pt idx="21">
                  <c:v>311.7</c:v>
                </c:pt>
                <c:pt idx="22">
                  <c:v>372.2</c:v>
                </c:pt>
                <c:pt idx="23">
                  <c:v>325.7</c:v>
                </c:pt>
                <c:pt idx="24">
                  <c:v>197</c:v>
                </c:pt>
              </c:numCache>
            </c:numRef>
          </c:xVal>
          <c:yVal>
            <c:numRef>
              <c:f>Aqua!$G$1452:$G$1476</c:f>
              <c:numCache>
                <c:formatCode>0.0</c:formatCode>
                <c:ptCount val="25"/>
                <c:pt idx="0">
                  <c:v>1.2</c:v>
                </c:pt>
                <c:pt idx="1">
                  <c:v>2</c:v>
                </c:pt>
                <c:pt idx="2">
                  <c:v>3.8</c:v>
                </c:pt>
                <c:pt idx="3">
                  <c:v>3.9</c:v>
                </c:pt>
                <c:pt idx="4">
                  <c:v>4.7</c:v>
                </c:pt>
                <c:pt idx="5">
                  <c:v>5.6</c:v>
                </c:pt>
                <c:pt idx="6">
                  <c:v>5.7</c:v>
                </c:pt>
                <c:pt idx="7">
                  <c:v>8.6</c:v>
                </c:pt>
                <c:pt idx="8">
                  <c:v>9.8000000000000007</c:v>
                </c:pt>
                <c:pt idx="9">
                  <c:v>14.7</c:v>
                </c:pt>
                <c:pt idx="10">
                  <c:v>15.5</c:v>
                </c:pt>
                <c:pt idx="11">
                  <c:v>17.3</c:v>
                </c:pt>
                <c:pt idx="12">
                  <c:v>21.5</c:v>
                </c:pt>
                <c:pt idx="13">
                  <c:v>28.83</c:v>
                </c:pt>
                <c:pt idx="14">
                  <c:v>30.3</c:v>
                </c:pt>
                <c:pt idx="15">
                  <c:v>44</c:v>
                </c:pt>
                <c:pt idx="16">
                  <c:v>64</c:v>
                </c:pt>
                <c:pt idx="17">
                  <c:v>83</c:v>
                </c:pt>
                <c:pt idx="18">
                  <c:v>85.7</c:v>
                </c:pt>
                <c:pt idx="19">
                  <c:v>89.4</c:v>
                </c:pt>
                <c:pt idx="20">
                  <c:v>145.80000000000001</c:v>
                </c:pt>
                <c:pt idx="21">
                  <c:v>220.5</c:v>
                </c:pt>
                <c:pt idx="22">
                  <c:v>228.5</c:v>
                </c:pt>
                <c:pt idx="23">
                  <c:v>276.89999999999998</c:v>
                </c:pt>
                <c:pt idx="24">
                  <c:v>398</c:v>
                </c:pt>
              </c:numCache>
            </c:numRef>
          </c:yVal>
          <c:smooth val="0"/>
          <c:extLst>
            <c:ext xmlns:c16="http://schemas.microsoft.com/office/drawing/2014/chart" uri="{C3380CC4-5D6E-409C-BE32-E72D297353CC}">
              <c16:uniqueId val="{00000001-A1A0-7B4D-8E46-5682B4A69004}"/>
            </c:ext>
          </c:extLst>
        </c:ser>
        <c:dLbls>
          <c:showLegendKey val="0"/>
          <c:showVal val="0"/>
          <c:showCatName val="0"/>
          <c:showSerName val="0"/>
          <c:showPercent val="0"/>
          <c:showBubbleSize val="0"/>
        </c:dLbls>
        <c:axId val="1584379152"/>
        <c:axId val="1"/>
      </c:scatterChart>
      <c:valAx>
        <c:axId val="1584379152"/>
        <c:scaling>
          <c:logBase val="10"/>
          <c:orientation val="minMax"/>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584379152"/>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Fish Community Production vs. Biomass, Rivers Globally</a:t>
            </a:r>
          </a:p>
        </c:rich>
      </c:tx>
      <c:layout>
        <c:manualLayout>
          <c:xMode val="edge"/>
          <c:yMode val="edge"/>
          <c:x val="0.23528258967629048"/>
          <c:y val="6.9940089010612799E-2"/>
        </c:manualLayout>
      </c:layout>
      <c:overlay val="0"/>
      <c:spPr>
        <a:noFill/>
        <a:ln w="25400">
          <a:noFill/>
        </a:ln>
      </c:spPr>
    </c:title>
    <c:autoTitleDeleted val="0"/>
    <c:plotArea>
      <c:layout>
        <c:manualLayout>
          <c:layoutTarget val="inner"/>
          <c:xMode val="edge"/>
          <c:yMode val="edge"/>
          <c:x val="0.18666666666666668"/>
          <c:y val="0.21195652173913043"/>
          <c:w val="0.7911111111111111"/>
          <c:h val="0.68478260869565222"/>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64233770778653"/>
                  <c:y val="4.7624101335159215E-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Aqua!$F$1497:$F$1558</c:f>
              <c:numCache>
                <c:formatCode>0.0</c:formatCode>
                <c:ptCount val="62"/>
                <c:pt idx="0">
                  <c:v>1600</c:v>
                </c:pt>
                <c:pt idx="1">
                  <c:v>45.9</c:v>
                </c:pt>
                <c:pt idx="2">
                  <c:v>84.7</c:v>
                </c:pt>
                <c:pt idx="3">
                  <c:v>84.2</c:v>
                </c:pt>
                <c:pt idx="4">
                  <c:v>212</c:v>
                </c:pt>
                <c:pt idx="5">
                  <c:v>187.2</c:v>
                </c:pt>
                <c:pt idx="9">
                  <c:v>7.4</c:v>
                </c:pt>
                <c:pt idx="10">
                  <c:v>52</c:v>
                </c:pt>
                <c:pt idx="11">
                  <c:v>57</c:v>
                </c:pt>
                <c:pt idx="12">
                  <c:v>95.1</c:v>
                </c:pt>
                <c:pt idx="13">
                  <c:v>104.2</c:v>
                </c:pt>
                <c:pt idx="14">
                  <c:v>110.8</c:v>
                </c:pt>
                <c:pt idx="15">
                  <c:v>251</c:v>
                </c:pt>
                <c:pt idx="16">
                  <c:v>520</c:v>
                </c:pt>
                <c:pt idx="17">
                  <c:v>62</c:v>
                </c:pt>
                <c:pt idx="18">
                  <c:v>129</c:v>
                </c:pt>
                <c:pt idx="19">
                  <c:v>51</c:v>
                </c:pt>
                <c:pt idx="20">
                  <c:v>59</c:v>
                </c:pt>
                <c:pt idx="21">
                  <c:v>233.4</c:v>
                </c:pt>
                <c:pt idx="22">
                  <c:v>71.5</c:v>
                </c:pt>
                <c:pt idx="23">
                  <c:v>54.9</c:v>
                </c:pt>
                <c:pt idx="24">
                  <c:v>63.6</c:v>
                </c:pt>
                <c:pt idx="25">
                  <c:v>278.7</c:v>
                </c:pt>
                <c:pt idx="26">
                  <c:v>217.5</c:v>
                </c:pt>
                <c:pt idx="27">
                  <c:v>50.2</c:v>
                </c:pt>
                <c:pt idx="28">
                  <c:v>111.2</c:v>
                </c:pt>
                <c:pt idx="29">
                  <c:v>241</c:v>
                </c:pt>
                <c:pt idx="30">
                  <c:v>307.5</c:v>
                </c:pt>
                <c:pt idx="31">
                  <c:v>124.4</c:v>
                </c:pt>
                <c:pt idx="32">
                  <c:v>149.9</c:v>
                </c:pt>
                <c:pt idx="33">
                  <c:v>228.4</c:v>
                </c:pt>
                <c:pt idx="34">
                  <c:v>274.8</c:v>
                </c:pt>
                <c:pt idx="35">
                  <c:v>376</c:v>
                </c:pt>
                <c:pt idx="36">
                  <c:v>15.4</c:v>
                </c:pt>
                <c:pt idx="37">
                  <c:v>75</c:v>
                </c:pt>
                <c:pt idx="38">
                  <c:v>95</c:v>
                </c:pt>
                <c:pt idx="39">
                  <c:v>161.19999999999999</c:v>
                </c:pt>
                <c:pt idx="40">
                  <c:v>198</c:v>
                </c:pt>
                <c:pt idx="42">
                  <c:v>38.4</c:v>
                </c:pt>
                <c:pt idx="43">
                  <c:v>49.8</c:v>
                </c:pt>
                <c:pt idx="44">
                  <c:v>10.8</c:v>
                </c:pt>
                <c:pt idx="45">
                  <c:v>42.5</c:v>
                </c:pt>
                <c:pt idx="46">
                  <c:v>40.9</c:v>
                </c:pt>
                <c:pt idx="47">
                  <c:v>45.6</c:v>
                </c:pt>
                <c:pt idx="48">
                  <c:v>142.5</c:v>
                </c:pt>
                <c:pt idx="49">
                  <c:v>86.6</c:v>
                </c:pt>
                <c:pt idx="50">
                  <c:v>310.5</c:v>
                </c:pt>
                <c:pt idx="51">
                  <c:v>37.4</c:v>
                </c:pt>
                <c:pt idx="52">
                  <c:v>80.2</c:v>
                </c:pt>
                <c:pt idx="53">
                  <c:v>127.5</c:v>
                </c:pt>
                <c:pt idx="54">
                  <c:v>36</c:v>
                </c:pt>
                <c:pt idx="55">
                  <c:v>21.5</c:v>
                </c:pt>
                <c:pt idx="56">
                  <c:v>27.1</c:v>
                </c:pt>
                <c:pt idx="57">
                  <c:v>21.3</c:v>
                </c:pt>
                <c:pt idx="58">
                  <c:v>30.5</c:v>
                </c:pt>
                <c:pt idx="59">
                  <c:v>38.5</c:v>
                </c:pt>
                <c:pt idx="60">
                  <c:v>71</c:v>
                </c:pt>
                <c:pt idx="61">
                  <c:v>173.1</c:v>
                </c:pt>
              </c:numCache>
            </c:numRef>
          </c:xVal>
          <c:yVal>
            <c:numRef>
              <c:f>Aqua!$G$1497:$G$1558</c:f>
              <c:numCache>
                <c:formatCode>0.0</c:formatCode>
                <c:ptCount val="62"/>
                <c:pt idx="0">
                  <c:v>2800</c:v>
                </c:pt>
                <c:pt idx="1">
                  <c:v>90</c:v>
                </c:pt>
                <c:pt idx="2">
                  <c:v>160</c:v>
                </c:pt>
                <c:pt idx="3">
                  <c:v>118</c:v>
                </c:pt>
                <c:pt idx="4">
                  <c:v>136</c:v>
                </c:pt>
                <c:pt idx="5">
                  <c:v>297.2</c:v>
                </c:pt>
                <c:pt idx="6">
                  <c:v>142.80000000000001</c:v>
                </c:pt>
                <c:pt idx="7">
                  <c:v>241.7</c:v>
                </c:pt>
                <c:pt idx="8">
                  <c:v>735.4</c:v>
                </c:pt>
                <c:pt idx="16">
                  <c:v>618</c:v>
                </c:pt>
                <c:pt idx="17">
                  <c:v>30</c:v>
                </c:pt>
                <c:pt idx="18">
                  <c:v>52</c:v>
                </c:pt>
                <c:pt idx="19">
                  <c:v>74</c:v>
                </c:pt>
                <c:pt idx="20">
                  <c:v>100</c:v>
                </c:pt>
                <c:pt idx="21">
                  <c:v>456.2</c:v>
                </c:pt>
                <c:pt idx="22">
                  <c:v>77.2</c:v>
                </c:pt>
                <c:pt idx="23">
                  <c:v>83.5</c:v>
                </c:pt>
                <c:pt idx="24">
                  <c:v>105.5</c:v>
                </c:pt>
                <c:pt idx="25">
                  <c:v>379.1</c:v>
                </c:pt>
                <c:pt idx="26">
                  <c:v>500.6</c:v>
                </c:pt>
                <c:pt idx="27">
                  <c:v>83.4</c:v>
                </c:pt>
                <c:pt idx="28">
                  <c:v>110.3</c:v>
                </c:pt>
                <c:pt idx="29">
                  <c:v>128.80000000000001</c:v>
                </c:pt>
                <c:pt idx="30">
                  <c:v>161.4</c:v>
                </c:pt>
                <c:pt idx="31">
                  <c:v>174.5</c:v>
                </c:pt>
                <c:pt idx="32">
                  <c:v>226.4</c:v>
                </c:pt>
                <c:pt idx="33">
                  <c:v>243.5</c:v>
                </c:pt>
                <c:pt idx="34">
                  <c:v>280.3</c:v>
                </c:pt>
                <c:pt idx="35">
                  <c:v>375.4</c:v>
                </c:pt>
                <c:pt idx="36">
                  <c:v>29.4</c:v>
                </c:pt>
                <c:pt idx="37">
                  <c:v>140</c:v>
                </c:pt>
                <c:pt idx="38">
                  <c:v>198</c:v>
                </c:pt>
                <c:pt idx="39">
                  <c:v>270</c:v>
                </c:pt>
                <c:pt idx="40">
                  <c:v>596</c:v>
                </c:pt>
                <c:pt idx="41">
                  <c:v>1980</c:v>
                </c:pt>
                <c:pt idx="42">
                  <c:v>30.7</c:v>
                </c:pt>
                <c:pt idx="43">
                  <c:v>54.8</c:v>
                </c:pt>
                <c:pt idx="44">
                  <c:v>57.2</c:v>
                </c:pt>
                <c:pt idx="45">
                  <c:v>76.5</c:v>
                </c:pt>
                <c:pt idx="46">
                  <c:v>147.30000000000001</c:v>
                </c:pt>
                <c:pt idx="47">
                  <c:v>168.7</c:v>
                </c:pt>
                <c:pt idx="48">
                  <c:v>228</c:v>
                </c:pt>
                <c:pt idx="49">
                  <c:v>329</c:v>
                </c:pt>
                <c:pt idx="50">
                  <c:v>807.2</c:v>
                </c:pt>
                <c:pt idx="51">
                  <c:v>35.299999999999997</c:v>
                </c:pt>
                <c:pt idx="52">
                  <c:v>80.3</c:v>
                </c:pt>
                <c:pt idx="53">
                  <c:v>217.6</c:v>
                </c:pt>
                <c:pt idx="54">
                  <c:v>53</c:v>
                </c:pt>
                <c:pt idx="55">
                  <c:v>26.1</c:v>
                </c:pt>
                <c:pt idx="56">
                  <c:v>31.2</c:v>
                </c:pt>
                <c:pt idx="57">
                  <c:v>33.299999999999997</c:v>
                </c:pt>
                <c:pt idx="58">
                  <c:v>39.299999999999997</c:v>
                </c:pt>
                <c:pt idx="59">
                  <c:v>47.5</c:v>
                </c:pt>
                <c:pt idx="60">
                  <c:v>98.3</c:v>
                </c:pt>
                <c:pt idx="61">
                  <c:v>261.5</c:v>
                </c:pt>
              </c:numCache>
            </c:numRef>
          </c:yVal>
          <c:smooth val="0"/>
          <c:extLst>
            <c:ext xmlns:c16="http://schemas.microsoft.com/office/drawing/2014/chart" uri="{C3380CC4-5D6E-409C-BE32-E72D297353CC}">
              <c16:uniqueId val="{00000001-556B-9240-BE6F-1E3886FCDEC8}"/>
            </c:ext>
          </c:extLst>
        </c:ser>
        <c:dLbls>
          <c:showLegendKey val="0"/>
          <c:showVal val="0"/>
          <c:showCatName val="0"/>
          <c:showSerName val="0"/>
          <c:showPercent val="0"/>
          <c:showBubbleSize val="0"/>
        </c:dLbls>
        <c:axId val="1676737200"/>
        <c:axId val="1"/>
      </c:scatterChart>
      <c:valAx>
        <c:axId val="1676737200"/>
        <c:scaling>
          <c:logBase val="10"/>
          <c:orientation val="minMax"/>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max val="10000"/>
          <c:min val="1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737200"/>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Fish Production vs. Biomass, </a:t>
            </a:r>
          </a:p>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charset="0"/>
                <a:cs typeface="Arial" charset="0"/>
              </a:rPr>
              <a:t>Lakes Globally</a:t>
            </a:r>
          </a:p>
        </c:rich>
      </c:tx>
      <c:layout>
        <c:manualLayout>
          <c:xMode val="edge"/>
          <c:yMode val="edge"/>
          <c:x val="0.20478568839982866"/>
          <c:y val="3.8954347027865044E-2"/>
        </c:manualLayout>
      </c:layout>
      <c:overlay val="0"/>
      <c:spPr>
        <a:noFill/>
        <a:ln w="25400">
          <a:noFill/>
        </a:ln>
      </c:spPr>
    </c:title>
    <c:autoTitleDeleted val="0"/>
    <c:plotArea>
      <c:layout>
        <c:manualLayout>
          <c:layoutTarget val="inner"/>
          <c:xMode val="edge"/>
          <c:yMode val="edge"/>
          <c:x val="0.15481171548117154"/>
          <c:y val="0.17098445595854922"/>
          <c:w val="0.82426778242677823"/>
          <c:h val="0.72538860103626945"/>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6.0604477626934106E-2"/>
                  <c:y val="0.46291548830205309"/>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Aqua!$F$1288:$F$1387</c:f>
              <c:numCache>
                <c:formatCode>General</c:formatCode>
                <c:ptCount val="100"/>
                <c:pt idx="0">
                  <c:v>7.6</c:v>
                </c:pt>
                <c:pt idx="1">
                  <c:v>51.1</c:v>
                </c:pt>
                <c:pt idx="2">
                  <c:v>21</c:v>
                </c:pt>
                <c:pt idx="3">
                  <c:v>8.5</c:v>
                </c:pt>
                <c:pt idx="4">
                  <c:v>13.1</c:v>
                </c:pt>
                <c:pt idx="5">
                  <c:v>15</c:v>
                </c:pt>
                <c:pt idx="6">
                  <c:v>16.899999999999999</c:v>
                </c:pt>
                <c:pt idx="7">
                  <c:v>2.9</c:v>
                </c:pt>
                <c:pt idx="8">
                  <c:v>1.5</c:v>
                </c:pt>
                <c:pt idx="9">
                  <c:v>31</c:v>
                </c:pt>
                <c:pt idx="10">
                  <c:v>71.900000000000006</c:v>
                </c:pt>
                <c:pt idx="11">
                  <c:v>86.9</c:v>
                </c:pt>
                <c:pt idx="12">
                  <c:v>771.4</c:v>
                </c:pt>
                <c:pt idx="13">
                  <c:v>3.7</c:v>
                </c:pt>
                <c:pt idx="14">
                  <c:v>227.1</c:v>
                </c:pt>
                <c:pt idx="15">
                  <c:v>5.2</c:v>
                </c:pt>
                <c:pt idx="16">
                  <c:v>3.8</c:v>
                </c:pt>
                <c:pt idx="17">
                  <c:v>1.1000000000000001</c:v>
                </c:pt>
                <c:pt idx="18">
                  <c:v>6.8</c:v>
                </c:pt>
                <c:pt idx="19">
                  <c:v>30.2</c:v>
                </c:pt>
                <c:pt idx="20">
                  <c:v>35.5</c:v>
                </c:pt>
                <c:pt idx="21">
                  <c:v>215.7</c:v>
                </c:pt>
                <c:pt idx="22">
                  <c:v>9.6</c:v>
                </c:pt>
                <c:pt idx="23">
                  <c:v>7.9</c:v>
                </c:pt>
                <c:pt idx="24">
                  <c:v>99.6</c:v>
                </c:pt>
                <c:pt idx="25">
                  <c:v>3.5</c:v>
                </c:pt>
                <c:pt idx="26">
                  <c:v>124.4</c:v>
                </c:pt>
                <c:pt idx="27">
                  <c:v>15.7</c:v>
                </c:pt>
                <c:pt idx="28">
                  <c:v>28.3</c:v>
                </c:pt>
                <c:pt idx="29">
                  <c:v>24.8</c:v>
                </c:pt>
                <c:pt idx="30">
                  <c:v>21.5</c:v>
                </c:pt>
                <c:pt idx="31">
                  <c:v>18.8</c:v>
                </c:pt>
                <c:pt idx="32">
                  <c:v>22.6</c:v>
                </c:pt>
                <c:pt idx="33">
                  <c:v>19.5</c:v>
                </c:pt>
                <c:pt idx="34">
                  <c:v>16.2</c:v>
                </c:pt>
                <c:pt idx="35">
                  <c:v>29.1</c:v>
                </c:pt>
                <c:pt idx="36">
                  <c:v>104</c:v>
                </c:pt>
                <c:pt idx="37">
                  <c:v>17</c:v>
                </c:pt>
                <c:pt idx="38">
                  <c:v>143</c:v>
                </c:pt>
                <c:pt idx="39">
                  <c:v>37</c:v>
                </c:pt>
                <c:pt idx="40">
                  <c:v>11.2</c:v>
                </c:pt>
                <c:pt idx="41">
                  <c:v>38.1</c:v>
                </c:pt>
                <c:pt idx="42">
                  <c:v>184</c:v>
                </c:pt>
                <c:pt idx="43">
                  <c:v>16.600000000000001</c:v>
                </c:pt>
                <c:pt idx="44">
                  <c:v>15.7</c:v>
                </c:pt>
                <c:pt idx="45">
                  <c:v>0.2</c:v>
                </c:pt>
                <c:pt idx="46">
                  <c:v>0.1</c:v>
                </c:pt>
                <c:pt idx="47">
                  <c:v>1.3</c:v>
                </c:pt>
                <c:pt idx="48">
                  <c:v>198.3</c:v>
                </c:pt>
                <c:pt idx="49">
                  <c:v>219.8</c:v>
                </c:pt>
                <c:pt idx="50">
                  <c:v>20.2</c:v>
                </c:pt>
                <c:pt idx="51">
                  <c:v>0.5</c:v>
                </c:pt>
                <c:pt idx="52">
                  <c:v>3.5</c:v>
                </c:pt>
                <c:pt idx="53">
                  <c:v>4.5999999999999996</c:v>
                </c:pt>
                <c:pt idx="54">
                  <c:v>37</c:v>
                </c:pt>
                <c:pt idx="55">
                  <c:v>1.1000000000000001</c:v>
                </c:pt>
                <c:pt idx="56">
                  <c:v>4.0999999999999996</c:v>
                </c:pt>
                <c:pt idx="57">
                  <c:v>3.3</c:v>
                </c:pt>
                <c:pt idx="58">
                  <c:v>248</c:v>
                </c:pt>
                <c:pt idx="59">
                  <c:v>14.4</c:v>
                </c:pt>
                <c:pt idx="60">
                  <c:v>15.7</c:v>
                </c:pt>
                <c:pt idx="61">
                  <c:v>4.8</c:v>
                </c:pt>
                <c:pt idx="62">
                  <c:v>28.7</c:v>
                </c:pt>
                <c:pt idx="63">
                  <c:v>12.3</c:v>
                </c:pt>
                <c:pt idx="64">
                  <c:v>0.02</c:v>
                </c:pt>
                <c:pt idx="65">
                  <c:v>8.6999999999999993</c:v>
                </c:pt>
                <c:pt idx="66">
                  <c:v>0.3</c:v>
                </c:pt>
                <c:pt idx="67">
                  <c:v>8.1999999999999993</c:v>
                </c:pt>
                <c:pt idx="68">
                  <c:v>2.2999999999999998</c:v>
                </c:pt>
                <c:pt idx="69">
                  <c:v>22.2</c:v>
                </c:pt>
                <c:pt idx="70">
                  <c:v>6.9</c:v>
                </c:pt>
                <c:pt idx="71">
                  <c:v>2.7</c:v>
                </c:pt>
                <c:pt idx="72">
                  <c:v>0.3</c:v>
                </c:pt>
                <c:pt idx="73">
                  <c:v>29.4</c:v>
                </c:pt>
                <c:pt idx="74">
                  <c:v>37</c:v>
                </c:pt>
                <c:pt idx="75">
                  <c:v>78</c:v>
                </c:pt>
                <c:pt idx="76">
                  <c:v>5.3</c:v>
                </c:pt>
                <c:pt idx="77">
                  <c:v>7.7</c:v>
                </c:pt>
                <c:pt idx="78">
                  <c:v>0.3</c:v>
                </c:pt>
                <c:pt idx="79">
                  <c:v>4.9000000000000004</c:v>
                </c:pt>
                <c:pt idx="80">
                  <c:v>94.8</c:v>
                </c:pt>
                <c:pt idx="81">
                  <c:v>30.4</c:v>
                </c:pt>
                <c:pt idx="82">
                  <c:v>18.7</c:v>
                </c:pt>
                <c:pt idx="83">
                  <c:v>12.9</c:v>
                </c:pt>
                <c:pt idx="84">
                  <c:v>128.80000000000001</c:v>
                </c:pt>
                <c:pt idx="85">
                  <c:v>2.2000000000000002</c:v>
                </c:pt>
                <c:pt idx="86">
                  <c:v>15.6</c:v>
                </c:pt>
                <c:pt idx="87">
                  <c:v>10.199999999999999</c:v>
                </c:pt>
                <c:pt idx="88">
                  <c:v>12.3</c:v>
                </c:pt>
                <c:pt idx="89">
                  <c:v>3.1</c:v>
                </c:pt>
                <c:pt idx="90">
                  <c:v>57.2</c:v>
                </c:pt>
                <c:pt idx="91">
                  <c:v>56.2</c:v>
                </c:pt>
                <c:pt idx="92">
                  <c:v>22.4</c:v>
                </c:pt>
                <c:pt idx="93">
                  <c:v>10.9</c:v>
                </c:pt>
                <c:pt idx="94">
                  <c:v>1.3</c:v>
                </c:pt>
                <c:pt idx="95">
                  <c:v>67.900000000000006</c:v>
                </c:pt>
                <c:pt idx="96">
                  <c:v>13.2</c:v>
                </c:pt>
                <c:pt idx="97">
                  <c:v>5.8</c:v>
                </c:pt>
                <c:pt idx="98">
                  <c:v>123.2</c:v>
                </c:pt>
                <c:pt idx="99">
                  <c:v>2.2000000000000002</c:v>
                </c:pt>
              </c:numCache>
            </c:numRef>
          </c:xVal>
          <c:yVal>
            <c:numRef>
              <c:f>Aqua!$G$1288:$G$1387</c:f>
              <c:numCache>
                <c:formatCode>General</c:formatCode>
                <c:ptCount val="100"/>
                <c:pt idx="0">
                  <c:v>4.5999999999999996</c:v>
                </c:pt>
                <c:pt idx="1">
                  <c:v>38.5</c:v>
                </c:pt>
                <c:pt idx="2">
                  <c:v>5.3</c:v>
                </c:pt>
                <c:pt idx="3">
                  <c:v>2.4</c:v>
                </c:pt>
                <c:pt idx="4">
                  <c:v>4.3</c:v>
                </c:pt>
                <c:pt idx="5">
                  <c:v>9.6</c:v>
                </c:pt>
                <c:pt idx="6">
                  <c:v>13.3</c:v>
                </c:pt>
                <c:pt idx="7">
                  <c:v>1.4</c:v>
                </c:pt>
                <c:pt idx="8">
                  <c:v>4.3</c:v>
                </c:pt>
                <c:pt idx="9">
                  <c:v>18</c:v>
                </c:pt>
                <c:pt idx="10">
                  <c:v>94.6</c:v>
                </c:pt>
                <c:pt idx="11">
                  <c:v>34.299999999999997</c:v>
                </c:pt>
                <c:pt idx="12">
                  <c:v>625</c:v>
                </c:pt>
                <c:pt idx="13">
                  <c:v>2.7</c:v>
                </c:pt>
                <c:pt idx="14">
                  <c:v>424.7</c:v>
                </c:pt>
                <c:pt idx="15">
                  <c:v>3.1</c:v>
                </c:pt>
                <c:pt idx="16">
                  <c:v>8.6999999999999993</c:v>
                </c:pt>
                <c:pt idx="17">
                  <c:v>1.1000000000000001</c:v>
                </c:pt>
                <c:pt idx="18">
                  <c:v>4.0999999999999996</c:v>
                </c:pt>
                <c:pt idx="19">
                  <c:v>20.6</c:v>
                </c:pt>
                <c:pt idx="20">
                  <c:v>15.7</c:v>
                </c:pt>
                <c:pt idx="21">
                  <c:v>178.5</c:v>
                </c:pt>
                <c:pt idx="22">
                  <c:v>9.6</c:v>
                </c:pt>
                <c:pt idx="23">
                  <c:v>7.1</c:v>
                </c:pt>
                <c:pt idx="24">
                  <c:v>107.4</c:v>
                </c:pt>
                <c:pt idx="25">
                  <c:v>4.5999999999999996</c:v>
                </c:pt>
                <c:pt idx="26">
                  <c:v>14.3</c:v>
                </c:pt>
                <c:pt idx="27">
                  <c:v>4.5999999999999996</c:v>
                </c:pt>
                <c:pt idx="28">
                  <c:v>6.4</c:v>
                </c:pt>
                <c:pt idx="29">
                  <c:v>7.7</c:v>
                </c:pt>
                <c:pt idx="30">
                  <c:v>4.5999999999999996</c:v>
                </c:pt>
                <c:pt idx="31">
                  <c:v>3.8</c:v>
                </c:pt>
                <c:pt idx="32">
                  <c:v>3.1</c:v>
                </c:pt>
                <c:pt idx="33">
                  <c:v>3.2</c:v>
                </c:pt>
                <c:pt idx="34">
                  <c:v>1.7</c:v>
                </c:pt>
                <c:pt idx="35">
                  <c:v>11.8</c:v>
                </c:pt>
                <c:pt idx="36">
                  <c:v>2</c:v>
                </c:pt>
                <c:pt idx="37">
                  <c:v>22</c:v>
                </c:pt>
                <c:pt idx="38">
                  <c:v>350</c:v>
                </c:pt>
                <c:pt idx="39">
                  <c:v>53.3</c:v>
                </c:pt>
                <c:pt idx="40">
                  <c:v>10.199999999999999</c:v>
                </c:pt>
                <c:pt idx="41">
                  <c:v>44</c:v>
                </c:pt>
                <c:pt idx="42">
                  <c:v>181.4</c:v>
                </c:pt>
                <c:pt idx="43">
                  <c:v>11.6</c:v>
                </c:pt>
                <c:pt idx="44">
                  <c:v>38.6</c:v>
                </c:pt>
                <c:pt idx="45">
                  <c:v>0.5</c:v>
                </c:pt>
                <c:pt idx="46">
                  <c:v>0.2</c:v>
                </c:pt>
                <c:pt idx="47">
                  <c:v>2.7</c:v>
                </c:pt>
                <c:pt idx="48">
                  <c:v>135.80000000000001</c:v>
                </c:pt>
                <c:pt idx="49">
                  <c:v>397.8</c:v>
                </c:pt>
                <c:pt idx="50">
                  <c:v>9.8000000000000007</c:v>
                </c:pt>
                <c:pt idx="51">
                  <c:v>0.4</c:v>
                </c:pt>
                <c:pt idx="52">
                  <c:v>3.1</c:v>
                </c:pt>
                <c:pt idx="53">
                  <c:v>5.6</c:v>
                </c:pt>
                <c:pt idx="54">
                  <c:v>15.9</c:v>
                </c:pt>
                <c:pt idx="55">
                  <c:v>0.6</c:v>
                </c:pt>
                <c:pt idx="56">
                  <c:v>0.7</c:v>
                </c:pt>
                <c:pt idx="57">
                  <c:v>2</c:v>
                </c:pt>
                <c:pt idx="58">
                  <c:v>107.9</c:v>
                </c:pt>
                <c:pt idx="59">
                  <c:v>23.5</c:v>
                </c:pt>
                <c:pt idx="60">
                  <c:v>8.6</c:v>
                </c:pt>
                <c:pt idx="61">
                  <c:v>6.1</c:v>
                </c:pt>
                <c:pt idx="62">
                  <c:v>22.2</c:v>
                </c:pt>
                <c:pt idx="63">
                  <c:v>6.4</c:v>
                </c:pt>
                <c:pt idx="64">
                  <c:v>0.1</c:v>
                </c:pt>
                <c:pt idx="65">
                  <c:v>2.7</c:v>
                </c:pt>
                <c:pt idx="66">
                  <c:v>0.6</c:v>
                </c:pt>
                <c:pt idx="67">
                  <c:v>20.7</c:v>
                </c:pt>
                <c:pt idx="68">
                  <c:v>3</c:v>
                </c:pt>
                <c:pt idx="69">
                  <c:v>4.4000000000000004</c:v>
                </c:pt>
                <c:pt idx="70">
                  <c:v>2.6</c:v>
                </c:pt>
                <c:pt idx="71">
                  <c:v>1.9</c:v>
                </c:pt>
                <c:pt idx="72">
                  <c:v>0.2</c:v>
                </c:pt>
                <c:pt idx="73">
                  <c:v>16.600000000000001</c:v>
                </c:pt>
                <c:pt idx="74">
                  <c:v>26</c:v>
                </c:pt>
                <c:pt idx="75">
                  <c:v>78.2</c:v>
                </c:pt>
                <c:pt idx="76">
                  <c:v>3.7</c:v>
                </c:pt>
                <c:pt idx="77">
                  <c:v>5.9</c:v>
                </c:pt>
                <c:pt idx="78">
                  <c:v>0.2</c:v>
                </c:pt>
                <c:pt idx="79">
                  <c:v>4.7</c:v>
                </c:pt>
                <c:pt idx="80">
                  <c:v>366.9</c:v>
                </c:pt>
                <c:pt idx="81">
                  <c:v>16.3</c:v>
                </c:pt>
                <c:pt idx="82">
                  <c:v>11.2</c:v>
                </c:pt>
                <c:pt idx="83">
                  <c:v>8.4</c:v>
                </c:pt>
                <c:pt idx="84">
                  <c:v>87.1</c:v>
                </c:pt>
                <c:pt idx="85">
                  <c:v>1.2</c:v>
                </c:pt>
                <c:pt idx="86">
                  <c:v>17.5</c:v>
                </c:pt>
                <c:pt idx="87">
                  <c:v>27.9</c:v>
                </c:pt>
                <c:pt idx="88">
                  <c:v>9.8000000000000007</c:v>
                </c:pt>
                <c:pt idx="89">
                  <c:v>2.2000000000000002</c:v>
                </c:pt>
                <c:pt idx="90">
                  <c:v>41.7</c:v>
                </c:pt>
                <c:pt idx="91">
                  <c:v>43</c:v>
                </c:pt>
                <c:pt idx="92">
                  <c:v>13.7</c:v>
                </c:pt>
                <c:pt idx="93">
                  <c:v>11.3</c:v>
                </c:pt>
                <c:pt idx="94">
                  <c:v>0.6</c:v>
                </c:pt>
                <c:pt idx="95">
                  <c:v>74.900000000000006</c:v>
                </c:pt>
                <c:pt idx="96">
                  <c:v>1.8</c:v>
                </c:pt>
                <c:pt idx="97">
                  <c:v>2.1</c:v>
                </c:pt>
                <c:pt idx="98">
                  <c:v>74.599999999999994</c:v>
                </c:pt>
                <c:pt idx="99">
                  <c:v>1.2</c:v>
                </c:pt>
              </c:numCache>
            </c:numRef>
          </c:yVal>
          <c:smooth val="0"/>
          <c:extLst>
            <c:ext xmlns:c16="http://schemas.microsoft.com/office/drawing/2014/chart" uri="{C3380CC4-5D6E-409C-BE32-E72D297353CC}">
              <c16:uniqueId val="{00000001-3FA5-F940-B8A4-A4CB8978B052}"/>
            </c:ext>
          </c:extLst>
        </c:ser>
        <c:dLbls>
          <c:showLegendKey val="0"/>
          <c:showVal val="0"/>
          <c:showCatName val="0"/>
          <c:showSerName val="0"/>
          <c:showPercent val="0"/>
          <c:showBubbleSize val="0"/>
        </c:dLbls>
        <c:axId val="1677079072"/>
        <c:axId val="1"/>
      </c:scatterChart>
      <c:valAx>
        <c:axId val="1677079072"/>
        <c:scaling>
          <c:logBase val="10"/>
          <c:orientation val="minMax"/>
          <c:min val="0.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079072"/>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Planktivore Fish Production vs. Biomass, Lakes Globally</a:t>
            </a:r>
          </a:p>
        </c:rich>
      </c:tx>
      <c:layout>
        <c:manualLayout>
          <c:xMode val="edge"/>
          <c:yMode val="edge"/>
          <c:x val="0.16468816920897439"/>
          <c:y val="2.4224430962523129E-2"/>
        </c:manualLayout>
      </c:layout>
      <c:overlay val="0"/>
      <c:spPr>
        <a:noFill/>
        <a:ln w="25400">
          <a:noFill/>
        </a:ln>
      </c:spPr>
    </c:title>
    <c:autoTitleDeleted val="0"/>
    <c:plotArea>
      <c:layout>
        <c:manualLayout>
          <c:layoutTarget val="inner"/>
          <c:xMode val="edge"/>
          <c:yMode val="edge"/>
          <c:x val="0.15481171548117154"/>
          <c:y val="0.16939890710382513"/>
          <c:w val="0.82426778242677823"/>
          <c:h val="0.72131147540983609"/>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3870768434967501"/>
                  <c:y val="0.398293963254593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Aqua!$F$1315:$F$1341</c:f>
              <c:numCache>
                <c:formatCode>General</c:formatCode>
                <c:ptCount val="27"/>
                <c:pt idx="0">
                  <c:v>15.7</c:v>
                </c:pt>
                <c:pt idx="1">
                  <c:v>28.3</c:v>
                </c:pt>
                <c:pt idx="2">
                  <c:v>24.8</c:v>
                </c:pt>
                <c:pt idx="3">
                  <c:v>21.5</c:v>
                </c:pt>
                <c:pt idx="4">
                  <c:v>18.8</c:v>
                </c:pt>
                <c:pt idx="5">
                  <c:v>22.6</c:v>
                </c:pt>
                <c:pt idx="6">
                  <c:v>19.5</c:v>
                </c:pt>
                <c:pt idx="7">
                  <c:v>16.2</c:v>
                </c:pt>
                <c:pt idx="8">
                  <c:v>29.1</c:v>
                </c:pt>
                <c:pt idx="9">
                  <c:v>104</c:v>
                </c:pt>
                <c:pt idx="10">
                  <c:v>17</c:v>
                </c:pt>
                <c:pt idx="11">
                  <c:v>143</c:v>
                </c:pt>
                <c:pt idx="12">
                  <c:v>37</c:v>
                </c:pt>
                <c:pt idx="13">
                  <c:v>11.2</c:v>
                </c:pt>
                <c:pt idx="14">
                  <c:v>38.1</c:v>
                </c:pt>
                <c:pt idx="15">
                  <c:v>184</c:v>
                </c:pt>
                <c:pt idx="16">
                  <c:v>16.600000000000001</c:v>
                </c:pt>
                <c:pt idx="17">
                  <c:v>15.7</c:v>
                </c:pt>
                <c:pt idx="18">
                  <c:v>0.2</c:v>
                </c:pt>
                <c:pt idx="19">
                  <c:v>0.1</c:v>
                </c:pt>
                <c:pt idx="20">
                  <c:v>1.3</c:v>
                </c:pt>
                <c:pt idx="21">
                  <c:v>198.3</c:v>
                </c:pt>
                <c:pt idx="22">
                  <c:v>219.8</c:v>
                </c:pt>
                <c:pt idx="23">
                  <c:v>20.2</c:v>
                </c:pt>
                <c:pt idx="24">
                  <c:v>0.5</c:v>
                </c:pt>
                <c:pt idx="25">
                  <c:v>3.5</c:v>
                </c:pt>
                <c:pt idx="26">
                  <c:v>4.5999999999999996</c:v>
                </c:pt>
              </c:numCache>
            </c:numRef>
          </c:xVal>
          <c:yVal>
            <c:numRef>
              <c:f>Aqua!$G$1315:$G$1341</c:f>
              <c:numCache>
                <c:formatCode>General</c:formatCode>
                <c:ptCount val="27"/>
                <c:pt idx="0">
                  <c:v>4.5999999999999996</c:v>
                </c:pt>
                <c:pt idx="1">
                  <c:v>6.4</c:v>
                </c:pt>
                <c:pt idx="2">
                  <c:v>7.7</c:v>
                </c:pt>
                <c:pt idx="3">
                  <c:v>4.5999999999999996</c:v>
                </c:pt>
                <c:pt idx="4">
                  <c:v>3.8</c:v>
                </c:pt>
                <c:pt idx="5">
                  <c:v>3.1</c:v>
                </c:pt>
                <c:pt idx="6">
                  <c:v>3.2</c:v>
                </c:pt>
                <c:pt idx="7">
                  <c:v>1.7</c:v>
                </c:pt>
                <c:pt idx="8">
                  <c:v>11.8</c:v>
                </c:pt>
                <c:pt idx="9">
                  <c:v>2</c:v>
                </c:pt>
                <c:pt idx="10">
                  <c:v>22</c:v>
                </c:pt>
                <c:pt idx="11">
                  <c:v>350</c:v>
                </c:pt>
                <c:pt idx="12">
                  <c:v>53.3</c:v>
                </c:pt>
                <c:pt idx="13">
                  <c:v>10.199999999999999</c:v>
                </c:pt>
                <c:pt idx="14">
                  <c:v>44</c:v>
                </c:pt>
                <c:pt idx="15">
                  <c:v>181.4</c:v>
                </c:pt>
                <c:pt idx="16">
                  <c:v>11.6</c:v>
                </c:pt>
                <c:pt idx="17">
                  <c:v>38.6</c:v>
                </c:pt>
                <c:pt idx="18">
                  <c:v>0.5</c:v>
                </c:pt>
                <c:pt idx="19">
                  <c:v>0.2</c:v>
                </c:pt>
                <c:pt idx="20">
                  <c:v>2.7</c:v>
                </c:pt>
                <c:pt idx="21">
                  <c:v>135.80000000000001</c:v>
                </c:pt>
                <c:pt idx="22">
                  <c:v>397.8</c:v>
                </c:pt>
                <c:pt idx="23">
                  <c:v>9.8000000000000007</c:v>
                </c:pt>
                <c:pt idx="24">
                  <c:v>0.4</c:v>
                </c:pt>
                <c:pt idx="25">
                  <c:v>3.1</c:v>
                </c:pt>
                <c:pt idx="26">
                  <c:v>5.6</c:v>
                </c:pt>
              </c:numCache>
            </c:numRef>
          </c:yVal>
          <c:smooth val="0"/>
          <c:extLst>
            <c:ext xmlns:c16="http://schemas.microsoft.com/office/drawing/2014/chart" uri="{C3380CC4-5D6E-409C-BE32-E72D297353CC}">
              <c16:uniqueId val="{00000001-D63B-924C-AF1D-A2707F1051F6}"/>
            </c:ext>
          </c:extLst>
        </c:ser>
        <c:dLbls>
          <c:showLegendKey val="0"/>
          <c:showVal val="0"/>
          <c:showCatName val="0"/>
          <c:showSerName val="0"/>
          <c:showPercent val="0"/>
          <c:showBubbleSize val="0"/>
        </c:dLbls>
        <c:axId val="1677105456"/>
        <c:axId val="1"/>
      </c:scatterChart>
      <c:valAx>
        <c:axId val="1677105456"/>
        <c:scaling>
          <c:logBase val="10"/>
          <c:orientation val="minMax"/>
          <c:min val="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105456"/>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Benthivore Fish Production vs. Biomass, Lakes Globally</a:t>
            </a:r>
          </a:p>
        </c:rich>
      </c:tx>
      <c:layout>
        <c:manualLayout>
          <c:xMode val="edge"/>
          <c:yMode val="edge"/>
          <c:x val="0.16468816920897439"/>
          <c:y val="2.4224430962523129E-2"/>
        </c:manualLayout>
      </c:layout>
      <c:overlay val="0"/>
      <c:spPr>
        <a:noFill/>
        <a:ln w="25400">
          <a:noFill/>
        </a:ln>
      </c:spPr>
    </c:title>
    <c:autoTitleDeleted val="0"/>
    <c:plotArea>
      <c:layout>
        <c:manualLayout>
          <c:layoutTarget val="inner"/>
          <c:xMode val="edge"/>
          <c:yMode val="edge"/>
          <c:x val="0.15481171548117154"/>
          <c:y val="0.18032786885245902"/>
          <c:w val="0.82426778242677823"/>
          <c:h val="0.7103825136612022"/>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7.3176619345939428E-2"/>
                  <c:y val="0.4325132309281010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Aqua!$F$1342:$F$1357</c:f>
              <c:numCache>
                <c:formatCode>General</c:formatCode>
                <c:ptCount val="16"/>
                <c:pt idx="0">
                  <c:v>37</c:v>
                </c:pt>
                <c:pt idx="1">
                  <c:v>1.1000000000000001</c:v>
                </c:pt>
                <c:pt idx="2">
                  <c:v>4.0999999999999996</c:v>
                </c:pt>
                <c:pt idx="3">
                  <c:v>3.3</c:v>
                </c:pt>
                <c:pt idx="4">
                  <c:v>248</c:v>
                </c:pt>
                <c:pt idx="5">
                  <c:v>14.4</c:v>
                </c:pt>
                <c:pt idx="6">
                  <c:v>15.7</c:v>
                </c:pt>
                <c:pt idx="7">
                  <c:v>4.8</c:v>
                </c:pt>
                <c:pt idx="8">
                  <c:v>28.7</c:v>
                </c:pt>
                <c:pt idx="9">
                  <c:v>12.3</c:v>
                </c:pt>
                <c:pt idx="10">
                  <c:v>0.02</c:v>
                </c:pt>
                <c:pt idx="11">
                  <c:v>8.6999999999999993</c:v>
                </c:pt>
                <c:pt idx="12">
                  <c:v>0.3</c:v>
                </c:pt>
                <c:pt idx="13">
                  <c:v>8.1999999999999993</c:v>
                </c:pt>
                <c:pt idx="14">
                  <c:v>2.2999999999999998</c:v>
                </c:pt>
                <c:pt idx="15">
                  <c:v>22.2</c:v>
                </c:pt>
              </c:numCache>
            </c:numRef>
          </c:xVal>
          <c:yVal>
            <c:numRef>
              <c:f>Aqua!$G$1342:$G$1357</c:f>
              <c:numCache>
                <c:formatCode>General</c:formatCode>
                <c:ptCount val="16"/>
                <c:pt idx="0">
                  <c:v>15.9</c:v>
                </c:pt>
                <c:pt idx="1">
                  <c:v>0.6</c:v>
                </c:pt>
                <c:pt idx="2">
                  <c:v>0.7</c:v>
                </c:pt>
                <c:pt idx="3">
                  <c:v>2</c:v>
                </c:pt>
                <c:pt idx="4">
                  <c:v>107.9</c:v>
                </c:pt>
                <c:pt idx="5">
                  <c:v>23.5</c:v>
                </c:pt>
                <c:pt idx="6">
                  <c:v>8.6</c:v>
                </c:pt>
                <c:pt idx="7">
                  <c:v>6.1</c:v>
                </c:pt>
                <c:pt idx="8">
                  <c:v>22.2</c:v>
                </c:pt>
                <c:pt idx="9">
                  <c:v>6.4</c:v>
                </c:pt>
                <c:pt idx="10">
                  <c:v>0.1</c:v>
                </c:pt>
                <c:pt idx="11">
                  <c:v>2.7</c:v>
                </c:pt>
                <c:pt idx="12">
                  <c:v>0.6</c:v>
                </c:pt>
                <c:pt idx="13">
                  <c:v>20.7</c:v>
                </c:pt>
                <c:pt idx="14">
                  <c:v>3</c:v>
                </c:pt>
                <c:pt idx="15">
                  <c:v>4.4000000000000004</c:v>
                </c:pt>
              </c:numCache>
            </c:numRef>
          </c:yVal>
          <c:smooth val="0"/>
          <c:extLst>
            <c:ext xmlns:c16="http://schemas.microsoft.com/office/drawing/2014/chart" uri="{C3380CC4-5D6E-409C-BE32-E72D297353CC}">
              <c16:uniqueId val="{00000001-7657-C240-83D3-24EBB98E6D7A}"/>
            </c:ext>
          </c:extLst>
        </c:ser>
        <c:dLbls>
          <c:showLegendKey val="0"/>
          <c:showVal val="0"/>
          <c:showCatName val="0"/>
          <c:showSerName val="0"/>
          <c:showPercent val="0"/>
          <c:showBubbleSize val="0"/>
        </c:dLbls>
        <c:axId val="1676823152"/>
        <c:axId val="1"/>
      </c:scatterChart>
      <c:valAx>
        <c:axId val="1676823152"/>
        <c:scaling>
          <c:logBase val="10"/>
          <c:orientation val="minMax"/>
          <c:min val="0.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6823152"/>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Planktivore and Benthivore Production vs. Biomass, Lakes Globally</a:t>
            </a:r>
          </a:p>
        </c:rich>
      </c:tx>
      <c:layout>
        <c:manualLayout>
          <c:xMode val="edge"/>
          <c:yMode val="edge"/>
          <c:x val="0.16468816920897439"/>
          <c:y val="2.4224430962523129E-2"/>
        </c:manualLayout>
      </c:layout>
      <c:overlay val="0"/>
      <c:spPr>
        <a:noFill/>
        <a:ln w="25400">
          <a:noFill/>
        </a:ln>
      </c:spPr>
    </c:title>
    <c:autoTitleDeleted val="0"/>
    <c:plotArea>
      <c:layout>
        <c:manualLayout>
          <c:layoutTarget val="inner"/>
          <c:xMode val="edge"/>
          <c:yMode val="edge"/>
          <c:x val="0.15481171548117154"/>
          <c:y val="0.23497267759562843"/>
          <c:w val="0.82426778242677823"/>
          <c:h val="0.65573770491803274"/>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3.0065233634116905E-2"/>
                  <c:y val="0.473397013897853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Aqua!$F$1288:$F$1357</c:f>
              <c:numCache>
                <c:formatCode>General</c:formatCode>
                <c:ptCount val="70"/>
                <c:pt idx="0">
                  <c:v>7.6</c:v>
                </c:pt>
                <c:pt idx="1">
                  <c:v>51.1</c:v>
                </c:pt>
                <c:pt idx="2">
                  <c:v>21</c:v>
                </c:pt>
                <c:pt idx="3">
                  <c:v>8.5</c:v>
                </c:pt>
                <c:pt idx="4">
                  <c:v>13.1</c:v>
                </c:pt>
                <c:pt idx="5">
                  <c:v>15</c:v>
                </c:pt>
                <c:pt idx="6">
                  <c:v>16.899999999999999</c:v>
                </c:pt>
                <c:pt idx="7">
                  <c:v>2.9</c:v>
                </c:pt>
                <c:pt idx="8">
                  <c:v>1.5</c:v>
                </c:pt>
                <c:pt idx="9">
                  <c:v>31</c:v>
                </c:pt>
                <c:pt idx="10">
                  <c:v>71.900000000000006</c:v>
                </c:pt>
                <c:pt idx="11">
                  <c:v>86.9</c:v>
                </c:pt>
                <c:pt idx="12">
                  <c:v>771.4</c:v>
                </c:pt>
                <c:pt idx="13">
                  <c:v>3.7</c:v>
                </c:pt>
                <c:pt idx="14">
                  <c:v>227.1</c:v>
                </c:pt>
                <c:pt idx="15">
                  <c:v>5.2</c:v>
                </c:pt>
                <c:pt idx="16">
                  <c:v>3.8</c:v>
                </c:pt>
                <c:pt idx="17">
                  <c:v>1.1000000000000001</c:v>
                </c:pt>
                <c:pt idx="18">
                  <c:v>6.8</c:v>
                </c:pt>
                <c:pt idx="19">
                  <c:v>30.2</c:v>
                </c:pt>
                <c:pt idx="20">
                  <c:v>35.5</c:v>
                </c:pt>
                <c:pt idx="21">
                  <c:v>215.7</c:v>
                </c:pt>
                <c:pt idx="22">
                  <c:v>9.6</c:v>
                </c:pt>
                <c:pt idx="23">
                  <c:v>7.9</c:v>
                </c:pt>
                <c:pt idx="24">
                  <c:v>99.6</c:v>
                </c:pt>
                <c:pt idx="25">
                  <c:v>3.5</c:v>
                </c:pt>
                <c:pt idx="26">
                  <c:v>124.4</c:v>
                </c:pt>
                <c:pt idx="27">
                  <c:v>15.7</c:v>
                </c:pt>
                <c:pt idx="28">
                  <c:v>28.3</c:v>
                </c:pt>
                <c:pt idx="29">
                  <c:v>24.8</c:v>
                </c:pt>
                <c:pt idx="30">
                  <c:v>21.5</c:v>
                </c:pt>
                <c:pt idx="31">
                  <c:v>18.8</c:v>
                </c:pt>
                <c:pt idx="32">
                  <c:v>22.6</c:v>
                </c:pt>
                <c:pt idx="33">
                  <c:v>19.5</c:v>
                </c:pt>
                <c:pt idx="34">
                  <c:v>16.2</c:v>
                </c:pt>
                <c:pt idx="35">
                  <c:v>29.1</c:v>
                </c:pt>
                <c:pt idx="36">
                  <c:v>104</c:v>
                </c:pt>
                <c:pt idx="37">
                  <c:v>17</c:v>
                </c:pt>
                <c:pt idx="38">
                  <c:v>143</c:v>
                </c:pt>
                <c:pt idx="39">
                  <c:v>37</c:v>
                </c:pt>
                <c:pt idx="40">
                  <c:v>11.2</c:v>
                </c:pt>
                <c:pt idx="41">
                  <c:v>38.1</c:v>
                </c:pt>
                <c:pt idx="42">
                  <c:v>184</c:v>
                </c:pt>
                <c:pt idx="43">
                  <c:v>16.600000000000001</c:v>
                </c:pt>
                <c:pt idx="44">
                  <c:v>15.7</c:v>
                </c:pt>
                <c:pt idx="45">
                  <c:v>0.2</c:v>
                </c:pt>
                <c:pt idx="46">
                  <c:v>0.1</c:v>
                </c:pt>
                <c:pt idx="47">
                  <c:v>1.3</c:v>
                </c:pt>
                <c:pt idx="48">
                  <c:v>198.3</c:v>
                </c:pt>
                <c:pt idx="49">
                  <c:v>219.8</c:v>
                </c:pt>
                <c:pt idx="50">
                  <c:v>20.2</c:v>
                </c:pt>
                <c:pt idx="51">
                  <c:v>0.5</c:v>
                </c:pt>
                <c:pt idx="52">
                  <c:v>3.5</c:v>
                </c:pt>
                <c:pt idx="53">
                  <c:v>4.5999999999999996</c:v>
                </c:pt>
                <c:pt idx="54">
                  <c:v>37</c:v>
                </c:pt>
                <c:pt idx="55">
                  <c:v>1.1000000000000001</c:v>
                </c:pt>
                <c:pt idx="56">
                  <c:v>4.0999999999999996</c:v>
                </c:pt>
                <c:pt idx="57">
                  <c:v>3.3</c:v>
                </c:pt>
                <c:pt idx="58">
                  <c:v>248</c:v>
                </c:pt>
                <c:pt idx="59">
                  <c:v>14.4</c:v>
                </c:pt>
                <c:pt idx="60">
                  <c:v>15.7</c:v>
                </c:pt>
                <c:pt idx="61">
                  <c:v>4.8</c:v>
                </c:pt>
                <c:pt idx="62">
                  <c:v>28.7</c:v>
                </c:pt>
                <c:pt idx="63">
                  <c:v>12.3</c:v>
                </c:pt>
                <c:pt idx="64">
                  <c:v>0.02</c:v>
                </c:pt>
                <c:pt idx="65">
                  <c:v>8.6999999999999993</c:v>
                </c:pt>
                <c:pt idx="66">
                  <c:v>0.3</c:v>
                </c:pt>
                <c:pt idx="67">
                  <c:v>8.1999999999999993</c:v>
                </c:pt>
                <c:pt idx="68">
                  <c:v>2.2999999999999998</c:v>
                </c:pt>
                <c:pt idx="69">
                  <c:v>22.2</c:v>
                </c:pt>
              </c:numCache>
            </c:numRef>
          </c:xVal>
          <c:yVal>
            <c:numRef>
              <c:f>Aqua!$G$1288:$G$1357</c:f>
              <c:numCache>
                <c:formatCode>General</c:formatCode>
                <c:ptCount val="70"/>
                <c:pt idx="0">
                  <c:v>4.5999999999999996</c:v>
                </c:pt>
                <c:pt idx="1">
                  <c:v>38.5</c:v>
                </c:pt>
                <c:pt idx="2">
                  <c:v>5.3</c:v>
                </c:pt>
                <c:pt idx="3">
                  <c:v>2.4</c:v>
                </c:pt>
                <c:pt idx="4">
                  <c:v>4.3</c:v>
                </c:pt>
                <c:pt idx="5">
                  <c:v>9.6</c:v>
                </c:pt>
                <c:pt idx="6">
                  <c:v>13.3</c:v>
                </c:pt>
                <c:pt idx="7">
                  <c:v>1.4</c:v>
                </c:pt>
                <c:pt idx="8">
                  <c:v>4.3</c:v>
                </c:pt>
                <c:pt idx="9">
                  <c:v>18</c:v>
                </c:pt>
                <c:pt idx="10">
                  <c:v>94.6</c:v>
                </c:pt>
                <c:pt idx="11">
                  <c:v>34.299999999999997</c:v>
                </c:pt>
                <c:pt idx="12">
                  <c:v>625</c:v>
                </c:pt>
                <c:pt idx="13">
                  <c:v>2.7</c:v>
                </c:pt>
                <c:pt idx="14">
                  <c:v>424.7</c:v>
                </c:pt>
                <c:pt idx="15">
                  <c:v>3.1</c:v>
                </c:pt>
                <c:pt idx="16">
                  <c:v>8.6999999999999993</c:v>
                </c:pt>
                <c:pt idx="17">
                  <c:v>1.1000000000000001</c:v>
                </c:pt>
                <c:pt idx="18">
                  <c:v>4.0999999999999996</c:v>
                </c:pt>
                <c:pt idx="19">
                  <c:v>20.6</c:v>
                </c:pt>
                <c:pt idx="20">
                  <c:v>15.7</c:v>
                </c:pt>
                <c:pt idx="21">
                  <c:v>178.5</c:v>
                </c:pt>
                <c:pt idx="22">
                  <c:v>9.6</c:v>
                </c:pt>
                <c:pt idx="23">
                  <c:v>7.1</c:v>
                </c:pt>
                <c:pt idx="24">
                  <c:v>107.4</c:v>
                </c:pt>
                <c:pt idx="25">
                  <c:v>4.5999999999999996</c:v>
                </c:pt>
                <c:pt idx="26">
                  <c:v>14.3</c:v>
                </c:pt>
                <c:pt idx="27">
                  <c:v>4.5999999999999996</c:v>
                </c:pt>
                <c:pt idx="28">
                  <c:v>6.4</c:v>
                </c:pt>
                <c:pt idx="29">
                  <c:v>7.7</c:v>
                </c:pt>
                <c:pt idx="30">
                  <c:v>4.5999999999999996</c:v>
                </c:pt>
                <c:pt idx="31">
                  <c:v>3.8</c:v>
                </c:pt>
                <c:pt idx="32">
                  <c:v>3.1</c:v>
                </c:pt>
                <c:pt idx="33">
                  <c:v>3.2</c:v>
                </c:pt>
                <c:pt idx="34">
                  <c:v>1.7</c:v>
                </c:pt>
                <c:pt idx="35">
                  <c:v>11.8</c:v>
                </c:pt>
                <c:pt idx="36">
                  <c:v>2</c:v>
                </c:pt>
                <c:pt idx="37">
                  <c:v>22</c:v>
                </c:pt>
                <c:pt idx="38">
                  <c:v>350</c:v>
                </c:pt>
                <c:pt idx="39">
                  <c:v>53.3</c:v>
                </c:pt>
                <c:pt idx="40">
                  <c:v>10.199999999999999</c:v>
                </c:pt>
                <c:pt idx="41">
                  <c:v>44</c:v>
                </c:pt>
                <c:pt idx="42">
                  <c:v>181.4</c:v>
                </c:pt>
                <c:pt idx="43">
                  <c:v>11.6</c:v>
                </c:pt>
                <c:pt idx="44">
                  <c:v>38.6</c:v>
                </c:pt>
                <c:pt idx="45">
                  <c:v>0.5</c:v>
                </c:pt>
                <c:pt idx="46">
                  <c:v>0.2</c:v>
                </c:pt>
                <c:pt idx="47">
                  <c:v>2.7</c:v>
                </c:pt>
                <c:pt idx="48">
                  <c:v>135.80000000000001</c:v>
                </c:pt>
                <c:pt idx="49">
                  <c:v>397.8</c:v>
                </c:pt>
                <c:pt idx="50">
                  <c:v>9.8000000000000007</c:v>
                </c:pt>
                <c:pt idx="51">
                  <c:v>0.4</c:v>
                </c:pt>
                <c:pt idx="52">
                  <c:v>3.1</c:v>
                </c:pt>
                <c:pt idx="53">
                  <c:v>5.6</c:v>
                </c:pt>
                <c:pt idx="54">
                  <c:v>15.9</c:v>
                </c:pt>
                <c:pt idx="55">
                  <c:v>0.6</c:v>
                </c:pt>
                <c:pt idx="56">
                  <c:v>0.7</c:v>
                </c:pt>
                <c:pt idx="57">
                  <c:v>2</c:v>
                </c:pt>
                <c:pt idx="58">
                  <c:v>107.9</c:v>
                </c:pt>
                <c:pt idx="59">
                  <c:v>23.5</c:v>
                </c:pt>
                <c:pt idx="60">
                  <c:v>8.6</c:v>
                </c:pt>
                <c:pt idx="61">
                  <c:v>6.1</c:v>
                </c:pt>
                <c:pt idx="62">
                  <c:v>22.2</c:v>
                </c:pt>
                <c:pt idx="63">
                  <c:v>6.4</c:v>
                </c:pt>
                <c:pt idx="64">
                  <c:v>0.1</c:v>
                </c:pt>
                <c:pt idx="65">
                  <c:v>2.7</c:v>
                </c:pt>
                <c:pt idx="66">
                  <c:v>0.6</c:v>
                </c:pt>
                <c:pt idx="67">
                  <c:v>20.7</c:v>
                </c:pt>
                <c:pt idx="68">
                  <c:v>3</c:v>
                </c:pt>
                <c:pt idx="69">
                  <c:v>4.4000000000000004</c:v>
                </c:pt>
              </c:numCache>
            </c:numRef>
          </c:yVal>
          <c:smooth val="0"/>
          <c:extLst>
            <c:ext xmlns:c16="http://schemas.microsoft.com/office/drawing/2014/chart" uri="{C3380CC4-5D6E-409C-BE32-E72D297353CC}">
              <c16:uniqueId val="{00000001-ACB6-6641-A86A-A76A035F251E}"/>
            </c:ext>
          </c:extLst>
        </c:ser>
        <c:dLbls>
          <c:showLegendKey val="0"/>
          <c:showVal val="0"/>
          <c:showCatName val="0"/>
          <c:showSerName val="0"/>
          <c:showPercent val="0"/>
          <c:showBubbleSize val="0"/>
        </c:dLbls>
        <c:axId val="1677137872"/>
        <c:axId val="1"/>
      </c:scatterChart>
      <c:valAx>
        <c:axId val="1677137872"/>
        <c:scaling>
          <c:logBase val="10"/>
          <c:orientation val="minMax"/>
          <c:min val="0.01"/>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137872"/>
        <c:crossesAt val="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Piscivore Fish Production vs. Biomass, Lakes Globally</a:t>
            </a:r>
          </a:p>
        </c:rich>
      </c:tx>
      <c:layout>
        <c:manualLayout>
          <c:xMode val="edge"/>
          <c:yMode val="edge"/>
          <c:x val="0.16468816920897439"/>
          <c:y val="2.4224430962523129E-2"/>
        </c:manualLayout>
      </c:layout>
      <c:overlay val="0"/>
      <c:spPr>
        <a:noFill/>
        <a:ln w="25400">
          <a:noFill/>
        </a:ln>
      </c:spPr>
    </c:title>
    <c:autoTitleDeleted val="0"/>
    <c:plotArea>
      <c:layout>
        <c:manualLayout>
          <c:layoutTarget val="inner"/>
          <c:xMode val="edge"/>
          <c:yMode val="edge"/>
          <c:x val="0.15481171548117154"/>
          <c:y val="0.15300546448087432"/>
          <c:w val="0.83682008368200833"/>
          <c:h val="0.74316939890710387"/>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0.18594925291009706"/>
                  <c:y val="0.38302668688251512"/>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Aqua!$F$1358:$F$1387</c:f>
              <c:numCache>
                <c:formatCode>General</c:formatCode>
                <c:ptCount val="30"/>
                <c:pt idx="0">
                  <c:v>6.9</c:v>
                </c:pt>
                <c:pt idx="1">
                  <c:v>2.7</c:v>
                </c:pt>
                <c:pt idx="2">
                  <c:v>0.3</c:v>
                </c:pt>
                <c:pt idx="3">
                  <c:v>29.4</c:v>
                </c:pt>
                <c:pt idx="4">
                  <c:v>37</c:v>
                </c:pt>
                <c:pt idx="5">
                  <c:v>78</c:v>
                </c:pt>
                <c:pt idx="6">
                  <c:v>5.3</c:v>
                </c:pt>
                <c:pt idx="7">
                  <c:v>7.7</c:v>
                </c:pt>
                <c:pt idx="8">
                  <c:v>0.3</c:v>
                </c:pt>
                <c:pt idx="9">
                  <c:v>4.9000000000000004</c:v>
                </c:pt>
                <c:pt idx="10">
                  <c:v>94.8</c:v>
                </c:pt>
                <c:pt idx="11">
                  <c:v>30.4</c:v>
                </c:pt>
                <c:pt idx="12">
                  <c:v>18.7</c:v>
                </c:pt>
                <c:pt idx="13">
                  <c:v>12.9</c:v>
                </c:pt>
                <c:pt idx="14">
                  <c:v>128.80000000000001</c:v>
                </c:pt>
                <c:pt idx="15">
                  <c:v>2.2000000000000002</c:v>
                </c:pt>
                <c:pt idx="16">
                  <c:v>15.6</c:v>
                </c:pt>
                <c:pt idx="17">
                  <c:v>10.199999999999999</c:v>
                </c:pt>
                <c:pt idx="18">
                  <c:v>12.3</c:v>
                </c:pt>
                <c:pt idx="19">
                  <c:v>3.1</c:v>
                </c:pt>
                <c:pt idx="20">
                  <c:v>57.2</c:v>
                </c:pt>
                <c:pt idx="21">
                  <c:v>56.2</c:v>
                </c:pt>
                <c:pt idx="22">
                  <c:v>22.4</c:v>
                </c:pt>
                <c:pt idx="23">
                  <c:v>10.9</c:v>
                </c:pt>
                <c:pt idx="24">
                  <c:v>1.3</c:v>
                </c:pt>
                <c:pt idx="25">
                  <c:v>67.900000000000006</c:v>
                </c:pt>
                <c:pt idx="26">
                  <c:v>13.2</c:v>
                </c:pt>
                <c:pt idx="27">
                  <c:v>5.8</c:v>
                </c:pt>
                <c:pt idx="28">
                  <c:v>123.2</c:v>
                </c:pt>
                <c:pt idx="29">
                  <c:v>2.2000000000000002</c:v>
                </c:pt>
              </c:numCache>
            </c:numRef>
          </c:xVal>
          <c:yVal>
            <c:numRef>
              <c:f>Aqua!$G$1358:$G$1387</c:f>
              <c:numCache>
                <c:formatCode>General</c:formatCode>
                <c:ptCount val="30"/>
                <c:pt idx="0">
                  <c:v>2.6</c:v>
                </c:pt>
                <c:pt idx="1">
                  <c:v>1.9</c:v>
                </c:pt>
                <c:pt idx="2">
                  <c:v>0.2</c:v>
                </c:pt>
                <c:pt idx="3">
                  <c:v>16.600000000000001</c:v>
                </c:pt>
                <c:pt idx="4">
                  <c:v>26</c:v>
                </c:pt>
                <c:pt idx="5">
                  <c:v>78.2</c:v>
                </c:pt>
                <c:pt idx="6">
                  <c:v>3.7</c:v>
                </c:pt>
                <c:pt idx="7">
                  <c:v>5.9</c:v>
                </c:pt>
                <c:pt idx="8">
                  <c:v>0.2</c:v>
                </c:pt>
                <c:pt idx="9">
                  <c:v>4.7</c:v>
                </c:pt>
                <c:pt idx="10">
                  <c:v>366.9</c:v>
                </c:pt>
                <c:pt idx="11">
                  <c:v>16.3</c:v>
                </c:pt>
                <c:pt idx="12">
                  <c:v>11.2</c:v>
                </c:pt>
                <c:pt idx="13">
                  <c:v>8.4</c:v>
                </c:pt>
                <c:pt idx="14">
                  <c:v>87.1</c:v>
                </c:pt>
                <c:pt idx="15">
                  <c:v>1.2</c:v>
                </c:pt>
                <c:pt idx="16">
                  <c:v>17.5</c:v>
                </c:pt>
                <c:pt idx="17">
                  <c:v>27.9</c:v>
                </c:pt>
                <c:pt idx="18">
                  <c:v>9.8000000000000007</c:v>
                </c:pt>
                <c:pt idx="19">
                  <c:v>2.2000000000000002</c:v>
                </c:pt>
                <c:pt idx="20">
                  <c:v>41.7</c:v>
                </c:pt>
                <c:pt idx="21">
                  <c:v>43</c:v>
                </c:pt>
                <c:pt idx="22">
                  <c:v>13.7</c:v>
                </c:pt>
                <c:pt idx="23">
                  <c:v>11.3</c:v>
                </c:pt>
                <c:pt idx="24">
                  <c:v>0.6</c:v>
                </c:pt>
                <c:pt idx="25">
                  <c:v>74.900000000000006</c:v>
                </c:pt>
                <c:pt idx="26">
                  <c:v>1.8</c:v>
                </c:pt>
                <c:pt idx="27">
                  <c:v>2.1</c:v>
                </c:pt>
                <c:pt idx="28">
                  <c:v>74.599999999999994</c:v>
                </c:pt>
                <c:pt idx="29">
                  <c:v>1.2</c:v>
                </c:pt>
              </c:numCache>
            </c:numRef>
          </c:yVal>
          <c:smooth val="0"/>
          <c:extLst>
            <c:ext xmlns:c16="http://schemas.microsoft.com/office/drawing/2014/chart" uri="{C3380CC4-5D6E-409C-BE32-E72D297353CC}">
              <c16:uniqueId val="{00000001-AB5A-234C-B595-0FDF0DD989FE}"/>
            </c:ext>
          </c:extLst>
        </c:ser>
        <c:dLbls>
          <c:showLegendKey val="0"/>
          <c:showVal val="0"/>
          <c:showCatName val="0"/>
          <c:showSerName val="0"/>
          <c:showPercent val="0"/>
          <c:showBubbleSize val="0"/>
        </c:dLbls>
        <c:axId val="1677164208"/>
        <c:axId val="1"/>
      </c:scatterChart>
      <c:valAx>
        <c:axId val="1677164208"/>
        <c:scaling>
          <c:logBase val="10"/>
          <c:orientation val="minMax"/>
          <c:min val="0.1"/>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164208"/>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Freshwater Fish Individual Production to Body mass</a:t>
            </a:r>
          </a:p>
        </c:rich>
      </c:tx>
      <c:layout>
        <c:manualLayout>
          <c:xMode val="edge"/>
          <c:yMode val="edge"/>
          <c:x val="0.16468816920897439"/>
          <c:y val="1.917387375758358E-2"/>
        </c:manualLayout>
      </c:layout>
      <c:overlay val="0"/>
      <c:spPr>
        <a:noFill/>
        <a:ln w="25400">
          <a:noFill/>
        </a:ln>
      </c:spPr>
    </c:title>
    <c:autoTitleDeleted val="0"/>
    <c:plotArea>
      <c:layout>
        <c:manualLayout>
          <c:layoutTarget val="inner"/>
          <c:xMode val="edge"/>
          <c:yMode val="edge"/>
          <c:x val="0.17573221757322174"/>
          <c:y val="0.16393442622950818"/>
          <c:w val="0.80334728033472802"/>
          <c:h val="0.73224043715846998"/>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4.9195930800620701E-2"/>
                  <c:y val="0.48680704684641701"/>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Aqua!$H$1288:$H$1387</c:f>
              <c:numCache>
                <c:formatCode>General</c:formatCode>
                <c:ptCount val="100"/>
                <c:pt idx="0">
                  <c:v>841</c:v>
                </c:pt>
                <c:pt idx="1">
                  <c:v>2252</c:v>
                </c:pt>
                <c:pt idx="2">
                  <c:v>90</c:v>
                </c:pt>
                <c:pt idx="3">
                  <c:v>43</c:v>
                </c:pt>
                <c:pt idx="4">
                  <c:v>400</c:v>
                </c:pt>
                <c:pt idx="5">
                  <c:v>5</c:v>
                </c:pt>
                <c:pt idx="6">
                  <c:v>500</c:v>
                </c:pt>
                <c:pt idx="7">
                  <c:v>10</c:v>
                </c:pt>
                <c:pt idx="8">
                  <c:v>7</c:v>
                </c:pt>
                <c:pt idx="9">
                  <c:v>10</c:v>
                </c:pt>
                <c:pt idx="10">
                  <c:v>340</c:v>
                </c:pt>
                <c:pt idx="11">
                  <c:v>1450</c:v>
                </c:pt>
                <c:pt idx="12">
                  <c:v>56</c:v>
                </c:pt>
                <c:pt idx="13">
                  <c:v>2146</c:v>
                </c:pt>
                <c:pt idx="14">
                  <c:v>133</c:v>
                </c:pt>
                <c:pt idx="15">
                  <c:v>4200</c:v>
                </c:pt>
                <c:pt idx="16">
                  <c:v>6</c:v>
                </c:pt>
                <c:pt idx="17">
                  <c:v>35</c:v>
                </c:pt>
                <c:pt idx="18">
                  <c:v>1630</c:v>
                </c:pt>
                <c:pt idx="19">
                  <c:v>3000</c:v>
                </c:pt>
                <c:pt idx="20">
                  <c:v>2700</c:v>
                </c:pt>
                <c:pt idx="21">
                  <c:v>350</c:v>
                </c:pt>
                <c:pt idx="22">
                  <c:v>440</c:v>
                </c:pt>
                <c:pt idx="23">
                  <c:v>440</c:v>
                </c:pt>
                <c:pt idx="24">
                  <c:v>2800</c:v>
                </c:pt>
                <c:pt idx="25">
                  <c:v>222</c:v>
                </c:pt>
                <c:pt idx="26">
                  <c:v>15</c:v>
                </c:pt>
                <c:pt idx="27">
                  <c:v>1127</c:v>
                </c:pt>
                <c:pt idx="28">
                  <c:v>1127</c:v>
                </c:pt>
                <c:pt idx="29">
                  <c:v>1127</c:v>
                </c:pt>
                <c:pt idx="30">
                  <c:v>1127</c:v>
                </c:pt>
                <c:pt idx="31">
                  <c:v>1127</c:v>
                </c:pt>
                <c:pt idx="32">
                  <c:v>1127</c:v>
                </c:pt>
                <c:pt idx="33">
                  <c:v>1127</c:v>
                </c:pt>
                <c:pt idx="34">
                  <c:v>1127</c:v>
                </c:pt>
                <c:pt idx="35">
                  <c:v>620</c:v>
                </c:pt>
                <c:pt idx="36">
                  <c:v>570</c:v>
                </c:pt>
                <c:pt idx="37">
                  <c:v>4</c:v>
                </c:pt>
                <c:pt idx="38">
                  <c:v>125</c:v>
                </c:pt>
                <c:pt idx="39">
                  <c:v>1000</c:v>
                </c:pt>
                <c:pt idx="40">
                  <c:v>280</c:v>
                </c:pt>
                <c:pt idx="41">
                  <c:v>1180</c:v>
                </c:pt>
                <c:pt idx="42">
                  <c:v>278</c:v>
                </c:pt>
                <c:pt idx="43">
                  <c:v>125</c:v>
                </c:pt>
                <c:pt idx="44">
                  <c:v>17</c:v>
                </c:pt>
                <c:pt idx="45">
                  <c:v>15</c:v>
                </c:pt>
                <c:pt idx="46">
                  <c:v>19</c:v>
                </c:pt>
                <c:pt idx="47">
                  <c:v>27</c:v>
                </c:pt>
                <c:pt idx="48">
                  <c:v>355</c:v>
                </c:pt>
                <c:pt idx="49">
                  <c:v>8</c:v>
                </c:pt>
                <c:pt idx="50">
                  <c:v>30</c:v>
                </c:pt>
                <c:pt idx="51">
                  <c:v>4</c:v>
                </c:pt>
                <c:pt idx="53">
                  <c:v>125</c:v>
                </c:pt>
                <c:pt idx="54">
                  <c:v>90</c:v>
                </c:pt>
                <c:pt idx="55">
                  <c:v>367</c:v>
                </c:pt>
                <c:pt idx="56">
                  <c:v>817</c:v>
                </c:pt>
                <c:pt idx="57">
                  <c:v>1230</c:v>
                </c:pt>
                <c:pt idx="58">
                  <c:v>152</c:v>
                </c:pt>
                <c:pt idx="59">
                  <c:v>27</c:v>
                </c:pt>
                <c:pt idx="60">
                  <c:v>208</c:v>
                </c:pt>
                <c:pt idx="61">
                  <c:v>1310</c:v>
                </c:pt>
                <c:pt idx="62">
                  <c:v>43</c:v>
                </c:pt>
                <c:pt idx="63">
                  <c:v>2900</c:v>
                </c:pt>
                <c:pt idx="64">
                  <c:v>5</c:v>
                </c:pt>
                <c:pt idx="65">
                  <c:v>794</c:v>
                </c:pt>
                <c:pt idx="66">
                  <c:v>229</c:v>
                </c:pt>
                <c:pt idx="67">
                  <c:v>150</c:v>
                </c:pt>
                <c:pt idx="68">
                  <c:v>408</c:v>
                </c:pt>
                <c:pt idx="69">
                  <c:v>414</c:v>
                </c:pt>
                <c:pt idx="70">
                  <c:v>571</c:v>
                </c:pt>
                <c:pt idx="71">
                  <c:v>320</c:v>
                </c:pt>
                <c:pt idx="72">
                  <c:v>1600</c:v>
                </c:pt>
                <c:pt idx="73">
                  <c:v>30</c:v>
                </c:pt>
                <c:pt idx="74">
                  <c:v>500</c:v>
                </c:pt>
                <c:pt idx="75">
                  <c:v>475</c:v>
                </c:pt>
                <c:pt idx="76">
                  <c:v>1386</c:v>
                </c:pt>
                <c:pt idx="77">
                  <c:v>35</c:v>
                </c:pt>
                <c:pt idx="78">
                  <c:v>53</c:v>
                </c:pt>
                <c:pt idx="79">
                  <c:v>85</c:v>
                </c:pt>
                <c:pt idx="80">
                  <c:v>36</c:v>
                </c:pt>
                <c:pt idx="81">
                  <c:v>1500</c:v>
                </c:pt>
                <c:pt idx="82">
                  <c:v>235</c:v>
                </c:pt>
                <c:pt idx="83">
                  <c:v>830</c:v>
                </c:pt>
                <c:pt idx="84">
                  <c:v>2923</c:v>
                </c:pt>
                <c:pt idx="85">
                  <c:v>913</c:v>
                </c:pt>
                <c:pt idx="86">
                  <c:v>820</c:v>
                </c:pt>
                <c:pt idx="87">
                  <c:v>310</c:v>
                </c:pt>
                <c:pt idx="88">
                  <c:v>156</c:v>
                </c:pt>
                <c:pt idx="89">
                  <c:v>309</c:v>
                </c:pt>
                <c:pt idx="90">
                  <c:v>291</c:v>
                </c:pt>
                <c:pt idx="91">
                  <c:v>2217</c:v>
                </c:pt>
                <c:pt idx="92">
                  <c:v>4425</c:v>
                </c:pt>
                <c:pt idx="93">
                  <c:v>4445</c:v>
                </c:pt>
                <c:pt idx="94">
                  <c:v>415</c:v>
                </c:pt>
                <c:pt idx="95">
                  <c:v>110</c:v>
                </c:pt>
                <c:pt idx="96">
                  <c:v>2385</c:v>
                </c:pt>
                <c:pt idx="97">
                  <c:v>2110</c:v>
                </c:pt>
                <c:pt idx="98">
                  <c:v>192</c:v>
                </c:pt>
                <c:pt idx="99">
                  <c:v>1641</c:v>
                </c:pt>
              </c:numCache>
            </c:numRef>
          </c:xVal>
          <c:yVal>
            <c:numRef>
              <c:f>Aqua!$I$1288:$I$1387</c:f>
              <c:numCache>
                <c:formatCode>General</c:formatCode>
                <c:ptCount val="100"/>
                <c:pt idx="0">
                  <c:v>509.0263157894737</c:v>
                </c:pt>
                <c:pt idx="1">
                  <c:v>1696.7123287671234</c:v>
                </c:pt>
                <c:pt idx="2">
                  <c:v>22.714285714285715</c:v>
                </c:pt>
                <c:pt idx="3">
                  <c:v>12.141176470588235</c:v>
                </c:pt>
                <c:pt idx="4">
                  <c:v>131.29770992366412</c:v>
                </c:pt>
                <c:pt idx="5">
                  <c:v>3.2</c:v>
                </c:pt>
                <c:pt idx="6">
                  <c:v>393.49112426035509</c:v>
                </c:pt>
                <c:pt idx="7">
                  <c:v>4.8275862068965516</c:v>
                </c:pt>
                <c:pt idx="8">
                  <c:v>20.066666666666666</c:v>
                </c:pt>
                <c:pt idx="9">
                  <c:v>5.806451612903226</c:v>
                </c:pt>
                <c:pt idx="10">
                  <c:v>447.34353268428362</c:v>
                </c:pt>
                <c:pt idx="11">
                  <c:v>572.3245109321058</c:v>
                </c:pt>
                <c:pt idx="12">
                  <c:v>45.37205081669692</c:v>
                </c:pt>
                <c:pt idx="13">
                  <c:v>1566</c:v>
                </c:pt>
                <c:pt idx="14">
                  <c:v>248.72346983707618</c:v>
                </c:pt>
                <c:pt idx="15">
                  <c:v>2503.8461538461538</c:v>
                </c:pt>
                <c:pt idx="16">
                  <c:v>13.736842105263158</c:v>
                </c:pt>
                <c:pt idx="17">
                  <c:v>35</c:v>
                </c:pt>
                <c:pt idx="18">
                  <c:v>982.79411764705878</c:v>
                </c:pt>
                <c:pt idx="19">
                  <c:v>2046.3576158940398</c:v>
                </c:pt>
                <c:pt idx="20">
                  <c:v>1194.0845070422533</c:v>
                </c:pt>
                <c:pt idx="21">
                  <c:v>289.63838664812238</c:v>
                </c:pt>
                <c:pt idx="22">
                  <c:v>440</c:v>
                </c:pt>
                <c:pt idx="23">
                  <c:v>395.44303797468348</c:v>
                </c:pt>
                <c:pt idx="24">
                  <c:v>3019.2771084337351</c:v>
                </c:pt>
                <c:pt idx="25">
                  <c:v>291.77142857142854</c:v>
                </c:pt>
                <c:pt idx="26">
                  <c:v>1.7242765273311897</c:v>
                </c:pt>
                <c:pt idx="27">
                  <c:v>330.20382165605093</c:v>
                </c:pt>
                <c:pt idx="28">
                  <c:v>254.86925795053003</c:v>
                </c:pt>
                <c:pt idx="29">
                  <c:v>349.91532258064518</c:v>
                </c:pt>
                <c:pt idx="30">
                  <c:v>241.12558139534883</c:v>
                </c:pt>
                <c:pt idx="31">
                  <c:v>227.79787234042553</c:v>
                </c:pt>
                <c:pt idx="32">
                  <c:v>154.58849557522123</c:v>
                </c:pt>
                <c:pt idx="33">
                  <c:v>184.94358974358974</c:v>
                </c:pt>
                <c:pt idx="34">
                  <c:v>118.26543209876544</c:v>
                </c:pt>
                <c:pt idx="35">
                  <c:v>251.40893470790377</c:v>
                </c:pt>
                <c:pt idx="36">
                  <c:v>10.961538461538462</c:v>
                </c:pt>
                <c:pt idx="37">
                  <c:v>5.1764705882352944</c:v>
                </c:pt>
                <c:pt idx="38">
                  <c:v>305.94405594405595</c:v>
                </c:pt>
                <c:pt idx="39">
                  <c:v>1440.5405405405404</c:v>
                </c:pt>
                <c:pt idx="40">
                  <c:v>255</c:v>
                </c:pt>
                <c:pt idx="41">
                  <c:v>1362.7296587926508</c:v>
                </c:pt>
                <c:pt idx="42">
                  <c:v>274.07173913043476</c:v>
                </c:pt>
                <c:pt idx="43">
                  <c:v>87.349397590361434</c:v>
                </c:pt>
                <c:pt idx="44">
                  <c:v>41.796178343949052</c:v>
                </c:pt>
                <c:pt idx="45">
                  <c:v>37.5</c:v>
                </c:pt>
                <c:pt idx="46">
                  <c:v>38</c:v>
                </c:pt>
                <c:pt idx="47">
                  <c:v>56.07692307692308</c:v>
                </c:pt>
                <c:pt idx="48">
                  <c:v>243.11144730206757</c:v>
                </c:pt>
                <c:pt idx="49">
                  <c:v>14.478616924476796</c:v>
                </c:pt>
                <c:pt idx="50">
                  <c:v>14.554455445544555</c:v>
                </c:pt>
                <c:pt idx="51">
                  <c:v>3.2</c:v>
                </c:pt>
                <c:pt idx="53">
                  <c:v>152.17391304347828</c:v>
                </c:pt>
                <c:pt idx="54">
                  <c:v>38.675675675675677</c:v>
                </c:pt>
                <c:pt idx="55">
                  <c:v>200.18181818181816</c:v>
                </c:pt>
                <c:pt idx="56">
                  <c:v>139.48780487804879</c:v>
                </c:pt>
                <c:pt idx="57">
                  <c:v>745.4545454545455</c:v>
                </c:pt>
                <c:pt idx="58">
                  <c:v>66.132258064516137</c:v>
                </c:pt>
                <c:pt idx="59">
                  <c:v>44.0625</c:v>
                </c:pt>
                <c:pt idx="60">
                  <c:v>113.93630573248407</c:v>
                </c:pt>
                <c:pt idx="61">
                  <c:v>1664.7916666666665</c:v>
                </c:pt>
                <c:pt idx="62">
                  <c:v>33.261324041811847</c:v>
                </c:pt>
                <c:pt idx="63">
                  <c:v>1508.9430894308941</c:v>
                </c:pt>
                <c:pt idx="64">
                  <c:v>25</c:v>
                </c:pt>
                <c:pt idx="65">
                  <c:v>246.41379310344834</c:v>
                </c:pt>
                <c:pt idx="66">
                  <c:v>458</c:v>
                </c:pt>
                <c:pt idx="67">
                  <c:v>378.65853658536588</c:v>
                </c:pt>
                <c:pt idx="68">
                  <c:v>532.17391304347825</c:v>
                </c:pt>
                <c:pt idx="69">
                  <c:v>82.054054054054063</c:v>
                </c:pt>
                <c:pt idx="70">
                  <c:v>215.15942028985506</c:v>
                </c:pt>
                <c:pt idx="71">
                  <c:v>225.18518518518516</c:v>
                </c:pt>
                <c:pt idx="72">
                  <c:v>1066.6666666666667</c:v>
                </c:pt>
                <c:pt idx="73">
                  <c:v>16.938775510204085</c:v>
                </c:pt>
                <c:pt idx="74">
                  <c:v>351.35135135135135</c:v>
                </c:pt>
                <c:pt idx="75">
                  <c:v>476.21794871794873</c:v>
                </c:pt>
                <c:pt idx="76">
                  <c:v>967.58490566037744</c:v>
                </c:pt>
                <c:pt idx="77">
                  <c:v>26.81818181818182</c:v>
                </c:pt>
                <c:pt idx="78">
                  <c:v>35.333333333333336</c:v>
                </c:pt>
                <c:pt idx="79">
                  <c:v>81.530612244897952</c:v>
                </c:pt>
                <c:pt idx="80">
                  <c:v>139.32911392405063</c:v>
                </c:pt>
                <c:pt idx="81">
                  <c:v>804.27631578947376</c:v>
                </c:pt>
                <c:pt idx="82">
                  <c:v>140.74866310160428</c:v>
                </c:pt>
                <c:pt idx="83">
                  <c:v>540.46511627906978</c:v>
                </c:pt>
                <c:pt idx="84">
                  <c:v>1976.6560559006207</c:v>
                </c:pt>
                <c:pt idx="85">
                  <c:v>497.99999999999994</c:v>
                </c:pt>
                <c:pt idx="86">
                  <c:v>919.87179487179492</c:v>
                </c:pt>
                <c:pt idx="87">
                  <c:v>847.94117647058829</c:v>
                </c:pt>
                <c:pt idx="88">
                  <c:v>124.29268292682927</c:v>
                </c:pt>
                <c:pt idx="89">
                  <c:v>219.29032258064518</c:v>
                </c:pt>
                <c:pt idx="90">
                  <c:v>212.14510489510491</c:v>
                </c:pt>
                <c:pt idx="91">
                  <c:v>1696.2811387900356</c:v>
                </c:pt>
                <c:pt idx="92">
                  <c:v>2706.3616071428573</c:v>
                </c:pt>
                <c:pt idx="93">
                  <c:v>4608.119266055046</c:v>
                </c:pt>
                <c:pt idx="94">
                  <c:v>191.53846153846152</c:v>
                </c:pt>
                <c:pt idx="95">
                  <c:v>121.34020618556701</c:v>
                </c:pt>
                <c:pt idx="96">
                  <c:v>325.22727272727275</c:v>
                </c:pt>
                <c:pt idx="97">
                  <c:v>763.9655172413793</c:v>
                </c:pt>
                <c:pt idx="98">
                  <c:v>116.25974025974025</c:v>
                </c:pt>
                <c:pt idx="99">
                  <c:v>895.09090909090901</c:v>
                </c:pt>
              </c:numCache>
            </c:numRef>
          </c:yVal>
          <c:smooth val="0"/>
          <c:extLst>
            <c:ext xmlns:c16="http://schemas.microsoft.com/office/drawing/2014/chart" uri="{C3380CC4-5D6E-409C-BE32-E72D297353CC}">
              <c16:uniqueId val="{00000001-86A1-4E40-B1D0-83A8DD96BA5E}"/>
            </c:ext>
          </c:extLst>
        </c:ser>
        <c:dLbls>
          <c:showLegendKey val="0"/>
          <c:showVal val="0"/>
          <c:showCatName val="0"/>
          <c:showSerName val="0"/>
          <c:showPercent val="0"/>
          <c:showBubbleSize val="0"/>
        </c:dLbls>
        <c:axId val="1677191488"/>
        <c:axId val="1"/>
      </c:scatterChart>
      <c:valAx>
        <c:axId val="1677191488"/>
        <c:scaling>
          <c:logBase val="10"/>
          <c:orientation val="minMax"/>
          <c:min val="1"/>
        </c:scaling>
        <c:delete val="0"/>
        <c:axPos val="b"/>
        <c:numFmt formatCode="0"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191488"/>
        <c:crossesAt val="0.1"/>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Phytoplankton Biomass vs. Zooplankton Biomass, Quebec (volumetric)</a:t>
            </a:r>
          </a:p>
        </c:rich>
      </c:tx>
      <c:layout>
        <c:manualLayout>
          <c:xMode val="edge"/>
          <c:yMode val="edge"/>
          <c:x val="0.13755571867075936"/>
          <c:y val="1.4358397508003808E-2"/>
        </c:manualLayout>
      </c:layout>
      <c:overlay val="0"/>
      <c:spPr>
        <a:noFill/>
        <a:ln w="25400">
          <a:noFill/>
        </a:ln>
      </c:spPr>
    </c:title>
    <c:autoTitleDeleted val="0"/>
    <c:plotArea>
      <c:layout>
        <c:manualLayout>
          <c:layoutTarget val="inner"/>
          <c:xMode val="edge"/>
          <c:yMode val="edge"/>
          <c:x val="0.14406757305457199"/>
          <c:y val="0.16483483316308403"/>
          <c:w val="0.84745631208571803"/>
          <c:h val="0.69780079372372017"/>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9820832777258774E-2"/>
                  <c:y val="0.37969101518560178"/>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Aqua!$H$47:$H$64</c:f>
              <c:numCache>
                <c:formatCode>General</c:formatCode>
                <c:ptCount val="18"/>
                <c:pt idx="0">
                  <c:v>90.4</c:v>
                </c:pt>
                <c:pt idx="1">
                  <c:v>34.4</c:v>
                </c:pt>
                <c:pt idx="2">
                  <c:v>127.2</c:v>
                </c:pt>
                <c:pt idx="3">
                  <c:v>112.4</c:v>
                </c:pt>
                <c:pt idx="4">
                  <c:v>146.80000000000001</c:v>
                </c:pt>
                <c:pt idx="5">
                  <c:v>72</c:v>
                </c:pt>
                <c:pt idx="6">
                  <c:v>206.4</c:v>
                </c:pt>
                <c:pt idx="7">
                  <c:v>130</c:v>
                </c:pt>
                <c:pt idx="8">
                  <c:v>136</c:v>
                </c:pt>
                <c:pt idx="9">
                  <c:v>68.8</c:v>
                </c:pt>
                <c:pt idx="10">
                  <c:v>87.2</c:v>
                </c:pt>
                <c:pt idx="11">
                  <c:v>218</c:v>
                </c:pt>
                <c:pt idx="12">
                  <c:v>46.4</c:v>
                </c:pt>
                <c:pt idx="13">
                  <c:v>157.6</c:v>
                </c:pt>
                <c:pt idx="14">
                  <c:v>93.6</c:v>
                </c:pt>
                <c:pt idx="15">
                  <c:v>157.6</c:v>
                </c:pt>
                <c:pt idx="16">
                  <c:v>38.4</c:v>
                </c:pt>
                <c:pt idx="17">
                  <c:v>526</c:v>
                </c:pt>
              </c:numCache>
            </c:numRef>
          </c:xVal>
          <c:yVal>
            <c:numRef>
              <c:f>Aqua!$M$47:$M$64</c:f>
              <c:numCache>
                <c:formatCode>General</c:formatCode>
                <c:ptCount val="18"/>
                <c:pt idx="0">
                  <c:v>18.100000000000001</c:v>
                </c:pt>
                <c:pt idx="1">
                  <c:v>16.89</c:v>
                </c:pt>
                <c:pt idx="2">
                  <c:v>33.739999999999995</c:v>
                </c:pt>
                <c:pt idx="3">
                  <c:v>27.61</c:v>
                </c:pt>
                <c:pt idx="4">
                  <c:v>35.5</c:v>
                </c:pt>
                <c:pt idx="5">
                  <c:v>38.71</c:v>
                </c:pt>
                <c:pt idx="6">
                  <c:v>35.28</c:v>
                </c:pt>
                <c:pt idx="7">
                  <c:v>32.299999999999997</c:v>
                </c:pt>
                <c:pt idx="8">
                  <c:v>48.42</c:v>
                </c:pt>
                <c:pt idx="9">
                  <c:v>26.740000000000002</c:v>
                </c:pt>
                <c:pt idx="10">
                  <c:v>23.090000000000003</c:v>
                </c:pt>
                <c:pt idx="11">
                  <c:v>69.2</c:v>
                </c:pt>
                <c:pt idx="12">
                  <c:v>10.86</c:v>
                </c:pt>
                <c:pt idx="13">
                  <c:v>38.89</c:v>
                </c:pt>
                <c:pt idx="14">
                  <c:v>15.42</c:v>
                </c:pt>
                <c:pt idx="15">
                  <c:v>64.52</c:v>
                </c:pt>
                <c:pt idx="16">
                  <c:v>19.28</c:v>
                </c:pt>
                <c:pt idx="17">
                  <c:v>99.72999999999999</c:v>
                </c:pt>
              </c:numCache>
            </c:numRef>
          </c:yVal>
          <c:smooth val="0"/>
          <c:extLst>
            <c:ext xmlns:c16="http://schemas.microsoft.com/office/drawing/2014/chart" uri="{C3380CC4-5D6E-409C-BE32-E72D297353CC}">
              <c16:uniqueId val="{00000001-EBC2-2046-BC73-29FB4342DE7E}"/>
            </c:ext>
          </c:extLst>
        </c:ser>
        <c:dLbls>
          <c:showLegendKey val="0"/>
          <c:showVal val="0"/>
          <c:showCatName val="0"/>
          <c:showSerName val="0"/>
          <c:showPercent val="0"/>
          <c:showBubbleSize val="0"/>
        </c:dLbls>
        <c:axId val="1677217984"/>
        <c:axId val="1"/>
      </c:scatterChart>
      <c:valAx>
        <c:axId val="1677217984"/>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217984"/>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Phytoplankton Biomass vs. Zooplankton Biomass, Quebec (volumetric)</a:t>
            </a:r>
          </a:p>
        </c:rich>
      </c:tx>
      <c:layout>
        <c:manualLayout>
          <c:xMode val="edge"/>
          <c:yMode val="edge"/>
          <c:x val="0.24348792206058989"/>
          <c:y val="1.4358397508003808E-2"/>
        </c:manualLayout>
      </c:layout>
      <c:overlay val="0"/>
      <c:spPr>
        <a:noFill/>
        <a:ln w="25400">
          <a:noFill/>
        </a:ln>
      </c:spPr>
    </c:title>
    <c:autoTitleDeleted val="0"/>
    <c:plotArea>
      <c:layout>
        <c:manualLayout>
          <c:layoutTarget val="inner"/>
          <c:xMode val="edge"/>
          <c:yMode val="edge"/>
          <c:x val="0.14406757305457199"/>
          <c:y val="0.16483483316308403"/>
          <c:w val="0.84745631208571803"/>
          <c:h val="0.69780079372372017"/>
        </c:manualLayout>
      </c:layout>
      <c:scatterChart>
        <c:scatterStyle val="lineMarker"/>
        <c:varyColors val="0"/>
        <c:ser>
          <c:idx val="0"/>
          <c:order val="0"/>
          <c:spPr>
            <a:ln w="19050">
              <a:noFill/>
            </a:ln>
          </c:spPr>
          <c:marker>
            <c:symbol val="circle"/>
            <c:size val="4"/>
            <c:spPr>
              <a:solidFill>
                <a:schemeClr val="tx1"/>
              </a:solidFill>
              <a:ln>
                <a:solidFill>
                  <a:schemeClr val="tx1"/>
                </a:solidFill>
              </a:ln>
            </c:spPr>
          </c:marker>
          <c:trendline>
            <c:spPr>
              <a:ln w="3175">
                <a:solidFill>
                  <a:srgbClr val="000000"/>
                </a:solidFill>
                <a:prstDash val="solid"/>
              </a:ln>
            </c:spPr>
            <c:trendlineType val="power"/>
            <c:dispRSqr val="1"/>
            <c:dispEq val="1"/>
            <c:trendlineLbl>
              <c:layout>
                <c:manualLayout>
                  <c:x val="8.982083277725883E-2"/>
                  <c:y val="0.37969101518560205"/>
                </c:manualLayout>
              </c:layout>
              <c:numFmt formatCode="0.000" sourceLinked="0"/>
              <c:spPr>
                <a:noFill/>
                <a:ln w="25400">
                  <a:noFill/>
                </a:ln>
              </c:spPr>
              <c:txPr>
                <a:bodyPr/>
                <a:lstStyle/>
                <a:p>
                  <a:pPr>
                    <a:defRPr sz="1100" b="0" i="0" u="none" strike="noStrike" baseline="0">
                      <a:solidFill>
                        <a:srgbClr val="000000"/>
                      </a:solidFill>
                      <a:latin typeface="Arial"/>
                      <a:ea typeface="Arial"/>
                      <a:cs typeface="Arial"/>
                    </a:defRPr>
                  </a:pPr>
                  <a:endParaRPr lang="en-US"/>
                </a:p>
              </c:txPr>
            </c:trendlineLbl>
          </c:trendline>
          <c:xVal>
            <c:numRef>
              <c:f>Aqua!$H$77:$H$95</c:f>
              <c:numCache>
                <c:formatCode>General</c:formatCode>
                <c:ptCount val="19"/>
                <c:pt idx="0">
                  <c:v>95.6</c:v>
                </c:pt>
                <c:pt idx="1">
                  <c:v>69.599999999999994</c:v>
                </c:pt>
                <c:pt idx="2">
                  <c:v>40.9</c:v>
                </c:pt>
                <c:pt idx="3">
                  <c:v>275.60000000000002</c:v>
                </c:pt>
                <c:pt idx="4">
                  <c:v>81.2</c:v>
                </c:pt>
                <c:pt idx="5">
                  <c:v>134.80000000000001</c:v>
                </c:pt>
                <c:pt idx="6">
                  <c:v>137.19999999999999</c:v>
                </c:pt>
                <c:pt idx="7">
                  <c:v>99.2</c:v>
                </c:pt>
                <c:pt idx="8">
                  <c:v>174.4</c:v>
                </c:pt>
                <c:pt idx="9">
                  <c:v>40.799999999999997</c:v>
                </c:pt>
                <c:pt idx="10">
                  <c:v>278</c:v>
                </c:pt>
                <c:pt idx="11">
                  <c:v>120.4</c:v>
                </c:pt>
                <c:pt idx="12">
                  <c:v>29.2</c:v>
                </c:pt>
                <c:pt idx="13">
                  <c:v>41.8</c:v>
                </c:pt>
                <c:pt idx="14">
                  <c:v>51.6</c:v>
                </c:pt>
                <c:pt idx="15">
                  <c:v>74.400000000000006</c:v>
                </c:pt>
                <c:pt idx="16">
                  <c:v>92</c:v>
                </c:pt>
                <c:pt idx="17">
                  <c:v>123.6</c:v>
                </c:pt>
                <c:pt idx="18">
                  <c:v>415.2</c:v>
                </c:pt>
              </c:numCache>
            </c:numRef>
          </c:xVal>
          <c:yVal>
            <c:numRef>
              <c:f>Aqua!$M$77:$M$95</c:f>
              <c:numCache>
                <c:formatCode>0.0</c:formatCode>
                <c:ptCount val="19"/>
                <c:pt idx="0">
                  <c:v>43.4</c:v>
                </c:pt>
                <c:pt idx="1">
                  <c:v>27.299999999999997</c:v>
                </c:pt>
                <c:pt idx="2">
                  <c:v>45.3</c:v>
                </c:pt>
                <c:pt idx="3">
                  <c:v>112</c:v>
                </c:pt>
                <c:pt idx="4">
                  <c:v>31</c:v>
                </c:pt>
                <c:pt idx="5">
                  <c:v>66.8</c:v>
                </c:pt>
                <c:pt idx="6">
                  <c:v>84</c:v>
                </c:pt>
                <c:pt idx="7">
                  <c:v>63.7</c:v>
                </c:pt>
                <c:pt idx="8">
                  <c:v>86</c:v>
                </c:pt>
                <c:pt idx="9">
                  <c:v>22.3</c:v>
                </c:pt>
                <c:pt idx="10">
                  <c:v>146.69999999999999</c:v>
                </c:pt>
                <c:pt idx="11">
                  <c:v>63.8</c:v>
                </c:pt>
                <c:pt idx="12">
                  <c:v>24.91</c:v>
                </c:pt>
                <c:pt idx="13">
                  <c:v>18</c:v>
                </c:pt>
                <c:pt idx="14">
                  <c:v>81.7</c:v>
                </c:pt>
                <c:pt idx="15">
                  <c:v>35.299999999999997</c:v>
                </c:pt>
                <c:pt idx="16">
                  <c:v>60.9</c:v>
                </c:pt>
                <c:pt idx="17">
                  <c:v>60.400000000000006</c:v>
                </c:pt>
                <c:pt idx="18">
                  <c:v>79.3</c:v>
                </c:pt>
              </c:numCache>
            </c:numRef>
          </c:yVal>
          <c:smooth val="0"/>
          <c:extLst>
            <c:ext xmlns:c16="http://schemas.microsoft.com/office/drawing/2014/chart" uri="{C3380CC4-5D6E-409C-BE32-E72D297353CC}">
              <c16:uniqueId val="{00000001-2A79-6247-A578-E076F2AF0221}"/>
            </c:ext>
          </c:extLst>
        </c:ser>
        <c:dLbls>
          <c:showLegendKey val="0"/>
          <c:showVal val="0"/>
          <c:showCatName val="0"/>
          <c:showSerName val="0"/>
          <c:showPercent val="0"/>
          <c:showBubbleSize val="0"/>
        </c:dLbls>
        <c:axId val="1677244464"/>
        <c:axId val="1"/>
      </c:scatterChart>
      <c:valAx>
        <c:axId val="1677244464"/>
        <c:scaling>
          <c:logBase val="10"/>
          <c:orientation val="minMax"/>
          <c:min val="10"/>
        </c:scaling>
        <c:delete val="0"/>
        <c:axPos val="b"/>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At val="0.01"/>
        <c:crossBetween val="midCat"/>
      </c:valAx>
      <c:valAx>
        <c:axId val="1"/>
        <c:scaling>
          <c:logBase val="10"/>
          <c:orientation val="minMax"/>
          <c:max val="1000"/>
        </c:scaling>
        <c:delete val="0"/>
        <c:axPos val="l"/>
        <c:numFmt formatCode="General" sourceLinked="0"/>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677244464"/>
        <c:crossesAt val="1E-3"/>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8"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1.xml"/><Relationship Id="rId13" Type="http://schemas.openxmlformats.org/officeDocument/2006/relationships/chart" Target="../charts/chart46.xml"/><Relationship Id="rId18" Type="http://schemas.openxmlformats.org/officeDocument/2006/relationships/chart" Target="../charts/chart51.xml"/><Relationship Id="rId26" Type="http://schemas.openxmlformats.org/officeDocument/2006/relationships/chart" Target="../charts/chart59.xml"/><Relationship Id="rId3" Type="http://schemas.openxmlformats.org/officeDocument/2006/relationships/chart" Target="../charts/chart36.xml"/><Relationship Id="rId21" Type="http://schemas.openxmlformats.org/officeDocument/2006/relationships/chart" Target="../charts/chart54.xml"/><Relationship Id="rId7" Type="http://schemas.openxmlformats.org/officeDocument/2006/relationships/chart" Target="../charts/chart40.xml"/><Relationship Id="rId12" Type="http://schemas.openxmlformats.org/officeDocument/2006/relationships/chart" Target="../charts/chart45.xml"/><Relationship Id="rId17" Type="http://schemas.openxmlformats.org/officeDocument/2006/relationships/chart" Target="../charts/chart50.xml"/><Relationship Id="rId25" Type="http://schemas.openxmlformats.org/officeDocument/2006/relationships/chart" Target="../charts/chart58.xml"/><Relationship Id="rId2" Type="http://schemas.openxmlformats.org/officeDocument/2006/relationships/chart" Target="../charts/chart35.xml"/><Relationship Id="rId16" Type="http://schemas.openxmlformats.org/officeDocument/2006/relationships/chart" Target="../charts/chart49.xml"/><Relationship Id="rId20" Type="http://schemas.openxmlformats.org/officeDocument/2006/relationships/chart" Target="../charts/chart53.xml"/><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24" Type="http://schemas.openxmlformats.org/officeDocument/2006/relationships/chart" Target="../charts/chart57.xml"/><Relationship Id="rId5" Type="http://schemas.openxmlformats.org/officeDocument/2006/relationships/chart" Target="../charts/chart38.xml"/><Relationship Id="rId15" Type="http://schemas.openxmlformats.org/officeDocument/2006/relationships/chart" Target="../charts/chart48.xml"/><Relationship Id="rId23" Type="http://schemas.openxmlformats.org/officeDocument/2006/relationships/chart" Target="../charts/chart56.xml"/><Relationship Id="rId10" Type="http://schemas.openxmlformats.org/officeDocument/2006/relationships/chart" Target="../charts/chart43.xml"/><Relationship Id="rId19" Type="http://schemas.openxmlformats.org/officeDocument/2006/relationships/chart" Target="../charts/chart52.xml"/><Relationship Id="rId4" Type="http://schemas.openxmlformats.org/officeDocument/2006/relationships/chart" Target="../charts/chart37.xml"/><Relationship Id="rId9" Type="http://schemas.openxmlformats.org/officeDocument/2006/relationships/chart" Target="../charts/chart42.xml"/><Relationship Id="rId14" Type="http://schemas.openxmlformats.org/officeDocument/2006/relationships/chart" Target="../charts/chart47.xml"/><Relationship Id="rId22" Type="http://schemas.openxmlformats.org/officeDocument/2006/relationships/chart" Target="../charts/chart55.xml"/><Relationship Id="rId27" Type="http://schemas.openxmlformats.org/officeDocument/2006/relationships/chart" Target="../charts/chart60.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193</xdr:row>
      <xdr:rowOff>0</xdr:rowOff>
    </xdr:from>
    <xdr:to>
      <xdr:col>4</xdr:col>
      <xdr:colOff>101600</xdr:colOff>
      <xdr:row>193</xdr:row>
      <xdr:rowOff>12700</xdr:rowOff>
    </xdr:to>
    <xdr:pic>
      <xdr:nvPicPr>
        <xdr:cNvPr id="3835903" name="Picture 1" descr="http://www.sciencedirect.com/scidirimg/clear.gif">
          <a:extLst>
            <a:ext uri="{FF2B5EF4-FFF2-40B4-BE49-F238E27FC236}">
              <a16:creationId xmlns:a16="http://schemas.microsoft.com/office/drawing/2014/main" id="{A927B26D-8DC3-BA46-8F0F-1B53A5945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100" y="37020500"/>
          <a:ext cx="50800" cy="1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192616</xdr:colOff>
      <xdr:row>40</xdr:row>
      <xdr:rowOff>184150</xdr:rowOff>
    </xdr:from>
    <xdr:to>
      <xdr:col>7</xdr:col>
      <xdr:colOff>294216</xdr:colOff>
      <xdr:row>41</xdr:row>
      <xdr:rowOff>152400</xdr:rowOff>
    </xdr:to>
    <xdr:sp macro="" textlink="">
      <xdr:nvSpPr>
        <xdr:cNvPr id="2" name="TextBox 1">
          <a:extLst>
            <a:ext uri="{FF2B5EF4-FFF2-40B4-BE49-F238E27FC236}">
              <a16:creationId xmlns:a16="http://schemas.microsoft.com/office/drawing/2014/main" id="{E7A51370-0297-B24E-97D7-3DA01086A456}"/>
            </a:ext>
          </a:extLst>
        </xdr:cNvPr>
        <xdr:cNvSpPr txBox="1"/>
      </xdr:nvSpPr>
      <xdr:spPr>
        <a:xfrm>
          <a:off x="3456516" y="3181350"/>
          <a:ext cx="11430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ctr"/>
        <a:lstStyle/>
        <a:p>
          <a:pPr algn="just" rtl="0">
            <a:defRPr sz="1000"/>
          </a:pPr>
          <a:r>
            <a:rPr lang="en-US" sz="600" b="1" i="0" u="none" strike="noStrike" baseline="0">
              <a:solidFill>
                <a:srgbClr val="000000"/>
              </a:solidFill>
              <a:latin typeface="Arial" charset="0"/>
              <a:cs typeface="Arial" charset="0"/>
            </a:rPr>
            <a:t>2</a:t>
          </a:r>
        </a:p>
      </xdr:txBody>
    </xdr:sp>
    <xdr:clientData/>
  </xdr:twoCellAnchor>
  <xdr:twoCellAnchor>
    <xdr:from>
      <xdr:col>1</xdr:col>
      <xdr:colOff>400050</xdr:colOff>
      <xdr:row>41</xdr:row>
      <xdr:rowOff>0</xdr:rowOff>
    </xdr:from>
    <xdr:to>
      <xdr:col>1</xdr:col>
      <xdr:colOff>539750</xdr:colOff>
      <xdr:row>41</xdr:row>
      <xdr:rowOff>158750</xdr:rowOff>
    </xdr:to>
    <xdr:sp macro="" textlink="">
      <xdr:nvSpPr>
        <xdr:cNvPr id="3" name="TextBox 2">
          <a:extLst>
            <a:ext uri="{FF2B5EF4-FFF2-40B4-BE49-F238E27FC236}">
              <a16:creationId xmlns:a16="http://schemas.microsoft.com/office/drawing/2014/main" id="{6BF17D8A-96B2-4D4A-94C3-E1AE21D309D5}"/>
            </a:ext>
          </a:extLst>
        </xdr:cNvPr>
        <xdr:cNvSpPr txBox="1"/>
      </xdr:nvSpPr>
      <xdr:spPr>
        <a:xfrm>
          <a:off x="158750" y="3187700"/>
          <a:ext cx="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ctr"/>
        <a:lstStyle/>
        <a:p>
          <a:pPr algn="just" rtl="0">
            <a:defRPr sz="1000"/>
          </a:pPr>
          <a:r>
            <a:rPr lang="en-US" sz="700" b="0" i="1" u="none" strike="noStrike" baseline="0">
              <a:solidFill>
                <a:srgbClr val="000000"/>
              </a:solidFill>
              <a:latin typeface="Arial" charset="0"/>
              <a:cs typeface="Arial" charset="0"/>
            </a:rPr>
            <a:t>k</a:t>
          </a:r>
        </a:p>
      </xdr:txBody>
    </xdr:sp>
    <xdr:clientData/>
  </xdr:twoCellAnchor>
  <xdr:twoCellAnchor>
    <xdr:from>
      <xdr:col>1</xdr:col>
      <xdr:colOff>406400</xdr:colOff>
      <xdr:row>68</xdr:row>
      <xdr:rowOff>0</xdr:rowOff>
    </xdr:from>
    <xdr:to>
      <xdr:col>1</xdr:col>
      <xdr:colOff>546100</xdr:colOff>
      <xdr:row>68</xdr:row>
      <xdr:rowOff>158750</xdr:rowOff>
    </xdr:to>
    <xdr:sp macro="" textlink="">
      <xdr:nvSpPr>
        <xdr:cNvPr id="4" name="TextBox 3">
          <a:extLst>
            <a:ext uri="{FF2B5EF4-FFF2-40B4-BE49-F238E27FC236}">
              <a16:creationId xmlns:a16="http://schemas.microsoft.com/office/drawing/2014/main" id="{31693BAD-743E-F545-977A-D926D5C6B8A8}"/>
            </a:ext>
          </a:extLst>
        </xdr:cNvPr>
        <xdr:cNvSpPr txBox="1"/>
      </xdr:nvSpPr>
      <xdr:spPr>
        <a:xfrm>
          <a:off x="165100" y="9156700"/>
          <a:ext cx="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ctr"/>
        <a:lstStyle/>
        <a:p>
          <a:pPr algn="just" rtl="0">
            <a:defRPr sz="1000"/>
          </a:pPr>
          <a:r>
            <a:rPr lang="en-US" sz="700" b="0" i="1" u="none" strike="noStrike" baseline="0">
              <a:solidFill>
                <a:srgbClr val="000000"/>
              </a:solidFill>
              <a:latin typeface="Arial" charset="0"/>
              <a:cs typeface="Arial" charset="0"/>
            </a:rPr>
            <a:t>k</a:t>
          </a:r>
        </a:p>
      </xdr:txBody>
    </xdr:sp>
    <xdr:clientData/>
  </xdr:twoCellAnchor>
  <xdr:twoCellAnchor>
    <xdr:from>
      <xdr:col>7</xdr:col>
      <xdr:colOff>198966</xdr:colOff>
      <xdr:row>68</xdr:row>
      <xdr:rowOff>0</xdr:rowOff>
    </xdr:from>
    <xdr:to>
      <xdr:col>7</xdr:col>
      <xdr:colOff>293422</xdr:colOff>
      <xdr:row>68</xdr:row>
      <xdr:rowOff>158750</xdr:rowOff>
    </xdr:to>
    <xdr:sp macro="" textlink="">
      <xdr:nvSpPr>
        <xdr:cNvPr id="5" name="TextBox 4">
          <a:extLst>
            <a:ext uri="{FF2B5EF4-FFF2-40B4-BE49-F238E27FC236}">
              <a16:creationId xmlns:a16="http://schemas.microsoft.com/office/drawing/2014/main" id="{17EA726C-8D28-0D4C-A44E-6D0891C580BB}"/>
            </a:ext>
          </a:extLst>
        </xdr:cNvPr>
        <xdr:cNvSpPr txBox="1"/>
      </xdr:nvSpPr>
      <xdr:spPr>
        <a:xfrm>
          <a:off x="3462866" y="9156700"/>
          <a:ext cx="10795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ctr"/>
        <a:lstStyle/>
        <a:p>
          <a:pPr algn="just" rtl="0">
            <a:defRPr sz="1000"/>
          </a:pPr>
          <a:r>
            <a:rPr lang="en-US" sz="600" b="1" i="0" u="none" strike="noStrike" baseline="0">
              <a:solidFill>
                <a:srgbClr val="000000"/>
              </a:solidFill>
              <a:latin typeface="Arial" charset="0"/>
              <a:cs typeface="Arial" charset="0"/>
            </a:rPr>
            <a:t>2</a:t>
          </a:r>
        </a:p>
      </xdr:txBody>
    </xdr:sp>
    <xdr:clientData/>
  </xdr:twoCellAnchor>
  <xdr:twoCellAnchor>
    <xdr:from>
      <xdr:col>7</xdr:col>
      <xdr:colOff>192616</xdr:colOff>
      <xdr:row>111</xdr:row>
      <xdr:rowOff>0</xdr:rowOff>
    </xdr:from>
    <xdr:to>
      <xdr:col>7</xdr:col>
      <xdr:colOff>294216</xdr:colOff>
      <xdr:row>111</xdr:row>
      <xdr:rowOff>158750</xdr:rowOff>
    </xdr:to>
    <xdr:sp macro="" textlink="">
      <xdr:nvSpPr>
        <xdr:cNvPr id="6" name="TextBox 5">
          <a:extLst>
            <a:ext uri="{FF2B5EF4-FFF2-40B4-BE49-F238E27FC236}">
              <a16:creationId xmlns:a16="http://schemas.microsoft.com/office/drawing/2014/main" id="{EC0C2F6F-2621-D44E-87E8-08BB6B0F25D8}"/>
            </a:ext>
          </a:extLst>
        </xdr:cNvPr>
        <xdr:cNvSpPr txBox="1"/>
      </xdr:nvSpPr>
      <xdr:spPr>
        <a:xfrm>
          <a:off x="3456516" y="17576800"/>
          <a:ext cx="11430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ctr"/>
        <a:lstStyle/>
        <a:p>
          <a:pPr algn="just" rtl="0">
            <a:defRPr sz="1000"/>
          </a:pPr>
          <a:r>
            <a:rPr lang="en-US" sz="600" b="1" i="0" u="none" strike="noStrike" baseline="0">
              <a:solidFill>
                <a:srgbClr val="000000"/>
              </a:solidFill>
              <a:latin typeface="Arial" charset="0"/>
              <a:cs typeface="Arial" charset="0"/>
            </a:rPr>
            <a:t>2</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315</xdr:row>
      <xdr:rowOff>0</xdr:rowOff>
    </xdr:from>
    <xdr:to>
      <xdr:col>12</xdr:col>
      <xdr:colOff>279400</xdr:colOff>
      <xdr:row>330</xdr:row>
      <xdr:rowOff>38100</xdr:rowOff>
    </xdr:to>
    <xdr:graphicFrame macro="">
      <xdr:nvGraphicFramePr>
        <xdr:cNvPr id="2064740" name="Chart 11">
          <a:extLst>
            <a:ext uri="{FF2B5EF4-FFF2-40B4-BE49-F238E27FC236}">
              <a16:creationId xmlns:a16="http://schemas.microsoft.com/office/drawing/2014/main" id="{830D8EFA-CAD1-D848-86E0-9499B5DE1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203200</xdr:colOff>
      <xdr:row>178</xdr:row>
      <xdr:rowOff>114300</xdr:rowOff>
    </xdr:from>
    <xdr:to>
      <xdr:col>18</xdr:col>
      <xdr:colOff>342900</xdr:colOff>
      <xdr:row>194</xdr:row>
      <xdr:rowOff>12700</xdr:rowOff>
    </xdr:to>
    <xdr:graphicFrame macro="">
      <xdr:nvGraphicFramePr>
        <xdr:cNvPr id="2064741" name="Chart 10">
          <a:extLst>
            <a:ext uri="{FF2B5EF4-FFF2-40B4-BE49-F238E27FC236}">
              <a16:creationId xmlns:a16="http://schemas.microsoft.com/office/drawing/2014/main" id="{178E7D51-F7C5-2F45-A7CE-8C8B74FFC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203200</xdr:colOff>
      <xdr:row>195</xdr:row>
      <xdr:rowOff>114300</xdr:rowOff>
    </xdr:from>
    <xdr:to>
      <xdr:col>18</xdr:col>
      <xdr:colOff>330200</xdr:colOff>
      <xdr:row>210</xdr:row>
      <xdr:rowOff>139700</xdr:rowOff>
    </xdr:to>
    <xdr:graphicFrame macro="">
      <xdr:nvGraphicFramePr>
        <xdr:cNvPr id="2064742" name="Chart 11">
          <a:extLst>
            <a:ext uri="{FF2B5EF4-FFF2-40B4-BE49-F238E27FC236}">
              <a16:creationId xmlns:a16="http://schemas.microsoft.com/office/drawing/2014/main" id="{FEDC6335-A774-4B43-B348-321C15FB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178</xdr:row>
      <xdr:rowOff>139700</xdr:rowOff>
    </xdr:from>
    <xdr:to>
      <xdr:col>25</xdr:col>
      <xdr:colOff>127000</xdr:colOff>
      <xdr:row>194</xdr:row>
      <xdr:rowOff>50800</xdr:rowOff>
    </xdr:to>
    <xdr:graphicFrame macro="">
      <xdr:nvGraphicFramePr>
        <xdr:cNvPr id="2064743" name="Chart 12">
          <a:extLst>
            <a:ext uri="{FF2B5EF4-FFF2-40B4-BE49-F238E27FC236}">
              <a16:creationId xmlns:a16="http://schemas.microsoft.com/office/drawing/2014/main" id="{81E671B9-A865-F94E-B136-5722C33E9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406400</xdr:colOff>
      <xdr:row>195</xdr:row>
      <xdr:rowOff>88900</xdr:rowOff>
    </xdr:from>
    <xdr:to>
      <xdr:col>25</xdr:col>
      <xdr:colOff>114300</xdr:colOff>
      <xdr:row>210</xdr:row>
      <xdr:rowOff>127000</xdr:rowOff>
    </xdr:to>
    <xdr:graphicFrame macro="">
      <xdr:nvGraphicFramePr>
        <xdr:cNvPr id="2064744" name="Chart 13">
          <a:extLst>
            <a:ext uri="{FF2B5EF4-FFF2-40B4-BE49-F238E27FC236}">
              <a16:creationId xmlns:a16="http://schemas.microsoft.com/office/drawing/2014/main" id="{AE03C473-C067-2846-8212-A29D017A8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330200</xdr:colOff>
      <xdr:row>286</xdr:row>
      <xdr:rowOff>38100</xdr:rowOff>
    </xdr:from>
    <xdr:to>
      <xdr:col>16</xdr:col>
      <xdr:colOff>165100</xdr:colOff>
      <xdr:row>301</xdr:row>
      <xdr:rowOff>63500</xdr:rowOff>
    </xdr:to>
    <xdr:graphicFrame macro="">
      <xdr:nvGraphicFramePr>
        <xdr:cNvPr id="2064745" name="Chart 15">
          <a:extLst>
            <a:ext uri="{FF2B5EF4-FFF2-40B4-BE49-F238E27FC236}">
              <a16:creationId xmlns:a16="http://schemas.microsoft.com/office/drawing/2014/main" id="{F9C22A62-26B5-7F44-909A-285EC682B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241300</xdr:colOff>
      <xdr:row>286</xdr:row>
      <xdr:rowOff>38100</xdr:rowOff>
    </xdr:from>
    <xdr:to>
      <xdr:col>22</xdr:col>
      <xdr:colOff>76200</xdr:colOff>
      <xdr:row>301</xdr:row>
      <xdr:rowOff>63500</xdr:rowOff>
    </xdr:to>
    <xdr:graphicFrame macro="">
      <xdr:nvGraphicFramePr>
        <xdr:cNvPr id="2064746" name="Chart 16">
          <a:extLst>
            <a:ext uri="{FF2B5EF4-FFF2-40B4-BE49-F238E27FC236}">
              <a16:creationId xmlns:a16="http://schemas.microsoft.com/office/drawing/2014/main" id="{15A39533-4287-4C49-A3E4-80DDBE606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266700</xdr:colOff>
      <xdr:row>261</xdr:row>
      <xdr:rowOff>0</xdr:rowOff>
    </xdr:from>
    <xdr:to>
      <xdr:col>12</xdr:col>
      <xdr:colOff>304800</xdr:colOff>
      <xdr:row>276</xdr:row>
      <xdr:rowOff>38100</xdr:rowOff>
    </xdr:to>
    <xdr:graphicFrame macro="">
      <xdr:nvGraphicFramePr>
        <xdr:cNvPr id="2064747" name="Chart 17">
          <a:extLst>
            <a:ext uri="{FF2B5EF4-FFF2-40B4-BE49-F238E27FC236}">
              <a16:creationId xmlns:a16="http://schemas.microsoft.com/office/drawing/2014/main" id="{85F28159-50F3-AB47-A9D8-A0CAA6DA7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356</xdr:row>
      <xdr:rowOff>127000</xdr:rowOff>
    </xdr:from>
    <xdr:to>
      <xdr:col>22</xdr:col>
      <xdr:colOff>139700</xdr:colOff>
      <xdr:row>371</xdr:row>
      <xdr:rowOff>165100</xdr:rowOff>
    </xdr:to>
    <xdr:graphicFrame macro="">
      <xdr:nvGraphicFramePr>
        <xdr:cNvPr id="2064748" name="Chart 18">
          <a:extLst>
            <a:ext uri="{FF2B5EF4-FFF2-40B4-BE49-F238E27FC236}">
              <a16:creationId xmlns:a16="http://schemas.microsoft.com/office/drawing/2014/main" id="{8E8064C4-6E16-494E-BC66-D90AFB47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228600</xdr:colOff>
      <xdr:row>679</xdr:row>
      <xdr:rowOff>50800</xdr:rowOff>
    </xdr:from>
    <xdr:to>
      <xdr:col>18</xdr:col>
      <xdr:colOff>177800</xdr:colOff>
      <xdr:row>694</xdr:row>
      <xdr:rowOff>63500</xdr:rowOff>
    </xdr:to>
    <xdr:graphicFrame macro="">
      <xdr:nvGraphicFramePr>
        <xdr:cNvPr id="2064749" name="Chart 16">
          <a:extLst>
            <a:ext uri="{FF2B5EF4-FFF2-40B4-BE49-F238E27FC236}">
              <a16:creationId xmlns:a16="http://schemas.microsoft.com/office/drawing/2014/main" id="{7EFECD92-9FE1-2042-9B61-4DB580C43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88900</xdr:colOff>
      <xdr:row>713</xdr:row>
      <xdr:rowOff>127000</xdr:rowOff>
    </xdr:from>
    <xdr:to>
      <xdr:col>19</xdr:col>
      <xdr:colOff>38100</xdr:colOff>
      <xdr:row>729</xdr:row>
      <xdr:rowOff>25400</xdr:rowOff>
    </xdr:to>
    <xdr:graphicFrame macro="">
      <xdr:nvGraphicFramePr>
        <xdr:cNvPr id="2064750" name="Chart 17">
          <a:extLst>
            <a:ext uri="{FF2B5EF4-FFF2-40B4-BE49-F238E27FC236}">
              <a16:creationId xmlns:a16="http://schemas.microsoft.com/office/drawing/2014/main" id="{1A9CAA14-A4DE-6440-A9E7-A47F23DC3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76200</xdr:colOff>
      <xdr:row>786</xdr:row>
      <xdr:rowOff>0</xdr:rowOff>
    </xdr:from>
    <xdr:to>
      <xdr:col>12</xdr:col>
      <xdr:colOff>25400</xdr:colOff>
      <xdr:row>800</xdr:row>
      <xdr:rowOff>0</xdr:rowOff>
    </xdr:to>
    <xdr:graphicFrame macro="">
      <xdr:nvGraphicFramePr>
        <xdr:cNvPr id="2064751" name="Chart 18">
          <a:extLst>
            <a:ext uri="{FF2B5EF4-FFF2-40B4-BE49-F238E27FC236}">
              <a16:creationId xmlns:a16="http://schemas.microsoft.com/office/drawing/2014/main" id="{B891F7F1-EF57-8B48-A571-0E2261B4D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63500</xdr:colOff>
      <xdr:row>810</xdr:row>
      <xdr:rowOff>50800</xdr:rowOff>
    </xdr:from>
    <xdr:to>
      <xdr:col>12</xdr:col>
      <xdr:colOff>25400</xdr:colOff>
      <xdr:row>825</xdr:row>
      <xdr:rowOff>88900</xdr:rowOff>
    </xdr:to>
    <xdr:graphicFrame macro="">
      <xdr:nvGraphicFramePr>
        <xdr:cNvPr id="2064752" name="Chart 19">
          <a:extLst>
            <a:ext uri="{FF2B5EF4-FFF2-40B4-BE49-F238E27FC236}">
              <a16:creationId xmlns:a16="http://schemas.microsoft.com/office/drawing/2014/main" id="{C97AB67C-4222-3347-99E5-66C02D3F6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63500</xdr:colOff>
      <xdr:row>582</xdr:row>
      <xdr:rowOff>114300</xdr:rowOff>
    </xdr:from>
    <xdr:to>
      <xdr:col>19</xdr:col>
      <xdr:colOff>25400</xdr:colOff>
      <xdr:row>597</xdr:row>
      <xdr:rowOff>127000</xdr:rowOff>
    </xdr:to>
    <xdr:graphicFrame macro="">
      <xdr:nvGraphicFramePr>
        <xdr:cNvPr id="2064753" name="Chart 10">
          <a:extLst>
            <a:ext uri="{FF2B5EF4-FFF2-40B4-BE49-F238E27FC236}">
              <a16:creationId xmlns:a16="http://schemas.microsoft.com/office/drawing/2014/main" id="{26195D7E-2AEC-444E-B601-7A1B1DB45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63500</xdr:colOff>
      <xdr:row>598</xdr:row>
      <xdr:rowOff>101600</xdr:rowOff>
    </xdr:from>
    <xdr:to>
      <xdr:col>19</xdr:col>
      <xdr:colOff>12700</xdr:colOff>
      <xdr:row>614</xdr:row>
      <xdr:rowOff>0</xdr:rowOff>
    </xdr:to>
    <xdr:graphicFrame macro="">
      <xdr:nvGraphicFramePr>
        <xdr:cNvPr id="2064754" name="Chart 11">
          <a:extLst>
            <a:ext uri="{FF2B5EF4-FFF2-40B4-BE49-F238E27FC236}">
              <a16:creationId xmlns:a16="http://schemas.microsoft.com/office/drawing/2014/main" id="{B20A73ED-FC95-CD4D-85B6-AB599A38A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63500</xdr:colOff>
      <xdr:row>614</xdr:row>
      <xdr:rowOff>101600</xdr:rowOff>
    </xdr:from>
    <xdr:to>
      <xdr:col>19</xdr:col>
      <xdr:colOff>25400</xdr:colOff>
      <xdr:row>629</xdr:row>
      <xdr:rowOff>139700</xdr:rowOff>
    </xdr:to>
    <xdr:graphicFrame macro="">
      <xdr:nvGraphicFramePr>
        <xdr:cNvPr id="2064755" name="Chart 12">
          <a:extLst>
            <a:ext uri="{FF2B5EF4-FFF2-40B4-BE49-F238E27FC236}">
              <a16:creationId xmlns:a16="http://schemas.microsoft.com/office/drawing/2014/main" id="{11AE5122-5E32-8241-BC15-9EE5EFAA2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292100</xdr:colOff>
      <xdr:row>679</xdr:row>
      <xdr:rowOff>63500</xdr:rowOff>
    </xdr:from>
    <xdr:to>
      <xdr:col>25</xdr:col>
      <xdr:colOff>241300</xdr:colOff>
      <xdr:row>694</xdr:row>
      <xdr:rowOff>63500</xdr:rowOff>
    </xdr:to>
    <xdr:graphicFrame macro="">
      <xdr:nvGraphicFramePr>
        <xdr:cNvPr id="2064756" name="Chart 14">
          <a:extLst>
            <a:ext uri="{FF2B5EF4-FFF2-40B4-BE49-F238E27FC236}">
              <a16:creationId xmlns:a16="http://schemas.microsoft.com/office/drawing/2014/main" id="{1418C277-5924-324A-889E-63C3155DE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330200</xdr:colOff>
      <xdr:row>740</xdr:row>
      <xdr:rowOff>101600</xdr:rowOff>
    </xdr:from>
    <xdr:to>
      <xdr:col>14</xdr:col>
      <xdr:colOff>279400</xdr:colOff>
      <xdr:row>756</xdr:row>
      <xdr:rowOff>50800</xdr:rowOff>
    </xdr:to>
    <xdr:graphicFrame macro="">
      <xdr:nvGraphicFramePr>
        <xdr:cNvPr id="2064757" name="Chart 15">
          <a:extLst>
            <a:ext uri="{FF2B5EF4-FFF2-40B4-BE49-F238E27FC236}">
              <a16:creationId xmlns:a16="http://schemas.microsoft.com/office/drawing/2014/main" id="{55EB2CBF-AD05-4643-AD1C-91FFC5631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304800</xdr:colOff>
      <xdr:row>905</xdr:row>
      <xdr:rowOff>114300</xdr:rowOff>
    </xdr:from>
    <xdr:to>
      <xdr:col>24</xdr:col>
      <xdr:colOff>330200</xdr:colOff>
      <xdr:row>920</xdr:row>
      <xdr:rowOff>152400</xdr:rowOff>
    </xdr:to>
    <xdr:graphicFrame macro="">
      <xdr:nvGraphicFramePr>
        <xdr:cNvPr id="2064758" name="Chart 6">
          <a:extLst>
            <a:ext uri="{FF2B5EF4-FFF2-40B4-BE49-F238E27FC236}">
              <a16:creationId xmlns:a16="http://schemas.microsoft.com/office/drawing/2014/main" id="{E6358E45-988B-7C40-AFEE-22B231675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101600</xdr:colOff>
      <xdr:row>975</xdr:row>
      <xdr:rowOff>0</xdr:rowOff>
    </xdr:from>
    <xdr:to>
      <xdr:col>22</xdr:col>
      <xdr:colOff>114300</xdr:colOff>
      <xdr:row>990</xdr:row>
      <xdr:rowOff>50800</xdr:rowOff>
    </xdr:to>
    <xdr:graphicFrame macro="">
      <xdr:nvGraphicFramePr>
        <xdr:cNvPr id="2064759" name="Chart 11">
          <a:extLst>
            <a:ext uri="{FF2B5EF4-FFF2-40B4-BE49-F238E27FC236}">
              <a16:creationId xmlns:a16="http://schemas.microsoft.com/office/drawing/2014/main" id="{B5B998BC-D509-4C49-880D-A6FD421CC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114300</xdr:colOff>
      <xdr:row>990</xdr:row>
      <xdr:rowOff>101600</xdr:rowOff>
    </xdr:from>
    <xdr:to>
      <xdr:col>22</xdr:col>
      <xdr:colOff>139700</xdr:colOff>
      <xdr:row>1006</xdr:row>
      <xdr:rowOff>12700</xdr:rowOff>
    </xdr:to>
    <xdr:graphicFrame macro="">
      <xdr:nvGraphicFramePr>
        <xdr:cNvPr id="2064760" name="Chart 12">
          <a:extLst>
            <a:ext uri="{FF2B5EF4-FFF2-40B4-BE49-F238E27FC236}">
              <a16:creationId xmlns:a16="http://schemas.microsoft.com/office/drawing/2014/main" id="{2CD5BDF3-DF32-F54C-88A1-727F41574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114300</xdr:colOff>
      <xdr:row>1006</xdr:row>
      <xdr:rowOff>88900</xdr:rowOff>
    </xdr:from>
    <xdr:to>
      <xdr:col>22</xdr:col>
      <xdr:colOff>139700</xdr:colOff>
      <xdr:row>1022</xdr:row>
      <xdr:rowOff>0</xdr:rowOff>
    </xdr:to>
    <xdr:graphicFrame macro="">
      <xdr:nvGraphicFramePr>
        <xdr:cNvPr id="2064761" name="Chart 15">
          <a:extLst>
            <a:ext uri="{FF2B5EF4-FFF2-40B4-BE49-F238E27FC236}">
              <a16:creationId xmlns:a16="http://schemas.microsoft.com/office/drawing/2014/main" id="{3860268F-0375-8C45-B6D5-176166B9E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406400</xdr:colOff>
      <xdr:row>2786</xdr:row>
      <xdr:rowOff>114300</xdr:rowOff>
    </xdr:from>
    <xdr:to>
      <xdr:col>19</xdr:col>
      <xdr:colOff>342900</xdr:colOff>
      <xdr:row>2803</xdr:row>
      <xdr:rowOff>127000</xdr:rowOff>
    </xdr:to>
    <xdr:graphicFrame macro="">
      <xdr:nvGraphicFramePr>
        <xdr:cNvPr id="2064762" name="Chart 36">
          <a:extLst>
            <a:ext uri="{FF2B5EF4-FFF2-40B4-BE49-F238E27FC236}">
              <a16:creationId xmlns:a16="http://schemas.microsoft.com/office/drawing/2014/main" id="{BA38330E-F08E-BA41-B620-0B0544E73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406400</xdr:colOff>
      <xdr:row>2804</xdr:row>
      <xdr:rowOff>12700</xdr:rowOff>
    </xdr:from>
    <xdr:to>
      <xdr:col>19</xdr:col>
      <xdr:colOff>342900</xdr:colOff>
      <xdr:row>2821</xdr:row>
      <xdr:rowOff>25400</xdr:rowOff>
    </xdr:to>
    <xdr:graphicFrame macro="">
      <xdr:nvGraphicFramePr>
        <xdr:cNvPr id="2064763" name="Chart 37">
          <a:extLst>
            <a:ext uri="{FF2B5EF4-FFF2-40B4-BE49-F238E27FC236}">
              <a16:creationId xmlns:a16="http://schemas.microsoft.com/office/drawing/2014/main" id="{D3565ED5-2ECF-F542-9550-99EA21A80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279400</xdr:colOff>
      <xdr:row>229</xdr:row>
      <xdr:rowOff>101600</xdr:rowOff>
    </xdr:from>
    <xdr:to>
      <xdr:col>13</xdr:col>
      <xdr:colOff>419100</xdr:colOff>
      <xdr:row>245</xdr:row>
      <xdr:rowOff>0</xdr:rowOff>
    </xdr:to>
    <xdr:graphicFrame macro="">
      <xdr:nvGraphicFramePr>
        <xdr:cNvPr id="2064764" name="Chart 38">
          <a:extLst>
            <a:ext uri="{FF2B5EF4-FFF2-40B4-BE49-F238E27FC236}">
              <a16:creationId xmlns:a16="http://schemas.microsoft.com/office/drawing/2014/main" id="{2D8068C2-7198-5143-97E6-0FE949B15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xdr:col>
      <xdr:colOff>25400</xdr:colOff>
      <xdr:row>1527</xdr:row>
      <xdr:rowOff>38100</xdr:rowOff>
    </xdr:from>
    <xdr:to>
      <xdr:col>24</xdr:col>
      <xdr:colOff>393700</xdr:colOff>
      <xdr:row>1544</xdr:row>
      <xdr:rowOff>50800</xdr:rowOff>
    </xdr:to>
    <xdr:graphicFrame macro="">
      <xdr:nvGraphicFramePr>
        <xdr:cNvPr id="2064765" name="Chart 33">
          <a:extLst>
            <a:ext uri="{FF2B5EF4-FFF2-40B4-BE49-F238E27FC236}">
              <a16:creationId xmlns:a16="http://schemas.microsoft.com/office/drawing/2014/main" id="{C63B741B-F115-8B48-BBD9-94498F1F7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18</xdr:col>
      <xdr:colOff>38100</xdr:colOff>
      <xdr:row>1544</xdr:row>
      <xdr:rowOff>114300</xdr:rowOff>
    </xdr:from>
    <xdr:to>
      <xdr:col>24</xdr:col>
      <xdr:colOff>393700</xdr:colOff>
      <xdr:row>1561</xdr:row>
      <xdr:rowOff>127000</xdr:rowOff>
    </xdr:to>
    <xdr:graphicFrame macro="">
      <xdr:nvGraphicFramePr>
        <xdr:cNvPr id="2064766" name="Chart 34">
          <a:extLst>
            <a:ext uri="{FF2B5EF4-FFF2-40B4-BE49-F238E27FC236}">
              <a16:creationId xmlns:a16="http://schemas.microsoft.com/office/drawing/2014/main" id="{38D9F903-8622-5646-A803-83B31D8FE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19</xdr:col>
      <xdr:colOff>63500</xdr:colOff>
      <xdr:row>1105</xdr:row>
      <xdr:rowOff>0</xdr:rowOff>
    </xdr:from>
    <xdr:to>
      <xdr:col>25</xdr:col>
      <xdr:colOff>88900</xdr:colOff>
      <xdr:row>1122</xdr:row>
      <xdr:rowOff>12700</xdr:rowOff>
    </xdr:to>
    <xdr:graphicFrame macro="">
      <xdr:nvGraphicFramePr>
        <xdr:cNvPr id="2064767" name="Chart 34">
          <a:extLst>
            <a:ext uri="{FF2B5EF4-FFF2-40B4-BE49-F238E27FC236}">
              <a16:creationId xmlns:a16="http://schemas.microsoft.com/office/drawing/2014/main" id="{60A98E27-C23B-5C46-85E4-7DCA5181C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19</xdr:col>
      <xdr:colOff>63500</xdr:colOff>
      <xdr:row>1122</xdr:row>
      <xdr:rowOff>152400</xdr:rowOff>
    </xdr:from>
    <xdr:to>
      <xdr:col>25</xdr:col>
      <xdr:colOff>88900</xdr:colOff>
      <xdr:row>1140</xdr:row>
      <xdr:rowOff>0</xdr:rowOff>
    </xdr:to>
    <xdr:graphicFrame macro="">
      <xdr:nvGraphicFramePr>
        <xdr:cNvPr id="2064768" name="Chart 35">
          <a:extLst>
            <a:ext uri="{FF2B5EF4-FFF2-40B4-BE49-F238E27FC236}">
              <a16:creationId xmlns:a16="http://schemas.microsoft.com/office/drawing/2014/main" id="{25B52675-B52C-CA47-94F7-92E1BE543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18</xdr:col>
      <xdr:colOff>304800</xdr:colOff>
      <xdr:row>921</xdr:row>
      <xdr:rowOff>127000</xdr:rowOff>
    </xdr:from>
    <xdr:to>
      <xdr:col>24</xdr:col>
      <xdr:colOff>330200</xdr:colOff>
      <xdr:row>937</xdr:row>
      <xdr:rowOff>0</xdr:rowOff>
    </xdr:to>
    <xdr:graphicFrame macro="">
      <xdr:nvGraphicFramePr>
        <xdr:cNvPr id="2064769" name="Chart 33">
          <a:extLst>
            <a:ext uri="{FF2B5EF4-FFF2-40B4-BE49-F238E27FC236}">
              <a16:creationId xmlns:a16="http://schemas.microsoft.com/office/drawing/2014/main" id="{C6C9979C-D456-0140-B8A8-F9FE7F525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18</xdr:col>
      <xdr:colOff>292100</xdr:colOff>
      <xdr:row>937</xdr:row>
      <xdr:rowOff>38100</xdr:rowOff>
    </xdr:from>
    <xdr:to>
      <xdr:col>24</xdr:col>
      <xdr:colOff>317500</xdr:colOff>
      <xdr:row>952</xdr:row>
      <xdr:rowOff>88900</xdr:rowOff>
    </xdr:to>
    <xdr:graphicFrame macro="">
      <xdr:nvGraphicFramePr>
        <xdr:cNvPr id="2064770" name="Chart 36">
          <a:extLst>
            <a:ext uri="{FF2B5EF4-FFF2-40B4-BE49-F238E27FC236}">
              <a16:creationId xmlns:a16="http://schemas.microsoft.com/office/drawing/2014/main" id="{EAB679F0-62B0-8744-A155-8018FCC88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15</xdr:col>
      <xdr:colOff>101600</xdr:colOff>
      <xdr:row>1022</xdr:row>
      <xdr:rowOff>101600</xdr:rowOff>
    </xdr:from>
    <xdr:to>
      <xdr:col>22</xdr:col>
      <xdr:colOff>114300</xdr:colOff>
      <xdr:row>1037</xdr:row>
      <xdr:rowOff>152400</xdr:rowOff>
    </xdr:to>
    <xdr:graphicFrame macro="">
      <xdr:nvGraphicFramePr>
        <xdr:cNvPr id="2064771" name="Chart 38">
          <a:extLst>
            <a:ext uri="{FF2B5EF4-FFF2-40B4-BE49-F238E27FC236}">
              <a16:creationId xmlns:a16="http://schemas.microsoft.com/office/drawing/2014/main" id="{7E373471-1515-8141-A4AC-E822FC287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50800</xdr:colOff>
      <xdr:row>1038</xdr:row>
      <xdr:rowOff>101600</xdr:rowOff>
    </xdr:from>
    <xdr:to>
      <xdr:col>22</xdr:col>
      <xdr:colOff>76200</xdr:colOff>
      <xdr:row>1053</xdr:row>
      <xdr:rowOff>152400</xdr:rowOff>
    </xdr:to>
    <xdr:graphicFrame macro="">
      <xdr:nvGraphicFramePr>
        <xdr:cNvPr id="2064772" name="Chart 39">
          <a:extLst>
            <a:ext uri="{FF2B5EF4-FFF2-40B4-BE49-F238E27FC236}">
              <a16:creationId xmlns:a16="http://schemas.microsoft.com/office/drawing/2014/main" id="{244FD7A2-9B9E-2D43-98AF-2CD6D59B7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38100</xdr:colOff>
      <xdr:row>106</xdr:row>
      <xdr:rowOff>101600</xdr:rowOff>
    </xdr:from>
    <xdr:to>
      <xdr:col>15</xdr:col>
      <xdr:colOff>25400</xdr:colOff>
      <xdr:row>121</xdr:row>
      <xdr:rowOff>63500</xdr:rowOff>
    </xdr:to>
    <xdr:graphicFrame macro="">
      <xdr:nvGraphicFramePr>
        <xdr:cNvPr id="884257" name="Chart 10">
          <a:extLst>
            <a:ext uri="{FF2B5EF4-FFF2-40B4-BE49-F238E27FC236}">
              <a16:creationId xmlns:a16="http://schemas.microsoft.com/office/drawing/2014/main" id="{80304493-B88B-7A43-83AC-5609F6F54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203200</xdr:colOff>
      <xdr:row>345</xdr:row>
      <xdr:rowOff>127000</xdr:rowOff>
    </xdr:from>
    <xdr:to>
      <xdr:col>11</xdr:col>
      <xdr:colOff>177800</xdr:colOff>
      <xdr:row>361</xdr:row>
      <xdr:rowOff>12700</xdr:rowOff>
    </xdr:to>
    <xdr:graphicFrame macro="">
      <xdr:nvGraphicFramePr>
        <xdr:cNvPr id="884258" name="Chart 11">
          <a:extLst>
            <a:ext uri="{FF2B5EF4-FFF2-40B4-BE49-F238E27FC236}">
              <a16:creationId xmlns:a16="http://schemas.microsoft.com/office/drawing/2014/main" id="{FE4A1782-6BA9-564D-9BE9-64516D1FD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342900</xdr:colOff>
      <xdr:row>319</xdr:row>
      <xdr:rowOff>127000</xdr:rowOff>
    </xdr:from>
    <xdr:to>
      <xdr:col>14</xdr:col>
      <xdr:colOff>368300</xdr:colOff>
      <xdr:row>335</xdr:row>
      <xdr:rowOff>114300</xdr:rowOff>
    </xdr:to>
    <xdr:graphicFrame macro="">
      <xdr:nvGraphicFramePr>
        <xdr:cNvPr id="884259" name="Chart 12">
          <a:extLst>
            <a:ext uri="{FF2B5EF4-FFF2-40B4-BE49-F238E27FC236}">
              <a16:creationId xmlns:a16="http://schemas.microsoft.com/office/drawing/2014/main" id="{AA058A47-BBC8-FE4E-A761-89BA0D195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1226</xdr:row>
      <xdr:rowOff>76200</xdr:rowOff>
    </xdr:from>
    <xdr:to>
      <xdr:col>18</xdr:col>
      <xdr:colOff>50800</xdr:colOff>
      <xdr:row>1241</xdr:row>
      <xdr:rowOff>101600</xdr:rowOff>
    </xdr:to>
    <xdr:graphicFrame macro="">
      <xdr:nvGraphicFramePr>
        <xdr:cNvPr id="884260" name="Chart 15">
          <a:extLst>
            <a:ext uri="{FF2B5EF4-FFF2-40B4-BE49-F238E27FC236}">
              <a16:creationId xmlns:a16="http://schemas.microsoft.com/office/drawing/2014/main" id="{86AA92CA-B20D-4340-B23B-D7EEBB101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63500</xdr:colOff>
      <xdr:row>377</xdr:row>
      <xdr:rowOff>101600</xdr:rowOff>
    </xdr:from>
    <xdr:to>
      <xdr:col>11</xdr:col>
      <xdr:colOff>406400</xdr:colOff>
      <xdr:row>391</xdr:row>
      <xdr:rowOff>25400</xdr:rowOff>
    </xdr:to>
    <xdr:graphicFrame macro="">
      <xdr:nvGraphicFramePr>
        <xdr:cNvPr id="884261" name="Chart 10">
          <a:extLst>
            <a:ext uri="{FF2B5EF4-FFF2-40B4-BE49-F238E27FC236}">
              <a16:creationId xmlns:a16="http://schemas.microsoft.com/office/drawing/2014/main" id="{C7FA3609-CB92-7042-8CD0-BC555061A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38100</xdr:colOff>
      <xdr:row>1055</xdr:row>
      <xdr:rowOff>101600</xdr:rowOff>
    </xdr:from>
    <xdr:to>
      <xdr:col>18</xdr:col>
      <xdr:colOff>25400</xdr:colOff>
      <xdr:row>1071</xdr:row>
      <xdr:rowOff>12700</xdr:rowOff>
    </xdr:to>
    <xdr:graphicFrame macro="">
      <xdr:nvGraphicFramePr>
        <xdr:cNvPr id="884262" name="Chart 11">
          <a:extLst>
            <a:ext uri="{FF2B5EF4-FFF2-40B4-BE49-F238E27FC236}">
              <a16:creationId xmlns:a16="http://schemas.microsoft.com/office/drawing/2014/main" id="{3A8F1C03-EE61-1148-A3A3-AA394789A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292100</xdr:colOff>
      <xdr:row>1569</xdr:row>
      <xdr:rowOff>38100</xdr:rowOff>
    </xdr:from>
    <xdr:to>
      <xdr:col>23</xdr:col>
      <xdr:colOff>165100</xdr:colOff>
      <xdr:row>1584</xdr:row>
      <xdr:rowOff>63500</xdr:rowOff>
    </xdr:to>
    <xdr:graphicFrame macro="">
      <xdr:nvGraphicFramePr>
        <xdr:cNvPr id="884263" name="Chart 12">
          <a:extLst>
            <a:ext uri="{FF2B5EF4-FFF2-40B4-BE49-F238E27FC236}">
              <a16:creationId xmlns:a16="http://schemas.microsoft.com/office/drawing/2014/main" id="{9D0D3B75-374E-F14B-80CA-E2B3AA162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292100</xdr:colOff>
      <xdr:row>1585</xdr:row>
      <xdr:rowOff>25400</xdr:rowOff>
    </xdr:from>
    <xdr:to>
      <xdr:col>23</xdr:col>
      <xdr:colOff>177800</xdr:colOff>
      <xdr:row>1600</xdr:row>
      <xdr:rowOff>38100</xdr:rowOff>
    </xdr:to>
    <xdr:graphicFrame macro="">
      <xdr:nvGraphicFramePr>
        <xdr:cNvPr id="884264" name="Chart 13">
          <a:extLst>
            <a:ext uri="{FF2B5EF4-FFF2-40B4-BE49-F238E27FC236}">
              <a16:creationId xmlns:a16="http://schemas.microsoft.com/office/drawing/2014/main" id="{A849C900-AB84-5D4D-A79A-45B6CEFEF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419100</xdr:colOff>
      <xdr:row>3</xdr:row>
      <xdr:rowOff>0</xdr:rowOff>
    </xdr:from>
    <xdr:to>
      <xdr:col>24</xdr:col>
      <xdr:colOff>393700</xdr:colOff>
      <xdr:row>16</xdr:row>
      <xdr:rowOff>127000</xdr:rowOff>
    </xdr:to>
    <xdr:graphicFrame macro="">
      <xdr:nvGraphicFramePr>
        <xdr:cNvPr id="884265" name="Chart 10">
          <a:extLst>
            <a:ext uri="{FF2B5EF4-FFF2-40B4-BE49-F238E27FC236}">
              <a16:creationId xmlns:a16="http://schemas.microsoft.com/office/drawing/2014/main" id="{74196ACA-A0B6-E348-A81B-192C7221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393700</xdr:colOff>
      <xdr:row>17</xdr:row>
      <xdr:rowOff>38100</xdr:rowOff>
    </xdr:from>
    <xdr:to>
      <xdr:col>24</xdr:col>
      <xdr:colOff>342900</xdr:colOff>
      <xdr:row>31</xdr:row>
      <xdr:rowOff>76200</xdr:rowOff>
    </xdr:to>
    <xdr:graphicFrame macro="">
      <xdr:nvGraphicFramePr>
        <xdr:cNvPr id="884266" name="Chart 11">
          <a:extLst>
            <a:ext uri="{FF2B5EF4-FFF2-40B4-BE49-F238E27FC236}">
              <a16:creationId xmlns:a16="http://schemas.microsoft.com/office/drawing/2014/main" id="{AAF0B87B-3A59-D749-9A1A-39105D755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279400</xdr:colOff>
      <xdr:row>1600</xdr:row>
      <xdr:rowOff>139700</xdr:rowOff>
    </xdr:from>
    <xdr:to>
      <xdr:col>23</xdr:col>
      <xdr:colOff>165100</xdr:colOff>
      <xdr:row>1615</xdr:row>
      <xdr:rowOff>152400</xdr:rowOff>
    </xdr:to>
    <xdr:graphicFrame macro="">
      <xdr:nvGraphicFramePr>
        <xdr:cNvPr id="884267" name="Chart 10">
          <a:extLst>
            <a:ext uri="{FF2B5EF4-FFF2-40B4-BE49-F238E27FC236}">
              <a16:creationId xmlns:a16="http://schemas.microsoft.com/office/drawing/2014/main" id="{8701A81F-A3E8-8F47-AF2A-37E1E3A8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76200</xdr:colOff>
      <xdr:row>391</xdr:row>
      <xdr:rowOff>50800</xdr:rowOff>
    </xdr:from>
    <xdr:to>
      <xdr:col>11</xdr:col>
      <xdr:colOff>419100</xdr:colOff>
      <xdr:row>404</xdr:row>
      <xdr:rowOff>139700</xdr:rowOff>
    </xdr:to>
    <xdr:graphicFrame macro="">
      <xdr:nvGraphicFramePr>
        <xdr:cNvPr id="884268" name="Chart 13">
          <a:extLst>
            <a:ext uri="{FF2B5EF4-FFF2-40B4-BE49-F238E27FC236}">
              <a16:creationId xmlns:a16="http://schemas.microsoft.com/office/drawing/2014/main" id="{555F8D68-AE38-004D-9EAA-0B55F0225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88900</xdr:colOff>
      <xdr:row>405</xdr:row>
      <xdr:rowOff>25400</xdr:rowOff>
    </xdr:from>
    <xdr:to>
      <xdr:col>11</xdr:col>
      <xdr:colOff>419100</xdr:colOff>
      <xdr:row>418</xdr:row>
      <xdr:rowOff>127000</xdr:rowOff>
    </xdr:to>
    <xdr:graphicFrame macro="">
      <xdr:nvGraphicFramePr>
        <xdr:cNvPr id="884269" name="Chart 14">
          <a:extLst>
            <a:ext uri="{FF2B5EF4-FFF2-40B4-BE49-F238E27FC236}">
              <a16:creationId xmlns:a16="http://schemas.microsoft.com/office/drawing/2014/main" id="{0FC1B3E7-65E1-0B42-BC79-3FBC4784B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76200</xdr:colOff>
      <xdr:row>418</xdr:row>
      <xdr:rowOff>127000</xdr:rowOff>
    </xdr:from>
    <xdr:to>
      <xdr:col>12</xdr:col>
      <xdr:colOff>0</xdr:colOff>
      <xdr:row>432</xdr:row>
      <xdr:rowOff>165100</xdr:rowOff>
    </xdr:to>
    <xdr:graphicFrame macro="">
      <xdr:nvGraphicFramePr>
        <xdr:cNvPr id="884270" name="Chart 13">
          <a:extLst>
            <a:ext uri="{FF2B5EF4-FFF2-40B4-BE49-F238E27FC236}">
              <a16:creationId xmlns:a16="http://schemas.microsoft.com/office/drawing/2014/main" id="{7B3FF681-40B7-4549-B4E0-6D57D9672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419100</xdr:colOff>
      <xdr:row>937</xdr:row>
      <xdr:rowOff>0</xdr:rowOff>
    </xdr:from>
    <xdr:to>
      <xdr:col>13</xdr:col>
      <xdr:colOff>25400</xdr:colOff>
      <xdr:row>951</xdr:row>
      <xdr:rowOff>152400</xdr:rowOff>
    </xdr:to>
    <xdr:graphicFrame macro="">
      <xdr:nvGraphicFramePr>
        <xdr:cNvPr id="884271" name="Chart 15">
          <a:extLst>
            <a:ext uri="{FF2B5EF4-FFF2-40B4-BE49-F238E27FC236}">
              <a16:creationId xmlns:a16="http://schemas.microsoft.com/office/drawing/2014/main" id="{5DBBB6BB-6E93-E141-9913-D9775F190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0</xdr:colOff>
      <xdr:row>952</xdr:row>
      <xdr:rowOff>50800</xdr:rowOff>
    </xdr:from>
    <xdr:to>
      <xdr:col>13</xdr:col>
      <xdr:colOff>38100</xdr:colOff>
      <xdr:row>968</xdr:row>
      <xdr:rowOff>38100</xdr:rowOff>
    </xdr:to>
    <xdr:graphicFrame macro="">
      <xdr:nvGraphicFramePr>
        <xdr:cNvPr id="884272" name="Chart 16">
          <a:extLst>
            <a:ext uri="{FF2B5EF4-FFF2-40B4-BE49-F238E27FC236}">
              <a16:creationId xmlns:a16="http://schemas.microsoft.com/office/drawing/2014/main" id="{1C1A1051-3520-C541-954D-51AC92EE6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330200</xdr:colOff>
      <xdr:row>1395</xdr:row>
      <xdr:rowOff>139700</xdr:rowOff>
    </xdr:from>
    <xdr:to>
      <xdr:col>18</xdr:col>
      <xdr:colOff>12700</xdr:colOff>
      <xdr:row>1413</xdr:row>
      <xdr:rowOff>12700</xdr:rowOff>
    </xdr:to>
    <xdr:graphicFrame macro="">
      <xdr:nvGraphicFramePr>
        <xdr:cNvPr id="884273" name="Chart 7">
          <a:extLst>
            <a:ext uri="{FF2B5EF4-FFF2-40B4-BE49-F238E27FC236}">
              <a16:creationId xmlns:a16="http://schemas.microsoft.com/office/drawing/2014/main" id="{FC8853D6-DF23-B54A-8823-DDEDF3B12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228600</xdr:colOff>
      <xdr:row>1453</xdr:row>
      <xdr:rowOff>152400</xdr:rowOff>
    </xdr:from>
    <xdr:to>
      <xdr:col>22</xdr:col>
      <xdr:colOff>393700</xdr:colOff>
      <xdr:row>1469</xdr:row>
      <xdr:rowOff>38100</xdr:rowOff>
    </xdr:to>
    <xdr:graphicFrame macro="">
      <xdr:nvGraphicFramePr>
        <xdr:cNvPr id="884274" name="Chart 8">
          <a:extLst>
            <a:ext uri="{FF2B5EF4-FFF2-40B4-BE49-F238E27FC236}">
              <a16:creationId xmlns:a16="http://schemas.microsoft.com/office/drawing/2014/main" id="{FFB32539-C8D0-1A48-B4FB-41AD722C9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25400</xdr:colOff>
      <xdr:row>1498</xdr:row>
      <xdr:rowOff>127000</xdr:rowOff>
    </xdr:from>
    <xdr:to>
      <xdr:col>18</xdr:col>
      <xdr:colOff>292100</xdr:colOff>
      <xdr:row>1514</xdr:row>
      <xdr:rowOff>12700</xdr:rowOff>
    </xdr:to>
    <xdr:graphicFrame macro="">
      <xdr:nvGraphicFramePr>
        <xdr:cNvPr id="884275" name="Chart 9">
          <a:extLst>
            <a:ext uri="{FF2B5EF4-FFF2-40B4-BE49-F238E27FC236}">
              <a16:creationId xmlns:a16="http://schemas.microsoft.com/office/drawing/2014/main" id="{F6E819B9-C082-BF4A-AEE2-F642146B2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317500</xdr:colOff>
      <xdr:row>1285</xdr:row>
      <xdr:rowOff>0</xdr:rowOff>
    </xdr:from>
    <xdr:to>
      <xdr:col>17</xdr:col>
      <xdr:colOff>304800</xdr:colOff>
      <xdr:row>1301</xdr:row>
      <xdr:rowOff>12700</xdr:rowOff>
    </xdr:to>
    <xdr:graphicFrame macro="">
      <xdr:nvGraphicFramePr>
        <xdr:cNvPr id="884276" name="Chart 6">
          <a:extLst>
            <a:ext uri="{FF2B5EF4-FFF2-40B4-BE49-F238E27FC236}">
              <a16:creationId xmlns:a16="http://schemas.microsoft.com/office/drawing/2014/main" id="{A6C7A879-4038-B64B-926F-654130BED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317500</xdr:colOff>
      <xdr:row>1302</xdr:row>
      <xdr:rowOff>0</xdr:rowOff>
    </xdr:from>
    <xdr:to>
      <xdr:col>17</xdr:col>
      <xdr:colOff>304800</xdr:colOff>
      <xdr:row>1317</xdr:row>
      <xdr:rowOff>38100</xdr:rowOff>
    </xdr:to>
    <xdr:graphicFrame macro="">
      <xdr:nvGraphicFramePr>
        <xdr:cNvPr id="884277" name="Chart 7">
          <a:extLst>
            <a:ext uri="{FF2B5EF4-FFF2-40B4-BE49-F238E27FC236}">
              <a16:creationId xmlns:a16="http://schemas.microsoft.com/office/drawing/2014/main" id="{85D6CEEB-C5FC-074A-B60F-4DEFAE598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11</xdr:col>
      <xdr:colOff>317500</xdr:colOff>
      <xdr:row>1318</xdr:row>
      <xdr:rowOff>0</xdr:rowOff>
    </xdr:from>
    <xdr:to>
      <xdr:col>17</xdr:col>
      <xdr:colOff>304800</xdr:colOff>
      <xdr:row>1333</xdr:row>
      <xdr:rowOff>38100</xdr:rowOff>
    </xdr:to>
    <xdr:graphicFrame macro="">
      <xdr:nvGraphicFramePr>
        <xdr:cNvPr id="884278" name="Chart 5">
          <a:extLst>
            <a:ext uri="{FF2B5EF4-FFF2-40B4-BE49-F238E27FC236}">
              <a16:creationId xmlns:a16="http://schemas.microsoft.com/office/drawing/2014/main" id="{5C36ECB3-8D36-3E4A-B358-48C2480E1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317500</xdr:colOff>
      <xdr:row>1334</xdr:row>
      <xdr:rowOff>0</xdr:rowOff>
    </xdr:from>
    <xdr:to>
      <xdr:col>17</xdr:col>
      <xdr:colOff>304800</xdr:colOff>
      <xdr:row>1349</xdr:row>
      <xdr:rowOff>38100</xdr:rowOff>
    </xdr:to>
    <xdr:graphicFrame macro="">
      <xdr:nvGraphicFramePr>
        <xdr:cNvPr id="884279" name="Chart 6">
          <a:extLst>
            <a:ext uri="{FF2B5EF4-FFF2-40B4-BE49-F238E27FC236}">
              <a16:creationId xmlns:a16="http://schemas.microsoft.com/office/drawing/2014/main" id="{55CCE5F4-88A1-0C44-9FFC-1B32D7BE5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11</xdr:col>
      <xdr:colOff>317500</xdr:colOff>
      <xdr:row>1350</xdr:row>
      <xdr:rowOff>0</xdr:rowOff>
    </xdr:from>
    <xdr:to>
      <xdr:col>17</xdr:col>
      <xdr:colOff>304800</xdr:colOff>
      <xdr:row>1365</xdr:row>
      <xdr:rowOff>38100</xdr:rowOff>
    </xdr:to>
    <xdr:graphicFrame macro="">
      <xdr:nvGraphicFramePr>
        <xdr:cNvPr id="884280" name="Chart 7">
          <a:extLst>
            <a:ext uri="{FF2B5EF4-FFF2-40B4-BE49-F238E27FC236}">
              <a16:creationId xmlns:a16="http://schemas.microsoft.com/office/drawing/2014/main" id="{742DE75D-8DCB-9349-B5E5-C02E66DC9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317500</xdr:colOff>
      <xdr:row>1367</xdr:row>
      <xdr:rowOff>0</xdr:rowOff>
    </xdr:from>
    <xdr:to>
      <xdr:col>17</xdr:col>
      <xdr:colOff>304800</xdr:colOff>
      <xdr:row>1382</xdr:row>
      <xdr:rowOff>38100</xdr:rowOff>
    </xdr:to>
    <xdr:graphicFrame macro="">
      <xdr:nvGraphicFramePr>
        <xdr:cNvPr id="884281" name="Chart 9">
          <a:extLst>
            <a:ext uri="{FF2B5EF4-FFF2-40B4-BE49-F238E27FC236}">
              <a16:creationId xmlns:a16="http://schemas.microsoft.com/office/drawing/2014/main" id="{BB324184-ADBB-024D-AD0D-E02DE8CD1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419100</xdr:colOff>
      <xdr:row>48</xdr:row>
      <xdr:rowOff>139700</xdr:rowOff>
    </xdr:from>
    <xdr:to>
      <xdr:col>19</xdr:col>
      <xdr:colOff>381000</xdr:colOff>
      <xdr:row>62</xdr:row>
      <xdr:rowOff>139700</xdr:rowOff>
    </xdr:to>
    <xdr:graphicFrame macro="">
      <xdr:nvGraphicFramePr>
        <xdr:cNvPr id="884282" name="Chart 26">
          <a:extLst>
            <a:ext uri="{FF2B5EF4-FFF2-40B4-BE49-F238E27FC236}">
              <a16:creationId xmlns:a16="http://schemas.microsoft.com/office/drawing/2014/main" id="{C75AB01C-2519-2648-AA08-D9523CAD1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0</xdr:colOff>
      <xdr:row>77</xdr:row>
      <xdr:rowOff>0</xdr:rowOff>
    </xdr:from>
    <xdr:to>
      <xdr:col>19</xdr:col>
      <xdr:colOff>393700</xdr:colOff>
      <xdr:row>91</xdr:row>
      <xdr:rowOff>0</xdr:rowOff>
    </xdr:to>
    <xdr:graphicFrame macro="">
      <xdr:nvGraphicFramePr>
        <xdr:cNvPr id="884283" name="Chart 26">
          <a:extLst>
            <a:ext uri="{FF2B5EF4-FFF2-40B4-BE49-F238E27FC236}">
              <a16:creationId xmlns:a16="http://schemas.microsoft.com/office/drawing/2014/main" id="{58C87B54-516F-4E44-AC97-88998B875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queryTables/queryTable1.xml><?xml version="1.0" encoding="utf-8"?>
<queryTable xmlns="http://schemas.openxmlformats.org/spreadsheetml/2006/main" name="Duncan 2007 rm sources"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Grange Duncan 2006"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64"/>
  <sheetViews>
    <sheetView topLeftCell="A6" zoomScale="150" zoomScaleNormal="125" workbookViewId="0">
      <selection activeCell="A3" sqref="A3"/>
    </sheetView>
  </sheetViews>
  <sheetFormatPr baseColWidth="10" defaultColWidth="10.6640625" defaultRowHeight="13" x14ac:dyDescent="0.15"/>
  <cols>
    <col min="1" max="1" width="2.33203125" style="73" customWidth="1"/>
    <col min="2" max="3" width="2.5" style="73" customWidth="1"/>
    <col min="4" max="4" width="20.83203125" style="73" customWidth="1"/>
    <col min="5" max="6" width="4.5" style="73" customWidth="1"/>
    <col min="7" max="7" width="6.83203125" style="73" customWidth="1"/>
    <col min="8" max="8" width="4.6640625" style="73" customWidth="1"/>
    <col min="9" max="9" width="5.1640625" style="73" customWidth="1"/>
    <col min="10" max="10" width="6.83203125" style="73" customWidth="1"/>
    <col min="11" max="11" width="15.33203125" style="73" customWidth="1"/>
    <col min="12" max="12" width="6.1640625" style="73" customWidth="1"/>
    <col min="13" max="13" width="6.5" style="73" customWidth="1"/>
    <col min="14" max="29" width="6.33203125" style="73" customWidth="1"/>
    <col min="30" max="16384" width="10.6640625" style="73"/>
  </cols>
  <sheetData>
    <row r="1" spans="2:6" ht="15" customHeight="1" x14ac:dyDescent="0.15"/>
    <row r="2" spans="2:6" s="358" customFormat="1" ht="25" customHeight="1" x14ac:dyDescent="0.15">
      <c r="B2" s="367" t="s">
        <v>12588</v>
      </c>
      <c r="E2" s="359"/>
      <c r="F2" s="362"/>
    </row>
    <row r="3" spans="2:6" s="358" customFormat="1" ht="23" customHeight="1" x14ac:dyDescent="0.15">
      <c r="B3" s="367" t="s">
        <v>12589</v>
      </c>
    </row>
    <row r="4" spans="2:6" s="358" customFormat="1" ht="15" customHeight="1" x14ac:dyDescent="0.15"/>
    <row r="5" spans="2:6" s="358" customFormat="1" ht="15" customHeight="1" x14ac:dyDescent="0.2">
      <c r="B5" s="360" t="s">
        <v>2</v>
      </c>
    </row>
    <row r="6" spans="2:6" s="358" customFormat="1" ht="15" customHeight="1" x14ac:dyDescent="0.2">
      <c r="B6" s="360" t="s">
        <v>1</v>
      </c>
    </row>
    <row r="7" spans="2:6" s="358" customFormat="1" ht="15" customHeight="1" x14ac:dyDescent="0.2">
      <c r="B7" s="360" t="s">
        <v>3424</v>
      </c>
    </row>
    <row r="8" spans="2:6" s="358" customFormat="1" ht="15" customHeight="1" x14ac:dyDescent="0.15"/>
    <row r="9" spans="2:6" s="358" customFormat="1" ht="15" customHeight="1" x14ac:dyDescent="0.2">
      <c r="B9" s="361" t="s">
        <v>31</v>
      </c>
    </row>
    <row r="10" spans="2:6" s="358" customFormat="1" ht="15" customHeight="1" x14ac:dyDescent="0.2">
      <c r="B10" s="361" t="s">
        <v>202</v>
      </c>
    </row>
    <row r="11" spans="2:6" s="358" customFormat="1" ht="15" customHeight="1" x14ac:dyDescent="0.2">
      <c r="B11" s="361" t="s">
        <v>12501</v>
      </c>
    </row>
    <row r="12" spans="2:6" s="358" customFormat="1" ht="15" customHeight="1" x14ac:dyDescent="0.2">
      <c r="B12" s="361"/>
    </row>
    <row r="13" spans="2:6" s="358" customFormat="1" ht="15" customHeight="1" x14ac:dyDescent="0.2">
      <c r="B13" s="361" t="s">
        <v>162</v>
      </c>
    </row>
    <row r="14" spans="2:6" s="358" customFormat="1" ht="15" customHeight="1" x14ac:dyDescent="0.2">
      <c r="B14" s="361" t="s">
        <v>203</v>
      </c>
    </row>
    <row r="15" spans="2:6" s="358" customFormat="1" ht="15" customHeight="1" x14ac:dyDescent="0.2">
      <c r="B15" s="361" t="s">
        <v>12537</v>
      </c>
    </row>
    <row r="16" spans="2:6" s="358" customFormat="1" ht="15" customHeight="1" x14ac:dyDescent="0.2">
      <c r="B16" s="361" t="s">
        <v>89</v>
      </c>
    </row>
    <row r="17" spans="2:2" s="358" customFormat="1" ht="15" customHeight="1" x14ac:dyDescent="0.2">
      <c r="B17" s="361" t="s">
        <v>90</v>
      </c>
    </row>
    <row r="18" spans="2:2" s="358" customFormat="1" ht="15" customHeight="1" x14ac:dyDescent="0.2">
      <c r="B18" s="361" t="s">
        <v>32</v>
      </c>
    </row>
    <row r="19" spans="2:2" s="358" customFormat="1" ht="15" customHeight="1" x14ac:dyDescent="0.2">
      <c r="B19" s="361" t="s">
        <v>0</v>
      </c>
    </row>
    <row r="20" spans="2:2" s="358" customFormat="1" ht="15" customHeight="1" x14ac:dyDescent="0.2">
      <c r="B20" s="361" t="s">
        <v>91</v>
      </c>
    </row>
    <row r="21" spans="2:2" s="358" customFormat="1" ht="15" customHeight="1" x14ac:dyDescent="0.2">
      <c r="B21" s="361" t="s">
        <v>61</v>
      </c>
    </row>
    <row r="22" spans="2:2" s="358" customFormat="1" ht="15" customHeight="1" x14ac:dyDescent="0.2">
      <c r="B22" s="361" t="s">
        <v>62</v>
      </c>
    </row>
    <row r="23" spans="2:2" s="358" customFormat="1" ht="15" customHeight="1" x14ac:dyDescent="0.2">
      <c r="B23" s="361" t="s">
        <v>63</v>
      </c>
    </row>
    <row r="24" spans="2:2" s="358" customFormat="1" ht="14" customHeight="1" x14ac:dyDescent="0.2">
      <c r="B24" s="361" t="s">
        <v>64</v>
      </c>
    </row>
    <row r="25" spans="2:2" s="358" customFormat="1" ht="15" customHeight="1" x14ac:dyDescent="0.2">
      <c r="B25" s="361" t="s">
        <v>65</v>
      </c>
    </row>
    <row r="26" spans="2:2" s="358" customFormat="1" ht="15" customHeight="1" x14ac:dyDescent="0.15">
      <c r="B26" s="377"/>
    </row>
    <row r="27" spans="2:2" s="358" customFormat="1" ht="15" customHeight="1" x14ac:dyDescent="0.2">
      <c r="B27" s="361" t="s">
        <v>66</v>
      </c>
    </row>
    <row r="28" spans="2:2" s="358" customFormat="1" ht="15" customHeight="1" x14ac:dyDescent="0.2">
      <c r="B28" s="361" t="s">
        <v>151</v>
      </c>
    </row>
    <row r="29" spans="2:2" s="358" customFormat="1" ht="15" customHeight="1" x14ac:dyDescent="0.2">
      <c r="B29" s="361" t="s">
        <v>12538</v>
      </c>
    </row>
    <row r="30" spans="2:2" s="358" customFormat="1" ht="15" customHeight="1" x14ac:dyDescent="0.2">
      <c r="B30" s="361" t="s">
        <v>12539</v>
      </c>
    </row>
    <row r="31" spans="2:2" s="358" customFormat="1" ht="15" customHeight="1" x14ac:dyDescent="0.2">
      <c r="B31" s="361" t="s">
        <v>268</v>
      </c>
    </row>
    <row r="32" spans="2:2" s="358" customFormat="1" ht="15" customHeight="1" x14ac:dyDescent="0.2">
      <c r="B32" s="361" t="s">
        <v>269</v>
      </c>
    </row>
    <row r="33" spans="1:30" ht="15" customHeight="1" x14ac:dyDescent="0.15">
      <c r="A33" s="229"/>
      <c r="B33" s="235"/>
      <c r="C33" s="235"/>
      <c r="D33" s="229"/>
      <c r="E33" s="257"/>
      <c r="F33" s="255"/>
      <c r="G33" s="237"/>
      <c r="H33" s="236"/>
      <c r="I33" s="253"/>
      <c r="J33" s="237"/>
      <c r="K33" s="238"/>
      <c r="L33" s="237"/>
      <c r="M33" s="237"/>
    </row>
    <row r="34" spans="1:30" ht="15" customHeight="1" x14ac:dyDescent="0.15"/>
    <row r="35" spans="1:30" ht="15" customHeight="1" x14ac:dyDescent="0.2">
      <c r="B35" s="343" t="s">
        <v>11283</v>
      </c>
    </row>
    <row r="36" spans="1:30" ht="15" customHeight="1" x14ac:dyDescent="0.2">
      <c r="A36" s="307"/>
    </row>
    <row r="37" spans="1:30" ht="15" customHeight="1" x14ac:dyDescent="0.15">
      <c r="B37" s="365" t="s">
        <v>12536</v>
      </c>
    </row>
    <row r="38" spans="1:30" ht="15" customHeight="1" x14ac:dyDescent="0.15">
      <c r="B38" s="366" t="s">
        <v>12507</v>
      </c>
    </row>
    <row r="39" spans="1:30" ht="15" customHeight="1" x14ac:dyDescent="0.15">
      <c r="B39" s="366" t="s">
        <v>12432</v>
      </c>
    </row>
    <row r="40" spans="1:30" ht="15" customHeight="1" x14ac:dyDescent="0.15">
      <c r="B40" s="457" t="s">
        <v>12508</v>
      </c>
    </row>
    <row r="41" spans="1:30" s="167" customFormat="1" ht="15" customHeight="1" x14ac:dyDescent="0.15">
      <c r="B41" s="331"/>
      <c r="C41" s="229"/>
      <c r="D41" s="229"/>
      <c r="E41" s="256"/>
      <c r="F41" s="252"/>
      <c r="G41" s="229"/>
      <c r="H41" s="229"/>
      <c r="I41" s="252"/>
      <c r="J41" s="229"/>
      <c r="K41" s="229"/>
      <c r="L41" s="229"/>
      <c r="M41" s="229"/>
    </row>
    <row r="42" spans="1:30" s="167" customFormat="1" ht="24" customHeight="1" x14ac:dyDescent="0.15">
      <c r="A42" s="346"/>
      <c r="B42" s="409" t="s">
        <v>12603</v>
      </c>
      <c r="C42" s="410"/>
      <c r="D42" s="411"/>
      <c r="E42" s="412" t="s">
        <v>4950</v>
      </c>
      <c r="F42" s="413" t="s">
        <v>4951</v>
      </c>
      <c r="G42" s="414" t="s">
        <v>12180</v>
      </c>
      <c r="H42" s="415" t="s">
        <v>12181</v>
      </c>
      <c r="I42" s="412" t="s">
        <v>12182</v>
      </c>
      <c r="J42" s="416" t="s">
        <v>12269</v>
      </c>
      <c r="K42" s="341" t="s">
        <v>5137</v>
      </c>
      <c r="L42" s="230"/>
      <c r="M42" s="230"/>
    </row>
    <row r="43" spans="1:30" s="167" customFormat="1" ht="15" customHeight="1" x14ac:dyDescent="0.15">
      <c r="B43" s="417"/>
      <c r="C43" s="418"/>
      <c r="D43" s="344"/>
      <c r="E43" s="379"/>
      <c r="F43" s="381"/>
      <c r="G43" s="419"/>
      <c r="H43" s="379"/>
      <c r="I43" s="379"/>
      <c r="J43" s="419"/>
      <c r="K43" s="231"/>
      <c r="L43" s="303"/>
      <c r="M43" s="303"/>
    </row>
    <row r="44" spans="1:30" s="167" customFormat="1" ht="15" customHeight="1" x14ac:dyDescent="0.15">
      <c r="B44" s="348" t="s">
        <v>12270</v>
      </c>
      <c r="C44" s="418"/>
      <c r="D44" s="344"/>
      <c r="E44" s="379"/>
      <c r="F44" s="381"/>
      <c r="G44" s="419"/>
      <c r="H44" s="379"/>
      <c r="I44" s="420"/>
      <c r="J44" s="419"/>
      <c r="K44" s="231"/>
      <c r="L44" s="302"/>
      <c r="M44" s="302"/>
      <c r="S44" s="306"/>
      <c r="X44" s="306"/>
      <c r="AB44" s="306"/>
      <c r="AD44" s="306"/>
    </row>
    <row r="45" spans="1:30" s="167" customFormat="1" ht="15" customHeight="1" x14ac:dyDescent="0.15">
      <c r="B45" s="421" t="s">
        <v>5367</v>
      </c>
      <c r="C45" s="418" t="s">
        <v>12271</v>
      </c>
      <c r="D45" s="344" t="s">
        <v>5368</v>
      </c>
      <c r="E45" s="379">
        <v>46</v>
      </c>
      <c r="F45" s="459">
        <v>0.77</v>
      </c>
      <c r="G45" s="419" t="s">
        <v>12272</v>
      </c>
      <c r="H45" s="462">
        <v>0.77</v>
      </c>
      <c r="I45" s="420">
        <v>6.1999999999999998E-3</v>
      </c>
      <c r="J45" s="419" t="s">
        <v>12273</v>
      </c>
      <c r="K45" s="231" t="s">
        <v>12274</v>
      </c>
      <c r="L45" s="302"/>
      <c r="M45" s="302"/>
      <c r="S45" s="306"/>
      <c r="X45" s="306"/>
      <c r="AB45" s="306"/>
      <c r="AD45" s="306"/>
    </row>
    <row r="46" spans="1:30" s="167" customFormat="1" ht="15" customHeight="1" x14ac:dyDescent="0.15">
      <c r="B46" s="421" t="s">
        <v>5367</v>
      </c>
      <c r="C46" s="418" t="s">
        <v>12275</v>
      </c>
      <c r="D46" s="344" t="s">
        <v>4953</v>
      </c>
      <c r="E46" s="379">
        <v>46</v>
      </c>
      <c r="F46" s="459">
        <v>0.74</v>
      </c>
      <c r="G46" s="419" t="s">
        <v>12276</v>
      </c>
      <c r="H46" s="462">
        <v>0.69</v>
      </c>
      <c r="I46" s="420">
        <v>5.1999999999999998E-3</v>
      </c>
      <c r="J46" s="419" t="s">
        <v>12273</v>
      </c>
      <c r="K46" s="231" t="s">
        <v>12274</v>
      </c>
      <c r="L46" s="302"/>
      <c r="M46" s="302"/>
      <c r="N46" s="302"/>
      <c r="S46" s="306"/>
      <c r="X46" s="306"/>
      <c r="AB46" s="306"/>
      <c r="AD46" s="306"/>
    </row>
    <row r="47" spans="1:30" s="167" customFormat="1" ht="15" customHeight="1" x14ac:dyDescent="0.15">
      <c r="B47" s="421" t="s">
        <v>5367</v>
      </c>
      <c r="C47" s="418" t="s">
        <v>12479</v>
      </c>
      <c r="D47" s="344" t="s">
        <v>5303</v>
      </c>
      <c r="E47" s="379">
        <v>40</v>
      </c>
      <c r="F47" s="459">
        <v>0.74</v>
      </c>
      <c r="G47" s="419" t="s">
        <v>12480</v>
      </c>
      <c r="H47" s="462">
        <v>0.71</v>
      </c>
      <c r="I47" s="420">
        <v>5.1999999999999998E-3</v>
      </c>
      <c r="J47" s="419" t="s">
        <v>12481</v>
      </c>
      <c r="K47" s="231" t="s">
        <v>12482</v>
      </c>
      <c r="L47" s="302"/>
      <c r="M47" s="302"/>
      <c r="N47" s="302"/>
      <c r="S47" s="306"/>
      <c r="X47" s="306"/>
      <c r="AB47" s="306"/>
      <c r="AD47" s="306"/>
    </row>
    <row r="48" spans="1:30" s="167" customFormat="1" ht="15" customHeight="1" x14ac:dyDescent="0.15">
      <c r="B48" s="421" t="s">
        <v>5367</v>
      </c>
      <c r="C48" s="418" t="s">
        <v>12483</v>
      </c>
      <c r="D48" s="344" t="s">
        <v>5292</v>
      </c>
      <c r="E48" s="379">
        <v>52</v>
      </c>
      <c r="F48" s="459">
        <v>0.72</v>
      </c>
      <c r="G48" s="419" t="s">
        <v>12484</v>
      </c>
      <c r="H48" s="462">
        <v>0.78</v>
      </c>
      <c r="I48" s="420">
        <v>2.8999999999999998E-3</v>
      </c>
      <c r="J48" s="419" t="s">
        <v>12485</v>
      </c>
      <c r="K48" s="231" t="s">
        <v>12486</v>
      </c>
      <c r="L48" s="303"/>
      <c r="M48" s="303"/>
      <c r="N48" s="302"/>
    </row>
    <row r="49" spans="2:30" s="167" customFormat="1" ht="15" customHeight="1" x14ac:dyDescent="0.15">
      <c r="B49" s="422" t="s">
        <v>12487</v>
      </c>
      <c r="C49" s="418" t="s">
        <v>12488</v>
      </c>
      <c r="D49" s="344" t="s">
        <v>12489</v>
      </c>
      <c r="E49" s="379">
        <v>78</v>
      </c>
      <c r="F49" s="459">
        <v>0.69</v>
      </c>
      <c r="G49" s="419" t="s">
        <v>12466</v>
      </c>
      <c r="H49" s="462">
        <v>0.55000000000000004</v>
      </c>
      <c r="I49" s="379">
        <v>0.88</v>
      </c>
      <c r="J49" s="419" t="s">
        <v>12467</v>
      </c>
      <c r="K49" s="231" t="s">
        <v>12354</v>
      </c>
      <c r="L49" s="302"/>
      <c r="M49" s="302"/>
      <c r="N49" s="302"/>
      <c r="S49" s="306"/>
      <c r="X49" s="306"/>
      <c r="AB49" s="306"/>
      <c r="AD49" s="306"/>
    </row>
    <row r="50" spans="2:30" s="167" customFormat="1" ht="15" customHeight="1" x14ac:dyDescent="0.15">
      <c r="B50" s="422" t="s">
        <v>12468</v>
      </c>
      <c r="C50" s="418" t="s">
        <v>12469</v>
      </c>
      <c r="D50" s="344" t="s">
        <v>12470</v>
      </c>
      <c r="E50" s="379">
        <v>353</v>
      </c>
      <c r="F50" s="459">
        <v>0.73</v>
      </c>
      <c r="G50" s="419" t="s">
        <v>12471</v>
      </c>
      <c r="H50" s="462">
        <v>0.48</v>
      </c>
      <c r="I50" s="379">
        <v>0.3</v>
      </c>
      <c r="J50" s="419" t="s">
        <v>12472</v>
      </c>
      <c r="K50" s="231" t="s">
        <v>12346</v>
      </c>
      <c r="L50" s="302"/>
      <c r="M50" s="302"/>
      <c r="N50" s="302"/>
      <c r="S50" s="306"/>
      <c r="X50" s="306"/>
      <c r="AB50" s="306"/>
      <c r="AD50" s="306"/>
    </row>
    <row r="51" spans="2:30" s="167" customFormat="1" ht="15" customHeight="1" x14ac:dyDescent="0.15">
      <c r="B51" s="422" t="s">
        <v>5367</v>
      </c>
      <c r="C51" s="418" t="s">
        <v>12347</v>
      </c>
      <c r="D51" s="344" t="s">
        <v>12348</v>
      </c>
      <c r="E51" s="379">
        <v>125</v>
      </c>
      <c r="F51" s="459">
        <v>0.73</v>
      </c>
      <c r="G51" s="419" t="s">
        <v>12349</v>
      </c>
      <c r="H51" s="462">
        <v>0.41</v>
      </c>
      <c r="I51" s="379">
        <v>0.08</v>
      </c>
      <c r="J51" s="419" t="s">
        <v>12350</v>
      </c>
      <c r="K51" s="231" t="s">
        <v>12319</v>
      </c>
      <c r="L51" s="302"/>
      <c r="M51" s="302"/>
      <c r="N51" s="302"/>
      <c r="S51" s="306"/>
      <c r="X51" s="306"/>
      <c r="AB51" s="306"/>
      <c r="AD51" s="306"/>
    </row>
    <row r="52" spans="2:30" s="167" customFormat="1" ht="15" customHeight="1" x14ac:dyDescent="0.15">
      <c r="B52" s="422" t="s">
        <v>5367</v>
      </c>
      <c r="C52" s="418" t="s">
        <v>12320</v>
      </c>
      <c r="D52" s="344" t="s">
        <v>12322</v>
      </c>
      <c r="E52" s="379">
        <v>111</v>
      </c>
      <c r="F52" s="460" t="s">
        <v>12323</v>
      </c>
      <c r="G52" s="419" t="s">
        <v>12214</v>
      </c>
      <c r="H52" s="462">
        <v>0.61</v>
      </c>
      <c r="I52" s="379">
        <v>0.17</v>
      </c>
      <c r="J52" s="419" t="s">
        <v>12215</v>
      </c>
      <c r="K52" s="231" t="s">
        <v>12216</v>
      </c>
      <c r="L52" s="302"/>
      <c r="M52" s="302"/>
      <c r="N52" s="302"/>
      <c r="S52" s="306"/>
      <c r="X52" s="306"/>
      <c r="AB52" s="306"/>
      <c r="AD52" s="306"/>
    </row>
    <row r="53" spans="2:30" s="167" customFormat="1" ht="15" customHeight="1" x14ac:dyDescent="0.15">
      <c r="B53" s="348" t="s">
        <v>12217</v>
      </c>
      <c r="C53" s="349"/>
      <c r="D53" s="229"/>
      <c r="E53" s="423"/>
      <c r="F53" s="461"/>
      <c r="G53" s="419"/>
      <c r="H53" s="463"/>
      <c r="I53" s="423"/>
      <c r="J53" s="419"/>
      <c r="K53" s="425"/>
      <c r="L53" s="230"/>
      <c r="M53" s="230"/>
      <c r="N53" s="302"/>
    </row>
    <row r="54" spans="2:30" s="167" customFormat="1" ht="15" customHeight="1" x14ac:dyDescent="0.15">
      <c r="B54" s="426" t="s">
        <v>5293</v>
      </c>
      <c r="C54" s="418" t="s">
        <v>12218</v>
      </c>
      <c r="D54" s="344" t="s">
        <v>4906</v>
      </c>
      <c r="E54" s="379">
        <v>82</v>
      </c>
      <c r="F54" s="459">
        <v>0.73</v>
      </c>
      <c r="G54" s="419" t="s">
        <v>12219</v>
      </c>
      <c r="H54" s="462">
        <v>0.76</v>
      </c>
      <c r="I54" s="379">
        <v>4.38</v>
      </c>
      <c r="J54" s="419" t="s">
        <v>12220</v>
      </c>
      <c r="K54" s="231" t="s">
        <v>12502</v>
      </c>
      <c r="L54" s="302"/>
      <c r="M54" s="302"/>
      <c r="N54" s="302"/>
      <c r="S54" s="306"/>
      <c r="X54" s="306"/>
      <c r="AB54" s="306"/>
      <c r="AD54" s="306"/>
    </row>
    <row r="55" spans="2:30" s="167" customFormat="1" ht="15" customHeight="1" x14ac:dyDescent="0.15">
      <c r="B55" s="426" t="s">
        <v>5293</v>
      </c>
      <c r="C55" s="418" t="s">
        <v>12221</v>
      </c>
      <c r="D55" s="344" t="s">
        <v>4907</v>
      </c>
      <c r="E55" s="379">
        <v>95</v>
      </c>
      <c r="F55" s="459">
        <v>0.67</v>
      </c>
      <c r="G55" s="419" t="s">
        <v>12222</v>
      </c>
      <c r="H55" s="462">
        <v>0.77</v>
      </c>
      <c r="I55" s="379">
        <v>6</v>
      </c>
      <c r="J55" s="419" t="s">
        <v>12223</v>
      </c>
      <c r="K55" s="231" t="s">
        <v>12502</v>
      </c>
      <c r="L55" s="302"/>
      <c r="M55" s="302"/>
      <c r="N55" s="302"/>
      <c r="S55" s="306"/>
      <c r="X55" s="306"/>
      <c r="AB55" s="306"/>
      <c r="AD55" s="306"/>
    </row>
    <row r="56" spans="2:30" s="167" customFormat="1" ht="15" customHeight="1" x14ac:dyDescent="0.15">
      <c r="B56" s="426" t="s">
        <v>5367</v>
      </c>
      <c r="C56" s="418" t="s">
        <v>12224</v>
      </c>
      <c r="D56" s="344" t="s">
        <v>5154</v>
      </c>
      <c r="E56" s="379">
        <v>592</v>
      </c>
      <c r="F56" s="459">
        <v>0.66</v>
      </c>
      <c r="G56" s="419" t="s">
        <v>12225</v>
      </c>
      <c r="H56" s="462">
        <v>0.41</v>
      </c>
      <c r="I56" s="379">
        <v>0.18</v>
      </c>
      <c r="J56" s="419" t="s">
        <v>12335</v>
      </c>
      <c r="K56" s="231" t="s">
        <v>12503</v>
      </c>
      <c r="L56" s="302"/>
      <c r="M56" s="302"/>
      <c r="N56" s="302"/>
      <c r="S56" s="306"/>
      <c r="X56" s="306"/>
      <c r="AB56" s="306"/>
      <c r="AD56" s="306"/>
    </row>
    <row r="57" spans="2:30" s="167" customFormat="1" ht="15" customHeight="1" x14ac:dyDescent="0.15">
      <c r="B57" s="426" t="s">
        <v>5367</v>
      </c>
      <c r="C57" s="418" t="s">
        <v>12336</v>
      </c>
      <c r="D57" s="344" t="s">
        <v>4886</v>
      </c>
      <c r="E57" s="379">
        <v>384</v>
      </c>
      <c r="F57" s="459">
        <v>0.67</v>
      </c>
      <c r="G57" s="419" t="s">
        <v>12337</v>
      </c>
      <c r="H57" s="462">
        <v>0.38</v>
      </c>
      <c r="I57" s="379">
        <v>6.5</v>
      </c>
      <c r="J57" s="419" t="s">
        <v>12338</v>
      </c>
      <c r="K57" s="231" t="s">
        <v>12503</v>
      </c>
      <c r="L57" s="302"/>
      <c r="M57" s="302"/>
      <c r="N57" s="302"/>
      <c r="S57" s="306"/>
      <c r="X57" s="306"/>
      <c r="AB57" s="306"/>
      <c r="AD57" s="306"/>
    </row>
    <row r="58" spans="2:30" s="167" customFormat="1" ht="15" customHeight="1" x14ac:dyDescent="0.15">
      <c r="B58" s="417" t="s">
        <v>12339</v>
      </c>
      <c r="C58" s="418" t="s">
        <v>12340</v>
      </c>
      <c r="D58" s="344" t="s">
        <v>5275</v>
      </c>
      <c r="E58" s="379">
        <v>104</v>
      </c>
      <c r="F58" s="459">
        <v>0.64</v>
      </c>
      <c r="G58" s="419" t="s">
        <v>12341</v>
      </c>
      <c r="H58" s="462">
        <v>0.51</v>
      </c>
      <c r="I58" s="379">
        <v>0.1</v>
      </c>
      <c r="J58" s="419" t="s">
        <v>12342</v>
      </c>
      <c r="K58" s="231" t="s">
        <v>12343</v>
      </c>
      <c r="L58" s="303"/>
      <c r="M58" s="303"/>
      <c r="N58" s="302"/>
    </row>
    <row r="59" spans="2:30" s="167" customFormat="1" ht="15" customHeight="1" x14ac:dyDescent="0.15">
      <c r="B59" s="417" t="s">
        <v>12344</v>
      </c>
      <c r="C59" s="418" t="s">
        <v>12345</v>
      </c>
      <c r="D59" s="344" t="s">
        <v>12226</v>
      </c>
      <c r="E59" s="379">
        <v>24</v>
      </c>
      <c r="F59" s="460" t="s">
        <v>12323</v>
      </c>
      <c r="G59" s="419" t="s">
        <v>12227</v>
      </c>
      <c r="H59" s="462">
        <v>0.66</v>
      </c>
      <c r="I59" s="379">
        <v>169</v>
      </c>
      <c r="J59" s="419" t="s">
        <v>12228</v>
      </c>
      <c r="K59" s="231" t="s">
        <v>12264</v>
      </c>
      <c r="L59" s="302"/>
      <c r="M59" s="302"/>
      <c r="N59" s="302"/>
      <c r="S59" s="306"/>
      <c r="X59" s="306"/>
      <c r="AB59" s="306"/>
      <c r="AD59" s="306"/>
    </row>
    <row r="60" spans="2:30" s="167" customFormat="1" ht="15" customHeight="1" x14ac:dyDescent="0.15">
      <c r="B60" s="417" t="s">
        <v>5367</v>
      </c>
      <c r="C60" s="418" t="s">
        <v>12265</v>
      </c>
      <c r="D60" s="344" t="s">
        <v>12266</v>
      </c>
      <c r="E60" s="379">
        <v>51</v>
      </c>
      <c r="F60" s="459">
        <v>0.74</v>
      </c>
      <c r="G60" s="419" t="s">
        <v>12267</v>
      </c>
      <c r="H60" s="462">
        <v>0.63</v>
      </c>
      <c r="I60" s="379">
        <v>13.5</v>
      </c>
      <c r="J60" s="419" t="s">
        <v>12268</v>
      </c>
      <c r="K60" s="231" t="s">
        <v>12413</v>
      </c>
      <c r="L60" s="302"/>
      <c r="M60" s="302"/>
      <c r="N60" s="302"/>
      <c r="S60" s="306"/>
      <c r="X60" s="306"/>
      <c r="AB60" s="306"/>
      <c r="AD60" s="306"/>
    </row>
    <row r="61" spans="2:30" s="167" customFormat="1" ht="15" customHeight="1" x14ac:dyDescent="0.15">
      <c r="B61" s="417" t="s">
        <v>5367</v>
      </c>
      <c r="C61" s="418" t="s">
        <v>12414</v>
      </c>
      <c r="D61" s="344" t="s">
        <v>12415</v>
      </c>
      <c r="E61" s="379">
        <v>76</v>
      </c>
      <c r="F61" s="459">
        <v>1.0900000000000001</v>
      </c>
      <c r="G61" s="419" t="s">
        <v>12416</v>
      </c>
      <c r="H61" s="462">
        <v>0.68</v>
      </c>
      <c r="I61" s="379">
        <v>0.85</v>
      </c>
      <c r="J61" s="419" t="s">
        <v>12277</v>
      </c>
      <c r="K61" s="231" t="s">
        <v>12504</v>
      </c>
      <c r="L61" s="302"/>
      <c r="M61" s="302"/>
      <c r="N61" s="302"/>
      <c r="O61" s="379"/>
      <c r="P61" s="379"/>
      <c r="Q61" s="380"/>
      <c r="R61" s="379"/>
      <c r="S61" s="407"/>
      <c r="T61" s="380"/>
      <c r="X61" s="306"/>
      <c r="AB61" s="306"/>
      <c r="AD61" s="306"/>
    </row>
    <row r="62" spans="2:30" s="167" customFormat="1" ht="6" customHeight="1" x14ac:dyDescent="0.15">
      <c r="B62" s="427"/>
      <c r="C62" s="428"/>
      <c r="D62" s="345"/>
      <c r="E62" s="429"/>
      <c r="F62" s="430"/>
      <c r="G62" s="431"/>
      <c r="H62" s="429"/>
      <c r="I62" s="429"/>
      <c r="J62" s="431"/>
      <c r="K62" s="432"/>
      <c r="L62" s="302"/>
      <c r="M62" s="302"/>
      <c r="N62" s="302"/>
      <c r="S62" s="306"/>
      <c r="X62" s="306"/>
      <c r="AB62" s="306"/>
      <c r="AD62" s="306"/>
    </row>
    <row r="63" spans="2:30" s="167" customFormat="1" ht="15" customHeight="1" x14ac:dyDescent="0.15">
      <c r="B63" s="234"/>
      <c r="C63" s="233"/>
      <c r="D63" s="344"/>
      <c r="E63" s="342"/>
      <c r="F63" s="254"/>
      <c r="G63" s="237"/>
      <c r="H63" s="351"/>
      <c r="I63" s="403"/>
      <c r="J63" s="237"/>
      <c r="K63" s="357"/>
      <c r="L63" s="302"/>
      <c r="M63" s="302"/>
      <c r="N63" s="302"/>
      <c r="S63" s="306"/>
      <c r="X63" s="306"/>
      <c r="Z63" s="306"/>
      <c r="AB63" s="306"/>
      <c r="AD63" s="306"/>
    </row>
    <row r="64" spans="2:30" s="167" customFormat="1" ht="15" customHeight="1" x14ac:dyDescent="0.15">
      <c r="B64" s="349"/>
      <c r="C64" s="229"/>
      <c r="D64" s="229"/>
      <c r="E64" s="404"/>
      <c r="F64" s="254"/>
      <c r="G64" s="230"/>
      <c r="H64" s="405"/>
      <c r="I64" s="406"/>
      <c r="J64" s="230"/>
      <c r="K64" s="408"/>
      <c r="L64" s="303"/>
      <c r="M64" s="303"/>
      <c r="N64" s="302"/>
      <c r="S64" s="306"/>
      <c r="X64" s="306"/>
      <c r="Z64" s="306"/>
      <c r="AB64" s="306"/>
      <c r="AD64" s="306"/>
    </row>
    <row r="65" spans="2:14" s="167" customFormat="1" ht="15" customHeight="1" x14ac:dyDescent="0.15">
      <c r="B65" s="363" t="s">
        <v>12622</v>
      </c>
      <c r="C65" s="233"/>
      <c r="D65" s="344"/>
      <c r="E65" s="342"/>
      <c r="F65" s="254"/>
      <c r="G65" s="237"/>
      <c r="H65" s="352"/>
      <c r="I65" s="403"/>
      <c r="J65" s="237"/>
      <c r="K65" s="357"/>
      <c r="L65" s="302"/>
      <c r="M65" s="302"/>
      <c r="N65" s="302"/>
    </row>
    <row r="66" spans="2:14" s="167" customFormat="1" ht="15" customHeight="1" x14ac:dyDescent="0.15">
      <c r="B66" s="364" t="s">
        <v>12623</v>
      </c>
      <c r="C66" s="233"/>
      <c r="D66" s="344"/>
      <c r="E66" s="342"/>
      <c r="F66" s="254"/>
      <c r="G66" s="237"/>
      <c r="H66" s="352"/>
      <c r="I66" s="403"/>
      <c r="J66" s="237"/>
      <c r="K66" s="357"/>
      <c r="L66" s="302"/>
      <c r="M66" s="302"/>
      <c r="N66" s="302"/>
    </row>
    <row r="67" spans="2:14" s="167" customFormat="1" ht="15" customHeight="1" x14ac:dyDescent="0.15">
      <c r="B67" s="364" t="s">
        <v>12621</v>
      </c>
      <c r="C67" s="233"/>
      <c r="D67" s="344"/>
      <c r="E67" s="342"/>
      <c r="F67" s="254"/>
      <c r="G67" s="237"/>
      <c r="H67" s="352"/>
      <c r="I67" s="403"/>
      <c r="J67" s="237"/>
      <c r="K67" s="357"/>
      <c r="L67" s="302"/>
      <c r="M67" s="302"/>
      <c r="N67" s="302"/>
    </row>
    <row r="68" spans="2:14" ht="15" customHeight="1" x14ac:dyDescent="0.15">
      <c r="B68" s="232"/>
      <c r="C68" s="233"/>
      <c r="D68" s="344"/>
      <c r="E68" s="342"/>
      <c r="F68" s="254"/>
      <c r="G68" s="237"/>
      <c r="H68" s="352"/>
      <c r="I68" s="354"/>
      <c r="J68" s="237"/>
      <c r="K68" s="231"/>
      <c r="L68" s="302"/>
      <c r="M68" s="302"/>
      <c r="N68" s="305"/>
    </row>
    <row r="69" spans="2:14" ht="24" customHeight="1" x14ac:dyDescent="0.15">
      <c r="B69" s="409" t="s">
        <v>12620</v>
      </c>
      <c r="C69" s="410"/>
      <c r="D69" s="411"/>
      <c r="E69" s="412" t="s">
        <v>4950</v>
      </c>
      <c r="F69" s="413" t="s">
        <v>4951</v>
      </c>
      <c r="G69" s="414" t="s">
        <v>12180</v>
      </c>
      <c r="H69" s="415" t="s">
        <v>12181</v>
      </c>
      <c r="I69" s="412" t="s">
        <v>12278</v>
      </c>
      <c r="J69" s="416" t="s">
        <v>12269</v>
      </c>
      <c r="K69" s="341" t="s">
        <v>5137</v>
      </c>
      <c r="L69" s="302"/>
      <c r="M69" s="302"/>
      <c r="N69" s="305"/>
    </row>
    <row r="70" spans="2:14" ht="15" customHeight="1" x14ac:dyDescent="0.15">
      <c r="B70" s="417"/>
      <c r="C70" s="418"/>
      <c r="D70" s="344"/>
      <c r="E70" s="379"/>
      <c r="F70" s="381"/>
      <c r="G70" s="419"/>
      <c r="H70" s="379"/>
      <c r="I70" s="379"/>
      <c r="J70" s="419"/>
      <c r="K70" s="231"/>
      <c r="L70" s="302"/>
      <c r="M70" s="302"/>
      <c r="N70" s="305"/>
    </row>
    <row r="71" spans="2:14" ht="15" customHeight="1" x14ac:dyDescent="0.15">
      <c r="B71" s="348" t="s">
        <v>12270</v>
      </c>
      <c r="C71" s="349"/>
      <c r="D71" s="229"/>
      <c r="E71" s="423"/>
      <c r="F71" s="424"/>
      <c r="G71" s="433"/>
      <c r="H71" s="402"/>
      <c r="I71" s="423"/>
      <c r="J71" s="433"/>
      <c r="K71" s="434"/>
      <c r="L71" s="302"/>
      <c r="M71" s="302"/>
      <c r="N71" s="305"/>
    </row>
    <row r="72" spans="2:14" ht="15" customHeight="1" x14ac:dyDescent="0.15">
      <c r="B72" s="421" t="s">
        <v>12279</v>
      </c>
      <c r="C72" s="418" t="s">
        <v>12280</v>
      </c>
      <c r="D72" s="435" t="s">
        <v>4857</v>
      </c>
      <c r="E72" s="379">
        <v>11</v>
      </c>
      <c r="F72" s="459">
        <v>0.69</v>
      </c>
      <c r="G72" s="419" t="s">
        <v>12281</v>
      </c>
      <c r="H72" s="462">
        <v>0.41</v>
      </c>
      <c r="I72" s="420">
        <v>6.1999999999999998E-3</v>
      </c>
      <c r="J72" s="419" t="s">
        <v>12282</v>
      </c>
      <c r="K72" s="231" t="s">
        <v>5345</v>
      </c>
      <c r="L72" s="302"/>
      <c r="M72" s="302"/>
      <c r="N72" s="305"/>
    </row>
    <row r="73" spans="2:14" ht="15" customHeight="1" x14ac:dyDescent="0.15">
      <c r="B73" s="421" t="s">
        <v>12283</v>
      </c>
      <c r="C73" s="418" t="s">
        <v>12284</v>
      </c>
      <c r="D73" s="435" t="s">
        <v>5207</v>
      </c>
      <c r="E73" s="379">
        <v>19</v>
      </c>
      <c r="F73" s="459">
        <v>0.66</v>
      </c>
      <c r="G73" s="419" t="s">
        <v>12285</v>
      </c>
      <c r="H73" s="462">
        <v>0.73</v>
      </c>
      <c r="I73" s="420">
        <v>3.8999999999999998E-3</v>
      </c>
      <c r="J73" s="419" t="s">
        <v>12286</v>
      </c>
      <c r="K73" s="231" t="s">
        <v>12287</v>
      </c>
      <c r="L73" s="302"/>
      <c r="M73" s="302"/>
      <c r="N73" s="305"/>
    </row>
    <row r="74" spans="2:14" ht="15" customHeight="1" x14ac:dyDescent="0.15">
      <c r="B74" s="421" t="s">
        <v>5208</v>
      </c>
      <c r="C74" s="418" t="s">
        <v>5360</v>
      </c>
      <c r="D74" s="435" t="s">
        <v>5207</v>
      </c>
      <c r="E74" s="379">
        <v>22</v>
      </c>
      <c r="F74" s="460" t="s">
        <v>12288</v>
      </c>
      <c r="G74" s="419" t="s">
        <v>12289</v>
      </c>
      <c r="H74" s="462">
        <v>0.79</v>
      </c>
      <c r="I74" s="420">
        <v>5.7000000000000002E-3</v>
      </c>
      <c r="J74" s="419" t="s">
        <v>12290</v>
      </c>
      <c r="K74" s="231" t="s">
        <v>5227</v>
      </c>
      <c r="L74" s="302"/>
      <c r="M74" s="302"/>
      <c r="N74" s="305"/>
    </row>
    <row r="75" spans="2:14" ht="15" customHeight="1" x14ac:dyDescent="0.15">
      <c r="B75" s="421" t="s">
        <v>5208</v>
      </c>
      <c r="C75" s="418" t="s">
        <v>5086</v>
      </c>
      <c r="D75" s="435" t="s">
        <v>5209</v>
      </c>
      <c r="E75" s="379">
        <v>10</v>
      </c>
      <c r="F75" s="459">
        <v>0.67</v>
      </c>
      <c r="G75" s="419" t="s">
        <v>12291</v>
      </c>
      <c r="H75" s="462">
        <v>0.56000000000000005</v>
      </c>
      <c r="I75" s="420">
        <v>8.8000000000000005E-3</v>
      </c>
      <c r="J75" s="419" t="s">
        <v>12292</v>
      </c>
      <c r="K75" s="231" t="s">
        <v>12293</v>
      </c>
      <c r="L75" s="302"/>
      <c r="M75" s="302"/>
      <c r="N75" s="305"/>
    </row>
    <row r="76" spans="2:14" ht="15" customHeight="1" x14ac:dyDescent="0.15">
      <c r="B76" s="421" t="s">
        <v>5208</v>
      </c>
      <c r="C76" s="418" t="s">
        <v>5087</v>
      </c>
      <c r="D76" s="435" t="s">
        <v>5210</v>
      </c>
      <c r="E76" s="379">
        <v>22</v>
      </c>
      <c r="F76" s="459">
        <v>0.72</v>
      </c>
      <c r="G76" s="419" t="s">
        <v>12294</v>
      </c>
      <c r="H76" s="464">
        <v>0.53</v>
      </c>
      <c r="I76" s="420">
        <v>8.0000000000000002E-3</v>
      </c>
      <c r="J76" s="419" t="s">
        <v>12457</v>
      </c>
      <c r="K76" s="231" t="s">
        <v>5063</v>
      </c>
      <c r="L76" s="302"/>
      <c r="M76" s="302"/>
      <c r="N76" s="305"/>
    </row>
    <row r="77" spans="2:14" ht="15" customHeight="1" x14ac:dyDescent="0.15">
      <c r="B77" s="421" t="s">
        <v>5208</v>
      </c>
      <c r="C77" s="418" t="s">
        <v>5088</v>
      </c>
      <c r="D77" s="435" t="s">
        <v>12458</v>
      </c>
      <c r="E77" s="379">
        <v>11</v>
      </c>
      <c r="F77" s="459">
        <v>0.62</v>
      </c>
      <c r="G77" s="419" t="s">
        <v>12459</v>
      </c>
      <c r="H77" s="462">
        <v>0.89</v>
      </c>
      <c r="I77" s="436" t="s">
        <v>12460</v>
      </c>
      <c r="J77" s="419" t="s">
        <v>12461</v>
      </c>
      <c r="K77" s="231" t="s">
        <v>12462</v>
      </c>
      <c r="L77" s="302"/>
      <c r="M77" s="302"/>
      <c r="N77" s="305"/>
    </row>
    <row r="78" spans="2:14" ht="15" customHeight="1" x14ac:dyDescent="0.15">
      <c r="B78" s="421" t="s">
        <v>5208</v>
      </c>
      <c r="C78" s="418" t="s">
        <v>5089</v>
      </c>
      <c r="D78" s="435" t="s">
        <v>5349</v>
      </c>
      <c r="E78" s="379">
        <v>14</v>
      </c>
      <c r="F78" s="459">
        <v>0.79</v>
      </c>
      <c r="G78" s="419" t="s">
        <v>12463</v>
      </c>
      <c r="H78" s="462">
        <v>0.74</v>
      </c>
      <c r="I78" s="437" t="s">
        <v>12567</v>
      </c>
      <c r="J78" s="419" t="s">
        <v>12568</v>
      </c>
      <c r="K78" s="231" t="s">
        <v>12569</v>
      </c>
      <c r="L78" s="302"/>
      <c r="M78" s="302"/>
      <c r="N78" s="305"/>
    </row>
    <row r="79" spans="2:14" ht="15" customHeight="1" x14ac:dyDescent="0.15">
      <c r="B79" s="421" t="s">
        <v>5208</v>
      </c>
      <c r="C79" s="418" t="s">
        <v>5090</v>
      </c>
      <c r="D79" s="435" t="s">
        <v>5083</v>
      </c>
      <c r="E79" s="379">
        <v>22</v>
      </c>
      <c r="F79" s="459">
        <v>0.87</v>
      </c>
      <c r="G79" s="419" t="s">
        <v>12570</v>
      </c>
      <c r="H79" s="462">
        <v>0.88</v>
      </c>
      <c r="I79" s="437" t="s">
        <v>12571</v>
      </c>
      <c r="J79" s="419" t="s">
        <v>12572</v>
      </c>
      <c r="K79" s="231" t="s">
        <v>9109</v>
      </c>
      <c r="L79" s="302"/>
      <c r="M79" s="302"/>
      <c r="N79" s="305"/>
    </row>
    <row r="80" spans="2:14" ht="15" customHeight="1" x14ac:dyDescent="0.15">
      <c r="B80" s="421" t="s">
        <v>5208</v>
      </c>
      <c r="C80" s="418" t="s">
        <v>5091</v>
      </c>
      <c r="D80" s="435" t="s">
        <v>5347</v>
      </c>
      <c r="E80" s="379">
        <v>30</v>
      </c>
      <c r="F80" s="459">
        <v>0.72</v>
      </c>
      <c r="G80" s="419" t="s">
        <v>12573</v>
      </c>
      <c r="H80" s="462">
        <v>0.74</v>
      </c>
      <c r="I80" s="420">
        <v>3.0999999999999999E-3</v>
      </c>
      <c r="J80" s="419" t="s">
        <v>12574</v>
      </c>
      <c r="K80" s="231" t="s">
        <v>5894</v>
      </c>
      <c r="L80" s="302"/>
      <c r="M80" s="302"/>
      <c r="N80" s="305"/>
    </row>
    <row r="81" spans="2:14" ht="15" customHeight="1" x14ac:dyDescent="0.15">
      <c r="B81" s="422" t="s">
        <v>12575</v>
      </c>
      <c r="C81" s="418" t="s">
        <v>4954</v>
      </c>
      <c r="D81" s="435" t="s">
        <v>12576</v>
      </c>
      <c r="E81" s="379">
        <v>24</v>
      </c>
      <c r="F81" s="460" t="s">
        <v>12577</v>
      </c>
      <c r="G81" s="419" t="s">
        <v>12578</v>
      </c>
      <c r="H81" s="462">
        <v>0.56999999999999995</v>
      </c>
      <c r="I81" s="379">
        <v>0.59</v>
      </c>
      <c r="J81" s="419" t="s">
        <v>12579</v>
      </c>
      <c r="K81" s="231" t="s">
        <v>5164</v>
      </c>
      <c r="L81" s="302"/>
      <c r="M81" s="302"/>
      <c r="N81" s="305"/>
    </row>
    <row r="82" spans="2:14" ht="15" customHeight="1" x14ac:dyDescent="0.15">
      <c r="B82" s="422" t="s">
        <v>5208</v>
      </c>
      <c r="C82" s="418" t="s">
        <v>12580</v>
      </c>
      <c r="D82" s="435" t="s">
        <v>12581</v>
      </c>
      <c r="E82" s="379">
        <v>207</v>
      </c>
      <c r="F82" s="460" t="s">
        <v>12582</v>
      </c>
      <c r="G82" s="419" t="s">
        <v>12583</v>
      </c>
      <c r="H82" s="464">
        <v>0.37</v>
      </c>
      <c r="I82" s="379">
        <v>2.14</v>
      </c>
      <c r="J82" s="419" t="s">
        <v>12584</v>
      </c>
      <c r="K82" s="231" t="s">
        <v>12473</v>
      </c>
      <c r="L82" s="302"/>
      <c r="M82" s="302"/>
      <c r="N82" s="305"/>
    </row>
    <row r="83" spans="2:14" ht="15" customHeight="1" x14ac:dyDescent="0.15">
      <c r="B83" s="422" t="s">
        <v>12474</v>
      </c>
      <c r="C83" s="418" t="s">
        <v>12475</v>
      </c>
      <c r="D83" s="435" t="s">
        <v>12476</v>
      </c>
      <c r="E83" s="379">
        <v>17</v>
      </c>
      <c r="F83" s="459">
        <v>0.72</v>
      </c>
      <c r="G83" s="419" t="s">
        <v>12477</v>
      </c>
      <c r="H83" s="462">
        <v>0.72</v>
      </c>
      <c r="I83" s="379">
        <v>11</v>
      </c>
      <c r="J83" s="419" t="s">
        <v>12478</v>
      </c>
      <c r="K83" s="231" t="s">
        <v>12509</v>
      </c>
      <c r="L83" s="302"/>
      <c r="M83" s="302"/>
      <c r="N83" s="305"/>
    </row>
    <row r="84" spans="2:14" ht="15" customHeight="1" x14ac:dyDescent="0.15">
      <c r="B84" s="422" t="s">
        <v>5208</v>
      </c>
      <c r="C84" s="418" t="s">
        <v>5348</v>
      </c>
      <c r="D84" s="435" t="s">
        <v>12510</v>
      </c>
      <c r="E84" s="379">
        <v>18</v>
      </c>
      <c r="F84" s="459">
        <v>0.71</v>
      </c>
      <c r="G84" s="419" t="s">
        <v>12511</v>
      </c>
      <c r="H84" s="464">
        <v>0.69</v>
      </c>
      <c r="I84" s="379">
        <v>0.46</v>
      </c>
      <c r="J84" s="419" t="s">
        <v>12625</v>
      </c>
      <c r="K84" s="231" t="s">
        <v>12626</v>
      </c>
      <c r="L84" s="302"/>
      <c r="M84" s="302"/>
      <c r="N84" s="305"/>
    </row>
    <row r="85" spans="2:14" ht="15" customHeight="1" x14ac:dyDescent="0.15">
      <c r="B85" s="422" t="s">
        <v>5208</v>
      </c>
      <c r="C85" s="418" t="s">
        <v>12627</v>
      </c>
      <c r="D85" s="435" t="s">
        <v>12628</v>
      </c>
      <c r="E85" s="379">
        <v>19</v>
      </c>
      <c r="F85" s="459">
        <v>0.64</v>
      </c>
      <c r="G85" s="419" t="s">
        <v>12629</v>
      </c>
      <c r="H85" s="464">
        <v>0.63</v>
      </c>
      <c r="I85" s="379">
        <v>0.95</v>
      </c>
      <c r="J85" s="419" t="s">
        <v>12630</v>
      </c>
      <c r="K85" s="231" t="s">
        <v>12631</v>
      </c>
      <c r="L85" s="302"/>
      <c r="M85" s="302"/>
      <c r="N85" s="305"/>
    </row>
    <row r="86" spans="2:14" ht="15" customHeight="1" x14ac:dyDescent="0.15">
      <c r="B86" s="422" t="s">
        <v>5208</v>
      </c>
      <c r="C86" s="418" t="s">
        <v>12632</v>
      </c>
      <c r="D86" s="435" t="s">
        <v>12633</v>
      </c>
      <c r="E86" s="379">
        <v>547</v>
      </c>
      <c r="F86" s="459">
        <v>0.54</v>
      </c>
      <c r="G86" s="419" t="s">
        <v>12634</v>
      </c>
      <c r="H86" s="462">
        <v>0.43</v>
      </c>
      <c r="I86" s="379">
        <v>7.0000000000000007E-2</v>
      </c>
      <c r="J86" s="419" t="s">
        <v>12635</v>
      </c>
      <c r="K86" s="231" t="s">
        <v>12636</v>
      </c>
      <c r="L86" s="302"/>
      <c r="M86" s="302"/>
      <c r="N86" s="305"/>
    </row>
    <row r="87" spans="2:14" ht="15" customHeight="1" x14ac:dyDescent="0.15">
      <c r="B87" s="348" t="s">
        <v>12637</v>
      </c>
      <c r="C87" s="349"/>
      <c r="D87" s="229"/>
      <c r="E87" s="423"/>
      <c r="F87" s="461"/>
      <c r="G87" s="419"/>
      <c r="H87" s="463"/>
      <c r="I87" s="423"/>
      <c r="J87" s="419"/>
      <c r="K87" s="231"/>
      <c r="L87" s="302"/>
      <c r="M87" s="302"/>
      <c r="N87" s="305"/>
    </row>
    <row r="88" spans="2:14" ht="15" customHeight="1" x14ac:dyDescent="0.15">
      <c r="B88" s="426" t="s">
        <v>12638</v>
      </c>
      <c r="C88" s="418" t="s">
        <v>12639</v>
      </c>
      <c r="D88" s="435" t="s">
        <v>4955</v>
      </c>
      <c r="E88" s="379">
        <v>17</v>
      </c>
      <c r="F88" s="459">
        <v>0.68</v>
      </c>
      <c r="G88" s="419" t="s">
        <v>12477</v>
      </c>
      <c r="H88" s="462">
        <v>0.75</v>
      </c>
      <c r="I88" s="379">
        <v>2.2999999999999998</v>
      </c>
      <c r="J88" s="419" t="s">
        <v>12640</v>
      </c>
      <c r="K88" s="231" t="s">
        <v>12519</v>
      </c>
      <c r="L88" s="302"/>
      <c r="M88" s="302"/>
      <c r="N88" s="305"/>
    </row>
    <row r="89" spans="2:14" ht="15" customHeight="1" x14ac:dyDescent="0.15">
      <c r="B89" s="426" t="s">
        <v>12520</v>
      </c>
      <c r="C89" s="418" t="s">
        <v>12521</v>
      </c>
      <c r="D89" s="435" t="s">
        <v>4955</v>
      </c>
      <c r="E89" s="379">
        <v>44</v>
      </c>
      <c r="F89" s="459">
        <v>0.65</v>
      </c>
      <c r="G89" s="419" t="s">
        <v>12522</v>
      </c>
      <c r="H89" s="462">
        <v>0.54</v>
      </c>
      <c r="I89" s="379">
        <v>1.1000000000000001</v>
      </c>
      <c r="J89" s="419" t="s">
        <v>12523</v>
      </c>
      <c r="K89" s="231" t="s">
        <v>12524</v>
      </c>
      <c r="L89" s="302"/>
      <c r="M89" s="302"/>
      <c r="N89" s="305"/>
    </row>
    <row r="90" spans="2:14" ht="15" customHeight="1" x14ac:dyDescent="0.15">
      <c r="B90" s="426" t="s">
        <v>5208</v>
      </c>
      <c r="C90" s="418" t="s">
        <v>4964</v>
      </c>
      <c r="D90" s="435" t="s">
        <v>4985</v>
      </c>
      <c r="E90" s="379">
        <v>82</v>
      </c>
      <c r="F90" s="459">
        <v>0.64</v>
      </c>
      <c r="G90" s="419" t="s">
        <v>12525</v>
      </c>
      <c r="H90" s="462">
        <v>0.61</v>
      </c>
      <c r="I90" s="379">
        <v>6.06</v>
      </c>
      <c r="J90" s="419" t="s">
        <v>12526</v>
      </c>
      <c r="K90" s="231" t="s">
        <v>12527</v>
      </c>
      <c r="L90" s="302"/>
      <c r="M90" s="302"/>
      <c r="N90" s="305"/>
    </row>
    <row r="91" spans="2:14" ht="15" customHeight="1" x14ac:dyDescent="0.15">
      <c r="B91" s="426" t="s">
        <v>5208</v>
      </c>
      <c r="C91" s="418" t="s">
        <v>4984</v>
      </c>
      <c r="D91" s="435" t="s">
        <v>12528</v>
      </c>
      <c r="E91" s="379">
        <v>126</v>
      </c>
      <c r="F91" s="459">
        <v>0.66</v>
      </c>
      <c r="G91" s="419" t="s">
        <v>12529</v>
      </c>
      <c r="H91" s="462">
        <v>0.51</v>
      </c>
      <c r="I91" s="379">
        <v>18</v>
      </c>
      <c r="J91" s="419" t="s">
        <v>12335</v>
      </c>
      <c r="K91" s="231" t="s">
        <v>12530</v>
      </c>
      <c r="L91" s="302"/>
      <c r="M91" s="302"/>
      <c r="N91" s="305"/>
    </row>
    <row r="92" spans="2:14" ht="15" customHeight="1" x14ac:dyDescent="0.15">
      <c r="B92" s="426" t="s">
        <v>5208</v>
      </c>
      <c r="C92" s="418" t="s">
        <v>4885</v>
      </c>
      <c r="D92" s="435" t="s">
        <v>12531</v>
      </c>
      <c r="E92" s="379">
        <v>466</v>
      </c>
      <c r="F92" s="459">
        <v>0.67</v>
      </c>
      <c r="G92" s="419" t="s">
        <v>12532</v>
      </c>
      <c r="H92" s="462">
        <v>0.57999999999999996</v>
      </c>
      <c r="I92" s="379">
        <v>16</v>
      </c>
      <c r="J92" s="419" t="s">
        <v>12533</v>
      </c>
      <c r="K92" s="231" t="s">
        <v>12534</v>
      </c>
      <c r="L92" s="302"/>
      <c r="M92" s="302"/>
      <c r="N92" s="305"/>
    </row>
    <row r="93" spans="2:14" ht="15" customHeight="1" x14ac:dyDescent="0.15">
      <c r="B93" s="426" t="s">
        <v>5208</v>
      </c>
      <c r="C93" s="418" t="s">
        <v>5147</v>
      </c>
      <c r="D93" s="435" t="s">
        <v>12418</v>
      </c>
      <c r="E93" s="379">
        <v>178</v>
      </c>
      <c r="F93" s="460" t="s">
        <v>12419</v>
      </c>
      <c r="G93" s="419" t="s">
        <v>12420</v>
      </c>
      <c r="H93" s="462">
        <v>0.63</v>
      </c>
      <c r="I93" s="379">
        <v>4.8</v>
      </c>
      <c r="J93" s="419" t="s">
        <v>12421</v>
      </c>
      <c r="K93" s="231" t="s">
        <v>12422</v>
      </c>
      <c r="L93" s="302"/>
      <c r="M93" s="302"/>
      <c r="N93" s="305"/>
    </row>
    <row r="94" spans="2:14" ht="15" customHeight="1" x14ac:dyDescent="0.15">
      <c r="B94" s="426" t="s">
        <v>5208</v>
      </c>
      <c r="C94" s="418" t="s">
        <v>5148</v>
      </c>
      <c r="D94" s="435" t="s">
        <v>12423</v>
      </c>
      <c r="E94" s="379">
        <v>54</v>
      </c>
      <c r="F94" s="459">
        <v>0.86</v>
      </c>
      <c r="G94" s="419" t="s">
        <v>12424</v>
      </c>
      <c r="H94" s="462">
        <v>0.5</v>
      </c>
      <c r="I94" s="379">
        <v>1.7</v>
      </c>
      <c r="J94" s="419" t="s">
        <v>12425</v>
      </c>
      <c r="K94" s="231" t="s">
        <v>12426</v>
      </c>
      <c r="L94" s="302"/>
      <c r="M94" s="302"/>
      <c r="N94" s="305"/>
    </row>
    <row r="95" spans="2:14" ht="15" customHeight="1" x14ac:dyDescent="0.15">
      <c r="B95" s="426" t="s">
        <v>5208</v>
      </c>
      <c r="C95" s="418" t="s">
        <v>5149</v>
      </c>
      <c r="D95" s="435" t="s">
        <v>12427</v>
      </c>
      <c r="E95" s="379">
        <v>330</v>
      </c>
      <c r="F95" s="459">
        <v>0.66</v>
      </c>
      <c r="G95" s="419" t="s">
        <v>12428</v>
      </c>
      <c r="H95" s="462">
        <v>0.37</v>
      </c>
      <c r="I95" s="379">
        <v>9.6</v>
      </c>
      <c r="J95" s="419" t="s">
        <v>12397</v>
      </c>
      <c r="K95" s="231" t="s">
        <v>12534</v>
      </c>
      <c r="L95" s="302"/>
      <c r="M95" s="302"/>
      <c r="N95" s="305"/>
    </row>
    <row r="96" spans="2:14" ht="15" customHeight="1" x14ac:dyDescent="0.15">
      <c r="B96" s="426" t="s">
        <v>5208</v>
      </c>
      <c r="C96" s="418" t="s">
        <v>5301</v>
      </c>
      <c r="D96" s="435" t="s">
        <v>5300</v>
      </c>
      <c r="E96" s="379">
        <v>204</v>
      </c>
      <c r="F96" s="459" t="s">
        <v>12398</v>
      </c>
      <c r="G96" s="419" t="s">
        <v>12399</v>
      </c>
      <c r="H96" s="462">
        <v>0.61</v>
      </c>
      <c r="I96" s="379">
        <v>2.1</v>
      </c>
      <c r="J96" s="419" t="s">
        <v>12400</v>
      </c>
      <c r="K96" s="231" t="s">
        <v>12401</v>
      </c>
      <c r="L96" s="302"/>
      <c r="M96" s="302"/>
      <c r="N96" s="305"/>
    </row>
    <row r="97" spans="1:14" ht="15" customHeight="1" x14ac:dyDescent="0.15">
      <c r="B97" s="417" t="s">
        <v>12257</v>
      </c>
      <c r="C97" s="418" t="s">
        <v>5302</v>
      </c>
      <c r="D97" s="435" t="s">
        <v>5057</v>
      </c>
      <c r="E97" s="379">
        <v>164</v>
      </c>
      <c r="F97" s="459">
        <v>0.73</v>
      </c>
      <c r="G97" s="419" t="s">
        <v>12258</v>
      </c>
      <c r="H97" s="462">
        <v>0.63</v>
      </c>
      <c r="I97" s="379">
        <v>9.9</v>
      </c>
      <c r="J97" s="419" t="s">
        <v>12259</v>
      </c>
      <c r="K97" s="231" t="s">
        <v>12260</v>
      </c>
      <c r="L97" s="302"/>
      <c r="M97" s="302"/>
      <c r="N97" s="305"/>
    </row>
    <row r="98" spans="1:14" ht="15" customHeight="1" x14ac:dyDescent="0.15">
      <c r="B98" s="417" t="s">
        <v>5208</v>
      </c>
      <c r="C98" s="418" t="s">
        <v>5448</v>
      </c>
      <c r="D98" s="435" t="s">
        <v>5188</v>
      </c>
      <c r="E98" s="379">
        <v>43</v>
      </c>
      <c r="F98" s="459">
        <v>0.83</v>
      </c>
      <c r="G98" s="419" t="s">
        <v>12261</v>
      </c>
      <c r="H98" s="462">
        <v>0.81</v>
      </c>
      <c r="I98" s="379">
        <v>3.1</v>
      </c>
      <c r="J98" s="419" t="s">
        <v>12262</v>
      </c>
      <c r="K98" s="231" t="s">
        <v>12263</v>
      </c>
      <c r="L98" s="302"/>
      <c r="M98" s="302"/>
      <c r="N98" s="305"/>
    </row>
    <row r="99" spans="1:14" ht="15" customHeight="1" x14ac:dyDescent="0.15">
      <c r="B99" s="417" t="s">
        <v>12330</v>
      </c>
      <c r="C99" s="418" t="s">
        <v>5291</v>
      </c>
      <c r="D99" s="344" t="s">
        <v>4917</v>
      </c>
      <c r="E99" s="379">
        <v>25</v>
      </c>
      <c r="F99" s="459">
        <v>1.06</v>
      </c>
      <c r="G99" s="419" t="s">
        <v>12331</v>
      </c>
      <c r="H99" s="462">
        <v>0.67</v>
      </c>
      <c r="I99" s="379">
        <v>0.46</v>
      </c>
      <c r="J99" s="419" t="s">
        <v>12332</v>
      </c>
      <c r="K99" s="231" t="s">
        <v>12333</v>
      </c>
      <c r="L99" s="302"/>
      <c r="M99" s="302"/>
      <c r="N99" s="305"/>
    </row>
    <row r="100" spans="1:14" ht="15" customHeight="1" x14ac:dyDescent="0.15">
      <c r="B100" s="417" t="s">
        <v>12474</v>
      </c>
      <c r="C100" s="418" t="s">
        <v>11010</v>
      </c>
      <c r="D100" s="344" t="s">
        <v>5197</v>
      </c>
      <c r="E100" s="379">
        <v>51</v>
      </c>
      <c r="F100" s="459">
        <v>0.89</v>
      </c>
      <c r="G100" s="419" t="s">
        <v>12334</v>
      </c>
      <c r="H100" s="462">
        <v>0.75</v>
      </c>
      <c r="I100" s="379">
        <v>1.84</v>
      </c>
      <c r="J100" s="419" t="s">
        <v>12355</v>
      </c>
      <c r="K100" s="438" t="s">
        <v>12356</v>
      </c>
      <c r="L100" s="302"/>
      <c r="M100" s="302"/>
      <c r="N100" s="305"/>
    </row>
    <row r="101" spans="1:14" ht="15" customHeight="1" x14ac:dyDescent="0.15">
      <c r="B101" s="417" t="s">
        <v>5208</v>
      </c>
      <c r="C101" s="418" t="s">
        <v>11011</v>
      </c>
      <c r="D101" s="435" t="s">
        <v>12357</v>
      </c>
      <c r="E101" s="379">
        <v>100</v>
      </c>
      <c r="F101" s="459">
        <v>0.89</v>
      </c>
      <c r="G101" s="419" t="s">
        <v>12358</v>
      </c>
      <c r="H101" s="462">
        <v>0.79</v>
      </c>
      <c r="I101" s="436" t="s">
        <v>12359</v>
      </c>
      <c r="J101" s="419" t="s">
        <v>12360</v>
      </c>
      <c r="K101" s="438" t="s">
        <v>12361</v>
      </c>
      <c r="L101" s="302"/>
      <c r="M101" s="302"/>
      <c r="N101" s="305"/>
    </row>
    <row r="102" spans="1:14" ht="15" customHeight="1" x14ac:dyDescent="0.15">
      <c r="B102" s="417" t="s">
        <v>5208</v>
      </c>
      <c r="C102" s="418" t="s">
        <v>12362</v>
      </c>
      <c r="D102" s="435" t="s">
        <v>12363</v>
      </c>
      <c r="E102" s="379">
        <v>27</v>
      </c>
      <c r="F102" s="459">
        <v>0.81</v>
      </c>
      <c r="G102" s="419" t="s">
        <v>12364</v>
      </c>
      <c r="H102" s="462">
        <v>0.66</v>
      </c>
      <c r="I102" s="379">
        <v>0.64</v>
      </c>
      <c r="J102" s="419" t="s">
        <v>12365</v>
      </c>
      <c r="K102" s="438" t="s">
        <v>12366</v>
      </c>
      <c r="L102" s="302"/>
      <c r="M102" s="302"/>
      <c r="N102" s="305"/>
    </row>
    <row r="103" spans="1:14" ht="15" customHeight="1" x14ac:dyDescent="0.15">
      <c r="B103" s="417" t="s">
        <v>5208</v>
      </c>
      <c r="C103" s="418" t="s">
        <v>12367</v>
      </c>
      <c r="D103" s="435" t="s">
        <v>12368</v>
      </c>
      <c r="E103" s="379">
        <v>16</v>
      </c>
      <c r="F103" s="459">
        <v>0.74</v>
      </c>
      <c r="G103" s="419" t="s">
        <v>12369</v>
      </c>
      <c r="H103" s="462">
        <v>0.82</v>
      </c>
      <c r="I103" s="379">
        <v>0.65</v>
      </c>
      <c r="J103" s="419" t="s">
        <v>12370</v>
      </c>
      <c r="K103" s="438" t="s">
        <v>12361</v>
      </c>
      <c r="L103" s="302"/>
      <c r="M103" s="302"/>
      <c r="N103" s="305"/>
    </row>
    <row r="104" spans="1:14" ht="15" customHeight="1" x14ac:dyDescent="0.15">
      <c r="B104" s="417" t="s">
        <v>5208</v>
      </c>
      <c r="C104" s="418" t="s">
        <v>12371</v>
      </c>
      <c r="D104" s="435" t="s">
        <v>12372</v>
      </c>
      <c r="E104" s="379">
        <v>30</v>
      </c>
      <c r="F104" s="459">
        <v>1.0900000000000001</v>
      </c>
      <c r="G104" s="419" t="s">
        <v>12373</v>
      </c>
      <c r="H104" s="462">
        <v>0.91</v>
      </c>
      <c r="I104" s="379">
        <v>0.7</v>
      </c>
      <c r="J104" s="419" t="s">
        <v>12374</v>
      </c>
      <c r="K104" s="438" t="s">
        <v>12361</v>
      </c>
      <c r="L104" s="302"/>
      <c r="M104" s="302"/>
      <c r="N104" s="305"/>
    </row>
    <row r="105" spans="1:14" ht="6" customHeight="1" x14ac:dyDescent="0.15">
      <c r="B105" s="439"/>
      <c r="C105" s="428"/>
      <c r="D105" s="345"/>
      <c r="E105" s="429"/>
      <c r="F105" s="430"/>
      <c r="G105" s="440"/>
      <c r="H105" s="429"/>
      <c r="I105" s="429"/>
      <c r="J105" s="440"/>
      <c r="K105" s="441"/>
      <c r="L105" s="302"/>
      <c r="M105" s="302"/>
      <c r="N105" s="305"/>
    </row>
    <row r="106" spans="1:14" ht="15" customHeight="1" x14ac:dyDescent="0.15">
      <c r="B106" s="232"/>
      <c r="C106" s="233"/>
      <c r="D106" s="344"/>
      <c r="E106" s="342"/>
      <c r="F106" s="254"/>
      <c r="G106" s="237"/>
      <c r="H106" s="352"/>
      <c r="I106" s="354"/>
      <c r="J106" s="237"/>
      <c r="K106" s="231"/>
      <c r="L106" s="302"/>
      <c r="M106" s="302"/>
      <c r="N106" s="305"/>
    </row>
    <row r="107" spans="1:14" ht="15" customHeight="1" x14ac:dyDescent="0.15">
      <c r="B107" s="232"/>
      <c r="C107" s="233"/>
      <c r="D107" s="344"/>
      <c r="E107" s="342"/>
      <c r="F107" s="254"/>
      <c r="G107" s="237"/>
      <c r="H107" s="352"/>
      <c r="I107" s="354"/>
      <c r="J107" s="237"/>
      <c r="K107" s="231"/>
      <c r="L107" s="302"/>
      <c r="M107" s="302"/>
      <c r="N107" s="305"/>
    </row>
    <row r="108" spans="1:14" ht="15" customHeight="1" x14ac:dyDescent="0.15">
      <c r="B108" s="442" t="s">
        <v>12624</v>
      </c>
      <c r="E108" s="342"/>
      <c r="F108" s="254"/>
      <c r="G108" s="237"/>
      <c r="H108" s="352"/>
      <c r="I108" s="354"/>
      <c r="J108" s="237"/>
      <c r="K108" s="231"/>
      <c r="L108" s="302"/>
      <c r="M108" s="302"/>
      <c r="N108" s="305"/>
    </row>
    <row r="109" spans="1:14" ht="15" customHeight="1" x14ac:dyDescent="0.15">
      <c r="B109" s="443" t="s">
        <v>12585</v>
      </c>
      <c r="C109" s="233"/>
      <c r="D109" s="344"/>
      <c r="E109" s="342"/>
      <c r="F109" s="254"/>
      <c r="G109" s="237"/>
      <c r="H109" s="352"/>
      <c r="I109" s="354"/>
      <c r="J109" s="237"/>
      <c r="K109" s="231"/>
      <c r="L109" s="302"/>
      <c r="M109" s="302"/>
      <c r="N109" s="305"/>
    </row>
    <row r="110" spans="1:14" ht="15" customHeight="1" x14ac:dyDescent="0.15">
      <c r="A110" s="229"/>
      <c r="B110" s="444" t="s">
        <v>12586</v>
      </c>
      <c r="C110" s="235"/>
      <c r="D110" s="346"/>
      <c r="E110" s="257"/>
      <c r="F110" s="255"/>
      <c r="G110" s="237"/>
      <c r="H110" s="353"/>
      <c r="I110" s="355"/>
      <c r="J110" s="237"/>
      <c r="K110" s="238"/>
      <c r="L110" s="237"/>
      <c r="M110" s="237"/>
      <c r="N110" s="305"/>
    </row>
    <row r="111" spans="1:14" ht="15" customHeight="1" x14ac:dyDescent="0.15">
      <c r="C111" s="333"/>
      <c r="D111" s="347"/>
      <c r="E111" s="347"/>
      <c r="F111" s="347"/>
      <c r="G111" s="350"/>
      <c r="H111" s="347"/>
      <c r="I111" s="356"/>
      <c r="J111" s="350"/>
      <c r="K111" s="332"/>
      <c r="L111" s="332"/>
      <c r="M111" s="332"/>
      <c r="N111" s="305"/>
    </row>
    <row r="112" spans="1:14" ht="24" customHeight="1" x14ac:dyDescent="0.15">
      <c r="A112" s="229"/>
      <c r="B112" s="445" t="s">
        <v>12587</v>
      </c>
      <c r="C112" s="446"/>
      <c r="D112" s="447"/>
      <c r="E112" s="412" t="s">
        <v>4950</v>
      </c>
      <c r="F112" s="413" t="s">
        <v>4951</v>
      </c>
      <c r="G112" s="414" t="s">
        <v>12180</v>
      </c>
      <c r="H112" s="415" t="s">
        <v>12181</v>
      </c>
      <c r="I112" s="412" t="s">
        <v>12604</v>
      </c>
      <c r="J112" s="416" t="s">
        <v>12605</v>
      </c>
      <c r="K112" s="341" t="s">
        <v>12606</v>
      </c>
      <c r="L112" s="332"/>
      <c r="M112" s="332"/>
      <c r="N112" s="305"/>
    </row>
    <row r="113" spans="1:29" ht="15" customHeight="1" x14ac:dyDescent="0.15">
      <c r="A113" s="308"/>
      <c r="B113" s="417"/>
      <c r="C113" s="418"/>
      <c r="D113" s="344"/>
      <c r="E113" s="379"/>
      <c r="F113" s="381"/>
      <c r="G113" s="419"/>
      <c r="H113" s="379"/>
      <c r="I113" s="379"/>
      <c r="J113" s="419"/>
      <c r="K113" s="231"/>
      <c r="L113" s="251"/>
      <c r="M113" s="251"/>
      <c r="N113" s="305"/>
    </row>
    <row r="114" spans="1:29" s="167" customFormat="1" ht="15" customHeight="1" x14ac:dyDescent="0.15">
      <c r="B114" s="349" t="s">
        <v>12607</v>
      </c>
      <c r="C114" s="418" t="s">
        <v>12608</v>
      </c>
      <c r="D114" s="344" t="s">
        <v>12609</v>
      </c>
      <c r="E114" s="379">
        <v>1705</v>
      </c>
      <c r="F114" s="459">
        <v>0.75</v>
      </c>
      <c r="G114" s="419" t="s">
        <v>12610</v>
      </c>
      <c r="H114" s="462">
        <v>0.98</v>
      </c>
      <c r="I114" s="379">
        <v>3.56</v>
      </c>
      <c r="J114" s="419" t="s">
        <v>12611</v>
      </c>
      <c r="K114" s="231" t="s">
        <v>12612</v>
      </c>
      <c r="L114" s="229"/>
      <c r="M114" s="229"/>
      <c r="N114" s="302"/>
    </row>
    <row r="115" spans="1:29" s="167" customFormat="1" ht="15" customHeight="1" x14ac:dyDescent="0.15">
      <c r="B115" s="349" t="s">
        <v>12607</v>
      </c>
      <c r="C115" s="418" t="s">
        <v>12613</v>
      </c>
      <c r="D115" s="344" t="s">
        <v>12614</v>
      </c>
      <c r="E115" s="379">
        <v>1635</v>
      </c>
      <c r="F115" s="459">
        <v>0.75</v>
      </c>
      <c r="G115" s="419" t="s">
        <v>12615</v>
      </c>
      <c r="H115" s="462">
        <v>0.98</v>
      </c>
      <c r="I115" s="379">
        <v>3.54</v>
      </c>
      <c r="J115" s="419" t="s">
        <v>12616</v>
      </c>
      <c r="K115" s="231" t="s">
        <v>12617</v>
      </c>
      <c r="L115" s="230"/>
      <c r="M115" s="230"/>
      <c r="N115" s="302"/>
    </row>
    <row r="116" spans="1:29" s="167" customFormat="1" ht="15" customHeight="1" x14ac:dyDescent="0.15">
      <c r="B116" s="349" t="s">
        <v>12607</v>
      </c>
      <c r="C116" s="418" t="s">
        <v>5360</v>
      </c>
      <c r="D116" s="344" t="s">
        <v>12618</v>
      </c>
      <c r="E116" s="379">
        <v>1283</v>
      </c>
      <c r="F116" s="459">
        <v>0.75</v>
      </c>
      <c r="G116" s="419" t="s">
        <v>12610</v>
      </c>
      <c r="H116" s="462">
        <v>0.99</v>
      </c>
      <c r="I116" s="379">
        <v>3.53</v>
      </c>
      <c r="J116" s="419" t="s">
        <v>12619</v>
      </c>
      <c r="K116" s="231"/>
      <c r="L116" s="303"/>
      <c r="M116" s="303"/>
      <c r="N116" s="302"/>
      <c r="Z116" s="302"/>
      <c r="AA116" s="302"/>
      <c r="AB116" s="302"/>
      <c r="AC116" s="302"/>
    </row>
    <row r="117" spans="1:29" s="167" customFormat="1" ht="15" customHeight="1" x14ac:dyDescent="0.15">
      <c r="B117" s="448" t="s">
        <v>12607</v>
      </c>
      <c r="C117" s="418" t="s">
        <v>5086</v>
      </c>
      <c r="D117" s="344" t="s">
        <v>12497</v>
      </c>
      <c r="E117" s="379">
        <v>37</v>
      </c>
      <c r="F117" s="459">
        <v>1.29</v>
      </c>
      <c r="G117" s="419" t="s">
        <v>12498</v>
      </c>
      <c r="H117" s="462">
        <v>0.79</v>
      </c>
      <c r="I117" s="449" t="s">
        <v>12499</v>
      </c>
      <c r="J117" s="419" t="s">
        <v>12500</v>
      </c>
      <c r="K117" s="231" t="s">
        <v>12490</v>
      </c>
      <c r="L117" s="302"/>
      <c r="M117" s="302"/>
      <c r="N117" s="302"/>
      <c r="Z117" s="302"/>
      <c r="AA117" s="302"/>
      <c r="AB117" s="302"/>
      <c r="AC117" s="302"/>
    </row>
    <row r="118" spans="1:29" s="167" customFormat="1" ht="15" customHeight="1" x14ac:dyDescent="0.15">
      <c r="B118" s="349" t="s">
        <v>12607</v>
      </c>
      <c r="C118" s="418" t="s">
        <v>5087</v>
      </c>
      <c r="D118" s="344" t="s">
        <v>12491</v>
      </c>
      <c r="E118" s="379">
        <v>1246</v>
      </c>
      <c r="F118" s="459">
        <v>0.74</v>
      </c>
      <c r="G118" s="419" t="s">
        <v>12492</v>
      </c>
      <c r="H118" s="462">
        <v>0.98</v>
      </c>
      <c r="I118" s="379">
        <v>3.65</v>
      </c>
      <c r="J118" s="419" t="s">
        <v>12493</v>
      </c>
      <c r="K118" s="231" t="s">
        <v>12494</v>
      </c>
      <c r="L118" s="302"/>
      <c r="M118" s="302"/>
      <c r="N118" s="302"/>
      <c r="Z118" s="302"/>
      <c r="AA118" s="302"/>
      <c r="AB118" s="302"/>
      <c r="AC118" s="302"/>
    </row>
    <row r="119" spans="1:29" s="167" customFormat="1" ht="15" customHeight="1" x14ac:dyDescent="0.15">
      <c r="B119" s="422" t="s">
        <v>12607</v>
      </c>
      <c r="C119" s="418" t="s">
        <v>5088</v>
      </c>
      <c r="D119" s="344" t="s">
        <v>12495</v>
      </c>
      <c r="E119" s="379">
        <v>124</v>
      </c>
      <c r="F119" s="459">
        <v>0.87</v>
      </c>
      <c r="G119" s="419" t="s">
        <v>12496</v>
      </c>
      <c r="H119" s="462">
        <v>0.94</v>
      </c>
      <c r="I119" s="379">
        <v>49.3</v>
      </c>
      <c r="J119" s="419" t="s">
        <v>12351</v>
      </c>
      <c r="K119" s="231" t="s">
        <v>12352</v>
      </c>
      <c r="L119" s="302"/>
      <c r="M119" s="302"/>
      <c r="N119" s="302"/>
      <c r="Z119" s="302"/>
      <c r="AA119" s="302"/>
      <c r="AB119" s="302"/>
      <c r="AC119" s="302"/>
    </row>
    <row r="120" spans="1:29" s="167" customFormat="1" ht="15" customHeight="1" x14ac:dyDescent="0.15">
      <c r="B120" s="426" t="s">
        <v>12607</v>
      </c>
      <c r="C120" s="418" t="s">
        <v>5089</v>
      </c>
      <c r="D120" s="344" t="s">
        <v>12353</v>
      </c>
      <c r="E120" s="379">
        <v>132</v>
      </c>
      <c r="F120" s="459">
        <v>0.69</v>
      </c>
      <c r="G120" s="419" t="s">
        <v>12321</v>
      </c>
      <c r="H120" s="464" t="s">
        <v>12324</v>
      </c>
      <c r="I120" s="379">
        <v>2.15</v>
      </c>
      <c r="J120" s="419" t="s">
        <v>12325</v>
      </c>
      <c r="K120" s="466" t="s">
        <v>12326</v>
      </c>
      <c r="L120" s="302"/>
      <c r="M120" s="302"/>
      <c r="N120" s="302"/>
      <c r="Z120" s="302"/>
      <c r="AA120" s="302"/>
      <c r="AB120" s="302"/>
      <c r="AC120" s="302"/>
    </row>
    <row r="121" spans="1:29" s="167" customFormat="1" ht="15" customHeight="1" x14ac:dyDescent="0.15">
      <c r="B121" s="426" t="s">
        <v>12607</v>
      </c>
      <c r="C121" s="418" t="s">
        <v>5090</v>
      </c>
      <c r="D121" s="344" t="s">
        <v>12327</v>
      </c>
      <c r="E121" s="379">
        <v>42</v>
      </c>
      <c r="F121" s="459">
        <v>0.77</v>
      </c>
      <c r="G121" s="419" t="s">
        <v>12328</v>
      </c>
      <c r="H121" s="462">
        <v>0.83</v>
      </c>
      <c r="I121" s="379">
        <v>0.74</v>
      </c>
      <c r="J121" s="419" t="s">
        <v>12329</v>
      </c>
      <c r="K121" s="466"/>
      <c r="L121" s="302"/>
      <c r="M121" s="302"/>
      <c r="N121" s="302"/>
      <c r="Z121" s="302"/>
      <c r="AA121" s="302"/>
      <c r="AB121" s="302"/>
      <c r="AC121" s="302"/>
    </row>
    <row r="122" spans="1:29" s="167" customFormat="1" ht="15" customHeight="1" x14ac:dyDescent="0.15">
      <c r="B122" s="426" t="s">
        <v>12607</v>
      </c>
      <c r="C122" s="418" t="s">
        <v>5091</v>
      </c>
      <c r="D122" s="344" t="s">
        <v>12429</v>
      </c>
      <c r="E122" s="379">
        <v>68</v>
      </c>
      <c r="F122" s="459">
        <v>0.74</v>
      </c>
      <c r="G122" s="419" t="s">
        <v>12430</v>
      </c>
      <c r="H122" s="462">
        <v>0.86</v>
      </c>
      <c r="I122" s="379">
        <v>1.29</v>
      </c>
      <c r="J122" s="419" t="s">
        <v>12431</v>
      </c>
      <c r="K122" s="231"/>
      <c r="L122" s="302"/>
      <c r="M122" s="302"/>
      <c r="N122" s="302"/>
      <c r="Z122" s="302"/>
      <c r="AA122" s="302"/>
      <c r="AB122" s="302"/>
      <c r="AC122" s="302"/>
    </row>
    <row r="123" spans="1:29" s="167" customFormat="1" ht="15" customHeight="1" x14ac:dyDescent="0.15">
      <c r="B123" s="417" t="s">
        <v>12607</v>
      </c>
      <c r="C123" s="418" t="s">
        <v>4954</v>
      </c>
      <c r="D123" s="344" t="s">
        <v>12402</v>
      </c>
      <c r="E123" s="379">
        <v>201</v>
      </c>
      <c r="F123" s="459">
        <v>0.79</v>
      </c>
      <c r="G123" s="419" t="s">
        <v>12403</v>
      </c>
      <c r="H123" s="462">
        <v>0.96</v>
      </c>
      <c r="I123" s="379">
        <v>2.5299999999999998</v>
      </c>
      <c r="J123" s="419" t="s">
        <v>12404</v>
      </c>
      <c r="K123" s="466" t="s">
        <v>12505</v>
      </c>
      <c r="L123" s="302"/>
      <c r="M123" s="302"/>
      <c r="N123" s="302"/>
      <c r="Z123" s="302"/>
      <c r="AA123" s="302"/>
      <c r="AB123" s="302"/>
      <c r="AC123" s="302"/>
    </row>
    <row r="124" spans="1:29" s="167" customFormat="1" ht="15" customHeight="1" x14ac:dyDescent="0.15">
      <c r="B124" s="417" t="s">
        <v>12607</v>
      </c>
      <c r="C124" s="418" t="s">
        <v>5082</v>
      </c>
      <c r="D124" s="344" t="s">
        <v>12405</v>
      </c>
      <c r="E124" s="379">
        <v>125</v>
      </c>
      <c r="F124" s="460" t="s">
        <v>12406</v>
      </c>
      <c r="G124" s="419" t="s">
        <v>12407</v>
      </c>
      <c r="H124" s="462">
        <v>0.88</v>
      </c>
      <c r="I124" s="379">
        <v>2.62</v>
      </c>
      <c r="J124" s="419" t="s">
        <v>12408</v>
      </c>
      <c r="K124" s="467"/>
      <c r="L124" s="302"/>
      <c r="M124" s="302"/>
      <c r="N124" s="302"/>
      <c r="Z124" s="302"/>
      <c r="AA124" s="302"/>
      <c r="AB124" s="302"/>
      <c r="AC124" s="302"/>
    </row>
    <row r="125" spans="1:29" s="167" customFormat="1" ht="15" customHeight="1" x14ac:dyDescent="0.15">
      <c r="B125" s="417" t="s">
        <v>12607</v>
      </c>
      <c r="C125" s="418" t="s">
        <v>5084</v>
      </c>
      <c r="D125" s="450" t="s">
        <v>12409</v>
      </c>
      <c r="E125" s="451">
        <v>14</v>
      </c>
      <c r="F125" s="465">
        <v>0.95</v>
      </c>
      <c r="G125" s="419" t="s">
        <v>12410</v>
      </c>
      <c r="H125" s="452">
        <v>0.6</v>
      </c>
      <c r="I125" s="453">
        <v>23.2</v>
      </c>
      <c r="J125" s="419" t="s">
        <v>12411</v>
      </c>
      <c r="K125" s="454"/>
      <c r="L125" s="302"/>
      <c r="M125" s="302"/>
      <c r="N125" s="302"/>
      <c r="Z125" s="302"/>
      <c r="AA125" s="302"/>
      <c r="AB125" s="302"/>
      <c r="AC125" s="302"/>
    </row>
    <row r="126" spans="1:29" s="167" customFormat="1" ht="15" customHeight="1" x14ac:dyDescent="0.15">
      <c r="B126" s="417" t="s">
        <v>12607</v>
      </c>
      <c r="C126" s="418" t="s">
        <v>5348</v>
      </c>
      <c r="D126" s="344" t="s">
        <v>12412</v>
      </c>
      <c r="E126" s="379">
        <v>45</v>
      </c>
      <c r="F126" s="459">
        <v>0.73</v>
      </c>
      <c r="G126" s="419" t="s">
        <v>12434</v>
      </c>
      <c r="H126" s="462">
        <v>0.71</v>
      </c>
      <c r="I126" s="379">
        <v>1.43</v>
      </c>
      <c r="J126" s="419" t="s">
        <v>12435</v>
      </c>
      <c r="K126" s="454"/>
      <c r="L126" s="302"/>
      <c r="M126" s="302"/>
      <c r="N126" s="302"/>
      <c r="Z126" s="302"/>
      <c r="AA126" s="302"/>
      <c r="AB126" s="302"/>
      <c r="AC126" s="302"/>
    </row>
    <row r="127" spans="1:29" s="167" customFormat="1" ht="15" customHeight="1" x14ac:dyDescent="0.15">
      <c r="B127" s="417" t="s">
        <v>12607</v>
      </c>
      <c r="C127" s="418" t="s">
        <v>5344</v>
      </c>
      <c r="D127" s="344" t="s">
        <v>12436</v>
      </c>
      <c r="E127" s="379">
        <v>76</v>
      </c>
      <c r="F127" s="459">
        <v>0.79</v>
      </c>
      <c r="G127" s="419" t="s">
        <v>12437</v>
      </c>
      <c r="H127" s="462">
        <v>0.86</v>
      </c>
      <c r="I127" s="379">
        <v>2.5299999999999998</v>
      </c>
      <c r="J127" s="419" t="s">
        <v>12438</v>
      </c>
      <c r="K127" s="231"/>
      <c r="L127" s="303"/>
      <c r="M127" s="303"/>
      <c r="N127" s="302"/>
      <c r="Z127" s="302"/>
      <c r="AA127" s="302"/>
      <c r="AB127" s="302"/>
      <c r="AC127" s="302"/>
    </row>
    <row r="128" spans="1:29" s="167" customFormat="1" ht="15" customHeight="1" x14ac:dyDescent="0.15">
      <c r="B128" s="417" t="s">
        <v>12607</v>
      </c>
      <c r="C128" s="418" t="s">
        <v>12439</v>
      </c>
      <c r="D128" s="344" t="s">
        <v>12440</v>
      </c>
      <c r="E128" s="379">
        <v>25</v>
      </c>
      <c r="F128" s="459">
        <v>0.81</v>
      </c>
      <c r="G128" s="419" t="s">
        <v>12441</v>
      </c>
      <c r="H128" s="462">
        <v>0.86</v>
      </c>
      <c r="I128" s="379">
        <v>1.99</v>
      </c>
      <c r="J128" s="419" t="s">
        <v>12442</v>
      </c>
      <c r="K128" s="231"/>
      <c r="L128" s="302"/>
      <c r="M128" s="302"/>
      <c r="N128" s="378"/>
      <c r="O128" s="233"/>
      <c r="Z128" s="302"/>
      <c r="AA128" s="302"/>
      <c r="AB128" s="302"/>
      <c r="AC128" s="302"/>
    </row>
    <row r="129" spans="2:30" s="167" customFormat="1" ht="15" customHeight="1" x14ac:dyDescent="0.15">
      <c r="B129" s="417" t="s">
        <v>12607</v>
      </c>
      <c r="C129" s="418" t="s">
        <v>12443</v>
      </c>
      <c r="D129" s="344" t="s">
        <v>12444</v>
      </c>
      <c r="E129" s="379">
        <v>20</v>
      </c>
      <c r="F129" s="459">
        <v>0.83</v>
      </c>
      <c r="G129" s="419" t="s">
        <v>12445</v>
      </c>
      <c r="H129" s="462">
        <v>0.98</v>
      </c>
      <c r="I129" s="379">
        <v>2.57</v>
      </c>
      <c r="J129" s="419" t="s">
        <v>12446</v>
      </c>
      <c r="K129" s="231"/>
      <c r="L129" s="302"/>
      <c r="M129" s="302"/>
      <c r="N129" s="378"/>
      <c r="O129" s="233"/>
      <c r="Z129" s="302"/>
      <c r="AA129" s="302"/>
      <c r="AB129" s="302"/>
      <c r="AC129" s="302"/>
    </row>
    <row r="130" spans="2:30" s="167" customFormat="1" ht="15" customHeight="1" x14ac:dyDescent="0.15">
      <c r="B130" s="448" t="s">
        <v>12607</v>
      </c>
      <c r="C130" s="418" t="s">
        <v>4963</v>
      </c>
      <c r="D130" s="344" t="s">
        <v>12447</v>
      </c>
      <c r="E130" s="379">
        <v>31</v>
      </c>
      <c r="F130" s="459">
        <v>0.74</v>
      </c>
      <c r="G130" s="419" t="s">
        <v>12448</v>
      </c>
      <c r="H130" s="462">
        <v>0.86</v>
      </c>
      <c r="I130" s="379">
        <v>20</v>
      </c>
      <c r="J130" s="419" t="s">
        <v>12449</v>
      </c>
      <c r="K130" s="231" t="s">
        <v>12450</v>
      </c>
      <c r="L130" s="302"/>
      <c r="M130" s="302"/>
      <c r="N130" s="378"/>
      <c r="O130" s="233"/>
      <c r="Z130" s="302"/>
      <c r="AA130" s="302"/>
      <c r="AB130" s="302"/>
      <c r="AC130" s="302"/>
    </row>
    <row r="131" spans="2:30" s="167" customFormat="1" ht="15" customHeight="1" x14ac:dyDescent="0.15">
      <c r="B131" s="448" t="s">
        <v>12607</v>
      </c>
      <c r="C131" s="418" t="s">
        <v>4964</v>
      </c>
      <c r="D131" s="450" t="s">
        <v>12451</v>
      </c>
      <c r="E131" s="451">
        <v>15</v>
      </c>
      <c r="F131" s="465">
        <v>1.01</v>
      </c>
      <c r="G131" s="419" t="s">
        <v>12452</v>
      </c>
      <c r="H131" s="452">
        <v>0.68</v>
      </c>
      <c r="I131" s="453">
        <v>8.64</v>
      </c>
      <c r="J131" s="419" t="s">
        <v>12453</v>
      </c>
      <c r="K131" s="454"/>
      <c r="L131" s="302"/>
      <c r="M131" s="302"/>
      <c r="N131" s="378"/>
      <c r="O131" s="233"/>
      <c r="Z131" s="302"/>
      <c r="AA131" s="302"/>
      <c r="AB131" s="302"/>
      <c r="AC131" s="302"/>
    </row>
    <row r="132" spans="2:30" s="167" customFormat="1" ht="15" customHeight="1" x14ac:dyDescent="0.15">
      <c r="B132" s="448" t="s">
        <v>12607</v>
      </c>
      <c r="C132" s="418" t="s">
        <v>4984</v>
      </c>
      <c r="D132" s="450" t="s">
        <v>12454</v>
      </c>
      <c r="E132" s="451">
        <v>16</v>
      </c>
      <c r="F132" s="465">
        <v>0.75</v>
      </c>
      <c r="G132" s="419" t="s">
        <v>12455</v>
      </c>
      <c r="H132" s="452">
        <v>0.73</v>
      </c>
      <c r="I132" s="453">
        <v>16.899999999999999</v>
      </c>
      <c r="J132" s="419" t="s">
        <v>12456</v>
      </c>
      <c r="K132" s="454"/>
      <c r="L132" s="230"/>
      <c r="M132" s="230"/>
      <c r="N132" s="353"/>
      <c r="O132" s="229"/>
    </row>
    <row r="133" spans="2:30" s="167" customFormat="1" ht="15" customHeight="1" x14ac:dyDescent="0.15">
      <c r="B133" s="421" t="s">
        <v>12607</v>
      </c>
      <c r="C133" s="418" t="s">
        <v>4885</v>
      </c>
      <c r="D133" s="344" t="s">
        <v>12564</v>
      </c>
      <c r="E133" s="379">
        <v>758</v>
      </c>
      <c r="F133" s="459">
        <v>0.73</v>
      </c>
      <c r="G133" s="419" t="s">
        <v>12565</v>
      </c>
      <c r="H133" s="462">
        <v>0.92</v>
      </c>
      <c r="I133" s="379">
        <v>5.0999999999999996</v>
      </c>
      <c r="J133" s="419" t="s">
        <v>12566</v>
      </c>
      <c r="K133" s="466" t="s">
        <v>12506</v>
      </c>
      <c r="L133" s="302"/>
      <c r="M133" s="302"/>
      <c r="N133" s="302"/>
      <c r="O133" s="233"/>
      <c r="Z133" s="302"/>
      <c r="AA133" s="302"/>
      <c r="AB133" s="302"/>
      <c r="AC133" s="302"/>
    </row>
    <row r="134" spans="2:30" s="167" customFormat="1" ht="15" customHeight="1" x14ac:dyDescent="0.15">
      <c r="B134" s="421" t="s">
        <v>12607</v>
      </c>
      <c r="C134" s="418" t="s">
        <v>5147</v>
      </c>
      <c r="D134" s="344" t="s">
        <v>12590</v>
      </c>
      <c r="E134" s="379">
        <v>101</v>
      </c>
      <c r="F134" s="459">
        <v>0.74</v>
      </c>
      <c r="G134" s="419" t="s">
        <v>12591</v>
      </c>
      <c r="H134" s="462">
        <v>0.91</v>
      </c>
      <c r="I134" s="379">
        <v>5.61</v>
      </c>
      <c r="J134" s="419" t="s">
        <v>12592</v>
      </c>
      <c r="K134" s="467"/>
      <c r="L134" s="302"/>
      <c r="M134" s="302"/>
      <c r="N134" s="302"/>
      <c r="O134" s="233"/>
      <c r="Z134" s="302"/>
      <c r="AA134" s="302"/>
      <c r="AB134" s="302"/>
      <c r="AC134" s="302"/>
    </row>
    <row r="135" spans="2:30" s="167" customFormat="1" ht="15" customHeight="1" x14ac:dyDescent="0.15">
      <c r="B135" s="421" t="s">
        <v>12607</v>
      </c>
      <c r="C135" s="418" t="s">
        <v>5148</v>
      </c>
      <c r="D135" s="344" t="s">
        <v>12593</v>
      </c>
      <c r="E135" s="379">
        <v>31</v>
      </c>
      <c r="F135" s="459">
        <v>0.86</v>
      </c>
      <c r="G135" s="419" t="s">
        <v>12594</v>
      </c>
      <c r="H135" s="462">
        <v>0.96</v>
      </c>
      <c r="I135" s="379">
        <v>3.12</v>
      </c>
      <c r="J135" s="419" t="s">
        <v>12595</v>
      </c>
      <c r="K135" s="455"/>
      <c r="L135" s="302"/>
      <c r="M135" s="302"/>
      <c r="N135" s="302"/>
      <c r="O135" s="233"/>
      <c r="Z135" s="302"/>
      <c r="AA135" s="302"/>
      <c r="AB135" s="302"/>
      <c r="AC135" s="302"/>
    </row>
    <row r="136" spans="2:30" s="167" customFormat="1" ht="15" customHeight="1" x14ac:dyDescent="0.15">
      <c r="B136" s="421" t="s">
        <v>12607</v>
      </c>
      <c r="C136" s="418" t="s">
        <v>5149</v>
      </c>
      <c r="D136" s="450" t="s">
        <v>12596</v>
      </c>
      <c r="E136" s="451">
        <v>16</v>
      </c>
      <c r="F136" s="465">
        <v>0.76</v>
      </c>
      <c r="G136" s="419" t="s">
        <v>12597</v>
      </c>
      <c r="H136" s="452">
        <v>0.83</v>
      </c>
      <c r="I136" s="453">
        <v>11.5</v>
      </c>
      <c r="J136" s="419" t="s">
        <v>12598</v>
      </c>
      <c r="K136" s="455"/>
      <c r="L136" s="302"/>
      <c r="M136" s="302"/>
      <c r="N136" s="302"/>
      <c r="O136" s="233"/>
      <c r="Z136" s="302"/>
      <c r="AA136" s="302"/>
      <c r="AB136" s="302"/>
      <c r="AC136" s="302"/>
    </row>
    <row r="137" spans="2:30" s="167" customFormat="1" ht="15" customHeight="1" x14ac:dyDescent="0.15">
      <c r="B137" s="421" t="s">
        <v>12607</v>
      </c>
      <c r="C137" s="418" t="s">
        <v>5301</v>
      </c>
      <c r="D137" s="344" t="s">
        <v>12599</v>
      </c>
      <c r="E137" s="379">
        <v>51</v>
      </c>
      <c r="F137" s="459">
        <v>0.75</v>
      </c>
      <c r="G137" s="419" t="s">
        <v>12600</v>
      </c>
      <c r="H137" s="462">
        <v>0.93</v>
      </c>
      <c r="I137" s="379">
        <v>4.3099999999999996</v>
      </c>
      <c r="J137" s="419" t="s">
        <v>12601</v>
      </c>
      <c r="K137" s="455"/>
      <c r="L137" s="302"/>
      <c r="M137" s="302"/>
      <c r="N137" s="302"/>
      <c r="O137" s="233"/>
      <c r="Z137" s="302"/>
      <c r="AA137" s="302"/>
      <c r="AB137" s="302"/>
      <c r="AC137" s="302"/>
    </row>
    <row r="138" spans="2:30" s="167" customFormat="1" ht="15" customHeight="1" x14ac:dyDescent="0.15">
      <c r="B138" s="421" t="s">
        <v>12607</v>
      </c>
      <c r="C138" s="418" t="s">
        <v>5302</v>
      </c>
      <c r="D138" s="344" t="s">
        <v>12602</v>
      </c>
      <c r="E138" s="379">
        <v>657</v>
      </c>
      <c r="F138" s="459">
        <v>0.73</v>
      </c>
      <c r="G138" s="419" t="s">
        <v>12433</v>
      </c>
      <c r="H138" s="462">
        <v>0.92</v>
      </c>
      <c r="I138" s="379">
        <v>4.96</v>
      </c>
      <c r="J138" s="419" t="s">
        <v>12566</v>
      </c>
      <c r="K138" s="455"/>
      <c r="L138" s="302"/>
      <c r="M138" s="302"/>
      <c r="N138" s="302"/>
      <c r="O138" s="233"/>
      <c r="Z138" s="302"/>
      <c r="AA138" s="302"/>
      <c r="AB138" s="302"/>
      <c r="AC138" s="302"/>
    </row>
    <row r="139" spans="2:30" s="167" customFormat="1" ht="15" customHeight="1" x14ac:dyDescent="0.15">
      <c r="B139" s="421" t="s">
        <v>12607</v>
      </c>
      <c r="C139" s="418" t="s">
        <v>5448</v>
      </c>
      <c r="D139" s="346" t="s">
        <v>12540</v>
      </c>
      <c r="E139" s="451">
        <v>81</v>
      </c>
      <c r="F139" s="465">
        <v>0.78</v>
      </c>
      <c r="G139" s="419" t="s">
        <v>12541</v>
      </c>
      <c r="H139" s="452">
        <v>0.88</v>
      </c>
      <c r="I139" s="453">
        <v>3.78</v>
      </c>
      <c r="J139" s="419" t="s">
        <v>12542</v>
      </c>
      <c r="K139" s="455"/>
      <c r="L139" s="302"/>
      <c r="M139" s="302"/>
      <c r="N139" s="302"/>
      <c r="O139" s="233"/>
      <c r="Z139" s="302"/>
      <c r="AA139" s="302"/>
      <c r="AB139" s="302"/>
      <c r="AC139" s="302"/>
    </row>
    <row r="140" spans="2:30" s="167" customFormat="1" ht="15" customHeight="1" x14ac:dyDescent="0.15">
      <c r="B140" s="421" t="s">
        <v>12607</v>
      </c>
      <c r="C140" s="418" t="s">
        <v>5291</v>
      </c>
      <c r="D140" s="344" t="s">
        <v>12543</v>
      </c>
      <c r="E140" s="379">
        <v>109</v>
      </c>
      <c r="F140" s="459">
        <v>0.75</v>
      </c>
      <c r="G140" s="419" t="s">
        <v>12544</v>
      </c>
      <c r="H140" s="462">
        <v>0.88</v>
      </c>
      <c r="I140" s="379">
        <v>4.62</v>
      </c>
      <c r="J140" s="419" t="s">
        <v>12545</v>
      </c>
      <c r="K140" s="455"/>
      <c r="L140" s="302"/>
      <c r="M140" s="302"/>
      <c r="N140" s="302"/>
      <c r="O140" s="233"/>
      <c r="Z140" s="302"/>
      <c r="AA140" s="302"/>
      <c r="AB140" s="302"/>
      <c r="AC140" s="302"/>
    </row>
    <row r="141" spans="2:30" s="167" customFormat="1" ht="15" customHeight="1" x14ac:dyDescent="0.15">
      <c r="B141" s="421" t="s">
        <v>12607</v>
      </c>
      <c r="C141" s="418" t="s">
        <v>11010</v>
      </c>
      <c r="D141" s="344" t="s">
        <v>12546</v>
      </c>
      <c r="E141" s="379">
        <v>24</v>
      </c>
      <c r="F141" s="459">
        <v>0.93</v>
      </c>
      <c r="G141" s="419" t="s">
        <v>12547</v>
      </c>
      <c r="H141" s="462">
        <v>0.96</v>
      </c>
      <c r="I141" s="379">
        <v>0.24</v>
      </c>
      <c r="J141" s="419" t="s">
        <v>12548</v>
      </c>
      <c r="K141" s="455"/>
      <c r="L141" s="303"/>
      <c r="M141" s="303"/>
      <c r="N141" s="346"/>
      <c r="O141" s="229"/>
      <c r="Z141" s="302"/>
      <c r="AA141" s="302"/>
      <c r="AB141" s="302"/>
      <c r="AC141" s="302"/>
    </row>
    <row r="142" spans="2:30" s="167" customFormat="1" ht="15" customHeight="1" x14ac:dyDescent="0.15">
      <c r="B142" s="421" t="s">
        <v>12607</v>
      </c>
      <c r="C142" s="418" t="s">
        <v>11011</v>
      </c>
      <c r="D142" s="344" t="s">
        <v>12549</v>
      </c>
      <c r="E142" s="379">
        <v>79</v>
      </c>
      <c r="F142" s="459">
        <v>0.86</v>
      </c>
      <c r="G142" s="419" t="s">
        <v>12550</v>
      </c>
      <c r="H142" s="462">
        <v>0.83</v>
      </c>
      <c r="I142" s="379">
        <v>1.97</v>
      </c>
      <c r="J142" s="419" t="s">
        <v>12551</v>
      </c>
      <c r="K142" s="455"/>
      <c r="L142" s="302"/>
      <c r="M142" s="302"/>
      <c r="N142" s="234"/>
      <c r="O142" s="233"/>
      <c r="Z142" s="302"/>
      <c r="AA142" s="302"/>
      <c r="AB142" s="302"/>
      <c r="AC142" s="302"/>
    </row>
    <row r="143" spans="2:30" s="167" customFormat="1" ht="15" customHeight="1" x14ac:dyDescent="0.15">
      <c r="B143" s="421" t="s">
        <v>12607</v>
      </c>
      <c r="C143" s="418" t="s">
        <v>12362</v>
      </c>
      <c r="D143" s="346" t="s">
        <v>12552</v>
      </c>
      <c r="E143" s="451">
        <v>17</v>
      </c>
      <c r="F143" s="465">
        <v>0.69</v>
      </c>
      <c r="G143" s="419" t="s">
        <v>12553</v>
      </c>
      <c r="H143" s="452">
        <v>0.41</v>
      </c>
      <c r="I143" s="453">
        <v>20.5</v>
      </c>
      <c r="J143" s="419" t="s">
        <v>12554</v>
      </c>
      <c r="K143" s="455"/>
      <c r="L143" s="302"/>
      <c r="M143" s="302"/>
      <c r="N143" s="234"/>
      <c r="O143" s="233"/>
      <c r="Z143" s="302"/>
      <c r="AA143" s="302"/>
      <c r="AB143" s="302"/>
      <c r="AC143" s="302"/>
    </row>
    <row r="144" spans="2:30" s="167" customFormat="1" ht="15" customHeight="1" x14ac:dyDescent="0.15">
      <c r="B144" s="421" t="s">
        <v>12607</v>
      </c>
      <c r="C144" s="418" t="s">
        <v>12367</v>
      </c>
      <c r="D144" s="346" t="s">
        <v>12555</v>
      </c>
      <c r="E144" s="451">
        <v>79</v>
      </c>
      <c r="F144" s="465">
        <v>0.66</v>
      </c>
      <c r="G144" s="419" t="s">
        <v>12556</v>
      </c>
      <c r="H144" s="452">
        <v>0.85</v>
      </c>
      <c r="I144" s="453">
        <v>3.17</v>
      </c>
      <c r="J144" s="419" t="s">
        <v>12557</v>
      </c>
      <c r="K144" s="455"/>
      <c r="L144" s="302"/>
      <c r="M144" s="302"/>
      <c r="N144" s="302"/>
      <c r="S144" s="306"/>
      <c r="X144" s="306"/>
      <c r="AB144" s="306"/>
      <c r="AD144" s="306"/>
    </row>
    <row r="145" spans="1:30" s="167" customFormat="1" ht="15" customHeight="1" x14ac:dyDescent="0.15">
      <c r="B145" s="421" t="s">
        <v>12607</v>
      </c>
      <c r="C145" s="418" t="s">
        <v>12371</v>
      </c>
      <c r="D145" s="346" t="s">
        <v>12558</v>
      </c>
      <c r="E145" s="451">
        <v>209</v>
      </c>
      <c r="F145" s="465" t="s">
        <v>12398</v>
      </c>
      <c r="G145" s="419" t="s">
        <v>12559</v>
      </c>
      <c r="H145" s="452">
        <v>0.7</v>
      </c>
      <c r="I145" s="453">
        <v>7.6</v>
      </c>
      <c r="J145" s="419" t="s">
        <v>12560</v>
      </c>
      <c r="K145" s="455"/>
      <c r="L145" s="302"/>
      <c r="M145" s="302"/>
      <c r="N145" s="302"/>
      <c r="S145" s="306"/>
      <c r="X145" s="306"/>
      <c r="AB145" s="306"/>
      <c r="AD145" s="306"/>
    </row>
    <row r="146" spans="1:30" s="167" customFormat="1" ht="15" customHeight="1" x14ac:dyDescent="0.15">
      <c r="B146" s="421" t="s">
        <v>12607</v>
      </c>
      <c r="C146" s="418" t="s">
        <v>12561</v>
      </c>
      <c r="D146" s="346" t="s">
        <v>12562</v>
      </c>
      <c r="E146" s="451">
        <v>14</v>
      </c>
      <c r="F146" s="465">
        <v>0.98</v>
      </c>
      <c r="G146" s="419" t="s">
        <v>12563</v>
      </c>
      <c r="H146" s="452">
        <v>0.79</v>
      </c>
      <c r="I146" s="452">
        <v>0.37</v>
      </c>
      <c r="J146" s="419" t="s">
        <v>12535</v>
      </c>
      <c r="K146" s="456"/>
      <c r="L146" s="302"/>
      <c r="M146" s="302"/>
      <c r="N146" s="234"/>
      <c r="O146" s="233"/>
      <c r="Z146" s="302"/>
      <c r="AA146" s="302"/>
      <c r="AB146" s="302"/>
      <c r="AC146" s="302"/>
    </row>
    <row r="147" spans="1:30" s="167" customFormat="1" ht="6" customHeight="1" x14ac:dyDescent="0.15">
      <c r="B147" s="439"/>
      <c r="C147" s="428"/>
      <c r="D147" s="345"/>
      <c r="E147" s="429"/>
      <c r="F147" s="430"/>
      <c r="G147" s="440"/>
      <c r="H147" s="429"/>
      <c r="I147" s="429"/>
      <c r="J147" s="440"/>
      <c r="K147" s="441"/>
      <c r="L147" s="302"/>
      <c r="M147" s="302"/>
      <c r="N147" s="234"/>
      <c r="O147" s="233"/>
      <c r="Z147" s="302"/>
      <c r="AA147" s="302"/>
      <c r="AB147" s="302"/>
      <c r="AC147" s="302"/>
    </row>
    <row r="148" spans="1:30" s="167" customFormat="1" ht="15" customHeight="1" x14ac:dyDescent="0.15">
      <c r="B148" s="234"/>
      <c r="C148" s="233"/>
      <c r="D148" s="229"/>
      <c r="E148" s="342"/>
      <c r="F148" s="254"/>
      <c r="G148" s="237"/>
      <c r="H148" s="254"/>
      <c r="I148" s="403"/>
      <c r="J148" s="237"/>
      <c r="K148" s="357"/>
      <c r="L148" s="302"/>
      <c r="M148" s="302"/>
      <c r="N148" s="234"/>
      <c r="O148" s="233"/>
      <c r="Z148" s="302"/>
      <c r="AA148" s="302"/>
      <c r="AB148" s="302"/>
      <c r="AC148" s="302"/>
    </row>
    <row r="149" spans="1:30" ht="15" customHeight="1" x14ac:dyDescent="0.15"/>
    <row r="150" spans="1:30" ht="18" x14ac:dyDescent="0.2">
      <c r="B150" s="343" t="s">
        <v>11284</v>
      </c>
    </row>
    <row r="151" spans="1:30" ht="15" customHeight="1" x14ac:dyDescent="0.15"/>
    <row r="152" spans="1:30" ht="15" customHeight="1" x14ac:dyDescent="0.15">
      <c r="A152" s="309" t="s">
        <v>4890</v>
      </c>
      <c r="B152" s="258" t="s">
        <v>10711</v>
      </c>
      <c r="C152" s="310" t="s">
        <v>4832</v>
      </c>
      <c r="D152" s="129" t="s">
        <v>4892</v>
      </c>
      <c r="E152" s="129" t="s">
        <v>4841</v>
      </c>
    </row>
    <row r="153" spans="1:30" s="315" customFormat="1" ht="15" customHeight="1" x14ac:dyDescent="0.15">
      <c r="A153" s="319"/>
      <c r="B153" s="312" t="s">
        <v>3798</v>
      </c>
      <c r="C153" s="317" t="s">
        <v>4968</v>
      </c>
      <c r="D153" s="369" t="s">
        <v>5841</v>
      </c>
      <c r="E153" s="325" t="s">
        <v>4373</v>
      </c>
      <c r="F153" s="314"/>
      <c r="I153" s="314"/>
    </row>
    <row r="154" spans="1:30" s="315" customFormat="1" ht="15" customHeight="1" x14ac:dyDescent="0.15">
      <c r="A154" s="316"/>
      <c r="B154" s="312" t="s">
        <v>4374</v>
      </c>
      <c r="C154" s="317" t="s">
        <v>4968</v>
      </c>
      <c r="D154" s="369" t="s">
        <v>8045</v>
      </c>
      <c r="E154" s="325" t="s">
        <v>7824</v>
      </c>
      <c r="F154" s="314"/>
      <c r="I154" s="314"/>
    </row>
    <row r="155" spans="1:30" s="315" customFormat="1" ht="15" customHeight="1" x14ac:dyDescent="0.15">
      <c r="A155" s="316"/>
      <c r="B155" s="312" t="s">
        <v>4374</v>
      </c>
      <c r="C155" s="317" t="s">
        <v>4968</v>
      </c>
      <c r="D155" s="369" t="s">
        <v>7957</v>
      </c>
      <c r="E155" s="325" t="s">
        <v>8015</v>
      </c>
      <c r="F155" s="314"/>
      <c r="I155" s="314"/>
    </row>
    <row r="156" spans="1:30" s="315" customFormat="1" ht="15" customHeight="1" x14ac:dyDescent="0.15">
      <c r="A156" s="319"/>
      <c r="B156" s="312" t="s">
        <v>4374</v>
      </c>
      <c r="C156" s="317" t="s">
        <v>4968</v>
      </c>
      <c r="D156" s="369" t="s">
        <v>4919</v>
      </c>
      <c r="E156" s="325" t="s">
        <v>4400</v>
      </c>
      <c r="F156" s="314"/>
      <c r="I156" s="314"/>
    </row>
    <row r="157" spans="1:30" s="315" customFormat="1" ht="15" customHeight="1" x14ac:dyDescent="0.15">
      <c r="A157" s="316"/>
      <c r="B157" s="312" t="s">
        <v>5078</v>
      </c>
      <c r="C157" s="317" t="s">
        <v>4967</v>
      </c>
      <c r="D157" s="369" t="s">
        <v>7083</v>
      </c>
      <c r="E157" s="325" t="s">
        <v>4733</v>
      </c>
      <c r="F157" s="314"/>
      <c r="I157" s="314"/>
    </row>
    <row r="158" spans="1:30" s="315" customFormat="1" ht="15" customHeight="1" x14ac:dyDescent="0.15">
      <c r="A158" s="316"/>
      <c r="B158" s="312" t="s">
        <v>4772</v>
      </c>
      <c r="C158" s="317" t="s">
        <v>4967</v>
      </c>
      <c r="D158" s="369" t="s">
        <v>3113</v>
      </c>
      <c r="E158" s="312" t="s">
        <v>3093</v>
      </c>
      <c r="F158" s="314"/>
      <c r="I158" s="314"/>
    </row>
    <row r="159" spans="1:30" s="390" customFormat="1" ht="15" customHeight="1" x14ac:dyDescent="0.15">
      <c r="B159" s="390" t="s">
        <v>744</v>
      </c>
      <c r="C159" s="396" t="s">
        <v>12065</v>
      </c>
      <c r="D159" s="392" t="s">
        <v>745</v>
      </c>
      <c r="E159" s="391" t="s">
        <v>494</v>
      </c>
    </row>
    <row r="160" spans="1:30" s="390" customFormat="1" ht="15" customHeight="1" x14ac:dyDescent="0.15">
      <c r="B160" s="390" t="s">
        <v>744</v>
      </c>
      <c r="C160" s="396" t="s">
        <v>12065</v>
      </c>
      <c r="D160" s="392" t="s">
        <v>746</v>
      </c>
      <c r="E160" s="391" t="s">
        <v>583</v>
      </c>
    </row>
    <row r="161" spans="1:9" s="315" customFormat="1" ht="15" customHeight="1" x14ac:dyDescent="0.15">
      <c r="A161" s="316"/>
      <c r="B161" s="312" t="s">
        <v>4772</v>
      </c>
      <c r="C161" s="317" t="s">
        <v>4967</v>
      </c>
      <c r="D161" s="369" t="s">
        <v>7323</v>
      </c>
      <c r="E161" s="325" t="s">
        <v>4753</v>
      </c>
      <c r="F161" s="314"/>
      <c r="I161" s="314"/>
    </row>
    <row r="162" spans="1:9" s="315" customFormat="1" ht="15" customHeight="1" x14ac:dyDescent="0.15">
      <c r="A162" s="316"/>
      <c r="B162" s="312" t="s">
        <v>4772</v>
      </c>
      <c r="C162" s="317" t="s">
        <v>4967</v>
      </c>
      <c r="D162" s="369" t="s">
        <v>7561</v>
      </c>
      <c r="E162" s="325" t="s">
        <v>4717</v>
      </c>
      <c r="F162" s="314"/>
      <c r="I162" s="314"/>
    </row>
    <row r="163" spans="1:9" s="315" customFormat="1" ht="15" customHeight="1" x14ac:dyDescent="0.15">
      <c r="A163" s="311"/>
      <c r="B163" s="312" t="s">
        <v>4962</v>
      </c>
      <c r="C163" s="313" t="s">
        <v>5285</v>
      </c>
      <c r="D163" s="368" t="s">
        <v>5270</v>
      </c>
      <c r="E163" s="371" t="s">
        <v>4887</v>
      </c>
      <c r="F163" s="314"/>
      <c r="I163" s="314"/>
    </row>
    <row r="164" spans="1:9" s="315" customFormat="1" ht="15" customHeight="1" x14ac:dyDescent="0.15">
      <c r="A164" s="311"/>
      <c r="B164" s="312" t="s">
        <v>4889</v>
      </c>
      <c r="C164" s="313" t="s">
        <v>5285</v>
      </c>
      <c r="D164" s="368" t="s">
        <v>5271</v>
      </c>
      <c r="E164" s="371" t="s">
        <v>4888</v>
      </c>
      <c r="F164" s="314"/>
      <c r="I164" s="314"/>
    </row>
    <row r="165" spans="1:9" s="315" customFormat="1" ht="15" customHeight="1" x14ac:dyDescent="0.15">
      <c r="A165" s="319"/>
      <c r="B165" s="312" t="s">
        <v>4374</v>
      </c>
      <c r="C165" s="317" t="s">
        <v>4968</v>
      </c>
      <c r="D165" s="369" t="s">
        <v>5884</v>
      </c>
      <c r="E165" s="325" t="s">
        <v>4401</v>
      </c>
      <c r="F165" s="314"/>
      <c r="I165" s="314"/>
    </row>
    <row r="166" spans="1:9" s="315" customFormat="1" ht="15" customHeight="1" x14ac:dyDescent="0.15">
      <c r="A166" s="319"/>
      <c r="B166" s="312" t="s">
        <v>4374</v>
      </c>
      <c r="C166" s="317" t="s">
        <v>4968</v>
      </c>
      <c r="D166" s="369" t="s">
        <v>5864</v>
      </c>
      <c r="E166" s="325" t="s">
        <v>4345</v>
      </c>
      <c r="F166" s="314"/>
      <c r="I166" s="314"/>
    </row>
    <row r="167" spans="1:9" s="315" customFormat="1" ht="15" customHeight="1" x14ac:dyDescent="0.15">
      <c r="A167" s="319"/>
      <c r="B167" s="312" t="s">
        <v>4374</v>
      </c>
      <c r="C167" s="317" t="s">
        <v>4968</v>
      </c>
      <c r="D167" s="369" t="s">
        <v>5772</v>
      </c>
      <c r="E167" s="325" t="s">
        <v>4368</v>
      </c>
      <c r="F167" s="314"/>
      <c r="I167" s="314"/>
    </row>
    <row r="168" spans="1:9" s="315" customFormat="1" ht="15" customHeight="1" x14ac:dyDescent="0.15">
      <c r="A168" s="316"/>
      <c r="B168" s="312" t="s">
        <v>4533</v>
      </c>
      <c r="C168" s="317" t="s">
        <v>4833</v>
      </c>
      <c r="D168" s="369" t="s">
        <v>5737</v>
      </c>
      <c r="E168" s="325" t="s">
        <v>4543</v>
      </c>
      <c r="F168" s="314"/>
      <c r="I168" s="314"/>
    </row>
    <row r="169" spans="1:9" s="315" customFormat="1" ht="15" customHeight="1" x14ac:dyDescent="0.15">
      <c r="A169" s="316"/>
      <c r="B169" s="312" t="s">
        <v>4772</v>
      </c>
      <c r="C169" s="317" t="s">
        <v>4967</v>
      </c>
      <c r="D169" s="369" t="s">
        <v>7562</v>
      </c>
      <c r="E169" s="325" t="s">
        <v>4757</v>
      </c>
      <c r="F169" s="314"/>
      <c r="I169" s="314"/>
    </row>
    <row r="170" spans="1:9" s="315" customFormat="1" ht="15" customHeight="1" x14ac:dyDescent="0.15">
      <c r="A170" s="316"/>
      <c r="B170" s="312" t="s">
        <v>4772</v>
      </c>
      <c r="C170" s="317" t="s">
        <v>4967</v>
      </c>
      <c r="D170" s="369" t="s">
        <v>7704</v>
      </c>
      <c r="E170" s="325" t="s">
        <v>4758</v>
      </c>
      <c r="F170" s="314"/>
      <c r="I170" s="314"/>
    </row>
    <row r="171" spans="1:9" s="315" customFormat="1" ht="15" customHeight="1" x14ac:dyDescent="0.15">
      <c r="A171" s="319"/>
      <c r="B171" s="312" t="s">
        <v>4533</v>
      </c>
      <c r="C171" s="317" t="s">
        <v>4833</v>
      </c>
      <c r="D171" s="369" t="s">
        <v>5729</v>
      </c>
      <c r="E171" s="325" t="s">
        <v>4518</v>
      </c>
      <c r="F171" s="314"/>
      <c r="I171" s="314"/>
    </row>
    <row r="172" spans="1:9" s="315" customFormat="1" ht="15" customHeight="1" x14ac:dyDescent="0.15">
      <c r="A172" s="316"/>
      <c r="B172" s="312" t="s">
        <v>4772</v>
      </c>
      <c r="C172" s="317" t="s">
        <v>4967</v>
      </c>
      <c r="D172" s="369" t="s">
        <v>3114</v>
      </c>
      <c r="E172" s="312" t="s">
        <v>3277</v>
      </c>
      <c r="I172" s="314"/>
    </row>
    <row r="173" spans="1:9" s="390" customFormat="1" ht="15" customHeight="1" x14ac:dyDescent="0.15">
      <c r="B173" s="390" t="s">
        <v>744</v>
      </c>
      <c r="C173" s="396" t="s">
        <v>12065</v>
      </c>
      <c r="D173" s="392" t="s">
        <v>747</v>
      </c>
      <c r="E173" s="391" t="s">
        <v>553</v>
      </c>
    </row>
    <row r="174" spans="1:9" s="315" customFormat="1" ht="15" customHeight="1" x14ac:dyDescent="0.15">
      <c r="A174" s="319"/>
      <c r="B174" s="312" t="s">
        <v>4374</v>
      </c>
      <c r="C174" s="317" t="s">
        <v>4968</v>
      </c>
      <c r="D174" s="369" t="s">
        <v>5016</v>
      </c>
      <c r="E174" s="325" t="s">
        <v>4347</v>
      </c>
      <c r="F174" s="314"/>
      <c r="I174" s="314"/>
    </row>
    <row r="175" spans="1:9" s="315" customFormat="1" ht="15" customHeight="1" x14ac:dyDescent="0.15">
      <c r="A175" s="319"/>
      <c r="B175" s="312" t="s">
        <v>4374</v>
      </c>
      <c r="C175" s="317" t="s">
        <v>4968</v>
      </c>
      <c r="D175" s="369" t="s">
        <v>5698</v>
      </c>
      <c r="E175" s="325" t="s">
        <v>4363</v>
      </c>
      <c r="F175" s="314"/>
      <c r="I175" s="314"/>
    </row>
    <row r="176" spans="1:9" s="315" customFormat="1" ht="15" customHeight="1" x14ac:dyDescent="0.15">
      <c r="A176" s="316"/>
      <c r="B176" s="312" t="s">
        <v>4772</v>
      </c>
      <c r="C176" s="317" t="s">
        <v>4967</v>
      </c>
      <c r="D176" s="369" t="s">
        <v>8702</v>
      </c>
      <c r="E176" s="325" t="s">
        <v>4745</v>
      </c>
      <c r="F176" s="314"/>
      <c r="I176" s="314"/>
    </row>
    <row r="177" spans="1:9" s="315" customFormat="1" ht="15" customHeight="1" x14ac:dyDescent="0.15">
      <c r="A177" s="316"/>
      <c r="B177" s="312" t="s">
        <v>4772</v>
      </c>
      <c r="C177" s="317" t="s">
        <v>4967</v>
      </c>
      <c r="D177" s="369" t="s">
        <v>6924</v>
      </c>
      <c r="E177" s="325" t="s">
        <v>4698</v>
      </c>
      <c r="F177" s="314"/>
      <c r="I177" s="314"/>
    </row>
    <row r="178" spans="1:9" s="315" customFormat="1" ht="15" customHeight="1" x14ac:dyDescent="0.15">
      <c r="A178" s="316"/>
      <c r="B178" s="312" t="s">
        <v>4772</v>
      </c>
      <c r="C178" s="317" t="s">
        <v>4967</v>
      </c>
      <c r="D178" s="369" t="s">
        <v>7336</v>
      </c>
      <c r="E178" s="325" t="s">
        <v>4682</v>
      </c>
      <c r="F178" s="314"/>
      <c r="I178" s="314"/>
    </row>
    <row r="179" spans="1:9" s="315" customFormat="1" ht="15" customHeight="1" x14ac:dyDescent="0.15">
      <c r="A179" s="316"/>
      <c r="B179" s="312" t="s">
        <v>4374</v>
      </c>
      <c r="C179" s="317" t="s">
        <v>4968</v>
      </c>
      <c r="D179" s="369" t="s">
        <v>6063</v>
      </c>
      <c r="E179" s="325" t="s">
        <v>4393</v>
      </c>
      <c r="F179" s="314"/>
      <c r="I179" s="314"/>
    </row>
    <row r="180" spans="1:9" ht="15" customHeight="1" x14ac:dyDescent="0.15">
      <c r="B180" s="312" t="s">
        <v>4772</v>
      </c>
      <c r="C180" s="317" t="s">
        <v>4967</v>
      </c>
      <c r="D180" s="369" t="s">
        <v>3115</v>
      </c>
      <c r="E180" s="315" t="s">
        <v>3247</v>
      </c>
      <c r="F180" s="315"/>
    </row>
    <row r="181" spans="1:9" s="315" customFormat="1" ht="15" customHeight="1" x14ac:dyDescent="0.15">
      <c r="A181" s="319"/>
      <c r="B181" s="312" t="s">
        <v>4374</v>
      </c>
      <c r="C181" s="317" t="s">
        <v>4968</v>
      </c>
      <c r="D181" s="369" t="s">
        <v>5832</v>
      </c>
      <c r="E181" s="325" t="s">
        <v>4377</v>
      </c>
      <c r="F181" s="314"/>
      <c r="I181" s="314"/>
    </row>
    <row r="182" spans="1:9" s="315" customFormat="1" ht="15" customHeight="1" x14ac:dyDescent="0.15">
      <c r="A182" s="319" t="s">
        <v>4411</v>
      </c>
      <c r="B182" s="312" t="s">
        <v>4374</v>
      </c>
      <c r="C182" s="317" t="s">
        <v>4968</v>
      </c>
      <c r="D182" s="369" t="s">
        <v>5929</v>
      </c>
      <c r="E182" s="325" t="s">
        <v>4356</v>
      </c>
      <c r="F182" s="314"/>
      <c r="I182" s="314"/>
    </row>
    <row r="183" spans="1:9" s="315" customFormat="1" ht="15" customHeight="1" x14ac:dyDescent="0.15">
      <c r="A183" s="316"/>
      <c r="B183" s="312" t="s">
        <v>4374</v>
      </c>
      <c r="C183" s="317" t="s">
        <v>7483</v>
      </c>
      <c r="D183" s="369" t="s">
        <v>3799</v>
      </c>
      <c r="E183" s="325" t="s">
        <v>4352</v>
      </c>
      <c r="F183" s="314"/>
      <c r="I183" s="314"/>
    </row>
    <row r="184" spans="1:9" s="315" customFormat="1" ht="15" customHeight="1" x14ac:dyDescent="0.15">
      <c r="A184" s="316"/>
      <c r="B184" s="312" t="s">
        <v>4374</v>
      </c>
      <c r="C184" s="317" t="s">
        <v>4968</v>
      </c>
      <c r="D184" s="369" t="s">
        <v>8016</v>
      </c>
      <c r="E184" s="325" t="s">
        <v>7922</v>
      </c>
      <c r="F184" s="314"/>
      <c r="I184" s="314"/>
    </row>
    <row r="185" spans="1:9" ht="15" customHeight="1" x14ac:dyDescent="0.15">
      <c r="B185" s="312" t="s">
        <v>4772</v>
      </c>
      <c r="C185" s="317" t="s">
        <v>4967</v>
      </c>
      <c r="D185" s="369" t="s">
        <v>3116</v>
      </c>
      <c r="E185" s="315" t="s">
        <v>3023</v>
      </c>
      <c r="F185" s="314"/>
    </row>
    <row r="186" spans="1:9" s="390" customFormat="1" ht="15" customHeight="1" x14ac:dyDescent="0.15">
      <c r="B186" s="390" t="s">
        <v>744</v>
      </c>
      <c r="C186" s="396" t="s">
        <v>12066</v>
      </c>
      <c r="D186" s="392" t="s">
        <v>748</v>
      </c>
      <c r="E186" s="391" t="s">
        <v>983</v>
      </c>
    </row>
    <row r="187" spans="1:9" s="315" customFormat="1" ht="15" customHeight="1" x14ac:dyDescent="0.15">
      <c r="A187" s="311"/>
      <c r="B187" s="312" t="s">
        <v>4889</v>
      </c>
      <c r="C187" s="313" t="s">
        <v>5285</v>
      </c>
      <c r="D187" s="368" t="s">
        <v>7641</v>
      </c>
      <c r="E187" s="371" t="s">
        <v>4845</v>
      </c>
      <c r="F187" s="314"/>
      <c r="I187" s="314"/>
    </row>
    <row r="188" spans="1:9" s="315" customFormat="1" ht="15" customHeight="1" x14ac:dyDescent="0.15">
      <c r="A188" s="319" t="s">
        <v>4744</v>
      </c>
      <c r="B188" s="312" t="s">
        <v>4772</v>
      </c>
      <c r="C188" s="317" t="s">
        <v>4967</v>
      </c>
      <c r="D188" s="369" t="s">
        <v>6770</v>
      </c>
      <c r="E188" s="325" t="s">
        <v>4761</v>
      </c>
      <c r="F188" s="314"/>
      <c r="I188" s="314"/>
    </row>
    <row r="189" spans="1:9" s="315" customFormat="1" ht="15" customHeight="1" x14ac:dyDescent="0.15">
      <c r="A189" s="319" t="s">
        <v>4744</v>
      </c>
      <c r="B189" s="312" t="s">
        <v>4772</v>
      </c>
      <c r="C189" s="317" t="s">
        <v>4967</v>
      </c>
      <c r="D189" s="369" t="s">
        <v>7505</v>
      </c>
      <c r="E189" s="325" t="s">
        <v>4763</v>
      </c>
      <c r="F189" s="314"/>
      <c r="I189" s="314"/>
    </row>
    <row r="190" spans="1:9" s="315" customFormat="1" ht="15" customHeight="1" x14ac:dyDescent="0.15">
      <c r="A190" s="319" t="s">
        <v>4744</v>
      </c>
      <c r="B190" s="312" t="s">
        <v>4772</v>
      </c>
      <c r="C190" s="317" t="s">
        <v>4967</v>
      </c>
      <c r="D190" s="369" t="s">
        <v>7004</v>
      </c>
      <c r="E190" s="325" t="s">
        <v>4710</v>
      </c>
      <c r="F190" s="314"/>
      <c r="I190" s="314"/>
    </row>
    <row r="191" spans="1:9" s="315" customFormat="1" ht="15" customHeight="1" x14ac:dyDescent="0.15">
      <c r="A191" s="319"/>
      <c r="B191" s="312" t="s">
        <v>4374</v>
      </c>
      <c r="C191" s="317" t="s">
        <v>4968</v>
      </c>
      <c r="D191" s="369" t="s">
        <v>5042</v>
      </c>
      <c r="E191" s="325" t="s">
        <v>4337</v>
      </c>
      <c r="F191" s="314"/>
      <c r="I191" s="314"/>
    </row>
    <row r="192" spans="1:9" s="315" customFormat="1" ht="15" customHeight="1" x14ac:dyDescent="0.15">
      <c r="A192" s="319"/>
      <c r="B192" s="312" t="s">
        <v>4667</v>
      </c>
      <c r="C192" s="317" t="s">
        <v>4184</v>
      </c>
      <c r="D192" s="369" t="s">
        <v>4185</v>
      </c>
      <c r="E192" s="325" t="s">
        <v>4203</v>
      </c>
      <c r="F192" s="314"/>
      <c r="I192" s="314"/>
    </row>
    <row r="193" spans="1:9" s="315" customFormat="1" ht="15" customHeight="1" x14ac:dyDescent="0.15">
      <c r="A193" s="322"/>
      <c r="B193" s="312" t="s">
        <v>4533</v>
      </c>
      <c r="C193" s="317" t="s">
        <v>4833</v>
      </c>
      <c r="D193" s="369" t="s">
        <v>4519</v>
      </c>
      <c r="E193" s="325" t="s">
        <v>4574</v>
      </c>
      <c r="F193" s="314"/>
      <c r="I193" s="314"/>
    </row>
    <row r="194" spans="1:9" s="315" customFormat="1" ht="15" customHeight="1" x14ac:dyDescent="0.15">
      <c r="A194" s="316"/>
      <c r="B194" s="312" t="s">
        <v>5078</v>
      </c>
      <c r="C194" s="317" t="s">
        <v>4835</v>
      </c>
      <c r="D194" s="369" t="s">
        <v>5914</v>
      </c>
      <c r="E194" s="325" t="s">
        <v>4190</v>
      </c>
      <c r="F194" s="314"/>
      <c r="I194" s="314"/>
    </row>
    <row r="195" spans="1:9" s="315" customFormat="1" ht="15" customHeight="1" x14ac:dyDescent="0.15">
      <c r="A195" s="316"/>
      <c r="B195" s="312" t="s">
        <v>5078</v>
      </c>
      <c r="C195" s="317" t="s">
        <v>4835</v>
      </c>
      <c r="D195" s="369" t="s">
        <v>5313</v>
      </c>
      <c r="E195" s="325" t="s">
        <v>3911</v>
      </c>
      <c r="F195" s="314"/>
      <c r="I195" s="314"/>
    </row>
    <row r="196" spans="1:9" s="315" customFormat="1" ht="15" customHeight="1" x14ac:dyDescent="0.15">
      <c r="A196" s="311"/>
      <c r="B196" s="312" t="s">
        <v>4889</v>
      </c>
      <c r="C196" s="313" t="s">
        <v>5285</v>
      </c>
      <c r="D196" s="368" t="s">
        <v>5272</v>
      </c>
      <c r="E196" s="371" t="s">
        <v>4791</v>
      </c>
      <c r="F196" s="314"/>
      <c r="I196" s="314"/>
    </row>
    <row r="197" spans="1:9" s="315" customFormat="1" ht="15" customHeight="1" x14ac:dyDescent="0.15">
      <c r="A197" s="311"/>
      <c r="B197" s="312" t="s">
        <v>4889</v>
      </c>
      <c r="C197" s="313" t="s">
        <v>5285</v>
      </c>
      <c r="D197" s="368" t="s">
        <v>4893</v>
      </c>
      <c r="E197" s="371" t="s">
        <v>5066</v>
      </c>
      <c r="F197" s="314"/>
      <c r="I197" s="314"/>
    </row>
    <row r="198" spans="1:9" s="315" customFormat="1" ht="15" customHeight="1" x14ac:dyDescent="0.15">
      <c r="A198" s="316"/>
      <c r="B198" s="312" t="s">
        <v>4533</v>
      </c>
      <c r="C198" s="317" t="s">
        <v>4833</v>
      </c>
      <c r="D198" s="369" t="s">
        <v>4575</v>
      </c>
      <c r="E198" s="325" t="s">
        <v>4576</v>
      </c>
      <c r="F198" s="314"/>
      <c r="I198" s="314"/>
    </row>
    <row r="199" spans="1:9" s="390" customFormat="1" ht="15" customHeight="1" x14ac:dyDescent="0.15">
      <c r="B199" s="390" t="s">
        <v>744</v>
      </c>
      <c r="C199" s="396" t="s">
        <v>12066</v>
      </c>
      <c r="D199" s="392" t="s">
        <v>984</v>
      </c>
      <c r="E199" s="391" t="s">
        <v>761</v>
      </c>
    </row>
    <row r="200" spans="1:9" s="315" customFormat="1" ht="15" customHeight="1" x14ac:dyDescent="0.15">
      <c r="A200" s="316"/>
      <c r="B200" s="312" t="s">
        <v>4533</v>
      </c>
      <c r="C200" s="317" t="s">
        <v>4833</v>
      </c>
      <c r="D200" s="369" t="s">
        <v>4520</v>
      </c>
      <c r="E200" s="325" t="s">
        <v>4554</v>
      </c>
      <c r="F200" s="314"/>
      <c r="I200" s="314"/>
    </row>
    <row r="201" spans="1:9" s="390" customFormat="1" ht="15" customHeight="1" x14ac:dyDescent="0.15">
      <c r="B201" s="390" t="s">
        <v>744</v>
      </c>
      <c r="C201" s="396" t="s">
        <v>12065</v>
      </c>
      <c r="D201" s="392" t="s">
        <v>762</v>
      </c>
      <c r="E201" s="391" t="s">
        <v>555</v>
      </c>
    </row>
    <row r="202" spans="1:9" s="390" customFormat="1" ht="15" customHeight="1" x14ac:dyDescent="0.15">
      <c r="B202" s="390" t="s">
        <v>744</v>
      </c>
      <c r="C202" s="396" t="s">
        <v>12066</v>
      </c>
      <c r="D202" s="392" t="s">
        <v>763</v>
      </c>
      <c r="E202" s="391" t="s">
        <v>764</v>
      </c>
    </row>
    <row r="203" spans="1:9" s="315" customFormat="1" ht="15" customHeight="1" x14ac:dyDescent="0.15">
      <c r="A203" s="316"/>
      <c r="B203" s="312" t="s">
        <v>4533</v>
      </c>
      <c r="C203" s="317" t="s">
        <v>4833</v>
      </c>
      <c r="D203" s="369" t="s">
        <v>4578</v>
      </c>
      <c r="E203" s="325" t="s">
        <v>4559</v>
      </c>
      <c r="F203" s="314"/>
      <c r="I203" s="314"/>
    </row>
    <row r="204" spans="1:9" s="315" customFormat="1" ht="15" customHeight="1" x14ac:dyDescent="0.15">
      <c r="A204" s="316"/>
      <c r="B204" s="312" t="s">
        <v>4772</v>
      </c>
      <c r="C204" s="317" t="s">
        <v>4967</v>
      </c>
      <c r="D204" s="369" t="s">
        <v>7093</v>
      </c>
      <c r="E204" s="325" t="s">
        <v>4730</v>
      </c>
      <c r="F204" s="314"/>
      <c r="I204" s="314"/>
    </row>
    <row r="205" spans="1:9" s="315" customFormat="1" ht="15" customHeight="1" x14ac:dyDescent="0.15">
      <c r="A205" s="316"/>
      <c r="B205" s="312" t="s">
        <v>4772</v>
      </c>
      <c r="C205" s="317" t="s">
        <v>4967</v>
      </c>
      <c r="D205" s="369" t="s">
        <v>6790</v>
      </c>
      <c r="E205" s="325" t="s">
        <v>4767</v>
      </c>
      <c r="F205" s="314"/>
      <c r="I205" s="314"/>
    </row>
    <row r="206" spans="1:9" s="390" customFormat="1" ht="15" customHeight="1" x14ac:dyDescent="0.15">
      <c r="B206" s="390" t="s">
        <v>744</v>
      </c>
      <c r="C206" s="396" t="s">
        <v>12066</v>
      </c>
      <c r="D206" s="392" t="s">
        <v>765</v>
      </c>
      <c r="E206" s="391" t="s">
        <v>766</v>
      </c>
    </row>
    <row r="207" spans="1:9" s="390" customFormat="1" ht="15" customHeight="1" x14ac:dyDescent="0.15">
      <c r="B207" s="390" t="s">
        <v>744</v>
      </c>
      <c r="C207" s="396" t="s">
        <v>12066</v>
      </c>
      <c r="D207" s="392" t="s">
        <v>704</v>
      </c>
      <c r="E207" s="391" t="s">
        <v>874</v>
      </c>
    </row>
    <row r="208" spans="1:9" s="390" customFormat="1" ht="15" customHeight="1" x14ac:dyDescent="0.15">
      <c r="B208" s="390" t="s">
        <v>744</v>
      </c>
      <c r="C208" s="396" t="s">
        <v>12065</v>
      </c>
      <c r="D208" s="392" t="s">
        <v>731</v>
      </c>
      <c r="E208" s="391" t="s">
        <v>515</v>
      </c>
    </row>
    <row r="209" spans="1:9" s="315" customFormat="1" ht="15" customHeight="1" x14ac:dyDescent="0.15">
      <c r="A209" s="323"/>
      <c r="B209" s="312" t="s">
        <v>4533</v>
      </c>
      <c r="C209" s="317" t="s">
        <v>4833</v>
      </c>
      <c r="D209" s="373" t="s">
        <v>3994</v>
      </c>
      <c r="E209" s="325" t="s">
        <v>4530</v>
      </c>
      <c r="F209" s="314"/>
      <c r="I209" s="314"/>
    </row>
    <row r="210" spans="1:9" s="315" customFormat="1" ht="15" customHeight="1" x14ac:dyDescent="0.15">
      <c r="A210" s="311"/>
      <c r="B210" s="312" t="s">
        <v>4889</v>
      </c>
      <c r="C210" s="313" t="s">
        <v>5285</v>
      </c>
      <c r="D210" s="368" t="s">
        <v>4992</v>
      </c>
      <c r="E210" s="371" t="s">
        <v>4035</v>
      </c>
      <c r="F210" s="314"/>
      <c r="I210" s="314"/>
    </row>
    <row r="211" spans="1:9" s="390" customFormat="1" ht="15" customHeight="1" x14ac:dyDescent="0.15">
      <c r="B211" s="390" t="s">
        <v>744</v>
      </c>
      <c r="C211" s="396" t="s">
        <v>12066</v>
      </c>
      <c r="D211" s="392" t="s">
        <v>732</v>
      </c>
      <c r="E211" s="391" t="s">
        <v>733</v>
      </c>
    </row>
    <row r="212" spans="1:9" s="315" customFormat="1" ht="15" customHeight="1" x14ac:dyDescent="0.15">
      <c r="A212" s="319"/>
      <c r="B212" s="312" t="s">
        <v>4533</v>
      </c>
      <c r="C212" s="317" t="s">
        <v>4833</v>
      </c>
      <c r="D212" s="373" t="s">
        <v>4531</v>
      </c>
      <c r="E212" s="325" t="s">
        <v>4560</v>
      </c>
      <c r="F212" s="314"/>
      <c r="I212" s="314"/>
    </row>
    <row r="213" spans="1:9" s="315" customFormat="1" ht="15" customHeight="1" x14ac:dyDescent="0.15">
      <c r="A213" s="319"/>
      <c r="B213" s="312" t="s">
        <v>4374</v>
      </c>
      <c r="C213" s="317" t="s">
        <v>4968</v>
      </c>
      <c r="D213" s="369" t="s">
        <v>5237</v>
      </c>
      <c r="E213" s="325" t="s">
        <v>4822</v>
      </c>
      <c r="F213" s="314"/>
      <c r="I213" s="314"/>
    </row>
    <row r="214" spans="1:9" s="315" customFormat="1" ht="15" customHeight="1" x14ac:dyDescent="0.15">
      <c r="A214" s="319"/>
      <c r="B214" s="312" t="s">
        <v>4374</v>
      </c>
      <c r="C214" s="317" t="s">
        <v>4968</v>
      </c>
      <c r="D214" s="369" t="s">
        <v>5041</v>
      </c>
      <c r="E214" s="325" t="s">
        <v>4338</v>
      </c>
      <c r="F214" s="314"/>
      <c r="I214" s="314"/>
    </row>
    <row r="215" spans="1:9" s="315" customFormat="1" ht="15" customHeight="1" x14ac:dyDescent="0.15">
      <c r="A215" s="316"/>
      <c r="B215" s="312" t="s">
        <v>4374</v>
      </c>
      <c r="C215" s="317" t="s">
        <v>4968</v>
      </c>
      <c r="D215" s="369" t="s">
        <v>7902</v>
      </c>
      <c r="E215" s="325" t="s">
        <v>7885</v>
      </c>
      <c r="F215" s="314"/>
      <c r="I215" s="314"/>
    </row>
    <row r="216" spans="1:9" s="315" customFormat="1" ht="15" customHeight="1" x14ac:dyDescent="0.15">
      <c r="A216" s="316"/>
      <c r="B216" s="312" t="s">
        <v>4772</v>
      </c>
      <c r="C216" s="317" t="s">
        <v>4967</v>
      </c>
      <c r="D216" s="369" t="s">
        <v>6891</v>
      </c>
      <c r="E216" s="325" t="s">
        <v>4725</v>
      </c>
      <c r="F216" s="314"/>
      <c r="I216" s="314"/>
    </row>
    <row r="217" spans="1:9" s="315" customFormat="1" ht="15" customHeight="1" x14ac:dyDescent="0.15">
      <c r="A217" s="316"/>
      <c r="B217" s="312" t="s">
        <v>4374</v>
      </c>
      <c r="C217" s="317" t="s">
        <v>7483</v>
      </c>
      <c r="D217" s="369" t="s">
        <v>4339</v>
      </c>
      <c r="E217" s="325" t="s">
        <v>4336</v>
      </c>
      <c r="F217" s="314"/>
      <c r="I217" s="314"/>
    </row>
    <row r="218" spans="1:9" s="315" customFormat="1" ht="15" customHeight="1" x14ac:dyDescent="0.15">
      <c r="A218" s="316"/>
      <c r="B218" s="312" t="s">
        <v>4533</v>
      </c>
      <c r="C218" s="317" t="s">
        <v>4833</v>
      </c>
      <c r="D218" s="369" t="s">
        <v>3995</v>
      </c>
      <c r="E218" s="325" t="s">
        <v>4515</v>
      </c>
      <c r="F218" s="314"/>
      <c r="I218" s="314"/>
    </row>
    <row r="219" spans="1:9" s="315" customFormat="1" ht="15" customHeight="1" x14ac:dyDescent="0.15">
      <c r="A219" s="319"/>
      <c r="B219" s="312" t="s">
        <v>4374</v>
      </c>
      <c r="C219" s="317" t="s">
        <v>4968</v>
      </c>
      <c r="D219" s="369" t="s">
        <v>5400</v>
      </c>
      <c r="E219" s="325" t="s">
        <v>4382</v>
      </c>
      <c r="F219" s="314"/>
      <c r="I219" s="314"/>
    </row>
    <row r="220" spans="1:9" s="390" customFormat="1" ht="15" customHeight="1" x14ac:dyDescent="0.15">
      <c r="B220" s="390" t="s">
        <v>744</v>
      </c>
      <c r="C220" s="396" t="s">
        <v>12065</v>
      </c>
      <c r="D220" s="392" t="s">
        <v>734</v>
      </c>
      <c r="E220" s="391" t="s">
        <v>476</v>
      </c>
    </row>
    <row r="221" spans="1:9" s="390" customFormat="1" ht="15" customHeight="1" x14ac:dyDescent="0.15">
      <c r="B221" s="390" t="s">
        <v>744</v>
      </c>
      <c r="C221" s="396" t="s">
        <v>12066</v>
      </c>
      <c r="D221" s="392" t="s">
        <v>735</v>
      </c>
      <c r="E221" s="391" t="s">
        <v>832</v>
      </c>
    </row>
    <row r="222" spans="1:9" s="315" customFormat="1" ht="15" customHeight="1" x14ac:dyDescent="0.15">
      <c r="A222" s="316"/>
      <c r="B222" s="312" t="s">
        <v>5078</v>
      </c>
      <c r="C222" s="317" t="s">
        <v>4835</v>
      </c>
      <c r="D222" s="369" t="s">
        <v>5547</v>
      </c>
      <c r="E222" s="325" t="s">
        <v>4057</v>
      </c>
      <c r="F222" s="314"/>
      <c r="I222" s="314"/>
    </row>
    <row r="223" spans="1:9" s="315" customFormat="1" ht="15" customHeight="1" x14ac:dyDescent="0.15">
      <c r="A223" s="316"/>
      <c r="B223" s="312" t="s">
        <v>4374</v>
      </c>
      <c r="C223" s="317" t="s">
        <v>4968</v>
      </c>
      <c r="D223" s="369" t="s">
        <v>7886</v>
      </c>
      <c r="E223" s="325" t="s">
        <v>7879</v>
      </c>
      <c r="F223" s="314"/>
      <c r="I223" s="314"/>
    </row>
    <row r="224" spans="1:9" s="315" customFormat="1" ht="15" customHeight="1" x14ac:dyDescent="0.15">
      <c r="A224" s="316"/>
      <c r="B224" s="312" t="s">
        <v>4772</v>
      </c>
      <c r="C224" s="317" t="s">
        <v>4967</v>
      </c>
      <c r="D224" s="369" t="s">
        <v>7170</v>
      </c>
      <c r="E224" s="325" t="s">
        <v>4719</v>
      </c>
      <c r="F224" s="314"/>
      <c r="I224" s="314"/>
    </row>
    <row r="225" spans="1:9" s="315" customFormat="1" ht="15" customHeight="1" x14ac:dyDescent="0.15">
      <c r="A225" s="319"/>
      <c r="B225" s="312" t="s">
        <v>4533</v>
      </c>
      <c r="C225" s="317" t="s">
        <v>4833</v>
      </c>
      <c r="D225" s="369" t="s">
        <v>3981</v>
      </c>
      <c r="E225" s="325" t="s">
        <v>4524</v>
      </c>
      <c r="F225" s="314"/>
      <c r="I225" s="314"/>
    </row>
    <row r="226" spans="1:9" s="315" customFormat="1" ht="15" customHeight="1" x14ac:dyDescent="0.15">
      <c r="A226" s="316"/>
      <c r="B226" s="312" t="s">
        <v>4533</v>
      </c>
      <c r="C226" s="317" t="s">
        <v>4833</v>
      </c>
      <c r="D226" s="369" t="s">
        <v>5851</v>
      </c>
      <c r="E226" s="325" t="s">
        <v>4525</v>
      </c>
      <c r="F226" s="314"/>
      <c r="I226" s="314"/>
    </row>
    <row r="227" spans="1:9" s="315" customFormat="1" ht="15" customHeight="1" x14ac:dyDescent="0.15">
      <c r="A227" s="319"/>
      <c r="B227" s="312" t="s">
        <v>4533</v>
      </c>
      <c r="C227" s="317" t="s">
        <v>4833</v>
      </c>
      <c r="D227" s="369" t="s">
        <v>3980</v>
      </c>
      <c r="E227" s="325" t="s">
        <v>4528</v>
      </c>
      <c r="F227" s="314"/>
      <c r="I227" s="314"/>
    </row>
    <row r="228" spans="1:9" s="390" customFormat="1" ht="15" customHeight="1" x14ac:dyDescent="0.15">
      <c r="B228" s="390" t="s">
        <v>744</v>
      </c>
      <c r="C228" s="396" t="s">
        <v>12066</v>
      </c>
      <c r="D228" s="392" t="s">
        <v>833</v>
      </c>
      <c r="E228" s="391" t="s">
        <v>834</v>
      </c>
    </row>
    <row r="229" spans="1:9" s="315" customFormat="1" ht="15" customHeight="1" x14ac:dyDescent="0.15">
      <c r="A229" s="316"/>
      <c r="B229" s="312" t="s">
        <v>4772</v>
      </c>
      <c r="C229" s="317" t="s">
        <v>4967</v>
      </c>
      <c r="D229" s="369" t="s">
        <v>7224</v>
      </c>
      <c r="E229" s="325" t="s">
        <v>5670</v>
      </c>
      <c r="F229" s="314"/>
      <c r="I229" s="314"/>
    </row>
    <row r="230" spans="1:9" s="315" customFormat="1" ht="15" customHeight="1" x14ac:dyDescent="0.15">
      <c r="A230" s="319"/>
      <c r="B230" s="312" t="s">
        <v>4772</v>
      </c>
      <c r="C230" s="317" t="s">
        <v>4967</v>
      </c>
      <c r="D230" s="369" t="s">
        <v>7375</v>
      </c>
      <c r="E230" s="325" t="s">
        <v>4703</v>
      </c>
      <c r="F230" s="314"/>
      <c r="I230" s="314"/>
    </row>
    <row r="231" spans="1:9" s="315" customFormat="1" ht="15" customHeight="1" x14ac:dyDescent="0.15">
      <c r="A231" s="316"/>
      <c r="B231" s="312" t="s">
        <v>4772</v>
      </c>
      <c r="C231" s="317" t="s">
        <v>4967</v>
      </c>
      <c r="D231" s="369" t="s">
        <v>7153</v>
      </c>
      <c r="E231" s="325" t="s">
        <v>4751</v>
      </c>
      <c r="F231" s="314"/>
      <c r="I231" s="314"/>
    </row>
    <row r="232" spans="1:9" s="315" customFormat="1" ht="15" customHeight="1" x14ac:dyDescent="0.15">
      <c r="A232" s="316"/>
      <c r="B232" s="312" t="s">
        <v>4667</v>
      </c>
      <c r="C232" s="317" t="s">
        <v>4184</v>
      </c>
      <c r="D232" s="369" t="s">
        <v>4204</v>
      </c>
      <c r="E232" s="325" t="s">
        <v>4186</v>
      </c>
      <c r="F232" s="314"/>
      <c r="I232" s="314"/>
    </row>
    <row r="233" spans="1:9" s="315" customFormat="1" ht="15" customHeight="1" x14ac:dyDescent="0.15">
      <c r="A233" s="316"/>
      <c r="B233" s="312" t="s">
        <v>5078</v>
      </c>
      <c r="C233" s="317" t="s">
        <v>4835</v>
      </c>
      <c r="D233" s="369" t="s">
        <v>5238</v>
      </c>
      <c r="E233" s="325" t="s">
        <v>3971</v>
      </c>
      <c r="F233" s="314"/>
      <c r="I233" s="314"/>
    </row>
    <row r="234" spans="1:9" s="315" customFormat="1" ht="15" customHeight="1" x14ac:dyDescent="0.15">
      <c r="A234" s="316"/>
      <c r="B234" s="312" t="s">
        <v>4772</v>
      </c>
      <c r="C234" s="317" t="s">
        <v>4967</v>
      </c>
      <c r="D234" s="369" t="s">
        <v>3112</v>
      </c>
      <c r="E234" s="312" t="s">
        <v>3213</v>
      </c>
      <c r="F234" s="314"/>
      <c r="I234" s="314"/>
    </row>
    <row r="235" spans="1:9" s="315" customFormat="1" ht="15" customHeight="1" x14ac:dyDescent="0.15">
      <c r="A235" s="316"/>
      <c r="B235" s="312" t="s">
        <v>4374</v>
      </c>
      <c r="C235" s="317" t="s">
        <v>4968</v>
      </c>
      <c r="D235" s="369" t="s">
        <v>5018</v>
      </c>
      <c r="E235" s="325" t="s">
        <v>4384</v>
      </c>
      <c r="F235" s="314"/>
      <c r="I235" s="314"/>
    </row>
    <row r="236" spans="1:9" s="315" customFormat="1" ht="15" customHeight="1" x14ac:dyDescent="0.15">
      <c r="A236" s="319"/>
      <c r="B236" s="312" t="s">
        <v>4772</v>
      </c>
      <c r="C236" s="317" t="s">
        <v>4967</v>
      </c>
      <c r="D236" s="369" t="s">
        <v>6997</v>
      </c>
      <c r="E236" s="325" t="s">
        <v>4734</v>
      </c>
      <c r="F236" s="314"/>
      <c r="I236" s="314"/>
    </row>
    <row r="237" spans="1:9" s="315" customFormat="1" ht="15" customHeight="1" x14ac:dyDescent="0.15">
      <c r="A237" s="316"/>
      <c r="B237" s="312" t="s">
        <v>4533</v>
      </c>
      <c r="C237" s="317" t="s">
        <v>4833</v>
      </c>
      <c r="D237" s="370" t="s">
        <v>3940</v>
      </c>
      <c r="E237" s="325" t="s">
        <v>5596</v>
      </c>
      <c r="F237" s="314"/>
      <c r="I237" s="314"/>
    </row>
    <row r="238" spans="1:9" s="390" customFormat="1" ht="15" customHeight="1" x14ac:dyDescent="0.15">
      <c r="B238" s="390" t="s">
        <v>744</v>
      </c>
      <c r="C238" s="396" t="s">
        <v>12066</v>
      </c>
      <c r="D238" s="392" t="s">
        <v>835</v>
      </c>
      <c r="E238" s="391" t="s">
        <v>738</v>
      </c>
    </row>
    <row r="239" spans="1:9" s="315" customFormat="1" ht="15" customHeight="1" x14ac:dyDescent="0.15">
      <c r="A239" s="319"/>
      <c r="B239" s="312" t="s">
        <v>4374</v>
      </c>
      <c r="C239" s="317" t="s">
        <v>4968</v>
      </c>
      <c r="D239" s="369" t="s">
        <v>5622</v>
      </c>
      <c r="E239" s="325" t="s">
        <v>4366</v>
      </c>
      <c r="F239" s="314"/>
      <c r="I239" s="314"/>
    </row>
    <row r="240" spans="1:9" ht="15" customHeight="1" x14ac:dyDescent="0.15">
      <c r="B240" s="312" t="s">
        <v>4772</v>
      </c>
      <c r="C240" s="317" t="s">
        <v>4967</v>
      </c>
      <c r="D240" s="369" t="s">
        <v>2973</v>
      </c>
      <c r="E240" s="315" t="s">
        <v>3251</v>
      </c>
      <c r="F240" s="315"/>
    </row>
    <row r="241" spans="1:9" s="315" customFormat="1" ht="15" customHeight="1" x14ac:dyDescent="0.15">
      <c r="A241" s="319"/>
      <c r="B241" s="312" t="s">
        <v>4533</v>
      </c>
      <c r="C241" s="317" t="s">
        <v>4833</v>
      </c>
      <c r="D241" s="369" t="s">
        <v>4126</v>
      </c>
      <c r="E241" s="325" t="s">
        <v>4545</v>
      </c>
      <c r="F241" s="314"/>
      <c r="I241" s="314"/>
    </row>
    <row r="242" spans="1:9" s="315" customFormat="1" ht="15" customHeight="1" x14ac:dyDescent="0.15">
      <c r="A242" s="319"/>
      <c r="B242" s="312" t="s">
        <v>4374</v>
      </c>
      <c r="C242" s="317" t="s">
        <v>4968</v>
      </c>
      <c r="D242" s="369" t="s">
        <v>5255</v>
      </c>
      <c r="E242" s="325" t="s">
        <v>4403</v>
      </c>
      <c r="F242" s="314"/>
      <c r="I242" s="314"/>
    </row>
    <row r="243" spans="1:9" s="315" customFormat="1" ht="15" customHeight="1" x14ac:dyDescent="0.15">
      <c r="A243" s="316"/>
      <c r="B243" s="312" t="s">
        <v>4374</v>
      </c>
      <c r="C243" s="317" t="s">
        <v>7483</v>
      </c>
      <c r="D243" s="369" t="s">
        <v>4089</v>
      </c>
      <c r="E243" s="325" t="s">
        <v>4358</v>
      </c>
      <c r="F243" s="314"/>
      <c r="I243" s="314"/>
    </row>
    <row r="244" spans="1:9" s="315" customFormat="1" ht="15" customHeight="1" x14ac:dyDescent="0.15">
      <c r="A244" s="316"/>
      <c r="B244" s="312" t="s">
        <v>4533</v>
      </c>
      <c r="C244" s="317" t="s">
        <v>4833</v>
      </c>
      <c r="D244" s="369" t="s">
        <v>3998</v>
      </c>
      <c r="E244" s="325" t="s">
        <v>4589</v>
      </c>
      <c r="F244" s="314"/>
      <c r="I244" s="314"/>
    </row>
    <row r="245" spans="1:9" s="315" customFormat="1" ht="15" customHeight="1" x14ac:dyDescent="0.15">
      <c r="A245" s="319"/>
      <c r="B245" s="312" t="s">
        <v>4374</v>
      </c>
      <c r="C245" s="317" t="s">
        <v>4968</v>
      </c>
      <c r="D245" s="369" t="s">
        <v>5969</v>
      </c>
      <c r="E245" s="325" t="s">
        <v>4346</v>
      </c>
      <c r="F245" s="314"/>
      <c r="I245" s="314"/>
    </row>
    <row r="246" spans="1:9" s="315" customFormat="1" ht="15" customHeight="1" x14ac:dyDescent="0.15">
      <c r="A246" s="319"/>
      <c r="B246" s="312" t="s">
        <v>4533</v>
      </c>
      <c r="C246" s="317" t="s">
        <v>4833</v>
      </c>
      <c r="D246" s="370" t="s">
        <v>3985</v>
      </c>
      <c r="E246" s="325" t="s">
        <v>4542</v>
      </c>
      <c r="F246" s="314"/>
      <c r="I246" s="314"/>
    </row>
    <row r="247" spans="1:9" s="315" customFormat="1" ht="15" customHeight="1" x14ac:dyDescent="0.15">
      <c r="A247" s="316"/>
      <c r="B247" s="312" t="s">
        <v>4533</v>
      </c>
      <c r="C247" s="317" t="s">
        <v>4833</v>
      </c>
      <c r="D247" s="369" t="s">
        <v>5097</v>
      </c>
      <c r="E247" s="325" t="s">
        <v>4959</v>
      </c>
      <c r="F247" s="314"/>
      <c r="I247" s="314"/>
    </row>
    <row r="248" spans="1:9" s="315" customFormat="1" ht="15" customHeight="1" x14ac:dyDescent="0.15">
      <c r="A248" s="319"/>
      <c r="B248" s="312" t="s">
        <v>4533</v>
      </c>
      <c r="C248" s="317" t="s">
        <v>4833</v>
      </c>
      <c r="D248" s="369" t="s">
        <v>3986</v>
      </c>
      <c r="E248" s="325" t="s">
        <v>4544</v>
      </c>
      <c r="F248" s="314"/>
      <c r="I248" s="314"/>
    </row>
    <row r="249" spans="1:9" s="315" customFormat="1" ht="15" customHeight="1" x14ac:dyDescent="0.15">
      <c r="A249" s="319" t="s">
        <v>4715</v>
      </c>
      <c r="B249" s="312" t="s">
        <v>4772</v>
      </c>
      <c r="C249" s="317" t="s">
        <v>4967</v>
      </c>
      <c r="D249" s="369" t="s">
        <v>7131</v>
      </c>
      <c r="E249" s="325" t="s">
        <v>4706</v>
      </c>
      <c r="F249" s="314"/>
      <c r="I249" s="314"/>
    </row>
    <row r="250" spans="1:9" s="315" customFormat="1" ht="15" customHeight="1" x14ac:dyDescent="0.15">
      <c r="A250" s="319"/>
      <c r="B250" s="312" t="s">
        <v>4374</v>
      </c>
      <c r="C250" s="317" t="s">
        <v>4968</v>
      </c>
      <c r="D250" s="369" t="s">
        <v>5853</v>
      </c>
      <c r="E250" s="325" t="s">
        <v>4325</v>
      </c>
      <c r="F250" s="314"/>
      <c r="I250" s="314"/>
    </row>
    <row r="251" spans="1:9" s="315" customFormat="1" ht="15" customHeight="1" x14ac:dyDescent="0.15">
      <c r="A251" s="316"/>
      <c r="B251" s="312" t="s">
        <v>4374</v>
      </c>
      <c r="C251" s="317" t="s">
        <v>4968</v>
      </c>
      <c r="D251" s="369" t="s">
        <v>7887</v>
      </c>
      <c r="E251" s="325" t="s">
        <v>7928</v>
      </c>
      <c r="F251" s="314"/>
      <c r="I251" s="314"/>
    </row>
    <row r="252" spans="1:9" s="315" customFormat="1" ht="15" customHeight="1" x14ac:dyDescent="0.15">
      <c r="A252" s="316"/>
      <c r="B252" s="312" t="s">
        <v>4374</v>
      </c>
      <c r="C252" s="317" t="s">
        <v>7483</v>
      </c>
      <c r="D252" s="369" t="s">
        <v>4326</v>
      </c>
      <c r="E252" s="325" t="s">
        <v>4302</v>
      </c>
      <c r="F252" s="314"/>
      <c r="I252" s="314"/>
    </row>
    <row r="253" spans="1:9" s="315" customFormat="1" ht="15" customHeight="1" x14ac:dyDescent="0.15">
      <c r="A253" s="319"/>
      <c r="B253" s="312" t="s">
        <v>4533</v>
      </c>
      <c r="C253" s="317" t="s">
        <v>4833</v>
      </c>
      <c r="D253" s="373" t="s">
        <v>4001</v>
      </c>
      <c r="E253" s="325" t="s">
        <v>4568</v>
      </c>
      <c r="F253" s="314"/>
      <c r="I253" s="314"/>
    </row>
    <row r="254" spans="1:9" s="315" customFormat="1" ht="15" customHeight="1" x14ac:dyDescent="0.15">
      <c r="A254" s="316"/>
      <c r="B254" s="312" t="s">
        <v>4533</v>
      </c>
      <c r="C254" s="317" t="s">
        <v>4833</v>
      </c>
      <c r="D254" s="369" t="s">
        <v>4080</v>
      </c>
      <c r="E254" s="325" t="s">
        <v>4507</v>
      </c>
      <c r="F254" s="314"/>
      <c r="I254" s="314"/>
    </row>
    <row r="255" spans="1:9" s="390" customFormat="1" ht="15" customHeight="1" x14ac:dyDescent="0.15">
      <c r="B255" s="390" t="s">
        <v>744</v>
      </c>
      <c r="C255" s="396" t="s">
        <v>12066</v>
      </c>
      <c r="D255" s="392" t="s">
        <v>739</v>
      </c>
      <c r="E255" s="391" t="s">
        <v>836</v>
      </c>
    </row>
    <row r="256" spans="1:9" s="315" customFormat="1" ht="15" customHeight="1" x14ac:dyDescent="0.15">
      <c r="A256" s="316"/>
      <c r="B256" s="312" t="s">
        <v>4772</v>
      </c>
      <c r="C256" s="317" t="s">
        <v>4967</v>
      </c>
      <c r="D256" s="369" t="s">
        <v>7000</v>
      </c>
      <c r="E256" s="325" t="s">
        <v>4754</v>
      </c>
      <c r="F256" s="314"/>
      <c r="I256" s="314"/>
    </row>
    <row r="257" spans="1:9" s="315" customFormat="1" ht="15" customHeight="1" x14ac:dyDescent="0.15">
      <c r="A257" s="316"/>
      <c r="B257" s="312" t="s">
        <v>4772</v>
      </c>
      <c r="C257" s="317" t="s">
        <v>4967</v>
      </c>
      <c r="D257" s="369" t="s">
        <v>7271</v>
      </c>
      <c r="E257" s="325" t="s">
        <v>4755</v>
      </c>
      <c r="F257" s="314"/>
      <c r="I257" s="314"/>
    </row>
    <row r="258" spans="1:9" s="315" customFormat="1" ht="15" customHeight="1" x14ac:dyDescent="0.15">
      <c r="A258" s="319"/>
      <c r="B258" s="312" t="s">
        <v>4533</v>
      </c>
      <c r="C258" s="317" t="s">
        <v>4833</v>
      </c>
      <c r="D258" s="369" t="s">
        <v>4081</v>
      </c>
      <c r="E258" s="325" t="s">
        <v>4535</v>
      </c>
      <c r="F258" s="314"/>
      <c r="I258" s="314"/>
    </row>
    <row r="259" spans="1:9" s="315" customFormat="1" ht="15" customHeight="1" x14ac:dyDescent="0.15">
      <c r="A259" s="319"/>
      <c r="B259" s="312" t="s">
        <v>4374</v>
      </c>
      <c r="C259" s="317" t="s">
        <v>4968</v>
      </c>
      <c r="D259" s="369" t="s">
        <v>5970</v>
      </c>
      <c r="E259" s="325" t="s">
        <v>4348</v>
      </c>
      <c r="F259" s="314"/>
      <c r="I259" s="314"/>
    </row>
    <row r="260" spans="1:9" s="315" customFormat="1" ht="15" customHeight="1" x14ac:dyDescent="0.15">
      <c r="A260" s="319"/>
      <c r="B260" s="312" t="s">
        <v>4374</v>
      </c>
      <c r="C260" s="317" t="s">
        <v>4968</v>
      </c>
      <c r="D260" s="369" t="s">
        <v>5916</v>
      </c>
      <c r="E260" s="325" t="s">
        <v>4360</v>
      </c>
      <c r="F260" s="314"/>
      <c r="I260" s="314"/>
    </row>
    <row r="261" spans="1:9" s="315" customFormat="1" ht="15" customHeight="1" x14ac:dyDescent="0.15">
      <c r="A261" s="316"/>
      <c r="B261" s="312" t="s">
        <v>4374</v>
      </c>
      <c r="C261" s="317" t="s">
        <v>4968</v>
      </c>
      <c r="D261" s="369" t="s">
        <v>7814</v>
      </c>
      <c r="E261" s="325" t="s">
        <v>8002</v>
      </c>
      <c r="F261" s="314"/>
      <c r="I261" s="314"/>
    </row>
    <row r="262" spans="1:9" s="315" customFormat="1" ht="15" customHeight="1" x14ac:dyDescent="0.15">
      <c r="A262" s="319"/>
      <c r="B262" s="312" t="s">
        <v>4374</v>
      </c>
      <c r="C262" s="317" t="s">
        <v>4968</v>
      </c>
      <c r="D262" s="369" t="s">
        <v>5917</v>
      </c>
      <c r="E262" s="325" t="s">
        <v>4357</v>
      </c>
      <c r="F262" s="314"/>
      <c r="I262" s="314"/>
    </row>
    <row r="263" spans="1:9" s="315" customFormat="1" ht="15" customHeight="1" x14ac:dyDescent="0.15">
      <c r="A263" s="319"/>
      <c r="B263" s="312" t="s">
        <v>4374</v>
      </c>
      <c r="C263" s="317" t="s">
        <v>4968</v>
      </c>
      <c r="D263" s="369" t="s">
        <v>5913</v>
      </c>
      <c r="E263" s="325" t="s">
        <v>4381</v>
      </c>
      <c r="F263" s="314"/>
      <c r="I263" s="314"/>
    </row>
    <row r="264" spans="1:9" s="315" customFormat="1" ht="15" customHeight="1" x14ac:dyDescent="0.15">
      <c r="A264" s="316"/>
      <c r="B264" s="312" t="s">
        <v>4374</v>
      </c>
      <c r="C264" s="317" t="s">
        <v>4968</v>
      </c>
      <c r="D264" s="369" t="s">
        <v>7973</v>
      </c>
      <c r="E264" s="325" t="s">
        <v>7861</v>
      </c>
      <c r="F264" s="314"/>
      <c r="I264" s="314"/>
    </row>
    <row r="265" spans="1:9" s="315" customFormat="1" ht="15" customHeight="1" x14ac:dyDescent="0.15">
      <c r="A265" s="319"/>
      <c r="B265" s="312" t="s">
        <v>4374</v>
      </c>
      <c r="C265" s="317" t="s">
        <v>4968</v>
      </c>
      <c r="D265" s="369" t="s">
        <v>5332</v>
      </c>
      <c r="E265" s="325" t="s">
        <v>4376</v>
      </c>
      <c r="F265" s="314"/>
      <c r="I265" s="314"/>
    </row>
    <row r="266" spans="1:9" s="315" customFormat="1" ht="15" customHeight="1" x14ac:dyDescent="0.15">
      <c r="A266" s="319"/>
      <c r="B266" s="312" t="s">
        <v>4374</v>
      </c>
      <c r="C266" s="317" t="s">
        <v>4968</v>
      </c>
      <c r="D266" s="369" t="s">
        <v>5096</v>
      </c>
      <c r="E266" s="325" t="s">
        <v>4334</v>
      </c>
      <c r="F266" s="314"/>
      <c r="I266" s="314"/>
    </row>
    <row r="267" spans="1:9" s="315" customFormat="1" ht="15" customHeight="1" x14ac:dyDescent="0.15">
      <c r="A267" s="316"/>
      <c r="B267" s="312" t="s">
        <v>4772</v>
      </c>
      <c r="C267" s="317" t="s">
        <v>4967</v>
      </c>
      <c r="D267" s="369" t="s">
        <v>7410</v>
      </c>
      <c r="E267" s="325" t="s">
        <v>5310</v>
      </c>
      <c r="F267" s="314"/>
      <c r="I267" s="314"/>
    </row>
    <row r="268" spans="1:9" s="390" customFormat="1" ht="15" customHeight="1" x14ac:dyDescent="0.15">
      <c r="B268" s="390" t="s">
        <v>744</v>
      </c>
      <c r="C268" s="396" t="s">
        <v>12066</v>
      </c>
      <c r="D268" s="392" t="s">
        <v>824</v>
      </c>
      <c r="E268" s="391" t="s">
        <v>742</v>
      </c>
    </row>
    <row r="269" spans="1:9" s="390" customFormat="1" ht="15" customHeight="1" x14ac:dyDescent="0.15">
      <c r="B269" s="390" t="s">
        <v>744</v>
      </c>
      <c r="C269" s="396" t="s">
        <v>12066</v>
      </c>
      <c r="D269" s="392" t="s">
        <v>743</v>
      </c>
      <c r="E269" s="391" t="s">
        <v>710</v>
      </c>
    </row>
    <row r="270" spans="1:9" s="315" customFormat="1" ht="15" customHeight="1" x14ac:dyDescent="0.15">
      <c r="A270" s="319"/>
      <c r="B270" s="312" t="s">
        <v>4533</v>
      </c>
      <c r="C270" s="317" t="s">
        <v>4833</v>
      </c>
      <c r="D270" s="369" t="s">
        <v>4082</v>
      </c>
      <c r="E270" s="325" t="s">
        <v>4511</v>
      </c>
      <c r="F270" s="314"/>
      <c r="I270" s="314"/>
    </row>
    <row r="271" spans="1:9" s="315" customFormat="1" ht="15" customHeight="1" x14ac:dyDescent="0.15">
      <c r="A271" s="316"/>
      <c r="B271" s="312" t="s">
        <v>4772</v>
      </c>
      <c r="C271" s="317" t="s">
        <v>4967</v>
      </c>
      <c r="D271" s="369" t="s">
        <v>6974</v>
      </c>
      <c r="E271" s="325" t="s">
        <v>4756</v>
      </c>
      <c r="F271" s="314"/>
      <c r="I271" s="314"/>
    </row>
    <row r="272" spans="1:9" s="315" customFormat="1" ht="15" customHeight="1" x14ac:dyDescent="0.15">
      <c r="A272" s="316"/>
      <c r="B272" s="312" t="s">
        <v>4374</v>
      </c>
      <c r="C272" s="317" t="s">
        <v>4968</v>
      </c>
      <c r="D272" s="369" t="s">
        <v>8085</v>
      </c>
      <c r="E272" s="325" t="s">
        <v>7982</v>
      </c>
      <c r="F272" s="314"/>
      <c r="I272" s="314"/>
    </row>
    <row r="273" spans="1:9" s="315" customFormat="1" ht="15" customHeight="1" x14ac:dyDescent="0.15">
      <c r="A273" s="316"/>
      <c r="B273" s="312" t="s">
        <v>4374</v>
      </c>
      <c r="C273" s="317" t="s">
        <v>4968</v>
      </c>
      <c r="D273" s="369" t="s">
        <v>7815</v>
      </c>
      <c r="E273" s="325" t="s">
        <v>8030</v>
      </c>
      <c r="F273" s="314"/>
      <c r="I273" s="314"/>
    </row>
    <row r="274" spans="1:9" s="315" customFormat="1" ht="15" customHeight="1" x14ac:dyDescent="0.15">
      <c r="A274" s="319"/>
      <c r="B274" s="312" t="s">
        <v>4374</v>
      </c>
      <c r="C274" s="317" t="s">
        <v>4968</v>
      </c>
      <c r="D274" s="369" t="s">
        <v>7081</v>
      </c>
      <c r="E274" s="325" t="s">
        <v>4291</v>
      </c>
      <c r="F274" s="314"/>
      <c r="I274" s="314"/>
    </row>
    <row r="275" spans="1:9" s="315" customFormat="1" ht="15" customHeight="1" x14ac:dyDescent="0.15">
      <c r="A275" s="319"/>
      <c r="B275" s="312" t="s">
        <v>4374</v>
      </c>
      <c r="C275" s="317" t="s">
        <v>4968</v>
      </c>
      <c r="D275" s="369" t="s">
        <v>7082</v>
      </c>
      <c r="E275" s="325" t="s">
        <v>4290</v>
      </c>
      <c r="F275" s="314"/>
      <c r="I275" s="314"/>
    </row>
    <row r="276" spans="1:9" s="315" customFormat="1" ht="15" customHeight="1" x14ac:dyDescent="0.15">
      <c r="A276" s="316"/>
      <c r="B276" s="312" t="s">
        <v>4533</v>
      </c>
      <c r="C276" s="317" t="s">
        <v>4833</v>
      </c>
      <c r="D276" s="369" t="s">
        <v>4083</v>
      </c>
      <c r="E276" s="325" t="s">
        <v>4168</v>
      </c>
      <c r="F276" s="314"/>
      <c r="I276" s="314"/>
    </row>
    <row r="277" spans="1:9" s="315" customFormat="1" ht="15" customHeight="1" x14ac:dyDescent="0.15">
      <c r="A277" s="316"/>
      <c r="B277" s="312" t="s">
        <v>5078</v>
      </c>
      <c r="C277" s="317" t="s">
        <v>4835</v>
      </c>
      <c r="D277" s="369" t="s">
        <v>5239</v>
      </c>
      <c r="E277" s="325" t="s">
        <v>4174</v>
      </c>
      <c r="F277" s="314"/>
      <c r="I277" s="314"/>
    </row>
    <row r="278" spans="1:9" s="315" customFormat="1" ht="15" customHeight="1" x14ac:dyDescent="0.15">
      <c r="A278" s="316"/>
      <c r="B278" s="312" t="s">
        <v>5078</v>
      </c>
      <c r="C278" s="317" t="s">
        <v>4835</v>
      </c>
      <c r="D278" s="369" t="s">
        <v>5017</v>
      </c>
      <c r="E278" s="325" t="s">
        <v>4140</v>
      </c>
      <c r="F278" s="314"/>
      <c r="I278" s="314"/>
    </row>
    <row r="279" spans="1:9" s="315" customFormat="1" ht="15" customHeight="1" x14ac:dyDescent="0.15">
      <c r="A279" s="316"/>
      <c r="B279" s="312" t="s">
        <v>5078</v>
      </c>
      <c r="C279" s="317" t="s">
        <v>4835</v>
      </c>
      <c r="D279" s="369" t="s">
        <v>4141</v>
      </c>
      <c r="E279" s="325" t="s">
        <v>4142</v>
      </c>
      <c r="F279" s="314"/>
      <c r="I279" s="314"/>
    </row>
    <row r="280" spans="1:9" s="315" customFormat="1" ht="15" customHeight="1" x14ac:dyDescent="0.15">
      <c r="A280" s="319"/>
      <c r="B280" s="312" t="s">
        <v>4036</v>
      </c>
      <c r="C280" s="317" t="s">
        <v>4968</v>
      </c>
      <c r="D280" s="369" t="s">
        <v>7486</v>
      </c>
      <c r="E280" s="325" t="s">
        <v>4341</v>
      </c>
      <c r="F280" s="314"/>
      <c r="I280" s="314"/>
    </row>
    <row r="281" spans="1:9" s="315" customFormat="1" ht="15" customHeight="1" x14ac:dyDescent="0.15">
      <c r="A281" s="319"/>
      <c r="B281" s="312" t="s">
        <v>4374</v>
      </c>
      <c r="C281" s="317" t="s">
        <v>4968</v>
      </c>
      <c r="D281" s="369" t="s">
        <v>7211</v>
      </c>
      <c r="E281" s="325" t="s">
        <v>4355</v>
      </c>
      <c r="F281" s="314"/>
      <c r="I281" s="314"/>
    </row>
    <row r="282" spans="1:9" s="315" customFormat="1" ht="15" customHeight="1" x14ac:dyDescent="0.15">
      <c r="A282" s="316"/>
      <c r="B282" s="312" t="s">
        <v>4533</v>
      </c>
      <c r="C282" s="317" t="s">
        <v>4833</v>
      </c>
      <c r="D282" s="369" t="s">
        <v>4169</v>
      </c>
      <c r="E282" s="325" t="s">
        <v>4555</v>
      </c>
      <c r="F282" s="314"/>
      <c r="I282" s="314"/>
    </row>
    <row r="283" spans="1:9" s="315" customFormat="1" ht="15" customHeight="1" x14ac:dyDescent="0.15">
      <c r="A283" s="316"/>
      <c r="B283" s="312" t="s">
        <v>4533</v>
      </c>
      <c r="C283" s="317" t="s">
        <v>4833</v>
      </c>
      <c r="D283" s="369" t="s">
        <v>5548</v>
      </c>
      <c r="E283" s="325" t="s">
        <v>4557</v>
      </c>
      <c r="F283" s="314"/>
      <c r="I283" s="314"/>
    </row>
    <row r="284" spans="1:9" s="315" customFormat="1" ht="15" customHeight="1" x14ac:dyDescent="0.15">
      <c r="A284" s="316"/>
      <c r="B284" s="312" t="s">
        <v>4772</v>
      </c>
      <c r="C284" s="317" t="s">
        <v>4556</v>
      </c>
      <c r="D284" s="369" t="s">
        <v>4170</v>
      </c>
      <c r="E284" s="325" t="s">
        <v>4492</v>
      </c>
      <c r="F284" s="314"/>
      <c r="I284" s="314"/>
    </row>
    <row r="285" spans="1:9" s="315" customFormat="1" ht="15" customHeight="1" x14ac:dyDescent="0.15">
      <c r="A285" s="316"/>
      <c r="B285" s="312" t="s">
        <v>4772</v>
      </c>
      <c r="C285" s="317" t="s">
        <v>4556</v>
      </c>
      <c r="D285" s="369" t="s">
        <v>4160</v>
      </c>
      <c r="E285" s="325" t="s">
        <v>4540</v>
      </c>
      <c r="F285" s="314"/>
      <c r="I285" s="314"/>
    </row>
    <row r="286" spans="1:9" s="390" customFormat="1" ht="15" customHeight="1" x14ac:dyDescent="0.15">
      <c r="B286" s="390" t="s">
        <v>744</v>
      </c>
      <c r="C286" s="396" t="s">
        <v>12067</v>
      </c>
      <c r="D286" s="392" t="s">
        <v>1035</v>
      </c>
      <c r="E286" s="391" t="s">
        <v>514</v>
      </c>
    </row>
    <row r="287" spans="1:9" s="390" customFormat="1" ht="15" customHeight="1" x14ac:dyDescent="0.15">
      <c r="B287" s="390" t="s">
        <v>744</v>
      </c>
      <c r="C287" s="396" t="s">
        <v>12066</v>
      </c>
      <c r="D287" s="392" t="s">
        <v>711</v>
      </c>
      <c r="E287" s="391" t="s">
        <v>712</v>
      </c>
    </row>
    <row r="288" spans="1:9" s="390" customFormat="1" ht="15" customHeight="1" x14ac:dyDescent="0.15">
      <c r="B288" s="390" t="s">
        <v>744</v>
      </c>
      <c r="C288" s="396" t="s">
        <v>12066</v>
      </c>
      <c r="D288" s="392" t="s">
        <v>713</v>
      </c>
      <c r="E288" s="391" t="s">
        <v>779</v>
      </c>
    </row>
    <row r="289" spans="1:9" s="390" customFormat="1" ht="15" customHeight="1" x14ac:dyDescent="0.15">
      <c r="B289" s="390" t="s">
        <v>744</v>
      </c>
      <c r="C289" s="396" t="s">
        <v>12066</v>
      </c>
      <c r="D289" s="392" t="s">
        <v>720</v>
      </c>
      <c r="E289" s="391" t="s">
        <v>721</v>
      </c>
    </row>
    <row r="290" spans="1:9" s="315" customFormat="1" ht="15" customHeight="1" x14ac:dyDescent="0.15">
      <c r="A290" s="311"/>
      <c r="B290" s="312" t="s">
        <v>4889</v>
      </c>
      <c r="C290" s="313" t="s">
        <v>5285</v>
      </c>
      <c r="D290" s="368" t="s">
        <v>7639</v>
      </c>
      <c r="E290" s="371" t="s">
        <v>4853</v>
      </c>
      <c r="F290" s="314"/>
      <c r="I290" s="314"/>
    </row>
    <row r="291" spans="1:9" s="315" customFormat="1" ht="15" customHeight="1" x14ac:dyDescent="0.15">
      <c r="A291" s="311"/>
      <c r="B291" s="312" t="s">
        <v>4889</v>
      </c>
      <c r="C291" s="313" t="s">
        <v>5285</v>
      </c>
      <c r="D291" s="368" t="s">
        <v>4884</v>
      </c>
      <c r="E291" s="371" t="s">
        <v>4799</v>
      </c>
      <c r="F291" s="314"/>
      <c r="I291" s="314"/>
    </row>
    <row r="292" spans="1:9" s="315" customFormat="1" ht="15" customHeight="1" x14ac:dyDescent="0.15">
      <c r="A292" s="319"/>
      <c r="B292" s="312" t="s">
        <v>4374</v>
      </c>
      <c r="C292" s="317" t="s">
        <v>4968</v>
      </c>
      <c r="D292" s="369" t="s">
        <v>5485</v>
      </c>
      <c r="E292" s="325" t="s">
        <v>4298</v>
      </c>
      <c r="F292" s="314"/>
      <c r="I292" s="314"/>
    </row>
    <row r="293" spans="1:9" s="315" customFormat="1" ht="15" customHeight="1" x14ac:dyDescent="0.15">
      <c r="A293" s="319"/>
      <c r="B293" s="312" t="s">
        <v>4374</v>
      </c>
      <c r="C293" s="317" t="s">
        <v>4968</v>
      </c>
      <c r="D293" s="369" t="s">
        <v>5852</v>
      </c>
      <c r="E293" s="325" t="s">
        <v>4353</v>
      </c>
      <c r="F293" s="314"/>
      <c r="I293" s="314"/>
    </row>
    <row r="294" spans="1:9" s="315" customFormat="1" ht="15" customHeight="1" x14ac:dyDescent="0.15">
      <c r="A294" s="316"/>
      <c r="B294" s="312" t="s">
        <v>4772</v>
      </c>
      <c r="C294" s="317" t="s">
        <v>4556</v>
      </c>
      <c r="D294" s="369" t="s">
        <v>4161</v>
      </c>
      <c r="E294" s="325" t="s">
        <v>4501</v>
      </c>
      <c r="F294" s="314"/>
      <c r="I294" s="314"/>
    </row>
    <row r="295" spans="1:9" s="315" customFormat="1" ht="15" customHeight="1" x14ac:dyDescent="0.15">
      <c r="A295" s="319"/>
      <c r="B295" s="312" t="s">
        <v>4374</v>
      </c>
      <c r="C295" s="317" t="s">
        <v>4968</v>
      </c>
      <c r="D295" s="369" t="s">
        <v>5818</v>
      </c>
      <c r="E295" s="325" t="s">
        <v>4324</v>
      </c>
      <c r="F295" s="314"/>
      <c r="I295" s="314"/>
    </row>
    <row r="296" spans="1:9" s="390" customFormat="1" ht="15" customHeight="1" x14ac:dyDescent="0.15">
      <c r="B296" s="390" t="s">
        <v>744</v>
      </c>
      <c r="C296" s="396" t="s">
        <v>12066</v>
      </c>
      <c r="D296" s="392" t="s">
        <v>722</v>
      </c>
      <c r="E296" s="391" t="s">
        <v>723</v>
      </c>
    </row>
    <row r="297" spans="1:9" s="390" customFormat="1" ht="15" customHeight="1" x14ac:dyDescent="0.15">
      <c r="B297" s="390" t="s">
        <v>744</v>
      </c>
      <c r="C297" s="396" t="s">
        <v>12066</v>
      </c>
      <c r="D297" s="392" t="s">
        <v>781</v>
      </c>
      <c r="E297" s="391" t="s">
        <v>724</v>
      </c>
    </row>
    <row r="298" spans="1:9" s="390" customFormat="1" ht="15" customHeight="1" x14ac:dyDescent="0.15">
      <c r="B298" s="390" t="s">
        <v>744</v>
      </c>
      <c r="C298" s="396" t="s">
        <v>12066</v>
      </c>
      <c r="D298" s="392" t="s">
        <v>725</v>
      </c>
      <c r="E298" s="391" t="s">
        <v>782</v>
      </c>
    </row>
    <row r="299" spans="1:9" s="315" customFormat="1" ht="15" customHeight="1" x14ac:dyDescent="0.15">
      <c r="A299" s="311"/>
      <c r="B299" s="312" t="s">
        <v>4962</v>
      </c>
      <c r="C299" s="313" t="s">
        <v>5285</v>
      </c>
      <c r="D299" s="368" t="s">
        <v>5206</v>
      </c>
      <c r="E299" s="371" t="s">
        <v>4801</v>
      </c>
      <c r="F299" s="314"/>
      <c r="I299" s="314"/>
    </row>
    <row r="300" spans="1:9" ht="15" customHeight="1" x14ac:dyDescent="0.15">
      <c r="B300" s="312" t="s">
        <v>4772</v>
      </c>
      <c r="C300" s="317" t="s">
        <v>4967</v>
      </c>
      <c r="D300" s="369" t="s">
        <v>2974</v>
      </c>
      <c r="E300" s="315" t="s">
        <v>3094</v>
      </c>
      <c r="F300" s="314"/>
    </row>
    <row r="301" spans="1:9" s="315" customFormat="1" ht="15" customHeight="1" x14ac:dyDescent="0.15">
      <c r="A301" s="316"/>
      <c r="B301" s="312" t="s">
        <v>4772</v>
      </c>
      <c r="C301" s="317" t="s">
        <v>4967</v>
      </c>
      <c r="D301" s="369" t="s">
        <v>7332</v>
      </c>
      <c r="E301" s="325" t="s">
        <v>4697</v>
      </c>
      <c r="F301" s="314"/>
      <c r="I301" s="314"/>
    </row>
    <row r="302" spans="1:9" s="390" customFormat="1" ht="15" customHeight="1" x14ac:dyDescent="0.15">
      <c r="B302" s="390" t="s">
        <v>744</v>
      </c>
      <c r="C302" s="396" t="s">
        <v>12066</v>
      </c>
      <c r="D302" s="392" t="s">
        <v>800</v>
      </c>
      <c r="E302" s="391" t="s">
        <v>729</v>
      </c>
    </row>
    <row r="303" spans="1:9" s="390" customFormat="1" ht="15" customHeight="1" x14ac:dyDescent="0.15">
      <c r="B303" s="390" t="s">
        <v>744</v>
      </c>
      <c r="C303" s="396" t="s">
        <v>12065</v>
      </c>
      <c r="D303" s="392" t="s">
        <v>730</v>
      </c>
      <c r="E303" s="391" t="s">
        <v>563</v>
      </c>
    </row>
    <row r="304" spans="1:9" s="315" customFormat="1" ht="15" customHeight="1" x14ac:dyDescent="0.15">
      <c r="A304" s="311"/>
      <c r="B304" s="312" t="s">
        <v>4889</v>
      </c>
      <c r="C304" s="313" t="s">
        <v>5285</v>
      </c>
      <c r="D304" s="368" t="s">
        <v>4873</v>
      </c>
      <c r="E304" s="371" t="s">
        <v>4826</v>
      </c>
      <c r="F304" s="314"/>
      <c r="I304" s="314"/>
    </row>
    <row r="305" spans="1:14" s="315" customFormat="1" ht="15" customHeight="1" x14ac:dyDescent="0.15">
      <c r="A305" s="316"/>
      <c r="B305" s="312" t="s">
        <v>3916</v>
      </c>
      <c r="C305" s="317" t="s">
        <v>3957</v>
      </c>
      <c r="D305" s="369" t="s">
        <v>3958</v>
      </c>
      <c r="E305" s="325" t="s">
        <v>4372</v>
      </c>
      <c r="F305" s="314"/>
      <c r="I305" s="314"/>
    </row>
    <row r="306" spans="1:14" s="390" customFormat="1" ht="15" customHeight="1" x14ac:dyDescent="0.15">
      <c r="B306" s="390" t="s">
        <v>744</v>
      </c>
      <c r="C306" s="396" t="s">
        <v>12068</v>
      </c>
      <c r="D306" s="392" t="s">
        <v>564</v>
      </c>
      <c r="E306" s="391" t="s">
        <v>522</v>
      </c>
    </row>
    <row r="307" spans="1:14" s="315" customFormat="1" ht="15" customHeight="1" x14ac:dyDescent="0.15">
      <c r="A307" s="319"/>
      <c r="B307" s="312" t="s">
        <v>4772</v>
      </c>
      <c r="C307" s="317" t="s">
        <v>4556</v>
      </c>
      <c r="D307" s="369" t="s">
        <v>5551</v>
      </c>
      <c r="E307" s="325" t="s">
        <v>4467</v>
      </c>
      <c r="F307" s="314"/>
      <c r="I307" s="314"/>
    </row>
    <row r="308" spans="1:14" s="315" customFormat="1" ht="15" customHeight="1" x14ac:dyDescent="0.15">
      <c r="A308" s="316"/>
      <c r="B308" s="312" t="s">
        <v>4772</v>
      </c>
      <c r="C308" s="317" t="s">
        <v>4556</v>
      </c>
      <c r="D308" s="369" t="s">
        <v>4134</v>
      </c>
      <c r="E308" s="325" t="s">
        <v>4495</v>
      </c>
      <c r="F308" s="314"/>
      <c r="I308" s="314"/>
    </row>
    <row r="309" spans="1:14" s="320" customFormat="1" ht="15" customHeight="1" x14ac:dyDescent="0.15">
      <c r="A309" s="319"/>
      <c r="B309" s="312" t="s">
        <v>4772</v>
      </c>
      <c r="C309" s="317" t="s">
        <v>5098</v>
      </c>
      <c r="D309" s="369" t="s">
        <v>6983</v>
      </c>
      <c r="E309" s="325" t="s">
        <v>4532</v>
      </c>
      <c r="F309" s="314"/>
      <c r="G309" s="315"/>
      <c r="I309" s="314"/>
      <c r="J309" s="315"/>
      <c r="K309" s="315"/>
      <c r="L309" s="315"/>
      <c r="M309" s="315"/>
      <c r="N309" s="315"/>
    </row>
    <row r="310" spans="1:14" s="315" customFormat="1" ht="15" customHeight="1" x14ac:dyDescent="0.15">
      <c r="A310" s="319"/>
      <c r="B310" s="312" t="s">
        <v>4533</v>
      </c>
      <c r="C310" s="317" t="s">
        <v>5098</v>
      </c>
      <c r="D310" s="369" t="s">
        <v>4586</v>
      </c>
      <c r="E310" s="325" t="s">
        <v>4564</v>
      </c>
      <c r="F310" s="314"/>
      <c r="I310" s="314"/>
    </row>
    <row r="311" spans="1:14" s="315" customFormat="1" ht="15" customHeight="1" x14ac:dyDescent="0.15">
      <c r="A311" s="319"/>
      <c r="B311" s="312" t="s">
        <v>4533</v>
      </c>
      <c r="C311" s="317" t="s">
        <v>5098</v>
      </c>
      <c r="D311" s="369" t="s">
        <v>4534</v>
      </c>
      <c r="E311" s="325" t="s">
        <v>4506</v>
      </c>
      <c r="F311" s="314"/>
      <c r="I311" s="314"/>
    </row>
    <row r="312" spans="1:14" s="315" customFormat="1" ht="15" customHeight="1" x14ac:dyDescent="0.15">
      <c r="A312" s="316"/>
      <c r="B312" s="312" t="s">
        <v>4374</v>
      </c>
      <c r="C312" s="317" t="s">
        <v>4968</v>
      </c>
      <c r="D312" s="374" t="s">
        <v>5789</v>
      </c>
      <c r="E312" s="325" t="s">
        <v>4257</v>
      </c>
      <c r="F312" s="314"/>
      <c r="I312" s="314"/>
    </row>
    <row r="313" spans="1:14" s="315" customFormat="1" ht="15" customHeight="1" x14ac:dyDescent="0.15">
      <c r="A313" s="311"/>
      <c r="B313" s="312" t="s">
        <v>4889</v>
      </c>
      <c r="C313" s="313" t="s">
        <v>5285</v>
      </c>
      <c r="D313" s="368" t="s">
        <v>5200</v>
      </c>
      <c r="E313" s="371" t="s">
        <v>4805</v>
      </c>
      <c r="F313" s="314"/>
      <c r="I313" s="314"/>
    </row>
    <row r="314" spans="1:14" s="315" customFormat="1" ht="15" customHeight="1" x14ac:dyDescent="0.15">
      <c r="A314" s="319"/>
      <c r="B314" s="312" t="s">
        <v>4629</v>
      </c>
      <c r="C314" s="317" t="s">
        <v>4135</v>
      </c>
      <c r="D314" s="369" t="s">
        <v>4136</v>
      </c>
      <c r="E314" s="325" t="s">
        <v>4539</v>
      </c>
      <c r="F314" s="314"/>
      <c r="I314" s="314"/>
    </row>
    <row r="315" spans="1:14" s="315" customFormat="1" ht="15" customHeight="1" x14ac:dyDescent="0.15">
      <c r="A315" s="319"/>
      <c r="B315" s="312" t="s">
        <v>4629</v>
      </c>
      <c r="C315" s="317" t="s">
        <v>4135</v>
      </c>
      <c r="D315" s="369" t="s">
        <v>4137</v>
      </c>
      <c r="E315" s="325" t="s">
        <v>4458</v>
      </c>
      <c r="F315" s="314"/>
      <c r="I315" s="314"/>
    </row>
    <row r="316" spans="1:14" s="315" customFormat="1" ht="15" customHeight="1" x14ac:dyDescent="0.15">
      <c r="A316" s="319"/>
      <c r="B316" s="312" t="s">
        <v>4629</v>
      </c>
      <c r="C316" s="317" t="s">
        <v>4135</v>
      </c>
      <c r="D316" s="370" t="s">
        <v>4164</v>
      </c>
      <c r="E316" s="325" t="s">
        <v>4439</v>
      </c>
      <c r="F316" s="314"/>
      <c r="I316" s="314"/>
    </row>
    <row r="317" spans="1:14" s="315" customFormat="1" ht="15" customHeight="1" x14ac:dyDescent="0.15">
      <c r="A317" s="316"/>
      <c r="B317" s="312" t="s">
        <v>4374</v>
      </c>
      <c r="C317" s="317" t="s">
        <v>4968</v>
      </c>
      <c r="D317" s="369" t="s">
        <v>6956</v>
      </c>
      <c r="E317" s="325" t="s">
        <v>4281</v>
      </c>
      <c r="F317" s="314"/>
      <c r="I317" s="314"/>
    </row>
    <row r="318" spans="1:14" s="315" customFormat="1" ht="15" customHeight="1" x14ac:dyDescent="0.15">
      <c r="A318" s="316"/>
      <c r="B318" s="312" t="s">
        <v>4772</v>
      </c>
      <c r="C318" s="317" t="s">
        <v>4967</v>
      </c>
      <c r="D318" s="369" t="s">
        <v>7318</v>
      </c>
      <c r="E318" s="325" t="s">
        <v>4731</v>
      </c>
      <c r="F318" s="314"/>
      <c r="I318" s="314"/>
    </row>
    <row r="319" spans="1:14" s="315" customFormat="1" ht="15" customHeight="1" x14ac:dyDescent="0.15">
      <c r="A319" s="316"/>
      <c r="B319" s="312" t="s">
        <v>4772</v>
      </c>
      <c r="C319" s="317" t="s">
        <v>4967</v>
      </c>
      <c r="D319" s="369" t="s">
        <v>7319</v>
      </c>
      <c r="E319" s="325" t="s">
        <v>4683</v>
      </c>
      <c r="F319" s="314"/>
      <c r="I319" s="314"/>
    </row>
    <row r="320" spans="1:14" s="390" customFormat="1" ht="15" customHeight="1" x14ac:dyDescent="0.15">
      <c r="B320" s="390" t="s">
        <v>744</v>
      </c>
      <c r="C320" s="396" t="s">
        <v>12066</v>
      </c>
      <c r="D320" s="392" t="s">
        <v>760</v>
      </c>
      <c r="E320" s="391" t="s">
        <v>697</v>
      </c>
    </row>
    <row r="321" spans="1:9" ht="15" customHeight="1" x14ac:dyDescent="0.15">
      <c r="B321" s="312" t="s">
        <v>4772</v>
      </c>
      <c r="C321" s="317" t="s">
        <v>4967</v>
      </c>
      <c r="D321" s="369" t="s">
        <v>2975</v>
      </c>
      <c r="E321" s="315" t="s">
        <v>3196</v>
      </c>
      <c r="F321" s="314"/>
    </row>
    <row r="322" spans="1:9" s="315" customFormat="1" ht="15" customHeight="1" x14ac:dyDescent="0.15">
      <c r="A322" s="316"/>
      <c r="B322" s="312" t="s">
        <v>4374</v>
      </c>
      <c r="C322" s="317" t="s">
        <v>4968</v>
      </c>
      <c r="D322" s="369" t="s">
        <v>8603</v>
      </c>
      <c r="E322" s="325" t="s">
        <v>8190</v>
      </c>
      <c r="F322" s="314"/>
      <c r="I322" s="314"/>
    </row>
    <row r="323" spans="1:9" ht="15" customHeight="1" x14ac:dyDescent="0.15">
      <c r="B323" s="312" t="s">
        <v>4772</v>
      </c>
      <c r="C323" s="317" t="s">
        <v>4967</v>
      </c>
      <c r="D323" s="369" t="s">
        <v>2976</v>
      </c>
      <c r="E323" s="315" t="s">
        <v>3139</v>
      </c>
      <c r="F323" s="314"/>
    </row>
    <row r="324" spans="1:9" s="315" customFormat="1" ht="15" customHeight="1" x14ac:dyDescent="0.15">
      <c r="A324" s="319"/>
      <c r="B324" s="312" t="s">
        <v>4374</v>
      </c>
      <c r="C324" s="317" t="s">
        <v>4968</v>
      </c>
      <c r="D324" s="369" t="s">
        <v>5256</v>
      </c>
      <c r="E324" s="325" t="s">
        <v>4327</v>
      </c>
      <c r="F324" s="314"/>
      <c r="I324" s="314"/>
    </row>
    <row r="325" spans="1:9" s="390" customFormat="1" ht="15" customHeight="1" x14ac:dyDescent="0.15">
      <c r="B325" s="390" t="s">
        <v>744</v>
      </c>
      <c r="C325" s="396" t="s">
        <v>12211</v>
      </c>
      <c r="D325" s="392" t="s">
        <v>1168</v>
      </c>
      <c r="E325" s="391" t="s">
        <v>482</v>
      </c>
    </row>
    <row r="326" spans="1:9" s="315" customFormat="1" ht="15" customHeight="1" x14ac:dyDescent="0.15">
      <c r="A326" s="319"/>
      <c r="B326" s="312" t="s">
        <v>4629</v>
      </c>
      <c r="C326" s="317" t="s">
        <v>4135</v>
      </c>
      <c r="D326" s="369" t="s">
        <v>5896</v>
      </c>
      <c r="E326" s="325" t="s">
        <v>4503</v>
      </c>
      <c r="F326" s="314"/>
      <c r="I326" s="314"/>
    </row>
    <row r="327" spans="1:9" s="315" customFormat="1" ht="15" customHeight="1" x14ac:dyDescent="0.15">
      <c r="A327" s="316"/>
      <c r="B327" s="312" t="s">
        <v>5078</v>
      </c>
      <c r="C327" s="317" t="s">
        <v>4835</v>
      </c>
      <c r="D327" s="369" t="s">
        <v>5326</v>
      </c>
      <c r="E327" s="325" t="s">
        <v>4118</v>
      </c>
      <c r="F327" s="314"/>
      <c r="I327" s="314"/>
    </row>
    <row r="328" spans="1:9" s="315" customFormat="1" ht="15" customHeight="1" x14ac:dyDescent="0.15">
      <c r="A328" s="316"/>
      <c r="B328" s="312" t="s">
        <v>4772</v>
      </c>
      <c r="C328" s="317" t="s">
        <v>4967</v>
      </c>
      <c r="D328" s="369" t="s">
        <v>7141</v>
      </c>
      <c r="E328" s="325" t="s">
        <v>4709</v>
      </c>
      <c r="F328" s="314"/>
      <c r="I328" s="314"/>
    </row>
    <row r="329" spans="1:9" s="315" customFormat="1" ht="15" customHeight="1" x14ac:dyDescent="0.15">
      <c r="A329" s="321"/>
      <c r="B329" s="312" t="s">
        <v>4772</v>
      </c>
      <c r="C329" s="317" t="s">
        <v>4967</v>
      </c>
      <c r="D329" s="369" t="s">
        <v>7142</v>
      </c>
      <c r="E329" s="325" t="s">
        <v>4713</v>
      </c>
      <c r="F329" s="314"/>
      <c r="I329" s="314"/>
    </row>
    <row r="330" spans="1:9" s="315" customFormat="1" ht="15" customHeight="1" x14ac:dyDescent="0.15">
      <c r="A330" s="321"/>
      <c r="B330" s="312" t="s">
        <v>4772</v>
      </c>
      <c r="C330" s="317" t="s">
        <v>4967</v>
      </c>
      <c r="D330" s="369" t="s">
        <v>8701</v>
      </c>
      <c r="E330" s="325" t="s">
        <v>4746</v>
      </c>
      <c r="F330" s="314"/>
      <c r="I330" s="314"/>
    </row>
    <row r="331" spans="1:9" s="315" customFormat="1" ht="15" customHeight="1" x14ac:dyDescent="0.15">
      <c r="A331" s="316"/>
      <c r="B331" s="312" t="s">
        <v>4374</v>
      </c>
      <c r="C331" s="317" t="s">
        <v>4968</v>
      </c>
      <c r="D331" s="369" t="s">
        <v>6041</v>
      </c>
      <c r="E331" s="325" t="s">
        <v>4349</v>
      </c>
      <c r="F331" s="314"/>
      <c r="I331" s="314"/>
    </row>
    <row r="332" spans="1:9" s="315" customFormat="1" ht="15" customHeight="1" x14ac:dyDescent="0.15">
      <c r="A332" s="319"/>
      <c r="B332" s="312" t="s">
        <v>4374</v>
      </c>
      <c r="C332" s="317" t="s">
        <v>4968</v>
      </c>
      <c r="D332" s="369" t="s">
        <v>5671</v>
      </c>
      <c r="E332" s="325" t="s">
        <v>4331</v>
      </c>
      <c r="F332" s="314"/>
      <c r="I332" s="314"/>
    </row>
    <row r="333" spans="1:9" ht="15" customHeight="1" x14ac:dyDescent="0.15">
      <c r="B333" s="312" t="s">
        <v>4772</v>
      </c>
      <c r="C333" s="317" t="s">
        <v>4967</v>
      </c>
      <c r="D333" s="369" t="s">
        <v>2977</v>
      </c>
      <c r="E333" s="315" t="s">
        <v>3180</v>
      </c>
      <c r="F333" s="315"/>
    </row>
    <row r="334" spans="1:9" s="390" customFormat="1" ht="15" customHeight="1" x14ac:dyDescent="0.15">
      <c r="B334" s="312" t="s">
        <v>4374</v>
      </c>
      <c r="C334" s="317" t="s">
        <v>4968</v>
      </c>
      <c r="D334" s="392" t="s">
        <v>12073</v>
      </c>
      <c r="E334" s="391" t="s">
        <v>103</v>
      </c>
    </row>
    <row r="335" spans="1:9" s="390" customFormat="1" ht="15" customHeight="1" x14ac:dyDescent="0.15">
      <c r="B335" s="312" t="s">
        <v>4374</v>
      </c>
      <c r="C335" s="317" t="s">
        <v>4968</v>
      </c>
      <c r="D335" s="392" t="s">
        <v>46</v>
      </c>
      <c r="E335" s="391" t="s">
        <v>198</v>
      </c>
    </row>
    <row r="336" spans="1:9" s="390" customFormat="1" ht="15" customHeight="1" x14ac:dyDescent="0.15">
      <c r="B336" s="312" t="s">
        <v>4374</v>
      </c>
      <c r="C336" s="317" t="s">
        <v>4968</v>
      </c>
      <c r="D336" s="392" t="s">
        <v>45</v>
      </c>
      <c r="E336" s="391" t="s">
        <v>179</v>
      </c>
    </row>
    <row r="337" spans="1:9" s="390" customFormat="1" ht="15" customHeight="1" x14ac:dyDescent="0.15">
      <c r="B337" s="390" t="s">
        <v>744</v>
      </c>
      <c r="C337" s="396" t="s">
        <v>12212</v>
      </c>
      <c r="D337" s="392" t="s">
        <v>698</v>
      </c>
      <c r="E337" s="391" t="s">
        <v>699</v>
      </c>
    </row>
    <row r="338" spans="1:9" s="315" customFormat="1" ht="15" customHeight="1" x14ac:dyDescent="0.15">
      <c r="A338" s="316"/>
      <c r="B338" s="312" t="s">
        <v>4772</v>
      </c>
      <c r="C338" s="317" t="s">
        <v>4556</v>
      </c>
      <c r="D338" s="369" t="s">
        <v>4128</v>
      </c>
      <c r="E338" s="325" t="s">
        <v>4479</v>
      </c>
      <c r="F338" s="314"/>
      <c r="I338" s="314"/>
    </row>
    <row r="339" spans="1:9" s="390" customFormat="1" ht="15" customHeight="1" x14ac:dyDescent="0.15">
      <c r="B339" s="390" t="s">
        <v>744</v>
      </c>
      <c r="C339" s="396" t="s">
        <v>12213</v>
      </c>
      <c r="D339" s="392" t="s">
        <v>700</v>
      </c>
      <c r="E339" s="391" t="s">
        <v>772</v>
      </c>
    </row>
    <row r="340" spans="1:9" s="390" customFormat="1" ht="15" customHeight="1" x14ac:dyDescent="0.15">
      <c r="B340" s="390" t="s">
        <v>744</v>
      </c>
      <c r="C340" s="396" t="s">
        <v>12213</v>
      </c>
      <c r="D340" s="392" t="s">
        <v>1044</v>
      </c>
      <c r="E340" s="391" t="s">
        <v>567</v>
      </c>
    </row>
    <row r="341" spans="1:9" s="390" customFormat="1" ht="15" customHeight="1" x14ac:dyDescent="0.15">
      <c r="B341" s="390" t="s">
        <v>744</v>
      </c>
      <c r="C341" s="396" t="s">
        <v>12066</v>
      </c>
      <c r="D341" s="392" t="s">
        <v>773</v>
      </c>
      <c r="E341" s="391" t="s">
        <v>672</v>
      </c>
    </row>
    <row r="342" spans="1:9" s="315" customFormat="1" ht="15" customHeight="1" x14ac:dyDescent="0.15">
      <c r="A342" s="319"/>
      <c r="B342" s="312" t="s">
        <v>4374</v>
      </c>
      <c r="C342" s="317" t="s">
        <v>4968</v>
      </c>
      <c r="D342" s="369" t="s">
        <v>5696</v>
      </c>
      <c r="E342" s="325" t="s">
        <v>4314</v>
      </c>
      <c r="F342" s="314"/>
      <c r="I342" s="314"/>
    </row>
    <row r="343" spans="1:9" s="315" customFormat="1" ht="15" customHeight="1" x14ac:dyDescent="0.15">
      <c r="A343" s="316"/>
      <c r="B343" s="312" t="s">
        <v>4772</v>
      </c>
      <c r="C343" s="317" t="s">
        <v>4556</v>
      </c>
      <c r="D343" s="369" t="s">
        <v>4090</v>
      </c>
      <c r="E343" s="325" t="s">
        <v>4459</v>
      </c>
      <c r="F343" s="314"/>
      <c r="I343" s="314"/>
    </row>
    <row r="344" spans="1:9" s="315" customFormat="1" ht="15" customHeight="1" x14ac:dyDescent="0.15">
      <c r="A344" s="316"/>
      <c r="B344" s="312" t="s">
        <v>4667</v>
      </c>
      <c r="C344" s="317" t="s">
        <v>4184</v>
      </c>
      <c r="D344" s="369" t="s">
        <v>5261</v>
      </c>
      <c r="E344" s="325" t="s">
        <v>4192</v>
      </c>
      <c r="F344" s="314"/>
      <c r="I344" s="314"/>
    </row>
    <row r="345" spans="1:9" s="315" customFormat="1" ht="15" customHeight="1" x14ac:dyDescent="0.15">
      <c r="A345" s="316"/>
      <c r="B345" s="312" t="s">
        <v>4772</v>
      </c>
      <c r="C345" s="317" t="s">
        <v>4967</v>
      </c>
      <c r="D345" s="369" t="s">
        <v>7073</v>
      </c>
      <c r="E345" s="325" t="s">
        <v>4726</v>
      </c>
      <c r="F345" s="314"/>
      <c r="I345" s="314"/>
    </row>
    <row r="346" spans="1:9" ht="15" customHeight="1" x14ac:dyDescent="0.15">
      <c r="B346" s="312" t="s">
        <v>4772</v>
      </c>
      <c r="C346" s="317" t="s">
        <v>4967</v>
      </c>
      <c r="D346" s="369" t="s">
        <v>2978</v>
      </c>
      <c r="E346" s="315" t="s">
        <v>3184</v>
      </c>
      <c r="F346" s="314"/>
    </row>
    <row r="347" spans="1:9" s="315" customFormat="1" ht="15" customHeight="1" x14ac:dyDescent="0.15">
      <c r="A347" s="311"/>
      <c r="B347" s="312" t="s">
        <v>4889</v>
      </c>
      <c r="C347" s="313" t="s">
        <v>5285</v>
      </c>
      <c r="D347" s="368" t="s">
        <v>5201</v>
      </c>
      <c r="E347" s="371" t="s">
        <v>4806</v>
      </c>
      <c r="F347" s="314"/>
      <c r="I347" s="314"/>
    </row>
    <row r="348" spans="1:9" s="315" customFormat="1" ht="15" customHeight="1" x14ac:dyDescent="0.15">
      <c r="A348" s="311"/>
      <c r="B348" s="312" t="s">
        <v>4889</v>
      </c>
      <c r="C348" s="313" t="s">
        <v>5285</v>
      </c>
      <c r="D348" s="368" t="s">
        <v>5085</v>
      </c>
      <c r="E348" s="371" t="s">
        <v>4849</v>
      </c>
      <c r="F348" s="314"/>
      <c r="I348" s="314"/>
    </row>
    <row r="349" spans="1:9" s="315" customFormat="1" ht="15" customHeight="1" x14ac:dyDescent="0.15">
      <c r="A349" s="316"/>
      <c r="B349" s="312" t="s">
        <v>4772</v>
      </c>
      <c r="C349" s="317" t="s">
        <v>4967</v>
      </c>
      <c r="D349" s="369" t="s">
        <v>7074</v>
      </c>
      <c r="E349" s="325" t="s">
        <v>4720</v>
      </c>
      <c r="F349" s="314"/>
      <c r="I349" s="314"/>
    </row>
    <row r="350" spans="1:9" s="315" customFormat="1" ht="15" customHeight="1" x14ac:dyDescent="0.15">
      <c r="A350" s="316"/>
      <c r="B350" s="312" t="s">
        <v>4772</v>
      </c>
      <c r="C350" s="317" t="s">
        <v>4967</v>
      </c>
      <c r="D350" s="369" t="s">
        <v>7101</v>
      </c>
      <c r="E350" s="325" t="s">
        <v>4692</v>
      </c>
      <c r="F350" s="314"/>
      <c r="I350" s="314"/>
    </row>
    <row r="351" spans="1:9" s="315" customFormat="1" ht="15" customHeight="1" x14ac:dyDescent="0.15">
      <c r="A351" s="319"/>
      <c r="B351" s="312" t="s">
        <v>4772</v>
      </c>
      <c r="C351" s="317" t="s">
        <v>4967</v>
      </c>
      <c r="D351" s="369" t="s">
        <v>7317</v>
      </c>
      <c r="E351" s="325" t="s">
        <v>4691</v>
      </c>
      <c r="F351" s="314"/>
      <c r="I351" s="314"/>
    </row>
    <row r="352" spans="1:9" s="315" customFormat="1" ht="15" customHeight="1" x14ac:dyDescent="0.15">
      <c r="A352" s="316"/>
      <c r="B352" s="312" t="s">
        <v>4772</v>
      </c>
      <c r="C352" s="317" t="s">
        <v>4556</v>
      </c>
      <c r="D352" s="369" t="s">
        <v>4091</v>
      </c>
      <c r="E352" s="325" t="s">
        <v>5305</v>
      </c>
      <c r="F352" s="314"/>
      <c r="I352" s="314"/>
    </row>
    <row r="353" spans="1:9" s="315" customFormat="1" ht="15" customHeight="1" x14ac:dyDescent="0.15">
      <c r="A353" s="319"/>
      <c r="B353" s="312" t="s">
        <v>4772</v>
      </c>
      <c r="C353" s="317" t="s">
        <v>4556</v>
      </c>
      <c r="D353" s="370" t="s">
        <v>4092</v>
      </c>
      <c r="E353" s="325" t="s">
        <v>4527</v>
      </c>
      <c r="F353" s="314"/>
      <c r="I353" s="314"/>
    </row>
    <row r="354" spans="1:9" s="315" customFormat="1" ht="15" customHeight="1" x14ac:dyDescent="0.15">
      <c r="A354" s="321"/>
      <c r="B354" s="312" t="s">
        <v>4533</v>
      </c>
      <c r="C354" s="317" t="s">
        <v>5098</v>
      </c>
      <c r="D354" s="370" t="s">
        <v>7063</v>
      </c>
      <c r="E354" s="325" t="s">
        <v>4565</v>
      </c>
      <c r="F354" s="314"/>
      <c r="I354" s="314"/>
    </row>
    <row r="355" spans="1:9" s="315" customFormat="1" ht="15" customHeight="1" x14ac:dyDescent="0.15">
      <c r="A355" s="316"/>
      <c r="B355" s="312" t="s">
        <v>4772</v>
      </c>
      <c r="C355" s="317" t="s">
        <v>4556</v>
      </c>
      <c r="D355" s="369" t="s">
        <v>4093</v>
      </c>
      <c r="E355" s="325" t="s">
        <v>4486</v>
      </c>
      <c r="F355" s="314"/>
      <c r="I355" s="314"/>
    </row>
    <row r="356" spans="1:9" s="315" customFormat="1" ht="15" customHeight="1" x14ac:dyDescent="0.15">
      <c r="A356" s="319"/>
      <c r="B356" s="312" t="s">
        <v>4772</v>
      </c>
      <c r="C356" s="317" t="s">
        <v>4556</v>
      </c>
      <c r="D356" s="369" t="s">
        <v>4094</v>
      </c>
      <c r="E356" s="325" t="s">
        <v>4405</v>
      </c>
      <c r="F356" s="314"/>
      <c r="I356" s="314"/>
    </row>
    <row r="357" spans="1:9" s="315" customFormat="1" ht="15" customHeight="1" x14ac:dyDescent="0.15">
      <c r="A357" s="316"/>
      <c r="B357" s="312" t="s">
        <v>4036</v>
      </c>
      <c r="C357" s="317" t="s">
        <v>3897</v>
      </c>
      <c r="D357" s="369" t="s">
        <v>3838</v>
      </c>
      <c r="E357" s="325" t="s">
        <v>4289</v>
      </c>
      <c r="F357" s="314"/>
      <c r="I357" s="314"/>
    </row>
    <row r="358" spans="1:9" s="315" customFormat="1" ht="15" customHeight="1" x14ac:dyDescent="0.15">
      <c r="A358" s="319"/>
      <c r="B358" s="312" t="s">
        <v>4374</v>
      </c>
      <c r="C358" s="317" t="s">
        <v>4968</v>
      </c>
      <c r="D358" s="369" t="s">
        <v>4315</v>
      </c>
      <c r="E358" s="325" t="s">
        <v>3896</v>
      </c>
      <c r="F358" s="314"/>
      <c r="I358" s="314"/>
    </row>
    <row r="359" spans="1:9" s="390" customFormat="1" ht="15" customHeight="1" x14ac:dyDescent="0.15">
      <c r="B359" s="390" t="s">
        <v>744</v>
      </c>
      <c r="C359" s="396" t="s">
        <v>12144</v>
      </c>
      <c r="D359" s="392" t="s">
        <v>673</v>
      </c>
      <c r="E359" s="391" t="s">
        <v>675</v>
      </c>
    </row>
    <row r="360" spans="1:9" s="315" customFormat="1" ht="15" customHeight="1" x14ac:dyDescent="0.15">
      <c r="A360" s="319"/>
      <c r="B360" s="312" t="s">
        <v>4772</v>
      </c>
      <c r="C360" s="317" t="s">
        <v>4556</v>
      </c>
      <c r="D360" s="369" t="s">
        <v>4106</v>
      </c>
      <c r="E360" s="325" t="s">
        <v>4466</v>
      </c>
      <c r="F360" s="314"/>
      <c r="I360" s="314"/>
    </row>
    <row r="361" spans="1:9" s="315" customFormat="1" ht="15" customHeight="1" x14ac:dyDescent="0.15">
      <c r="A361" s="311"/>
      <c r="B361" s="312" t="s">
        <v>4889</v>
      </c>
      <c r="C361" s="313" t="s">
        <v>5285</v>
      </c>
      <c r="D361" s="368" t="s">
        <v>5202</v>
      </c>
      <c r="E361" s="371" t="s">
        <v>4850</v>
      </c>
      <c r="F361" s="314"/>
      <c r="I361" s="314"/>
    </row>
    <row r="362" spans="1:9" ht="15" customHeight="1" x14ac:dyDescent="0.15">
      <c r="B362" s="312" t="s">
        <v>4772</v>
      </c>
      <c r="C362" s="317" t="s">
        <v>4967</v>
      </c>
      <c r="D362" s="369" t="s">
        <v>2979</v>
      </c>
      <c r="E362" s="315" t="s">
        <v>3156</v>
      </c>
      <c r="F362" s="315"/>
    </row>
    <row r="363" spans="1:9" ht="15" customHeight="1" x14ac:dyDescent="0.15">
      <c r="B363" s="312" t="s">
        <v>4772</v>
      </c>
      <c r="C363" s="317" t="s">
        <v>4967</v>
      </c>
      <c r="D363" s="369" t="s">
        <v>2979</v>
      </c>
      <c r="E363" s="315" t="s">
        <v>3186</v>
      </c>
      <c r="F363" s="315"/>
    </row>
    <row r="364" spans="1:9" ht="15" customHeight="1" x14ac:dyDescent="0.15">
      <c r="B364" s="312" t="s">
        <v>4772</v>
      </c>
      <c r="C364" s="317" t="s">
        <v>4967</v>
      </c>
      <c r="D364" s="369" t="s">
        <v>2981</v>
      </c>
      <c r="E364" s="315" t="s">
        <v>3159</v>
      </c>
      <c r="F364" s="315"/>
    </row>
    <row r="365" spans="1:9" ht="15" customHeight="1" x14ac:dyDescent="0.15">
      <c r="B365" s="312" t="s">
        <v>4772</v>
      </c>
      <c r="C365" s="317" t="s">
        <v>4967</v>
      </c>
      <c r="D365" s="369" t="s">
        <v>2980</v>
      </c>
      <c r="E365" s="315" t="s">
        <v>3185</v>
      </c>
      <c r="F365" s="315"/>
    </row>
    <row r="366" spans="1:9" s="315" customFormat="1" ht="15" customHeight="1" x14ac:dyDescent="0.15">
      <c r="A366" s="316"/>
      <c r="B366" s="312" t="s">
        <v>4772</v>
      </c>
      <c r="C366" s="317" t="s">
        <v>4967</v>
      </c>
      <c r="D366" s="369" t="s">
        <v>7290</v>
      </c>
      <c r="E366" s="325" t="s">
        <v>4690</v>
      </c>
      <c r="F366" s="314"/>
      <c r="I366" s="314"/>
    </row>
    <row r="367" spans="1:9" s="315" customFormat="1" ht="15" customHeight="1" x14ac:dyDescent="0.15">
      <c r="A367" s="316"/>
      <c r="B367" s="312" t="s">
        <v>4629</v>
      </c>
      <c r="C367" s="317" t="s">
        <v>4135</v>
      </c>
      <c r="D367" s="369" t="s">
        <v>4165</v>
      </c>
      <c r="E367" s="325" t="s">
        <v>4127</v>
      </c>
      <c r="F367" s="314"/>
      <c r="I367" s="314"/>
    </row>
    <row r="368" spans="1:9" s="315" customFormat="1" ht="15" customHeight="1" x14ac:dyDescent="0.15">
      <c r="A368" s="316"/>
      <c r="B368" s="312" t="s">
        <v>4772</v>
      </c>
      <c r="C368" s="317" t="s">
        <v>4967</v>
      </c>
      <c r="D368" s="369" t="s">
        <v>7827</v>
      </c>
      <c r="E368" s="325" t="s">
        <v>4740</v>
      </c>
      <c r="F368" s="314"/>
      <c r="I368" s="314"/>
    </row>
    <row r="369" spans="1:9" s="390" customFormat="1" ht="15" customHeight="1" x14ac:dyDescent="0.15">
      <c r="B369" s="390" t="s">
        <v>744</v>
      </c>
      <c r="C369" s="396" t="s">
        <v>12065</v>
      </c>
      <c r="D369" s="392" t="s">
        <v>676</v>
      </c>
      <c r="E369" s="391" t="s">
        <v>435</v>
      </c>
    </row>
    <row r="370" spans="1:9" s="315" customFormat="1" ht="15" customHeight="1" x14ac:dyDescent="0.15">
      <c r="A370" s="316"/>
      <c r="B370" s="312" t="s">
        <v>4772</v>
      </c>
      <c r="C370" s="317" t="s">
        <v>4556</v>
      </c>
      <c r="D370" s="369" t="s">
        <v>4107</v>
      </c>
      <c r="E370" s="325" t="s">
        <v>4490</v>
      </c>
      <c r="F370" s="314"/>
      <c r="I370" s="314"/>
    </row>
    <row r="371" spans="1:9" s="315" customFormat="1" ht="15" customHeight="1" x14ac:dyDescent="0.15">
      <c r="A371" s="319"/>
      <c r="B371" s="312" t="s">
        <v>4629</v>
      </c>
      <c r="C371" s="317" t="s">
        <v>4135</v>
      </c>
      <c r="D371" s="369" t="s">
        <v>4108</v>
      </c>
      <c r="E371" s="325" t="s">
        <v>4451</v>
      </c>
      <c r="F371" s="314"/>
      <c r="I371" s="314"/>
    </row>
    <row r="372" spans="1:9" s="315" customFormat="1" ht="15" customHeight="1" x14ac:dyDescent="0.15">
      <c r="A372" s="321"/>
      <c r="B372" s="312" t="s">
        <v>4629</v>
      </c>
      <c r="C372" s="317" t="s">
        <v>4135</v>
      </c>
      <c r="D372" s="369" t="s">
        <v>4109</v>
      </c>
      <c r="E372" s="325" t="s">
        <v>4493</v>
      </c>
      <c r="F372" s="314"/>
      <c r="I372" s="314"/>
    </row>
    <row r="373" spans="1:9" s="315" customFormat="1" ht="15" customHeight="1" x14ac:dyDescent="0.15">
      <c r="A373" s="316"/>
      <c r="B373" s="312" t="s">
        <v>4629</v>
      </c>
      <c r="C373" s="317" t="s">
        <v>4135</v>
      </c>
      <c r="D373" s="369" t="s">
        <v>4095</v>
      </c>
      <c r="E373" s="325" t="s">
        <v>4494</v>
      </c>
      <c r="F373" s="314"/>
      <c r="I373" s="314"/>
    </row>
    <row r="374" spans="1:9" s="315" customFormat="1" ht="15" customHeight="1" x14ac:dyDescent="0.15">
      <c r="A374" s="319"/>
      <c r="B374" s="312" t="s">
        <v>4036</v>
      </c>
      <c r="C374" s="317" t="s">
        <v>4968</v>
      </c>
      <c r="D374" s="369" t="s">
        <v>6042</v>
      </c>
      <c r="E374" s="325" t="s">
        <v>4266</v>
      </c>
      <c r="F374" s="314"/>
      <c r="I374" s="314"/>
    </row>
    <row r="375" spans="1:9" s="390" customFormat="1" ht="15" customHeight="1" x14ac:dyDescent="0.15">
      <c r="B375" s="390" t="s">
        <v>744</v>
      </c>
      <c r="C375" s="396" t="s">
        <v>12066</v>
      </c>
      <c r="D375" s="392" t="s">
        <v>677</v>
      </c>
      <c r="E375" s="391" t="s">
        <v>678</v>
      </c>
    </row>
    <row r="376" spans="1:9" s="390" customFormat="1" ht="15" customHeight="1" x14ac:dyDescent="0.15">
      <c r="B376" s="390" t="s">
        <v>744</v>
      </c>
      <c r="C376" s="396" t="s">
        <v>12066</v>
      </c>
      <c r="D376" s="392" t="s">
        <v>679</v>
      </c>
      <c r="E376" s="391" t="s">
        <v>736</v>
      </c>
    </row>
    <row r="377" spans="1:9" s="390" customFormat="1" ht="15" customHeight="1" x14ac:dyDescent="0.15">
      <c r="B377" s="390" t="s">
        <v>744</v>
      </c>
      <c r="C377" s="396" t="s">
        <v>12066</v>
      </c>
      <c r="D377" s="392" t="s">
        <v>737</v>
      </c>
      <c r="E377" s="391" t="s">
        <v>682</v>
      </c>
    </row>
    <row r="378" spans="1:9" s="315" customFormat="1" ht="15" customHeight="1" x14ac:dyDescent="0.15">
      <c r="A378" s="319"/>
      <c r="B378" s="312" t="s">
        <v>4629</v>
      </c>
      <c r="C378" s="317" t="s">
        <v>4135</v>
      </c>
      <c r="D378" s="369" t="s">
        <v>4096</v>
      </c>
      <c r="E378" s="325" t="s">
        <v>4526</v>
      </c>
      <c r="F378" s="314"/>
      <c r="I378" s="314"/>
    </row>
    <row r="379" spans="1:9" s="315" customFormat="1" ht="15" customHeight="1" x14ac:dyDescent="0.15">
      <c r="A379" s="311"/>
      <c r="B379" s="312" t="s">
        <v>4889</v>
      </c>
      <c r="C379" s="313" t="s">
        <v>5285</v>
      </c>
      <c r="D379" s="368" t="s">
        <v>5203</v>
      </c>
      <c r="E379" s="371" t="s">
        <v>4808</v>
      </c>
      <c r="F379" s="314"/>
      <c r="I379" s="314"/>
    </row>
    <row r="380" spans="1:9" s="315" customFormat="1" ht="15" customHeight="1" x14ac:dyDescent="0.15">
      <c r="A380" s="311"/>
      <c r="B380" s="312" t="s">
        <v>4889</v>
      </c>
      <c r="C380" s="313" t="s">
        <v>5285</v>
      </c>
      <c r="D380" s="368" t="s">
        <v>5204</v>
      </c>
      <c r="E380" s="371" t="s">
        <v>4807</v>
      </c>
      <c r="F380" s="314"/>
      <c r="I380" s="314"/>
    </row>
    <row r="381" spans="1:9" s="315" customFormat="1" ht="15" customHeight="1" x14ac:dyDescent="0.15">
      <c r="A381" s="316"/>
      <c r="B381" s="312" t="s">
        <v>4772</v>
      </c>
      <c r="C381" s="317" t="s">
        <v>4967</v>
      </c>
      <c r="D381" s="369" t="s">
        <v>7398</v>
      </c>
      <c r="E381" s="325" t="s">
        <v>4718</v>
      </c>
      <c r="F381" s="314"/>
      <c r="I381" s="314"/>
    </row>
    <row r="382" spans="1:9" s="315" customFormat="1" ht="15" customHeight="1" x14ac:dyDescent="0.15">
      <c r="A382" s="319"/>
      <c r="B382" s="312" t="s">
        <v>4374</v>
      </c>
      <c r="C382" s="317" t="s">
        <v>4968</v>
      </c>
      <c r="D382" s="369" t="s">
        <v>5550</v>
      </c>
      <c r="E382" s="325" t="s">
        <v>4271</v>
      </c>
      <c r="F382" s="314"/>
      <c r="I382" s="314"/>
    </row>
    <row r="383" spans="1:9" s="315" customFormat="1" ht="15" customHeight="1" x14ac:dyDescent="0.15">
      <c r="A383" s="311"/>
      <c r="B383" s="312" t="s">
        <v>4889</v>
      </c>
      <c r="C383" s="313" t="s">
        <v>5285</v>
      </c>
      <c r="D383" s="368" t="s">
        <v>7725</v>
      </c>
      <c r="E383" s="371" t="s">
        <v>4810</v>
      </c>
      <c r="F383" s="314"/>
      <c r="I383" s="314"/>
    </row>
    <row r="384" spans="1:9" s="315" customFormat="1" ht="15" customHeight="1" x14ac:dyDescent="0.15">
      <c r="A384" s="311"/>
      <c r="B384" s="312" t="s">
        <v>4889</v>
      </c>
      <c r="C384" s="313" t="s">
        <v>5285</v>
      </c>
      <c r="D384" s="368" t="s">
        <v>5003</v>
      </c>
      <c r="E384" s="371" t="s">
        <v>4796</v>
      </c>
      <c r="F384" s="314"/>
      <c r="I384" s="314"/>
    </row>
    <row r="385" spans="1:23" s="390" customFormat="1" ht="15" customHeight="1" x14ac:dyDescent="0.15">
      <c r="B385" s="390" t="s">
        <v>744</v>
      </c>
      <c r="C385" s="396" t="s">
        <v>12212</v>
      </c>
      <c r="D385" s="392" t="s">
        <v>683</v>
      </c>
      <c r="E385" s="391" t="s">
        <v>690</v>
      </c>
    </row>
    <row r="386" spans="1:23" s="390" customFormat="1" ht="15" customHeight="1" x14ac:dyDescent="0.15">
      <c r="B386" s="390" t="s">
        <v>744</v>
      </c>
      <c r="C386" s="396" t="s">
        <v>12212</v>
      </c>
      <c r="D386" s="392" t="s">
        <v>691</v>
      </c>
      <c r="E386" s="391" t="s">
        <v>692</v>
      </c>
    </row>
    <row r="387" spans="1:23" s="315" customFormat="1" ht="15" customHeight="1" x14ac:dyDescent="0.15">
      <c r="A387" s="316"/>
      <c r="B387" s="312" t="s">
        <v>4667</v>
      </c>
      <c r="C387" s="317" t="s">
        <v>4184</v>
      </c>
      <c r="D387" s="369" t="s">
        <v>4171</v>
      </c>
      <c r="E387" s="325" t="s">
        <v>4189</v>
      </c>
      <c r="F387" s="314"/>
      <c r="I387" s="314"/>
    </row>
    <row r="388" spans="1:23" ht="15" customHeight="1" x14ac:dyDescent="0.15">
      <c r="B388" s="312" t="s">
        <v>4772</v>
      </c>
      <c r="C388" s="317" t="s">
        <v>4967</v>
      </c>
      <c r="D388" s="369" t="s">
        <v>2982</v>
      </c>
      <c r="E388" s="315" t="s">
        <v>3193</v>
      </c>
      <c r="F388" s="315"/>
    </row>
    <row r="389" spans="1:23" s="315" customFormat="1" ht="15" customHeight="1" x14ac:dyDescent="0.15">
      <c r="A389" s="316"/>
      <c r="B389" s="312" t="s">
        <v>4772</v>
      </c>
      <c r="C389" s="317" t="s">
        <v>4967</v>
      </c>
      <c r="D389" s="369" t="s">
        <v>7389</v>
      </c>
      <c r="E389" s="325" t="s">
        <v>4705</v>
      </c>
      <c r="F389" s="314"/>
      <c r="I389" s="314"/>
    </row>
    <row r="390" spans="1:23" ht="15" customHeight="1" x14ac:dyDescent="0.15">
      <c r="B390" s="312" t="s">
        <v>4772</v>
      </c>
      <c r="C390" s="317" t="s">
        <v>4967</v>
      </c>
      <c r="D390" s="369" t="s">
        <v>2983</v>
      </c>
      <c r="E390" s="315" t="s">
        <v>3165</v>
      </c>
      <c r="F390" s="315"/>
    </row>
    <row r="391" spans="1:23" s="315" customFormat="1" ht="15" customHeight="1" x14ac:dyDescent="0.15">
      <c r="A391" s="316"/>
      <c r="B391" s="312" t="s">
        <v>4772</v>
      </c>
      <c r="C391" s="317" t="s">
        <v>4967</v>
      </c>
      <c r="D391" s="369" t="s">
        <v>7086</v>
      </c>
      <c r="E391" s="325" t="s">
        <v>4724</v>
      </c>
      <c r="F391" s="314"/>
      <c r="I391" s="314"/>
    </row>
    <row r="392" spans="1:23" ht="15" customHeight="1" x14ac:dyDescent="0.15">
      <c r="B392" s="312" t="s">
        <v>4772</v>
      </c>
      <c r="C392" s="317" t="s">
        <v>4967</v>
      </c>
      <c r="D392" s="369" t="s">
        <v>2984</v>
      </c>
      <c r="E392" s="315" t="s">
        <v>3145</v>
      </c>
      <c r="F392" s="315"/>
      <c r="O392" s="1"/>
      <c r="P392" s="74"/>
      <c r="Q392" s="60"/>
      <c r="S392" s="60"/>
      <c r="T392" s="74"/>
      <c r="U392" s="60"/>
      <c r="V392" s="20"/>
      <c r="W392" s="60"/>
    </row>
    <row r="393" spans="1:23" s="315" customFormat="1" ht="15" customHeight="1" x14ac:dyDescent="0.15">
      <c r="A393" s="316"/>
      <c r="B393" s="312" t="s">
        <v>4374</v>
      </c>
      <c r="C393" s="317" t="s">
        <v>7483</v>
      </c>
      <c r="D393" s="369" t="s">
        <v>4272</v>
      </c>
      <c r="E393" s="325" t="s">
        <v>4343</v>
      </c>
      <c r="F393" s="314"/>
      <c r="I393" s="314"/>
    </row>
    <row r="394" spans="1:23" s="315" customFormat="1" ht="15" customHeight="1" x14ac:dyDescent="0.15">
      <c r="A394" s="316"/>
      <c r="B394" s="312" t="s">
        <v>4629</v>
      </c>
      <c r="C394" s="317" t="s">
        <v>4135</v>
      </c>
      <c r="D394" s="369" t="s">
        <v>4004</v>
      </c>
      <c r="E394" s="325" t="s">
        <v>4529</v>
      </c>
      <c r="F394" s="314"/>
      <c r="I394" s="314"/>
    </row>
    <row r="395" spans="1:23" s="315" customFormat="1" ht="15" customHeight="1" x14ac:dyDescent="0.15">
      <c r="A395" s="316"/>
      <c r="B395" s="312" t="s">
        <v>4629</v>
      </c>
      <c r="C395" s="317" t="s">
        <v>4135</v>
      </c>
      <c r="D395" s="369" t="s">
        <v>4005</v>
      </c>
      <c r="E395" s="325" t="s">
        <v>4508</v>
      </c>
      <c r="F395" s="314"/>
      <c r="I395" s="314"/>
    </row>
    <row r="396" spans="1:23" s="315" customFormat="1" ht="15" customHeight="1" x14ac:dyDescent="0.15">
      <c r="A396" s="311"/>
      <c r="B396" s="312" t="s">
        <v>4889</v>
      </c>
      <c r="C396" s="313" t="s">
        <v>5285</v>
      </c>
      <c r="D396" s="368" t="s">
        <v>5129</v>
      </c>
      <c r="E396" s="371" t="s">
        <v>5060</v>
      </c>
      <c r="F396" s="314"/>
      <c r="I396" s="314"/>
    </row>
    <row r="397" spans="1:23" s="315" customFormat="1" ht="15" customHeight="1" x14ac:dyDescent="0.15">
      <c r="A397" s="319"/>
      <c r="B397" s="312" t="s">
        <v>4629</v>
      </c>
      <c r="C397" s="317" t="s">
        <v>4135</v>
      </c>
      <c r="D397" s="369" t="s">
        <v>4002</v>
      </c>
      <c r="E397" s="325" t="s">
        <v>4485</v>
      </c>
      <c r="F397" s="314"/>
      <c r="I397" s="314"/>
    </row>
    <row r="398" spans="1:23" s="390" customFormat="1" ht="15" customHeight="1" x14ac:dyDescent="0.15">
      <c r="B398" s="390" t="s">
        <v>744</v>
      </c>
      <c r="C398" s="396" t="s">
        <v>12212</v>
      </c>
      <c r="D398" s="392" t="s">
        <v>693</v>
      </c>
      <c r="E398" s="391" t="s">
        <v>694</v>
      </c>
    </row>
    <row r="399" spans="1:23" s="390" customFormat="1" ht="15" customHeight="1" x14ac:dyDescent="0.15">
      <c r="B399" s="390" t="s">
        <v>744</v>
      </c>
      <c r="C399" s="396" t="s">
        <v>12145</v>
      </c>
      <c r="D399" s="392" t="s">
        <v>695</v>
      </c>
      <c r="E399" s="391" t="s">
        <v>749</v>
      </c>
    </row>
    <row r="400" spans="1:23" s="315" customFormat="1" ht="15" customHeight="1" x14ac:dyDescent="0.15">
      <c r="A400" s="323"/>
      <c r="B400" s="312" t="s">
        <v>4629</v>
      </c>
      <c r="C400" s="317" t="s">
        <v>4135</v>
      </c>
      <c r="D400" s="369" t="s">
        <v>4003</v>
      </c>
      <c r="E400" s="325" t="s">
        <v>4500</v>
      </c>
      <c r="F400" s="314"/>
      <c r="I400" s="314"/>
    </row>
    <row r="401" spans="1:9" s="315" customFormat="1" ht="15" customHeight="1" x14ac:dyDescent="0.15">
      <c r="A401" s="316"/>
      <c r="B401" s="312" t="s">
        <v>4629</v>
      </c>
      <c r="C401" s="317" t="s">
        <v>4135</v>
      </c>
      <c r="D401" s="369" t="s">
        <v>4085</v>
      </c>
      <c r="E401" s="325" t="s">
        <v>3988</v>
      </c>
      <c r="F401" s="314"/>
      <c r="I401" s="314"/>
    </row>
    <row r="402" spans="1:9" s="315" customFormat="1" ht="15" customHeight="1" x14ac:dyDescent="0.15">
      <c r="A402" s="319"/>
      <c r="B402" s="312" t="s">
        <v>4629</v>
      </c>
      <c r="C402" s="317" t="s">
        <v>4135</v>
      </c>
      <c r="D402" s="375" t="s">
        <v>3886</v>
      </c>
      <c r="E402" s="325" t="s">
        <v>4460</v>
      </c>
      <c r="F402" s="314"/>
      <c r="I402" s="314"/>
    </row>
    <row r="403" spans="1:9" s="390" customFormat="1" ht="15" customHeight="1" x14ac:dyDescent="0.15">
      <c r="B403" s="390" t="s">
        <v>744</v>
      </c>
      <c r="C403" s="396" t="s">
        <v>12144</v>
      </c>
      <c r="D403" s="392" t="s">
        <v>750</v>
      </c>
      <c r="E403" s="391" t="s">
        <v>483</v>
      </c>
    </row>
    <row r="404" spans="1:9" s="315" customFormat="1" ht="15" customHeight="1" x14ac:dyDescent="0.15">
      <c r="A404" s="316"/>
      <c r="B404" s="312" t="s">
        <v>4629</v>
      </c>
      <c r="C404" s="317" t="s">
        <v>4135</v>
      </c>
      <c r="D404" s="369" t="s">
        <v>3887</v>
      </c>
      <c r="E404" s="325" t="s">
        <v>4504</v>
      </c>
      <c r="F404" s="314"/>
      <c r="I404" s="314"/>
    </row>
    <row r="405" spans="1:9" s="315" customFormat="1" ht="15" customHeight="1" x14ac:dyDescent="0.15">
      <c r="A405" s="316"/>
      <c r="B405" s="312" t="s">
        <v>4374</v>
      </c>
      <c r="C405" s="317" t="s">
        <v>7483</v>
      </c>
      <c r="D405" s="369" t="s">
        <v>4344</v>
      </c>
      <c r="E405" s="325" t="s">
        <v>7833</v>
      </c>
      <c r="F405" s="314"/>
      <c r="I405" s="314"/>
    </row>
    <row r="406" spans="1:9" s="390" customFormat="1" ht="15" customHeight="1" x14ac:dyDescent="0.15">
      <c r="B406" s="390" t="s">
        <v>744</v>
      </c>
      <c r="C406" s="396" t="s">
        <v>12145</v>
      </c>
      <c r="D406" s="392" t="s">
        <v>703</v>
      </c>
      <c r="E406" s="391" t="s">
        <v>529</v>
      </c>
    </row>
    <row r="407" spans="1:9" s="315" customFormat="1" ht="15" customHeight="1" x14ac:dyDescent="0.15">
      <c r="A407" s="316"/>
      <c r="B407" s="312" t="s">
        <v>4374</v>
      </c>
      <c r="C407" s="317" t="s">
        <v>4968</v>
      </c>
      <c r="D407" s="369" t="s">
        <v>5603</v>
      </c>
      <c r="E407" s="325" t="s">
        <v>4323</v>
      </c>
      <c r="F407" s="314"/>
      <c r="I407" s="314"/>
    </row>
    <row r="408" spans="1:9" s="315" customFormat="1" ht="15" customHeight="1" x14ac:dyDescent="0.15">
      <c r="A408" s="319"/>
      <c r="B408" s="312" t="s">
        <v>4629</v>
      </c>
      <c r="C408" s="317" t="s">
        <v>4135</v>
      </c>
      <c r="D408" s="370" t="s">
        <v>3888</v>
      </c>
      <c r="E408" s="325" t="s">
        <v>4510</v>
      </c>
      <c r="F408" s="314"/>
      <c r="I408" s="314"/>
    </row>
    <row r="409" spans="1:9" s="390" customFormat="1" ht="15" customHeight="1" x14ac:dyDescent="0.15">
      <c r="B409" s="390" t="s">
        <v>744</v>
      </c>
      <c r="C409" s="396" t="s">
        <v>12066</v>
      </c>
      <c r="D409" s="392" t="s">
        <v>657</v>
      </c>
      <c r="E409" s="391" t="s">
        <v>658</v>
      </c>
    </row>
    <row r="410" spans="1:9" ht="15" customHeight="1" x14ac:dyDescent="0.15">
      <c r="B410" s="312" t="s">
        <v>4772</v>
      </c>
      <c r="C410" s="317" t="s">
        <v>4967</v>
      </c>
      <c r="D410" s="369" t="s">
        <v>2985</v>
      </c>
      <c r="E410" s="315" t="s">
        <v>3167</v>
      </c>
      <c r="F410" s="315"/>
    </row>
    <row r="411" spans="1:9" s="315" customFormat="1" ht="15" customHeight="1" x14ac:dyDescent="0.15">
      <c r="A411" s="316"/>
      <c r="B411" s="312" t="s">
        <v>4772</v>
      </c>
      <c r="C411" s="317" t="s">
        <v>4967</v>
      </c>
      <c r="D411" s="369" t="s">
        <v>7423</v>
      </c>
      <c r="E411" s="325" t="s">
        <v>4722</v>
      </c>
      <c r="F411" s="314"/>
      <c r="I411" s="314"/>
    </row>
    <row r="412" spans="1:9" s="390" customFormat="1" ht="15" customHeight="1" x14ac:dyDescent="0.15">
      <c r="B412" s="390" t="s">
        <v>744</v>
      </c>
      <c r="C412" s="396" t="s">
        <v>12066</v>
      </c>
      <c r="D412" s="392" t="s">
        <v>659</v>
      </c>
      <c r="E412" s="391" t="s">
        <v>662</v>
      </c>
    </row>
    <row r="413" spans="1:9" s="390" customFormat="1" ht="15" customHeight="1" x14ac:dyDescent="0.15">
      <c r="B413" s="390" t="s">
        <v>744</v>
      </c>
      <c r="C413" s="396" t="s">
        <v>12066</v>
      </c>
      <c r="D413" s="392" t="s">
        <v>663</v>
      </c>
      <c r="E413" s="391" t="s">
        <v>714</v>
      </c>
    </row>
    <row r="414" spans="1:9" s="315" customFormat="1" ht="15" customHeight="1" x14ac:dyDescent="0.15">
      <c r="A414" s="316"/>
      <c r="B414" s="312" t="s">
        <v>4629</v>
      </c>
      <c r="C414" s="317" t="s">
        <v>4135</v>
      </c>
      <c r="D414" s="369" t="s">
        <v>3889</v>
      </c>
      <c r="E414" s="325" t="s">
        <v>4546</v>
      </c>
      <c r="F414" s="314"/>
      <c r="I414" s="314"/>
    </row>
    <row r="415" spans="1:9" s="315" customFormat="1" ht="15" customHeight="1" x14ac:dyDescent="0.15">
      <c r="A415" s="319"/>
      <c r="B415" s="312" t="s">
        <v>4374</v>
      </c>
      <c r="C415" s="317" t="s">
        <v>4968</v>
      </c>
      <c r="D415" s="369" t="s">
        <v>7492</v>
      </c>
      <c r="E415" s="325" t="s">
        <v>4340</v>
      </c>
      <c r="F415" s="314"/>
      <c r="I415" s="314"/>
    </row>
    <row r="416" spans="1:9" s="315" customFormat="1" ht="15" customHeight="1" x14ac:dyDescent="0.15">
      <c r="A416" s="311"/>
      <c r="B416" s="312" t="s">
        <v>4889</v>
      </c>
      <c r="C416" s="313" t="s">
        <v>5285</v>
      </c>
      <c r="D416" s="368" t="s">
        <v>7473</v>
      </c>
      <c r="E416" s="371" t="s">
        <v>5067</v>
      </c>
      <c r="F416" s="314"/>
      <c r="I416" s="314"/>
    </row>
    <row r="417" spans="1:9" s="315" customFormat="1" ht="15" customHeight="1" x14ac:dyDescent="0.15">
      <c r="A417" s="316"/>
      <c r="B417" s="312" t="s">
        <v>4772</v>
      </c>
      <c r="C417" s="317" t="s">
        <v>4967</v>
      </c>
      <c r="D417" s="369" t="s">
        <v>7330</v>
      </c>
      <c r="E417" s="325" t="s">
        <v>4716</v>
      </c>
      <c r="F417" s="314"/>
      <c r="I417" s="314"/>
    </row>
    <row r="418" spans="1:9" s="315" customFormat="1" ht="15" customHeight="1" x14ac:dyDescent="0.15">
      <c r="A418" s="316"/>
      <c r="B418" s="312" t="s">
        <v>5078</v>
      </c>
      <c r="C418" s="317" t="s">
        <v>4835</v>
      </c>
      <c r="D418" s="369" t="s">
        <v>5992</v>
      </c>
      <c r="E418" s="325" t="s">
        <v>4178</v>
      </c>
      <c r="F418" s="314"/>
      <c r="I418" s="314"/>
    </row>
    <row r="419" spans="1:9" ht="15" customHeight="1" x14ac:dyDescent="0.15">
      <c r="B419" s="312" t="s">
        <v>4772</v>
      </c>
      <c r="C419" s="317" t="s">
        <v>4967</v>
      </c>
      <c r="D419" s="369" t="s">
        <v>2986</v>
      </c>
      <c r="E419" s="315" t="s">
        <v>3168</v>
      </c>
      <c r="F419" s="315"/>
    </row>
    <row r="420" spans="1:9" s="315" customFormat="1" ht="15" customHeight="1" x14ac:dyDescent="0.15">
      <c r="A420" s="316"/>
      <c r="B420" s="312" t="s">
        <v>4772</v>
      </c>
      <c r="C420" s="317" t="s">
        <v>4967</v>
      </c>
      <c r="D420" s="369" t="s">
        <v>6969</v>
      </c>
      <c r="E420" s="325" t="s">
        <v>4700</v>
      </c>
      <c r="F420" s="314"/>
      <c r="I420" s="314"/>
    </row>
    <row r="421" spans="1:9" s="315" customFormat="1" ht="15" customHeight="1" x14ac:dyDescent="0.15">
      <c r="A421" s="316"/>
      <c r="B421" s="312" t="s">
        <v>4629</v>
      </c>
      <c r="C421" s="317" t="s">
        <v>4135</v>
      </c>
      <c r="D421" s="369" t="s">
        <v>3890</v>
      </c>
      <c r="E421" s="325" t="s">
        <v>4513</v>
      </c>
      <c r="F421" s="314"/>
      <c r="I421" s="314"/>
    </row>
    <row r="422" spans="1:9" ht="15" customHeight="1" x14ac:dyDescent="0.15">
      <c r="B422" s="312" t="s">
        <v>4772</v>
      </c>
      <c r="C422" s="317" t="s">
        <v>4967</v>
      </c>
      <c r="D422" s="369" t="s">
        <v>2987</v>
      </c>
      <c r="E422" s="315" t="s">
        <v>3148</v>
      </c>
      <c r="F422" s="315"/>
    </row>
    <row r="423" spans="1:9" s="315" customFormat="1" ht="15" customHeight="1" x14ac:dyDescent="0.15">
      <c r="A423" s="316"/>
      <c r="B423" s="312" t="s">
        <v>4772</v>
      </c>
      <c r="C423" s="317" t="s">
        <v>4967</v>
      </c>
      <c r="D423" s="369" t="s">
        <v>6933</v>
      </c>
      <c r="E423" s="325" t="s">
        <v>4670</v>
      </c>
      <c r="F423" s="314"/>
      <c r="I423" s="314"/>
    </row>
    <row r="424" spans="1:9" s="315" customFormat="1" ht="15" customHeight="1" x14ac:dyDescent="0.15">
      <c r="A424" s="316"/>
      <c r="B424" s="312" t="s">
        <v>5078</v>
      </c>
      <c r="C424" s="317" t="s">
        <v>4835</v>
      </c>
      <c r="D424" s="369" t="s">
        <v>3933</v>
      </c>
      <c r="E424" s="325" t="s">
        <v>4152</v>
      </c>
      <c r="F424" s="314"/>
      <c r="I424" s="314"/>
    </row>
    <row r="425" spans="1:9" s="315" customFormat="1" ht="15" customHeight="1" x14ac:dyDescent="0.15">
      <c r="A425" s="316"/>
      <c r="B425" s="312" t="s">
        <v>3934</v>
      </c>
      <c r="C425" s="317" t="s">
        <v>3936</v>
      </c>
      <c r="D425" s="369" t="s">
        <v>3877</v>
      </c>
      <c r="E425" s="325" t="s">
        <v>4119</v>
      </c>
      <c r="F425" s="314"/>
      <c r="I425" s="314"/>
    </row>
    <row r="426" spans="1:9" s="315" customFormat="1" ht="15" customHeight="1" x14ac:dyDescent="0.15">
      <c r="A426" s="316"/>
      <c r="B426" s="312" t="s">
        <v>3934</v>
      </c>
      <c r="C426" s="317" t="s">
        <v>3936</v>
      </c>
      <c r="D426" s="369" t="s">
        <v>3878</v>
      </c>
      <c r="E426" s="325" t="s">
        <v>3942</v>
      </c>
      <c r="F426" s="314"/>
      <c r="I426" s="314"/>
    </row>
    <row r="427" spans="1:9" s="315" customFormat="1" ht="15" customHeight="1" x14ac:dyDescent="0.15">
      <c r="A427" s="319"/>
      <c r="B427" s="312" t="s">
        <v>4629</v>
      </c>
      <c r="C427" s="317" t="s">
        <v>4135</v>
      </c>
      <c r="D427" s="370" t="s">
        <v>5552</v>
      </c>
      <c r="E427" s="325" t="s">
        <v>5570</v>
      </c>
      <c r="F427" s="314"/>
      <c r="I427" s="314"/>
    </row>
    <row r="428" spans="1:9" s="315" customFormat="1" ht="15" customHeight="1" x14ac:dyDescent="0.15">
      <c r="A428" s="316"/>
      <c r="B428" s="312" t="s">
        <v>4629</v>
      </c>
      <c r="C428" s="317" t="s">
        <v>4135</v>
      </c>
      <c r="D428" s="369" t="s">
        <v>4138</v>
      </c>
      <c r="E428" s="325" t="s">
        <v>4547</v>
      </c>
      <c r="F428" s="314"/>
      <c r="I428" s="314"/>
    </row>
    <row r="429" spans="1:9" s="315" customFormat="1" ht="15" customHeight="1" x14ac:dyDescent="0.15">
      <c r="A429" s="316"/>
      <c r="B429" s="312" t="s">
        <v>4772</v>
      </c>
      <c r="C429" s="317" t="s">
        <v>4967</v>
      </c>
      <c r="D429" s="369" t="s">
        <v>7016</v>
      </c>
      <c r="E429" s="325" t="s">
        <v>4732</v>
      </c>
      <c r="F429" s="314"/>
      <c r="I429" s="314"/>
    </row>
    <row r="430" spans="1:9" s="315" customFormat="1" ht="15" customHeight="1" x14ac:dyDescent="0.15">
      <c r="A430" s="316"/>
      <c r="B430" s="312" t="s">
        <v>4772</v>
      </c>
      <c r="C430" s="317" t="s">
        <v>4967</v>
      </c>
      <c r="D430" s="369" t="s">
        <v>7047</v>
      </c>
      <c r="E430" s="325" t="s">
        <v>4702</v>
      </c>
      <c r="F430" s="314"/>
      <c r="I430" s="314"/>
    </row>
    <row r="431" spans="1:9" s="315" customFormat="1" ht="15" customHeight="1" x14ac:dyDescent="0.15">
      <c r="A431" s="316"/>
      <c r="B431" s="312" t="s">
        <v>4772</v>
      </c>
      <c r="C431" s="317" t="s">
        <v>4967</v>
      </c>
      <c r="D431" s="369" t="s">
        <v>7138</v>
      </c>
      <c r="E431" s="325" t="s">
        <v>4675</v>
      </c>
      <c r="F431" s="314"/>
      <c r="I431" s="314"/>
    </row>
    <row r="432" spans="1:9" s="315" customFormat="1" ht="15" customHeight="1" x14ac:dyDescent="0.15">
      <c r="A432" s="316"/>
      <c r="B432" s="312" t="s">
        <v>4374</v>
      </c>
      <c r="C432" s="317" t="s">
        <v>4968</v>
      </c>
      <c r="D432" s="369" t="s">
        <v>7954</v>
      </c>
      <c r="E432" s="325" t="s">
        <v>7926</v>
      </c>
      <c r="F432" s="314"/>
      <c r="I432" s="314"/>
    </row>
    <row r="433" spans="1:9" s="315" customFormat="1" ht="15" customHeight="1" x14ac:dyDescent="0.15">
      <c r="A433" s="316"/>
      <c r="B433" s="312" t="s">
        <v>4374</v>
      </c>
      <c r="C433" s="317" t="s">
        <v>4968</v>
      </c>
      <c r="D433" s="369" t="s">
        <v>7927</v>
      </c>
      <c r="E433" s="325" t="s">
        <v>8241</v>
      </c>
      <c r="F433" s="314"/>
      <c r="I433" s="314"/>
    </row>
    <row r="434" spans="1:9" s="315" customFormat="1" ht="15" customHeight="1" x14ac:dyDescent="0.15">
      <c r="A434" s="311"/>
      <c r="B434" s="312" t="s">
        <v>4036</v>
      </c>
      <c r="C434" s="313" t="s">
        <v>5285</v>
      </c>
      <c r="D434" s="368" t="s">
        <v>5193</v>
      </c>
      <c r="E434" s="371" t="s">
        <v>4941</v>
      </c>
      <c r="F434" s="314"/>
      <c r="I434" s="314"/>
    </row>
    <row r="435" spans="1:9" s="390" customFormat="1" ht="15" customHeight="1" x14ac:dyDescent="0.15">
      <c r="B435" s="390" t="s">
        <v>744</v>
      </c>
      <c r="C435" s="396" t="s">
        <v>12212</v>
      </c>
      <c r="D435" s="392" t="s">
        <v>715</v>
      </c>
      <c r="E435" s="391" t="s">
        <v>716</v>
      </c>
    </row>
    <row r="436" spans="1:9" s="390" customFormat="1" ht="15" customHeight="1" x14ac:dyDescent="0.15">
      <c r="B436" s="390" t="s">
        <v>744</v>
      </c>
      <c r="C436" s="396" t="s">
        <v>12065</v>
      </c>
      <c r="D436" s="392" t="s">
        <v>717</v>
      </c>
      <c r="E436" s="391" t="s">
        <v>534</v>
      </c>
    </row>
    <row r="437" spans="1:9" s="315" customFormat="1" ht="15" customHeight="1" x14ac:dyDescent="0.15">
      <c r="A437" s="316"/>
      <c r="B437" s="312" t="s">
        <v>4772</v>
      </c>
      <c r="C437" s="317" t="s">
        <v>4967</v>
      </c>
      <c r="D437" s="369" t="s">
        <v>7207</v>
      </c>
      <c r="E437" s="325" t="s">
        <v>4707</v>
      </c>
      <c r="F437" s="314"/>
      <c r="I437" s="314"/>
    </row>
    <row r="438" spans="1:9" s="390" customFormat="1" ht="15" customHeight="1" x14ac:dyDescent="0.15">
      <c r="B438" s="390" t="s">
        <v>744</v>
      </c>
      <c r="C438" s="396" t="s">
        <v>12066</v>
      </c>
      <c r="D438" s="392" t="s">
        <v>718</v>
      </c>
      <c r="E438" s="391" t="s">
        <v>726</v>
      </c>
    </row>
    <row r="439" spans="1:9" s="315" customFormat="1" ht="15" customHeight="1" x14ac:dyDescent="0.15">
      <c r="A439" s="316"/>
      <c r="B439" s="312" t="s">
        <v>3934</v>
      </c>
      <c r="C439" s="317" t="s">
        <v>3936</v>
      </c>
      <c r="D439" s="369" t="s">
        <v>5469</v>
      </c>
      <c r="E439" s="325" t="s">
        <v>3882</v>
      </c>
      <c r="F439" s="314"/>
      <c r="I439" s="314"/>
    </row>
    <row r="440" spans="1:9" s="315" customFormat="1" ht="15" customHeight="1" x14ac:dyDescent="0.15">
      <c r="A440" s="319"/>
      <c r="B440" s="312" t="s">
        <v>4629</v>
      </c>
      <c r="C440" s="317" t="s">
        <v>4135</v>
      </c>
      <c r="D440" s="369" t="s">
        <v>3891</v>
      </c>
      <c r="E440" s="325" t="s">
        <v>4473</v>
      </c>
      <c r="F440" s="314"/>
      <c r="I440" s="314"/>
    </row>
    <row r="441" spans="1:9" s="315" customFormat="1" ht="15" customHeight="1" x14ac:dyDescent="0.15">
      <c r="A441" s="316"/>
      <c r="B441" s="312" t="s">
        <v>3934</v>
      </c>
      <c r="C441" s="317" t="s">
        <v>3936</v>
      </c>
      <c r="D441" s="369" t="s">
        <v>5604</v>
      </c>
      <c r="E441" s="325" t="s">
        <v>4122</v>
      </c>
      <c r="F441" s="314"/>
      <c r="I441" s="314"/>
    </row>
    <row r="442" spans="1:9" s="315" customFormat="1" ht="15" customHeight="1" x14ac:dyDescent="0.15">
      <c r="A442" s="319"/>
      <c r="B442" s="312" t="s">
        <v>3934</v>
      </c>
      <c r="C442" s="317" t="s">
        <v>3936</v>
      </c>
      <c r="D442" s="369" t="s">
        <v>5472</v>
      </c>
      <c r="E442" s="325" t="s">
        <v>4123</v>
      </c>
      <c r="F442" s="314"/>
      <c r="I442" s="314"/>
    </row>
    <row r="443" spans="1:9" s="315" customFormat="1" ht="15" customHeight="1" x14ac:dyDescent="0.15">
      <c r="A443" s="319"/>
      <c r="B443" s="312" t="s">
        <v>4942</v>
      </c>
      <c r="C443" s="317" t="s">
        <v>4968</v>
      </c>
      <c r="D443" s="369" t="s">
        <v>7140</v>
      </c>
      <c r="E443" s="325" t="s">
        <v>4299</v>
      </c>
      <c r="F443" s="314"/>
      <c r="I443" s="314"/>
    </row>
    <row r="444" spans="1:9" s="315" customFormat="1" ht="15" customHeight="1" x14ac:dyDescent="0.15">
      <c r="A444" s="316"/>
      <c r="B444" s="312" t="s">
        <v>4374</v>
      </c>
      <c r="C444" s="317" t="s">
        <v>7483</v>
      </c>
      <c r="D444" s="369" t="s">
        <v>3839</v>
      </c>
      <c r="E444" s="325" t="s">
        <v>4321</v>
      </c>
      <c r="F444" s="314"/>
      <c r="I444" s="314"/>
    </row>
    <row r="445" spans="1:9" s="315" customFormat="1" ht="15" customHeight="1" x14ac:dyDescent="0.15">
      <c r="A445" s="316"/>
      <c r="B445" s="312" t="s">
        <v>4629</v>
      </c>
      <c r="C445" s="317" t="s">
        <v>4135</v>
      </c>
      <c r="D445" s="369" t="s">
        <v>5470</v>
      </c>
      <c r="E445" s="325" t="s">
        <v>4497</v>
      </c>
      <c r="F445" s="314"/>
      <c r="I445" s="314"/>
    </row>
    <row r="446" spans="1:9" s="315" customFormat="1" ht="15" customHeight="1" x14ac:dyDescent="0.15">
      <c r="A446" s="311"/>
      <c r="B446" s="312" t="s">
        <v>4942</v>
      </c>
      <c r="C446" s="313" t="s">
        <v>5285</v>
      </c>
      <c r="D446" s="368" t="s">
        <v>5034</v>
      </c>
      <c r="E446" s="371" t="s">
        <v>4843</v>
      </c>
      <c r="F446" s="314"/>
      <c r="I446" s="314"/>
    </row>
    <row r="447" spans="1:9" s="315" customFormat="1" ht="15" customHeight="1" x14ac:dyDescent="0.15">
      <c r="A447" s="311"/>
      <c r="B447" s="312" t="s">
        <v>4889</v>
      </c>
      <c r="C447" s="313" t="s">
        <v>5285</v>
      </c>
      <c r="D447" s="368" t="s">
        <v>5035</v>
      </c>
      <c r="E447" s="371" t="s">
        <v>4797</v>
      </c>
      <c r="F447" s="314"/>
      <c r="I447" s="314"/>
    </row>
    <row r="448" spans="1:9" ht="15" customHeight="1" x14ac:dyDescent="0.15">
      <c r="B448" s="312" t="s">
        <v>4772</v>
      </c>
      <c r="C448" s="317" t="s">
        <v>4967</v>
      </c>
      <c r="D448" s="369" t="s">
        <v>2988</v>
      </c>
      <c r="E448" s="315" t="s">
        <v>3177</v>
      </c>
      <c r="F448" s="315"/>
    </row>
    <row r="449" spans="1:9" s="315" customFormat="1" ht="15" customHeight="1" x14ac:dyDescent="0.15">
      <c r="A449" s="319" t="s">
        <v>3963</v>
      </c>
      <c r="B449" s="312" t="s">
        <v>4772</v>
      </c>
      <c r="C449" s="317" t="s">
        <v>4967</v>
      </c>
      <c r="D449" s="369" t="s">
        <v>6923</v>
      </c>
      <c r="E449" s="325" t="s">
        <v>4654</v>
      </c>
      <c r="F449" s="314"/>
      <c r="I449" s="314"/>
    </row>
    <row r="450" spans="1:9" s="315" customFormat="1" ht="15" customHeight="1" x14ac:dyDescent="0.15">
      <c r="A450" s="316"/>
      <c r="B450" s="312" t="s">
        <v>4772</v>
      </c>
      <c r="C450" s="317" t="s">
        <v>4967</v>
      </c>
      <c r="D450" s="369" t="s">
        <v>6897</v>
      </c>
      <c r="E450" s="325" t="s">
        <v>4676</v>
      </c>
      <c r="F450" s="314"/>
      <c r="I450" s="314"/>
    </row>
    <row r="451" spans="1:9" s="315" customFormat="1" ht="15" customHeight="1" x14ac:dyDescent="0.15">
      <c r="A451" s="316"/>
      <c r="B451" s="312" t="s">
        <v>4772</v>
      </c>
      <c r="C451" s="317" t="s">
        <v>4967</v>
      </c>
      <c r="D451" s="369" t="s">
        <v>6931</v>
      </c>
      <c r="E451" s="325" t="s">
        <v>4708</v>
      </c>
      <c r="F451" s="314"/>
      <c r="I451" s="314"/>
    </row>
    <row r="452" spans="1:9" s="315" customFormat="1" ht="15" customHeight="1" x14ac:dyDescent="0.15">
      <c r="A452" s="319"/>
      <c r="B452" s="312" t="s">
        <v>4374</v>
      </c>
      <c r="C452" s="317" t="s">
        <v>4968</v>
      </c>
      <c r="D452" s="369" t="s">
        <v>6876</v>
      </c>
      <c r="E452" s="325" t="s">
        <v>4301</v>
      </c>
      <c r="F452" s="314"/>
      <c r="I452" s="314"/>
    </row>
    <row r="453" spans="1:9" s="315" customFormat="1" ht="15" customHeight="1" x14ac:dyDescent="0.15">
      <c r="A453" s="316"/>
      <c r="B453" s="312" t="s">
        <v>4533</v>
      </c>
      <c r="C453" s="317" t="s">
        <v>5098</v>
      </c>
      <c r="D453" s="369" t="s">
        <v>7324</v>
      </c>
      <c r="E453" s="325" t="s">
        <v>4566</v>
      </c>
      <c r="F453" s="314"/>
      <c r="I453" s="314"/>
    </row>
    <row r="454" spans="1:9" s="390" customFormat="1" ht="15" customHeight="1" x14ac:dyDescent="0.15">
      <c r="B454" s="390" t="s">
        <v>744</v>
      </c>
      <c r="C454" s="396" t="s">
        <v>797</v>
      </c>
      <c r="D454" s="392" t="s">
        <v>798</v>
      </c>
      <c r="E454" s="391" t="s">
        <v>452</v>
      </c>
    </row>
    <row r="455" spans="1:9" s="315" customFormat="1" ht="15" customHeight="1" x14ac:dyDescent="0.15">
      <c r="A455" s="319"/>
      <c r="B455" s="312" t="s">
        <v>4629</v>
      </c>
      <c r="C455" s="317" t="s">
        <v>4135</v>
      </c>
      <c r="D455" s="369" t="s">
        <v>3943</v>
      </c>
      <c r="E455" s="325" t="s">
        <v>4499</v>
      </c>
      <c r="F455" s="314"/>
      <c r="I455" s="314"/>
    </row>
    <row r="456" spans="1:9" ht="15" customHeight="1" x14ac:dyDescent="0.15">
      <c r="B456" s="312" t="s">
        <v>4772</v>
      </c>
      <c r="C456" s="317" t="s">
        <v>4967</v>
      </c>
      <c r="D456" s="369" t="s">
        <v>2989</v>
      </c>
      <c r="E456" s="315" t="s">
        <v>3102</v>
      </c>
      <c r="F456" s="314"/>
    </row>
    <row r="457" spans="1:9" s="390" customFormat="1" ht="15" customHeight="1" x14ac:dyDescent="0.15">
      <c r="B457" s="390" t="s">
        <v>744</v>
      </c>
      <c r="C457" s="396" t="s">
        <v>12212</v>
      </c>
      <c r="D457" s="392" t="s">
        <v>799</v>
      </c>
      <c r="E457" s="391" t="s">
        <v>727</v>
      </c>
    </row>
    <row r="458" spans="1:9" s="390" customFormat="1" ht="15" customHeight="1" x14ac:dyDescent="0.15">
      <c r="B458" s="390" t="s">
        <v>744</v>
      </c>
      <c r="C458" s="396" t="s">
        <v>12066</v>
      </c>
      <c r="D458" s="392" t="s">
        <v>728</v>
      </c>
      <c r="E458" s="391" t="s">
        <v>624</v>
      </c>
    </row>
    <row r="459" spans="1:9" s="315" customFormat="1" ht="15" customHeight="1" x14ac:dyDescent="0.15">
      <c r="A459" s="316"/>
      <c r="B459" s="312" t="s">
        <v>4374</v>
      </c>
      <c r="C459" s="317" t="s">
        <v>4968</v>
      </c>
      <c r="D459" s="374" t="s">
        <v>5372</v>
      </c>
      <c r="E459" s="325" t="s">
        <v>4285</v>
      </c>
      <c r="F459" s="314"/>
      <c r="I459" s="314"/>
    </row>
    <row r="460" spans="1:9" s="315" customFormat="1" ht="15" customHeight="1" x14ac:dyDescent="0.15">
      <c r="A460" s="311"/>
      <c r="B460" s="312" t="s">
        <v>4889</v>
      </c>
      <c r="C460" s="313" t="s">
        <v>5285</v>
      </c>
      <c r="D460" s="368" t="s">
        <v>5152</v>
      </c>
      <c r="E460" s="371" t="s">
        <v>4786</v>
      </c>
      <c r="F460" s="314"/>
      <c r="I460" s="314"/>
    </row>
    <row r="461" spans="1:9" s="315" customFormat="1" ht="15" customHeight="1" x14ac:dyDescent="0.15">
      <c r="A461" s="311"/>
      <c r="B461" s="312" t="s">
        <v>4889</v>
      </c>
      <c r="C461" s="313" t="s">
        <v>5285</v>
      </c>
      <c r="D461" s="368" t="s">
        <v>5151</v>
      </c>
      <c r="E461" s="371" t="s">
        <v>4825</v>
      </c>
      <c r="F461" s="314"/>
      <c r="I461" s="314"/>
    </row>
    <row r="462" spans="1:9" s="315" customFormat="1" ht="15" customHeight="1" x14ac:dyDescent="0.15">
      <c r="A462" s="316"/>
      <c r="B462" s="312" t="s">
        <v>4374</v>
      </c>
      <c r="C462" s="317" t="s">
        <v>4968</v>
      </c>
      <c r="D462" s="369" t="s">
        <v>7883</v>
      </c>
      <c r="E462" s="325" t="s">
        <v>8119</v>
      </c>
      <c r="F462" s="314"/>
      <c r="I462" s="314"/>
    </row>
    <row r="463" spans="1:9" s="315" customFormat="1" ht="15" customHeight="1" x14ac:dyDescent="0.15">
      <c r="A463" s="319" t="s">
        <v>3999</v>
      </c>
      <c r="B463" s="312" t="s">
        <v>4772</v>
      </c>
      <c r="C463" s="317" t="s">
        <v>4967</v>
      </c>
      <c r="D463" s="369" t="s">
        <v>7154</v>
      </c>
      <c r="E463" s="325" t="s">
        <v>4694</v>
      </c>
      <c r="F463" s="314"/>
      <c r="I463" s="314"/>
    </row>
    <row r="464" spans="1:9" s="315" customFormat="1" ht="15" customHeight="1" x14ac:dyDescent="0.15">
      <c r="A464" s="316"/>
      <c r="B464" s="312" t="s">
        <v>4772</v>
      </c>
      <c r="C464" s="317" t="s">
        <v>4967</v>
      </c>
      <c r="D464" s="369" t="s">
        <v>7060</v>
      </c>
      <c r="E464" s="325" t="s">
        <v>4743</v>
      </c>
      <c r="F464" s="314"/>
      <c r="I464" s="314"/>
    </row>
    <row r="465" spans="1:9" s="315" customFormat="1" ht="15" customHeight="1" x14ac:dyDescent="0.15">
      <c r="A465" s="311"/>
      <c r="B465" s="312" t="s">
        <v>4889</v>
      </c>
      <c r="C465" s="313" t="s">
        <v>5285</v>
      </c>
      <c r="D465" s="368" t="s">
        <v>5447</v>
      </c>
      <c r="E465" s="371" t="s">
        <v>4823</v>
      </c>
      <c r="F465" s="314"/>
      <c r="I465" s="314"/>
    </row>
    <row r="466" spans="1:9" s="315" customFormat="1" ht="15" customHeight="1" x14ac:dyDescent="0.15">
      <c r="A466" s="316"/>
      <c r="B466" s="312" t="s">
        <v>4667</v>
      </c>
      <c r="C466" s="317" t="s">
        <v>4184</v>
      </c>
      <c r="D466" s="369" t="s">
        <v>5775</v>
      </c>
      <c r="E466" s="325" t="s">
        <v>4195</v>
      </c>
      <c r="F466" s="314"/>
      <c r="I466" s="314"/>
    </row>
    <row r="467" spans="1:9" s="315" customFormat="1" ht="15" customHeight="1" x14ac:dyDescent="0.15">
      <c r="A467" s="319"/>
      <c r="B467" s="312" t="s">
        <v>4374</v>
      </c>
      <c r="C467" s="317" t="s">
        <v>4968</v>
      </c>
      <c r="D467" s="369" t="s">
        <v>5993</v>
      </c>
      <c r="E467" s="325" t="s">
        <v>4279</v>
      </c>
      <c r="F467" s="314"/>
      <c r="I467" s="314"/>
    </row>
    <row r="468" spans="1:9" s="315" customFormat="1" ht="15" customHeight="1" x14ac:dyDescent="0.15">
      <c r="A468" s="316"/>
      <c r="B468" s="312" t="s">
        <v>4772</v>
      </c>
      <c r="C468" s="317" t="s">
        <v>4967</v>
      </c>
      <c r="D468" s="369" t="s">
        <v>7212</v>
      </c>
      <c r="E468" s="325" t="s">
        <v>4696</v>
      </c>
      <c r="F468" s="314"/>
      <c r="I468" s="314"/>
    </row>
    <row r="469" spans="1:9" s="315" customFormat="1" ht="15" customHeight="1" x14ac:dyDescent="0.15">
      <c r="A469" s="316"/>
      <c r="B469" s="312" t="s">
        <v>4772</v>
      </c>
      <c r="C469" s="317" t="s">
        <v>4967</v>
      </c>
      <c r="D469" s="369" t="s">
        <v>7129</v>
      </c>
      <c r="E469" s="325" t="s">
        <v>4699</v>
      </c>
      <c r="F469" s="314"/>
      <c r="I469" s="314"/>
    </row>
    <row r="470" spans="1:9" s="315" customFormat="1" ht="15" customHeight="1" x14ac:dyDescent="0.15">
      <c r="A470" s="316"/>
      <c r="B470" s="312" t="s">
        <v>4772</v>
      </c>
      <c r="C470" s="317" t="s">
        <v>4967</v>
      </c>
      <c r="D470" s="369" t="s">
        <v>7129</v>
      </c>
      <c r="E470" s="325" t="s">
        <v>4645</v>
      </c>
      <c r="F470" s="314"/>
      <c r="I470" s="314"/>
    </row>
    <row r="471" spans="1:9" s="315" customFormat="1" ht="15" customHeight="1" x14ac:dyDescent="0.15">
      <c r="A471" s="316"/>
      <c r="B471" s="312" t="s">
        <v>4772</v>
      </c>
      <c r="C471" s="317" t="s">
        <v>4967</v>
      </c>
      <c r="D471" s="369" t="s">
        <v>7130</v>
      </c>
      <c r="E471" s="325" t="s">
        <v>4666</v>
      </c>
      <c r="F471" s="314"/>
      <c r="I471" s="314"/>
    </row>
    <row r="472" spans="1:9" ht="15" customHeight="1" x14ac:dyDescent="0.15">
      <c r="B472" s="312" t="s">
        <v>4772</v>
      </c>
      <c r="C472" s="317" t="s">
        <v>4967</v>
      </c>
      <c r="D472" s="369" t="s">
        <v>3052</v>
      </c>
      <c r="E472" s="315" t="s">
        <v>3216</v>
      </c>
      <c r="F472" s="315"/>
    </row>
    <row r="473" spans="1:9" s="315" customFormat="1" ht="15" customHeight="1" x14ac:dyDescent="0.15">
      <c r="A473" s="316"/>
      <c r="B473" s="312" t="s">
        <v>4772</v>
      </c>
      <c r="C473" s="317" t="s">
        <v>4967</v>
      </c>
      <c r="D473" s="369" t="s">
        <v>7147</v>
      </c>
      <c r="E473" s="325" t="s">
        <v>3996</v>
      </c>
      <c r="F473" s="314"/>
      <c r="I473" s="314"/>
    </row>
    <row r="474" spans="1:9" s="390" customFormat="1" ht="15" customHeight="1" x14ac:dyDescent="0.15">
      <c r="B474" s="390" t="s">
        <v>744</v>
      </c>
      <c r="C474" s="396" t="s">
        <v>12065</v>
      </c>
      <c r="D474" s="392" t="s">
        <v>625</v>
      </c>
      <c r="E474" s="391" t="s">
        <v>490</v>
      </c>
    </row>
    <row r="475" spans="1:9" s="315" customFormat="1" ht="15" customHeight="1" x14ac:dyDescent="0.15">
      <c r="A475" s="319"/>
      <c r="B475" s="312" t="s">
        <v>4772</v>
      </c>
      <c r="C475" s="317" t="s">
        <v>4967</v>
      </c>
      <c r="D475" s="369" t="s">
        <v>7144</v>
      </c>
      <c r="E475" s="325" t="s">
        <v>4669</v>
      </c>
      <c r="F475" s="314"/>
      <c r="I475" s="314"/>
    </row>
    <row r="476" spans="1:9" s="390" customFormat="1" ht="15" customHeight="1" x14ac:dyDescent="0.15">
      <c r="B476" s="390" t="s">
        <v>744</v>
      </c>
      <c r="C476" s="396" t="s">
        <v>12144</v>
      </c>
      <c r="D476" s="392" t="s">
        <v>681</v>
      </c>
      <c r="E476" s="391" t="s">
        <v>685</v>
      </c>
    </row>
    <row r="477" spans="1:9" s="315" customFormat="1" ht="15" customHeight="1" x14ac:dyDescent="0.15">
      <c r="A477" s="319"/>
      <c r="B477" s="312" t="s">
        <v>4629</v>
      </c>
      <c r="C477" s="317" t="s">
        <v>4135</v>
      </c>
      <c r="D477" s="369" t="s">
        <v>3944</v>
      </c>
      <c r="E477" s="325" t="s">
        <v>4502</v>
      </c>
      <c r="F477" s="314"/>
      <c r="I477" s="314"/>
    </row>
    <row r="478" spans="1:9" s="315" customFormat="1" ht="15" customHeight="1" x14ac:dyDescent="0.15">
      <c r="A478" s="316"/>
      <c r="B478" s="312" t="s">
        <v>4374</v>
      </c>
      <c r="C478" s="317" t="s">
        <v>4968</v>
      </c>
      <c r="D478" s="374" t="s">
        <v>5781</v>
      </c>
      <c r="E478" s="325" t="s">
        <v>4280</v>
      </c>
      <c r="F478" s="314"/>
      <c r="I478" s="314"/>
    </row>
    <row r="479" spans="1:9" s="315" customFormat="1" ht="15" customHeight="1" x14ac:dyDescent="0.15">
      <c r="A479" s="316"/>
      <c r="B479" s="312" t="s">
        <v>4629</v>
      </c>
      <c r="C479" s="317" t="s">
        <v>4135</v>
      </c>
      <c r="D479" s="369" t="s">
        <v>3945</v>
      </c>
      <c r="E479" s="325" t="s">
        <v>4541</v>
      </c>
      <c r="F479" s="314"/>
      <c r="I479" s="314"/>
    </row>
    <row r="480" spans="1:9" s="315" customFormat="1" ht="15" customHeight="1" x14ac:dyDescent="0.15">
      <c r="A480" s="319"/>
      <c r="B480" s="312" t="s">
        <v>4629</v>
      </c>
      <c r="C480" s="317" t="s">
        <v>4135</v>
      </c>
      <c r="D480" s="370" t="s">
        <v>4086</v>
      </c>
      <c r="E480" s="325" t="s">
        <v>4498</v>
      </c>
      <c r="F480" s="314"/>
      <c r="I480" s="314"/>
    </row>
    <row r="481" spans="1:9" s="315" customFormat="1" ht="15" customHeight="1" x14ac:dyDescent="0.15">
      <c r="A481" s="319"/>
      <c r="B481" s="312" t="s">
        <v>4374</v>
      </c>
      <c r="C481" s="317" t="s">
        <v>4968</v>
      </c>
      <c r="D481" s="369" t="s">
        <v>5844</v>
      </c>
      <c r="E481" s="325" t="s">
        <v>4380</v>
      </c>
      <c r="F481" s="314"/>
      <c r="I481" s="314"/>
    </row>
    <row r="482" spans="1:9" s="315" customFormat="1" ht="15" customHeight="1" x14ac:dyDescent="0.15">
      <c r="A482" s="319"/>
      <c r="B482" s="312" t="s">
        <v>4374</v>
      </c>
      <c r="C482" s="317" t="s">
        <v>4968</v>
      </c>
      <c r="D482" s="369" t="s">
        <v>5405</v>
      </c>
      <c r="E482" s="325" t="s">
        <v>4333</v>
      </c>
      <c r="F482" s="314"/>
      <c r="I482" s="314"/>
    </row>
    <row r="483" spans="1:9" s="315" customFormat="1" ht="15" customHeight="1" x14ac:dyDescent="0.15">
      <c r="A483" s="316"/>
      <c r="B483" s="312" t="s">
        <v>4629</v>
      </c>
      <c r="C483" s="317" t="s">
        <v>4135</v>
      </c>
      <c r="D483" s="369" t="s">
        <v>3952</v>
      </c>
      <c r="E483" s="325" t="s">
        <v>4415</v>
      </c>
      <c r="F483" s="314"/>
      <c r="I483" s="314"/>
    </row>
    <row r="484" spans="1:9" ht="15" customHeight="1" x14ac:dyDescent="0.15">
      <c r="B484" s="312" t="s">
        <v>4772</v>
      </c>
      <c r="C484" s="317" t="s">
        <v>4967</v>
      </c>
      <c r="D484" s="369" t="s">
        <v>3053</v>
      </c>
      <c r="E484" s="315" t="s">
        <v>3179</v>
      </c>
      <c r="F484" s="315"/>
    </row>
    <row r="485" spans="1:9" ht="15" customHeight="1" x14ac:dyDescent="0.15">
      <c r="B485" s="312" t="s">
        <v>4772</v>
      </c>
      <c r="C485" s="317" t="s">
        <v>4967</v>
      </c>
      <c r="D485" s="369" t="s">
        <v>3054</v>
      </c>
      <c r="E485" s="315" t="s">
        <v>3158</v>
      </c>
      <c r="F485" s="315"/>
    </row>
    <row r="486" spans="1:9" ht="15" customHeight="1" x14ac:dyDescent="0.15">
      <c r="B486" s="312" t="s">
        <v>4772</v>
      </c>
      <c r="C486" s="317" t="s">
        <v>4967</v>
      </c>
      <c r="D486" s="369" t="s">
        <v>3055</v>
      </c>
      <c r="E486" s="315" t="s">
        <v>3133</v>
      </c>
      <c r="F486" s="315"/>
    </row>
    <row r="487" spans="1:9" ht="15" customHeight="1" x14ac:dyDescent="0.15">
      <c r="B487" s="312" t="s">
        <v>4772</v>
      </c>
      <c r="C487" s="317" t="s">
        <v>4967</v>
      </c>
      <c r="D487" s="369" t="s">
        <v>3055</v>
      </c>
      <c r="E487" s="315" t="s">
        <v>3160</v>
      </c>
      <c r="F487" s="315"/>
    </row>
    <row r="488" spans="1:9" s="315" customFormat="1" ht="15" customHeight="1" x14ac:dyDescent="0.15">
      <c r="A488" s="316"/>
      <c r="B488" s="312" t="s">
        <v>4772</v>
      </c>
      <c r="C488" s="317" t="s">
        <v>4967</v>
      </c>
      <c r="D488" s="369" t="s">
        <v>7772</v>
      </c>
      <c r="E488" s="325" t="s">
        <v>4685</v>
      </c>
      <c r="F488" s="314"/>
      <c r="I488" s="314"/>
    </row>
    <row r="489" spans="1:9" s="315" customFormat="1" ht="15" customHeight="1" x14ac:dyDescent="0.15">
      <c r="A489" s="316"/>
      <c r="B489" s="312" t="s">
        <v>4772</v>
      </c>
      <c r="C489" s="317" t="s">
        <v>4967</v>
      </c>
      <c r="D489" s="369" t="s">
        <v>7771</v>
      </c>
      <c r="E489" s="325" t="s">
        <v>4735</v>
      </c>
      <c r="F489" s="314"/>
      <c r="I489" s="314"/>
    </row>
    <row r="490" spans="1:9" s="315" customFormat="1" ht="15" customHeight="1" x14ac:dyDescent="0.15">
      <c r="A490" s="316"/>
      <c r="B490" s="312" t="s">
        <v>4772</v>
      </c>
      <c r="C490" s="317" t="s">
        <v>4967</v>
      </c>
      <c r="D490" s="369" t="s">
        <v>7150</v>
      </c>
      <c r="E490" s="325" t="s">
        <v>4688</v>
      </c>
      <c r="F490" s="314"/>
      <c r="I490" s="314"/>
    </row>
    <row r="491" spans="1:9" s="315" customFormat="1" ht="15" customHeight="1" x14ac:dyDescent="0.15">
      <c r="A491" s="323"/>
      <c r="B491" s="312" t="s">
        <v>4629</v>
      </c>
      <c r="C491" s="317" t="s">
        <v>4135</v>
      </c>
      <c r="D491" s="373" t="s">
        <v>3953</v>
      </c>
      <c r="E491" s="325" t="s">
        <v>4416</v>
      </c>
      <c r="F491" s="314"/>
      <c r="I491" s="314"/>
    </row>
    <row r="492" spans="1:9" s="315" customFormat="1" ht="15" customHeight="1" x14ac:dyDescent="0.15">
      <c r="A492" s="316"/>
      <c r="B492" s="312" t="s">
        <v>4629</v>
      </c>
      <c r="C492" s="317" t="s">
        <v>4135</v>
      </c>
      <c r="D492" s="369" t="s">
        <v>3954</v>
      </c>
      <c r="E492" s="325" t="s">
        <v>4483</v>
      </c>
      <c r="F492" s="314"/>
      <c r="I492" s="314"/>
    </row>
    <row r="493" spans="1:9" s="315" customFormat="1" ht="15" customHeight="1" x14ac:dyDescent="0.15">
      <c r="A493" s="316"/>
      <c r="B493" s="312" t="s">
        <v>4629</v>
      </c>
      <c r="C493" s="317" t="s">
        <v>4135</v>
      </c>
      <c r="D493" s="369" t="s">
        <v>4100</v>
      </c>
      <c r="E493" s="325" t="s">
        <v>4512</v>
      </c>
      <c r="F493" s="314"/>
      <c r="I493" s="314"/>
    </row>
    <row r="494" spans="1:9" s="315" customFormat="1" ht="15" customHeight="1" x14ac:dyDescent="0.15">
      <c r="A494" s="316"/>
      <c r="B494" s="312" t="s">
        <v>4036</v>
      </c>
      <c r="C494" s="317" t="s">
        <v>4037</v>
      </c>
      <c r="D494" s="369" t="s">
        <v>3879</v>
      </c>
      <c r="E494" s="325" t="s">
        <v>4803</v>
      </c>
      <c r="F494" s="314"/>
      <c r="I494" s="314"/>
    </row>
    <row r="495" spans="1:9" s="315" customFormat="1" ht="15" customHeight="1" x14ac:dyDescent="0.15">
      <c r="A495" s="316"/>
      <c r="B495" s="312" t="s">
        <v>4772</v>
      </c>
      <c r="C495" s="317" t="s">
        <v>4967</v>
      </c>
      <c r="D495" s="369" t="s">
        <v>7026</v>
      </c>
      <c r="E495" s="325" t="s">
        <v>4674</v>
      </c>
      <c r="F495" s="314"/>
      <c r="I495" s="314"/>
    </row>
    <row r="496" spans="1:9" s="315" customFormat="1" ht="15" customHeight="1" x14ac:dyDescent="0.15">
      <c r="A496" s="316"/>
      <c r="B496" s="312" t="s">
        <v>4036</v>
      </c>
      <c r="C496" s="317" t="s">
        <v>4037</v>
      </c>
      <c r="D496" s="369" t="s">
        <v>3880</v>
      </c>
      <c r="E496" s="325" t="s">
        <v>4809</v>
      </c>
      <c r="F496" s="314"/>
      <c r="I496" s="314"/>
    </row>
    <row r="497" spans="1:9" s="315" customFormat="1" ht="15" customHeight="1" x14ac:dyDescent="0.15">
      <c r="A497" s="316"/>
      <c r="B497" s="312" t="s">
        <v>4374</v>
      </c>
      <c r="C497" s="317" t="s">
        <v>4968</v>
      </c>
      <c r="D497" s="369" t="s">
        <v>7884</v>
      </c>
      <c r="E497" s="325" t="s">
        <v>7859</v>
      </c>
      <c r="F497" s="314"/>
      <c r="I497" s="314"/>
    </row>
    <row r="498" spans="1:9" s="315" customFormat="1" ht="15" customHeight="1" x14ac:dyDescent="0.15">
      <c r="A498" s="316"/>
      <c r="B498" s="312" t="s">
        <v>3934</v>
      </c>
      <c r="C498" s="317" t="s">
        <v>3936</v>
      </c>
      <c r="D498" s="369" t="s">
        <v>5740</v>
      </c>
      <c r="E498" s="325" t="s">
        <v>5324</v>
      </c>
      <c r="F498" s="314"/>
      <c r="I498" s="314"/>
    </row>
    <row r="499" spans="1:9" s="390" customFormat="1" ht="15" customHeight="1" x14ac:dyDescent="0.15">
      <c r="B499" s="390" t="s">
        <v>744</v>
      </c>
      <c r="C499" s="396" t="s">
        <v>12066</v>
      </c>
      <c r="D499" s="392" t="s">
        <v>686</v>
      </c>
      <c r="E499" s="391" t="s">
        <v>687</v>
      </c>
    </row>
    <row r="500" spans="1:9" s="315" customFormat="1" ht="15" customHeight="1" x14ac:dyDescent="0.15">
      <c r="A500" s="316"/>
      <c r="B500" s="312" t="s">
        <v>4962</v>
      </c>
      <c r="C500" s="317" t="s">
        <v>7502</v>
      </c>
      <c r="D500" s="369" t="s">
        <v>7310</v>
      </c>
      <c r="E500" s="325" t="s">
        <v>4790</v>
      </c>
      <c r="F500" s="314"/>
      <c r="I500" s="314"/>
    </row>
    <row r="501" spans="1:9" s="315" customFormat="1" ht="15" customHeight="1" x14ac:dyDescent="0.15">
      <c r="A501" s="319"/>
      <c r="B501" s="312" t="s">
        <v>4374</v>
      </c>
      <c r="C501" s="317" t="s">
        <v>4968</v>
      </c>
      <c r="D501" s="369" t="s">
        <v>5742</v>
      </c>
      <c r="E501" s="325" t="s">
        <v>4303</v>
      </c>
      <c r="F501" s="314"/>
      <c r="I501" s="314"/>
    </row>
    <row r="502" spans="1:9" s="315" customFormat="1" ht="15" customHeight="1" x14ac:dyDescent="0.15">
      <c r="A502" s="319"/>
      <c r="B502" s="312" t="s">
        <v>4374</v>
      </c>
      <c r="C502" s="317" t="s">
        <v>4968</v>
      </c>
      <c r="D502" s="369" t="s">
        <v>5743</v>
      </c>
      <c r="E502" s="325" t="s">
        <v>4329</v>
      </c>
      <c r="F502" s="314"/>
      <c r="I502" s="314"/>
    </row>
    <row r="503" spans="1:9" s="315" customFormat="1" ht="15" customHeight="1" x14ac:dyDescent="0.15">
      <c r="A503" s="319"/>
      <c r="B503" s="312" t="s">
        <v>4374</v>
      </c>
      <c r="C503" s="317" t="s">
        <v>4968</v>
      </c>
      <c r="D503" s="369" t="s">
        <v>5936</v>
      </c>
      <c r="E503" s="325" t="s">
        <v>4264</v>
      </c>
      <c r="F503" s="314"/>
      <c r="I503" s="314"/>
    </row>
    <row r="504" spans="1:9" s="315" customFormat="1" ht="15" customHeight="1" x14ac:dyDescent="0.15">
      <c r="A504" s="319"/>
      <c r="B504" s="312" t="s">
        <v>4629</v>
      </c>
      <c r="C504" s="317" t="s">
        <v>4135</v>
      </c>
      <c r="D504" s="370" t="s">
        <v>3966</v>
      </c>
      <c r="E504" s="325" t="s">
        <v>4468</v>
      </c>
      <c r="F504" s="314"/>
      <c r="I504" s="314"/>
    </row>
    <row r="505" spans="1:9" s="315" customFormat="1" ht="15" customHeight="1" x14ac:dyDescent="0.15">
      <c r="A505" s="316"/>
      <c r="B505" s="312" t="s">
        <v>4629</v>
      </c>
      <c r="C505" s="317" t="s">
        <v>4135</v>
      </c>
      <c r="D505" s="369" t="s">
        <v>4099</v>
      </c>
      <c r="E505" s="325" t="s">
        <v>4496</v>
      </c>
      <c r="F505" s="314"/>
      <c r="I505" s="314"/>
    </row>
    <row r="506" spans="1:9" ht="15" customHeight="1" x14ac:dyDescent="0.15">
      <c r="B506" s="312" t="s">
        <v>4772</v>
      </c>
      <c r="C506" s="317" t="s">
        <v>4967</v>
      </c>
      <c r="D506" s="369" t="s">
        <v>3056</v>
      </c>
      <c r="E506" s="315" t="s">
        <v>3195</v>
      </c>
      <c r="F506" s="315"/>
    </row>
    <row r="507" spans="1:9" s="390" customFormat="1" ht="15" customHeight="1" x14ac:dyDescent="0.15">
      <c r="B507" s="390" t="s">
        <v>744</v>
      </c>
      <c r="C507" s="396" t="s">
        <v>797</v>
      </c>
      <c r="D507" s="392" t="s">
        <v>688</v>
      </c>
      <c r="E507" s="391" t="s">
        <v>491</v>
      </c>
    </row>
    <row r="508" spans="1:9" s="390" customFormat="1" ht="15" customHeight="1" x14ac:dyDescent="0.15">
      <c r="B508" s="390" t="s">
        <v>744</v>
      </c>
      <c r="C508" s="396" t="s">
        <v>12066</v>
      </c>
      <c r="D508" s="392" t="s">
        <v>689</v>
      </c>
      <c r="E508" s="391" t="s">
        <v>696</v>
      </c>
    </row>
    <row r="509" spans="1:9" s="315" customFormat="1" ht="15" customHeight="1" x14ac:dyDescent="0.15">
      <c r="A509" s="319"/>
      <c r="B509" s="312" t="s">
        <v>4667</v>
      </c>
      <c r="C509" s="317" t="s">
        <v>4184</v>
      </c>
      <c r="D509" s="369" t="s">
        <v>5745</v>
      </c>
      <c r="E509" s="325" t="s">
        <v>4116</v>
      </c>
      <c r="F509" s="314"/>
      <c r="I509" s="314"/>
    </row>
    <row r="510" spans="1:9" s="315" customFormat="1" ht="15" customHeight="1" x14ac:dyDescent="0.15">
      <c r="A510" s="316"/>
      <c r="B510" s="312" t="s">
        <v>4629</v>
      </c>
      <c r="C510" s="317" t="s">
        <v>4135</v>
      </c>
      <c r="D510" s="369" t="s">
        <v>4078</v>
      </c>
      <c r="E510" s="325" t="s">
        <v>4423</v>
      </c>
      <c r="F510" s="314"/>
      <c r="I510" s="314"/>
    </row>
    <row r="511" spans="1:9" s="315" customFormat="1" ht="15" customHeight="1" x14ac:dyDescent="0.15">
      <c r="A511" s="316"/>
      <c r="B511" s="312" t="s">
        <v>4772</v>
      </c>
      <c r="C511" s="317" t="s">
        <v>4967</v>
      </c>
      <c r="D511" s="369" t="s">
        <v>7698</v>
      </c>
      <c r="E511" s="325" t="s">
        <v>4662</v>
      </c>
      <c r="F511" s="314"/>
      <c r="I511" s="314"/>
    </row>
    <row r="512" spans="1:9" s="390" customFormat="1" ht="15" customHeight="1" x14ac:dyDescent="0.15">
      <c r="B512" s="390" t="s">
        <v>744</v>
      </c>
      <c r="C512" s="396" t="s">
        <v>12212</v>
      </c>
      <c r="D512" s="392" t="s">
        <v>757</v>
      </c>
      <c r="E512" s="391" t="s">
        <v>758</v>
      </c>
    </row>
    <row r="513" spans="1:9" s="390" customFormat="1" ht="15" customHeight="1" x14ac:dyDescent="0.15">
      <c r="B513" s="390" t="s">
        <v>744</v>
      </c>
      <c r="C513" s="396" t="s">
        <v>12066</v>
      </c>
      <c r="D513" s="392" t="s">
        <v>759</v>
      </c>
      <c r="E513" s="391" t="s">
        <v>645</v>
      </c>
    </row>
    <row r="514" spans="1:9" s="390" customFormat="1" ht="15" customHeight="1" x14ac:dyDescent="0.15">
      <c r="B514" s="390" t="s">
        <v>744</v>
      </c>
      <c r="C514" s="396" t="s">
        <v>12066</v>
      </c>
      <c r="D514" s="392" t="s">
        <v>646</v>
      </c>
      <c r="E514" s="391" t="s">
        <v>647</v>
      </c>
    </row>
    <row r="515" spans="1:9" s="315" customFormat="1" ht="15" customHeight="1" x14ac:dyDescent="0.15">
      <c r="A515" s="316"/>
      <c r="B515" s="312" t="s">
        <v>3934</v>
      </c>
      <c r="C515" s="317" t="s">
        <v>3936</v>
      </c>
      <c r="D515" s="369" t="s">
        <v>5043</v>
      </c>
      <c r="E515" s="325" t="s">
        <v>4156</v>
      </c>
      <c r="F515" s="314"/>
      <c r="I515" s="314"/>
    </row>
    <row r="516" spans="1:9" ht="15" customHeight="1" x14ac:dyDescent="0.15">
      <c r="B516" s="312" t="s">
        <v>4772</v>
      </c>
      <c r="C516" s="317" t="s">
        <v>4967</v>
      </c>
      <c r="D516" s="369" t="s">
        <v>3057</v>
      </c>
      <c r="E516" s="315" t="s">
        <v>3194</v>
      </c>
      <c r="F516" s="315"/>
    </row>
    <row r="517" spans="1:9" s="315" customFormat="1" ht="15" customHeight="1" x14ac:dyDescent="0.15">
      <c r="A517" s="316"/>
      <c r="B517" s="312" t="s">
        <v>3934</v>
      </c>
      <c r="C517" s="317" t="s">
        <v>3936</v>
      </c>
      <c r="D517" s="369" t="s">
        <v>5404</v>
      </c>
      <c r="E517" s="325" t="s">
        <v>4187</v>
      </c>
      <c r="F517" s="314"/>
      <c r="I517" s="314"/>
    </row>
    <row r="518" spans="1:9" s="315" customFormat="1" ht="15" customHeight="1" x14ac:dyDescent="0.15">
      <c r="A518" s="316"/>
      <c r="B518" s="312" t="s">
        <v>3934</v>
      </c>
      <c r="C518" s="317" t="s">
        <v>3936</v>
      </c>
      <c r="D518" s="369" t="s">
        <v>5827</v>
      </c>
      <c r="E518" s="325" t="s">
        <v>3858</v>
      </c>
      <c r="F518" s="314"/>
      <c r="I518" s="314"/>
    </row>
    <row r="519" spans="1:9" s="390" customFormat="1" ht="15" customHeight="1" x14ac:dyDescent="0.15">
      <c r="B519" s="390" t="s">
        <v>744</v>
      </c>
      <c r="C519" s="396" t="s">
        <v>12212</v>
      </c>
      <c r="D519" s="392" t="s">
        <v>648</v>
      </c>
      <c r="E519" s="391" t="s">
        <v>649</v>
      </c>
    </row>
    <row r="520" spans="1:9" s="315" customFormat="1" ht="15" customHeight="1" x14ac:dyDescent="0.15">
      <c r="A520" s="316"/>
      <c r="B520" s="312" t="s">
        <v>4629</v>
      </c>
      <c r="C520" s="317" t="s">
        <v>4135</v>
      </c>
      <c r="D520" s="369" t="s">
        <v>5471</v>
      </c>
      <c r="E520" s="325" t="s">
        <v>4469</v>
      </c>
      <c r="F520" s="314"/>
      <c r="I520" s="314"/>
    </row>
    <row r="521" spans="1:9" s="315" customFormat="1" ht="15" customHeight="1" x14ac:dyDescent="0.15">
      <c r="A521" s="316"/>
      <c r="B521" s="312" t="s">
        <v>4629</v>
      </c>
      <c r="C521" s="317" t="s">
        <v>4135</v>
      </c>
      <c r="D521" s="369" t="s">
        <v>4079</v>
      </c>
      <c r="E521" s="325" t="s">
        <v>4489</v>
      </c>
      <c r="F521" s="314"/>
      <c r="I521" s="314"/>
    </row>
    <row r="522" spans="1:9" s="315" customFormat="1" ht="15" customHeight="1" x14ac:dyDescent="0.15">
      <c r="A522" s="321"/>
      <c r="B522" s="312" t="s">
        <v>4772</v>
      </c>
      <c r="C522" s="317" t="s">
        <v>4967</v>
      </c>
      <c r="D522" s="369" t="s">
        <v>7405</v>
      </c>
      <c r="E522" s="325" t="s">
        <v>4693</v>
      </c>
      <c r="F522" s="314"/>
      <c r="I522" s="314"/>
    </row>
    <row r="523" spans="1:9" s="390" customFormat="1" ht="15" customHeight="1" x14ac:dyDescent="0.15">
      <c r="B523" s="390" t="s">
        <v>744</v>
      </c>
      <c r="C523" s="396" t="s">
        <v>12066</v>
      </c>
      <c r="D523" s="392" t="s">
        <v>650</v>
      </c>
      <c r="E523" s="391" t="s">
        <v>701</v>
      </c>
    </row>
    <row r="524" spans="1:9" s="315" customFormat="1" ht="15" customHeight="1" x14ac:dyDescent="0.15">
      <c r="A524" s="316"/>
      <c r="B524" s="312" t="s">
        <v>3916</v>
      </c>
      <c r="C524" s="317" t="s">
        <v>3957</v>
      </c>
      <c r="D524" s="369" t="s">
        <v>4043</v>
      </c>
      <c r="E524" s="325" t="s">
        <v>5573</v>
      </c>
      <c r="F524" s="314"/>
      <c r="I524" s="314"/>
    </row>
    <row r="525" spans="1:9" s="315" customFormat="1" ht="15" customHeight="1" x14ac:dyDescent="0.15">
      <c r="A525" s="316"/>
      <c r="B525" s="312" t="s">
        <v>4629</v>
      </c>
      <c r="C525" s="317" t="s">
        <v>4135</v>
      </c>
      <c r="D525" s="369" t="s">
        <v>4087</v>
      </c>
      <c r="E525" s="325" t="s">
        <v>5965</v>
      </c>
      <c r="F525" s="314"/>
      <c r="I525" s="314"/>
    </row>
    <row r="526" spans="1:9" s="390" customFormat="1" ht="15" customHeight="1" x14ac:dyDescent="0.15">
      <c r="B526" s="390" t="s">
        <v>744</v>
      </c>
      <c r="C526" s="396" t="s">
        <v>12066</v>
      </c>
      <c r="D526" s="392" t="s">
        <v>702</v>
      </c>
      <c r="E526" s="391" t="s">
        <v>666</v>
      </c>
    </row>
    <row r="527" spans="1:9" s="315" customFormat="1" ht="15" customHeight="1" x14ac:dyDescent="0.15">
      <c r="A527" s="316"/>
      <c r="B527" s="312" t="s">
        <v>4629</v>
      </c>
      <c r="C527" s="317" t="s">
        <v>4135</v>
      </c>
      <c r="D527" s="369" t="s">
        <v>4088</v>
      </c>
      <c r="E527" s="325" t="s">
        <v>7516</v>
      </c>
      <c r="F527" s="314"/>
      <c r="I527" s="314"/>
    </row>
    <row r="528" spans="1:9" s="390" customFormat="1" ht="15" customHeight="1" x14ac:dyDescent="0.15">
      <c r="B528" s="390" t="s">
        <v>744</v>
      </c>
      <c r="C528" s="396" t="s">
        <v>12066</v>
      </c>
      <c r="D528" s="392" t="s">
        <v>719</v>
      </c>
      <c r="E528" s="391" t="s">
        <v>668</v>
      </c>
    </row>
    <row r="529" spans="1:9" s="390" customFormat="1" ht="15" customHeight="1" x14ac:dyDescent="0.15">
      <c r="B529" s="390" t="s">
        <v>744</v>
      </c>
      <c r="C529" s="396" t="s">
        <v>12212</v>
      </c>
      <c r="D529" s="392" t="s">
        <v>669</v>
      </c>
      <c r="E529" s="391" t="s">
        <v>670</v>
      </c>
    </row>
    <row r="530" spans="1:9" s="315" customFormat="1" ht="15" customHeight="1" x14ac:dyDescent="0.15">
      <c r="A530" s="319"/>
      <c r="B530" s="312" t="s">
        <v>4374</v>
      </c>
      <c r="C530" s="317" t="s">
        <v>4968</v>
      </c>
      <c r="D530" s="369" t="s">
        <v>5458</v>
      </c>
      <c r="E530" s="325" t="s">
        <v>4311</v>
      </c>
      <c r="F530" s="314"/>
      <c r="I530" s="314"/>
    </row>
    <row r="531" spans="1:9" s="390" customFormat="1" ht="15" customHeight="1" x14ac:dyDescent="0.15">
      <c r="B531" s="390" t="s">
        <v>744</v>
      </c>
      <c r="C531" s="396" t="s">
        <v>12066</v>
      </c>
      <c r="D531" s="392" t="s">
        <v>671</v>
      </c>
      <c r="E531" s="391" t="s">
        <v>622</v>
      </c>
    </row>
    <row r="532" spans="1:9" s="315" customFormat="1" ht="15" customHeight="1" x14ac:dyDescent="0.15">
      <c r="A532" s="319"/>
      <c r="B532" s="312" t="s">
        <v>3916</v>
      </c>
      <c r="C532" s="317" t="s">
        <v>3957</v>
      </c>
      <c r="D532" s="369" t="s">
        <v>3797</v>
      </c>
      <c r="E532" s="325" t="s">
        <v>5927</v>
      </c>
      <c r="F532" s="314"/>
      <c r="I532" s="314"/>
    </row>
    <row r="533" spans="1:9" s="315" customFormat="1" ht="15" customHeight="1" x14ac:dyDescent="0.15">
      <c r="A533" s="316"/>
      <c r="B533" s="312" t="s">
        <v>4374</v>
      </c>
      <c r="C533" s="317" t="s">
        <v>4968</v>
      </c>
      <c r="D533" s="369" t="s">
        <v>8080</v>
      </c>
      <c r="E533" s="325" t="s">
        <v>121</v>
      </c>
      <c r="F533" s="314"/>
      <c r="I533" s="314"/>
    </row>
    <row r="534" spans="1:9" s="315" customFormat="1" ht="15" customHeight="1" x14ac:dyDescent="0.15">
      <c r="A534" s="319"/>
      <c r="B534" s="312" t="s">
        <v>4374</v>
      </c>
      <c r="C534" s="317" t="s">
        <v>4968</v>
      </c>
      <c r="D534" s="369" t="s">
        <v>5460</v>
      </c>
      <c r="E534" s="325" t="s">
        <v>4312</v>
      </c>
      <c r="F534" s="314"/>
      <c r="I534" s="314"/>
    </row>
    <row r="535" spans="1:9" s="315" customFormat="1" ht="15" customHeight="1" x14ac:dyDescent="0.15">
      <c r="A535" s="316"/>
      <c r="B535" s="312" t="s">
        <v>4772</v>
      </c>
      <c r="C535" s="317" t="s">
        <v>4967</v>
      </c>
      <c r="D535" s="369" t="s">
        <v>7149</v>
      </c>
      <c r="E535" s="325" t="s">
        <v>4677</v>
      </c>
      <c r="F535" s="314"/>
      <c r="I535" s="314"/>
    </row>
    <row r="536" spans="1:9" s="315" customFormat="1" ht="15" customHeight="1" x14ac:dyDescent="0.15">
      <c r="A536" s="319" t="s">
        <v>4695</v>
      </c>
      <c r="B536" s="312" t="s">
        <v>4772</v>
      </c>
      <c r="C536" s="317" t="s">
        <v>4967</v>
      </c>
      <c r="D536" s="369" t="s">
        <v>6947</v>
      </c>
      <c r="E536" s="325" t="s">
        <v>4678</v>
      </c>
      <c r="F536" s="314"/>
      <c r="I536" s="314"/>
    </row>
    <row r="537" spans="1:9" s="315" customFormat="1" ht="15" customHeight="1" x14ac:dyDescent="0.15">
      <c r="A537" s="316"/>
      <c r="B537" s="312" t="s">
        <v>4374</v>
      </c>
      <c r="C537" s="317" t="s">
        <v>7483</v>
      </c>
      <c r="D537" s="369" t="s">
        <v>4313</v>
      </c>
      <c r="E537" s="325" t="s">
        <v>4276</v>
      </c>
      <c r="F537" s="314"/>
      <c r="I537" s="314"/>
    </row>
    <row r="538" spans="1:9" ht="15" customHeight="1" x14ac:dyDescent="0.15">
      <c r="B538" s="312" t="s">
        <v>4772</v>
      </c>
      <c r="C538" s="317" t="s">
        <v>4967</v>
      </c>
      <c r="D538" s="369" t="s">
        <v>3058</v>
      </c>
      <c r="E538" s="315" t="s">
        <v>3162</v>
      </c>
      <c r="F538" s="315"/>
    </row>
    <row r="539" spans="1:9" s="390" customFormat="1" ht="15" customHeight="1" x14ac:dyDescent="0.15">
      <c r="B539" s="390" t="s">
        <v>744</v>
      </c>
      <c r="C539" s="396" t="s">
        <v>12066</v>
      </c>
      <c r="D539" s="392" t="s">
        <v>623</v>
      </c>
      <c r="E539" s="391" t="s">
        <v>575</v>
      </c>
    </row>
    <row r="540" spans="1:9" s="315" customFormat="1" ht="15" customHeight="1" x14ac:dyDescent="0.15">
      <c r="A540" s="316"/>
      <c r="B540" s="312" t="s">
        <v>4629</v>
      </c>
      <c r="C540" s="317" t="s">
        <v>4135</v>
      </c>
      <c r="D540" s="370" t="s">
        <v>3111</v>
      </c>
      <c r="E540" s="325" t="s">
        <v>4476</v>
      </c>
      <c r="F540" s="314"/>
      <c r="I540" s="314"/>
    </row>
    <row r="541" spans="1:9" s="315" customFormat="1" ht="15" customHeight="1" x14ac:dyDescent="0.15">
      <c r="A541" s="319"/>
      <c r="B541" s="312" t="s">
        <v>4629</v>
      </c>
      <c r="C541" s="317" t="s">
        <v>4135</v>
      </c>
      <c r="D541" s="369" t="s">
        <v>3899</v>
      </c>
      <c r="E541" s="325" t="s">
        <v>4522</v>
      </c>
      <c r="F541" s="314"/>
      <c r="I541" s="314"/>
    </row>
    <row r="542" spans="1:9" s="390" customFormat="1" ht="15" customHeight="1" x14ac:dyDescent="0.15">
      <c r="B542" s="390" t="s">
        <v>744</v>
      </c>
      <c r="C542" s="396" t="s">
        <v>12212</v>
      </c>
      <c r="D542" s="392" t="s">
        <v>576</v>
      </c>
      <c r="E542" s="391" t="s">
        <v>577</v>
      </c>
    </row>
    <row r="543" spans="1:9" s="315" customFormat="1" ht="15" customHeight="1" x14ac:dyDescent="0.15">
      <c r="A543" s="319"/>
      <c r="B543" s="312" t="s">
        <v>4374</v>
      </c>
      <c r="C543" s="317" t="s">
        <v>4968</v>
      </c>
      <c r="D543" s="369" t="s">
        <v>5862</v>
      </c>
      <c r="E543" s="325" t="s">
        <v>4255</v>
      </c>
      <c r="F543" s="314"/>
      <c r="I543" s="314"/>
    </row>
    <row r="544" spans="1:9" s="315" customFormat="1" ht="15" customHeight="1" x14ac:dyDescent="0.15">
      <c r="A544" s="316"/>
      <c r="B544" s="312" t="s">
        <v>4962</v>
      </c>
      <c r="C544" s="317" t="s">
        <v>7502</v>
      </c>
      <c r="D544" s="369" t="s">
        <v>7793</v>
      </c>
      <c r="E544" s="325" t="s">
        <v>4856</v>
      </c>
      <c r="F544" s="314"/>
      <c r="I544" s="314"/>
    </row>
    <row r="545" spans="1:9" s="315" customFormat="1" ht="15" customHeight="1" x14ac:dyDescent="0.15">
      <c r="A545" s="316"/>
      <c r="B545" s="312" t="s">
        <v>4772</v>
      </c>
      <c r="C545" s="317" t="s">
        <v>4967</v>
      </c>
      <c r="D545" s="369" t="s">
        <v>7415</v>
      </c>
      <c r="E545" s="325" t="s">
        <v>4711</v>
      </c>
      <c r="F545" s="314"/>
      <c r="I545" s="314"/>
    </row>
    <row r="546" spans="1:9" s="315" customFormat="1" ht="15" customHeight="1" x14ac:dyDescent="0.15">
      <c r="A546" s="316"/>
      <c r="B546" s="312" t="s">
        <v>4374</v>
      </c>
      <c r="C546" s="317" t="s">
        <v>4968</v>
      </c>
      <c r="D546" s="374" t="s">
        <v>5783</v>
      </c>
      <c r="E546" s="325" t="s">
        <v>4267</v>
      </c>
      <c r="F546" s="314"/>
      <c r="I546" s="314"/>
    </row>
    <row r="547" spans="1:9" s="315" customFormat="1" ht="15" customHeight="1" x14ac:dyDescent="0.15">
      <c r="A547" s="319"/>
      <c r="B547" s="312" t="s">
        <v>4374</v>
      </c>
      <c r="C547" s="317" t="s">
        <v>4968</v>
      </c>
      <c r="D547" s="369" t="s">
        <v>5739</v>
      </c>
      <c r="E547" s="325" t="s">
        <v>4364</v>
      </c>
      <c r="F547" s="314"/>
      <c r="I547" s="314"/>
    </row>
    <row r="548" spans="1:9" s="390" customFormat="1" ht="15" customHeight="1" x14ac:dyDescent="0.15">
      <c r="B548" s="390" t="s">
        <v>744</v>
      </c>
      <c r="C548" s="396" t="s">
        <v>12066</v>
      </c>
      <c r="D548" s="392" t="s">
        <v>578</v>
      </c>
      <c r="E548" s="391" t="s">
        <v>674</v>
      </c>
    </row>
    <row r="549" spans="1:9" s="315" customFormat="1" ht="15" customHeight="1" x14ac:dyDescent="0.15">
      <c r="A549" s="319"/>
      <c r="B549" s="312" t="s">
        <v>4629</v>
      </c>
      <c r="C549" s="317" t="s">
        <v>4135</v>
      </c>
      <c r="D549" s="369" t="s">
        <v>4097</v>
      </c>
      <c r="E549" s="325" t="s">
        <v>4397</v>
      </c>
      <c r="F549" s="314"/>
      <c r="I549" s="314"/>
    </row>
    <row r="550" spans="1:9" s="315" customFormat="1" ht="15" customHeight="1" x14ac:dyDescent="0.15">
      <c r="A550" s="316"/>
      <c r="B550" s="312" t="s">
        <v>4962</v>
      </c>
      <c r="C550" s="317" t="s">
        <v>7502</v>
      </c>
      <c r="D550" s="369" t="s">
        <v>7435</v>
      </c>
      <c r="E550" s="325" t="s">
        <v>4824</v>
      </c>
      <c r="F550" s="314"/>
      <c r="I550" s="314"/>
    </row>
    <row r="551" spans="1:9" s="390" customFormat="1" ht="15" customHeight="1" x14ac:dyDescent="0.15">
      <c r="B551" s="390" t="s">
        <v>744</v>
      </c>
      <c r="C551" s="396" t="s">
        <v>797</v>
      </c>
      <c r="D551" s="392" t="s">
        <v>1255</v>
      </c>
      <c r="E551" s="391" t="s">
        <v>548</v>
      </c>
    </row>
    <row r="552" spans="1:9" s="315" customFormat="1" ht="15" customHeight="1" x14ac:dyDescent="0.15">
      <c r="A552" s="319"/>
      <c r="B552" s="312" t="s">
        <v>4629</v>
      </c>
      <c r="C552" s="317" t="s">
        <v>4135</v>
      </c>
      <c r="D552" s="369" t="s">
        <v>4098</v>
      </c>
      <c r="E552" s="325" t="s">
        <v>4480</v>
      </c>
      <c r="F552" s="314"/>
      <c r="I552" s="314"/>
    </row>
    <row r="553" spans="1:9" s="390" customFormat="1" ht="15" customHeight="1" x14ac:dyDescent="0.15">
      <c r="B553" s="390" t="s">
        <v>744</v>
      </c>
      <c r="C553" s="396" t="s">
        <v>12066</v>
      </c>
      <c r="D553" s="392" t="s">
        <v>684</v>
      </c>
      <c r="E553" s="391" t="s">
        <v>740</v>
      </c>
    </row>
    <row r="554" spans="1:9" s="315" customFormat="1" ht="15" customHeight="1" x14ac:dyDescent="0.15">
      <c r="A554" s="316"/>
      <c r="B554" s="312" t="s">
        <v>4962</v>
      </c>
      <c r="C554" s="317" t="s">
        <v>7502</v>
      </c>
      <c r="D554" s="369" t="s">
        <v>7834</v>
      </c>
      <c r="E554" s="325" t="s">
        <v>4874</v>
      </c>
      <c r="F554" s="314"/>
      <c r="I554" s="314"/>
    </row>
    <row r="555" spans="1:9" s="390" customFormat="1" ht="15" customHeight="1" x14ac:dyDescent="0.15">
      <c r="B555" s="390" t="s">
        <v>744</v>
      </c>
      <c r="C555" s="396" t="s">
        <v>12066</v>
      </c>
      <c r="D555" s="392" t="s">
        <v>741</v>
      </c>
      <c r="E555" s="391" t="s">
        <v>680</v>
      </c>
    </row>
    <row r="556" spans="1:9" s="315" customFormat="1" ht="15" customHeight="1" x14ac:dyDescent="0.15">
      <c r="A556" s="316"/>
      <c r="B556" s="312" t="s">
        <v>4772</v>
      </c>
      <c r="C556" s="317" t="s">
        <v>4967</v>
      </c>
      <c r="D556" s="369" t="s">
        <v>7493</v>
      </c>
      <c r="E556" s="325" t="s">
        <v>4681</v>
      </c>
      <c r="F556" s="314"/>
      <c r="I556" s="314"/>
    </row>
    <row r="557" spans="1:9" s="315" customFormat="1" ht="15" customHeight="1" x14ac:dyDescent="0.15">
      <c r="A557" s="316"/>
      <c r="B557" s="312" t="s">
        <v>4374</v>
      </c>
      <c r="C557" s="317" t="s">
        <v>4968</v>
      </c>
      <c r="D557" s="369" t="s">
        <v>8051</v>
      </c>
      <c r="E557" s="325" t="s">
        <v>7878</v>
      </c>
      <c r="F557" s="314"/>
      <c r="I557" s="314"/>
    </row>
    <row r="558" spans="1:9" ht="15" customHeight="1" x14ac:dyDescent="0.15">
      <c r="B558" s="312" t="s">
        <v>4772</v>
      </c>
      <c r="C558" s="317" t="s">
        <v>4967</v>
      </c>
      <c r="D558" s="369" t="s">
        <v>3059</v>
      </c>
      <c r="E558" s="315" t="s">
        <v>3103</v>
      </c>
      <c r="F558" s="314"/>
    </row>
    <row r="559" spans="1:9" s="315" customFormat="1" ht="15" customHeight="1" x14ac:dyDescent="0.15">
      <c r="A559" s="316"/>
      <c r="B559" s="312" t="s">
        <v>4374</v>
      </c>
      <c r="C559" s="317" t="s">
        <v>7483</v>
      </c>
      <c r="D559" s="369" t="s">
        <v>4365</v>
      </c>
      <c r="E559" s="325" t="s">
        <v>4316</v>
      </c>
      <c r="F559" s="314"/>
      <c r="I559" s="314"/>
    </row>
    <row r="560" spans="1:9" s="315" customFormat="1" ht="15" customHeight="1" x14ac:dyDescent="0.15">
      <c r="A560" s="316"/>
      <c r="B560" s="312" t="s">
        <v>4772</v>
      </c>
      <c r="C560" s="317" t="s">
        <v>4967</v>
      </c>
      <c r="D560" s="369" t="s">
        <v>7428</v>
      </c>
      <c r="E560" s="325" t="s">
        <v>4665</v>
      </c>
      <c r="F560" s="314"/>
      <c r="I560" s="314"/>
    </row>
    <row r="561" spans="1:9" s="315" customFormat="1" ht="15" customHeight="1" x14ac:dyDescent="0.15">
      <c r="A561" s="316"/>
      <c r="B561" s="312" t="s">
        <v>4772</v>
      </c>
      <c r="C561" s="317" t="s">
        <v>4967</v>
      </c>
      <c r="D561" s="369" t="s">
        <v>7148</v>
      </c>
      <c r="E561" s="325" t="s">
        <v>4644</v>
      </c>
      <c r="F561" s="314"/>
      <c r="I561" s="314"/>
    </row>
    <row r="562" spans="1:9" s="390" customFormat="1" ht="15" customHeight="1" x14ac:dyDescent="0.15">
      <c r="B562" s="390" t="s">
        <v>744</v>
      </c>
      <c r="C562" s="396" t="s">
        <v>80</v>
      </c>
      <c r="D562" s="392" t="s">
        <v>652</v>
      </c>
      <c r="E562" s="391" t="s">
        <v>465</v>
      </c>
    </row>
    <row r="563" spans="1:9" s="315" customFormat="1" ht="15" customHeight="1" x14ac:dyDescent="0.15">
      <c r="A563" s="316"/>
      <c r="B563" s="312" t="s">
        <v>4629</v>
      </c>
      <c r="C563" s="317" t="s">
        <v>4967</v>
      </c>
      <c r="D563" s="369" t="s">
        <v>6862</v>
      </c>
      <c r="E563" s="325" t="s">
        <v>4668</v>
      </c>
      <c r="F563" s="314"/>
      <c r="I563" s="314"/>
    </row>
    <row r="564" spans="1:9" s="315" customFormat="1" ht="15" customHeight="1" x14ac:dyDescent="0.15">
      <c r="A564" s="319"/>
      <c r="B564" s="312" t="s">
        <v>4374</v>
      </c>
      <c r="C564" s="317" t="s">
        <v>4968</v>
      </c>
      <c r="D564" s="369" t="s">
        <v>5744</v>
      </c>
      <c r="E564" s="325" t="s">
        <v>4317</v>
      </c>
      <c r="F564" s="314"/>
      <c r="I564" s="314"/>
    </row>
    <row r="565" spans="1:9" s="315" customFormat="1" ht="15" customHeight="1" x14ac:dyDescent="0.15">
      <c r="A565" s="319"/>
      <c r="B565" s="312" t="s">
        <v>4374</v>
      </c>
      <c r="C565" s="317" t="s">
        <v>4968</v>
      </c>
      <c r="D565" s="369" t="s">
        <v>5330</v>
      </c>
      <c r="E565" s="325" t="s">
        <v>4318</v>
      </c>
      <c r="F565" s="314"/>
      <c r="I565" s="314"/>
    </row>
    <row r="566" spans="1:9" s="315" customFormat="1" ht="15" customHeight="1" x14ac:dyDescent="0.15">
      <c r="A566" s="316"/>
      <c r="B566" s="312" t="s">
        <v>4374</v>
      </c>
      <c r="C566" s="317" t="s">
        <v>4968</v>
      </c>
      <c r="D566" s="369" t="s">
        <v>7152</v>
      </c>
      <c r="E566" s="325" t="s">
        <v>4240</v>
      </c>
      <c r="F566" s="314"/>
      <c r="I566" s="314"/>
    </row>
    <row r="567" spans="1:9" s="315" customFormat="1" ht="15" customHeight="1" x14ac:dyDescent="0.15">
      <c r="A567" s="319"/>
      <c r="B567" s="312" t="s">
        <v>4629</v>
      </c>
      <c r="C567" s="317" t="s">
        <v>4135</v>
      </c>
      <c r="D567" s="369" t="s">
        <v>5172</v>
      </c>
      <c r="E567" s="325" t="s">
        <v>4413</v>
      </c>
      <c r="F567" s="314"/>
      <c r="I567" s="314"/>
    </row>
    <row r="568" spans="1:9" s="315" customFormat="1" ht="15" customHeight="1" x14ac:dyDescent="0.15">
      <c r="A568" s="316"/>
      <c r="B568" s="312" t="s">
        <v>4629</v>
      </c>
      <c r="C568" s="317" t="s">
        <v>4135</v>
      </c>
      <c r="D568" s="369" t="s">
        <v>3836</v>
      </c>
      <c r="E568" s="325" t="s">
        <v>4484</v>
      </c>
      <c r="F568" s="314"/>
      <c r="I568" s="314"/>
    </row>
    <row r="569" spans="1:9" s="315" customFormat="1" ht="15" customHeight="1" x14ac:dyDescent="0.15">
      <c r="A569" s="319"/>
      <c r="B569" s="312" t="s">
        <v>4629</v>
      </c>
      <c r="C569" s="317" t="s">
        <v>4135</v>
      </c>
      <c r="D569" s="369" t="s">
        <v>5331</v>
      </c>
      <c r="E569" s="325" t="s">
        <v>4536</v>
      </c>
      <c r="F569" s="314"/>
      <c r="I569" s="314"/>
    </row>
    <row r="570" spans="1:9" s="315" customFormat="1" ht="15" customHeight="1" x14ac:dyDescent="0.15">
      <c r="A570" s="319"/>
      <c r="B570" s="312" t="s">
        <v>4629</v>
      </c>
      <c r="C570" s="317" t="s">
        <v>4135</v>
      </c>
      <c r="D570" s="369" t="s">
        <v>3835</v>
      </c>
      <c r="E570" s="325" t="s">
        <v>4422</v>
      </c>
      <c r="F570" s="314"/>
      <c r="I570" s="314"/>
    </row>
    <row r="571" spans="1:9" s="315" customFormat="1" ht="15" customHeight="1" x14ac:dyDescent="0.15">
      <c r="A571" s="319"/>
      <c r="B571" s="312" t="s">
        <v>4629</v>
      </c>
      <c r="C571" s="317" t="s">
        <v>4135</v>
      </c>
      <c r="D571" s="369" t="s">
        <v>5595</v>
      </c>
      <c r="E571" s="325" t="s">
        <v>4432</v>
      </c>
      <c r="F571" s="314"/>
      <c r="I571" s="314"/>
    </row>
    <row r="572" spans="1:9" s="315" customFormat="1" ht="15" customHeight="1" x14ac:dyDescent="0.15">
      <c r="A572" s="316"/>
      <c r="B572" s="312" t="s">
        <v>4772</v>
      </c>
      <c r="C572" s="317" t="s">
        <v>4967</v>
      </c>
      <c r="D572" s="369" t="s">
        <v>7397</v>
      </c>
      <c r="E572" s="325" t="s">
        <v>4684</v>
      </c>
      <c r="F572" s="314"/>
      <c r="I572" s="314"/>
    </row>
    <row r="573" spans="1:9" ht="15" customHeight="1" x14ac:dyDescent="0.15">
      <c r="B573" s="312" t="s">
        <v>4772</v>
      </c>
      <c r="C573" s="317" t="s">
        <v>4967</v>
      </c>
      <c r="D573" s="369" t="s">
        <v>3060</v>
      </c>
      <c r="E573" s="315" t="s">
        <v>3163</v>
      </c>
      <c r="F573" s="315"/>
    </row>
    <row r="574" spans="1:9" s="315" customFormat="1" ht="15" customHeight="1" x14ac:dyDescent="0.15">
      <c r="A574" s="319"/>
      <c r="B574" s="312" t="s">
        <v>4374</v>
      </c>
      <c r="C574" s="317" t="s">
        <v>4968</v>
      </c>
      <c r="D574" s="369" t="s">
        <v>5317</v>
      </c>
      <c r="E574" s="325" t="s">
        <v>4320</v>
      </c>
      <c r="F574" s="314"/>
      <c r="I574" s="314"/>
    </row>
    <row r="575" spans="1:9" s="315" customFormat="1" ht="15" customHeight="1" x14ac:dyDescent="0.15">
      <c r="A575" s="316"/>
      <c r="B575" s="312" t="s">
        <v>4962</v>
      </c>
      <c r="C575" s="317" t="s">
        <v>7502</v>
      </c>
      <c r="D575" s="369" t="s">
        <v>7838</v>
      </c>
      <c r="E575" s="325" t="s">
        <v>4862</v>
      </c>
      <c r="F575" s="314"/>
      <c r="I575" s="314"/>
    </row>
    <row r="576" spans="1:9" s="315" customFormat="1" ht="15" customHeight="1" x14ac:dyDescent="0.15">
      <c r="A576" s="316"/>
      <c r="B576" s="312" t="s">
        <v>4962</v>
      </c>
      <c r="C576" s="317" t="s">
        <v>7502</v>
      </c>
      <c r="D576" s="369" t="s">
        <v>7797</v>
      </c>
      <c r="E576" s="325" t="s">
        <v>4780</v>
      </c>
      <c r="F576" s="314"/>
      <c r="I576" s="314"/>
    </row>
    <row r="577" spans="1:9" s="315" customFormat="1" ht="15" customHeight="1" x14ac:dyDescent="0.15">
      <c r="A577" s="316"/>
      <c r="B577" s="312" t="s">
        <v>4962</v>
      </c>
      <c r="C577" s="317" t="s">
        <v>7502</v>
      </c>
      <c r="D577" s="369" t="s">
        <v>7840</v>
      </c>
      <c r="E577" s="325" t="s">
        <v>4793</v>
      </c>
      <c r="F577" s="314"/>
      <c r="I577" s="314"/>
    </row>
    <row r="578" spans="1:9" s="390" customFormat="1" ht="15" customHeight="1" x14ac:dyDescent="0.15">
      <c r="B578" s="390" t="s">
        <v>744</v>
      </c>
      <c r="C578" s="396" t="s">
        <v>12066</v>
      </c>
      <c r="D578" s="392" t="s">
        <v>653</v>
      </c>
      <c r="E578" s="391" t="s">
        <v>705</v>
      </c>
    </row>
    <row r="579" spans="1:9" s="315" customFormat="1" ht="15" customHeight="1" x14ac:dyDescent="0.15">
      <c r="A579" s="319"/>
      <c r="B579" s="312" t="s">
        <v>4374</v>
      </c>
      <c r="C579" s="317" t="s">
        <v>4968</v>
      </c>
      <c r="D579" s="369" t="s">
        <v>5597</v>
      </c>
      <c r="E579" s="325" t="s">
        <v>4300</v>
      </c>
      <c r="F579" s="314"/>
      <c r="I579" s="314"/>
    </row>
    <row r="580" spans="1:9" s="315" customFormat="1" ht="15" customHeight="1" x14ac:dyDescent="0.15">
      <c r="A580" s="316"/>
      <c r="B580" s="312" t="s">
        <v>4962</v>
      </c>
      <c r="C580" s="317" t="s">
        <v>7502</v>
      </c>
      <c r="D580" s="369" t="s">
        <v>7194</v>
      </c>
      <c r="E580" s="325" t="s">
        <v>4794</v>
      </c>
      <c r="F580" s="314"/>
      <c r="I580" s="314"/>
    </row>
    <row r="581" spans="1:9" s="315" customFormat="1" ht="15" customHeight="1" x14ac:dyDescent="0.15">
      <c r="A581" s="316"/>
      <c r="B581" s="312" t="s">
        <v>4667</v>
      </c>
      <c r="C581" s="317" t="s">
        <v>4184</v>
      </c>
      <c r="D581" s="369" t="s">
        <v>4124</v>
      </c>
      <c r="E581" s="325" t="s">
        <v>4163</v>
      </c>
      <c r="F581" s="314"/>
      <c r="I581" s="314"/>
    </row>
    <row r="582" spans="1:9" ht="15" customHeight="1" x14ac:dyDescent="0.15">
      <c r="B582" s="312" t="s">
        <v>4772</v>
      </c>
      <c r="C582" s="317" t="s">
        <v>4967</v>
      </c>
      <c r="D582" s="369" t="s">
        <v>3061</v>
      </c>
      <c r="E582" s="315" t="s">
        <v>3141</v>
      </c>
      <c r="F582" s="315"/>
    </row>
    <row r="583" spans="1:9" s="315" customFormat="1" ht="15" customHeight="1" x14ac:dyDescent="0.15">
      <c r="A583" s="316"/>
      <c r="B583" s="312" t="s">
        <v>4374</v>
      </c>
      <c r="C583" s="317" t="s">
        <v>7483</v>
      </c>
      <c r="D583" s="369" t="s">
        <v>8567</v>
      </c>
      <c r="E583" s="325" t="s">
        <v>4322</v>
      </c>
      <c r="F583" s="314"/>
      <c r="I583" s="314"/>
    </row>
    <row r="584" spans="1:9" s="315" customFormat="1" ht="15" customHeight="1" x14ac:dyDescent="0.15">
      <c r="A584" s="316"/>
      <c r="B584" s="312" t="s">
        <v>4772</v>
      </c>
      <c r="C584" s="317" t="s">
        <v>4967</v>
      </c>
      <c r="D584" s="369" t="s">
        <v>6946</v>
      </c>
      <c r="E584" s="325" t="s">
        <v>4701</v>
      </c>
      <c r="F584" s="314"/>
      <c r="I584" s="314"/>
    </row>
    <row r="585" spans="1:9" s="315" customFormat="1" ht="15" customHeight="1" x14ac:dyDescent="0.15">
      <c r="A585" s="316"/>
      <c r="B585" s="312" t="s">
        <v>4772</v>
      </c>
      <c r="C585" s="317" t="s">
        <v>4967</v>
      </c>
      <c r="D585" s="369" t="s">
        <v>6861</v>
      </c>
      <c r="E585" s="325" t="s">
        <v>4686</v>
      </c>
      <c r="F585" s="314"/>
      <c r="I585" s="314"/>
    </row>
    <row r="586" spans="1:9" s="315" customFormat="1" ht="15" customHeight="1" x14ac:dyDescent="0.15">
      <c r="A586" s="319"/>
      <c r="B586" s="312" t="s">
        <v>4374</v>
      </c>
      <c r="C586" s="317" t="s">
        <v>4968</v>
      </c>
      <c r="D586" s="369" t="s">
        <v>5645</v>
      </c>
      <c r="E586" s="325" t="s">
        <v>4283</v>
      </c>
      <c r="F586" s="314"/>
      <c r="I586" s="314"/>
    </row>
    <row r="587" spans="1:9" s="315" customFormat="1" ht="15" customHeight="1" x14ac:dyDescent="0.15">
      <c r="A587" s="316"/>
      <c r="B587" s="312" t="s">
        <v>4374</v>
      </c>
      <c r="C587" s="317" t="s">
        <v>7483</v>
      </c>
      <c r="D587" s="369" t="s">
        <v>4284</v>
      </c>
      <c r="E587" s="325" t="s">
        <v>4243</v>
      </c>
      <c r="F587" s="314"/>
      <c r="I587" s="314"/>
    </row>
    <row r="588" spans="1:9" s="315" customFormat="1" ht="15" customHeight="1" x14ac:dyDescent="0.15">
      <c r="A588" s="316"/>
      <c r="B588" s="312" t="s">
        <v>4374</v>
      </c>
      <c r="C588" s="317" t="s">
        <v>4968</v>
      </c>
      <c r="D588" s="369" t="s">
        <v>8063</v>
      </c>
      <c r="E588" s="325" t="s">
        <v>8134</v>
      </c>
      <c r="F588" s="314"/>
      <c r="I588" s="314"/>
    </row>
    <row r="589" spans="1:9" s="315" customFormat="1" ht="15" customHeight="1" x14ac:dyDescent="0.15">
      <c r="A589" s="319"/>
      <c r="B589" s="312" t="s">
        <v>4374</v>
      </c>
      <c r="C589" s="317" t="s">
        <v>4968</v>
      </c>
      <c r="D589" s="369" t="s">
        <v>5572</v>
      </c>
      <c r="E589" s="325" t="s">
        <v>4330</v>
      </c>
      <c r="F589" s="314"/>
      <c r="I589" s="314"/>
    </row>
    <row r="590" spans="1:9" s="315" customFormat="1" ht="15" customHeight="1" x14ac:dyDescent="0.15">
      <c r="A590" s="319"/>
      <c r="B590" s="312" t="s">
        <v>4374</v>
      </c>
      <c r="C590" s="317" t="s">
        <v>4968</v>
      </c>
      <c r="D590" s="369" t="s">
        <v>5562</v>
      </c>
      <c r="E590" s="325" t="s">
        <v>4332</v>
      </c>
      <c r="F590" s="314"/>
      <c r="I590" s="314"/>
    </row>
    <row r="591" spans="1:9" s="315" customFormat="1" ht="15" customHeight="1" x14ac:dyDescent="0.15">
      <c r="A591" s="316"/>
      <c r="B591" s="312" t="s">
        <v>4374</v>
      </c>
      <c r="C591" s="317" t="s">
        <v>4968</v>
      </c>
      <c r="D591" s="369" t="s">
        <v>5562</v>
      </c>
      <c r="E591" s="325" t="s">
        <v>8129</v>
      </c>
      <c r="F591" s="314"/>
      <c r="I591" s="314"/>
    </row>
    <row r="592" spans="1:9" s="315" customFormat="1" ht="15" customHeight="1" x14ac:dyDescent="0.15">
      <c r="A592" s="319" t="s">
        <v>4309</v>
      </c>
      <c r="B592" s="312" t="s">
        <v>4374</v>
      </c>
      <c r="C592" s="317" t="s">
        <v>4968</v>
      </c>
      <c r="D592" s="369" t="s">
        <v>5563</v>
      </c>
      <c r="E592" s="325" t="s">
        <v>4273</v>
      </c>
      <c r="F592" s="314"/>
      <c r="I592" s="314"/>
    </row>
    <row r="593" spans="1:9" s="315" customFormat="1" ht="15" customHeight="1" x14ac:dyDescent="0.15">
      <c r="A593" s="316"/>
      <c r="B593" s="312" t="s">
        <v>4374</v>
      </c>
      <c r="C593" s="317" t="s">
        <v>4968</v>
      </c>
      <c r="D593" s="369" t="s">
        <v>8052</v>
      </c>
      <c r="E593" s="325" t="s">
        <v>8166</v>
      </c>
      <c r="F593" s="314"/>
      <c r="I593" s="314"/>
    </row>
    <row r="594" spans="1:9" s="315" customFormat="1" ht="15" customHeight="1" x14ac:dyDescent="0.15">
      <c r="A594" s="319"/>
      <c r="B594" s="312" t="s">
        <v>4374</v>
      </c>
      <c r="C594" s="317" t="s">
        <v>4968</v>
      </c>
      <c r="D594" s="369" t="s">
        <v>5461</v>
      </c>
      <c r="E594" s="325" t="s">
        <v>4308</v>
      </c>
      <c r="F594" s="314"/>
      <c r="I594" s="314"/>
    </row>
    <row r="595" spans="1:9" s="315" customFormat="1" ht="15" customHeight="1" x14ac:dyDescent="0.15">
      <c r="A595" s="319"/>
      <c r="B595" s="312" t="s">
        <v>4374</v>
      </c>
      <c r="C595" s="317" t="s">
        <v>4968</v>
      </c>
      <c r="D595" s="369" t="s">
        <v>5858</v>
      </c>
      <c r="E595" s="325" t="s">
        <v>4288</v>
      </c>
      <c r="F595" s="314"/>
      <c r="I595" s="314"/>
    </row>
    <row r="596" spans="1:9" s="315" customFormat="1" ht="15" customHeight="1" x14ac:dyDescent="0.15">
      <c r="A596" s="316"/>
      <c r="B596" s="312" t="s">
        <v>4772</v>
      </c>
      <c r="C596" s="317" t="s">
        <v>4967</v>
      </c>
      <c r="D596" s="369" t="s">
        <v>7102</v>
      </c>
      <c r="E596" s="325" t="s">
        <v>4687</v>
      </c>
      <c r="F596" s="314"/>
      <c r="I596" s="314"/>
    </row>
    <row r="597" spans="1:9" s="315" customFormat="1" ht="15" customHeight="1" x14ac:dyDescent="0.15">
      <c r="A597" s="316"/>
      <c r="B597" s="312" t="s">
        <v>3934</v>
      </c>
      <c r="C597" s="317" t="s">
        <v>3936</v>
      </c>
      <c r="D597" s="369" t="s">
        <v>5566</v>
      </c>
      <c r="E597" s="325" t="s">
        <v>4076</v>
      </c>
      <c r="F597" s="314"/>
      <c r="I597" s="314"/>
    </row>
    <row r="598" spans="1:9" s="315" customFormat="1" ht="15" customHeight="1" x14ac:dyDescent="0.15">
      <c r="A598" s="316"/>
      <c r="B598" s="312" t="s">
        <v>4374</v>
      </c>
      <c r="C598" s="317" t="s">
        <v>4968</v>
      </c>
      <c r="D598" s="374" t="s">
        <v>7201</v>
      </c>
      <c r="E598" s="325" t="s">
        <v>4310</v>
      </c>
      <c r="F598" s="314"/>
      <c r="I598" s="314"/>
    </row>
    <row r="599" spans="1:9" s="315" customFormat="1" ht="15" customHeight="1" x14ac:dyDescent="0.15">
      <c r="A599" s="316"/>
      <c r="B599" s="312" t="s">
        <v>4374</v>
      </c>
      <c r="C599" s="317" t="s">
        <v>4968</v>
      </c>
      <c r="D599" s="369" t="s">
        <v>7949</v>
      </c>
      <c r="E599" s="325" t="s">
        <v>8220</v>
      </c>
      <c r="F599" s="314"/>
      <c r="I599" s="314"/>
    </row>
    <row r="600" spans="1:9" s="315" customFormat="1" ht="15" customHeight="1" x14ac:dyDescent="0.15">
      <c r="A600" s="316"/>
      <c r="B600" s="312" t="s">
        <v>4772</v>
      </c>
      <c r="C600" s="317" t="s">
        <v>4967</v>
      </c>
      <c r="D600" s="369" t="s">
        <v>7025</v>
      </c>
      <c r="E600" s="325" t="s">
        <v>4636</v>
      </c>
      <c r="F600" s="314"/>
      <c r="I600" s="314"/>
    </row>
    <row r="601" spans="1:9" s="315" customFormat="1" ht="15" customHeight="1" x14ac:dyDescent="0.15">
      <c r="A601" s="316"/>
      <c r="B601" s="312" t="s">
        <v>4772</v>
      </c>
      <c r="C601" s="317" t="s">
        <v>4967</v>
      </c>
      <c r="D601" s="369" t="s">
        <v>6936</v>
      </c>
      <c r="E601" s="325" t="s">
        <v>4655</v>
      </c>
      <c r="F601" s="314"/>
      <c r="I601" s="314"/>
    </row>
    <row r="602" spans="1:9" s="315" customFormat="1" ht="15" customHeight="1" x14ac:dyDescent="0.15">
      <c r="A602" s="319"/>
      <c r="B602" s="312" t="s">
        <v>4374</v>
      </c>
      <c r="C602" s="317" t="s">
        <v>4968</v>
      </c>
      <c r="D602" s="369" t="s">
        <v>7035</v>
      </c>
      <c r="E602" s="325" t="s">
        <v>4253</v>
      </c>
      <c r="F602" s="314"/>
      <c r="I602" s="314"/>
    </row>
    <row r="603" spans="1:9" s="315" customFormat="1" ht="15" customHeight="1" x14ac:dyDescent="0.15">
      <c r="A603" s="316"/>
      <c r="B603" s="312" t="s">
        <v>4374</v>
      </c>
      <c r="C603" s="317" t="s">
        <v>4968</v>
      </c>
      <c r="D603" s="369" t="s">
        <v>7950</v>
      </c>
      <c r="E603" s="325" t="s">
        <v>8098</v>
      </c>
      <c r="F603" s="314"/>
      <c r="I603" s="314"/>
    </row>
    <row r="604" spans="1:9" s="315" customFormat="1" ht="15" customHeight="1" x14ac:dyDescent="0.15">
      <c r="A604" s="316"/>
      <c r="B604" s="312" t="s">
        <v>4772</v>
      </c>
      <c r="C604" s="317" t="s">
        <v>4967</v>
      </c>
      <c r="D604" s="369" t="s">
        <v>7036</v>
      </c>
      <c r="E604" s="325" t="s">
        <v>4656</v>
      </c>
      <c r="F604" s="314"/>
      <c r="I604" s="314"/>
    </row>
    <row r="605" spans="1:9" s="390" customFormat="1" ht="15" customHeight="1" x14ac:dyDescent="0.15">
      <c r="B605" s="390" t="s">
        <v>744</v>
      </c>
      <c r="C605" s="396" t="s">
        <v>12065</v>
      </c>
      <c r="D605" s="392" t="s">
        <v>706</v>
      </c>
      <c r="E605" s="391" t="s">
        <v>504</v>
      </c>
    </row>
    <row r="606" spans="1:9" s="315" customFormat="1" ht="15" customHeight="1" x14ac:dyDescent="0.15">
      <c r="A606" s="316"/>
      <c r="B606" s="312" t="s">
        <v>4962</v>
      </c>
      <c r="C606" s="317" t="s">
        <v>7502</v>
      </c>
      <c r="D606" s="369" t="s">
        <v>7499</v>
      </c>
      <c r="E606" s="325" t="s">
        <v>7963</v>
      </c>
      <c r="F606" s="314"/>
      <c r="I606" s="314"/>
    </row>
    <row r="607" spans="1:9" s="390" customFormat="1" ht="15" customHeight="1" x14ac:dyDescent="0.15">
      <c r="B607" s="390" t="s">
        <v>744</v>
      </c>
      <c r="C607" s="396" t="s">
        <v>12212</v>
      </c>
      <c r="D607" s="392" t="s">
        <v>709</v>
      </c>
      <c r="E607" s="391" t="s">
        <v>603</v>
      </c>
    </row>
    <row r="608" spans="1:9" s="390" customFormat="1" ht="15" customHeight="1" x14ac:dyDescent="0.15">
      <c r="B608" s="390" t="s">
        <v>744</v>
      </c>
      <c r="C608" s="396" t="s">
        <v>12065</v>
      </c>
      <c r="D608" s="392" t="s">
        <v>604</v>
      </c>
      <c r="E608" s="391" t="s">
        <v>462</v>
      </c>
    </row>
    <row r="609" spans="1:9" s="315" customFormat="1" ht="15" customHeight="1" x14ac:dyDescent="0.15">
      <c r="A609" s="319"/>
      <c r="B609" s="312" t="s">
        <v>4667</v>
      </c>
      <c r="C609" s="317" t="s">
        <v>4184</v>
      </c>
      <c r="D609" s="369" t="s">
        <v>5816</v>
      </c>
      <c r="E609" s="325" t="s">
        <v>4194</v>
      </c>
      <c r="F609" s="314"/>
      <c r="I609" s="314"/>
    </row>
    <row r="610" spans="1:9" s="315" customFormat="1" ht="15" customHeight="1" x14ac:dyDescent="0.15">
      <c r="A610" s="319" t="s">
        <v>3792</v>
      </c>
      <c r="B610" s="312" t="s">
        <v>4667</v>
      </c>
      <c r="C610" s="317" t="s">
        <v>4184</v>
      </c>
      <c r="D610" s="369" t="s">
        <v>3947</v>
      </c>
      <c r="E610" s="325" t="s">
        <v>4199</v>
      </c>
      <c r="F610" s="314"/>
      <c r="I610" s="314"/>
    </row>
    <row r="611" spans="1:9" s="315" customFormat="1" ht="15" customHeight="1" x14ac:dyDescent="0.15">
      <c r="A611" s="316"/>
      <c r="B611" s="312" t="s">
        <v>4667</v>
      </c>
      <c r="C611" s="317" t="s">
        <v>4184</v>
      </c>
      <c r="D611" s="369" t="s">
        <v>3921</v>
      </c>
      <c r="E611" s="325" t="s">
        <v>4153</v>
      </c>
      <c r="F611" s="314"/>
      <c r="I611" s="314"/>
    </row>
    <row r="612" spans="1:9" s="315" customFormat="1" ht="15" customHeight="1" x14ac:dyDescent="0.15">
      <c r="A612" s="316"/>
      <c r="B612" s="312" t="s">
        <v>4667</v>
      </c>
      <c r="C612" s="317" t="s">
        <v>4184</v>
      </c>
      <c r="D612" s="369" t="s">
        <v>3766</v>
      </c>
      <c r="E612" s="325" t="s">
        <v>4199</v>
      </c>
      <c r="F612" s="314"/>
      <c r="I612" s="314"/>
    </row>
    <row r="613" spans="1:9" s="315" customFormat="1" ht="15" customHeight="1" x14ac:dyDescent="0.15">
      <c r="A613" s="316"/>
      <c r="B613" s="312" t="s">
        <v>4667</v>
      </c>
      <c r="C613" s="317" t="s">
        <v>4184</v>
      </c>
      <c r="D613" s="369" t="s">
        <v>3767</v>
      </c>
      <c r="E613" s="325" t="s">
        <v>4180</v>
      </c>
      <c r="F613" s="314"/>
      <c r="I613" s="314"/>
    </row>
    <row r="614" spans="1:9" s="315" customFormat="1" ht="15" customHeight="1" x14ac:dyDescent="0.15">
      <c r="A614" s="319"/>
      <c r="B614" s="312" t="s">
        <v>4667</v>
      </c>
      <c r="C614" s="317" t="s">
        <v>4184</v>
      </c>
      <c r="D614" s="369" t="s">
        <v>5559</v>
      </c>
      <c r="E614" s="325" t="s">
        <v>4157</v>
      </c>
      <c r="F614" s="314"/>
      <c r="I614" s="314"/>
    </row>
    <row r="615" spans="1:9" s="315" customFormat="1" ht="15" customHeight="1" x14ac:dyDescent="0.15">
      <c r="A615" s="316"/>
      <c r="B615" s="312" t="s">
        <v>4667</v>
      </c>
      <c r="C615" s="317" t="s">
        <v>4184</v>
      </c>
      <c r="D615" s="369" t="s">
        <v>5329</v>
      </c>
      <c r="E615" s="325" t="s">
        <v>4130</v>
      </c>
      <c r="F615" s="314"/>
      <c r="I615" s="314"/>
    </row>
    <row r="616" spans="1:9" s="315" customFormat="1" ht="15" customHeight="1" x14ac:dyDescent="0.15">
      <c r="A616" s="316"/>
      <c r="B616" s="312" t="s">
        <v>4772</v>
      </c>
      <c r="C616" s="317" t="s">
        <v>4967</v>
      </c>
      <c r="D616" s="369" t="s">
        <v>7411</v>
      </c>
      <c r="E616" s="325" t="s">
        <v>4657</v>
      </c>
      <c r="F616" s="314"/>
      <c r="I616" s="314"/>
    </row>
    <row r="617" spans="1:9" s="315" customFormat="1" ht="15" customHeight="1" x14ac:dyDescent="0.15">
      <c r="A617" s="316"/>
      <c r="B617" s="312" t="s">
        <v>4772</v>
      </c>
      <c r="C617" s="317" t="s">
        <v>4967</v>
      </c>
      <c r="D617" s="369" t="s">
        <v>7135</v>
      </c>
      <c r="E617" s="325" t="s">
        <v>4679</v>
      </c>
      <c r="F617" s="314"/>
      <c r="I617" s="314"/>
    </row>
    <row r="618" spans="1:9" s="315" customFormat="1" ht="15" customHeight="1" x14ac:dyDescent="0.15">
      <c r="A618" s="316"/>
      <c r="B618" s="312" t="s">
        <v>4772</v>
      </c>
      <c r="C618" s="317" t="s">
        <v>4967</v>
      </c>
      <c r="D618" s="369" t="s">
        <v>7078</v>
      </c>
      <c r="E618" s="325" t="s">
        <v>4680</v>
      </c>
      <c r="F618" s="314"/>
      <c r="I618" s="314"/>
    </row>
    <row r="619" spans="1:9" s="315" customFormat="1" ht="15" customHeight="1" x14ac:dyDescent="0.15">
      <c r="A619" s="316"/>
      <c r="B619" s="312" t="s">
        <v>4772</v>
      </c>
      <c r="C619" s="317" t="s">
        <v>4967</v>
      </c>
      <c r="D619" s="369" t="s">
        <v>7808</v>
      </c>
      <c r="E619" s="325" t="s">
        <v>4624</v>
      </c>
      <c r="F619" s="314"/>
      <c r="I619" s="314"/>
    </row>
    <row r="620" spans="1:9" s="315" customFormat="1" ht="15" customHeight="1" x14ac:dyDescent="0.15">
      <c r="A620" s="319"/>
      <c r="B620" s="312" t="s">
        <v>4629</v>
      </c>
      <c r="C620" s="317" t="s">
        <v>4135</v>
      </c>
      <c r="D620" s="369" t="s">
        <v>4121</v>
      </c>
      <c r="E620" s="325" t="s">
        <v>4433</v>
      </c>
      <c r="F620" s="314"/>
      <c r="I620" s="314"/>
    </row>
    <row r="621" spans="1:9" ht="15" customHeight="1" x14ac:dyDescent="0.15">
      <c r="B621" s="312" t="s">
        <v>4772</v>
      </c>
      <c r="C621" s="317" t="s">
        <v>4967</v>
      </c>
      <c r="D621" s="369" t="s">
        <v>3062</v>
      </c>
      <c r="E621" s="315" t="s">
        <v>3153</v>
      </c>
      <c r="F621" s="315"/>
    </row>
    <row r="622" spans="1:9" s="315" customFormat="1" ht="15" customHeight="1" x14ac:dyDescent="0.15">
      <c r="A622" s="316"/>
      <c r="B622" s="312" t="s">
        <v>4772</v>
      </c>
      <c r="C622" s="317" t="s">
        <v>4967</v>
      </c>
      <c r="D622" s="369" t="s">
        <v>7184</v>
      </c>
      <c r="E622" s="325" t="s">
        <v>4646</v>
      </c>
      <c r="F622" s="314"/>
      <c r="I622" s="314"/>
    </row>
    <row r="623" spans="1:9" s="315" customFormat="1" ht="15" customHeight="1" x14ac:dyDescent="0.15">
      <c r="A623" s="316"/>
      <c r="B623" s="312" t="s">
        <v>4772</v>
      </c>
      <c r="C623" s="317" t="s">
        <v>4967</v>
      </c>
      <c r="D623" s="369" t="s">
        <v>7445</v>
      </c>
      <c r="E623" s="325" t="s">
        <v>4647</v>
      </c>
      <c r="F623" s="314"/>
      <c r="I623" s="314"/>
    </row>
    <row r="624" spans="1:9" s="315" customFormat="1" ht="15" customHeight="1" x14ac:dyDescent="0.15">
      <c r="A624" s="316"/>
      <c r="B624" s="312" t="s">
        <v>4667</v>
      </c>
      <c r="C624" s="317" t="s">
        <v>4184</v>
      </c>
      <c r="D624" s="369" t="s">
        <v>4131</v>
      </c>
      <c r="E624" s="325" t="s">
        <v>4202</v>
      </c>
      <c r="F624" s="314"/>
      <c r="I624" s="314"/>
    </row>
    <row r="625" spans="1:9" ht="15" customHeight="1" x14ac:dyDescent="0.15">
      <c r="B625" s="312" t="s">
        <v>4772</v>
      </c>
      <c r="C625" s="317" t="s">
        <v>4967</v>
      </c>
      <c r="D625" s="369" t="s">
        <v>3063</v>
      </c>
      <c r="E625" s="315" t="s">
        <v>3128</v>
      </c>
      <c r="F625" s="315"/>
    </row>
    <row r="626" spans="1:9" s="315" customFormat="1" ht="15" customHeight="1" x14ac:dyDescent="0.15">
      <c r="A626" s="316"/>
      <c r="B626" s="312" t="s">
        <v>4772</v>
      </c>
      <c r="C626" s="317" t="s">
        <v>4967</v>
      </c>
      <c r="D626" s="369" t="s">
        <v>7711</v>
      </c>
      <c r="E626" s="325" t="s">
        <v>4648</v>
      </c>
      <c r="F626" s="314"/>
      <c r="I626" s="314"/>
    </row>
    <row r="627" spans="1:9" s="390" customFormat="1" ht="15" customHeight="1" x14ac:dyDescent="0.15">
      <c r="B627" s="390" t="s">
        <v>744</v>
      </c>
      <c r="C627" s="396" t="s">
        <v>12065</v>
      </c>
      <c r="D627" s="392" t="s">
        <v>605</v>
      </c>
      <c r="E627" s="391" t="s">
        <v>463</v>
      </c>
    </row>
    <row r="628" spans="1:9" s="315" customFormat="1" ht="15" customHeight="1" x14ac:dyDescent="0.15">
      <c r="A628" s="319"/>
      <c r="B628" s="312" t="s">
        <v>4374</v>
      </c>
      <c r="C628" s="317" t="s">
        <v>4968</v>
      </c>
      <c r="D628" s="369" t="s">
        <v>5815</v>
      </c>
      <c r="E628" s="325" t="s">
        <v>4293</v>
      </c>
      <c r="F628" s="314"/>
      <c r="I628" s="314"/>
    </row>
    <row r="629" spans="1:9" s="315" customFormat="1" ht="15" customHeight="1" x14ac:dyDescent="0.15">
      <c r="A629" s="316"/>
      <c r="B629" s="312" t="s">
        <v>4962</v>
      </c>
      <c r="C629" s="317" t="s">
        <v>7502</v>
      </c>
      <c r="D629" s="369" t="s">
        <v>7573</v>
      </c>
      <c r="E629" s="325" t="s">
        <v>4795</v>
      </c>
      <c r="F629" s="314"/>
      <c r="I629" s="314"/>
    </row>
    <row r="630" spans="1:9" s="315" customFormat="1" ht="15" customHeight="1" x14ac:dyDescent="0.15">
      <c r="A630" s="316"/>
      <c r="B630" s="312" t="s">
        <v>4962</v>
      </c>
      <c r="C630" s="317" t="s">
        <v>7502</v>
      </c>
      <c r="D630" s="369" t="s">
        <v>7574</v>
      </c>
      <c r="E630" s="325" t="s">
        <v>4782</v>
      </c>
      <c r="F630" s="314"/>
      <c r="I630" s="314"/>
    </row>
    <row r="631" spans="1:9" s="315" customFormat="1" ht="15" customHeight="1" x14ac:dyDescent="0.15">
      <c r="A631" s="316"/>
      <c r="B631" s="312" t="s">
        <v>4962</v>
      </c>
      <c r="C631" s="317" t="s">
        <v>7502</v>
      </c>
      <c r="D631" s="369" t="s">
        <v>7624</v>
      </c>
      <c r="E631" s="325" t="s">
        <v>4848</v>
      </c>
      <c r="F631" s="314"/>
      <c r="I631" s="314"/>
    </row>
    <row r="632" spans="1:9" s="315" customFormat="1" ht="15" customHeight="1" x14ac:dyDescent="0.15">
      <c r="A632" s="316"/>
      <c r="B632" s="312" t="s">
        <v>4962</v>
      </c>
      <c r="C632" s="317" t="s">
        <v>7502</v>
      </c>
      <c r="D632" s="369" t="s">
        <v>7801</v>
      </c>
      <c r="E632" s="325" t="s">
        <v>4894</v>
      </c>
      <c r="F632" s="314"/>
      <c r="I632" s="314"/>
    </row>
    <row r="633" spans="1:9" s="315" customFormat="1" ht="15" customHeight="1" x14ac:dyDescent="0.15">
      <c r="A633" s="316"/>
      <c r="B633" s="312" t="s">
        <v>4962</v>
      </c>
      <c r="C633" s="317" t="s">
        <v>7502</v>
      </c>
      <c r="D633" s="369" t="s">
        <v>7500</v>
      </c>
      <c r="E633" s="325" t="s">
        <v>5004</v>
      </c>
      <c r="F633" s="314"/>
      <c r="I633" s="314"/>
    </row>
    <row r="634" spans="1:9" s="390" customFormat="1" ht="15" customHeight="1" x14ac:dyDescent="0.15">
      <c r="B634" s="390" t="s">
        <v>744</v>
      </c>
      <c r="C634" s="396" t="s">
        <v>12212</v>
      </c>
      <c r="D634" s="392" t="s">
        <v>606</v>
      </c>
      <c r="E634" s="391" t="s">
        <v>664</v>
      </c>
    </row>
    <row r="635" spans="1:9" ht="15" customHeight="1" x14ac:dyDescent="0.15">
      <c r="B635" s="312" t="s">
        <v>4772</v>
      </c>
      <c r="C635" s="317" t="s">
        <v>4967</v>
      </c>
      <c r="D635" s="369" t="s">
        <v>3064</v>
      </c>
      <c r="E635" s="315" t="s">
        <v>3117</v>
      </c>
      <c r="F635" s="314"/>
    </row>
    <row r="636" spans="1:9" s="315" customFormat="1" ht="15" customHeight="1" x14ac:dyDescent="0.15">
      <c r="A636" s="316"/>
      <c r="B636" s="312" t="s">
        <v>4772</v>
      </c>
      <c r="C636" s="317" t="s">
        <v>4967</v>
      </c>
      <c r="D636" s="369" t="s">
        <v>7527</v>
      </c>
      <c r="E636" s="325" t="s">
        <v>5915</v>
      </c>
      <c r="F636" s="314"/>
      <c r="I636" s="314"/>
    </row>
    <row r="637" spans="1:9" s="315" customFormat="1" ht="15" customHeight="1" x14ac:dyDescent="0.15">
      <c r="A637" s="316"/>
      <c r="B637" s="312" t="s">
        <v>4374</v>
      </c>
      <c r="C637" s="317" t="s">
        <v>7483</v>
      </c>
      <c r="D637" s="369" t="s">
        <v>4268</v>
      </c>
      <c r="E637" s="325" t="s">
        <v>4269</v>
      </c>
      <c r="F637" s="314"/>
      <c r="I637" s="314"/>
    </row>
    <row r="638" spans="1:9" s="315" customFormat="1" ht="15" customHeight="1" x14ac:dyDescent="0.15">
      <c r="A638" s="319"/>
      <c r="B638" s="312" t="s">
        <v>4629</v>
      </c>
      <c r="C638" s="317" t="s">
        <v>4135</v>
      </c>
      <c r="D638" s="369" t="s">
        <v>4056</v>
      </c>
      <c r="E638" s="325" t="s">
        <v>5571</v>
      </c>
      <c r="F638" s="314"/>
      <c r="I638" s="314"/>
    </row>
    <row r="639" spans="1:9" s="315" customFormat="1" ht="15" customHeight="1" x14ac:dyDescent="0.15">
      <c r="A639" s="319"/>
      <c r="B639" s="312" t="s">
        <v>4629</v>
      </c>
      <c r="C639" s="317" t="s">
        <v>4135</v>
      </c>
      <c r="D639" s="369" t="s">
        <v>4144</v>
      </c>
      <c r="E639" s="325" t="s">
        <v>4471</v>
      </c>
      <c r="F639" s="314"/>
      <c r="I639" s="314"/>
    </row>
    <row r="640" spans="1:9" s="315" customFormat="1" ht="15" customHeight="1" x14ac:dyDescent="0.15">
      <c r="A640" s="316"/>
      <c r="B640" s="312" t="s">
        <v>4772</v>
      </c>
      <c r="C640" s="317" t="s">
        <v>4967</v>
      </c>
      <c r="D640" s="369" t="s">
        <v>7155</v>
      </c>
      <c r="E640" s="325" t="s">
        <v>4673</v>
      </c>
      <c r="F640" s="314"/>
      <c r="I640" s="314"/>
    </row>
    <row r="641" spans="1:9" s="315" customFormat="1" ht="15" customHeight="1" x14ac:dyDescent="0.15">
      <c r="A641" s="316"/>
      <c r="B641" s="312" t="s">
        <v>4772</v>
      </c>
      <c r="C641" s="317" t="s">
        <v>4967</v>
      </c>
      <c r="D641" s="369" t="s">
        <v>6864</v>
      </c>
      <c r="E641" s="325" t="s">
        <v>4689</v>
      </c>
      <c r="F641" s="314"/>
      <c r="I641" s="314"/>
    </row>
    <row r="642" spans="1:9" s="315" customFormat="1" ht="15" customHeight="1" x14ac:dyDescent="0.15">
      <c r="A642" s="316"/>
      <c r="B642" s="312" t="s">
        <v>4772</v>
      </c>
      <c r="C642" s="317" t="s">
        <v>4967</v>
      </c>
      <c r="D642" s="369" t="s">
        <v>7710</v>
      </c>
      <c r="E642" s="325" t="s">
        <v>4671</v>
      </c>
      <c r="F642" s="314"/>
      <c r="I642" s="314"/>
    </row>
    <row r="643" spans="1:9" ht="15" customHeight="1" x14ac:dyDescent="0.15">
      <c r="B643" s="312" t="s">
        <v>4772</v>
      </c>
      <c r="C643" s="317" t="s">
        <v>4967</v>
      </c>
      <c r="D643" s="369" t="s">
        <v>3066</v>
      </c>
      <c r="E643" s="315" t="s">
        <v>3155</v>
      </c>
      <c r="F643" s="315"/>
    </row>
    <row r="644" spans="1:9" ht="15" customHeight="1" x14ac:dyDescent="0.15">
      <c r="B644" s="312" t="s">
        <v>4772</v>
      </c>
      <c r="C644" s="317" t="s">
        <v>4967</v>
      </c>
      <c r="D644" s="369" t="s">
        <v>3065</v>
      </c>
      <c r="E644" s="315" t="s">
        <v>3154</v>
      </c>
      <c r="F644" s="315"/>
    </row>
    <row r="645" spans="1:9" s="315" customFormat="1" ht="15" customHeight="1" x14ac:dyDescent="0.15">
      <c r="A645" s="316"/>
      <c r="B645" s="312" t="s">
        <v>4629</v>
      </c>
      <c r="C645" s="317" t="s">
        <v>4135</v>
      </c>
      <c r="D645" s="369" t="s">
        <v>6350</v>
      </c>
      <c r="E645" s="325" t="s">
        <v>4470</v>
      </c>
      <c r="F645" s="314"/>
      <c r="I645" s="314"/>
    </row>
    <row r="646" spans="1:9" ht="15" customHeight="1" x14ac:dyDescent="0.15">
      <c r="B646" s="312" t="s">
        <v>4772</v>
      </c>
      <c r="C646" s="317" t="s">
        <v>4967</v>
      </c>
      <c r="D646" s="369" t="s">
        <v>3067</v>
      </c>
      <c r="E646" s="315" t="s">
        <v>3157</v>
      </c>
      <c r="F646" s="315"/>
    </row>
    <row r="647" spans="1:9" s="315" customFormat="1" ht="15" customHeight="1" x14ac:dyDescent="0.15">
      <c r="A647" s="316"/>
      <c r="B647" s="312" t="s">
        <v>4772</v>
      </c>
      <c r="C647" s="317" t="s">
        <v>4967</v>
      </c>
      <c r="D647" s="369" t="s">
        <v>7096</v>
      </c>
      <c r="E647" s="325" t="s">
        <v>4672</v>
      </c>
      <c r="F647" s="314"/>
      <c r="I647" s="314"/>
    </row>
    <row r="648" spans="1:9" s="315" customFormat="1" ht="15" customHeight="1" x14ac:dyDescent="0.15">
      <c r="A648" s="316"/>
      <c r="B648" s="312" t="s">
        <v>4772</v>
      </c>
      <c r="C648" s="317" t="s">
        <v>4967</v>
      </c>
      <c r="D648" s="369" t="s">
        <v>7703</v>
      </c>
      <c r="E648" s="325" t="s">
        <v>4615</v>
      </c>
      <c r="F648" s="314"/>
      <c r="I648" s="314"/>
    </row>
    <row r="649" spans="1:9" s="315" customFormat="1" ht="15" customHeight="1" x14ac:dyDescent="0.15">
      <c r="A649" s="316"/>
      <c r="B649" s="312" t="s">
        <v>4772</v>
      </c>
      <c r="C649" s="317" t="s">
        <v>4967</v>
      </c>
      <c r="D649" s="369" t="s">
        <v>7337</v>
      </c>
      <c r="E649" s="325" t="s">
        <v>4637</v>
      </c>
      <c r="F649" s="314"/>
      <c r="I649" s="314"/>
    </row>
    <row r="650" spans="1:9" s="315" customFormat="1" ht="15" customHeight="1" x14ac:dyDescent="0.15">
      <c r="A650" s="316"/>
      <c r="B650" s="312" t="s">
        <v>4772</v>
      </c>
      <c r="C650" s="317" t="s">
        <v>4967</v>
      </c>
      <c r="D650" s="369" t="s">
        <v>7220</v>
      </c>
      <c r="E650" s="325" t="s">
        <v>4619</v>
      </c>
      <c r="F650" s="314"/>
      <c r="I650" s="314"/>
    </row>
    <row r="651" spans="1:9" s="315" customFormat="1" ht="15" customHeight="1" x14ac:dyDescent="0.15">
      <c r="A651" s="316"/>
      <c r="B651" s="312" t="s">
        <v>4629</v>
      </c>
      <c r="C651" s="317" t="s">
        <v>4135</v>
      </c>
      <c r="D651" s="369" t="s">
        <v>6126</v>
      </c>
      <c r="E651" s="325" t="s">
        <v>4435</v>
      </c>
      <c r="F651" s="314"/>
      <c r="I651" s="314"/>
    </row>
    <row r="652" spans="1:9" s="315" customFormat="1" ht="15" customHeight="1" x14ac:dyDescent="0.15">
      <c r="A652" s="316"/>
      <c r="B652" s="312" t="s">
        <v>4772</v>
      </c>
      <c r="C652" s="317" t="s">
        <v>4967</v>
      </c>
      <c r="D652" s="369" t="s">
        <v>7221</v>
      </c>
      <c r="E652" s="325" t="s">
        <v>4638</v>
      </c>
      <c r="F652" s="314"/>
      <c r="I652" s="314"/>
    </row>
    <row r="653" spans="1:9" s="315" customFormat="1" ht="15" customHeight="1" x14ac:dyDescent="0.15">
      <c r="A653" s="316"/>
      <c r="B653" s="312" t="s">
        <v>4374</v>
      </c>
      <c r="C653" s="317" t="s">
        <v>7483</v>
      </c>
      <c r="D653" s="369" t="s">
        <v>4270</v>
      </c>
      <c r="E653" s="325" t="s">
        <v>4342</v>
      </c>
      <c r="F653" s="314"/>
      <c r="I653" s="314"/>
    </row>
    <row r="654" spans="1:9" s="315" customFormat="1" ht="15" customHeight="1" x14ac:dyDescent="0.15">
      <c r="A654" s="316"/>
      <c r="B654" s="312" t="s">
        <v>4772</v>
      </c>
      <c r="C654" s="317" t="s">
        <v>4967</v>
      </c>
      <c r="D654" s="369" t="s">
        <v>7045</v>
      </c>
      <c r="E654" s="325" t="s">
        <v>4658</v>
      </c>
      <c r="F654" s="314"/>
      <c r="I654" s="314"/>
    </row>
    <row r="655" spans="1:9" s="315" customFormat="1" ht="15" customHeight="1" x14ac:dyDescent="0.15">
      <c r="A655" s="316"/>
      <c r="B655" s="312" t="s">
        <v>4772</v>
      </c>
      <c r="C655" s="317" t="s">
        <v>4967</v>
      </c>
      <c r="D655" s="369" t="s">
        <v>6968</v>
      </c>
      <c r="E655" s="325" t="s">
        <v>4663</v>
      </c>
      <c r="F655" s="314"/>
      <c r="I655" s="314"/>
    </row>
    <row r="656" spans="1:9" s="315" customFormat="1" ht="15" customHeight="1" x14ac:dyDescent="0.15">
      <c r="A656" s="321"/>
      <c r="B656" s="312" t="s">
        <v>4772</v>
      </c>
      <c r="C656" s="317" t="s">
        <v>4967</v>
      </c>
      <c r="D656" s="369" t="s">
        <v>7549</v>
      </c>
      <c r="E656" s="325" t="s">
        <v>4603</v>
      </c>
      <c r="F656" s="314"/>
      <c r="I656" s="314"/>
    </row>
    <row r="657" spans="1:9" s="315" customFormat="1" ht="15" customHeight="1" x14ac:dyDescent="0.15">
      <c r="A657" s="316"/>
      <c r="B657" s="312" t="s">
        <v>4772</v>
      </c>
      <c r="C657" s="317" t="s">
        <v>4967</v>
      </c>
      <c r="D657" s="369" t="s">
        <v>7663</v>
      </c>
      <c r="E657" s="325" t="s">
        <v>4664</v>
      </c>
      <c r="F657" s="314"/>
      <c r="I657" s="314"/>
    </row>
    <row r="658" spans="1:9" s="315" customFormat="1" ht="15" customHeight="1" x14ac:dyDescent="0.15">
      <c r="A658" s="316"/>
      <c r="B658" s="312" t="s">
        <v>4962</v>
      </c>
      <c r="C658" s="317" t="s">
        <v>7502</v>
      </c>
      <c r="D658" s="369" t="s">
        <v>7348</v>
      </c>
      <c r="E658" s="325" t="s">
        <v>4787</v>
      </c>
      <c r="F658" s="314"/>
      <c r="I658" s="314"/>
    </row>
    <row r="659" spans="1:9" s="315" customFormat="1" ht="15" customHeight="1" x14ac:dyDescent="0.15">
      <c r="A659" s="319"/>
      <c r="B659" s="312" t="s">
        <v>4629</v>
      </c>
      <c r="C659" s="317" t="s">
        <v>4135</v>
      </c>
      <c r="D659" s="369" t="s">
        <v>5709</v>
      </c>
      <c r="E659" s="325" t="s">
        <v>3972</v>
      </c>
      <c r="F659" s="314"/>
      <c r="I659" s="314"/>
    </row>
    <row r="660" spans="1:9" s="315" customFormat="1" ht="15" customHeight="1" x14ac:dyDescent="0.15">
      <c r="A660" s="319"/>
      <c r="B660" s="312" t="s">
        <v>4629</v>
      </c>
      <c r="C660" s="317" t="s">
        <v>4135</v>
      </c>
      <c r="D660" s="369" t="s">
        <v>5144</v>
      </c>
      <c r="E660" s="325" t="s">
        <v>4120</v>
      </c>
      <c r="F660" s="314"/>
      <c r="I660" s="314"/>
    </row>
    <row r="661" spans="1:9" s="315" customFormat="1" ht="15" customHeight="1" x14ac:dyDescent="0.15">
      <c r="A661" s="316"/>
      <c r="B661" s="312" t="s">
        <v>4772</v>
      </c>
      <c r="C661" s="317" t="s">
        <v>4967</v>
      </c>
      <c r="D661" s="369" t="s">
        <v>7643</v>
      </c>
      <c r="E661" s="325" t="s">
        <v>4605</v>
      </c>
      <c r="F661" s="314"/>
      <c r="I661" s="314"/>
    </row>
    <row r="662" spans="1:9" s="315" customFormat="1" ht="15" customHeight="1" x14ac:dyDescent="0.15">
      <c r="A662" s="316"/>
      <c r="B662" s="312" t="s">
        <v>3934</v>
      </c>
      <c r="C662" s="317" t="s">
        <v>3936</v>
      </c>
      <c r="D662" s="369" t="s">
        <v>5693</v>
      </c>
      <c r="E662" s="325" t="s">
        <v>4075</v>
      </c>
      <c r="F662" s="314"/>
      <c r="I662" s="314"/>
    </row>
    <row r="663" spans="1:9" s="315" customFormat="1" ht="15" customHeight="1" x14ac:dyDescent="0.15">
      <c r="A663" s="316"/>
      <c r="B663" s="312" t="s">
        <v>4772</v>
      </c>
      <c r="C663" s="317" t="s">
        <v>4967</v>
      </c>
      <c r="D663" s="369" t="s">
        <v>7393</v>
      </c>
      <c r="E663" s="325" t="s">
        <v>4606</v>
      </c>
      <c r="F663" s="314"/>
      <c r="I663" s="314"/>
    </row>
    <row r="664" spans="1:9" s="390" customFormat="1" ht="15" customHeight="1" x14ac:dyDescent="0.15">
      <c r="B664" s="390" t="s">
        <v>744</v>
      </c>
      <c r="C664" s="396" t="s">
        <v>797</v>
      </c>
      <c r="D664" s="392" t="s">
        <v>464</v>
      </c>
      <c r="E664" s="391" t="s">
        <v>399</v>
      </c>
    </row>
    <row r="665" spans="1:9" s="390" customFormat="1" ht="15" customHeight="1" x14ac:dyDescent="0.15">
      <c r="B665" s="390" t="s">
        <v>744</v>
      </c>
      <c r="C665" s="396" t="s">
        <v>12066</v>
      </c>
      <c r="D665" s="392" t="s">
        <v>665</v>
      </c>
      <c r="E665" s="391" t="s">
        <v>634</v>
      </c>
    </row>
    <row r="666" spans="1:9" s="390" customFormat="1" ht="15" customHeight="1" x14ac:dyDescent="0.15">
      <c r="B666" s="390" t="s">
        <v>744</v>
      </c>
      <c r="C666" s="396" t="s">
        <v>12066</v>
      </c>
      <c r="D666" s="392" t="s">
        <v>635</v>
      </c>
      <c r="E666" s="391" t="s">
        <v>643</v>
      </c>
    </row>
    <row r="667" spans="1:9" s="390" customFormat="1" ht="15" customHeight="1" x14ac:dyDescent="0.15">
      <c r="B667" s="390" t="s">
        <v>744</v>
      </c>
      <c r="C667" s="396" t="s">
        <v>12066</v>
      </c>
      <c r="D667" s="392" t="s">
        <v>644</v>
      </c>
      <c r="E667" s="391" t="s">
        <v>595</v>
      </c>
    </row>
    <row r="668" spans="1:9" s="315" customFormat="1" ht="15" customHeight="1" x14ac:dyDescent="0.15">
      <c r="A668" s="316"/>
      <c r="B668" s="312" t="s">
        <v>4962</v>
      </c>
      <c r="C668" s="317" t="s">
        <v>7502</v>
      </c>
      <c r="D668" s="369" t="s">
        <v>7752</v>
      </c>
      <c r="E668" s="325" t="s">
        <v>4802</v>
      </c>
      <c r="F668" s="314"/>
      <c r="I668" s="314"/>
    </row>
    <row r="669" spans="1:9" s="315" customFormat="1" ht="15" customHeight="1" x14ac:dyDescent="0.15">
      <c r="A669" s="323" t="s">
        <v>4058</v>
      </c>
      <c r="B669" s="312" t="s">
        <v>4629</v>
      </c>
      <c r="C669" s="317" t="s">
        <v>4135</v>
      </c>
      <c r="D669" s="369" t="s">
        <v>4111</v>
      </c>
      <c r="E669" s="325" t="s">
        <v>4450</v>
      </c>
      <c r="F669" s="314"/>
      <c r="I669" s="314"/>
    </row>
    <row r="670" spans="1:9" s="315" customFormat="1" ht="15" customHeight="1" x14ac:dyDescent="0.15">
      <c r="A670" s="323" t="s">
        <v>4058</v>
      </c>
      <c r="B670" s="312" t="s">
        <v>4629</v>
      </c>
      <c r="C670" s="317" t="s">
        <v>4135</v>
      </c>
      <c r="D670" s="369" t="s">
        <v>4112</v>
      </c>
      <c r="E670" s="325" t="s">
        <v>4514</v>
      </c>
      <c r="F670" s="314"/>
      <c r="I670" s="314"/>
    </row>
    <row r="671" spans="1:9" s="315" customFormat="1" ht="15" customHeight="1" x14ac:dyDescent="0.15">
      <c r="A671" s="319"/>
      <c r="B671" s="312" t="s">
        <v>4772</v>
      </c>
      <c r="C671" s="317" t="s">
        <v>4967</v>
      </c>
      <c r="D671" s="369" t="s">
        <v>6985</v>
      </c>
      <c r="E671" s="325" t="s">
        <v>4625</v>
      </c>
      <c r="F671" s="314"/>
      <c r="I671" s="314"/>
    </row>
    <row r="672" spans="1:9" s="315" customFormat="1" ht="15" customHeight="1" x14ac:dyDescent="0.15">
      <c r="A672" s="316"/>
      <c r="B672" s="312" t="s">
        <v>4533</v>
      </c>
      <c r="C672" s="317" t="s">
        <v>5098</v>
      </c>
      <c r="D672" s="369" t="s">
        <v>10239</v>
      </c>
      <c r="E672" s="325" t="s">
        <v>4588</v>
      </c>
      <c r="F672" s="314"/>
      <c r="I672" s="314"/>
    </row>
    <row r="673" spans="1:9" s="315" customFormat="1" ht="15" customHeight="1" x14ac:dyDescent="0.15">
      <c r="A673" s="316"/>
      <c r="B673" s="312" t="s">
        <v>4374</v>
      </c>
      <c r="C673" s="317" t="s">
        <v>7483</v>
      </c>
      <c r="D673" s="369" t="s">
        <v>8457</v>
      </c>
      <c r="E673" s="325" t="s">
        <v>4294</v>
      </c>
      <c r="F673" s="314"/>
      <c r="I673" s="314"/>
    </row>
    <row r="674" spans="1:9" s="315" customFormat="1" ht="15" customHeight="1" x14ac:dyDescent="0.15">
      <c r="A674" s="316"/>
      <c r="B674" s="312" t="s">
        <v>4667</v>
      </c>
      <c r="C674" s="317" t="s">
        <v>4184</v>
      </c>
      <c r="D674" s="369" t="s">
        <v>6043</v>
      </c>
      <c r="E674" s="325" t="s">
        <v>5685</v>
      </c>
      <c r="F674" s="314"/>
      <c r="I674" s="314"/>
    </row>
    <row r="675" spans="1:9" s="315" customFormat="1" ht="15" customHeight="1" x14ac:dyDescent="0.15">
      <c r="A675" s="316"/>
      <c r="B675" s="312" t="s">
        <v>4772</v>
      </c>
      <c r="C675" s="317" t="s">
        <v>4967</v>
      </c>
      <c r="D675" s="369" t="s">
        <v>7028</v>
      </c>
      <c r="E675" s="325" t="s">
        <v>4626</v>
      </c>
      <c r="F675" s="314"/>
      <c r="I675" s="314"/>
    </row>
    <row r="676" spans="1:9" s="315" customFormat="1" ht="15" customHeight="1" x14ac:dyDescent="0.15">
      <c r="A676" s="323"/>
      <c r="B676" s="312" t="s">
        <v>4629</v>
      </c>
      <c r="C676" s="317" t="s">
        <v>4135</v>
      </c>
      <c r="D676" s="369" t="s">
        <v>4113</v>
      </c>
      <c r="E676" s="325" t="s">
        <v>4521</v>
      </c>
      <c r="F676" s="314"/>
      <c r="I676" s="314"/>
    </row>
    <row r="677" spans="1:9" s="315" customFormat="1" ht="15" customHeight="1" x14ac:dyDescent="0.15">
      <c r="A677" s="319"/>
      <c r="B677" s="312" t="s">
        <v>4629</v>
      </c>
      <c r="C677" s="317" t="s">
        <v>4135</v>
      </c>
      <c r="D677" s="369" t="s">
        <v>4145</v>
      </c>
      <c r="E677" s="325" t="s">
        <v>5095</v>
      </c>
      <c r="F677" s="314"/>
      <c r="I677" s="314"/>
    </row>
    <row r="678" spans="1:9" s="390" customFormat="1" ht="15" customHeight="1" x14ac:dyDescent="0.15">
      <c r="B678" s="390" t="s">
        <v>744</v>
      </c>
      <c r="C678" s="396" t="s">
        <v>12065</v>
      </c>
      <c r="D678" s="392" t="s">
        <v>596</v>
      </c>
      <c r="E678" s="391" t="s">
        <v>505</v>
      </c>
    </row>
    <row r="679" spans="1:9" s="315" customFormat="1" ht="15" customHeight="1" x14ac:dyDescent="0.15">
      <c r="A679" s="316"/>
      <c r="B679" s="312" t="s">
        <v>4374</v>
      </c>
      <c r="C679" s="317" t="s">
        <v>7483</v>
      </c>
      <c r="D679" s="369" t="s">
        <v>3840</v>
      </c>
      <c r="E679" s="325" t="s">
        <v>4277</v>
      </c>
      <c r="F679" s="314"/>
      <c r="I679" s="314"/>
    </row>
    <row r="680" spans="1:9" s="315" customFormat="1" ht="15" customHeight="1" x14ac:dyDescent="0.15">
      <c r="A680" s="316"/>
      <c r="B680" s="312" t="s">
        <v>4962</v>
      </c>
      <c r="C680" s="317" t="s">
        <v>7502</v>
      </c>
      <c r="D680" s="369" t="s">
        <v>7780</v>
      </c>
      <c r="E680" s="325" t="s">
        <v>4775</v>
      </c>
      <c r="F680" s="314"/>
      <c r="I680" s="314"/>
    </row>
    <row r="681" spans="1:9" s="315" customFormat="1" ht="15" customHeight="1" x14ac:dyDescent="0.15">
      <c r="A681" s="323" t="s">
        <v>4058</v>
      </c>
      <c r="B681" s="312" t="s">
        <v>4629</v>
      </c>
      <c r="C681" s="317" t="s">
        <v>4135</v>
      </c>
      <c r="D681" s="369" t="s">
        <v>4146</v>
      </c>
      <c r="E681" s="325" t="s">
        <v>4418</v>
      </c>
      <c r="F681" s="314"/>
      <c r="I681" s="314"/>
    </row>
    <row r="682" spans="1:9" s="315" customFormat="1" ht="15" customHeight="1" x14ac:dyDescent="0.15">
      <c r="A682" s="323" t="s">
        <v>4058</v>
      </c>
      <c r="B682" s="312" t="s">
        <v>4629</v>
      </c>
      <c r="C682" s="317" t="s">
        <v>4135</v>
      </c>
      <c r="D682" s="369" t="s">
        <v>4147</v>
      </c>
      <c r="E682" s="325" t="s">
        <v>4481</v>
      </c>
      <c r="F682" s="314"/>
      <c r="I682" s="314"/>
    </row>
    <row r="683" spans="1:9" s="315" customFormat="1" ht="15" customHeight="1" x14ac:dyDescent="0.15">
      <c r="A683" s="316"/>
      <c r="B683" s="312" t="s">
        <v>4629</v>
      </c>
      <c r="C683" s="317" t="s">
        <v>4135</v>
      </c>
      <c r="D683" s="369" t="s">
        <v>5821</v>
      </c>
      <c r="E683" s="325" t="s">
        <v>4463</v>
      </c>
      <c r="F683" s="314"/>
      <c r="I683" s="314"/>
    </row>
    <row r="684" spans="1:9" s="315" customFormat="1" ht="15" customHeight="1" x14ac:dyDescent="0.15">
      <c r="A684" s="316"/>
      <c r="B684" s="312" t="s">
        <v>4374</v>
      </c>
      <c r="C684" s="317" t="s">
        <v>7483</v>
      </c>
      <c r="D684" s="369" t="s">
        <v>3841</v>
      </c>
      <c r="E684" s="325" t="s">
        <v>7680</v>
      </c>
      <c r="F684" s="314"/>
      <c r="I684" s="314"/>
    </row>
    <row r="685" spans="1:9" s="315" customFormat="1" ht="15" customHeight="1" x14ac:dyDescent="0.15">
      <c r="A685" s="316"/>
      <c r="B685" s="312" t="s">
        <v>4374</v>
      </c>
      <c r="C685" s="317" t="s">
        <v>7483</v>
      </c>
      <c r="D685" s="369" t="s">
        <v>3842</v>
      </c>
      <c r="E685" s="325" t="s">
        <v>4278</v>
      </c>
      <c r="F685" s="314"/>
      <c r="I685" s="314"/>
    </row>
    <row r="686" spans="1:9" s="315" customFormat="1" ht="15" customHeight="1" x14ac:dyDescent="0.15">
      <c r="A686" s="319"/>
      <c r="B686" s="312" t="s">
        <v>4374</v>
      </c>
      <c r="C686" s="317" t="s">
        <v>4968</v>
      </c>
      <c r="D686" s="369" t="s">
        <v>5748</v>
      </c>
      <c r="E686" s="325" t="s">
        <v>4260</v>
      </c>
      <c r="F686" s="314"/>
      <c r="I686" s="314"/>
    </row>
    <row r="687" spans="1:9" s="315" customFormat="1" ht="15" customHeight="1" x14ac:dyDescent="0.15">
      <c r="A687" s="316"/>
      <c r="B687" s="312" t="s">
        <v>4962</v>
      </c>
      <c r="C687" s="317" t="s">
        <v>7502</v>
      </c>
      <c r="D687" s="369" t="s">
        <v>8106</v>
      </c>
      <c r="E687" s="325" t="s">
        <v>4944</v>
      </c>
      <c r="F687" s="314"/>
      <c r="I687" s="314"/>
    </row>
    <row r="688" spans="1:9" s="315" customFormat="1" ht="15" customHeight="1" x14ac:dyDescent="0.15">
      <c r="A688" s="316"/>
      <c r="B688" s="312" t="s">
        <v>4772</v>
      </c>
      <c r="C688" s="317" t="s">
        <v>4967</v>
      </c>
      <c r="D688" s="369" t="s">
        <v>7664</v>
      </c>
      <c r="E688" s="325" t="s">
        <v>4627</v>
      </c>
      <c r="F688" s="314"/>
      <c r="I688" s="314"/>
    </row>
    <row r="689" spans="1:9" s="315" customFormat="1" ht="15" customHeight="1" x14ac:dyDescent="0.15">
      <c r="A689" s="316"/>
      <c r="B689" s="312" t="s">
        <v>3934</v>
      </c>
      <c r="C689" s="317" t="s">
        <v>3936</v>
      </c>
      <c r="D689" s="369" t="s">
        <v>5257</v>
      </c>
      <c r="E689" s="325" t="s">
        <v>4133</v>
      </c>
      <c r="F689" s="314"/>
      <c r="I689" s="314"/>
    </row>
    <row r="690" spans="1:9" s="390" customFormat="1" ht="15" customHeight="1" x14ac:dyDescent="0.15">
      <c r="B690" s="390" t="s">
        <v>744</v>
      </c>
      <c r="C690" s="396" t="s">
        <v>12065</v>
      </c>
      <c r="D690" s="392" t="s">
        <v>597</v>
      </c>
      <c r="E690" s="391" t="s">
        <v>554</v>
      </c>
    </row>
    <row r="691" spans="1:9" s="315" customFormat="1" ht="15" customHeight="1" x14ac:dyDescent="0.15">
      <c r="A691" s="319"/>
      <c r="B691" s="312" t="s">
        <v>4374</v>
      </c>
      <c r="C691" s="317" t="s">
        <v>4968</v>
      </c>
      <c r="D691" s="369" t="s">
        <v>5258</v>
      </c>
      <c r="E691" s="325" t="s">
        <v>4261</v>
      </c>
      <c r="F691" s="314"/>
      <c r="I691" s="314"/>
    </row>
    <row r="692" spans="1:9" s="390" customFormat="1" ht="15" customHeight="1" x14ac:dyDescent="0.15">
      <c r="B692" s="390" t="s">
        <v>744</v>
      </c>
      <c r="C692" s="396" t="s">
        <v>12066</v>
      </c>
      <c r="D692" s="392" t="s">
        <v>598</v>
      </c>
      <c r="E692" s="391" t="s">
        <v>590</v>
      </c>
    </row>
    <row r="693" spans="1:9" s="390" customFormat="1" ht="15" customHeight="1" x14ac:dyDescent="0.15">
      <c r="B693" s="390" t="s">
        <v>744</v>
      </c>
      <c r="C693" s="396" t="s">
        <v>12065</v>
      </c>
      <c r="D693" s="392" t="s">
        <v>591</v>
      </c>
      <c r="E693" s="391" t="s">
        <v>417</v>
      </c>
    </row>
    <row r="694" spans="1:9" s="315" customFormat="1" ht="15" customHeight="1" x14ac:dyDescent="0.15">
      <c r="A694" s="319"/>
      <c r="B694" s="312" t="s">
        <v>4629</v>
      </c>
      <c r="C694" s="317" t="s">
        <v>4135</v>
      </c>
      <c r="D694" s="369" t="s">
        <v>4148</v>
      </c>
      <c r="E694" s="325" t="s">
        <v>4482</v>
      </c>
      <c r="F694" s="314"/>
      <c r="I694" s="314"/>
    </row>
    <row r="695" spans="1:9" s="315" customFormat="1" ht="15" customHeight="1" x14ac:dyDescent="0.15">
      <c r="A695" s="316"/>
      <c r="B695" s="312" t="s">
        <v>4374</v>
      </c>
      <c r="C695" s="317" t="s">
        <v>7483</v>
      </c>
      <c r="D695" s="369" t="s">
        <v>3843</v>
      </c>
      <c r="E695" s="325" t="s">
        <v>4306</v>
      </c>
      <c r="F695" s="314"/>
      <c r="I695" s="314"/>
    </row>
    <row r="696" spans="1:9" s="315" customFormat="1" ht="15" customHeight="1" x14ac:dyDescent="0.15">
      <c r="A696" s="319"/>
      <c r="B696" s="312" t="s">
        <v>4374</v>
      </c>
      <c r="C696" s="317" t="s">
        <v>4968</v>
      </c>
      <c r="D696" s="369" t="s">
        <v>6955</v>
      </c>
      <c r="E696" s="325" t="s">
        <v>4282</v>
      </c>
      <c r="F696" s="314"/>
      <c r="I696" s="314"/>
    </row>
    <row r="697" spans="1:9" s="315" customFormat="1" ht="15" customHeight="1" x14ac:dyDescent="0.15">
      <c r="A697" s="319"/>
      <c r="B697" s="312" t="s">
        <v>4374</v>
      </c>
      <c r="C697" s="317" t="s">
        <v>4968</v>
      </c>
      <c r="D697" s="369" t="s">
        <v>6970</v>
      </c>
      <c r="E697" s="325" t="s">
        <v>4286</v>
      </c>
      <c r="F697" s="314"/>
      <c r="I697" s="314"/>
    </row>
    <row r="698" spans="1:9" s="315" customFormat="1" ht="15" customHeight="1" x14ac:dyDescent="0.15">
      <c r="A698" s="316"/>
      <c r="B698" s="312" t="s">
        <v>4772</v>
      </c>
      <c r="C698" s="317" t="s">
        <v>4967</v>
      </c>
      <c r="D698" s="369" t="s">
        <v>7169</v>
      </c>
      <c r="E698" s="325" t="s">
        <v>4649</v>
      </c>
      <c r="F698" s="314"/>
      <c r="I698" s="314"/>
    </row>
    <row r="699" spans="1:9" s="315" customFormat="1" ht="15" customHeight="1" x14ac:dyDescent="0.15">
      <c r="A699" s="316"/>
      <c r="B699" s="312" t="s">
        <v>4374</v>
      </c>
      <c r="C699" s="317" t="s">
        <v>7483</v>
      </c>
      <c r="D699" s="369" t="s">
        <v>4305</v>
      </c>
      <c r="E699" s="325" t="s">
        <v>4328</v>
      </c>
      <c r="F699" s="314"/>
      <c r="I699" s="314"/>
    </row>
    <row r="700" spans="1:9" s="390" customFormat="1" ht="15" customHeight="1" x14ac:dyDescent="0.15">
      <c r="B700" s="390" t="s">
        <v>744</v>
      </c>
      <c r="C700" s="396" t="s">
        <v>12066</v>
      </c>
      <c r="D700" s="392" t="s">
        <v>592</v>
      </c>
      <c r="E700" s="391" t="s">
        <v>641</v>
      </c>
    </row>
    <row r="701" spans="1:9" s="315" customFormat="1" ht="15" customHeight="1" x14ac:dyDescent="0.15">
      <c r="A701" s="316"/>
      <c r="B701" s="312" t="s">
        <v>4374</v>
      </c>
      <c r="C701" s="317" t="s">
        <v>7483</v>
      </c>
      <c r="D701" s="369" t="s">
        <v>3837</v>
      </c>
      <c r="E701" s="325" t="s">
        <v>4307</v>
      </c>
      <c r="F701" s="314"/>
      <c r="I701" s="314"/>
    </row>
    <row r="702" spans="1:9" s="315" customFormat="1" ht="15" customHeight="1" x14ac:dyDescent="0.15">
      <c r="A702" s="316"/>
      <c r="B702" s="312" t="s">
        <v>4962</v>
      </c>
      <c r="C702" s="317" t="s">
        <v>7502</v>
      </c>
      <c r="D702" s="369" t="s">
        <v>7498</v>
      </c>
      <c r="E702" s="325" t="s">
        <v>4945</v>
      </c>
      <c r="F702" s="314"/>
      <c r="I702" s="314"/>
    </row>
    <row r="703" spans="1:9" s="315" customFormat="1" ht="15" customHeight="1" x14ac:dyDescent="0.15">
      <c r="A703" s="316"/>
      <c r="B703" s="312" t="s">
        <v>4962</v>
      </c>
      <c r="C703" s="317" t="s">
        <v>7502</v>
      </c>
      <c r="D703" s="369" t="s">
        <v>7796</v>
      </c>
      <c r="E703" s="325" t="s">
        <v>4999</v>
      </c>
      <c r="F703" s="314"/>
      <c r="I703" s="314"/>
    </row>
    <row r="704" spans="1:9" s="390" customFormat="1" ht="15" customHeight="1" x14ac:dyDescent="0.15">
      <c r="B704" s="390" t="s">
        <v>744</v>
      </c>
      <c r="C704" s="396" t="s">
        <v>12065</v>
      </c>
      <c r="D704" s="392" t="s">
        <v>642</v>
      </c>
      <c r="E704" s="391" t="s">
        <v>477</v>
      </c>
    </row>
    <row r="705" spans="1:9" s="315" customFormat="1" ht="15" customHeight="1" x14ac:dyDescent="0.15">
      <c r="A705" s="319"/>
      <c r="B705" s="312" t="s">
        <v>4374</v>
      </c>
      <c r="C705" s="317" t="s">
        <v>4968</v>
      </c>
      <c r="D705" s="369" t="s">
        <v>5366</v>
      </c>
      <c r="E705" s="325" t="s">
        <v>4265</v>
      </c>
      <c r="F705" s="314"/>
      <c r="I705" s="314"/>
    </row>
    <row r="706" spans="1:9" s="315" customFormat="1" ht="15" customHeight="1" x14ac:dyDescent="0.15">
      <c r="A706" s="316"/>
      <c r="B706" s="312" t="s">
        <v>4772</v>
      </c>
      <c r="C706" s="317" t="s">
        <v>4967</v>
      </c>
      <c r="D706" s="369" t="s">
        <v>6984</v>
      </c>
      <c r="E706" s="325" t="s">
        <v>4593</v>
      </c>
      <c r="F706" s="314"/>
      <c r="I706" s="314"/>
    </row>
    <row r="707" spans="1:9" s="315" customFormat="1" ht="15" customHeight="1" x14ac:dyDescent="0.15">
      <c r="A707" s="319"/>
      <c r="B707" s="312" t="s">
        <v>4629</v>
      </c>
      <c r="C707" s="317" t="s">
        <v>4135</v>
      </c>
      <c r="D707" s="369" t="s">
        <v>4114</v>
      </c>
      <c r="E707" s="325" t="s">
        <v>4053</v>
      </c>
      <c r="F707" s="314"/>
      <c r="I707" s="314"/>
    </row>
    <row r="708" spans="1:9" s="315" customFormat="1" ht="15" customHeight="1" x14ac:dyDescent="0.15">
      <c r="A708" s="316"/>
      <c r="B708" s="312" t="s">
        <v>4374</v>
      </c>
      <c r="C708" s="317" t="s">
        <v>7483</v>
      </c>
      <c r="D708" s="369" t="s">
        <v>3969</v>
      </c>
      <c r="E708" s="325" t="s">
        <v>4248</v>
      </c>
      <c r="F708" s="314"/>
      <c r="I708" s="314"/>
    </row>
    <row r="709" spans="1:9" s="315" customFormat="1" ht="15" customHeight="1" x14ac:dyDescent="0.15">
      <c r="A709" s="316"/>
      <c r="B709" s="312" t="s">
        <v>4374</v>
      </c>
      <c r="C709" s="317" t="s">
        <v>7483</v>
      </c>
      <c r="D709" s="369" t="s">
        <v>3807</v>
      </c>
      <c r="E709" s="325" t="s">
        <v>4249</v>
      </c>
      <c r="F709" s="314"/>
      <c r="I709" s="314"/>
    </row>
    <row r="710" spans="1:9" s="315" customFormat="1" ht="15" customHeight="1" x14ac:dyDescent="0.15">
      <c r="A710" s="319"/>
      <c r="B710" s="312" t="s">
        <v>4374</v>
      </c>
      <c r="C710" s="317" t="s">
        <v>4968</v>
      </c>
      <c r="D710" s="369" t="s">
        <v>5817</v>
      </c>
      <c r="E710" s="325" t="s">
        <v>4227</v>
      </c>
      <c r="F710" s="314"/>
      <c r="I710" s="314"/>
    </row>
    <row r="711" spans="1:9" s="315" customFormat="1" ht="15" customHeight="1" x14ac:dyDescent="0.15">
      <c r="A711" s="316"/>
      <c r="B711" s="312" t="s">
        <v>4962</v>
      </c>
      <c r="C711" s="317" t="s">
        <v>7502</v>
      </c>
      <c r="D711" s="369" t="s">
        <v>7841</v>
      </c>
      <c r="E711" s="325" t="s">
        <v>4828</v>
      </c>
      <c r="F711" s="314"/>
      <c r="I711" s="314"/>
    </row>
    <row r="712" spans="1:9" s="315" customFormat="1" ht="15" customHeight="1" x14ac:dyDescent="0.15">
      <c r="A712" s="316"/>
      <c r="B712" s="312" t="s">
        <v>4962</v>
      </c>
      <c r="C712" s="317" t="s">
        <v>7502</v>
      </c>
      <c r="D712" s="369" t="s">
        <v>8048</v>
      </c>
      <c r="E712" s="325" t="s">
        <v>4792</v>
      </c>
      <c r="F712" s="314"/>
      <c r="I712" s="314"/>
    </row>
    <row r="713" spans="1:9" s="315" customFormat="1" ht="15" customHeight="1" x14ac:dyDescent="0.15">
      <c r="A713" s="319"/>
      <c r="B713" s="312" t="s">
        <v>4228</v>
      </c>
      <c r="C713" s="317" t="s">
        <v>4968</v>
      </c>
      <c r="D713" s="369" t="s">
        <v>5680</v>
      </c>
      <c r="E713" s="325" t="s">
        <v>4295</v>
      </c>
      <c r="F713" s="314"/>
      <c r="I713" s="314"/>
    </row>
    <row r="714" spans="1:9" s="315" customFormat="1" ht="15" customHeight="1" x14ac:dyDescent="0.15">
      <c r="A714" s="316"/>
      <c r="B714" s="312" t="s">
        <v>4962</v>
      </c>
      <c r="C714" s="317" t="s">
        <v>7502</v>
      </c>
      <c r="D714" s="369" t="s">
        <v>7346</v>
      </c>
      <c r="E714" s="325" t="s">
        <v>4811</v>
      </c>
      <c r="F714" s="314"/>
      <c r="I714" s="314"/>
    </row>
    <row r="715" spans="1:9" s="315" customFormat="1" ht="15" customHeight="1" x14ac:dyDescent="0.15">
      <c r="A715" s="316"/>
      <c r="B715" s="312" t="s">
        <v>4962</v>
      </c>
      <c r="C715" s="317" t="s">
        <v>7502</v>
      </c>
      <c r="D715" s="369" t="s">
        <v>7753</v>
      </c>
      <c r="E715" s="325" t="s">
        <v>4896</v>
      </c>
      <c r="F715" s="314"/>
      <c r="I715" s="314"/>
    </row>
    <row r="716" spans="1:9" s="315" customFormat="1" ht="15" customHeight="1" x14ac:dyDescent="0.15">
      <c r="A716" s="319"/>
      <c r="B716" s="312" t="s">
        <v>4374</v>
      </c>
      <c r="C716" s="317" t="s">
        <v>4968</v>
      </c>
      <c r="D716" s="369" t="s">
        <v>5749</v>
      </c>
      <c r="E716" s="325" t="s">
        <v>4292</v>
      </c>
      <c r="F716" s="314"/>
      <c r="I716" s="314"/>
    </row>
    <row r="717" spans="1:9" s="315" customFormat="1" ht="15" customHeight="1" x14ac:dyDescent="0.15">
      <c r="A717" s="316"/>
      <c r="B717" s="312" t="s">
        <v>4962</v>
      </c>
      <c r="C717" s="317" t="s">
        <v>7502</v>
      </c>
      <c r="D717" s="369" t="s">
        <v>7851</v>
      </c>
      <c r="E717" s="325" t="s">
        <v>4798</v>
      </c>
      <c r="F717" s="314"/>
      <c r="I717" s="314"/>
    </row>
    <row r="718" spans="1:9" s="315" customFormat="1" ht="15" customHeight="1" x14ac:dyDescent="0.15">
      <c r="A718" s="316"/>
      <c r="B718" s="312" t="s">
        <v>4374</v>
      </c>
      <c r="C718" s="317" t="s">
        <v>4968</v>
      </c>
      <c r="D718" s="369" t="s">
        <v>7907</v>
      </c>
      <c r="E718" s="325" t="s">
        <v>7945</v>
      </c>
      <c r="F718" s="314"/>
      <c r="I718" s="314"/>
    </row>
    <row r="719" spans="1:9" s="390" customFormat="1" ht="15" customHeight="1" x14ac:dyDescent="0.15">
      <c r="B719" s="390" t="s">
        <v>744</v>
      </c>
      <c r="C719" s="396" t="s">
        <v>12065</v>
      </c>
      <c r="D719" s="392" t="s">
        <v>651</v>
      </c>
      <c r="E719" s="391" t="s">
        <v>478</v>
      </c>
    </row>
    <row r="720" spans="1:9" s="390" customFormat="1" ht="15" customHeight="1" x14ac:dyDescent="0.15">
      <c r="B720" s="390" t="s">
        <v>744</v>
      </c>
      <c r="C720" s="396" t="s">
        <v>12066</v>
      </c>
      <c r="D720" s="392" t="s">
        <v>621</v>
      </c>
      <c r="E720" s="391" t="s">
        <v>660</v>
      </c>
    </row>
    <row r="721" spans="1:9" s="315" customFormat="1" ht="15" customHeight="1" x14ac:dyDescent="0.15">
      <c r="A721" s="316"/>
      <c r="B721" s="312" t="s">
        <v>4772</v>
      </c>
      <c r="C721" s="317" t="s">
        <v>4967</v>
      </c>
      <c r="D721" s="369" t="s">
        <v>6909</v>
      </c>
      <c r="E721" s="325" t="s">
        <v>4631</v>
      </c>
      <c r="F721" s="314"/>
      <c r="I721" s="314"/>
    </row>
    <row r="722" spans="1:9" s="315" customFormat="1" ht="15" customHeight="1" x14ac:dyDescent="0.15">
      <c r="A722" s="316"/>
      <c r="B722" s="312" t="s">
        <v>4962</v>
      </c>
      <c r="C722" s="317" t="s">
        <v>7502</v>
      </c>
      <c r="D722" s="369" t="s">
        <v>7721</v>
      </c>
      <c r="E722" s="325" t="s">
        <v>4764</v>
      </c>
      <c r="F722" s="314"/>
      <c r="I722" s="314"/>
    </row>
    <row r="723" spans="1:9" s="315" customFormat="1" ht="15" customHeight="1" x14ac:dyDescent="0.15">
      <c r="A723" s="316"/>
      <c r="B723" s="312" t="s">
        <v>4629</v>
      </c>
      <c r="C723" s="317" t="s">
        <v>4135</v>
      </c>
      <c r="D723" s="369" t="s">
        <v>4054</v>
      </c>
      <c r="E723" s="325" t="s">
        <v>4487</v>
      </c>
      <c r="F723" s="314"/>
      <c r="I723" s="314"/>
    </row>
    <row r="724" spans="1:9" s="315" customFormat="1" ht="15" customHeight="1" x14ac:dyDescent="0.15">
      <c r="A724" s="316"/>
      <c r="B724" s="312" t="s">
        <v>4772</v>
      </c>
      <c r="C724" s="317" t="s">
        <v>4967</v>
      </c>
      <c r="D724" s="369" t="s">
        <v>7097</v>
      </c>
      <c r="E724" s="325" t="s">
        <v>4653</v>
      </c>
      <c r="F724" s="314"/>
      <c r="I724" s="314"/>
    </row>
    <row r="725" spans="1:9" ht="15" customHeight="1" x14ac:dyDescent="0.15">
      <c r="B725" s="312" t="s">
        <v>4772</v>
      </c>
      <c r="C725" s="317" t="s">
        <v>4967</v>
      </c>
      <c r="D725" s="369" t="s">
        <v>3068</v>
      </c>
      <c r="E725" s="315" t="s">
        <v>3070</v>
      </c>
      <c r="F725" s="315"/>
    </row>
    <row r="726" spans="1:9" s="315" customFormat="1" ht="15" customHeight="1" x14ac:dyDescent="0.15">
      <c r="A726" s="316"/>
      <c r="B726" s="312" t="s">
        <v>4772</v>
      </c>
      <c r="C726" s="317" t="s">
        <v>4967</v>
      </c>
      <c r="D726" s="369" t="s">
        <v>7098</v>
      </c>
      <c r="E726" s="325" t="s">
        <v>4595</v>
      </c>
      <c r="F726" s="314"/>
      <c r="I726" s="314"/>
    </row>
    <row r="727" spans="1:9" ht="15" customHeight="1" x14ac:dyDescent="0.15">
      <c r="B727" s="312" t="s">
        <v>4772</v>
      </c>
      <c r="C727" s="317" t="s">
        <v>4967</v>
      </c>
      <c r="D727" s="369" t="s">
        <v>3069</v>
      </c>
      <c r="E727" s="315" t="s">
        <v>3074</v>
      </c>
      <c r="F727" s="315"/>
    </row>
    <row r="728" spans="1:9" ht="15" customHeight="1" x14ac:dyDescent="0.15">
      <c r="B728" s="312" t="s">
        <v>4772</v>
      </c>
      <c r="C728" s="317" t="s">
        <v>4967</v>
      </c>
      <c r="D728" s="369" t="s">
        <v>2999</v>
      </c>
      <c r="E728" s="315" t="s">
        <v>3071</v>
      </c>
      <c r="F728" s="314"/>
    </row>
    <row r="729" spans="1:9" s="390" customFormat="1" ht="15" customHeight="1" x14ac:dyDescent="0.15">
      <c r="B729" s="390" t="s">
        <v>744</v>
      </c>
      <c r="C729" s="396" t="s">
        <v>12066</v>
      </c>
      <c r="D729" s="392" t="s">
        <v>661</v>
      </c>
      <c r="E729" s="391" t="s">
        <v>613</v>
      </c>
    </row>
    <row r="730" spans="1:9" s="315" customFormat="1" ht="15" customHeight="1" x14ac:dyDescent="0.15">
      <c r="A730" s="316"/>
      <c r="B730" s="312" t="s">
        <v>4962</v>
      </c>
      <c r="C730" s="317" t="s">
        <v>7502</v>
      </c>
      <c r="D730" s="369" t="s">
        <v>7733</v>
      </c>
      <c r="E730" s="325" t="s">
        <v>4785</v>
      </c>
      <c r="F730" s="314"/>
      <c r="I730" s="314"/>
    </row>
    <row r="731" spans="1:9" s="390" customFormat="1" ht="15" customHeight="1" x14ac:dyDescent="0.15">
      <c r="B731" s="390" t="s">
        <v>744</v>
      </c>
      <c r="C731" s="396" t="s">
        <v>12066</v>
      </c>
      <c r="D731" s="392" t="s">
        <v>614</v>
      </c>
      <c r="E731" s="391" t="s">
        <v>569</v>
      </c>
    </row>
    <row r="732" spans="1:9" s="315" customFormat="1" ht="15" customHeight="1" x14ac:dyDescent="0.15">
      <c r="A732" s="316"/>
      <c r="B732" s="312" t="s">
        <v>4629</v>
      </c>
      <c r="C732" s="317" t="s">
        <v>4135</v>
      </c>
      <c r="D732" s="369" t="s">
        <v>5822</v>
      </c>
      <c r="E732" s="325" t="s">
        <v>4488</v>
      </c>
      <c r="F732" s="314"/>
      <c r="I732" s="314"/>
    </row>
    <row r="733" spans="1:9" s="315" customFormat="1" ht="15" customHeight="1" x14ac:dyDescent="0.15">
      <c r="A733" s="316"/>
      <c r="B733" s="312" t="s">
        <v>4629</v>
      </c>
      <c r="C733" s="317" t="s">
        <v>4135</v>
      </c>
      <c r="D733" s="369" t="s">
        <v>4055</v>
      </c>
      <c r="E733" s="325" t="s">
        <v>4509</v>
      </c>
      <c r="F733" s="314"/>
      <c r="I733" s="314"/>
    </row>
    <row r="734" spans="1:9" s="315" customFormat="1" ht="15" customHeight="1" x14ac:dyDescent="0.15">
      <c r="A734" s="316"/>
      <c r="B734" s="312" t="s">
        <v>4962</v>
      </c>
      <c r="C734" s="317" t="s">
        <v>7502</v>
      </c>
      <c r="D734" s="369" t="s">
        <v>7871</v>
      </c>
      <c r="E734" s="325" t="s">
        <v>4804</v>
      </c>
      <c r="F734" s="314"/>
      <c r="I734" s="314"/>
    </row>
    <row r="735" spans="1:9" s="315" customFormat="1" ht="15" customHeight="1" x14ac:dyDescent="0.15">
      <c r="A735" s="316"/>
      <c r="B735" s="312" t="s">
        <v>4962</v>
      </c>
      <c r="C735" s="317" t="s">
        <v>7502</v>
      </c>
      <c r="D735" s="369" t="s">
        <v>7531</v>
      </c>
      <c r="E735" s="325" t="s">
        <v>4895</v>
      </c>
      <c r="F735" s="314"/>
      <c r="I735" s="314"/>
    </row>
    <row r="736" spans="1:9" s="315" customFormat="1" ht="15" customHeight="1" x14ac:dyDescent="0.15">
      <c r="A736" s="316"/>
      <c r="B736" s="312" t="s">
        <v>4962</v>
      </c>
      <c r="C736" s="317" t="s">
        <v>7502</v>
      </c>
      <c r="D736" s="369" t="s">
        <v>7540</v>
      </c>
      <c r="E736" s="325" t="s">
        <v>4770</v>
      </c>
      <c r="F736" s="314"/>
      <c r="I736" s="314"/>
    </row>
    <row r="737" spans="1:9" s="315" customFormat="1" ht="15" customHeight="1" x14ac:dyDescent="0.15">
      <c r="A737" s="316"/>
      <c r="B737" s="312" t="s">
        <v>4962</v>
      </c>
      <c r="C737" s="317" t="s">
        <v>7502</v>
      </c>
      <c r="D737" s="369" t="s">
        <v>7913</v>
      </c>
      <c r="E737" s="325" t="s">
        <v>4771</v>
      </c>
      <c r="F737" s="314"/>
      <c r="I737" s="314"/>
    </row>
    <row r="738" spans="1:9" s="315" customFormat="1" ht="15" customHeight="1" x14ac:dyDescent="0.15">
      <c r="A738" s="316"/>
      <c r="B738" s="312" t="s">
        <v>4962</v>
      </c>
      <c r="C738" s="317" t="s">
        <v>7502</v>
      </c>
      <c r="D738" s="369" t="s">
        <v>7623</v>
      </c>
      <c r="E738" s="325" t="s">
        <v>4827</v>
      </c>
      <c r="F738" s="314"/>
      <c r="I738" s="314"/>
    </row>
    <row r="739" spans="1:9" s="390" customFormat="1" ht="15" customHeight="1" x14ac:dyDescent="0.15">
      <c r="B739" s="390" t="s">
        <v>744</v>
      </c>
      <c r="C739" s="396" t="s">
        <v>12066</v>
      </c>
      <c r="D739" s="392" t="s">
        <v>570</v>
      </c>
      <c r="E739" s="391" t="s">
        <v>615</v>
      </c>
    </row>
    <row r="740" spans="1:9" s="315" customFormat="1" ht="15" customHeight="1" x14ac:dyDescent="0.15">
      <c r="A740" s="319"/>
      <c r="B740" s="312" t="s">
        <v>4374</v>
      </c>
      <c r="C740" s="317" t="s">
        <v>4968</v>
      </c>
      <c r="D740" s="369" t="s">
        <v>5823</v>
      </c>
      <c r="E740" s="325" t="s">
        <v>4256</v>
      </c>
      <c r="F740" s="314"/>
      <c r="I740" s="314"/>
    </row>
    <row r="741" spans="1:9" s="315" customFormat="1" ht="15" customHeight="1" x14ac:dyDescent="0.15">
      <c r="A741" s="319"/>
      <c r="B741" s="312" t="s">
        <v>4374</v>
      </c>
      <c r="C741" s="317" t="s">
        <v>4968</v>
      </c>
      <c r="D741" s="369" t="s">
        <v>5924</v>
      </c>
      <c r="E741" s="325" t="s">
        <v>4296</v>
      </c>
      <c r="F741" s="314"/>
      <c r="I741" s="314"/>
    </row>
    <row r="742" spans="1:9" s="315" customFormat="1" ht="15" customHeight="1" x14ac:dyDescent="0.15">
      <c r="A742" s="321" t="s">
        <v>4596</v>
      </c>
      <c r="B742" s="312" t="s">
        <v>4772</v>
      </c>
      <c r="C742" s="317" t="s">
        <v>4967</v>
      </c>
      <c r="D742" s="369" t="s">
        <v>6865</v>
      </c>
      <c r="E742" s="325" t="s">
        <v>4616</v>
      </c>
      <c r="F742" s="314"/>
      <c r="I742" s="314"/>
    </row>
    <row r="743" spans="1:9" s="315" customFormat="1" ht="15" customHeight="1" x14ac:dyDescent="0.15">
      <c r="A743" s="321"/>
      <c r="B743" s="312" t="s">
        <v>4772</v>
      </c>
      <c r="C743" s="317" t="s">
        <v>4967</v>
      </c>
      <c r="D743" s="369" t="s">
        <v>7333</v>
      </c>
      <c r="E743" s="325" t="s">
        <v>4617</v>
      </c>
      <c r="F743" s="314"/>
      <c r="I743" s="314"/>
    </row>
    <row r="744" spans="1:9" ht="15" customHeight="1" x14ac:dyDescent="0.15">
      <c r="B744" s="312" t="s">
        <v>4772</v>
      </c>
      <c r="C744" s="317" t="s">
        <v>4967</v>
      </c>
      <c r="D744" s="369" t="s">
        <v>3000</v>
      </c>
      <c r="E744" s="315" t="s">
        <v>3073</v>
      </c>
      <c r="F744" s="315"/>
    </row>
    <row r="745" spans="1:9" ht="15" customHeight="1" x14ac:dyDescent="0.15">
      <c r="B745" s="312" t="s">
        <v>4772</v>
      </c>
      <c r="C745" s="317" t="s">
        <v>4967</v>
      </c>
      <c r="D745" s="369" t="s">
        <v>3001</v>
      </c>
      <c r="E745" s="315" t="s">
        <v>3079</v>
      </c>
      <c r="F745" s="314"/>
    </row>
    <row r="746" spans="1:9" s="390" customFormat="1" ht="15" customHeight="1" x14ac:dyDescent="0.15">
      <c r="B746" s="390" t="s">
        <v>744</v>
      </c>
      <c r="C746" s="396" t="s">
        <v>12065</v>
      </c>
      <c r="D746" s="392" t="s">
        <v>616</v>
      </c>
      <c r="E746" s="391" t="s">
        <v>479</v>
      </c>
    </row>
    <row r="747" spans="1:9" ht="15" customHeight="1" x14ac:dyDescent="0.15">
      <c r="B747" s="312" t="s">
        <v>4772</v>
      </c>
      <c r="C747" s="317" t="s">
        <v>4967</v>
      </c>
      <c r="D747" s="369" t="s">
        <v>3002</v>
      </c>
      <c r="E747" s="315" t="s">
        <v>3151</v>
      </c>
      <c r="F747" s="315"/>
    </row>
    <row r="748" spans="1:9" ht="15" customHeight="1" x14ac:dyDescent="0.15">
      <c r="B748" s="312" t="s">
        <v>4772</v>
      </c>
      <c r="C748" s="317" t="s">
        <v>4967</v>
      </c>
      <c r="D748" s="369" t="s">
        <v>3095</v>
      </c>
      <c r="E748" s="315" t="s">
        <v>3152</v>
      </c>
      <c r="F748" s="315"/>
    </row>
    <row r="749" spans="1:9" s="315" customFormat="1" ht="15" customHeight="1" x14ac:dyDescent="0.15">
      <c r="A749" s="316"/>
      <c r="B749" s="312" t="s">
        <v>4962</v>
      </c>
      <c r="C749" s="317" t="s">
        <v>7502</v>
      </c>
      <c r="D749" s="369" t="s">
        <v>7802</v>
      </c>
      <c r="E749" s="325" t="s">
        <v>4749</v>
      </c>
      <c r="F749" s="314"/>
      <c r="I749" s="314"/>
    </row>
    <row r="750" spans="1:9" s="315" customFormat="1" ht="15" customHeight="1" x14ac:dyDescent="0.15">
      <c r="A750" s="316"/>
      <c r="B750" s="312" t="s">
        <v>4962</v>
      </c>
      <c r="C750" s="317" t="s">
        <v>7502</v>
      </c>
      <c r="D750" s="369" t="s">
        <v>7340</v>
      </c>
      <c r="E750" s="325" t="s">
        <v>4773</v>
      </c>
      <c r="F750" s="314"/>
      <c r="I750" s="314"/>
    </row>
    <row r="751" spans="1:9" s="315" customFormat="1" ht="15" customHeight="1" x14ac:dyDescent="0.15">
      <c r="A751" s="319"/>
      <c r="B751" s="312" t="s">
        <v>4374</v>
      </c>
      <c r="C751" s="317" t="s">
        <v>4968</v>
      </c>
      <c r="D751" s="369" t="s">
        <v>5549</v>
      </c>
      <c r="E751" s="325" t="s">
        <v>3844</v>
      </c>
      <c r="F751" s="314"/>
      <c r="I751" s="314"/>
    </row>
    <row r="752" spans="1:9" ht="15" customHeight="1" x14ac:dyDescent="0.15">
      <c r="B752" s="312" t="s">
        <v>4772</v>
      </c>
      <c r="C752" s="317" t="s">
        <v>4967</v>
      </c>
      <c r="D752" s="369" t="s">
        <v>3096</v>
      </c>
      <c r="E752" s="315" t="s">
        <v>3223</v>
      </c>
      <c r="F752" s="315"/>
    </row>
    <row r="753" spans="1:9" s="390" customFormat="1" ht="15" customHeight="1" x14ac:dyDescent="0.15">
      <c r="B753" s="390" t="s">
        <v>744</v>
      </c>
      <c r="C753" s="396" t="s">
        <v>12066</v>
      </c>
      <c r="D753" s="392" t="s">
        <v>617</v>
      </c>
      <c r="E753" s="391" t="s">
        <v>628</v>
      </c>
    </row>
    <row r="754" spans="1:9" s="315" customFormat="1" ht="15" customHeight="1" x14ac:dyDescent="0.15">
      <c r="A754" s="319"/>
      <c r="B754" s="312" t="s">
        <v>4374</v>
      </c>
      <c r="C754" s="317" t="s">
        <v>4968</v>
      </c>
      <c r="D754" s="369" t="s">
        <v>6908</v>
      </c>
      <c r="E754" s="325" t="s">
        <v>4275</v>
      </c>
      <c r="F754" s="314"/>
      <c r="I754" s="314"/>
    </row>
    <row r="755" spans="1:9" s="315" customFormat="1" ht="15" customHeight="1" x14ac:dyDescent="0.15">
      <c r="A755" s="319" t="s">
        <v>4659</v>
      </c>
      <c r="B755" s="312" t="s">
        <v>4772</v>
      </c>
      <c r="C755" s="317" t="s">
        <v>4967</v>
      </c>
      <c r="D755" s="369" t="s">
        <v>7392</v>
      </c>
      <c r="E755" s="325" t="s">
        <v>4639</v>
      </c>
      <c r="F755" s="314"/>
      <c r="I755" s="314"/>
    </row>
    <row r="756" spans="1:9" s="315" customFormat="1" ht="15" customHeight="1" x14ac:dyDescent="0.15">
      <c r="A756" s="319" t="s">
        <v>4659</v>
      </c>
      <c r="B756" s="312" t="s">
        <v>4772</v>
      </c>
      <c r="C756" s="317" t="s">
        <v>4967</v>
      </c>
      <c r="D756" s="369" t="s">
        <v>7217</v>
      </c>
      <c r="E756" s="325" t="s">
        <v>4661</v>
      </c>
      <c r="F756" s="314"/>
      <c r="I756" s="314"/>
    </row>
    <row r="757" spans="1:9" s="390" customFormat="1" ht="15" customHeight="1" x14ac:dyDescent="0.15">
      <c r="B757" s="390" t="s">
        <v>744</v>
      </c>
      <c r="C757" s="396" t="s">
        <v>12065</v>
      </c>
      <c r="D757" s="392" t="s">
        <v>629</v>
      </c>
      <c r="E757" s="391" t="s">
        <v>521</v>
      </c>
    </row>
    <row r="758" spans="1:9" s="315" customFormat="1" ht="15" customHeight="1" x14ac:dyDescent="0.15">
      <c r="A758" s="319"/>
      <c r="B758" s="312" t="s">
        <v>4374</v>
      </c>
      <c r="C758" s="317" t="s">
        <v>4968</v>
      </c>
      <c r="D758" s="369" t="s">
        <v>5492</v>
      </c>
      <c r="E758" s="325" t="s">
        <v>4258</v>
      </c>
      <c r="F758" s="314"/>
      <c r="I758" s="314"/>
    </row>
    <row r="759" spans="1:9" s="315" customFormat="1" ht="15" customHeight="1" x14ac:dyDescent="0.15">
      <c r="A759" s="316"/>
      <c r="B759" s="312" t="s">
        <v>4374</v>
      </c>
      <c r="C759" s="317" t="s">
        <v>4968</v>
      </c>
      <c r="D759" s="369" t="s">
        <v>7219</v>
      </c>
      <c r="E759" s="325" t="s">
        <v>4214</v>
      </c>
      <c r="F759" s="314"/>
      <c r="I759" s="314"/>
    </row>
    <row r="760" spans="1:9" s="390" customFormat="1" ht="15" customHeight="1" x14ac:dyDescent="0.15">
      <c r="B760" s="390" t="s">
        <v>744</v>
      </c>
      <c r="C760" s="396" t="s">
        <v>12066</v>
      </c>
      <c r="D760" s="392" t="s">
        <v>545</v>
      </c>
      <c r="E760" s="391" t="s">
        <v>630</v>
      </c>
    </row>
    <row r="761" spans="1:9" s="390" customFormat="1" ht="15" customHeight="1" x14ac:dyDescent="0.15">
      <c r="B761" s="390" t="s">
        <v>744</v>
      </c>
      <c r="C761" s="396" t="s">
        <v>12066</v>
      </c>
      <c r="D761" s="392" t="s">
        <v>631</v>
      </c>
      <c r="E761" s="391" t="s">
        <v>579</v>
      </c>
    </row>
    <row r="762" spans="1:9" s="390" customFormat="1" ht="15" customHeight="1" x14ac:dyDescent="0.15">
      <c r="B762" s="390" t="s">
        <v>744</v>
      </c>
      <c r="C762" s="396" t="s">
        <v>12212</v>
      </c>
      <c r="D762" s="392" t="s">
        <v>580</v>
      </c>
      <c r="E762" s="391" t="s">
        <v>593</v>
      </c>
    </row>
    <row r="763" spans="1:9" s="315" customFormat="1" ht="15" customHeight="1" x14ac:dyDescent="0.15">
      <c r="A763" s="316"/>
      <c r="B763" s="312" t="s">
        <v>4036</v>
      </c>
      <c r="C763" s="317" t="s">
        <v>3897</v>
      </c>
      <c r="D763" s="369" t="s">
        <v>3808</v>
      </c>
      <c r="E763" s="325" t="s">
        <v>4239</v>
      </c>
      <c r="F763" s="314"/>
      <c r="I763" s="314"/>
    </row>
    <row r="764" spans="1:9" s="315" customFormat="1" ht="15" customHeight="1" x14ac:dyDescent="0.15">
      <c r="A764" s="316"/>
      <c r="B764" s="312" t="s">
        <v>4533</v>
      </c>
      <c r="C764" s="317" t="s">
        <v>5098</v>
      </c>
      <c r="D764" s="369" t="s">
        <v>7151</v>
      </c>
      <c r="E764" s="325" t="s">
        <v>4590</v>
      </c>
      <c r="F764" s="314"/>
      <c r="I764" s="314"/>
    </row>
    <row r="765" spans="1:9" s="315" customFormat="1" ht="15" customHeight="1" x14ac:dyDescent="0.15">
      <c r="A765" s="316"/>
      <c r="B765" s="312" t="s">
        <v>4036</v>
      </c>
      <c r="C765" s="317" t="s">
        <v>3897</v>
      </c>
      <c r="D765" s="369" t="s">
        <v>3987</v>
      </c>
      <c r="E765" s="325" t="s">
        <v>4304</v>
      </c>
      <c r="F765" s="314"/>
      <c r="I765" s="314"/>
    </row>
    <row r="766" spans="1:9" s="315" customFormat="1" ht="15" customHeight="1" x14ac:dyDescent="0.15">
      <c r="A766" s="319"/>
      <c r="B766" s="312" t="s">
        <v>4629</v>
      </c>
      <c r="C766" s="317" t="s">
        <v>4135</v>
      </c>
      <c r="D766" s="369" t="s">
        <v>4046</v>
      </c>
      <c r="E766" s="325" t="s">
        <v>4477</v>
      </c>
      <c r="F766" s="314"/>
      <c r="I766" s="314"/>
    </row>
    <row r="767" spans="1:9" s="315" customFormat="1" ht="15" customHeight="1" x14ac:dyDescent="0.15">
      <c r="A767" s="319"/>
      <c r="B767" s="312" t="s">
        <v>4629</v>
      </c>
      <c r="C767" s="317" t="s">
        <v>4135</v>
      </c>
      <c r="D767" s="369" t="s">
        <v>4115</v>
      </c>
      <c r="E767" s="325" t="s">
        <v>4478</v>
      </c>
      <c r="F767" s="314"/>
      <c r="I767" s="314"/>
    </row>
    <row r="768" spans="1:9" s="315" customFormat="1" ht="15" customHeight="1" x14ac:dyDescent="0.15">
      <c r="A768" s="319"/>
      <c r="B768" s="312" t="s">
        <v>3934</v>
      </c>
      <c r="C768" s="317" t="s">
        <v>3936</v>
      </c>
      <c r="D768" s="369" t="s">
        <v>5824</v>
      </c>
      <c r="E768" s="325" t="s">
        <v>4159</v>
      </c>
      <c r="F768" s="314"/>
      <c r="I768" s="314"/>
    </row>
    <row r="769" spans="1:9" s="315" customFormat="1" ht="15" customHeight="1" x14ac:dyDescent="0.15">
      <c r="A769" s="316"/>
      <c r="B769" s="312" t="s">
        <v>4166</v>
      </c>
      <c r="C769" s="317" t="s">
        <v>4167</v>
      </c>
      <c r="D769" s="369" t="s">
        <v>7968</v>
      </c>
      <c r="E769" s="325" t="s">
        <v>4173</v>
      </c>
      <c r="F769" s="314"/>
      <c r="I769" s="314"/>
    </row>
    <row r="770" spans="1:9" s="315" customFormat="1" ht="15" customHeight="1" x14ac:dyDescent="0.15">
      <c r="A770" s="316"/>
      <c r="B770" s="312" t="s">
        <v>4166</v>
      </c>
      <c r="C770" s="317" t="s">
        <v>4167</v>
      </c>
      <c r="D770" s="369" t="s">
        <v>5402</v>
      </c>
      <c r="E770" s="325" t="s">
        <v>4149</v>
      </c>
      <c r="F770" s="314"/>
      <c r="I770" s="314"/>
    </row>
    <row r="771" spans="1:9" s="315" customFormat="1" ht="15" customHeight="1" x14ac:dyDescent="0.15">
      <c r="A771" s="316"/>
      <c r="B771" s="312" t="s">
        <v>4166</v>
      </c>
      <c r="C771" s="317" t="s">
        <v>4167</v>
      </c>
      <c r="D771" s="369" t="s">
        <v>5397</v>
      </c>
      <c r="E771" s="325" t="s">
        <v>3910</v>
      </c>
      <c r="F771" s="314"/>
      <c r="I771" s="314"/>
    </row>
    <row r="772" spans="1:9" s="315" customFormat="1" ht="15" customHeight="1" x14ac:dyDescent="0.15">
      <c r="A772" s="321"/>
      <c r="B772" s="312" t="s">
        <v>4772</v>
      </c>
      <c r="C772" s="317" t="s">
        <v>4967</v>
      </c>
      <c r="D772" s="369" t="s">
        <v>6929</v>
      </c>
      <c r="E772" s="325" t="s">
        <v>4643</v>
      </c>
      <c r="F772" s="314"/>
      <c r="I772" s="314"/>
    </row>
    <row r="773" spans="1:9" s="315" customFormat="1" ht="15" customHeight="1" x14ac:dyDescent="0.15">
      <c r="A773" s="316"/>
      <c r="B773" s="312" t="s">
        <v>4772</v>
      </c>
      <c r="C773" s="317" t="s">
        <v>4967</v>
      </c>
      <c r="D773" s="369" t="s">
        <v>7391</v>
      </c>
      <c r="E773" s="325" t="s">
        <v>4620</v>
      </c>
      <c r="F773" s="314"/>
      <c r="I773" s="314"/>
    </row>
    <row r="774" spans="1:9" s="315" customFormat="1" ht="15" customHeight="1" x14ac:dyDescent="0.15">
      <c r="A774" s="319"/>
      <c r="B774" s="312" t="s">
        <v>4629</v>
      </c>
      <c r="C774" s="317" t="s">
        <v>4135</v>
      </c>
      <c r="D774" s="376" t="s">
        <v>4045</v>
      </c>
      <c r="E774" s="325" t="s">
        <v>4455</v>
      </c>
      <c r="F774" s="314"/>
      <c r="I774" s="314"/>
    </row>
    <row r="775" spans="1:9" s="315" customFormat="1" ht="15" customHeight="1" x14ac:dyDescent="0.15">
      <c r="A775" s="319"/>
      <c r="B775" s="312" t="s">
        <v>4667</v>
      </c>
      <c r="C775" s="317" t="s">
        <v>4184</v>
      </c>
      <c r="D775" s="369" t="s">
        <v>5635</v>
      </c>
      <c r="E775" s="325" t="s">
        <v>4162</v>
      </c>
      <c r="F775" s="314"/>
      <c r="I775" s="314"/>
    </row>
    <row r="776" spans="1:9" s="315" customFormat="1" ht="15" customHeight="1" x14ac:dyDescent="0.15">
      <c r="A776" s="316"/>
      <c r="B776" s="312" t="s">
        <v>4166</v>
      </c>
      <c r="C776" s="317" t="s">
        <v>4167</v>
      </c>
      <c r="D776" s="369" t="s">
        <v>5636</v>
      </c>
      <c r="E776" s="325" t="s">
        <v>3909</v>
      </c>
      <c r="F776" s="314"/>
      <c r="I776" s="314"/>
    </row>
    <row r="777" spans="1:9" s="315" customFormat="1" ht="15" customHeight="1" x14ac:dyDescent="0.15">
      <c r="A777" s="316"/>
      <c r="B777" s="312" t="s">
        <v>4166</v>
      </c>
      <c r="C777" s="317" t="s">
        <v>4167</v>
      </c>
      <c r="D777" s="369" t="s">
        <v>5894</v>
      </c>
      <c r="E777" s="325" t="s">
        <v>4077</v>
      </c>
      <c r="F777" s="314"/>
      <c r="I777" s="314"/>
    </row>
    <row r="778" spans="1:9" s="315" customFormat="1" ht="15" customHeight="1" x14ac:dyDescent="0.15">
      <c r="A778" s="316"/>
      <c r="B778" s="312" t="s">
        <v>4629</v>
      </c>
      <c r="C778" s="317" t="s">
        <v>4074</v>
      </c>
      <c r="D778" s="369" t="s">
        <v>5747</v>
      </c>
      <c r="E778" s="325" t="s">
        <v>3967</v>
      </c>
      <c r="F778" s="314"/>
      <c r="I778" s="314"/>
    </row>
    <row r="779" spans="1:9" s="315" customFormat="1" ht="15" customHeight="1" x14ac:dyDescent="0.15">
      <c r="A779" s="319"/>
      <c r="B779" s="312" t="s">
        <v>4629</v>
      </c>
      <c r="C779" s="317" t="s">
        <v>4135</v>
      </c>
      <c r="D779" s="369" t="s">
        <v>3458</v>
      </c>
      <c r="E779" s="325" t="s">
        <v>3457</v>
      </c>
      <c r="F779" s="314"/>
      <c r="I779" s="314"/>
    </row>
    <row r="780" spans="1:9" ht="15" customHeight="1" x14ac:dyDescent="0.15">
      <c r="B780" s="312" t="s">
        <v>4772</v>
      </c>
      <c r="C780" s="317" t="s">
        <v>4967</v>
      </c>
      <c r="D780" s="369" t="s">
        <v>3106</v>
      </c>
      <c r="E780" s="315" t="s">
        <v>3047</v>
      </c>
    </row>
    <row r="781" spans="1:9" s="390" customFormat="1" ht="15" customHeight="1" x14ac:dyDescent="0.15">
      <c r="B781" s="390" t="s">
        <v>744</v>
      </c>
      <c r="C781" s="396" t="s">
        <v>12212</v>
      </c>
      <c r="D781" s="392" t="s">
        <v>594</v>
      </c>
      <c r="E781" s="391" t="s">
        <v>654</v>
      </c>
    </row>
    <row r="782" spans="1:9" s="315" customFormat="1" ht="15" customHeight="1" x14ac:dyDescent="0.15">
      <c r="A782" s="316"/>
      <c r="B782" s="312" t="s">
        <v>4036</v>
      </c>
      <c r="C782" s="317" t="s">
        <v>3897</v>
      </c>
      <c r="D782" s="369" t="s">
        <v>3845</v>
      </c>
      <c r="E782" s="325" t="s">
        <v>4245</v>
      </c>
      <c r="F782" s="314"/>
      <c r="I782" s="314"/>
    </row>
    <row r="783" spans="1:9" s="315" customFormat="1" ht="15" customHeight="1" x14ac:dyDescent="0.15">
      <c r="A783" s="316"/>
      <c r="B783" s="312" t="s">
        <v>4629</v>
      </c>
      <c r="C783" s="317" t="s">
        <v>4135</v>
      </c>
      <c r="D783" s="370" t="s">
        <v>4061</v>
      </c>
      <c r="E783" s="325" t="s">
        <v>4475</v>
      </c>
      <c r="F783" s="314"/>
      <c r="I783" s="314"/>
    </row>
    <row r="784" spans="1:9" s="315" customFormat="1" ht="15" customHeight="1" x14ac:dyDescent="0.15">
      <c r="A784" s="316"/>
      <c r="B784" s="312" t="s">
        <v>4962</v>
      </c>
      <c r="C784" s="317" t="s">
        <v>7502</v>
      </c>
      <c r="D784" s="369" t="s">
        <v>7536</v>
      </c>
      <c r="E784" s="325" t="s">
        <v>4778</v>
      </c>
      <c r="F784" s="314"/>
      <c r="I784" s="314"/>
    </row>
    <row r="785" spans="1:9" s="315" customFormat="1" ht="15" customHeight="1" x14ac:dyDescent="0.15">
      <c r="A785" s="316"/>
      <c r="B785" s="312" t="s">
        <v>4629</v>
      </c>
      <c r="C785" s="317" t="s">
        <v>4135</v>
      </c>
      <c r="D785" s="370" t="s">
        <v>3800</v>
      </c>
      <c r="E785" s="325" t="s">
        <v>4456</v>
      </c>
      <c r="F785" s="314"/>
      <c r="I785" s="314"/>
    </row>
    <row r="786" spans="1:9" s="315" customFormat="1" ht="15" customHeight="1" x14ac:dyDescent="0.15">
      <c r="A786" s="316"/>
      <c r="B786" s="312" t="s">
        <v>4629</v>
      </c>
      <c r="C786" s="317" t="s">
        <v>4135</v>
      </c>
      <c r="D786" s="369" t="s">
        <v>3926</v>
      </c>
      <c r="E786" s="325" t="s">
        <v>4491</v>
      </c>
      <c r="F786" s="314"/>
      <c r="I786" s="314"/>
    </row>
    <row r="787" spans="1:9" s="315" customFormat="1" ht="15" customHeight="1" x14ac:dyDescent="0.15">
      <c r="A787" s="316"/>
      <c r="B787" s="312" t="s">
        <v>4962</v>
      </c>
      <c r="C787" s="317" t="s">
        <v>7502</v>
      </c>
      <c r="D787" s="369" t="s">
        <v>7594</v>
      </c>
      <c r="E787" s="325" t="s">
        <v>4779</v>
      </c>
      <c r="F787" s="314"/>
      <c r="I787" s="314"/>
    </row>
    <row r="788" spans="1:9" s="315" customFormat="1" ht="15" customHeight="1" x14ac:dyDescent="0.15">
      <c r="A788" s="319"/>
      <c r="B788" s="312" t="s">
        <v>4629</v>
      </c>
      <c r="C788" s="317" t="s">
        <v>4135</v>
      </c>
      <c r="D788" s="370" t="s">
        <v>3927</v>
      </c>
      <c r="E788" s="325" t="s">
        <v>4472</v>
      </c>
      <c r="F788" s="314"/>
      <c r="I788" s="314"/>
    </row>
    <row r="789" spans="1:9" s="315" customFormat="1" ht="15" customHeight="1" x14ac:dyDescent="0.15">
      <c r="A789" s="316"/>
      <c r="B789" s="312" t="s">
        <v>4629</v>
      </c>
      <c r="C789" s="317" t="s">
        <v>4135</v>
      </c>
      <c r="D789" s="369" t="s">
        <v>3928</v>
      </c>
      <c r="E789" s="325" t="s">
        <v>4474</v>
      </c>
      <c r="F789" s="314"/>
      <c r="I789" s="314"/>
    </row>
    <row r="790" spans="1:9" s="315" customFormat="1" ht="15" customHeight="1" x14ac:dyDescent="0.15">
      <c r="A790" s="316"/>
      <c r="B790" s="312" t="s">
        <v>4629</v>
      </c>
      <c r="C790" s="317" t="s">
        <v>4135</v>
      </c>
      <c r="D790" s="369" t="s">
        <v>5396</v>
      </c>
      <c r="E790" s="325" t="s">
        <v>4375</v>
      </c>
      <c r="F790" s="314"/>
      <c r="I790" s="314"/>
    </row>
    <row r="791" spans="1:9" s="315" customFormat="1" ht="15" customHeight="1" x14ac:dyDescent="0.15">
      <c r="A791" s="316"/>
      <c r="B791" s="312" t="s">
        <v>4629</v>
      </c>
      <c r="C791" s="317" t="s">
        <v>4135</v>
      </c>
      <c r="D791" s="369" t="s">
        <v>3964</v>
      </c>
      <c r="E791" s="325" t="s">
        <v>4462</v>
      </c>
      <c r="F791" s="314"/>
      <c r="I791" s="314"/>
    </row>
    <row r="792" spans="1:9" s="315" customFormat="1" ht="15" customHeight="1" x14ac:dyDescent="0.15">
      <c r="A792" s="319"/>
      <c r="B792" s="312" t="s">
        <v>4629</v>
      </c>
      <c r="C792" s="317" t="s">
        <v>4135</v>
      </c>
      <c r="D792" s="369" t="s">
        <v>3965</v>
      </c>
      <c r="E792" s="325" t="s">
        <v>4445</v>
      </c>
      <c r="F792" s="314"/>
      <c r="I792" s="314"/>
    </row>
    <row r="793" spans="1:9" s="315" customFormat="1" ht="15" customHeight="1" x14ac:dyDescent="0.15">
      <c r="A793" s="316"/>
      <c r="B793" s="312" t="s">
        <v>4667</v>
      </c>
      <c r="C793" s="317" t="s">
        <v>4184</v>
      </c>
      <c r="D793" s="369" t="s">
        <v>5185</v>
      </c>
      <c r="E793" s="325" t="s">
        <v>3970</v>
      </c>
      <c r="F793" s="314"/>
      <c r="I793" s="314"/>
    </row>
    <row r="794" spans="1:9" s="315" customFormat="1" ht="15" customHeight="1" x14ac:dyDescent="0.15">
      <c r="A794" s="316"/>
      <c r="B794" s="312" t="s">
        <v>4772</v>
      </c>
      <c r="C794" s="317" t="s">
        <v>4967</v>
      </c>
      <c r="D794" s="369" t="s">
        <v>7481</v>
      </c>
      <c r="E794" s="325" t="s">
        <v>4621</v>
      </c>
      <c r="F794" s="314"/>
      <c r="I794" s="314"/>
    </row>
    <row r="795" spans="1:9" s="315" customFormat="1" ht="15" customHeight="1" x14ac:dyDescent="0.15">
      <c r="A795" s="319"/>
      <c r="B795" s="312" t="s">
        <v>4036</v>
      </c>
      <c r="C795" s="317" t="s">
        <v>4968</v>
      </c>
      <c r="D795" s="369" t="s">
        <v>5399</v>
      </c>
      <c r="E795" s="325" t="s">
        <v>4287</v>
      </c>
      <c r="F795" s="314"/>
      <c r="I795" s="314"/>
    </row>
    <row r="796" spans="1:9" s="315" customFormat="1" ht="15" customHeight="1" x14ac:dyDescent="0.15">
      <c r="A796" s="316"/>
      <c r="B796" s="312" t="s">
        <v>4962</v>
      </c>
      <c r="C796" s="317" t="s">
        <v>7502</v>
      </c>
      <c r="D796" s="369" t="s">
        <v>7795</v>
      </c>
      <c r="E796" s="325" t="s">
        <v>4759</v>
      </c>
      <c r="F796" s="314"/>
      <c r="I796" s="314"/>
    </row>
    <row r="797" spans="1:9" ht="15" customHeight="1" x14ac:dyDescent="0.15">
      <c r="B797" s="312" t="s">
        <v>4772</v>
      </c>
      <c r="C797" s="317" t="s">
        <v>4967</v>
      </c>
      <c r="D797" s="369" t="s">
        <v>3097</v>
      </c>
      <c r="E797" s="315" t="s">
        <v>3146</v>
      </c>
      <c r="F797" s="315"/>
    </row>
    <row r="798" spans="1:9" s="315" customFormat="1" ht="15" customHeight="1" x14ac:dyDescent="0.15">
      <c r="A798" s="316"/>
      <c r="B798" s="312" t="s">
        <v>4374</v>
      </c>
      <c r="C798" s="317" t="s">
        <v>4968</v>
      </c>
      <c r="D798" s="369" t="s">
        <v>8033</v>
      </c>
      <c r="E798" s="325" t="s">
        <v>7999</v>
      </c>
      <c r="F798" s="314"/>
      <c r="I798" s="314"/>
    </row>
    <row r="799" spans="1:9" s="315" customFormat="1" ht="15" customHeight="1" x14ac:dyDescent="0.15">
      <c r="A799" s="319"/>
      <c r="B799" s="312" t="s">
        <v>4374</v>
      </c>
      <c r="C799" s="317" t="s">
        <v>4968</v>
      </c>
      <c r="D799" s="369" t="s">
        <v>5554</v>
      </c>
      <c r="E799" s="325" t="s">
        <v>4223</v>
      </c>
      <c r="F799" s="314"/>
      <c r="I799" s="314"/>
    </row>
    <row r="800" spans="1:9" s="315" customFormat="1" ht="15" customHeight="1" x14ac:dyDescent="0.15">
      <c r="A800" s="316"/>
      <c r="B800" s="312" t="s">
        <v>4772</v>
      </c>
      <c r="C800" s="317" t="s">
        <v>4967</v>
      </c>
      <c r="D800" s="369" t="s">
        <v>7124</v>
      </c>
      <c r="E800" s="325" t="s">
        <v>4607</v>
      </c>
      <c r="F800" s="314"/>
      <c r="I800" s="314"/>
    </row>
    <row r="801" spans="1:9" s="315" customFormat="1" ht="15" customHeight="1" x14ac:dyDescent="0.15">
      <c r="A801" s="321"/>
      <c r="B801" s="312" t="s">
        <v>4772</v>
      </c>
      <c r="C801" s="317" t="s">
        <v>4967</v>
      </c>
      <c r="D801" s="369" t="s">
        <v>7478</v>
      </c>
      <c r="E801" s="325" t="s">
        <v>4608</v>
      </c>
      <c r="F801" s="314"/>
      <c r="I801" s="314"/>
    </row>
    <row r="802" spans="1:9" s="315" customFormat="1" ht="15" customHeight="1" x14ac:dyDescent="0.15">
      <c r="A802" s="321"/>
      <c r="B802" s="312" t="s">
        <v>4772</v>
      </c>
      <c r="C802" s="317" t="s">
        <v>4967</v>
      </c>
      <c r="D802" s="369" t="s">
        <v>7478</v>
      </c>
      <c r="E802" s="325" t="s">
        <v>4609</v>
      </c>
      <c r="F802" s="314"/>
      <c r="I802" s="314"/>
    </row>
    <row r="803" spans="1:9" s="315" customFormat="1" ht="15" customHeight="1" x14ac:dyDescent="0.15">
      <c r="A803" s="319"/>
      <c r="B803" s="312" t="s">
        <v>4374</v>
      </c>
      <c r="C803" s="317" t="s">
        <v>4968</v>
      </c>
      <c r="D803" s="369" t="s">
        <v>7146</v>
      </c>
      <c r="E803" s="325" t="s">
        <v>4247</v>
      </c>
      <c r="F803" s="314"/>
      <c r="I803" s="314"/>
    </row>
    <row r="804" spans="1:9" s="315" customFormat="1" ht="15" customHeight="1" x14ac:dyDescent="0.15">
      <c r="A804" s="319"/>
      <c r="B804" s="312" t="s">
        <v>4374</v>
      </c>
      <c r="C804" s="317" t="s">
        <v>4968</v>
      </c>
      <c r="D804" s="369" t="s">
        <v>5564</v>
      </c>
      <c r="E804" s="325" t="s">
        <v>4208</v>
      </c>
      <c r="F804" s="314"/>
      <c r="I804" s="314"/>
    </row>
    <row r="805" spans="1:9" s="315" customFormat="1" ht="15" customHeight="1" x14ac:dyDescent="0.15">
      <c r="A805" s="319"/>
      <c r="B805" s="312" t="s">
        <v>4374</v>
      </c>
      <c r="C805" s="317" t="s">
        <v>4968</v>
      </c>
      <c r="D805" s="369" t="s">
        <v>5565</v>
      </c>
      <c r="E805" s="325" t="s">
        <v>4274</v>
      </c>
      <c r="F805" s="314"/>
      <c r="I805" s="314"/>
    </row>
    <row r="806" spans="1:9" s="315" customFormat="1" ht="15" customHeight="1" x14ac:dyDescent="0.15">
      <c r="A806" s="316"/>
      <c r="B806" s="312" t="s">
        <v>4962</v>
      </c>
      <c r="C806" s="317" t="s">
        <v>7502</v>
      </c>
      <c r="D806" s="369" t="s">
        <v>7460</v>
      </c>
      <c r="E806" s="325" t="s">
        <v>4812</v>
      </c>
      <c r="F806" s="314"/>
      <c r="I806" s="314"/>
    </row>
    <row r="807" spans="1:9" s="390" customFormat="1" ht="15" customHeight="1" x14ac:dyDescent="0.15">
      <c r="B807" s="390" t="s">
        <v>744</v>
      </c>
      <c r="C807" s="396" t="s">
        <v>12065</v>
      </c>
      <c r="D807" s="392" t="s">
        <v>655</v>
      </c>
      <c r="E807" s="391" t="s">
        <v>481</v>
      </c>
    </row>
    <row r="808" spans="1:9" s="315" customFormat="1" ht="15" customHeight="1" x14ac:dyDescent="0.15">
      <c r="A808" s="316"/>
      <c r="B808" s="312" t="s">
        <v>4962</v>
      </c>
      <c r="C808" s="317" t="s">
        <v>7502</v>
      </c>
      <c r="D808" s="369" t="s">
        <v>7910</v>
      </c>
      <c r="E808" s="325" t="s">
        <v>4813</v>
      </c>
      <c r="F808" s="314"/>
      <c r="I808" s="314"/>
    </row>
    <row r="809" spans="1:9" s="315" customFormat="1" ht="15" customHeight="1" x14ac:dyDescent="0.15">
      <c r="A809" s="321"/>
      <c r="B809" s="312" t="s">
        <v>4772</v>
      </c>
      <c r="C809" s="317" t="s">
        <v>4967</v>
      </c>
      <c r="D809" s="369" t="s">
        <v>7413</v>
      </c>
      <c r="E809" s="325" t="s">
        <v>4610</v>
      </c>
      <c r="F809" s="314"/>
      <c r="I809" s="314"/>
    </row>
    <row r="810" spans="1:9" s="390" customFormat="1" ht="15" customHeight="1" x14ac:dyDescent="0.15">
      <c r="B810" s="390" t="s">
        <v>744</v>
      </c>
      <c r="C810" s="396" t="s">
        <v>12212</v>
      </c>
      <c r="D810" s="392" t="s">
        <v>656</v>
      </c>
      <c r="E810" s="391" t="s">
        <v>560</v>
      </c>
    </row>
    <row r="811" spans="1:9" s="315" customFormat="1" ht="15" customHeight="1" x14ac:dyDescent="0.15">
      <c r="A811" s="316"/>
      <c r="B811" s="312" t="s">
        <v>4629</v>
      </c>
      <c r="C811" s="317" t="s">
        <v>4135</v>
      </c>
      <c r="D811" s="369" t="s">
        <v>3959</v>
      </c>
      <c r="E811" s="325" t="s">
        <v>4464</v>
      </c>
      <c r="F811" s="314"/>
      <c r="I811" s="314"/>
    </row>
    <row r="812" spans="1:9" s="315" customFormat="1" ht="15" customHeight="1" x14ac:dyDescent="0.15">
      <c r="A812" s="316"/>
      <c r="B812" s="312" t="s">
        <v>4629</v>
      </c>
      <c r="C812" s="317" t="s">
        <v>4135</v>
      </c>
      <c r="D812" s="369" t="s">
        <v>5561</v>
      </c>
      <c r="E812" s="325" t="s">
        <v>8158</v>
      </c>
      <c r="F812" s="314"/>
      <c r="I812" s="314"/>
    </row>
    <row r="813" spans="1:9" s="315" customFormat="1" ht="15" customHeight="1" x14ac:dyDescent="0.15">
      <c r="A813" s="319"/>
      <c r="B813" s="312" t="s">
        <v>4629</v>
      </c>
      <c r="C813" s="317" t="s">
        <v>4135</v>
      </c>
      <c r="D813" s="369" t="s">
        <v>3960</v>
      </c>
      <c r="E813" s="325" t="s">
        <v>3893</v>
      </c>
      <c r="F813" s="314"/>
      <c r="I813" s="314"/>
    </row>
    <row r="814" spans="1:9" s="315" customFormat="1" ht="15" customHeight="1" x14ac:dyDescent="0.15">
      <c r="A814" s="316"/>
      <c r="B814" s="312" t="s">
        <v>4962</v>
      </c>
      <c r="C814" s="317" t="s">
        <v>7502</v>
      </c>
      <c r="D814" s="369" t="s">
        <v>7668</v>
      </c>
      <c r="E814" s="325" t="s">
        <v>4781</v>
      </c>
      <c r="F814" s="314"/>
      <c r="I814" s="314"/>
    </row>
    <row r="815" spans="1:9" s="315" customFormat="1" ht="15" customHeight="1" x14ac:dyDescent="0.15">
      <c r="A815" s="319"/>
      <c r="B815" s="312" t="s">
        <v>4036</v>
      </c>
      <c r="C815" s="317" t="s">
        <v>4968</v>
      </c>
      <c r="D815" s="369" t="s">
        <v>5398</v>
      </c>
      <c r="E815" s="325" t="s">
        <v>4319</v>
      </c>
      <c r="F815" s="314"/>
      <c r="I815" s="314"/>
    </row>
    <row r="816" spans="1:9" s="390" customFormat="1" ht="15" customHeight="1" x14ac:dyDescent="0.15">
      <c r="B816" s="390" t="s">
        <v>744</v>
      </c>
      <c r="C816" s="396" t="s">
        <v>12065</v>
      </c>
      <c r="D816" s="392" t="s">
        <v>707</v>
      </c>
      <c r="E816" s="391" t="s">
        <v>480</v>
      </c>
    </row>
    <row r="817" spans="1:9" s="315" customFormat="1" ht="15" customHeight="1" x14ac:dyDescent="0.15">
      <c r="A817" s="316"/>
      <c r="B817" s="312" t="s">
        <v>4374</v>
      </c>
      <c r="C817" s="317" t="s">
        <v>4968</v>
      </c>
      <c r="D817" s="374" t="s">
        <v>6857</v>
      </c>
      <c r="E817" s="325" t="s">
        <v>4297</v>
      </c>
      <c r="F817" s="314"/>
      <c r="I817" s="314"/>
    </row>
    <row r="818" spans="1:9" s="315" customFormat="1" ht="15" customHeight="1" x14ac:dyDescent="0.15">
      <c r="A818" s="316"/>
      <c r="B818" s="312" t="s">
        <v>4374</v>
      </c>
      <c r="C818" s="317" t="s">
        <v>7483</v>
      </c>
      <c r="D818" s="369" t="s">
        <v>3912</v>
      </c>
      <c r="E818" s="325" t="s">
        <v>4250</v>
      </c>
      <c r="F818" s="314"/>
      <c r="I818" s="314"/>
    </row>
    <row r="819" spans="1:9" s="315" customFormat="1" ht="15" customHeight="1" x14ac:dyDescent="0.15">
      <c r="A819" s="316"/>
      <c r="B819" s="312" t="s">
        <v>4629</v>
      </c>
      <c r="C819" s="317" t="s">
        <v>4074</v>
      </c>
      <c r="D819" s="369" t="s">
        <v>4006</v>
      </c>
      <c r="E819" s="325" t="s">
        <v>4052</v>
      </c>
      <c r="F819" s="314"/>
      <c r="I819" s="314"/>
    </row>
    <row r="820" spans="1:9" s="315" customFormat="1" ht="15" customHeight="1" x14ac:dyDescent="0.15">
      <c r="A820" s="316"/>
      <c r="B820" s="312" t="s">
        <v>4629</v>
      </c>
      <c r="C820" s="317" t="s">
        <v>4074</v>
      </c>
      <c r="D820" s="369" t="s">
        <v>5553</v>
      </c>
      <c r="E820" s="325" t="s">
        <v>4049</v>
      </c>
      <c r="F820" s="314"/>
      <c r="I820" s="314"/>
    </row>
    <row r="821" spans="1:9" ht="15" customHeight="1" x14ac:dyDescent="0.15">
      <c r="B821" s="312" t="s">
        <v>4772</v>
      </c>
      <c r="C821" s="317" t="s">
        <v>4967</v>
      </c>
      <c r="D821" s="369" t="s">
        <v>3098</v>
      </c>
      <c r="E821" s="315" t="s">
        <v>3147</v>
      </c>
      <c r="F821" s="314"/>
    </row>
    <row r="822" spans="1:9" s="315" customFormat="1" ht="15" customHeight="1" x14ac:dyDescent="0.15">
      <c r="A822" s="316"/>
      <c r="B822" s="312" t="s">
        <v>4374</v>
      </c>
      <c r="C822" s="317" t="s">
        <v>7483</v>
      </c>
      <c r="D822" s="369" t="s">
        <v>4229</v>
      </c>
      <c r="E822" s="325" t="s">
        <v>4252</v>
      </c>
      <c r="F822" s="314"/>
      <c r="I822" s="314"/>
    </row>
    <row r="823" spans="1:9" ht="15" customHeight="1" x14ac:dyDescent="0.15">
      <c r="B823" s="312" t="s">
        <v>4772</v>
      </c>
      <c r="C823" s="317" t="s">
        <v>4967</v>
      </c>
      <c r="D823" s="369" t="s">
        <v>3099</v>
      </c>
      <c r="E823" s="315" t="s">
        <v>3149</v>
      </c>
      <c r="F823" s="315"/>
    </row>
    <row r="824" spans="1:9" s="315" customFormat="1" ht="15" customHeight="1" x14ac:dyDescent="0.15">
      <c r="A824" s="316"/>
      <c r="B824" s="312" t="s">
        <v>4772</v>
      </c>
      <c r="C824" s="317" t="s">
        <v>4967</v>
      </c>
      <c r="D824" s="369" t="s">
        <v>7409</v>
      </c>
      <c r="E824" s="325" t="s">
        <v>4650</v>
      </c>
      <c r="F824" s="314"/>
      <c r="I824" s="314"/>
    </row>
    <row r="825" spans="1:9" ht="15" customHeight="1" x14ac:dyDescent="0.15">
      <c r="B825" s="312" t="s">
        <v>4772</v>
      </c>
      <c r="C825" s="317" t="s">
        <v>4967</v>
      </c>
      <c r="D825" s="369" t="s">
        <v>3100</v>
      </c>
      <c r="E825" s="315" t="s">
        <v>3150</v>
      </c>
      <c r="F825" s="315"/>
    </row>
    <row r="826" spans="1:9" s="315" customFormat="1" ht="15" customHeight="1" x14ac:dyDescent="0.15">
      <c r="A826" s="316"/>
      <c r="B826" s="312" t="s">
        <v>4772</v>
      </c>
      <c r="C826" s="317" t="s">
        <v>4967</v>
      </c>
      <c r="D826" s="369" t="s">
        <v>7480</v>
      </c>
      <c r="E826" s="325" t="s">
        <v>4651</v>
      </c>
      <c r="F826" s="314"/>
      <c r="I826" s="314"/>
    </row>
    <row r="827" spans="1:9" s="315" customFormat="1" ht="15" customHeight="1" x14ac:dyDescent="0.15">
      <c r="A827" s="316"/>
      <c r="B827" s="312" t="s">
        <v>3870</v>
      </c>
      <c r="C827" s="317" t="s">
        <v>4135</v>
      </c>
      <c r="D827" s="369" t="s">
        <v>6224</v>
      </c>
      <c r="E827" s="325" t="s">
        <v>4444</v>
      </c>
      <c r="F827" s="314"/>
      <c r="I827" s="314"/>
    </row>
    <row r="828" spans="1:9" s="390" customFormat="1" ht="15" customHeight="1" x14ac:dyDescent="0.15">
      <c r="B828" s="390" t="s">
        <v>744</v>
      </c>
      <c r="C828" s="396" t="s">
        <v>12212</v>
      </c>
      <c r="D828" s="392" t="s">
        <v>708</v>
      </c>
      <c r="E828" s="391" t="s">
        <v>600</v>
      </c>
    </row>
    <row r="829" spans="1:9" s="315" customFormat="1" ht="15" customHeight="1" x14ac:dyDescent="0.15">
      <c r="A829" s="319"/>
      <c r="B829" s="312" t="s">
        <v>4629</v>
      </c>
      <c r="C829" s="317" t="s">
        <v>4074</v>
      </c>
      <c r="D829" s="369" t="s">
        <v>4007</v>
      </c>
      <c r="E829" s="325" t="s">
        <v>4154</v>
      </c>
      <c r="F829" s="314"/>
      <c r="I829" s="314"/>
    </row>
    <row r="830" spans="1:9" s="315" customFormat="1" ht="15" customHeight="1" x14ac:dyDescent="0.15">
      <c r="A830" s="316"/>
      <c r="B830" s="312" t="s">
        <v>4962</v>
      </c>
      <c r="C830" s="317" t="s">
        <v>7502</v>
      </c>
      <c r="D830" s="369" t="s">
        <v>7565</v>
      </c>
      <c r="E830" s="325" t="s">
        <v>4704</v>
      </c>
      <c r="F830" s="314"/>
      <c r="I830" s="314"/>
    </row>
    <row r="831" spans="1:9" ht="15" customHeight="1" x14ac:dyDescent="0.15">
      <c r="B831" s="312" t="s">
        <v>4772</v>
      </c>
      <c r="C831" s="317" t="s">
        <v>4967</v>
      </c>
      <c r="D831" s="369" t="s">
        <v>3135</v>
      </c>
      <c r="E831" s="315" t="s">
        <v>3178</v>
      </c>
      <c r="F831" s="315"/>
    </row>
    <row r="832" spans="1:9" s="315" customFormat="1" ht="15" customHeight="1" x14ac:dyDescent="0.15">
      <c r="A832" s="319"/>
      <c r="B832" s="312" t="s">
        <v>4374</v>
      </c>
      <c r="C832" s="317" t="s">
        <v>4968</v>
      </c>
      <c r="D832" s="369" t="s">
        <v>5183</v>
      </c>
      <c r="E832" s="325" t="s">
        <v>4235</v>
      </c>
      <c r="F832" s="314"/>
      <c r="I832" s="314"/>
    </row>
    <row r="833" spans="1:9" s="315" customFormat="1" ht="15" customHeight="1" x14ac:dyDescent="0.15">
      <c r="A833" s="316"/>
      <c r="B833" s="312" t="s">
        <v>4667</v>
      </c>
      <c r="C833" s="317" t="s">
        <v>4184</v>
      </c>
      <c r="D833" s="369" t="s">
        <v>5762</v>
      </c>
      <c r="E833" s="325" t="s">
        <v>3748</v>
      </c>
      <c r="F833" s="314"/>
      <c r="I833" s="314"/>
    </row>
    <row r="834" spans="1:9" s="315" customFormat="1" ht="15" customHeight="1" x14ac:dyDescent="0.15">
      <c r="A834" s="316"/>
      <c r="B834" s="312" t="s">
        <v>4962</v>
      </c>
      <c r="C834" s="317" t="s">
        <v>7502</v>
      </c>
      <c r="D834" s="369" t="s">
        <v>7678</v>
      </c>
      <c r="E834" s="325" t="s">
        <v>4738</v>
      </c>
      <c r="F834" s="314"/>
      <c r="I834" s="314"/>
    </row>
    <row r="835" spans="1:9" s="390" customFormat="1" ht="15" customHeight="1" x14ac:dyDescent="0.15">
      <c r="B835" s="390" t="s">
        <v>744</v>
      </c>
      <c r="C835" s="396" t="s">
        <v>12065</v>
      </c>
      <c r="D835" s="392" t="s">
        <v>601</v>
      </c>
      <c r="E835" s="391" t="s">
        <v>428</v>
      </c>
    </row>
    <row r="836" spans="1:9" s="315" customFormat="1" ht="15" customHeight="1" x14ac:dyDescent="0.15">
      <c r="A836" s="316"/>
      <c r="B836" s="312" t="s">
        <v>4667</v>
      </c>
      <c r="C836" s="317" t="s">
        <v>4184</v>
      </c>
      <c r="D836" s="369" t="s">
        <v>3749</v>
      </c>
      <c r="E836" s="325" t="s">
        <v>4143</v>
      </c>
      <c r="F836" s="314"/>
      <c r="I836" s="314"/>
    </row>
    <row r="837" spans="1:9" s="315" customFormat="1" ht="15" customHeight="1" x14ac:dyDescent="0.15">
      <c r="A837" s="319"/>
      <c r="B837" s="312" t="s">
        <v>4629</v>
      </c>
      <c r="C837" s="317" t="s">
        <v>4135</v>
      </c>
      <c r="D837" s="370" t="s">
        <v>3871</v>
      </c>
      <c r="E837" s="325" t="s">
        <v>4429</v>
      </c>
      <c r="F837" s="314"/>
      <c r="I837" s="314"/>
    </row>
    <row r="838" spans="1:9" s="315" customFormat="1" ht="15" customHeight="1" x14ac:dyDescent="0.15">
      <c r="A838" s="316"/>
      <c r="B838" s="312" t="s">
        <v>4772</v>
      </c>
      <c r="C838" s="317" t="s">
        <v>4967</v>
      </c>
      <c r="D838" s="369" t="s">
        <v>7052</v>
      </c>
      <c r="E838" s="325" t="s">
        <v>4652</v>
      </c>
      <c r="F838" s="314"/>
      <c r="I838" s="314"/>
    </row>
    <row r="839" spans="1:9" s="315" customFormat="1" ht="15" customHeight="1" x14ac:dyDescent="0.15">
      <c r="A839" s="316"/>
      <c r="B839" s="312" t="s">
        <v>4772</v>
      </c>
      <c r="C839" s="317" t="s">
        <v>4967</v>
      </c>
      <c r="D839" s="369" t="s">
        <v>6902</v>
      </c>
      <c r="E839" s="325" t="s">
        <v>4614</v>
      </c>
      <c r="F839" s="314"/>
      <c r="I839" s="314"/>
    </row>
    <row r="840" spans="1:9" s="315" customFormat="1" ht="15" customHeight="1" x14ac:dyDescent="0.15">
      <c r="A840" s="316"/>
      <c r="B840" s="312" t="s">
        <v>4772</v>
      </c>
      <c r="C840" s="317" t="s">
        <v>4967</v>
      </c>
      <c r="D840" s="369" t="s">
        <v>6903</v>
      </c>
      <c r="E840" s="325" t="s">
        <v>4613</v>
      </c>
      <c r="F840" s="314"/>
      <c r="I840" s="314"/>
    </row>
    <row r="841" spans="1:9" ht="15" customHeight="1" x14ac:dyDescent="0.15">
      <c r="B841" s="312" t="s">
        <v>4772</v>
      </c>
      <c r="C841" s="317" t="s">
        <v>4967</v>
      </c>
      <c r="D841" s="369" t="s">
        <v>3136</v>
      </c>
      <c r="E841" s="315" t="s">
        <v>3130</v>
      </c>
      <c r="F841" s="315"/>
    </row>
    <row r="842" spans="1:9" s="315" customFormat="1" ht="15" customHeight="1" x14ac:dyDescent="0.15">
      <c r="A842" s="316"/>
      <c r="B842" s="312" t="s">
        <v>4772</v>
      </c>
      <c r="C842" s="317" t="s">
        <v>4967</v>
      </c>
      <c r="D842" s="369" t="s">
        <v>7699</v>
      </c>
      <c r="E842" s="325" t="s">
        <v>4592</v>
      </c>
      <c r="F842" s="314"/>
      <c r="I842" s="314"/>
    </row>
    <row r="843" spans="1:9" s="315" customFormat="1" ht="15" customHeight="1" x14ac:dyDescent="0.15">
      <c r="A843" s="316"/>
      <c r="B843" s="312" t="s">
        <v>4629</v>
      </c>
      <c r="C843" s="317" t="s">
        <v>4135</v>
      </c>
      <c r="D843" s="373" t="s">
        <v>6381</v>
      </c>
      <c r="E843" s="325" t="s">
        <v>4385</v>
      </c>
      <c r="F843" s="314"/>
      <c r="I843" s="314"/>
    </row>
    <row r="844" spans="1:9" s="315" customFormat="1" ht="15" customHeight="1" x14ac:dyDescent="0.15">
      <c r="A844" s="319"/>
      <c r="B844" s="312" t="s">
        <v>4629</v>
      </c>
      <c r="C844" s="317" t="s">
        <v>4135</v>
      </c>
      <c r="D844" s="373" t="s">
        <v>3872</v>
      </c>
      <c r="E844" s="325" t="s">
        <v>4457</v>
      </c>
      <c r="F844" s="314"/>
      <c r="I844" s="314"/>
    </row>
    <row r="845" spans="1:9" s="315" customFormat="1" ht="15" customHeight="1" x14ac:dyDescent="0.15">
      <c r="A845" s="316"/>
      <c r="B845" s="312" t="s">
        <v>4629</v>
      </c>
      <c r="C845" s="317" t="s">
        <v>4135</v>
      </c>
      <c r="D845" s="369" t="s">
        <v>3873</v>
      </c>
      <c r="E845" s="325" t="s">
        <v>4396</v>
      </c>
      <c r="F845" s="314"/>
      <c r="I845" s="314"/>
    </row>
    <row r="846" spans="1:9" s="315" customFormat="1" ht="15" customHeight="1" x14ac:dyDescent="0.15">
      <c r="A846" s="319"/>
      <c r="B846" s="312" t="s">
        <v>4629</v>
      </c>
      <c r="C846" s="317" t="s">
        <v>4135</v>
      </c>
      <c r="D846" s="369" t="s">
        <v>3923</v>
      </c>
      <c r="E846" s="325" t="s">
        <v>4461</v>
      </c>
      <c r="F846" s="314"/>
      <c r="I846" s="314"/>
    </row>
    <row r="847" spans="1:9" s="315" customFormat="1" ht="15" customHeight="1" x14ac:dyDescent="0.15">
      <c r="A847" s="319"/>
      <c r="B847" s="312" t="s">
        <v>4629</v>
      </c>
      <c r="C847" s="317" t="s">
        <v>4135</v>
      </c>
      <c r="D847" s="369" t="s">
        <v>3924</v>
      </c>
      <c r="E847" s="325" t="s">
        <v>4424</v>
      </c>
      <c r="F847" s="314"/>
      <c r="I847" s="314"/>
    </row>
    <row r="848" spans="1:9" s="315" customFormat="1" ht="15" customHeight="1" x14ac:dyDescent="0.15">
      <c r="A848" s="316"/>
      <c r="B848" s="312" t="s">
        <v>4629</v>
      </c>
      <c r="C848" s="317" t="s">
        <v>4135</v>
      </c>
      <c r="D848" s="369" t="s">
        <v>5582</v>
      </c>
      <c r="E848" s="325" t="s">
        <v>4426</v>
      </c>
      <c r="F848" s="314"/>
      <c r="I848" s="314"/>
    </row>
    <row r="849" spans="1:9" s="390" customFormat="1" ht="15" customHeight="1" x14ac:dyDescent="0.15">
      <c r="B849" s="390" t="s">
        <v>744</v>
      </c>
      <c r="C849" s="396" t="s">
        <v>12065</v>
      </c>
      <c r="D849" s="392" t="s">
        <v>602</v>
      </c>
      <c r="E849" s="391" t="s">
        <v>429</v>
      </c>
    </row>
    <row r="850" spans="1:9" s="315" customFormat="1" ht="15" customHeight="1" x14ac:dyDescent="0.15">
      <c r="A850" s="319" t="s">
        <v>3913</v>
      </c>
      <c r="B850" s="312" t="s">
        <v>4374</v>
      </c>
      <c r="C850" s="317" t="s">
        <v>4968</v>
      </c>
      <c r="D850" s="369" t="s">
        <v>5184</v>
      </c>
      <c r="E850" s="325" t="s">
        <v>4236</v>
      </c>
      <c r="F850" s="314"/>
      <c r="I850" s="314"/>
    </row>
    <row r="851" spans="1:9" s="315" customFormat="1" ht="15" customHeight="1" x14ac:dyDescent="0.15">
      <c r="A851" s="319" t="s">
        <v>3913</v>
      </c>
      <c r="B851" s="312" t="s">
        <v>4374</v>
      </c>
      <c r="C851" s="317" t="s">
        <v>4968</v>
      </c>
      <c r="D851" s="369" t="s">
        <v>7268</v>
      </c>
      <c r="E851" s="325" t="s">
        <v>4234</v>
      </c>
      <c r="F851" s="314"/>
      <c r="I851" s="314"/>
    </row>
    <row r="852" spans="1:9" s="390" customFormat="1" ht="15" customHeight="1" x14ac:dyDescent="0.15">
      <c r="B852" s="390" t="s">
        <v>744</v>
      </c>
      <c r="C852" s="396" t="s">
        <v>12066</v>
      </c>
      <c r="D852" s="392" t="s">
        <v>518</v>
      </c>
      <c r="E852" s="391" t="s">
        <v>519</v>
      </c>
    </row>
    <row r="853" spans="1:9" ht="15" customHeight="1" x14ac:dyDescent="0.15">
      <c r="B853" s="312" t="s">
        <v>4772</v>
      </c>
      <c r="C853" s="317" t="s">
        <v>4967</v>
      </c>
      <c r="D853" s="369" t="s">
        <v>3137</v>
      </c>
      <c r="E853" s="315" t="s">
        <v>3132</v>
      </c>
      <c r="F853" s="314"/>
    </row>
    <row r="854" spans="1:9" s="315" customFormat="1" ht="15" customHeight="1" x14ac:dyDescent="0.15">
      <c r="A854" s="319"/>
      <c r="B854" s="312" t="s">
        <v>4629</v>
      </c>
      <c r="C854" s="317" t="s">
        <v>4135</v>
      </c>
      <c r="D854" s="373" t="s">
        <v>3982</v>
      </c>
      <c r="E854" s="325" t="s">
        <v>4407</v>
      </c>
      <c r="F854" s="314"/>
      <c r="I854" s="314"/>
    </row>
    <row r="855" spans="1:9" s="315" customFormat="1" ht="15" customHeight="1" x14ac:dyDescent="0.15">
      <c r="A855" s="316"/>
      <c r="B855" s="312" t="s">
        <v>4629</v>
      </c>
      <c r="C855" s="317" t="s">
        <v>4074</v>
      </c>
      <c r="D855" s="369" t="s">
        <v>5619</v>
      </c>
      <c r="E855" s="325" t="s">
        <v>4132</v>
      </c>
      <c r="F855" s="314"/>
      <c r="I855" s="314"/>
    </row>
    <row r="856" spans="1:9" ht="15" customHeight="1" x14ac:dyDescent="0.15">
      <c r="B856" s="312" t="s">
        <v>4772</v>
      </c>
      <c r="C856" s="317" t="s">
        <v>4967</v>
      </c>
      <c r="D856" s="369" t="s">
        <v>3024</v>
      </c>
      <c r="E856" s="315" t="s">
        <v>3134</v>
      </c>
      <c r="F856" s="315"/>
    </row>
    <row r="857" spans="1:9" ht="15" customHeight="1" x14ac:dyDescent="0.15">
      <c r="B857" s="312" t="s">
        <v>4772</v>
      </c>
      <c r="C857" s="317" t="s">
        <v>4967</v>
      </c>
      <c r="D857" s="369" t="s">
        <v>3024</v>
      </c>
      <c r="E857" s="315" t="s">
        <v>3138</v>
      </c>
      <c r="F857" s="315"/>
    </row>
    <row r="858" spans="1:9" s="315" customFormat="1" ht="15" customHeight="1" x14ac:dyDescent="0.15">
      <c r="A858" s="321"/>
      <c r="B858" s="312" t="s">
        <v>4772</v>
      </c>
      <c r="C858" s="317" t="s">
        <v>4967</v>
      </c>
      <c r="D858" s="369" t="s">
        <v>7547</v>
      </c>
      <c r="E858" s="325" t="s">
        <v>4597</v>
      </c>
      <c r="F858" s="314"/>
      <c r="I858" s="314"/>
    </row>
    <row r="859" spans="1:9" s="315" customFormat="1" ht="15" customHeight="1" x14ac:dyDescent="0.15">
      <c r="A859" s="321"/>
      <c r="B859" s="312" t="s">
        <v>4772</v>
      </c>
      <c r="C859" s="317" t="s">
        <v>4967</v>
      </c>
      <c r="D859" s="369" t="s">
        <v>7547</v>
      </c>
      <c r="E859" s="325" t="s">
        <v>4598</v>
      </c>
      <c r="F859" s="314"/>
      <c r="I859" s="314"/>
    </row>
    <row r="860" spans="1:9" s="315" customFormat="1" ht="15" customHeight="1" x14ac:dyDescent="0.15">
      <c r="A860" s="316"/>
      <c r="B860" s="312" t="s">
        <v>4629</v>
      </c>
      <c r="C860" s="317" t="s">
        <v>4135</v>
      </c>
      <c r="D860" s="369" t="s">
        <v>6709</v>
      </c>
      <c r="E860" s="325" t="s">
        <v>4369</v>
      </c>
      <c r="F860" s="314"/>
      <c r="I860" s="314"/>
    </row>
    <row r="861" spans="1:9" s="390" customFormat="1" ht="15" customHeight="1" x14ac:dyDescent="0.15">
      <c r="B861" s="390" t="s">
        <v>744</v>
      </c>
      <c r="C861" s="396" t="s">
        <v>12066</v>
      </c>
      <c r="D861" s="392" t="s">
        <v>520</v>
      </c>
      <c r="E861" s="391" t="s">
        <v>607</v>
      </c>
    </row>
    <row r="862" spans="1:9" s="315" customFormat="1" ht="15" customHeight="1" x14ac:dyDescent="0.15">
      <c r="A862" s="323"/>
      <c r="B862" s="312" t="s">
        <v>3916</v>
      </c>
      <c r="C862" s="317" t="s">
        <v>3917</v>
      </c>
      <c r="D862" s="369" t="s">
        <v>3900</v>
      </c>
      <c r="E862" s="325" t="s">
        <v>4335</v>
      </c>
      <c r="F862" s="314"/>
      <c r="I862" s="314"/>
    </row>
    <row r="863" spans="1:9" s="315" customFormat="1" ht="15" customHeight="1" x14ac:dyDescent="0.15">
      <c r="A863" s="316"/>
      <c r="B863" s="312" t="s">
        <v>4629</v>
      </c>
      <c r="C863" s="317" t="s">
        <v>4135</v>
      </c>
      <c r="D863" s="369" t="s">
        <v>3983</v>
      </c>
      <c r="E863" s="325" t="s">
        <v>4408</v>
      </c>
      <c r="F863" s="314"/>
      <c r="I863" s="314"/>
    </row>
    <row r="864" spans="1:9" s="390" customFormat="1" ht="15" customHeight="1" x14ac:dyDescent="0.15">
      <c r="B864" s="312" t="s">
        <v>4374</v>
      </c>
      <c r="C864" s="317" t="s">
        <v>4968</v>
      </c>
      <c r="D864" s="392" t="s">
        <v>12074</v>
      </c>
      <c r="E864" s="391" t="s">
        <v>104</v>
      </c>
    </row>
    <row r="865" spans="1:9" s="315" customFormat="1" ht="15" customHeight="1" x14ac:dyDescent="0.15">
      <c r="A865" s="319"/>
      <c r="B865" s="312" t="s">
        <v>4629</v>
      </c>
      <c r="C865" s="317" t="s">
        <v>4135</v>
      </c>
      <c r="D865" s="369" t="s">
        <v>3984</v>
      </c>
      <c r="E865" s="325" t="s">
        <v>4465</v>
      </c>
      <c r="F865" s="314"/>
      <c r="I865" s="314"/>
    </row>
    <row r="866" spans="1:9" s="315" customFormat="1" ht="15" customHeight="1" x14ac:dyDescent="0.15">
      <c r="A866" s="324"/>
      <c r="B866" s="312" t="s">
        <v>4629</v>
      </c>
      <c r="C866" s="317" t="s">
        <v>4074</v>
      </c>
      <c r="D866" s="370" t="s">
        <v>5401</v>
      </c>
      <c r="E866" s="372" t="s">
        <v>3941</v>
      </c>
      <c r="F866" s="314"/>
      <c r="I866" s="314"/>
    </row>
    <row r="867" spans="1:9" s="390" customFormat="1" ht="15" customHeight="1" x14ac:dyDescent="0.15">
      <c r="B867" s="390" t="s">
        <v>744</v>
      </c>
      <c r="C867" s="396" t="s">
        <v>12212</v>
      </c>
      <c r="D867" s="392" t="s">
        <v>608</v>
      </c>
      <c r="E867" s="391" t="s">
        <v>667</v>
      </c>
    </row>
    <row r="868" spans="1:9" s="390" customFormat="1" ht="15" customHeight="1" x14ac:dyDescent="0.15">
      <c r="B868" s="390" t="s">
        <v>744</v>
      </c>
      <c r="C868" s="396" t="s">
        <v>12066</v>
      </c>
      <c r="D868" s="392" t="s">
        <v>620</v>
      </c>
      <c r="E868" s="391" t="s">
        <v>492</v>
      </c>
    </row>
    <row r="869" spans="1:9" s="315" customFormat="1" ht="15" customHeight="1" x14ac:dyDescent="0.15">
      <c r="A869" s="316"/>
      <c r="B869" s="312" t="s">
        <v>4772</v>
      </c>
      <c r="C869" s="317" t="s">
        <v>4967</v>
      </c>
      <c r="D869" s="369" t="s">
        <v>7145</v>
      </c>
      <c r="E869" s="325" t="s">
        <v>4618</v>
      </c>
      <c r="F869" s="314"/>
      <c r="I869" s="314"/>
    </row>
    <row r="870" spans="1:9" s="315" customFormat="1" ht="15" customHeight="1" x14ac:dyDescent="0.15">
      <c r="A870" s="319"/>
      <c r="B870" s="312" t="s">
        <v>4962</v>
      </c>
      <c r="C870" s="317" t="s">
        <v>4968</v>
      </c>
      <c r="D870" s="369" t="s">
        <v>5260</v>
      </c>
      <c r="E870" s="325" t="s">
        <v>4233</v>
      </c>
      <c r="F870" s="314"/>
      <c r="I870" s="314"/>
    </row>
    <row r="871" spans="1:9" s="315" customFormat="1" ht="15" customHeight="1" x14ac:dyDescent="0.15">
      <c r="A871" s="316"/>
      <c r="B871" s="312" t="s">
        <v>4374</v>
      </c>
      <c r="C871" s="317" t="s">
        <v>7483</v>
      </c>
      <c r="D871" s="369" t="s">
        <v>4059</v>
      </c>
      <c r="E871" s="325" t="s">
        <v>4217</v>
      </c>
      <c r="F871" s="314"/>
      <c r="I871" s="314"/>
    </row>
    <row r="872" spans="1:9" s="315" customFormat="1" ht="15" customHeight="1" x14ac:dyDescent="0.15">
      <c r="A872" s="324"/>
      <c r="B872" s="312" t="s">
        <v>4629</v>
      </c>
      <c r="C872" s="317" t="s">
        <v>4074</v>
      </c>
      <c r="D872" s="370" t="s">
        <v>4958</v>
      </c>
      <c r="E872" s="372" t="s">
        <v>3939</v>
      </c>
      <c r="F872" s="314"/>
      <c r="I872" s="314"/>
    </row>
    <row r="873" spans="1:9" s="315" customFormat="1" ht="15" customHeight="1" x14ac:dyDescent="0.15">
      <c r="A873" s="316"/>
      <c r="B873" s="312" t="s">
        <v>4962</v>
      </c>
      <c r="C873" s="317" t="s">
        <v>7502</v>
      </c>
      <c r="D873" s="369" t="s">
        <v>7193</v>
      </c>
      <c r="E873" s="325" t="s">
        <v>4739</v>
      </c>
      <c r="F873" s="314"/>
      <c r="I873" s="314"/>
    </row>
    <row r="874" spans="1:9" s="315" customFormat="1" ht="15" customHeight="1" x14ac:dyDescent="0.15">
      <c r="A874" s="316"/>
      <c r="B874" s="312" t="s">
        <v>4962</v>
      </c>
      <c r="C874" s="317" t="s">
        <v>7502</v>
      </c>
      <c r="D874" s="369" t="s">
        <v>7305</v>
      </c>
      <c r="E874" s="325" t="s">
        <v>4765</v>
      </c>
      <c r="F874" s="314"/>
      <c r="I874" s="314"/>
    </row>
    <row r="875" spans="1:9" s="315" customFormat="1" ht="15" customHeight="1" x14ac:dyDescent="0.15">
      <c r="A875" s="316"/>
      <c r="B875" s="312" t="s">
        <v>3881</v>
      </c>
      <c r="C875" s="317" t="s">
        <v>3875</v>
      </c>
      <c r="D875" s="369" t="s">
        <v>3876</v>
      </c>
      <c r="E875" s="325" t="s">
        <v>4783</v>
      </c>
      <c r="F875" s="314"/>
      <c r="I875" s="314"/>
    </row>
    <row r="876" spans="1:9" s="390" customFormat="1" ht="15" customHeight="1" x14ac:dyDescent="0.15">
      <c r="B876" s="390" t="s">
        <v>744</v>
      </c>
      <c r="C876" s="396" t="s">
        <v>12144</v>
      </c>
      <c r="D876" s="392" t="s">
        <v>493</v>
      </c>
      <c r="E876" s="391" t="s">
        <v>581</v>
      </c>
    </row>
    <row r="877" spans="1:9" s="315" customFormat="1" ht="15" customHeight="1" x14ac:dyDescent="0.15">
      <c r="A877" s="316"/>
      <c r="B877" s="312" t="s">
        <v>4772</v>
      </c>
      <c r="C877" s="317" t="s">
        <v>4967</v>
      </c>
      <c r="D877" s="369" t="s">
        <v>7123</v>
      </c>
      <c r="E877" s="325" t="s">
        <v>4660</v>
      </c>
      <c r="F877" s="314"/>
      <c r="I877" s="314"/>
    </row>
    <row r="878" spans="1:9" s="315" customFormat="1" ht="15" customHeight="1" x14ac:dyDescent="0.15">
      <c r="A878" s="319"/>
      <c r="B878" s="312" t="s">
        <v>4374</v>
      </c>
      <c r="C878" s="317" t="s">
        <v>4968</v>
      </c>
      <c r="D878" s="369" t="s">
        <v>6040</v>
      </c>
      <c r="E878" s="325" t="s">
        <v>4244</v>
      </c>
      <c r="F878" s="314"/>
      <c r="I878" s="314"/>
    </row>
    <row r="879" spans="1:9" s="315" customFormat="1" ht="15" customHeight="1" x14ac:dyDescent="0.15">
      <c r="A879" s="319"/>
      <c r="B879" s="312" t="s">
        <v>4772</v>
      </c>
      <c r="C879" s="317" t="s">
        <v>4967</v>
      </c>
      <c r="D879" s="369" t="s">
        <v>7700</v>
      </c>
      <c r="E879" s="325" t="s">
        <v>4641</v>
      </c>
      <c r="F879" s="314"/>
      <c r="I879" s="314"/>
    </row>
    <row r="880" spans="1:9" s="315" customFormat="1" ht="15" customHeight="1" x14ac:dyDescent="0.15">
      <c r="A880" s="324"/>
      <c r="B880" s="312" t="s">
        <v>4629</v>
      </c>
      <c r="C880" s="317" t="s">
        <v>4074</v>
      </c>
      <c r="D880" s="370" t="s">
        <v>5567</v>
      </c>
      <c r="E880" s="372" t="s">
        <v>3929</v>
      </c>
      <c r="F880" s="314"/>
      <c r="I880" s="314"/>
    </row>
    <row r="881" spans="1:9" s="390" customFormat="1" ht="15" customHeight="1" x14ac:dyDescent="0.15">
      <c r="B881" s="390" t="s">
        <v>744</v>
      </c>
      <c r="C881" s="396" t="s">
        <v>12066</v>
      </c>
      <c r="D881" s="392" t="s">
        <v>582</v>
      </c>
      <c r="E881" s="391" t="s">
        <v>636</v>
      </c>
    </row>
    <row r="882" spans="1:9" s="390" customFormat="1" ht="15" customHeight="1" x14ac:dyDescent="0.15">
      <c r="B882" s="390" t="s">
        <v>744</v>
      </c>
      <c r="C882" s="396" t="s">
        <v>12065</v>
      </c>
      <c r="D882" s="392" t="s">
        <v>637</v>
      </c>
      <c r="E882" s="391" t="s">
        <v>430</v>
      </c>
    </row>
    <row r="883" spans="1:9" s="315" customFormat="1" ht="15" customHeight="1" x14ac:dyDescent="0.15">
      <c r="A883" s="324"/>
      <c r="B883" s="312" t="s">
        <v>4629</v>
      </c>
      <c r="C883" s="317" t="s">
        <v>4074</v>
      </c>
      <c r="D883" s="370" t="s">
        <v>5484</v>
      </c>
      <c r="E883" s="372" t="s">
        <v>4125</v>
      </c>
      <c r="F883" s="314"/>
      <c r="I883" s="314"/>
    </row>
    <row r="884" spans="1:9" s="315" customFormat="1" ht="15" customHeight="1" x14ac:dyDescent="0.15">
      <c r="A884" s="324"/>
      <c r="B884" s="312" t="s">
        <v>4629</v>
      </c>
      <c r="C884" s="317" t="s">
        <v>4074</v>
      </c>
      <c r="D884" s="370" t="s">
        <v>4008</v>
      </c>
      <c r="E884" s="372" t="s">
        <v>4060</v>
      </c>
      <c r="F884" s="314"/>
      <c r="I884" s="314"/>
    </row>
    <row r="885" spans="1:9" s="315" customFormat="1" ht="15" customHeight="1" x14ac:dyDescent="0.15">
      <c r="A885" s="316"/>
      <c r="B885" s="312" t="s">
        <v>4772</v>
      </c>
      <c r="C885" s="317" t="s">
        <v>4967</v>
      </c>
      <c r="D885" s="369" t="s">
        <v>7218</v>
      </c>
      <c r="E885" s="325" t="s">
        <v>4642</v>
      </c>
      <c r="F885" s="314"/>
      <c r="I885" s="314"/>
    </row>
    <row r="886" spans="1:9" s="315" customFormat="1" ht="15" customHeight="1" x14ac:dyDescent="0.15">
      <c r="A886" s="316"/>
      <c r="B886" s="312" t="s">
        <v>4629</v>
      </c>
      <c r="C886" s="317" t="s">
        <v>4135</v>
      </c>
      <c r="D886" s="369" t="s">
        <v>3925</v>
      </c>
      <c r="E886" s="325" t="s">
        <v>4428</v>
      </c>
      <c r="F886" s="314"/>
      <c r="I886" s="314"/>
    </row>
    <row r="887" spans="1:9" s="315" customFormat="1" ht="15" customHeight="1" x14ac:dyDescent="0.15">
      <c r="A887" s="316"/>
      <c r="B887" s="312" t="s">
        <v>4629</v>
      </c>
      <c r="C887" s="317" t="s">
        <v>4135</v>
      </c>
      <c r="D887" s="369" t="s">
        <v>3930</v>
      </c>
      <c r="E887" s="325" t="s">
        <v>4438</v>
      </c>
      <c r="F887" s="314"/>
      <c r="I887" s="314"/>
    </row>
    <row r="888" spans="1:9" s="315" customFormat="1" ht="15" customHeight="1" x14ac:dyDescent="0.15">
      <c r="A888" s="316"/>
      <c r="B888" s="312" t="s">
        <v>4629</v>
      </c>
      <c r="C888" s="317" t="s">
        <v>4135</v>
      </c>
      <c r="D888" s="369" t="s">
        <v>5574</v>
      </c>
      <c r="E888" s="325" t="s">
        <v>4414</v>
      </c>
      <c r="F888" s="314"/>
      <c r="I888" s="314"/>
    </row>
    <row r="889" spans="1:9" s="315" customFormat="1" ht="15" customHeight="1" x14ac:dyDescent="0.15">
      <c r="A889" s="316"/>
      <c r="B889" s="312" t="s">
        <v>4629</v>
      </c>
      <c r="C889" s="317" t="s">
        <v>4074</v>
      </c>
      <c r="D889" s="369" t="s">
        <v>5446</v>
      </c>
      <c r="E889" s="325" t="s">
        <v>3973</v>
      </c>
      <c r="F889" s="314"/>
      <c r="I889" s="314"/>
    </row>
    <row r="890" spans="1:9" s="315" customFormat="1" ht="15" customHeight="1" x14ac:dyDescent="0.15">
      <c r="A890" s="316"/>
      <c r="B890" s="312" t="s">
        <v>3881</v>
      </c>
      <c r="C890" s="317" t="s">
        <v>3875</v>
      </c>
      <c r="D890" s="370" t="s">
        <v>7567</v>
      </c>
      <c r="E890" s="325" t="s">
        <v>7903</v>
      </c>
      <c r="F890" s="314"/>
      <c r="I890" s="314"/>
    </row>
    <row r="891" spans="1:9" s="315" customFormat="1" ht="15" customHeight="1" x14ac:dyDescent="0.15">
      <c r="A891" s="316"/>
      <c r="B891" s="312" t="s">
        <v>4374</v>
      </c>
      <c r="C891" s="317" t="s">
        <v>4968</v>
      </c>
      <c r="D891" s="369" t="s">
        <v>7139</v>
      </c>
      <c r="E891" s="325" t="s">
        <v>4263</v>
      </c>
      <c r="F891" s="314"/>
      <c r="I891" s="314"/>
    </row>
    <row r="892" spans="1:9" s="315" customFormat="1" ht="15" customHeight="1" x14ac:dyDescent="0.15">
      <c r="A892" s="316"/>
      <c r="B892" s="312" t="s">
        <v>4374</v>
      </c>
      <c r="C892" s="317" t="s">
        <v>4968</v>
      </c>
      <c r="D892" s="369" t="s">
        <v>8987</v>
      </c>
      <c r="E892" s="325" t="s">
        <v>4064</v>
      </c>
      <c r="F892" s="314"/>
      <c r="I892" s="314"/>
    </row>
    <row r="893" spans="1:9" s="315" customFormat="1" ht="15" customHeight="1" x14ac:dyDescent="0.15">
      <c r="A893" s="319"/>
      <c r="B893" s="312" t="s">
        <v>4629</v>
      </c>
      <c r="C893" s="317" t="s">
        <v>4135</v>
      </c>
      <c r="D893" s="370" t="s">
        <v>3931</v>
      </c>
      <c r="E893" s="325" t="s">
        <v>4359</v>
      </c>
      <c r="F893" s="314"/>
      <c r="I893" s="314"/>
    </row>
    <row r="894" spans="1:9" s="315" customFormat="1" ht="15" customHeight="1" x14ac:dyDescent="0.15">
      <c r="A894" s="316"/>
      <c r="B894" s="312" t="s">
        <v>4772</v>
      </c>
      <c r="C894" s="317" t="s">
        <v>4967</v>
      </c>
      <c r="D894" s="369" t="s">
        <v>7256</v>
      </c>
      <c r="E894" s="325" t="s">
        <v>4602</v>
      </c>
      <c r="F894" s="314"/>
      <c r="I894" s="314"/>
    </row>
    <row r="895" spans="1:9" s="315" customFormat="1" ht="15" customHeight="1" x14ac:dyDescent="0.15">
      <c r="A895" s="316"/>
      <c r="B895" s="312" t="s">
        <v>3881</v>
      </c>
      <c r="C895" s="317" t="s">
        <v>3875</v>
      </c>
      <c r="D895" s="369" t="s">
        <v>4017</v>
      </c>
      <c r="E895" s="325" t="s">
        <v>7819</v>
      </c>
      <c r="F895" s="314"/>
      <c r="I895" s="314"/>
    </row>
    <row r="896" spans="1:9" s="315" customFormat="1" ht="15" customHeight="1" x14ac:dyDescent="0.15">
      <c r="A896" s="319"/>
      <c r="B896" s="312" t="s">
        <v>4374</v>
      </c>
      <c r="C896" s="317" t="s">
        <v>4968</v>
      </c>
      <c r="D896" s="369" t="s">
        <v>7417</v>
      </c>
      <c r="E896" s="325" t="s">
        <v>4221</v>
      </c>
      <c r="F896" s="314"/>
      <c r="I896" s="314"/>
    </row>
    <row r="897" spans="1:9" s="315" customFormat="1" ht="15" customHeight="1" x14ac:dyDescent="0.15">
      <c r="A897" s="316"/>
      <c r="B897" s="312" t="s">
        <v>4629</v>
      </c>
      <c r="C897" s="317" t="s">
        <v>4074</v>
      </c>
      <c r="D897" s="369" t="s">
        <v>5555</v>
      </c>
      <c r="E897" s="325" t="s">
        <v>4073</v>
      </c>
      <c r="F897" s="314"/>
      <c r="I897" s="314"/>
    </row>
    <row r="898" spans="1:9" s="390" customFormat="1" ht="15" customHeight="1" x14ac:dyDescent="0.15">
      <c r="B898" s="390" t="s">
        <v>744</v>
      </c>
      <c r="C898" s="396" t="s">
        <v>12065</v>
      </c>
      <c r="D898" s="392" t="s">
        <v>638</v>
      </c>
      <c r="E898" s="391" t="s">
        <v>431</v>
      </c>
    </row>
    <row r="899" spans="1:9" s="390" customFormat="1" ht="15" customHeight="1" x14ac:dyDescent="0.15">
      <c r="B899" s="390" t="s">
        <v>744</v>
      </c>
      <c r="C899" s="396" t="s">
        <v>12065</v>
      </c>
      <c r="D899" s="392" t="s">
        <v>638</v>
      </c>
      <c r="E899" s="391" t="s">
        <v>541</v>
      </c>
    </row>
    <row r="900" spans="1:9" s="315" customFormat="1" ht="15" customHeight="1" x14ac:dyDescent="0.15">
      <c r="A900" s="319"/>
      <c r="B900" s="312" t="s">
        <v>4629</v>
      </c>
      <c r="C900" s="317" t="s">
        <v>4135</v>
      </c>
      <c r="D900" s="369" t="s">
        <v>3932</v>
      </c>
      <c r="E900" s="325" t="s">
        <v>4378</v>
      </c>
      <c r="F900" s="314"/>
      <c r="I900" s="314"/>
    </row>
    <row r="901" spans="1:9" s="315" customFormat="1" ht="15" customHeight="1" x14ac:dyDescent="0.15">
      <c r="A901" s="316"/>
      <c r="B901" s="312" t="s">
        <v>4667</v>
      </c>
      <c r="C901" s="317" t="s">
        <v>4184</v>
      </c>
      <c r="D901" s="369" t="s">
        <v>3862</v>
      </c>
      <c r="E901" s="325" t="s">
        <v>4151</v>
      </c>
      <c r="F901" s="314"/>
      <c r="I901" s="314"/>
    </row>
    <row r="902" spans="1:9" s="315" customFormat="1" ht="15" customHeight="1" x14ac:dyDescent="0.15">
      <c r="A902" s="316"/>
      <c r="B902" s="312" t="s">
        <v>4374</v>
      </c>
      <c r="C902" s="317" t="s">
        <v>4968</v>
      </c>
      <c r="D902" s="369" t="s">
        <v>8046</v>
      </c>
      <c r="E902" s="325" t="s">
        <v>7836</v>
      </c>
      <c r="F902" s="314"/>
      <c r="I902" s="314"/>
    </row>
    <row r="903" spans="1:9" s="315" customFormat="1" ht="15" customHeight="1" x14ac:dyDescent="0.15">
      <c r="A903" s="319"/>
      <c r="B903" s="312" t="s">
        <v>4629</v>
      </c>
      <c r="C903" s="317" t="s">
        <v>4135</v>
      </c>
      <c r="D903" s="369" t="s">
        <v>5618</v>
      </c>
      <c r="E903" s="325" t="s">
        <v>4419</v>
      </c>
      <c r="F903" s="314"/>
      <c r="I903" s="314"/>
    </row>
    <row r="904" spans="1:9" s="315" customFormat="1" ht="15" customHeight="1" x14ac:dyDescent="0.15">
      <c r="A904" s="316"/>
      <c r="B904" s="312" t="s">
        <v>4629</v>
      </c>
      <c r="C904" s="317" t="s">
        <v>4135</v>
      </c>
      <c r="D904" s="369" t="s">
        <v>4062</v>
      </c>
      <c r="E904" s="325" t="s">
        <v>4436</v>
      </c>
      <c r="F904" s="314"/>
      <c r="I904" s="314"/>
    </row>
    <row r="905" spans="1:9" s="390" customFormat="1" ht="15" customHeight="1" x14ac:dyDescent="0.15">
      <c r="B905" s="390" t="s">
        <v>744</v>
      </c>
      <c r="C905" s="396" t="s">
        <v>12065</v>
      </c>
      <c r="D905" s="392" t="s">
        <v>639</v>
      </c>
      <c r="E905" s="391" t="s">
        <v>451</v>
      </c>
    </row>
    <row r="906" spans="1:9" s="315" customFormat="1" ht="15" customHeight="1" x14ac:dyDescent="0.15">
      <c r="A906" s="321"/>
      <c r="B906" s="312" t="s">
        <v>4772</v>
      </c>
      <c r="C906" s="317" t="s">
        <v>4967</v>
      </c>
      <c r="D906" s="369" t="s">
        <v>7061</v>
      </c>
      <c r="E906" s="325" t="s">
        <v>4580</v>
      </c>
      <c r="F906" s="314"/>
      <c r="I906" s="314"/>
    </row>
    <row r="907" spans="1:9" s="315" customFormat="1" ht="15" customHeight="1" x14ac:dyDescent="0.15">
      <c r="A907" s="319"/>
      <c r="B907" s="312" t="s">
        <v>4667</v>
      </c>
      <c r="C907" s="317" t="s">
        <v>4184</v>
      </c>
      <c r="D907" s="369" t="s">
        <v>3863</v>
      </c>
      <c r="E907" s="325" t="s">
        <v>4117</v>
      </c>
      <c r="F907" s="314"/>
      <c r="I907" s="314"/>
    </row>
    <row r="908" spans="1:9" s="390" customFormat="1" ht="15" customHeight="1" x14ac:dyDescent="0.15">
      <c r="B908" s="390" t="s">
        <v>744</v>
      </c>
      <c r="C908" s="396" t="s">
        <v>12212</v>
      </c>
      <c r="D908" s="392" t="s">
        <v>640</v>
      </c>
      <c r="E908" s="391" t="s">
        <v>585</v>
      </c>
    </row>
    <row r="909" spans="1:9" s="315" customFormat="1" ht="15" customHeight="1" x14ac:dyDescent="0.15">
      <c r="A909" s="319"/>
      <c r="B909" s="312" t="s">
        <v>4629</v>
      </c>
      <c r="C909" s="317" t="s">
        <v>4135</v>
      </c>
      <c r="D909" s="369" t="s">
        <v>4063</v>
      </c>
      <c r="E909" s="325" t="s">
        <v>4434</v>
      </c>
      <c r="F909" s="314"/>
      <c r="I909" s="314"/>
    </row>
    <row r="910" spans="1:9" s="315" customFormat="1" ht="15" customHeight="1" x14ac:dyDescent="0.15">
      <c r="A910" s="316"/>
      <c r="B910" s="312" t="s">
        <v>4667</v>
      </c>
      <c r="C910" s="317" t="s">
        <v>4184</v>
      </c>
      <c r="D910" s="369" t="s">
        <v>5182</v>
      </c>
      <c r="E910" s="325" t="s">
        <v>4193</v>
      </c>
      <c r="F910" s="314"/>
      <c r="I910" s="314"/>
    </row>
    <row r="911" spans="1:9" s="315" customFormat="1" ht="15" customHeight="1" x14ac:dyDescent="0.15">
      <c r="A911" s="316"/>
      <c r="B911" s="312" t="s">
        <v>4772</v>
      </c>
      <c r="C911" s="317" t="s">
        <v>4967</v>
      </c>
      <c r="D911" s="369" t="s">
        <v>7038</v>
      </c>
      <c r="E911" s="325" t="s">
        <v>4582</v>
      </c>
      <c r="F911" s="314"/>
      <c r="I911" s="314"/>
    </row>
    <row r="912" spans="1:9" s="315" customFormat="1" ht="15" customHeight="1" x14ac:dyDescent="0.15">
      <c r="A912" s="316"/>
      <c r="B912" s="312" t="s">
        <v>3881</v>
      </c>
      <c r="C912" s="317" t="s">
        <v>3875</v>
      </c>
      <c r="D912" s="369" t="s">
        <v>4018</v>
      </c>
      <c r="E912" s="325" t="s">
        <v>7722</v>
      </c>
      <c r="F912" s="314"/>
      <c r="I912" s="314"/>
    </row>
    <row r="913" spans="1:9" s="315" customFormat="1" ht="15" customHeight="1" x14ac:dyDescent="0.15">
      <c r="A913" s="316"/>
      <c r="B913" s="312" t="s">
        <v>4772</v>
      </c>
      <c r="C913" s="317" t="s">
        <v>4967</v>
      </c>
      <c r="D913" s="369" t="s">
        <v>7120</v>
      </c>
      <c r="E913" s="325" t="s">
        <v>4604</v>
      </c>
      <c r="F913" s="314"/>
      <c r="I913" s="314"/>
    </row>
    <row r="914" spans="1:9" s="315" customFormat="1" ht="15" customHeight="1" x14ac:dyDescent="0.15">
      <c r="A914" s="316"/>
      <c r="B914" s="312" t="s">
        <v>4772</v>
      </c>
      <c r="C914" s="317" t="s">
        <v>4967</v>
      </c>
      <c r="D914" s="369" t="s">
        <v>7465</v>
      </c>
      <c r="E914" s="325" t="s">
        <v>4585</v>
      </c>
      <c r="F914" s="314"/>
      <c r="I914" s="314"/>
    </row>
    <row r="915" spans="1:9" s="315" customFormat="1" ht="15" customHeight="1" x14ac:dyDescent="0.15">
      <c r="A915" s="316"/>
      <c r="B915" s="312" t="s">
        <v>3881</v>
      </c>
      <c r="C915" s="317" t="s">
        <v>3875</v>
      </c>
      <c r="D915" s="369" t="s">
        <v>3883</v>
      </c>
      <c r="E915" s="325" t="s">
        <v>4769</v>
      </c>
      <c r="F915" s="314"/>
      <c r="I915" s="314"/>
    </row>
    <row r="916" spans="1:9" s="315" customFormat="1" ht="15" customHeight="1" x14ac:dyDescent="0.15">
      <c r="A916" s="316"/>
      <c r="B916" s="312" t="s">
        <v>3884</v>
      </c>
      <c r="C916" s="317" t="s">
        <v>4881</v>
      </c>
      <c r="D916" s="369" t="s">
        <v>4047</v>
      </c>
      <c r="E916" s="325" t="s">
        <v>4788</v>
      </c>
      <c r="F916" s="314"/>
      <c r="I916" s="314"/>
    </row>
    <row r="917" spans="1:9" s="315" customFormat="1" ht="15" customHeight="1" x14ac:dyDescent="0.15">
      <c r="A917" s="316"/>
      <c r="B917" s="312" t="s">
        <v>3884</v>
      </c>
      <c r="C917" s="317" t="s">
        <v>4881</v>
      </c>
      <c r="D917" s="369" t="s">
        <v>4048</v>
      </c>
      <c r="E917" s="325" t="s">
        <v>4789</v>
      </c>
      <c r="F917" s="314"/>
      <c r="I917" s="314"/>
    </row>
    <row r="918" spans="1:9" s="315" customFormat="1" ht="15" customHeight="1" x14ac:dyDescent="0.15">
      <c r="A918" s="316"/>
      <c r="B918" s="312" t="s">
        <v>3884</v>
      </c>
      <c r="C918" s="317" t="s">
        <v>4881</v>
      </c>
      <c r="D918" s="369" t="s">
        <v>4050</v>
      </c>
      <c r="E918" s="325" t="s">
        <v>4728</v>
      </c>
      <c r="F918" s="314"/>
      <c r="I918" s="314"/>
    </row>
    <row r="919" spans="1:9" s="315" customFormat="1" ht="15" customHeight="1" x14ac:dyDescent="0.15">
      <c r="A919" s="316"/>
      <c r="B919" s="312" t="s">
        <v>3884</v>
      </c>
      <c r="C919" s="317" t="s">
        <v>4881</v>
      </c>
      <c r="D919" s="369" t="s">
        <v>4051</v>
      </c>
      <c r="E919" s="325" t="s">
        <v>4712</v>
      </c>
      <c r="F919" s="314"/>
      <c r="I919" s="314"/>
    </row>
    <row r="920" spans="1:9" s="390" customFormat="1" ht="15" customHeight="1" x14ac:dyDescent="0.15">
      <c r="B920" s="390" t="s">
        <v>744</v>
      </c>
      <c r="C920" s="396" t="s">
        <v>12212</v>
      </c>
      <c r="D920" s="392" t="s">
        <v>586</v>
      </c>
      <c r="E920" s="391" t="s">
        <v>632</v>
      </c>
    </row>
    <row r="921" spans="1:9" s="390" customFormat="1" ht="15" customHeight="1" x14ac:dyDescent="0.15">
      <c r="B921" s="390" t="s">
        <v>744</v>
      </c>
      <c r="C921" s="396" t="s">
        <v>12066</v>
      </c>
      <c r="D921" s="392" t="s">
        <v>633</v>
      </c>
      <c r="E921" s="391" t="s">
        <v>587</v>
      </c>
    </row>
    <row r="922" spans="1:9" s="315" customFormat="1" ht="15" customHeight="1" x14ac:dyDescent="0.15">
      <c r="A922" s="316"/>
      <c r="B922" s="312" t="s">
        <v>4374</v>
      </c>
      <c r="C922" s="317" t="s">
        <v>7483</v>
      </c>
      <c r="D922" s="369" t="s">
        <v>4065</v>
      </c>
      <c r="E922" s="325" t="s">
        <v>4218</v>
      </c>
      <c r="F922" s="314"/>
      <c r="I922" s="314"/>
    </row>
    <row r="923" spans="1:9" s="390" customFormat="1" ht="15" customHeight="1" x14ac:dyDescent="0.15">
      <c r="B923" s="390" t="s">
        <v>744</v>
      </c>
      <c r="C923" s="396" t="s">
        <v>12065</v>
      </c>
      <c r="D923" s="392" t="s">
        <v>588</v>
      </c>
      <c r="E923" s="391" t="s">
        <v>450</v>
      </c>
    </row>
    <row r="924" spans="1:9" s="315" customFormat="1" ht="15" customHeight="1" x14ac:dyDescent="0.15">
      <c r="A924" s="319"/>
      <c r="B924" s="312" t="s">
        <v>4629</v>
      </c>
      <c r="C924" s="317" t="s">
        <v>4135</v>
      </c>
      <c r="D924" s="369" t="s">
        <v>3992</v>
      </c>
      <c r="E924" s="325" t="s">
        <v>4379</v>
      </c>
      <c r="F924" s="314"/>
      <c r="I924" s="314"/>
    </row>
    <row r="925" spans="1:9" s="315" customFormat="1" ht="15" customHeight="1" x14ac:dyDescent="0.15">
      <c r="A925" s="316"/>
      <c r="B925" s="312" t="s">
        <v>4772</v>
      </c>
      <c r="C925" s="317" t="s">
        <v>4967</v>
      </c>
      <c r="D925" s="369" t="s">
        <v>7113</v>
      </c>
      <c r="E925" s="325" t="s">
        <v>4583</v>
      </c>
      <c r="F925" s="314"/>
      <c r="I925" s="314"/>
    </row>
    <row r="926" spans="1:9" s="315" customFormat="1" ht="15" customHeight="1" x14ac:dyDescent="0.15">
      <c r="A926" s="316"/>
      <c r="B926" s="312" t="s">
        <v>4772</v>
      </c>
      <c r="C926" s="317" t="s">
        <v>4967</v>
      </c>
      <c r="D926" s="369" t="s">
        <v>7049</v>
      </c>
      <c r="E926" s="325" t="s">
        <v>4584</v>
      </c>
      <c r="F926" s="314"/>
      <c r="I926" s="314"/>
    </row>
    <row r="927" spans="1:9" s="315" customFormat="1" ht="15" customHeight="1" x14ac:dyDescent="0.15">
      <c r="A927" s="319"/>
      <c r="B927" s="312" t="s">
        <v>4772</v>
      </c>
      <c r="C927" s="317" t="s">
        <v>4967</v>
      </c>
      <c r="D927" s="369" t="s">
        <v>6986</v>
      </c>
      <c r="E927" s="325" t="s">
        <v>4611</v>
      </c>
      <c r="F927" s="314"/>
      <c r="I927" s="314"/>
    </row>
    <row r="928" spans="1:9" s="315" customFormat="1" ht="15" customHeight="1" x14ac:dyDescent="0.15">
      <c r="A928" s="316"/>
      <c r="B928" s="312" t="s">
        <v>4374</v>
      </c>
      <c r="C928" s="317" t="s">
        <v>4968</v>
      </c>
      <c r="D928" s="369" t="s">
        <v>7837</v>
      </c>
      <c r="E928" s="325" t="s">
        <v>7985</v>
      </c>
      <c r="F928" s="314"/>
      <c r="I928" s="314"/>
    </row>
    <row r="929" spans="1:9" s="315" customFormat="1" ht="15" customHeight="1" x14ac:dyDescent="0.15">
      <c r="A929" s="319"/>
      <c r="B929" s="312" t="s">
        <v>4374</v>
      </c>
      <c r="C929" s="317" t="s">
        <v>4968</v>
      </c>
      <c r="D929" s="369" t="s">
        <v>7598</v>
      </c>
      <c r="E929" s="325" t="s">
        <v>4219</v>
      </c>
      <c r="F929" s="314"/>
      <c r="I929" s="314"/>
    </row>
    <row r="930" spans="1:9" s="315" customFormat="1" ht="15" customHeight="1" x14ac:dyDescent="0.15">
      <c r="A930" s="319"/>
      <c r="B930" s="312" t="s">
        <v>4374</v>
      </c>
      <c r="C930" s="317" t="s">
        <v>4968</v>
      </c>
      <c r="D930" s="369" t="s">
        <v>6838</v>
      </c>
      <c r="E930" s="325" t="s">
        <v>4729</v>
      </c>
      <c r="F930" s="314"/>
      <c r="I930" s="314"/>
    </row>
    <row r="931" spans="1:9" s="315" customFormat="1" ht="15" customHeight="1" x14ac:dyDescent="0.15">
      <c r="A931" s="316"/>
      <c r="B931" s="312" t="s">
        <v>4374</v>
      </c>
      <c r="C931" s="317" t="s">
        <v>4968</v>
      </c>
      <c r="D931" s="369" t="s">
        <v>7826</v>
      </c>
      <c r="E931" s="325" t="s">
        <v>7946</v>
      </c>
      <c r="F931" s="314"/>
      <c r="I931" s="314"/>
    </row>
    <row r="932" spans="1:9" s="315" customFormat="1" ht="15" customHeight="1" x14ac:dyDescent="0.15">
      <c r="A932" s="316"/>
      <c r="B932" s="312" t="s">
        <v>3884</v>
      </c>
      <c r="C932" s="317" t="s">
        <v>4881</v>
      </c>
      <c r="D932" s="369" t="s">
        <v>4044</v>
      </c>
      <c r="E932" s="325" t="s">
        <v>4750</v>
      </c>
      <c r="F932" s="314"/>
      <c r="I932" s="314"/>
    </row>
    <row r="933" spans="1:9" s="315" customFormat="1" ht="15" customHeight="1" x14ac:dyDescent="0.15">
      <c r="A933" s="316"/>
      <c r="B933" s="312" t="s">
        <v>4374</v>
      </c>
      <c r="C933" s="317" t="s">
        <v>4968</v>
      </c>
      <c r="D933" s="369" t="s">
        <v>7947</v>
      </c>
      <c r="E933" s="325" t="s">
        <v>7941</v>
      </c>
      <c r="F933" s="314"/>
      <c r="I933" s="314"/>
    </row>
    <row r="934" spans="1:9" s="315" customFormat="1" ht="15" customHeight="1" x14ac:dyDescent="0.15">
      <c r="A934" s="316"/>
      <c r="B934" s="312" t="s">
        <v>3884</v>
      </c>
      <c r="C934" s="317" t="s">
        <v>4881</v>
      </c>
      <c r="D934" s="369" t="s">
        <v>3961</v>
      </c>
      <c r="E934" s="325" t="s">
        <v>4774</v>
      </c>
      <c r="F934" s="314"/>
      <c r="I934" s="314"/>
    </row>
    <row r="935" spans="1:9" s="315" customFormat="1" ht="15" customHeight="1" x14ac:dyDescent="0.15">
      <c r="A935" s="316"/>
      <c r="B935" s="312" t="s">
        <v>4374</v>
      </c>
      <c r="C935" s="317" t="s">
        <v>4968</v>
      </c>
      <c r="D935" s="369" t="s">
        <v>7942</v>
      </c>
      <c r="E935" s="325" t="s">
        <v>8078</v>
      </c>
      <c r="F935" s="314"/>
      <c r="I935" s="314"/>
    </row>
    <row r="936" spans="1:9" s="315" customFormat="1" ht="15" customHeight="1" x14ac:dyDescent="0.15">
      <c r="A936" s="319"/>
      <c r="B936" s="312" t="s">
        <v>4251</v>
      </c>
      <c r="C936" s="317" t="s">
        <v>4968</v>
      </c>
      <c r="D936" s="369" t="s">
        <v>5665</v>
      </c>
      <c r="E936" s="325" t="s">
        <v>4241</v>
      </c>
      <c r="F936" s="314"/>
      <c r="I936" s="314"/>
    </row>
    <row r="937" spans="1:9" s="315" customFormat="1" ht="15" customHeight="1" x14ac:dyDescent="0.15">
      <c r="A937" s="319"/>
      <c r="B937" s="312" t="s">
        <v>4374</v>
      </c>
      <c r="C937" s="317" t="s">
        <v>4968</v>
      </c>
      <c r="D937" s="369" t="s">
        <v>7015</v>
      </c>
      <c r="E937" s="325" t="s">
        <v>4188</v>
      </c>
      <c r="F937" s="314"/>
      <c r="I937" s="314"/>
    </row>
    <row r="938" spans="1:9" s="315" customFormat="1" ht="15" customHeight="1" x14ac:dyDescent="0.15">
      <c r="A938" s="319"/>
      <c r="B938" s="312" t="s">
        <v>4374</v>
      </c>
      <c r="C938" s="317" t="s">
        <v>4968</v>
      </c>
      <c r="D938" s="369" t="s">
        <v>5581</v>
      </c>
      <c r="E938" s="325" t="s">
        <v>4225</v>
      </c>
      <c r="F938" s="314"/>
      <c r="I938" s="314"/>
    </row>
    <row r="939" spans="1:9" s="390" customFormat="1" ht="15" customHeight="1" x14ac:dyDescent="0.15">
      <c r="B939" s="390" t="s">
        <v>744</v>
      </c>
      <c r="C939" s="396" t="s">
        <v>12066</v>
      </c>
      <c r="D939" s="392" t="s">
        <v>589</v>
      </c>
      <c r="E939" s="391" t="s">
        <v>525</v>
      </c>
    </row>
    <row r="940" spans="1:9" ht="15" customHeight="1" x14ac:dyDescent="0.15">
      <c r="B940" s="312" t="s">
        <v>4772</v>
      </c>
      <c r="C940" s="317" t="s">
        <v>4967</v>
      </c>
      <c r="D940" s="369" t="s">
        <v>3025</v>
      </c>
      <c r="E940" s="315" t="s">
        <v>3161</v>
      </c>
      <c r="F940" s="314"/>
    </row>
    <row r="941" spans="1:9" s="315" customFormat="1" ht="15" customHeight="1" x14ac:dyDescent="0.15">
      <c r="A941" s="319"/>
      <c r="B941" s="312" t="s">
        <v>4374</v>
      </c>
      <c r="C941" s="317" t="s">
        <v>4968</v>
      </c>
      <c r="D941" s="369" t="s">
        <v>6863</v>
      </c>
      <c r="E941" s="325" t="s">
        <v>4246</v>
      </c>
      <c r="F941" s="314"/>
      <c r="I941" s="314"/>
    </row>
    <row r="942" spans="1:9" s="315" customFormat="1" ht="15" customHeight="1" x14ac:dyDescent="0.15">
      <c r="A942" s="316"/>
      <c r="B942" s="312" t="s">
        <v>4772</v>
      </c>
      <c r="C942" s="317" t="s">
        <v>4967</v>
      </c>
      <c r="D942" s="369" t="s">
        <v>7412</v>
      </c>
      <c r="E942" s="325" t="s">
        <v>4632</v>
      </c>
      <c r="F942" s="314"/>
      <c r="I942" s="314"/>
    </row>
    <row r="943" spans="1:9" s="315" customFormat="1" ht="15" customHeight="1" x14ac:dyDescent="0.15">
      <c r="A943" s="316"/>
      <c r="B943" s="312" t="s">
        <v>5078</v>
      </c>
      <c r="C943" s="317" t="s">
        <v>4967</v>
      </c>
      <c r="D943" s="369" t="s">
        <v>7412</v>
      </c>
      <c r="E943" s="325" t="s">
        <v>4633</v>
      </c>
      <c r="F943" s="314"/>
      <c r="I943" s="314"/>
    </row>
    <row r="944" spans="1:9" s="315" customFormat="1" ht="15" customHeight="1" x14ac:dyDescent="0.15">
      <c r="A944" s="316"/>
      <c r="B944" s="312" t="s">
        <v>4629</v>
      </c>
      <c r="C944" s="317" t="s">
        <v>4135</v>
      </c>
      <c r="D944" s="369" t="s">
        <v>5483</v>
      </c>
      <c r="E944" s="325" t="s">
        <v>4443</v>
      </c>
      <c r="F944" s="314"/>
      <c r="I944" s="314"/>
    </row>
    <row r="945" spans="1:9" ht="15" customHeight="1" x14ac:dyDescent="0.15">
      <c r="B945" s="312" t="s">
        <v>4772</v>
      </c>
      <c r="C945" s="317" t="s">
        <v>4967</v>
      </c>
      <c r="D945" s="369" t="s">
        <v>3026</v>
      </c>
      <c r="E945" s="315" t="s">
        <v>3101</v>
      </c>
      <c r="F945" s="315"/>
    </row>
    <row r="946" spans="1:9" s="315" customFormat="1" ht="15" customHeight="1" x14ac:dyDescent="0.15">
      <c r="A946" s="321"/>
      <c r="B946" s="312" t="s">
        <v>4772</v>
      </c>
      <c r="C946" s="317" t="s">
        <v>4967</v>
      </c>
      <c r="D946" s="369" t="s">
        <v>7354</v>
      </c>
      <c r="E946" s="325" t="s">
        <v>4634</v>
      </c>
      <c r="F946" s="314"/>
      <c r="I946" s="314"/>
    </row>
    <row r="947" spans="1:9" s="315" customFormat="1" ht="15" customHeight="1" x14ac:dyDescent="0.15">
      <c r="A947" s="316"/>
      <c r="B947" s="312" t="s">
        <v>4374</v>
      </c>
      <c r="C947" s="317" t="s">
        <v>4968</v>
      </c>
      <c r="D947" s="369" t="s">
        <v>7923</v>
      </c>
      <c r="E947" s="325" t="s">
        <v>8074</v>
      </c>
      <c r="F947" s="314"/>
      <c r="I947" s="314"/>
    </row>
    <row r="948" spans="1:9" s="315" customFormat="1" ht="15" customHeight="1" x14ac:dyDescent="0.15">
      <c r="A948" s="321"/>
      <c r="B948" s="312" t="s">
        <v>4772</v>
      </c>
      <c r="C948" s="317" t="s">
        <v>4967</v>
      </c>
      <c r="D948" s="369" t="s">
        <v>7180</v>
      </c>
      <c r="E948" s="325" t="s">
        <v>4635</v>
      </c>
      <c r="F948" s="314"/>
      <c r="I948" s="314"/>
    </row>
    <row r="949" spans="1:9" s="390" customFormat="1" ht="15" customHeight="1" x14ac:dyDescent="0.15">
      <c r="B949" s="390" t="s">
        <v>744</v>
      </c>
      <c r="C949" s="396" t="s">
        <v>12067</v>
      </c>
      <c r="D949" s="392" t="s">
        <v>526</v>
      </c>
      <c r="E949" s="391" t="s">
        <v>377</v>
      </c>
    </row>
    <row r="950" spans="1:9" s="390" customFormat="1" ht="15" customHeight="1" x14ac:dyDescent="0.15">
      <c r="B950" s="390" t="s">
        <v>744</v>
      </c>
      <c r="C950" s="396" t="s">
        <v>12066</v>
      </c>
      <c r="D950" s="392" t="s">
        <v>527</v>
      </c>
      <c r="E950" s="391" t="s">
        <v>528</v>
      </c>
    </row>
    <row r="951" spans="1:9" s="315" customFormat="1" ht="15" customHeight="1" x14ac:dyDescent="0.15">
      <c r="A951" s="319"/>
      <c r="B951" s="312" t="s">
        <v>4374</v>
      </c>
      <c r="C951" s="317" t="s">
        <v>4968</v>
      </c>
      <c r="D951" s="369" t="s">
        <v>5605</v>
      </c>
      <c r="E951" s="325" t="s">
        <v>4210</v>
      </c>
      <c r="F951" s="314"/>
      <c r="I951" s="314"/>
    </row>
    <row r="952" spans="1:9" s="315" customFormat="1" ht="15" customHeight="1" x14ac:dyDescent="0.15">
      <c r="A952" s="319"/>
      <c r="B952" s="312" t="s">
        <v>4772</v>
      </c>
      <c r="C952" s="317" t="s">
        <v>4967</v>
      </c>
      <c r="D952" s="369" t="s">
        <v>6954</v>
      </c>
      <c r="E952" s="325" t="s">
        <v>4594</v>
      </c>
      <c r="F952" s="314"/>
      <c r="I952" s="314"/>
    </row>
    <row r="953" spans="1:9" s="390" customFormat="1" ht="15" customHeight="1" x14ac:dyDescent="0.15">
      <c r="B953" s="390" t="s">
        <v>744</v>
      </c>
      <c r="C953" s="396" t="s">
        <v>12065</v>
      </c>
      <c r="D953" s="392" t="s">
        <v>566</v>
      </c>
      <c r="E953" s="391" t="s">
        <v>378</v>
      </c>
    </row>
    <row r="954" spans="1:9" s="315" customFormat="1" ht="15" customHeight="1" x14ac:dyDescent="0.15">
      <c r="A954" s="316"/>
      <c r="B954" s="312" t="s">
        <v>4629</v>
      </c>
      <c r="C954" s="317" t="s">
        <v>4135</v>
      </c>
      <c r="D954" s="373" t="s">
        <v>6694</v>
      </c>
      <c r="E954" s="325" t="s">
        <v>4370</v>
      </c>
      <c r="F954" s="314"/>
      <c r="I954" s="314"/>
    </row>
    <row r="955" spans="1:9" s="315" customFormat="1" ht="15" customHeight="1" x14ac:dyDescent="0.15">
      <c r="A955" s="316"/>
      <c r="B955" s="312" t="s">
        <v>4374</v>
      </c>
      <c r="C955" s="317" t="s">
        <v>4968</v>
      </c>
      <c r="D955" s="369" t="s">
        <v>5075</v>
      </c>
      <c r="E955" s="325" t="s">
        <v>4212</v>
      </c>
      <c r="F955" s="314"/>
      <c r="I955" s="314"/>
    </row>
    <row r="956" spans="1:9" s="315" customFormat="1" ht="15" customHeight="1" x14ac:dyDescent="0.15">
      <c r="A956" s="316"/>
      <c r="B956" s="312" t="s">
        <v>4066</v>
      </c>
      <c r="C956" s="317" t="s">
        <v>4968</v>
      </c>
      <c r="D956" s="369" t="s">
        <v>7284</v>
      </c>
      <c r="E956" s="325" t="s">
        <v>4226</v>
      </c>
      <c r="F956" s="314"/>
      <c r="I956" s="314"/>
    </row>
    <row r="957" spans="1:9" s="315" customFormat="1" ht="15" customHeight="1" x14ac:dyDescent="0.15">
      <c r="A957" s="319"/>
      <c r="B957" s="312" t="s">
        <v>4629</v>
      </c>
      <c r="C957" s="317" t="s">
        <v>4135</v>
      </c>
      <c r="D957" s="369" t="s">
        <v>3860</v>
      </c>
      <c r="E957" s="325" t="s">
        <v>4367</v>
      </c>
      <c r="F957" s="314"/>
      <c r="I957" s="314"/>
    </row>
    <row r="958" spans="1:9" s="315" customFormat="1" ht="15" customHeight="1" x14ac:dyDescent="0.15">
      <c r="A958" s="316"/>
      <c r="B958" s="312" t="s">
        <v>3884</v>
      </c>
      <c r="C958" s="317" t="s">
        <v>4881</v>
      </c>
      <c r="D958" s="369" t="s">
        <v>3962</v>
      </c>
      <c r="E958" s="325" t="s">
        <v>4776</v>
      </c>
      <c r="F958" s="314"/>
      <c r="I958" s="314"/>
    </row>
    <row r="959" spans="1:9" s="315" customFormat="1" ht="15" customHeight="1" x14ac:dyDescent="0.15">
      <c r="A959" s="319"/>
      <c r="B959" s="312" t="s">
        <v>4772</v>
      </c>
      <c r="C959" s="317" t="s">
        <v>4967</v>
      </c>
      <c r="D959" s="369" t="s">
        <v>7033</v>
      </c>
      <c r="E959" s="325" t="s">
        <v>4570</v>
      </c>
      <c r="F959" s="314"/>
      <c r="I959" s="314"/>
    </row>
    <row r="960" spans="1:9" s="315" customFormat="1" ht="15" customHeight="1" x14ac:dyDescent="0.15">
      <c r="A960" s="319"/>
      <c r="B960" s="312" t="s">
        <v>4374</v>
      </c>
      <c r="C960" s="317" t="s">
        <v>4968</v>
      </c>
      <c r="D960" s="369" t="s">
        <v>5418</v>
      </c>
      <c r="E960" s="325" t="s">
        <v>4254</v>
      </c>
      <c r="F960" s="314"/>
      <c r="I960" s="314"/>
    </row>
    <row r="961" spans="1:9" s="315" customFormat="1" ht="15" customHeight="1" x14ac:dyDescent="0.15">
      <c r="A961" s="316"/>
      <c r="B961" s="312" t="s">
        <v>4629</v>
      </c>
      <c r="C961" s="317" t="s">
        <v>5098</v>
      </c>
      <c r="D961" s="369" t="s">
        <v>4591</v>
      </c>
      <c r="E961" s="325" t="s">
        <v>4549</v>
      </c>
      <c r="F961" s="314"/>
      <c r="I961" s="314"/>
    </row>
    <row r="962" spans="1:9" s="315" customFormat="1" ht="15" customHeight="1" x14ac:dyDescent="0.15">
      <c r="A962" s="316"/>
      <c r="B962" s="312" t="s">
        <v>4629</v>
      </c>
      <c r="C962" s="317" t="s">
        <v>4135</v>
      </c>
      <c r="D962" s="369" t="s">
        <v>5614</v>
      </c>
      <c r="E962" s="325" t="s">
        <v>4409</v>
      </c>
      <c r="F962" s="314"/>
      <c r="I962" s="314"/>
    </row>
    <row r="963" spans="1:9" s="390" customFormat="1" ht="15" customHeight="1" x14ac:dyDescent="0.15">
      <c r="B963" s="390" t="s">
        <v>744</v>
      </c>
      <c r="C963" s="396" t="s">
        <v>12212</v>
      </c>
      <c r="D963" s="392" t="s">
        <v>571</v>
      </c>
      <c r="E963" s="391" t="s">
        <v>618</v>
      </c>
    </row>
    <row r="964" spans="1:9" s="315" customFormat="1" ht="15" customHeight="1" x14ac:dyDescent="0.15">
      <c r="A964" s="316"/>
      <c r="B964" s="312" t="s">
        <v>4251</v>
      </c>
      <c r="C964" s="317" t="s">
        <v>4067</v>
      </c>
      <c r="D964" s="369" t="s">
        <v>4068</v>
      </c>
      <c r="E964" s="325" t="s">
        <v>4211</v>
      </c>
      <c r="F964" s="314"/>
      <c r="I964" s="314"/>
    </row>
    <row r="965" spans="1:9" s="315" customFormat="1" ht="15" customHeight="1" x14ac:dyDescent="0.15">
      <c r="A965" s="316"/>
      <c r="B965" s="312" t="s">
        <v>4772</v>
      </c>
      <c r="C965" s="317" t="s">
        <v>4967</v>
      </c>
      <c r="D965" s="369" t="s">
        <v>7281</v>
      </c>
      <c r="E965" s="325" t="s">
        <v>4571</v>
      </c>
      <c r="F965" s="314"/>
      <c r="I965" s="314"/>
    </row>
    <row r="966" spans="1:9" s="315" customFormat="1" ht="15" customHeight="1" x14ac:dyDescent="0.15">
      <c r="A966" s="316"/>
      <c r="B966" s="312" t="s">
        <v>4251</v>
      </c>
      <c r="C966" s="317" t="s">
        <v>4968</v>
      </c>
      <c r="D966" s="369" t="s">
        <v>8047</v>
      </c>
      <c r="E966" s="325" t="s">
        <v>8054</v>
      </c>
      <c r="F966" s="314"/>
      <c r="I966" s="314"/>
    </row>
    <row r="967" spans="1:9" s="315" customFormat="1" ht="15" customHeight="1" x14ac:dyDescent="0.15">
      <c r="A967" s="321"/>
      <c r="B967" s="312" t="s">
        <v>4772</v>
      </c>
      <c r="C967" s="317" t="s">
        <v>4967</v>
      </c>
      <c r="D967" s="369" t="s">
        <v>6868</v>
      </c>
      <c r="E967" s="325" t="s">
        <v>5761</v>
      </c>
      <c r="F967" s="314"/>
      <c r="I967" s="314"/>
    </row>
    <row r="968" spans="1:9" s="315" customFormat="1" ht="15" customHeight="1" x14ac:dyDescent="0.15">
      <c r="A968" s="316"/>
      <c r="B968" s="312" t="s">
        <v>4629</v>
      </c>
      <c r="C968" s="317" t="s">
        <v>4135</v>
      </c>
      <c r="D968" s="369" t="s">
        <v>3861</v>
      </c>
      <c r="E968" s="325" t="s">
        <v>5457</v>
      </c>
      <c r="F968" s="314"/>
      <c r="I968" s="314"/>
    </row>
    <row r="969" spans="1:9" s="315" customFormat="1" ht="15" customHeight="1" x14ac:dyDescent="0.15">
      <c r="A969" s="316"/>
      <c r="B969" s="312" t="s">
        <v>4251</v>
      </c>
      <c r="C969" s="317" t="s">
        <v>4067</v>
      </c>
      <c r="D969" s="369" t="s">
        <v>4069</v>
      </c>
      <c r="E969" s="325" t="s">
        <v>4231</v>
      </c>
      <c r="F969" s="314"/>
      <c r="I969" s="314"/>
    </row>
    <row r="970" spans="1:9" s="390" customFormat="1" ht="15" customHeight="1" x14ac:dyDescent="0.15">
      <c r="B970" s="390" t="s">
        <v>744</v>
      </c>
      <c r="C970" s="396" t="s">
        <v>12211</v>
      </c>
      <c r="D970" s="392" t="s">
        <v>379</v>
      </c>
      <c r="E970" s="391" t="s">
        <v>460</v>
      </c>
    </row>
    <row r="971" spans="1:9" s="315" customFormat="1" ht="15" customHeight="1" x14ac:dyDescent="0.15">
      <c r="A971" s="319"/>
      <c r="B971" s="312" t="s">
        <v>4629</v>
      </c>
      <c r="C971" s="317" t="s">
        <v>4135</v>
      </c>
      <c r="D971" s="369" t="s">
        <v>6485</v>
      </c>
      <c r="E971" s="325" t="s">
        <v>3937</v>
      </c>
      <c r="F971" s="314"/>
      <c r="I971" s="314"/>
    </row>
    <row r="972" spans="1:9" s="315" customFormat="1" ht="15" customHeight="1" x14ac:dyDescent="0.15">
      <c r="A972" s="319"/>
      <c r="B972" s="312" t="s">
        <v>4629</v>
      </c>
      <c r="C972" s="317" t="s">
        <v>4135</v>
      </c>
      <c r="D972" s="369" t="s">
        <v>6456</v>
      </c>
      <c r="E972" s="325" t="s">
        <v>3938</v>
      </c>
      <c r="F972" s="314"/>
      <c r="I972" s="314"/>
    </row>
    <row r="973" spans="1:9" ht="15" customHeight="1" x14ac:dyDescent="0.15">
      <c r="B973" s="312" t="s">
        <v>4772</v>
      </c>
      <c r="C973" s="317" t="s">
        <v>4967</v>
      </c>
      <c r="D973" s="369" t="s">
        <v>3028</v>
      </c>
      <c r="E973" s="315" t="s">
        <v>3110</v>
      </c>
      <c r="F973" s="315"/>
    </row>
    <row r="974" spans="1:9" ht="15" customHeight="1" x14ac:dyDescent="0.15">
      <c r="B974" s="312" t="s">
        <v>4772</v>
      </c>
      <c r="C974" s="317" t="s">
        <v>4967</v>
      </c>
      <c r="D974" s="369" t="s">
        <v>3027</v>
      </c>
      <c r="E974" s="315" t="s">
        <v>3140</v>
      </c>
      <c r="F974" s="315"/>
    </row>
    <row r="975" spans="1:9" s="315" customFormat="1" ht="15" customHeight="1" x14ac:dyDescent="0.15">
      <c r="A975" s="316"/>
      <c r="B975" s="312" t="s">
        <v>4962</v>
      </c>
      <c r="C975" s="317" t="s">
        <v>7502</v>
      </c>
      <c r="D975" s="369" t="s">
        <v>7769</v>
      </c>
      <c r="E975" s="325" t="s">
        <v>4777</v>
      </c>
      <c r="F975" s="314"/>
      <c r="I975" s="314"/>
    </row>
    <row r="976" spans="1:9" s="315" customFormat="1" ht="15" customHeight="1" x14ac:dyDescent="0.15">
      <c r="A976" s="319"/>
      <c r="B976" s="312" t="s">
        <v>4251</v>
      </c>
      <c r="C976" s="317" t="s">
        <v>4968</v>
      </c>
      <c r="D976" s="369" t="s">
        <v>5568</v>
      </c>
      <c r="E976" s="325" t="s">
        <v>4196</v>
      </c>
      <c r="F976" s="314"/>
      <c r="I976" s="314"/>
    </row>
    <row r="977" spans="1:9" s="315" customFormat="1" ht="15" customHeight="1" x14ac:dyDescent="0.15">
      <c r="A977" s="316"/>
      <c r="B977" s="312" t="s">
        <v>4772</v>
      </c>
      <c r="C977" s="317" t="s">
        <v>4967</v>
      </c>
      <c r="D977" s="369" t="s">
        <v>7232</v>
      </c>
      <c r="E977" s="325" t="s">
        <v>5216</v>
      </c>
      <c r="F977" s="314"/>
      <c r="I977" s="314"/>
    </row>
    <row r="978" spans="1:9" s="315" customFormat="1" ht="15" customHeight="1" x14ac:dyDescent="0.15">
      <c r="A978" s="316"/>
      <c r="B978" s="312" t="s">
        <v>4962</v>
      </c>
      <c r="C978" s="317" t="s">
        <v>7502</v>
      </c>
      <c r="D978" s="369" t="s">
        <v>7306</v>
      </c>
      <c r="E978" s="325" t="s">
        <v>4737</v>
      </c>
      <c r="F978" s="314"/>
      <c r="I978" s="314"/>
    </row>
    <row r="979" spans="1:9" s="390" customFormat="1" ht="15" customHeight="1" x14ac:dyDescent="0.15">
      <c r="B979" s="390" t="s">
        <v>744</v>
      </c>
      <c r="C979" s="396" t="s">
        <v>12145</v>
      </c>
      <c r="D979" s="392" t="s">
        <v>619</v>
      </c>
      <c r="E979" s="391" t="s">
        <v>626</v>
      </c>
    </row>
    <row r="980" spans="1:9" s="315" customFormat="1" ht="15" customHeight="1" x14ac:dyDescent="0.15">
      <c r="A980" s="316"/>
      <c r="B980" s="312" t="s">
        <v>4667</v>
      </c>
      <c r="C980" s="317" t="s">
        <v>4184</v>
      </c>
      <c r="D980" s="369" t="s">
        <v>5074</v>
      </c>
      <c r="E980" s="325" t="s">
        <v>4177</v>
      </c>
      <c r="F980" s="314"/>
      <c r="I980" s="314"/>
    </row>
    <row r="981" spans="1:9" s="315" customFormat="1" ht="15" customHeight="1" x14ac:dyDescent="0.15">
      <c r="A981" s="316"/>
      <c r="B981" s="312" t="s">
        <v>4629</v>
      </c>
      <c r="C981" s="317" t="s">
        <v>4135</v>
      </c>
      <c r="D981" s="369" t="s">
        <v>3935</v>
      </c>
      <c r="E981" s="325" t="s">
        <v>4412</v>
      </c>
      <c r="F981" s="314"/>
      <c r="I981" s="314"/>
    </row>
    <row r="982" spans="1:9" s="390" customFormat="1" ht="15" customHeight="1" x14ac:dyDescent="0.15">
      <c r="B982" s="390" t="s">
        <v>744</v>
      </c>
      <c r="C982" s="396" t="s">
        <v>12066</v>
      </c>
      <c r="D982" s="392" t="s">
        <v>627</v>
      </c>
      <c r="E982" s="391" t="s">
        <v>543</v>
      </c>
    </row>
    <row r="983" spans="1:9" s="315" customFormat="1" ht="15" customHeight="1" x14ac:dyDescent="0.15">
      <c r="A983" s="316"/>
      <c r="B983" s="312" t="s">
        <v>4962</v>
      </c>
      <c r="C983" s="317" t="s">
        <v>7502</v>
      </c>
      <c r="D983" s="369" t="s">
        <v>7768</v>
      </c>
      <c r="E983" s="325" t="s">
        <v>4760</v>
      </c>
      <c r="F983" s="314"/>
      <c r="I983" s="314"/>
    </row>
    <row r="984" spans="1:9" s="315" customFormat="1" ht="15" customHeight="1" x14ac:dyDescent="0.15">
      <c r="A984" s="319"/>
      <c r="B984" s="312" t="s">
        <v>4251</v>
      </c>
      <c r="C984" s="317" t="s">
        <v>4968</v>
      </c>
      <c r="D984" s="369" t="s">
        <v>7080</v>
      </c>
      <c r="E984" s="325" t="s">
        <v>4259</v>
      </c>
      <c r="F984" s="314"/>
      <c r="I984" s="314"/>
    </row>
    <row r="985" spans="1:9" s="315" customFormat="1" ht="15" customHeight="1" x14ac:dyDescent="0.15">
      <c r="A985" s="319"/>
      <c r="B985" s="312" t="s">
        <v>4374</v>
      </c>
      <c r="C985" s="317" t="s">
        <v>4968</v>
      </c>
      <c r="D985" s="369" t="s">
        <v>7230</v>
      </c>
      <c r="E985" s="325" t="s">
        <v>4216</v>
      </c>
      <c r="F985" s="314"/>
      <c r="I985" s="314"/>
    </row>
    <row r="986" spans="1:9" s="315" customFormat="1" ht="15" customHeight="1" x14ac:dyDescent="0.15">
      <c r="A986" s="316"/>
      <c r="B986" s="312" t="s">
        <v>4772</v>
      </c>
      <c r="C986" s="317" t="s">
        <v>4967</v>
      </c>
      <c r="D986" s="369" t="s">
        <v>7231</v>
      </c>
      <c r="E986" s="325" t="s">
        <v>4553</v>
      </c>
      <c r="F986" s="314"/>
      <c r="I986" s="314"/>
    </row>
    <row r="987" spans="1:9" s="390" customFormat="1" ht="15" customHeight="1" x14ac:dyDescent="0.15">
      <c r="B987" s="390" t="s">
        <v>744</v>
      </c>
      <c r="C987" s="396" t="s">
        <v>12066</v>
      </c>
      <c r="D987" s="392" t="s">
        <v>544</v>
      </c>
      <c r="E987" s="391" t="s">
        <v>538</v>
      </c>
    </row>
    <row r="988" spans="1:9" ht="15" customHeight="1" x14ac:dyDescent="0.15">
      <c r="B988" s="312" t="s">
        <v>4772</v>
      </c>
      <c r="C988" s="317" t="s">
        <v>4967</v>
      </c>
      <c r="D988" s="369" t="s">
        <v>3029</v>
      </c>
      <c r="E988" s="315" t="s">
        <v>3142</v>
      </c>
      <c r="F988" s="314"/>
    </row>
    <row r="989" spans="1:9" s="315" customFormat="1" ht="15" customHeight="1" x14ac:dyDescent="0.15">
      <c r="A989" s="319"/>
      <c r="B989" s="312" t="s">
        <v>4251</v>
      </c>
      <c r="C989" s="317" t="s">
        <v>4968</v>
      </c>
      <c r="D989" s="369" t="s">
        <v>5608</v>
      </c>
      <c r="E989" s="325" t="s">
        <v>4198</v>
      </c>
      <c r="F989" s="314"/>
      <c r="I989" s="314"/>
    </row>
    <row r="990" spans="1:9" s="390" customFormat="1" ht="15" customHeight="1" x14ac:dyDescent="0.15">
      <c r="B990" s="390" t="s">
        <v>744</v>
      </c>
      <c r="C990" s="396" t="s">
        <v>12065</v>
      </c>
      <c r="D990" s="392" t="s">
        <v>539</v>
      </c>
      <c r="E990" s="391" t="s">
        <v>495</v>
      </c>
    </row>
    <row r="991" spans="1:9" s="390" customFormat="1" ht="15" customHeight="1" x14ac:dyDescent="0.15">
      <c r="B991" s="390" t="s">
        <v>744</v>
      </c>
      <c r="C991" s="396" t="s">
        <v>12065</v>
      </c>
      <c r="D991" s="392" t="s">
        <v>540</v>
      </c>
      <c r="E991" s="391" t="s">
        <v>461</v>
      </c>
    </row>
    <row r="992" spans="1:9" ht="15" customHeight="1" x14ac:dyDescent="0.15">
      <c r="B992" s="312" t="s">
        <v>4772</v>
      </c>
      <c r="C992" s="317" t="s">
        <v>4967</v>
      </c>
      <c r="D992" s="369" t="s">
        <v>3030</v>
      </c>
      <c r="E992" s="315" t="s">
        <v>3143</v>
      </c>
      <c r="F992" s="315"/>
    </row>
    <row r="993" spans="1:9" s="315" customFormat="1" ht="15" customHeight="1" x14ac:dyDescent="0.15">
      <c r="A993" s="316"/>
      <c r="B993" s="312" t="s">
        <v>4667</v>
      </c>
      <c r="C993" s="317" t="s">
        <v>4184</v>
      </c>
      <c r="D993" s="369" t="s">
        <v>5607</v>
      </c>
      <c r="E993" s="325" t="s">
        <v>5156</v>
      </c>
      <c r="F993" s="314"/>
      <c r="I993" s="314"/>
    </row>
    <row r="994" spans="1:9" s="315" customFormat="1" ht="15" customHeight="1" x14ac:dyDescent="0.15">
      <c r="A994" s="316"/>
      <c r="B994" s="312" t="s">
        <v>4629</v>
      </c>
      <c r="C994" s="317" t="s">
        <v>4135</v>
      </c>
      <c r="D994" s="369" t="s">
        <v>3859</v>
      </c>
      <c r="E994" s="325" t="s">
        <v>4030</v>
      </c>
      <c r="F994" s="314"/>
      <c r="I994" s="314"/>
    </row>
    <row r="995" spans="1:9" s="390" customFormat="1" ht="15" customHeight="1" x14ac:dyDescent="0.15">
      <c r="B995" s="390" t="s">
        <v>744</v>
      </c>
      <c r="C995" s="396" t="s">
        <v>12212</v>
      </c>
      <c r="D995" s="392" t="s">
        <v>557</v>
      </c>
      <c r="E995" s="391" t="s">
        <v>516</v>
      </c>
    </row>
    <row r="996" spans="1:9" s="315" customFormat="1" ht="15" customHeight="1" x14ac:dyDescent="0.15">
      <c r="A996" s="316"/>
      <c r="B996" s="312" t="s">
        <v>4667</v>
      </c>
      <c r="C996" s="317" t="s">
        <v>4184</v>
      </c>
      <c r="D996" s="369" t="s">
        <v>5157</v>
      </c>
      <c r="E996" s="325" t="s">
        <v>4025</v>
      </c>
      <c r="F996" s="314"/>
      <c r="I996" s="314"/>
    </row>
    <row r="997" spans="1:9" s="315" customFormat="1" ht="15" customHeight="1" x14ac:dyDescent="0.15">
      <c r="A997" s="316"/>
      <c r="B997" s="312" t="s">
        <v>4629</v>
      </c>
      <c r="C997" s="317" t="s">
        <v>4135</v>
      </c>
      <c r="D997" s="369" t="s">
        <v>4031</v>
      </c>
      <c r="E997" s="325" t="s">
        <v>4406</v>
      </c>
      <c r="F997" s="314"/>
      <c r="I997" s="314"/>
    </row>
    <row r="998" spans="1:9" s="315" customFormat="1" ht="15" customHeight="1" x14ac:dyDescent="0.15">
      <c r="A998" s="316"/>
      <c r="B998" s="312" t="s">
        <v>4533</v>
      </c>
      <c r="C998" s="317" t="s">
        <v>5098</v>
      </c>
      <c r="D998" s="369" t="s">
        <v>4550</v>
      </c>
      <c r="E998" s="325" t="s">
        <v>10304</v>
      </c>
      <c r="F998" s="314"/>
      <c r="I998" s="314"/>
    </row>
    <row r="999" spans="1:9" s="315" customFormat="1" ht="15" customHeight="1" x14ac:dyDescent="0.15">
      <c r="A999" s="316"/>
      <c r="B999" s="312" t="s">
        <v>4533</v>
      </c>
      <c r="C999" s="317" t="s">
        <v>5098</v>
      </c>
      <c r="D999" s="369" t="s">
        <v>4569</v>
      </c>
      <c r="E999" s="325" t="s">
        <v>10571</v>
      </c>
      <c r="F999" s="314"/>
      <c r="I999" s="314"/>
    </row>
    <row r="1000" spans="1:9" s="390" customFormat="1" ht="15" customHeight="1" x14ac:dyDescent="0.15">
      <c r="B1000" s="390" t="s">
        <v>744</v>
      </c>
      <c r="C1000" s="396" t="s">
        <v>12066</v>
      </c>
      <c r="D1000" s="392" t="s">
        <v>517</v>
      </c>
      <c r="E1000" s="391" t="s">
        <v>559</v>
      </c>
    </row>
    <row r="1001" spans="1:9" s="315" customFormat="1" ht="15" customHeight="1" x14ac:dyDescent="0.15">
      <c r="A1001" s="319"/>
      <c r="B1001" s="312" t="s">
        <v>4629</v>
      </c>
      <c r="C1001" s="317" t="s">
        <v>4135</v>
      </c>
      <c r="D1001" s="369" t="s">
        <v>4032</v>
      </c>
      <c r="E1001" s="325" t="s">
        <v>4425</v>
      </c>
      <c r="F1001" s="314"/>
      <c r="I1001" s="314"/>
    </row>
    <row r="1002" spans="1:9" s="390" customFormat="1" ht="15" customHeight="1" x14ac:dyDescent="0.15">
      <c r="B1002" s="390" t="s">
        <v>744</v>
      </c>
      <c r="C1002" s="396" t="s">
        <v>12066</v>
      </c>
      <c r="D1002" s="392" t="s">
        <v>599</v>
      </c>
      <c r="E1002" s="391" t="s">
        <v>512</v>
      </c>
    </row>
    <row r="1003" spans="1:9" s="315" customFormat="1" ht="15" customHeight="1" x14ac:dyDescent="0.15">
      <c r="A1003" s="319"/>
      <c r="B1003" s="312" t="s">
        <v>4629</v>
      </c>
      <c r="C1003" s="317" t="s">
        <v>4135</v>
      </c>
      <c r="D1003" s="369" t="s">
        <v>8113</v>
      </c>
      <c r="E1003" s="325" t="s">
        <v>4437</v>
      </c>
      <c r="F1003" s="314"/>
      <c r="I1003" s="314"/>
    </row>
    <row r="1004" spans="1:9" s="315" customFormat="1" ht="15" customHeight="1" x14ac:dyDescent="0.15">
      <c r="A1004" s="319"/>
      <c r="B1004" s="312" t="s">
        <v>4629</v>
      </c>
      <c r="C1004" s="317" t="s">
        <v>4135</v>
      </c>
      <c r="D1004" s="369" t="s">
        <v>4027</v>
      </c>
      <c r="E1004" s="325" t="s">
        <v>4427</v>
      </c>
      <c r="F1004" s="314"/>
      <c r="I1004" s="314"/>
    </row>
    <row r="1005" spans="1:9" s="315" customFormat="1" ht="15" customHeight="1" x14ac:dyDescent="0.15">
      <c r="A1005" s="319"/>
      <c r="B1005" s="312" t="s">
        <v>4629</v>
      </c>
      <c r="C1005" s="317" t="s">
        <v>4135</v>
      </c>
      <c r="D1005" s="369" t="s">
        <v>4028</v>
      </c>
      <c r="E1005" s="325" t="s">
        <v>4454</v>
      </c>
      <c r="F1005" s="314"/>
      <c r="I1005" s="314"/>
    </row>
    <row r="1006" spans="1:9" s="315" customFormat="1" ht="15" customHeight="1" x14ac:dyDescent="0.15">
      <c r="A1006" s="319"/>
      <c r="B1006" s="312" t="s">
        <v>4629</v>
      </c>
      <c r="C1006" s="317" t="s">
        <v>4135</v>
      </c>
      <c r="D1006" s="369" t="s">
        <v>4029</v>
      </c>
      <c r="E1006" s="325" t="s">
        <v>4371</v>
      </c>
      <c r="F1006" s="314"/>
      <c r="I1006" s="314"/>
    </row>
    <row r="1007" spans="1:9" s="315" customFormat="1" ht="15" customHeight="1" x14ac:dyDescent="0.15">
      <c r="A1007" s="316"/>
      <c r="B1007" s="312" t="s">
        <v>4629</v>
      </c>
      <c r="C1007" s="317" t="s">
        <v>4074</v>
      </c>
      <c r="D1007" s="369" t="s">
        <v>5459</v>
      </c>
      <c r="E1007" s="325" t="s">
        <v>4000</v>
      </c>
      <c r="F1007" s="314"/>
      <c r="I1007" s="314"/>
    </row>
    <row r="1008" spans="1:9" s="390" customFormat="1" ht="15" customHeight="1" x14ac:dyDescent="0.15">
      <c r="B1008" s="390" t="s">
        <v>744</v>
      </c>
      <c r="C1008" s="396" t="s">
        <v>12066</v>
      </c>
      <c r="D1008" s="392" t="s">
        <v>513</v>
      </c>
      <c r="E1008" s="391" t="s">
        <v>561</v>
      </c>
    </row>
    <row r="1009" spans="1:9" s="315" customFormat="1" ht="15" customHeight="1" x14ac:dyDescent="0.15">
      <c r="A1009" s="316"/>
      <c r="B1009" s="312" t="s">
        <v>4629</v>
      </c>
      <c r="C1009" s="317" t="s">
        <v>4074</v>
      </c>
      <c r="D1009" s="369" t="s">
        <v>5274</v>
      </c>
      <c r="E1009" s="325" t="s">
        <v>4101</v>
      </c>
      <c r="F1009" s="314"/>
      <c r="I1009" s="314"/>
    </row>
    <row r="1010" spans="1:9" ht="15" customHeight="1" x14ac:dyDescent="0.15">
      <c r="B1010" s="312" t="s">
        <v>4772</v>
      </c>
      <c r="C1010" s="317" t="s">
        <v>4967</v>
      </c>
      <c r="D1010" s="369" t="s">
        <v>3031</v>
      </c>
      <c r="E1010" s="315" t="s">
        <v>3118</v>
      </c>
      <c r="F1010" s="315"/>
    </row>
    <row r="1011" spans="1:9" s="315" customFormat="1" ht="15" customHeight="1" x14ac:dyDescent="0.15">
      <c r="A1011" s="319"/>
      <c r="B1011" s="312" t="s">
        <v>4533</v>
      </c>
      <c r="C1011" s="317" t="s">
        <v>5098</v>
      </c>
      <c r="D1011" s="369" t="s">
        <v>4548</v>
      </c>
      <c r="E1011" s="325" t="s">
        <v>4505</v>
      </c>
      <c r="F1011" s="314"/>
      <c r="I1011" s="314"/>
    </row>
    <row r="1012" spans="1:9" s="315" customFormat="1" ht="15" customHeight="1" x14ac:dyDescent="0.15">
      <c r="A1012" s="316"/>
      <c r="B1012" s="312" t="s">
        <v>4772</v>
      </c>
      <c r="C1012" s="317" t="s">
        <v>4967</v>
      </c>
      <c r="D1012" s="369" t="s">
        <v>7210</v>
      </c>
      <c r="E1012" s="325" t="s">
        <v>4572</v>
      </c>
      <c r="F1012" s="314"/>
      <c r="I1012" s="314"/>
    </row>
    <row r="1013" spans="1:9" s="315" customFormat="1" ht="15" customHeight="1" x14ac:dyDescent="0.15">
      <c r="A1013" s="316"/>
      <c r="B1013" s="312" t="s">
        <v>4629</v>
      </c>
      <c r="C1013" s="317" t="s">
        <v>4135</v>
      </c>
      <c r="D1013" s="369" t="s">
        <v>4010</v>
      </c>
      <c r="E1013" s="325" t="s">
        <v>4399</v>
      </c>
      <c r="F1013" s="314"/>
      <c r="I1013" s="314"/>
    </row>
    <row r="1014" spans="1:9" s="390" customFormat="1" ht="15" customHeight="1" x14ac:dyDescent="0.15">
      <c r="B1014" s="390" t="s">
        <v>744</v>
      </c>
      <c r="C1014" s="396" t="s">
        <v>12066</v>
      </c>
      <c r="D1014" s="392" t="s">
        <v>562</v>
      </c>
      <c r="E1014" s="391" t="s">
        <v>609</v>
      </c>
    </row>
    <row r="1015" spans="1:9" s="390" customFormat="1" ht="15" customHeight="1" x14ac:dyDescent="0.15">
      <c r="B1015" s="390" t="s">
        <v>744</v>
      </c>
      <c r="C1015" s="396" t="s">
        <v>12066</v>
      </c>
      <c r="D1015" s="392" t="s">
        <v>610</v>
      </c>
      <c r="E1015" s="391" t="s">
        <v>565</v>
      </c>
    </row>
    <row r="1016" spans="1:9" s="315" customFormat="1" ht="15" customHeight="1" x14ac:dyDescent="0.15">
      <c r="A1016" s="316"/>
      <c r="B1016" s="312" t="s">
        <v>4374</v>
      </c>
      <c r="C1016" s="317" t="s">
        <v>4968</v>
      </c>
      <c r="D1016" s="374" t="s">
        <v>5839</v>
      </c>
      <c r="E1016" s="325" t="s">
        <v>4215</v>
      </c>
      <c r="F1016" s="314"/>
      <c r="I1016" s="314"/>
    </row>
    <row r="1017" spans="1:9" s="390" customFormat="1" ht="15" customHeight="1" x14ac:dyDescent="0.15">
      <c r="B1017" s="390" t="s">
        <v>744</v>
      </c>
      <c r="C1017" s="396" t="s">
        <v>12066</v>
      </c>
      <c r="D1017" s="392" t="s">
        <v>611</v>
      </c>
      <c r="E1017" s="391" t="s">
        <v>612</v>
      </c>
    </row>
    <row r="1018" spans="1:9" s="390" customFormat="1" ht="15" customHeight="1" x14ac:dyDescent="0.15">
      <c r="B1018" s="390" t="s">
        <v>744</v>
      </c>
      <c r="C1018" s="396" t="s">
        <v>12065</v>
      </c>
      <c r="D1018" s="392" t="s">
        <v>523</v>
      </c>
      <c r="E1018" s="391" t="s">
        <v>279</v>
      </c>
    </row>
    <row r="1019" spans="1:9" s="315" customFormat="1" ht="15" customHeight="1" x14ac:dyDescent="0.15">
      <c r="A1019" s="316"/>
      <c r="B1019" s="312" t="s">
        <v>4374</v>
      </c>
      <c r="C1019" s="317" t="s">
        <v>7483</v>
      </c>
      <c r="D1019" s="369" t="s">
        <v>4070</v>
      </c>
      <c r="E1019" s="325" t="s">
        <v>4176</v>
      </c>
      <c r="F1019" s="314"/>
      <c r="I1019" s="314"/>
    </row>
    <row r="1020" spans="1:9" s="390" customFormat="1" ht="15" customHeight="1" x14ac:dyDescent="0.15">
      <c r="B1020" s="390" t="s">
        <v>744</v>
      </c>
      <c r="C1020" s="396" t="s">
        <v>797</v>
      </c>
      <c r="D1020" s="392" t="s">
        <v>524</v>
      </c>
      <c r="E1020" s="391" t="s">
        <v>383</v>
      </c>
    </row>
    <row r="1021" spans="1:9" s="390" customFormat="1" ht="15" customHeight="1" x14ac:dyDescent="0.15">
      <c r="B1021" s="390" t="s">
        <v>744</v>
      </c>
      <c r="C1021" s="396" t="s">
        <v>12212</v>
      </c>
      <c r="D1021" s="392" t="s">
        <v>584</v>
      </c>
      <c r="E1021" s="391" t="s">
        <v>549</v>
      </c>
    </row>
    <row r="1022" spans="1:9" s="315" customFormat="1" ht="15" customHeight="1" x14ac:dyDescent="0.15">
      <c r="A1022" s="316"/>
      <c r="B1022" s="312" t="s">
        <v>4772</v>
      </c>
      <c r="C1022" s="317" t="s">
        <v>4967</v>
      </c>
      <c r="D1022" s="369" t="s">
        <v>7199</v>
      </c>
      <c r="E1022" s="325" t="s">
        <v>4600</v>
      </c>
      <c r="F1022" s="314"/>
      <c r="I1022" s="314"/>
    </row>
    <row r="1023" spans="1:9" s="315" customFormat="1" ht="15" customHeight="1" x14ac:dyDescent="0.15">
      <c r="A1023" s="319"/>
      <c r="B1023" s="312" t="s">
        <v>4629</v>
      </c>
      <c r="C1023" s="317" t="s">
        <v>4135</v>
      </c>
      <c r="D1023" s="369" t="s">
        <v>5606</v>
      </c>
      <c r="E1023" s="325" t="s">
        <v>4440</v>
      </c>
      <c r="F1023" s="314"/>
      <c r="I1023" s="314"/>
    </row>
    <row r="1024" spans="1:9" s="315" customFormat="1" ht="15" customHeight="1" x14ac:dyDescent="0.15">
      <c r="A1024" s="316"/>
      <c r="B1024" s="312" t="s">
        <v>4629</v>
      </c>
      <c r="C1024" s="317" t="s">
        <v>4135</v>
      </c>
      <c r="D1024" s="369" t="s">
        <v>4011</v>
      </c>
      <c r="E1024" s="325" t="s">
        <v>4447</v>
      </c>
      <c r="F1024" s="314"/>
      <c r="I1024" s="314"/>
    </row>
    <row r="1025" spans="1:9" s="315" customFormat="1" ht="15" customHeight="1" x14ac:dyDescent="0.15">
      <c r="A1025" s="316"/>
      <c r="B1025" s="312" t="s">
        <v>4251</v>
      </c>
      <c r="C1025" s="317" t="s">
        <v>4968</v>
      </c>
      <c r="D1025" s="369" t="s">
        <v>8055</v>
      </c>
      <c r="E1025" s="325" t="s">
        <v>8102</v>
      </c>
      <c r="F1025" s="314"/>
      <c r="I1025" s="314"/>
    </row>
    <row r="1026" spans="1:9" s="315" customFormat="1" ht="15" customHeight="1" x14ac:dyDescent="0.15">
      <c r="A1026" s="316"/>
      <c r="B1026" s="312" t="s">
        <v>4629</v>
      </c>
      <c r="C1026" s="317" t="s">
        <v>4135</v>
      </c>
      <c r="D1026" s="369" t="s">
        <v>4012</v>
      </c>
      <c r="E1026" s="325" t="s">
        <v>4441</v>
      </c>
      <c r="F1026" s="314"/>
      <c r="I1026" s="314"/>
    </row>
    <row r="1027" spans="1:9" s="315" customFormat="1" ht="15" customHeight="1" x14ac:dyDescent="0.15">
      <c r="A1027" s="316"/>
      <c r="B1027" s="312" t="s">
        <v>4251</v>
      </c>
      <c r="C1027" s="317" t="s">
        <v>4968</v>
      </c>
      <c r="D1027" s="369" t="s">
        <v>8012</v>
      </c>
      <c r="E1027" s="325" t="s">
        <v>7960</v>
      </c>
      <c r="F1027" s="314"/>
      <c r="I1027" s="314"/>
    </row>
    <row r="1028" spans="1:9" s="315" customFormat="1" ht="15" customHeight="1" x14ac:dyDescent="0.15">
      <c r="A1028" s="316"/>
      <c r="B1028" s="312" t="s">
        <v>4667</v>
      </c>
      <c r="C1028" s="317" t="s">
        <v>4184</v>
      </c>
      <c r="D1028" s="369" t="s">
        <v>5387</v>
      </c>
      <c r="E1028" s="325" t="s">
        <v>4129</v>
      </c>
      <c r="F1028" s="314"/>
      <c r="I1028" s="314"/>
    </row>
    <row r="1029" spans="1:9" s="315" customFormat="1" ht="15" customHeight="1" x14ac:dyDescent="0.15">
      <c r="A1029" s="316"/>
      <c r="B1029" s="312" t="s">
        <v>4629</v>
      </c>
      <c r="C1029" s="317" t="s">
        <v>4135</v>
      </c>
      <c r="D1029" s="369" t="s">
        <v>4013</v>
      </c>
      <c r="E1029" s="325" t="s">
        <v>4446</v>
      </c>
      <c r="F1029" s="314"/>
      <c r="I1029" s="314"/>
    </row>
    <row r="1030" spans="1:9" s="315" customFormat="1" ht="15" customHeight="1" x14ac:dyDescent="0.15">
      <c r="A1030" s="316"/>
      <c r="B1030" s="312" t="s">
        <v>4629</v>
      </c>
      <c r="C1030" s="317" t="s">
        <v>4135</v>
      </c>
      <c r="D1030" s="369" t="s">
        <v>4014</v>
      </c>
      <c r="E1030" s="325" t="s">
        <v>4448</v>
      </c>
      <c r="F1030" s="314"/>
      <c r="I1030" s="314"/>
    </row>
    <row r="1031" spans="1:9" s="315" customFormat="1" ht="15" customHeight="1" x14ac:dyDescent="0.15">
      <c r="A1031" s="316"/>
      <c r="B1031" s="312" t="s">
        <v>5078</v>
      </c>
      <c r="C1031" s="317" t="s">
        <v>4834</v>
      </c>
      <c r="D1031" s="369" t="s">
        <v>4449</v>
      </c>
      <c r="E1031" s="325" t="s">
        <v>4386</v>
      </c>
      <c r="F1031" s="314"/>
      <c r="I1031" s="314"/>
    </row>
    <row r="1032" spans="1:9" s="390" customFormat="1" ht="15" customHeight="1" x14ac:dyDescent="0.15">
      <c r="B1032" s="390" t="s">
        <v>744</v>
      </c>
      <c r="C1032" s="396" t="s">
        <v>12066</v>
      </c>
      <c r="D1032" s="392" t="s">
        <v>550</v>
      </c>
      <c r="E1032" s="391" t="s">
        <v>551</v>
      </c>
    </row>
    <row r="1033" spans="1:9" s="315" customFormat="1" ht="15" customHeight="1" x14ac:dyDescent="0.15">
      <c r="A1033" s="316"/>
      <c r="B1033" s="312" t="s">
        <v>4962</v>
      </c>
      <c r="C1033" s="317" t="s">
        <v>7502</v>
      </c>
      <c r="D1033" s="369" t="s">
        <v>7781</v>
      </c>
      <c r="E1033" s="325" t="s">
        <v>4736</v>
      </c>
      <c r="F1033" s="314"/>
      <c r="I1033" s="314"/>
    </row>
    <row r="1034" spans="1:9" s="315" customFormat="1" ht="15" customHeight="1" x14ac:dyDescent="0.15">
      <c r="A1034" s="316"/>
      <c r="B1034" s="312" t="s">
        <v>4962</v>
      </c>
      <c r="C1034" s="317" t="s">
        <v>7502</v>
      </c>
      <c r="D1034" s="369" t="s">
        <v>7309</v>
      </c>
      <c r="E1034" s="325" t="s">
        <v>4741</v>
      </c>
      <c r="F1034" s="314"/>
      <c r="I1034" s="314"/>
    </row>
    <row r="1035" spans="1:9" s="315" customFormat="1" ht="15" customHeight="1" x14ac:dyDescent="0.15">
      <c r="A1035" s="319"/>
      <c r="B1035" s="312" t="s">
        <v>4251</v>
      </c>
      <c r="C1035" s="317" t="s">
        <v>4968</v>
      </c>
      <c r="D1035" s="369" t="s">
        <v>6015</v>
      </c>
      <c r="E1035" s="325" t="s">
        <v>4220</v>
      </c>
      <c r="F1035" s="314"/>
      <c r="I1035" s="314"/>
    </row>
    <row r="1036" spans="1:9" s="315" customFormat="1" ht="15" customHeight="1" x14ac:dyDescent="0.15">
      <c r="A1036" s="316"/>
      <c r="B1036" s="312" t="s">
        <v>4629</v>
      </c>
      <c r="C1036" s="317" t="s">
        <v>4074</v>
      </c>
      <c r="D1036" s="369" t="s">
        <v>5531</v>
      </c>
      <c r="E1036" s="325" t="s">
        <v>3968</v>
      </c>
      <c r="F1036" s="314"/>
      <c r="I1036" s="314"/>
    </row>
    <row r="1037" spans="1:9" s="315" customFormat="1" ht="15" customHeight="1" x14ac:dyDescent="0.15">
      <c r="A1037" s="316"/>
      <c r="B1037" s="312" t="s">
        <v>4772</v>
      </c>
      <c r="C1037" s="317" t="s">
        <v>4967</v>
      </c>
      <c r="D1037" s="369" t="s">
        <v>7424</v>
      </c>
      <c r="E1037" s="325" t="s">
        <v>4640</v>
      </c>
      <c r="F1037" s="314"/>
      <c r="I1037" s="314"/>
    </row>
    <row r="1038" spans="1:9" s="390" customFormat="1" ht="15" customHeight="1" x14ac:dyDescent="0.15">
      <c r="B1038" s="390" t="s">
        <v>744</v>
      </c>
      <c r="C1038" s="396" t="s">
        <v>12212</v>
      </c>
      <c r="D1038" s="392" t="s">
        <v>552</v>
      </c>
      <c r="E1038" s="391" t="s">
        <v>496</v>
      </c>
    </row>
    <row r="1039" spans="1:9" s="315" customFormat="1" ht="15" customHeight="1" x14ac:dyDescent="0.15">
      <c r="A1039" s="319"/>
      <c r="B1039" s="312" t="s">
        <v>4374</v>
      </c>
      <c r="C1039" s="317" t="s">
        <v>4968</v>
      </c>
      <c r="D1039" s="369" t="s">
        <v>5306</v>
      </c>
      <c r="E1039" s="325" t="s">
        <v>4222</v>
      </c>
      <c r="F1039" s="314"/>
      <c r="I1039" s="314"/>
    </row>
    <row r="1040" spans="1:9" s="315" customFormat="1" ht="15" customHeight="1" x14ac:dyDescent="0.15">
      <c r="A1040" s="316"/>
      <c r="B1040" s="312" t="s">
        <v>4374</v>
      </c>
      <c r="C1040" s="317" t="s">
        <v>7483</v>
      </c>
      <c r="D1040" s="369" t="s">
        <v>4205</v>
      </c>
      <c r="E1040" s="325" t="s">
        <v>4242</v>
      </c>
      <c r="F1040" s="314"/>
      <c r="I1040" s="314"/>
    </row>
    <row r="1041" spans="1:9" s="390" customFormat="1" ht="15" customHeight="1" x14ac:dyDescent="0.15">
      <c r="B1041" s="390" t="s">
        <v>744</v>
      </c>
      <c r="C1041" s="396" t="s">
        <v>12065</v>
      </c>
      <c r="D1041" s="392" t="s">
        <v>497</v>
      </c>
      <c r="E1041" s="391" t="s">
        <v>556</v>
      </c>
    </row>
    <row r="1042" spans="1:9" s="315" customFormat="1" ht="15" customHeight="1" x14ac:dyDescent="0.15">
      <c r="A1042" s="316"/>
      <c r="B1042" s="312" t="s">
        <v>4629</v>
      </c>
      <c r="C1042" s="317" t="s">
        <v>4074</v>
      </c>
      <c r="D1042" s="369" t="s">
        <v>5770</v>
      </c>
      <c r="E1042" s="325" t="s">
        <v>5179</v>
      </c>
      <c r="F1042" s="314"/>
      <c r="I1042" s="314"/>
    </row>
    <row r="1043" spans="1:9" s="315" customFormat="1" ht="15" customHeight="1" x14ac:dyDescent="0.15">
      <c r="A1043" s="316"/>
      <c r="B1043" s="312" t="s">
        <v>4667</v>
      </c>
      <c r="C1043" s="317" t="s">
        <v>4026</v>
      </c>
      <c r="D1043" s="369" t="s">
        <v>5155</v>
      </c>
      <c r="E1043" s="325" t="s">
        <v>4200</v>
      </c>
      <c r="F1043" s="314"/>
      <c r="I1043" s="314"/>
    </row>
    <row r="1044" spans="1:9" s="315" customFormat="1" ht="15" customHeight="1" x14ac:dyDescent="0.15">
      <c r="A1044" s="319"/>
      <c r="B1044" s="312" t="s">
        <v>4374</v>
      </c>
      <c r="C1044" s="317" t="s">
        <v>4968</v>
      </c>
      <c r="D1044" s="369" t="s">
        <v>5760</v>
      </c>
      <c r="E1044" s="325" t="s">
        <v>4201</v>
      </c>
      <c r="F1044" s="314"/>
      <c r="I1044" s="314"/>
    </row>
    <row r="1045" spans="1:9" s="315" customFormat="1" ht="15" customHeight="1" x14ac:dyDescent="0.15">
      <c r="A1045" s="319"/>
      <c r="B1045" s="312" t="s">
        <v>4374</v>
      </c>
      <c r="C1045" s="317" t="s">
        <v>4968</v>
      </c>
      <c r="D1045" s="369" t="s">
        <v>5502</v>
      </c>
      <c r="E1045" s="325" t="s">
        <v>4262</v>
      </c>
      <c r="F1045" s="314"/>
      <c r="I1045" s="314"/>
    </row>
    <row r="1046" spans="1:9" s="390" customFormat="1" ht="15" customHeight="1" x14ac:dyDescent="0.15">
      <c r="B1046" s="390" t="s">
        <v>744</v>
      </c>
      <c r="C1046" s="396" t="s">
        <v>12212</v>
      </c>
      <c r="D1046" s="392" t="s">
        <v>498</v>
      </c>
      <c r="E1046" s="391" t="s">
        <v>499</v>
      </c>
    </row>
    <row r="1047" spans="1:9" s="390" customFormat="1" ht="15" customHeight="1" x14ac:dyDescent="0.15">
      <c r="B1047" s="390" t="s">
        <v>744</v>
      </c>
      <c r="C1047" s="396" t="s">
        <v>12212</v>
      </c>
      <c r="D1047" s="392" t="s">
        <v>500</v>
      </c>
      <c r="E1047" s="391" t="s">
        <v>501</v>
      </c>
    </row>
    <row r="1048" spans="1:9" ht="15" customHeight="1" x14ac:dyDescent="0.15">
      <c r="B1048" s="312" t="s">
        <v>4772</v>
      </c>
      <c r="C1048" s="317" t="s">
        <v>4967</v>
      </c>
      <c r="D1048" s="369" t="s">
        <v>3035</v>
      </c>
      <c r="E1048" s="315" t="s">
        <v>3120</v>
      </c>
      <c r="F1048" s="315"/>
    </row>
    <row r="1049" spans="1:9" ht="15" customHeight="1" x14ac:dyDescent="0.15">
      <c r="B1049" s="312" t="s">
        <v>4772</v>
      </c>
      <c r="C1049" s="317" t="s">
        <v>4967</v>
      </c>
      <c r="D1049" s="369" t="s">
        <v>3032</v>
      </c>
      <c r="E1049" s="315" t="s">
        <v>3051</v>
      </c>
      <c r="F1049" s="315"/>
    </row>
    <row r="1050" spans="1:9" ht="15" customHeight="1" x14ac:dyDescent="0.15">
      <c r="B1050" s="312" t="s">
        <v>4772</v>
      </c>
      <c r="C1050" s="317" t="s">
        <v>4967</v>
      </c>
      <c r="D1050" s="369" t="s">
        <v>3034</v>
      </c>
      <c r="E1050" s="315" t="s">
        <v>3119</v>
      </c>
      <c r="F1050" s="315"/>
    </row>
    <row r="1051" spans="1:9" ht="15" customHeight="1" x14ac:dyDescent="0.15">
      <c r="B1051" s="312" t="s">
        <v>4772</v>
      </c>
      <c r="C1051" s="317" t="s">
        <v>4967</v>
      </c>
      <c r="D1051" s="369" t="s">
        <v>3033</v>
      </c>
      <c r="E1051" s="315" t="s">
        <v>3144</v>
      </c>
      <c r="F1051" s="315"/>
    </row>
    <row r="1052" spans="1:9" s="315" customFormat="1" ht="15" customHeight="1" x14ac:dyDescent="0.15">
      <c r="A1052" s="316"/>
      <c r="B1052" s="312" t="s">
        <v>4772</v>
      </c>
      <c r="C1052" s="317" t="s">
        <v>4967</v>
      </c>
      <c r="D1052" s="369" t="s">
        <v>7605</v>
      </c>
      <c r="E1052" s="325" t="s">
        <v>4622</v>
      </c>
      <c r="F1052" s="314"/>
      <c r="I1052" s="314"/>
    </row>
    <row r="1053" spans="1:9" s="315" customFormat="1" ht="15" customHeight="1" x14ac:dyDescent="0.15">
      <c r="A1053" s="316"/>
      <c r="B1053" s="312" t="s">
        <v>4772</v>
      </c>
      <c r="C1053" s="317" t="s">
        <v>4967</v>
      </c>
      <c r="D1053" s="369" t="s">
        <v>7291</v>
      </c>
      <c r="E1053" s="325" t="s">
        <v>4623</v>
      </c>
      <c r="F1053" s="314"/>
      <c r="I1053" s="314"/>
    </row>
    <row r="1054" spans="1:9" s="390" customFormat="1" ht="15" customHeight="1" x14ac:dyDescent="0.15">
      <c r="B1054" s="390" t="s">
        <v>744</v>
      </c>
      <c r="C1054" s="396" t="s">
        <v>12065</v>
      </c>
      <c r="D1054" s="392" t="s">
        <v>502</v>
      </c>
      <c r="E1054" s="391" t="s">
        <v>416</v>
      </c>
    </row>
    <row r="1055" spans="1:9" s="315" customFormat="1" ht="15" customHeight="1" x14ac:dyDescent="0.15">
      <c r="A1055" s="319"/>
      <c r="B1055" s="312" t="s">
        <v>5078</v>
      </c>
      <c r="C1055" s="317" t="s">
        <v>4834</v>
      </c>
      <c r="D1055" s="369" t="s">
        <v>6363</v>
      </c>
      <c r="E1055" s="325" t="s">
        <v>4388</v>
      </c>
      <c r="F1055" s="314"/>
      <c r="I1055" s="314"/>
    </row>
    <row r="1056" spans="1:9" s="390" customFormat="1" ht="15" customHeight="1" x14ac:dyDescent="0.15">
      <c r="B1056" s="390" t="s">
        <v>744</v>
      </c>
      <c r="C1056" s="396" t="s">
        <v>12145</v>
      </c>
      <c r="D1056" s="392" t="s">
        <v>929</v>
      </c>
      <c r="E1056" s="391" t="s">
        <v>301</v>
      </c>
    </row>
    <row r="1057" spans="1:9" s="315" customFormat="1" ht="15" customHeight="1" x14ac:dyDescent="0.15">
      <c r="A1057" s="316"/>
      <c r="B1057" s="312" t="s">
        <v>4962</v>
      </c>
      <c r="C1057" s="317" t="s">
        <v>7502</v>
      </c>
      <c r="D1057" s="369" t="s">
        <v>7718</v>
      </c>
      <c r="E1057" s="325" t="s">
        <v>4742</v>
      </c>
      <c r="F1057" s="314"/>
      <c r="I1057" s="314"/>
    </row>
    <row r="1058" spans="1:9" s="315" customFormat="1" ht="15" customHeight="1" x14ac:dyDescent="0.15">
      <c r="A1058" s="321"/>
      <c r="B1058" s="312" t="s">
        <v>4772</v>
      </c>
      <c r="C1058" s="317" t="s">
        <v>4967</v>
      </c>
      <c r="D1058" s="369" t="s">
        <v>7334</v>
      </c>
      <c r="E1058" s="325" t="s">
        <v>4561</v>
      </c>
      <c r="F1058" s="314"/>
      <c r="I1058" s="314"/>
    </row>
    <row r="1059" spans="1:9" s="315" customFormat="1" ht="15" customHeight="1" x14ac:dyDescent="0.15">
      <c r="A1059" s="321"/>
      <c r="B1059" s="312" t="s">
        <v>4772</v>
      </c>
      <c r="C1059" s="317" t="s">
        <v>4967</v>
      </c>
      <c r="D1059" s="369" t="s">
        <v>7227</v>
      </c>
      <c r="E1059" s="325" t="s">
        <v>4562</v>
      </c>
      <c r="F1059" s="314"/>
      <c r="I1059" s="314"/>
    </row>
    <row r="1060" spans="1:9" s="315" customFormat="1" ht="15" customHeight="1" x14ac:dyDescent="0.15">
      <c r="A1060" s="321"/>
      <c r="B1060" s="312" t="s">
        <v>4772</v>
      </c>
      <c r="C1060" s="317" t="s">
        <v>4967</v>
      </c>
      <c r="D1060" s="369" t="s">
        <v>7227</v>
      </c>
      <c r="E1060" s="325" t="s">
        <v>4563</v>
      </c>
      <c r="F1060" s="314"/>
      <c r="I1060" s="314"/>
    </row>
    <row r="1061" spans="1:9" s="315" customFormat="1" ht="15" customHeight="1" x14ac:dyDescent="0.15">
      <c r="A1061" s="316"/>
      <c r="B1061" s="312" t="s">
        <v>5078</v>
      </c>
      <c r="C1061" s="317" t="s">
        <v>4834</v>
      </c>
      <c r="D1061" s="369" t="s">
        <v>4389</v>
      </c>
      <c r="E1061" s="325" t="s">
        <v>4387</v>
      </c>
      <c r="F1061" s="314"/>
      <c r="I1061" s="314"/>
    </row>
    <row r="1062" spans="1:9" s="315" customFormat="1" ht="15" customHeight="1" x14ac:dyDescent="0.15">
      <c r="A1062" s="319"/>
      <c r="B1062" s="312" t="s">
        <v>5078</v>
      </c>
      <c r="C1062" s="317" t="s">
        <v>4834</v>
      </c>
      <c r="D1062" s="369" t="s">
        <v>4015</v>
      </c>
      <c r="E1062" s="325" t="s">
        <v>4383</v>
      </c>
      <c r="F1062" s="314"/>
      <c r="I1062" s="314"/>
    </row>
    <row r="1063" spans="1:9" s="315" customFormat="1" ht="15" customHeight="1" x14ac:dyDescent="0.15">
      <c r="A1063" s="316"/>
      <c r="B1063" s="312" t="s">
        <v>4962</v>
      </c>
      <c r="C1063" s="317" t="s">
        <v>7502</v>
      </c>
      <c r="D1063" s="369" t="s">
        <v>7490</v>
      </c>
      <c r="E1063" s="325" t="s">
        <v>4721</v>
      </c>
      <c r="F1063" s="314"/>
      <c r="I1063" s="314"/>
    </row>
    <row r="1064" spans="1:9" s="315" customFormat="1" ht="15" customHeight="1" x14ac:dyDescent="0.15">
      <c r="A1064" s="316"/>
      <c r="B1064" s="312" t="s">
        <v>4962</v>
      </c>
      <c r="C1064" s="317" t="s">
        <v>7502</v>
      </c>
      <c r="D1064" s="369" t="s">
        <v>7786</v>
      </c>
      <c r="E1064" s="325" t="s">
        <v>4762</v>
      </c>
      <c r="F1064" s="314"/>
      <c r="I1064" s="314"/>
    </row>
    <row r="1065" spans="1:9" s="315" customFormat="1" ht="15" customHeight="1" x14ac:dyDescent="0.15">
      <c r="A1065" s="323"/>
      <c r="B1065" s="312" t="s">
        <v>5078</v>
      </c>
      <c r="C1065" s="317" t="s">
        <v>4834</v>
      </c>
      <c r="D1065" s="373" t="s">
        <v>4016</v>
      </c>
      <c r="E1065" s="325" t="s">
        <v>4430</v>
      </c>
      <c r="F1065" s="314"/>
      <c r="I1065" s="314"/>
    </row>
    <row r="1066" spans="1:9" s="315" customFormat="1" ht="15" customHeight="1" x14ac:dyDescent="0.15">
      <c r="A1066" s="319"/>
      <c r="B1066" s="312" t="s">
        <v>4629</v>
      </c>
      <c r="C1066" s="317" t="s">
        <v>4135</v>
      </c>
      <c r="D1066" s="369" t="s">
        <v>4019</v>
      </c>
      <c r="E1066" s="325" t="s">
        <v>4452</v>
      </c>
      <c r="F1066" s="314"/>
      <c r="I1066" s="314"/>
    </row>
    <row r="1067" spans="1:9" s="315" customFormat="1" ht="15" customHeight="1" x14ac:dyDescent="0.15">
      <c r="A1067" s="316"/>
      <c r="B1067" s="312" t="s">
        <v>4629</v>
      </c>
      <c r="C1067" s="317" t="s">
        <v>4135</v>
      </c>
      <c r="D1067" s="373" t="s">
        <v>4139</v>
      </c>
      <c r="E1067" s="325" t="s">
        <v>4453</v>
      </c>
      <c r="F1067" s="314"/>
      <c r="I1067" s="314"/>
    </row>
    <row r="1068" spans="1:9" s="315" customFormat="1" ht="15" customHeight="1" x14ac:dyDescent="0.15">
      <c r="A1068" s="316"/>
      <c r="B1068" s="312" t="s">
        <v>4629</v>
      </c>
      <c r="C1068" s="317" t="s">
        <v>4135</v>
      </c>
      <c r="D1068" s="369" t="s">
        <v>4084</v>
      </c>
      <c r="E1068" s="325" t="s">
        <v>4431</v>
      </c>
      <c r="F1068" s="314"/>
      <c r="I1068" s="314"/>
    </row>
    <row r="1069" spans="1:9" s="315" customFormat="1" ht="15" customHeight="1" x14ac:dyDescent="0.15">
      <c r="A1069" s="319"/>
      <c r="B1069" s="312" t="s">
        <v>4629</v>
      </c>
      <c r="C1069" s="317" t="s">
        <v>4135</v>
      </c>
      <c r="D1069" s="369" t="s">
        <v>3989</v>
      </c>
      <c r="E1069" s="325" t="s">
        <v>4350</v>
      </c>
      <c r="F1069" s="314"/>
      <c r="I1069" s="314"/>
    </row>
    <row r="1070" spans="1:9" s="315" customFormat="1" ht="15" customHeight="1" x14ac:dyDescent="0.15">
      <c r="A1070" s="319"/>
      <c r="B1070" s="312" t="s">
        <v>4251</v>
      </c>
      <c r="C1070" s="317" t="s">
        <v>4968</v>
      </c>
      <c r="D1070" s="369" t="s">
        <v>5658</v>
      </c>
      <c r="E1070" s="325" t="s">
        <v>4207</v>
      </c>
      <c r="F1070" s="314"/>
      <c r="I1070" s="314"/>
    </row>
    <row r="1071" spans="1:9" s="390" customFormat="1" ht="15" customHeight="1" x14ac:dyDescent="0.15">
      <c r="B1071" s="390" t="s">
        <v>744</v>
      </c>
      <c r="C1071" s="396" t="s">
        <v>12066</v>
      </c>
      <c r="D1071" s="392" t="s">
        <v>503</v>
      </c>
      <c r="E1071" s="391" t="s">
        <v>558</v>
      </c>
    </row>
    <row r="1072" spans="1:9" s="315" customFormat="1" ht="15" customHeight="1" x14ac:dyDescent="0.15">
      <c r="A1072" s="321"/>
      <c r="B1072" s="312" t="s">
        <v>4772</v>
      </c>
      <c r="C1072" s="317" t="s">
        <v>4967</v>
      </c>
      <c r="D1072" s="369" t="s">
        <v>7388</v>
      </c>
      <c r="E1072" s="325" t="s">
        <v>4538</v>
      </c>
      <c r="F1072" s="314"/>
      <c r="I1072" s="314"/>
    </row>
    <row r="1073" spans="1:9" s="315" customFormat="1" ht="15" customHeight="1" x14ac:dyDescent="0.15">
      <c r="A1073" s="321"/>
      <c r="B1073" s="312" t="s">
        <v>4772</v>
      </c>
      <c r="C1073" s="317" t="s">
        <v>4967</v>
      </c>
      <c r="D1073" s="369" t="s">
        <v>7243</v>
      </c>
      <c r="E1073" s="325" t="s">
        <v>4587</v>
      </c>
      <c r="F1073" s="314"/>
      <c r="I1073" s="314"/>
    </row>
    <row r="1074" spans="1:9" s="315" customFormat="1" ht="15" customHeight="1" x14ac:dyDescent="0.15">
      <c r="A1074" s="316"/>
      <c r="B1074" s="312" t="s">
        <v>4772</v>
      </c>
      <c r="C1074" s="317" t="s">
        <v>4967</v>
      </c>
      <c r="D1074" s="369" t="s">
        <v>7546</v>
      </c>
      <c r="E1074" s="325" t="s">
        <v>4612</v>
      </c>
      <c r="F1074" s="314"/>
      <c r="I1074" s="314"/>
    </row>
    <row r="1075" spans="1:9" s="315" customFormat="1" ht="15" customHeight="1" x14ac:dyDescent="0.15">
      <c r="A1075" s="319"/>
      <c r="B1075" s="312" t="s">
        <v>4629</v>
      </c>
      <c r="C1075" s="317" t="s">
        <v>4135</v>
      </c>
      <c r="D1075" s="369" t="s">
        <v>3990</v>
      </c>
      <c r="E1075" s="325" t="s">
        <v>4417</v>
      </c>
      <c r="F1075" s="314"/>
      <c r="I1075" s="314"/>
    </row>
    <row r="1076" spans="1:9" s="315" customFormat="1" ht="15" customHeight="1" x14ac:dyDescent="0.15">
      <c r="A1076" s="319"/>
      <c r="B1076" s="312" t="s">
        <v>4629</v>
      </c>
      <c r="C1076" s="317" t="s">
        <v>4135</v>
      </c>
      <c r="D1076" s="369" t="s">
        <v>3991</v>
      </c>
      <c r="E1076" s="325" t="s">
        <v>4351</v>
      </c>
      <c r="F1076" s="314"/>
      <c r="I1076" s="314"/>
    </row>
    <row r="1077" spans="1:9" s="315" customFormat="1" ht="15" customHeight="1" x14ac:dyDescent="0.15">
      <c r="A1077" s="321"/>
      <c r="B1077" s="312" t="s">
        <v>4772</v>
      </c>
      <c r="C1077" s="317" t="s">
        <v>4967</v>
      </c>
      <c r="D1077" s="369" t="s">
        <v>7244</v>
      </c>
      <c r="E1077" s="325" t="s">
        <v>4628</v>
      </c>
      <c r="F1077" s="314"/>
      <c r="I1077" s="314"/>
    </row>
    <row r="1078" spans="1:9" s="315" customFormat="1" ht="15" customHeight="1" x14ac:dyDescent="0.15">
      <c r="A1078" s="319"/>
      <c r="B1078" s="312" t="s">
        <v>4629</v>
      </c>
      <c r="C1078" s="317" t="s">
        <v>4135</v>
      </c>
      <c r="D1078" s="369" t="s">
        <v>3974</v>
      </c>
      <c r="E1078" s="325" t="s">
        <v>4420</v>
      </c>
      <c r="F1078" s="314"/>
      <c r="I1078" s="314"/>
    </row>
    <row r="1079" spans="1:9" s="315" customFormat="1" ht="15" customHeight="1" x14ac:dyDescent="0.15">
      <c r="A1079" s="319"/>
      <c r="B1079" s="312" t="s">
        <v>4629</v>
      </c>
      <c r="C1079" s="317" t="s">
        <v>4135</v>
      </c>
      <c r="D1079" s="369" t="s">
        <v>5871</v>
      </c>
      <c r="E1079" s="325" t="s">
        <v>4402</v>
      </c>
      <c r="F1079" s="314"/>
      <c r="I1079" s="314"/>
    </row>
    <row r="1080" spans="1:9" s="315" customFormat="1" ht="15" customHeight="1" x14ac:dyDescent="0.15">
      <c r="A1080" s="321"/>
      <c r="B1080" s="312" t="s">
        <v>3904</v>
      </c>
      <c r="C1080" s="317" t="s">
        <v>3905</v>
      </c>
      <c r="D1080" s="369" t="s">
        <v>3906</v>
      </c>
      <c r="E1080" s="325" t="s">
        <v>4442</v>
      </c>
      <c r="F1080" s="314"/>
      <c r="I1080" s="314"/>
    </row>
    <row r="1081" spans="1:9" s="315" customFormat="1" ht="15" customHeight="1" x14ac:dyDescent="0.15">
      <c r="A1081" s="316"/>
      <c r="B1081" s="312" t="s">
        <v>4629</v>
      </c>
      <c r="C1081" s="317" t="s">
        <v>4074</v>
      </c>
      <c r="D1081" s="369" t="s">
        <v>4009</v>
      </c>
      <c r="E1081" s="325" t="s">
        <v>3885</v>
      </c>
      <c r="F1081" s="314"/>
      <c r="I1081" s="314"/>
    </row>
    <row r="1082" spans="1:9" s="315" customFormat="1" ht="15" customHeight="1" x14ac:dyDescent="0.15">
      <c r="A1082" s="316"/>
      <c r="B1082" s="312" t="s">
        <v>4629</v>
      </c>
      <c r="C1082" s="317" t="s">
        <v>4074</v>
      </c>
      <c r="D1082" s="369" t="s">
        <v>5613</v>
      </c>
      <c r="E1082" s="325" t="s">
        <v>3898</v>
      </c>
      <c r="F1082" s="314"/>
      <c r="I1082" s="314"/>
    </row>
    <row r="1083" spans="1:9" s="315" customFormat="1" ht="15" customHeight="1" x14ac:dyDescent="0.15">
      <c r="A1083" s="321" t="s">
        <v>3997</v>
      </c>
      <c r="B1083" s="312" t="s">
        <v>4772</v>
      </c>
      <c r="C1083" s="317" t="s">
        <v>4967</v>
      </c>
      <c r="D1083" s="369" t="s">
        <v>7195</v>
      </c>
      <c r="E1083" s="325" t="s">
        <v>4630</v>
      </c>
      <c r="F1083" s="314"/>
      <c r="I1083" s="314"/>
    </row>
    <row r="1084" spans="1:9" s="315" customFormat="1" ht="15" customHeight="1" x14ac:dyDescent="0.15">
      <c r="A1084" s="316"/>
      <c r="B1084" s="312" t="s">
        <v>4772</v>
      </c>
      <c r="C1084" s="317" t="s">
        <v>4967</v>
      </c>
      <c r="D1084" s="369" t="s">
        <v>6971</v>
      </c>
      <c r="E1084" s="325" t="s">
        <v>4567</v>
      </c>
      <c r="F1084" s="314"/>
      <c r="I1084" s="314"/>
    </row>
    <row r="1085" spans="1:9" s="315" customFormat="1" ht="15" customHeight="1" x14ac:dyDescent="0.15">
      <c r="A1085" s="322"/>
      <c r="B1085" s="312" t="s">
        <v>3904</v>
      </c>
      <c r="C1085" s="317" t="s">
        <v>3905</v>
      </c>
      <c r="D1085" s="369" t="s">
        <v>3907</v>
      </c>
      <c r="E1085" s="325" t="s">
        <v>5828</v>
      </c>
      <c r="F1085" s="314"/>
      <c r="I1085" s="314"/>
    </row>
    <row r="1086" spans="1:9" s="315" customFormat="1" ht="15" customHeight="1" x14ac:dyDescent="0.15">
      <c r="A1086" s="316"/>
      <c r="B1086" s="312" t="s">
        <v>3904</v>
      </c>
      <c r="C1086" s="317" t="s">
        <v>3905</v>
      </c>
      <c r="D1086" s="369" t="s">
        <v>5691</v>
      </c>
      <c r="E1086" s="325" t="s">
        <v>4421</v>
      </c>
      <c r="F1086" s="314"/>
      <c r="I1086" s="314"/>
    </row>
    <row r="1087" spans="1:9" s="315" customFormat="1" ht="15" customHeight="1" x14ac:dyDescent="0.15">
      <c r="A1087" s="319"/>
      <c r="B1087" s="312" t="s">
        <v>3904</v>
      </c>
      <c r="C1087" s="317" t="s">
        <v>3905</v>
      </c>
      <c r="D1087" s="369" t="s">
        <v>3975</v>
      </c>
      <c r="E1087" s="325" t="s">
        <v>4404</v>
      </c>
      <c r="F1087" s="314"/>
      <c r="I1087" s="314"/>
    </row>
    <row r="1088" spans="1:9" s="315" customFormat="1" ht="15" customHeight="1" x14ac:dyDescent="0.15">
      <c r="A1088" s="316"/>
      <c r="B1088" s="312" t="s">
        <v>4962</v>
      </c>
      <c r="C1088" s="317" t="s">
        <v>7502</v>
      </c>
      <c r="D1088" s="369" t="s">
        <v>7625</v>
      </c>
      <c r="E1088" s="325" t="s">
        <v>4784</v>
      </c>
      <c r="F1088" s="314"/>
      <c r="I1088" s="314"/>
    </row>
    <row r="1089" spans="1:9" s="315" customFormat="1" ht="15" customHeight="1" x14ac:dyDescent="0.15">
      <c r="A1089" s="316"/>
      <c r="B1089" s="312" t="s">
        <v>4962</v>
      </c>
      <c r="C1089" s="317" t="s">
        <v>7502</v>
      </c>
      <c r="D1089" s="369" t="s">
        <v>7637</v>
      </c>
      <c r="E1089" s="325" t="s">
        <v>4723</v>
      </c>
      <c r="F1089" s="314"/>
      <c r="I1089" s="314"/>
    </row>
    <row r="1090" spans="1:9" s="315" customFormat="1" ht="15" customHeight="1" x14ac:dyDescent="0.15">
      <c r="A1090" s="316"/>
      <c r="B1090" s="312" t="s">
        <v>4962</v>
      </c>
      <c r="C1090" s="317" t="s">
        <v>7502</v>
      </c>
      <c r="D1090" s="369" t="s">
        <v>8000</v>
      </c>
      <c r="E1090" s="325" t="s">
        <v>4766</v>
      </c>
      <c r="F1090" s="314"/>
      <c r="I1090" s="314"/>
    </row>
    <row r="1091" spans="1:9" s="390" customFormat="1" ht="15" customHeight="1" x14ac:dyDescent="0.15">
      <c r="B1091" s="390" t="s">
        <v>744</v>
      </c>
      <c r="C1091" s="396" t="s">
        <v>12211</v>
      </c>
      <c r="D1091" s="392" t="s">
        <v>1372</v>
      </c>
      <c r="E1091" s="391" t="s">
        <v>321</v>
      </c>
    </row>
    <row r="1092" spans="1:9" s="315" customFormat="1" ht="15" customHeight="1" x14ac:dyDescent="0.15">
      <c r="A1092" s="316"/>
      <c r="B1092" s="312" t="s">
        <v>4374</v>
      </c>
      <c r="C1092" s="317" t="s">
        <v>7483</v>
      </c>
      <c r="D1092" s="369" t="s">
        <v>4071</v>
      </c>
      <c r="E1092" s="325" t="s">
        <v>4209</v>
      </c>
      <c r="F1092" s="314"/>
      <c r="I1092" s="314"/>
    </row>
    <row r="1093" spans="1:9" s="315" customFormat="1" ht="15" customHeight="1" x14ac:dyDescent="0.15">
      <c r="A1093" s="321"/>
      <c r="B1093" s="312" t="s">
        <v>4772</v>
      </c>
      <c r="C1093" s="317" t="s">
        <v>4967</v>
      </c>
      <c r="D1093" s="369" t="s">
        <v>7111</v>
      </c>
      <c r="E1093" s="325" t="s">
        <v>4551</v>
      </c>
      <c r="F1093" s="314"/>
      <c r="I1093" s="314"/>
    </row>
    <row r="1094" spans="1:9" s="390" customFormat="1" ht="15" customHeight="1" x14ac:dyDescent="0.15">
      <c r="B1094" s="390" t="s">
        <v>744</v>
      </c>
      <c r="C1094" s="396" t="s">
        <v>12212</v>
      </c>
      <c r="D1094" s="392" t="s">
        <v>568</v>
      </c>
      <c r="E1094" s="391" t="s">
        <v>572</v>
      </c>
    </row>
    <row r="1095" spans="1:9" s="315" customFormat="1" ht="15" customHeight="1" x14ac:dyDescent="0.15">
      <c r="A1095" s="319"/>
      <c r="B1095" s="312" t="s">
        <v>4251</v>
      </c>
      <c r="C1095" s="317" t="s">
        <v>4968</v>
      </c>
      <c r="D1095" s="369" t="s">
        <v>4980</v>
      </c>
      <c r="E1095" s="325" t="s">
        <v>4224</v>
      </c>
      <c r="F1095" s="314"/>
      <c r="I1095" s="314"/>
    </row>
    <row r="1096" spans="1:9" s="315" customFormat="1" ht="15" customHeight="1" x14ac:dyDescent="0.15">
      <c r="A1096" s="319" t="s">
        <v>4230</v>
      </c>
      <c r="B1096" s="312" t="s">
        <v>4374</v>
      </c>
      <c r="C1096" s="317" t="s">
        <v>4968</v>
      </c>
      <c r="D1096" s="369" t="s">
        <v>6014</v>
      </c>
      <c r="E1096" s="325" t="s">
        <v>4172</v>
      </c>
      <c r="F1096" s="314"/>
      <c r="I1096" s="314"/>
    </row>
    <row r="1097" spans="1:9" s="315" customFormat="1" ht="15" customHeight="1" x14ac:dyDescent="0.15">
      <c r="A1097" s="319" t="s">
        <v>4230</v>
      </c>
      <c r="B1097" s="312" t="s">
        <v>4374</v>
      </c>
      <c r="C1097" s="317" t="s">
        <v>4968</v>
      </c>
      <c r="D1097" s="369" t="s">
        <v>7085</v>
      </c>
      <c r="E1097" s="325" t="s">
        <v>4213</v>
      </c>
      <c r="F1097" s="314"/>
      <c r="I1097" s="314"/>
    </row>
    <row r="1098" spans="1:9" s="315" customFormat="1" ht="15" customHeight="1" x14ac:dyDescent="0.15">
      <c r="A1098" s="316"/>
      <c r="B1098" s="312" t="s">
        <v>3904</v>
      </c>
      <c r="C1098" s="317" t="s">
        <v>3905</v>
      </c>
      <c r="D1098" s="369" t="s">
        <v>3976</v>
      </c>
      <c r="E1098" s="325" t="s">
        <v>4362</v>
      </c>
      <c r="F1098" s="314"/>
      <c r="I1098" s="314"/>
    </row>
    <row r="1099" spans="1:9" s="315" customFormat="1" ht="15" customHeight="1" x14ac:dyDescent="0.15">
      <c r="A1099" s="319"/>
      <c r="B1099" s="312" t="s">
        <v>4374</v>
      </c>
      <c r="C1099" s="317" t="s">
        <v>4968</v>
      </c>
      <c r="D1099" s="369" t="s">
        <v>5676</v>
      </c>
      <c r="E1099" s="325" t="s">
        <v>4232</v>
      </c>
      <c r="F1099" s="314"/>
      <c r="I1099" s="314"/>
    </row>
    <row r="1100" spans="1:9" s="315" customFormat="1" ht="15" customHeight="1" x14ac:dyDescent="0.15">
      <c r="A1100" s="316"/>
      <c r="B1100" s="312" t="s">
        <v>4374</v>
      </c>
      <c r="C1100" s="317" t="s">
        <v>4968</v>
      </c>
      <c r="D1100" s="369" t="s">
        <v>8007</v>
      </c>
      <c r="E1100" s="325" t="s">
        <v>8022</v>
      </c>
      <c r="F1100" s="314"/>
      <c r="I1100" s="314"/>
    </row>
    <row r="1101" spans="1:9" s="315" customFormat="1" ht="15" customHeight="1" x14ac:dyDescent="0.15">
      <c r="A1101" s="319"/>
      <c r="B1101" s="312" t="s">
        <v>4251</v>
      </c>
      <c r="C1101" s="317" t="s">
        <v>4968</v>
      </c>
      <c r="D1101" s="369" t="s">
        <v>5659</v>
      </c>
      <c r="E1101" s="325" t="s">
        <v>4191</v>
      </c>
      <c r="F1101" s="314"/>
      <c r="I1101" s="314"/>
    </row>
    <row r="1102" spans="1:9" ht="15" customHeight="1" x14ac:dyDescent="0.15">
      <c r="B1102" s="312" t="s">
        <v>4772</v>
      </c>
      <c r="C1102" s="317" t="s">
        <v>4967</v>
      </c>
      <c r="D1102" s="369" t="s">
        <v>3037</v>
      </c>
      <c r="E1102" s="315" t="s">
        <v>3019</v>
      </c>
      <c r="F1102" s="315"/>
    </row>
    <row r="1103" spans="1:9" ht="15" customHeight="1" x14ac:dyDescent="0.15">
      <c r="B1103" s="312" t="s">
        <v>4772</v>
      </c>
      <c r="C1103" s="317" t="s">
        <v>4967</v>
      </c>
      <c r="D1103" s="369" t="s">
        <v>3036</v>
      </c>
      <c r="E1103" s="315" t="s">
        <v>3121</v>
      </c>
      <c r="F1103" s="315"/>
    </row>
    <row r="1104" spans="1:9" s="315" customFormat="1" ht="15" customHeight="1" x14ac:dyDescent="0.15">
      <c r="A1104" s="321"/>
      <c r="B1104" s="312" t="s">
        <v>4772</v>
      </c>
      <c r="C1104" s="317" t="s">
        <v>4967</v>
      </c>
      <c r="D1104" s="369" t="s">
        <v>7395</v>
      </c>
      <c r="E1104" s="325" t="s">
        <v>4552</v>
      </c>
      <c r="F1104" s="314"/>
      <c r="I1104" s="314"/>
    </row>
    <row r="1105" spans="1:14" s="315" customFormat="1" ht="15" customHeight="1" x14ac:dyDescent="0.15">
      <c r="A1105" s="321"/>
      <c r="B1105" s="312" t="s">
        <v>4772</v>
      </c>
      <c r="C1105" s="317" t="s">
        <v>4967</v>
      </c>
      <c r="D1105" s="369" t="s">
        <v>7395</v>
      </c>
      <c r="E1105" s="325" t="s">
        <v>4573</v>
      </c>
      <c r="F1105" s="314"/>
      <c r="I1105" s="314"/>
    </row>
    <row r="1106" spans="1:14" s="315" customFormat="1" ht="15" customHeight="1" x14ac:dyDescent="0.15">
      <c r="A1106" s="316"/>
      <c r="B1106" s="312" t="s">
        <v>3904</v>
      </c>
      <c r="C1106" s="317" t="s">
        <v>3905</v>
      </c>
      <c r="D1106" s="369" t="s">
        <v>3977</v>
      </c>
      <c r="E1106" s="325" t="s">
        <v>5352</v>
      </c>
      <c r="F1106" s="314"/>
      <c r="I1106" s="314"/>
    </row>
    <row r="1107" spans="1:14" s="315" customFormat="1" ht="15" customHeight="1" x14ac:dyDescent="0.15">
      <c r="A1107" s="316"/>
      <c r="B1107" s="312" t="s">
        <v>4374</v>
      </c>
      <c r="C1107" s="317" t="s">
        <v>7483</v>
      </c>
      <c r="D1107" s="369" t="s">
        <v>8745</v>
      </c>
      <c r="E1107" s="325" t="s">
        <v>4237</v>
      </c>
      <c r="F1107" s="314"/>
      <c r="I1107" s="314"/>
    </row>
    <row r="1108" spans="1:14" s="315" customFormat="1" ht="15" customHeight="1" x14ac:dyDescent="0.15">
      <c r="A1108" s="316"/>
      <c r="B1108" s="312" t="s">
        <v>4962</v>
      </c>
      <c r="C1108" s="317" t="s">
        <v>7502</v>
      </c>
      <c r="D1108" s="369" t="s">
        <v>7908</v>
      </c>
      <c r="E1108" s="325" t="s">
        <v>4768</v>
      </c>
      <c r="F1108" s="326"/>
      <c r="G1108" s="318"/>
      <c r="I1108" s="326"/>
      <c r="J1108" s="318"/>
      <c r="K1108" s="318"/>
      <c r="L1108" s="318"/>
      <c r="M1108" s="318"/>
      <c r="N1108" s="318"/>
    </row>
    <row r="1109" spans="1:14" s="315" customFormat="1" ht="15" customHeight="1" x14ac:dyDescent="0.15">
      <c r="A1109" s="319"/>
      <c r="B1109" s="312" t="s">
        <v>4251</v>
      </c>
      <c r="C1109" s="317" t="s">
        <v>4968</v>
      </c>
      <c r="D1109" s="369" t="s">
        <v>5131</v>
      </c>
      <c r="E1109" s="325" t="s">
        <v>4238</v>
      </c>
      <c r="F1109" s="326"/>
      <c r="G1109" s="318"/>
      <c r="I1109" s="326"/>
      <c r="J1109" s="318"/>
      <c r="K1109" s="318"/>
      <c r="L1109" s="318"/>
      <c r="M1109" s="318"/>
      <c r="N1109" s="318"/>
    </row>
    <row r="1110" spans="1:14" s="315" customFormat="1" ht="15" customHeight="1" x14ac:dyDescent="0.15">
      <c r="A1110" s="316"/>
      <c r="B1110" s="312" t="s">
        <v>4374</v>
      </c>
      <c r="C1110" s="317" t="s">
        <v>4968</v>
      </c>
      <c r="D1110" s="369" t="s">
        <v>8023</v>
      </c>
      <c r="E1110" s="325" t="s">
        <v>8028</v>
      </c>
      <c r="F1110" s="326"/>
      <c r="G1110" s="318"/>
      <c r="I1110" s="326"/>
      <c r="J1110" s="318"/>
      <c r="K1110" s="318"/>
      <c r="L1110" s="318"/>
      <c r="M1110" s="318"/>
      <c r="N1110" s="318"/>
    </row>
    <row r="1111" spans="1:14" s="315" customFormat="1" ht="15" customHeight="1" x14ac:dyDescent="0.15">
      <c r="A1111" s="316"/>
      <c r="B1111" s="312" t="s">
        <v>4962</v>
      </c>
      <c r="C1111" s="317" t="s">
        <v>7502</v>
      </c>
      <c r="D1111" s="369" t="s">
        <v>7964</v>
      </c>
      <c r="E1111" s="325" t="s">
        <v>4748</v>
      </c>
      <c r="F1111" s="326"/>
      <c r="G1111" s="318"/>
      <c r="I1111" s="326"/>
      <c r="J1111" s="318"/>
      <c r="K1111" s="318"/>
      <c r="L1111" s="318"/>
      <c r="M1111" s="318"/>
      <c r="N1111" s="318"/>
    </row>
    <row r="1112" spans="1:14" s="315" customFormat="1" ht="15" customHeight="1" x14ac:dyDescent="0.15">
      <c r="A1112" s="316"/>
      <c r="B1112" s="312" t="s">
        <v>4251</v>
      </c>
      <c r="C1112" s="317" t="s">
        <v>4067</v>
      </c>
      <c r="D1112" s="369" t="s">
        <v>4175</v>
      </c>
      <c r="E1112" s="325" t="s">
        <v>4197</v>
      </c>
      <c r="F1112" s="326"/>
      <c r="G1112" s="318"/>
      <c r="I1112" s="326"/>
      <c r="J1112" s="318"/>
      <c r="K1112" s="318"/>
      <c r="L1112" s="318"/>
      <c r="M1112" s="318"/>
      <c r="N1112" s="318"/>
    </row>
    <row r="1113" spans="1:14" s="315" customFormat="1" ht="15" customHeight="1" x14ac:dyDescent="0.15">
      <c r="A1113" s="316"/>
      <c r="B1113" s="312" t="s">
        <v>4962</v>
      </c>
      <c r="C1113" s="317" t="s">
        <v>7502</v>
      </c>
      <c r="D1113" s="369" t="s">
        <v>7453</v>
      </c>
      <c r="E1113" s="325" t="s">
        <v>4747</v>
      </c>
      <c r="F1113" s="314"/>
      <c r="I1113" s="314"/>
    </row>
    <row r="1114" spans="1:14" s="315" customFormat="1" ht="15" customHeight="1" x14ac:dyDescent="0.15">
      <c r="A1114" s="319"/>
      <c r="B1114" s="312" t="s">
        <v>3904</v>
      </c>
      <c r="C1114" s="317" t="s">
        <v>3905</v>
      </c>
      <c r="D1114" s="369" t="s">
        <v>5132</v>
      </c>
      <c r="E1114" s="325" t="s">
        <v>4361</v>
      </c>
      <c r="F1114" s="314"/>
      <c r="I1114" s="314"/>
    </row>
    <row r="1115" spans="1:14" s="315" customFormat="1" ht="15" customHeight="1" x14ac:dyDescent="0.15">
      <c r="A1115" s="323"/>
      <c r="B1115" s="312" t="s">
        <v>3904</v>
      </c>
      <c r="C1115" s="317" t="s">
        <v>3905</v>
      </c>
      <c r="D1115" s="369" t="s">
        <v>5758</v>
      </c>
      <c r="E1115" s="325" t="s">
        <v>4390</v>
      </c>
      <c r="F1115" s="314"/>
      <c r="I1115" s="314"/>
    </row>
    <row r="1116" spans="1:14" s="315" customFormat="1" ht="15" customHeight="1" x14ac:dyDescent="0.15">
      <c r="A1116" s="316"/>
      <c r="B1116" s="312" t="s">
        <v>4251</v>
      </c>
      <c r="C1116" s="317" t="s">
        <v>4067</v>
      </c>
      <c r="D1116" s="369" t="s">
        <v>4072</v>
      </c>
      <c r="E1116" s="325" t="s">
        <v>4866</v>
      </c>
      <c r="F1116" s="314"/>
      <c r="I1116" s="314"/>
    </row>
    <row r="1117" spans="1:14" s="315" customFormat="1" ht="15" customHeight="1" x14ac:dyDescent="0.15">
      <c r="A1117" s="319"/>
      <c r="B1117" s="312" t="s">
        <v>3904</v>
      </c>
      <c r="C1117" s="317" t="s">
        <v>3905</v>
      </c>
      <c r="D1117" s="376" t="s">
        <v>3978</v>
      </c>
      <c r="E1117" s="325" t="s">
        <v>4391</v>
      </c>
      <c r="F1117" s="314"/>
      <c r="I1117" s="314"/>
    </row>
    <row r="1118" spans="1:14" s="315" customFormat="1" ht="15" customHeight="1" x14ac:dyDescent="0.15">
      <c r="A1118" s="319"/>
      <c r="B1118" s="312" t="s">
        <v>5078</v>
      </c>
      <c r="C1118" s="317" t="s">
        <v>4026</v>
      </c>
      <c r="D1118" s="369" t="s">
        <v>5180</v>
      </c>
      <c r="E1118" s="325" t="s">
        <v>4158</v>
      </c>
      <c r="F1118" s="314"/>
      <c r="I1118" s="314"/>
    </row>
    <row r="1119" spans="1:14" s="315" customFormat="1" ht="15" customHeight="1" x14ac:dyDescent="0.15">
      <c r="A1119" s="319"/>
      <c r="B1119" s="312" t="s">
        <v>4251</v>
      </c>
      <c r="C1119" s="317" t="s">
        <v>4968</v>
      </c>
      <c r="D1119" s="369" t="s">
        <v>7115</v>
      </c>
      <c r="E1119" s="325" t="s">
        <v>4150</v>
      </c>
      <c r="F1119" s="314"/>
      <c r="I1119" s="314"/>
    </row>
    <row r="1120" spans="1:14" s="315" customFormat="1" ht="15" customHeight="1" x14ac:dyDescent="0.15">
      <c r="A1120" s="316"/>
      <c r="B1120" s="312" t="s">
        <v>4962</v>
      </c>
      <c r="C1120" s="317" t="s">
        <v>7502</v>
      </c>
      <c r="D1120" s="369" t="s">
        <v>7577</v>
      </c>
      <c r="E1120" s="325" t="s">
        <v>4727</v>
      </c>
      <c r="F1120" s="314"/>
      <c r="I1120" s="314"/>
    </row>
    <row r="1121" spans="1:9" s="390" customFormat="1" ht="15" customHeight="1" x14ac:dyDescent="0.15">
      <c r="B1121" s="390" t="s">
        <v>744</v>
      </c>
      <c r="C1121" s="396" t="s">
        <v>12065</v>
      </c>
      <c r="D1121" s="392" t="s">
        <v>573</v>
      </c>
      <c r="E1121" s="391" t="s">
        <v>322</v>
      </c>
    </row>
    <row r="1122" spans="1:9" ht="15" customHeight="1" x14ac:dyDescent="0.15">
      <c r="B1122" s="312" t="s">
        <v>4772</v>
      </c>
      <c r="C1122" s="317" t="s">
        <v>4967</v>
      </c>
      <c r="D1122" s="369" t="s">
        <v>3038</v>
      </c>
      <c r="E1122" s="315" t="s">
        <v>3122</v>
      </c>
      <c r="F1122" s="315"/>
    </row>
    <row r="1123" spans="1:9" s="315" customFormat="1" ht="15" customHeight="1" x14ac:dyDescent="0.15">
      <c r="A1123" s="319" t="s">
        <v>4517</v>
      </c>
      <c r="B1123" s="312" t="s">
        <v>4772</v>
      </c>
      <c r="C1123" s="317" t="s">
        <v>4967</v>
      </c>
      <c r="D1123" s="369" t="s">
        <v>7259</v>
      </c>
      <c r="E1123" s="325" t="s">
        <v>4516</v>
      </c>
      <c r="F1123" s="314"/>
      <c r="I1123" s="314"/>
    </row>
    <row r="1124" spans="1:9" s="315" customFormat="1" ht="15" customHeight="1" x14ac:dyDescent="0.15">
      <c r="A1124" s="319" t="s">
        <v>4517</v>
      </c>
      <c r="B1124" s="312" t="s">
        <v>4772</v>
      </c>
      <c r="C1124" s="317" t="s">
        <v>4967</v>
      </c>
      <c r="D1124" s="369" t="s">
        <v>6949</v>
      </c>
      <c r="E1124" s="325" t="s">
        <v>4577</v>
      </c>
      <c r="F1124" s="314"/>
      <c r="I1124" s="314"/>
    </row>
    <row r="1125" spans="1:9" s="315" customFormat="1" ht="15" customHeight="1" x14ac:dyDescent="0.15">
      <c r="A1125" s="316"/>
      <c r="B1125" s="312" t="s">
        <v>3904</v>
      </c>
      <c r="C1125" s="317" t="s">
        <v>3905</v>
      </c>
      <c r="D1125" s="369" t="s">
        <v>5130</v>
      </c>
      <c r="E1125" s="325" t="s">
        <v>5106</v>
      </c>
      <c r="F1125" s="314"/>
      <c r="I1125" s="314"/>
    </row>
    <row r="1126" spans="1:9" s="315" customFormat="1" ht="15" customHeight="1" x14ac:dyDescent="0.15">
      <c r="A1126" s="316"/>
      <c r="B1126" s="312" t="s">
        <v>3904</v>
      </c>
      <c r="C1126" s="317" t="s">
        <v>3905</v>
      </c>
      <c r="D1126" s="369" t="s">
        <v>3979</v>
      </c>
      <c r="E1126" s="325" t="s">
        <v>4410</v>
      </c>
      <c r="F1126" s="314"/>
      <c r="I1126" s="314"/>
    </row>
    <row r="1127" spans="1:9" s="315" customFormat="1" ht="15" customHeight="1" x14ac:dyDescent="0.15">
      <c r="A1127" s="316"/>
      <c r="B1127" s="312" t="s">
        <v>4772</v>
      </c>
      <c r="C1127" s="317" t="s">
        <v>4967</v>
      </c>
      <c r="D1127" s="369" t="s">
        <v>7040</v>
      </c>
      <c r="E1127" s="325" t="s">
        <v>4601</v>
      </c>
      <c r="F1127" s="314"/>
      <c r="I1127" s="314"/>
    </row>
    <row r="1128" spans="1:9" s="315" customFormat="1" ht="15" customHeight="1" x14ac:dyDescent="0.15">
      <c r="A1128" s="316"/>
      <c r="B1128" s="312" t="s">
        <v>4772</v>
      </c>
      <c r="C1128" s="317" t="s">
        <v>4967</v>
      </c>
      <c r="D1128" s="369" t="s">
        <v>7057</v>
      </c>
      <c r="E1128" s="325" t="s">
        <v>4599</v>
      </c>
      <c r="F1128" s="314"/>
      <c r="I1128" s="314"/>
    </row>
    <row r="1129" spans="1:9" ht="15" customHeight="1" x14ac:dyDescent="0.15">
      <c r="B1129" s="312" t="s">
        <v>4772</v>
      </c>
      <c r="C1129" s="317" t="s">
        <v>4967</v>
      </c>
      <c r="D1129" s="369" t="s">
        <v>3039</v>
      </c>
      <c r="E1129" s="315" t="s">
        <v>3123</v>
      </c>
      <c r="F1129" s="315"/>
    </row>
    <row r="1130" spans="1:9" ht="15" customHeight="1" x14ac:dyDescent="0.15">
      <c r="B1130" s="312" t="s">
        <v>4772</v>
      </c>
      <c r="C1130" s="317" t="s">
        <v>4967</v>
      </c>
      <c r="D1130" s="369" t="s">
        <v>3107</v>
      </c>
      <c r="E1130" s="315" t="s">
        <v>3126</v>
      </c>
      <c r="F1130" s="315"/>
    </row>
    <row r="1131" spans="1:9" ht="15" customHeight="1" x14ac:dyDescent="0.15">
      <c r="B1131" s="312" t="s">
        <v>4772</v>
      </c>
      <c r="C1131" s="317" t="s">
        <v>4967</v>
      </c>
      <c r="D1131" s="369" t="s">
        <v>3108</v>
      </c>
      <c r="E1131" s="315" t="s">
        <v>3129</v>
      </c>
      <c r="F1131" s="315"/>
    </row>
    <row r="1132" spans="1:9" ht="15" customHeight="1" x14ac:dyDescent="0.15">
      <c r="B1132" s="312" t="s">
        <v>4772</v>
      </c>
      <c r="C1132" s="317" t="s">
        <v>4967</v>
      </c>
      <c r="D1132" s="369" t="s">
        <v>3040</v>
      </c>
      <c r="E1132" s="315" t="s">
        <v>3124</v>
      </c>
      <c r="F1132" s="315"/>
    </row>
    <row r="1133" spans="1:9" ht="15" customHeight="1" x14ac:dyDescent="0.15">
      <c r="B1133" s="312" t="s">
        <v>4772</v>
      </c>
      <c r="C1133" s="317" t="s">
        <v>4967</v>
      </c>
      <c r="D1133" s="369" t="s">
        <v>3109</v>
      </c>
      <c r="E1133" s="315" t="s">
        <v>3020</v>
      </c>
      <c r="F1133" s="315"/>
    </row>
    <row r="1134" spans="1:9" ht="15" customHeight="1" x14ac:dyDescent="0.15">
      <c r="B1134" s="312" t="s">
        <v>4772</v>
      </c>
      <c r="C1134" s="317" t="s">
        <v>4967</v>
      </c>
      <c r="D1134" s="369" t="s">
        <v>3104</v>
      </c>
      <c r="E1134" s="315" t="s">
        <v>3021</v>
      </c>
      <c r="F1134" s="315"/>
    </row>
    <row r="1135" spans="1:9" ht="15" customHeight="1" x14ac:dyDescent="0.15">
      <c r="B1135" s="312" t="s">
        <v>4772</v>
      </c>
      <c r="C1135" s="317" t="s">
        <v>4967</v>
      </c>
      <c r="D1135" s="369" t="s">
        <v>3041</v>
      </c>
      <c r="E1135" s="315" t="s">
        <v>3125</v>
      </c>
      <c r="F1135" s="315"/>
    </row>
    <row r="1136" spans="1:9" s="315" customFormat="1" ht="15" customHeight="1" x14ac:dyDescent="0.15">
      <c r="A1136" s="316"/>
      <c r="B1136" s="312" t="s">
        <v>4772</v>
      </c>
      <c r="C1136" s="317" t="s">
        <v>4967</v>
      </c>
      <c r="D1136" s="369" t="s">
        <v>7359</v>
      </c>
      <c r="E1136" s="325" t="s">
        <v>4579</v>
      </c>
      <c r="F1136" s="314"/>
      <c r="I1136" s="314"/>
    </row>
    <row r="1137" spans="1:9" s="315" customFormat="1" ht="15" customHeight="1" x14ac:dyDescent="0.15">
      <c r="A1137" s="316"/>
      <c r="B1137" s="312" t="s">
        <v>4772</v>
      </c>
      <c r="C1137" s="317" t="s">
        <v>4967</v>
      </c>
      <c r="D1137" s="369" t="s">
        <v>7355</v>
      </c>
      <c r="E1137" s="325" t="s">
        <v>4558</v>
      </c>
      <c r="F1137" s="314"/>
      <c r="I1137" s="314"/>
    </row>
    <row r="1138" spans="1:9" s="315" customFormat="1" ht="15" customHeight="1" x14ac:dyDescent="0.15">
      <c r="A1138" s="316"/>
      <c r="B1138" s="312" t="s">
        <v>4772</v>
      </c>
      <c r="C1138" s="317" t="s">
        <v>4967</v>
      </c>
      <c r="D1138" s="369" t="s">
        <v>7279</v>
      </c>
      <c r="E1138" s="325" t="s">
        <v>4581</v>
      </c>
      <c r="F1138" s="314"/>
      <c r="I1138" s="314"/>
    </row>
    <row r="1139" spans="1:9" s="315" customFormat="1" ht="15" customHeight="1" x14ac:dyDescent="0.15">
      <c r="A1139" s="319"/>
      <c r="B1139" s="312" t="s">
        <v>3916</v>
      </c>
      <c r="C1139" s="317" t="s">
        <v>3917</v>
      </c>
      <c r="D1139" s="369" t="s">
        <v>3918</v>
      </c>
      <c r="E1139" s="325" t="s">
        <v>4395</v>
      </c>
      <c r="F1139" s="314"/>
      <c r="I1139" s="314"/>
    </row>
    <row r="1140" spans="1:9" s="315" customFormat="1" ht="15" customHeight="1" x14ac:dyDescent="0.15">
      <c r="A1140" s="319"/>
      <c r="B1140" s="312" t="s">
        <v>4374</v>
      </c>
      <c r="C1140" s="317" t="s">
        <v>4968</v>
      </c>
      <c r="D1140" s="369" t="s">
        <v>5759</v>
      </c>
      <c r="E1140" s="325" t="s">
        <v>4155</v>
      </c>
      <c r="F1140" s="314"/>
      <c r="I1140" s="314"/>
    </row>
    <row r="1141" spans="1:9" s="315" customFormat="1" ht="15" customHeight="1" x14ac:dyDescent="0.15">
      <c r="A1141" s="319"/>
      <c r="B1141" s="312" t="s">
        <v>3916</v>
      </c>
      <c r="C1141" s="317" t="s">
        <v>3917</v>
      </c>
      <c r="D1141" s="369" t="s">
        <v>3919</v>
      </c>
      <c r="E1141" s="325" t="s">
        <v>4392</v>
      </c>
      <c r="F1141" s="314"/>
      <c r="I1141" s="314"/>
    </row>
    <row r="1142" spans="1:9" s="315" customFormat="1" ht="15" customHeight="1" x14ac:dyDescent="0.15">
      <c r="A1142" s="319"/>
      <c r="B1142" s="312" t="s">
        <v>4374</v>
      </c>
      <c r="C1142" s="317" t="s">
        <v>4968</v>
      </c>
      <c r="D1142" s="369" t="s">
        <v>5133</v>
      </c>
      <c r="E1142" s="325" t="s">
        <v>4182</v>
      </c>
      <c r="F1142" s="314"/>
      <c r="I1142" s="314"/>
    </row>
    <row r="1143" spans="1:9" s="315" customFormat="1" ht="15" customHeight="1" x14ac:dyDescent="0.15">
      <c r="A1143" s="316"/>
      <c r="B1143" s="312" t="s">
        <v>3916</v>
      </c>
      <c r="C1143" s="317" t="s">
        <v>3917</v>
      </c>
      <c r="D1143" s="369" t="s">
        <v>3955</v>
      </c>
      <c r="E1143" s="325" t="s">
        <v>4398</v>
      </c>
      <c r="F1143" s="314"/>
      <c r="I1143" s="314"/>
    </row>
    <row r="1144" spans="1:9" s="390" customFormat="1" ht="15" customHeight="1" x14ac:dyDescent="0.15">
      <c r="B1144" s="390" t="s">
        <v>744</v>
      </c>
      <c r="C1144" s="396" t="s">
        <v>12212</v>
      </c>
      <c r="D1144" s="392" t="s">
        <v>574</v>
      </c>
      <c r="E1144" s="391" t="s">
        <v>542</v>
      </c>
    </row>
    <row r="1145" spans="1:9" s="315" customFormat="1" ht="15" customHeight="1" x14ac:dyDescent="0.15">
      <c r="A1145" s="316"/>
      <c r="B1145" s="312" t="s">
        <v>4962</v>
      </c>
      <c r="C1145" s="317" t="s">
        <v>7502</v>
      </c>
      <c r="D1145" s="369" t="s">
        <v>7564</v>
      </c>
      <c r="E1145" s="325" t="s">
        <v>4714</v>
      </c>
      <c r="F1145" s="314"/>
      <c r="I1145" s="314"/>
    </row>
    <row r="1146" spans="1:9" s="315" customFormat="1" ht="15" customHeight="1" x14ac:dyDescent="0.15">
      <c r="A1146" s="319"/>
      <c r="B1146" s="312" t="s">
        <v>4374</v>
      </c>
      <c r="C1146" s="317" t="s">
        <v>4968</v>
      </c>
      <c r="D1146" s="369" t="s">
        <v>7390</v>
      </c>
      <c r="E1146" s="325" t="s">
        <v>4206</v>
      </c>
      <c r="F1146" s="314"/>
      <c r="I1146" s="314"/>
    </row>
    <row r="1147" spans="1:9" s="315" customFormat="1" ht="15" customHeight="1" x14ac:dyDescent="0.15">
      <c r="A1147" s="316"/>
      <c r="B1147" s="312" t="s">
        <v>4629</v>
      </c>
      <c r="C1147" s="317" t="s">
        <v>4074</v>
      </c>
      <c r="D1147" s="369" t="s">
        <v>5692</v>
      </c>
      <c r="E1147" s="325" t="s">
        <v>4181</v>
      </c>
      <c r="F1147" s="314"/>
      <c r="I1147" s="314"/>
    </row>
    <row r="1148" spans="1:9" s="390" customFormat="1" ht="15" customHeight="1" x14ac:dyDescent="0.15">
      <c r="B1148" s="390" t="s">
        <v>744</v>
      </c>
      <c r="C1148" s="396" t="s">
        <v>12066</v>
      </c>
      <c r="D1148" s="392" t="s">
        <v>537</v>
      </c>
      <c r="E1148" s="391" t="s">
        <v>536</v>
      </c>
    </row>
    <row r="1149" spans="1:9" s="315" customFormat="1" ht="15" customHeight="1" x14ac:dyDescent="0.15">
      <c r="A1149" s="316"/>
      <c r="B1149" s="312" t="s">
        <v>3916</v>
      </c>
      <c r="C1149" s="317" t="s">
        <v>3917</v>
      </c>
      <c r="D1149" s="369" t="s">
        <v>3956</v>
      </c>
      <c r="E1149" s="325" t="s">
        <v>4394</v>
      </c>
      <c r="F1149" s="314"/>
      <c r="I1149" s="314"/>
    </row>
    <row r="1150" spans="1:9" s="315" customFormat="1" ht="15" customHeight="1" x14ac:dyDescent="0.15">
      <c r="A1150" s="319"/>
      <c r="B1150" s="312" t="s">
        <v>3916</v>
      </c>
      <c r="C1150" s="317" t="s">
        <v>3917</v>
      </c>
      <c r="D1150" s="369" t="s">
        <v>3993</v>
      </c>
      <c r="E1150" s="325" t="s">
        <v>4354</v>
      </c>
      <c r="F1150" s="314"/>
      <c r="I1150" s="314"/>
    </row>
    <row r="1151" spans="1:9" ht="15" customHeight="1" x14ac:dyDescent="0.15">
      <c r="B1151" s="312" t="s">
        <v>4772</v>
      </c>
      <c r="C1151" s="317" t="s">
        <v>4967</v>
      </c>
      <c r="D1151" s="369" t="s">
        <v>3105</v>
      </c>
      <c r="E1151" s="315" t="s">
        <v>3131</v>
      </c>
      <c r="F1151" s="315"/>
    </row>
    <row r="1152" spans="1:9" s="390" customFormat="1" ht="15" customHeight="1" x14ac:dyDescent="0.15">
      <c r="B1152" s="390" t="s">
        <v>744</v>
      </c>
      <c r="C1152" s="396" t="s">
        <v>12212</v>
      </c>
      <c r="D1152" s="392" t="s">
        <v>533</v>
      </c>
      <c r="E1152" s="391" t="s">
        <v>546</v>
      </c>
    </row>
    <row r="1153" spans="1:9" s="315" customFormat="1" ht="15" customHeight="1" x14ac:dyDescent="0.15">
      <c r="A1153" s="316"/>
      <c r="B1153" s="312" t="s">
        <v>4374</v>
      </c>
      <c r="C1153" s="317" t="s">
        <v>4968</v>
      </c>
      <c r="D1153" s="374" t="s">
        <v>5836</v>
      </c>
      <c r="E1153" s="325" t="s">
        <v>4179</v>
      </c>
      <c r="F1153" s="314"/>
      <c r="I1153" s="314"/>
    </row>
    <row r="1154" spans="1:9" s="390" customFormat="1" ht="15" customHeight="1" x14ac:dyDescent="0.15">
      <c r="B1154" s="390" t="s">
        <v>744</v>
      </c>
      <c r="C1154" s="396" t="s">
        <v>12211</v>
      </c>
      <c r="D1154" s="392" t="s">
        <v>1378</v>
      </c>
      <c r="E1154" s="391" t="s">
        <v>425</v>
      </c>
    </row>
    <row r="1155" spans="1:9" s="315" customFormat="1" ht="15" customHeight="1" x14ac:dyDescent="0.15">
      <c r="A1155" s="316"/>
      <c r="B1155" s="312" t="s">
        <v>4772</v>
      </c>
      <c r="C1155" s="317" t="s">
        <v>4967</v>
      </c>
      <c r="D1155" s="369" t="s">
        <v>7048</v>
      </c>
      <c r="E1155" s="325" t="s">
        <v>4523</v>
      </c>
      <c r="F1155" s="314"/>
      <c r="I1155" s="314"/>
    </row>
    <row r="1156" spans="1:9" s="390" customFormat="1" ht="15" customHeight="1" x14ac:dyDescent="0.15">
      <c r="B1156" s="390" t="s">
        <v>744</v>
      </c>
      <c r="C1156" s="396" t="s">
        <v>12066</v>
      </c>
      <c r="D1156" s="392" t="s">
        <v>547</v>
      </c>
      <c r="E1156" s="391" t="s">
        <v>489</v>
      </c>
    </row>
    <row r="1157" spans="1:9" s="315" customFormat="1" ht="15" customHeight="1" x14ac:dyDescent="0.15">
      <c r="A1157" s="316"/>
      <c r="B1157" s="312" t="s">
        <v>4962</v>
      </c>
      <c r="C1157" s="317" t="s">
        <v>7502</v>
      </c>
      <c r="D1157" s="369" t="s">
        <v>7742</v>
      </c>
      <c r="E1157" s="325" t="s">
        <v>4752</v>
      </c>
      <c r="F1157" s="314"/>
      <c r="I1157" s="314"/>
    </row>
    <row r="1158" spans="1:9" s="315" customFormat="1" ht="15" customHeight="1" x14ac:dyDescent="0.15">
      <c r="A1158" s="316"/>
      <c r="B1158" s="312" t="s">
        <v>4772</v>
      </c>
      <c r="C1158" s="317" t="s">
        <v>4967</v>
      </c>
      <c r="D1158" s="369" t="s">
        <v>7039</v>
      </c>
      <c r="E1158" s="325" t="s">
        <v>4537</v>
      </c>
      <c r="F1158" s="314"/>
      <c r="I1158" s="314"/>
    </row>
    <row r="1159" spans="1:9" s="315" customFormat="1" ht="15" customHeight="1" x14ac:dyDescent="0.15">
      <c r="A1159" s="316"/>
      <c r="B1159" s="312" t="s">
        <v>4374</v>
      </c>
      <c r="C1159" s="317" t="s">
        <v>4968</v>
      </c>
      <c r="D1159" s="369" t="s">
        <v>8036</v>
      </c>
      <c r="E1159" s="325" t="s">
        <v>8018</v>
      </c>
      <c r="F1159" s="314"/>
      <c r="I1159" s="314"/>
    </row>
    <row r="1160" spans="1:9" s="315" customFormat="1" ht="15" customHeight="1" x14ac:dyDescent="0.15">
      <c r="A1160" s="316"/>
      <c r="B1160" s="312" t="s">
        <v>4251</v>
      </c>
      <c r="C1160" s="317" t="s">
        <v>4968</v>
      </c>
      <c r="D1160" s="369" t="s">
        <v>7974</v>
      </c>
      <c r="E1160" s="325" t="s">
        <v>7958</v>
      </c>
      <c r="F1160" s="314"/>
      <c r="I1160" s="314"/>
    </row>
    <row r="1161" spans="1:9" s="315" customFormat="1" ht="15" customHeight="1" x14ac:dyDescent="0.15">
      <c r="A1161" s="316"/>
      <c r="B1161" s="312" t="s">
        <v>4374</v>
      </c>
      <c r="C1161" s="317" t="s">
        <v>4968</v>
      </c>
      <c r="D1161" s="369" t="s">
        <v>6992</v>
      </c>
      <c r="E1161" s="325" t="s">
        <v>4183</v>
      </c>
      <c r="F1161" s="314"/>
      <c r="I1161" s="314"/>
    </row>
    <row r="1162" spans="1:9" s="315" customFormat="1" ht="15" customHeight="1" x14ac:dyDescent="0.15">
      <c r="A1162" s="316"/>
      <c r="E1162" s="312"/>
      <c r="F1162" s="314"/>
      <c r="I1162" s="314"/>
    </row>
    <row r="1163" spans="1:9" s="328" customFormat="1" ht="15" customHeight="1" x14ac:dyDescent="0.15">
      <c r="A1163" s="327"/>
      <c r="E1163" s="329"/>
      <c r="F1163" s="330"/>
      <c r="I1163" s="330"/>
    </row>
    <row r="1164" spans="1:9" s="315" customFormat="1" ht="12" x14ac:dyDescent="0.15">
      <c r="A1164" s="316"/>
      <c r="E1164" s="312"/>
      <c r="F1164" s="314"/>
      <c r="I1164" s="314"/>
    </row>
  </sheetData>
  <mergeCells count="3">
    <mergeCell ref="K120:K121"/>
    <mergeCell ref="K123:K124"/>
    <mergeCell ref="K133:K134"/>
  </mergeCells>
  <phoneticPr fontId="2" type="noConversion"/>
  <pageMargins left="0.55685039370078748" right="0.55685039370078748" top="0.80685039370078748" bottom="0.80685039370078748" header="0.5" footer="0.5"/>
  <pageSetup scale="90" orientation="landscape" horizontalDpi="4294967292" verticalDpi="4294967292"/>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715"/>
  <sheetViews>
    <sheetView zoomScale="125" zoomScaleNormal="100" workbookViewId="0">
      <pane ySplit="1" topLeftCell="A2" activePane="bottomLeft" state="frozenSplit"/>
      <selection activeCell="J3" sqref="J3"/>
      <selection pane="bottomLeft" activeCell="A2" sqref="A2"/>
    </sheetView>
  </sheetViews>
  <sheetFormatPr baseColWidth="10" defaultColWidth="10.6640625" defaultRowHeight="13" customHeight="1" x14ac:dyDescent="0.15"/>
  <cols>
    <col min="1" max="1" width="4.6640625" style="334" customWidth="1"/>
    <col min="2" max="3" width="4.6640625" style="215" customWidth="1"/>
    <col min="4" max="4" width="9.6640625" style="334" customWidth="1"/>
    <col min="5" max="5" width="14.6640625" style="334" customWidth="1"/>
    <col min="6" max="9" width="6.6640625" style="334" customWidth="1"/>
    <col min="10" max="10" width="11.5" style="334" customWidth="1"/>
    <col min="11" max="11" width="7.6640625" style="334" customWidth="1"/>
    <col min="12" max="14" width="5.6640625" style="334" customWidth="1"/>
    <col min="15" max="15" width="9.5" style="334" customWidth="1"/>
    <col min="16" max="16" width="7.1640625" style="334" customWidth="1"/>
    <col min="17" max="16384" width="10.6640625" style="334"/>
  </cols>
  <sheetData>
    <row r="1" spans="1:16" ht="13" customHeight="1" x14ac:dyDescent="0.15">
      <c r="A1" s="44" t="s">
        <v>10919</v>
      </c>
      <c r="B1" s="215" t="s">
        <v>2943</v>
      </c>
      <c r="C1" s="215" t="s">
        <v>2852</v>
      </c>
      <c r="D1" s="334" t="s">
        <v>3946</v>
      </c>
      <c r="E1" s="334" t="s">
        <v>4038</v>
      </c>
      <c r="F1" s="75" t="s">
        <v>4040</v>
      </c>
      <c r="G1" s="75" t="s">
        <v>4041</v>
      </c>
      <c r="H1" s="75" t="s">
        <v>4042</v>
      </c>
      <c r="I1" s="75" t="s">
        <v>4102</v>
      </c>
      <c r="J1" s="44" t="s">
        <v>5137</v>
      </c>
      <c r="K1" s="334" t="s">
        <v>8454</v>
      </c>
      <c r="L1" s="215" t="s">
        <v>4103</v>
      </c>
      <c r="M1" s="215" t="s">
        <v>4104</v>
      </c>
      <c r="N1" s="215" t="s">
        <v>8666</v>
      </c>
      <c r="O1" s="44" t="s">
        <v>4039</v>
      </c>
      <c r="P1" s="215" t="s">
        <v>11030</v>
      </c>
    </row>
    <row r="2" spans="1:16" ht="13" customHeight="1" x14ac:dyDescent="0.15">
      <c r="A2" s="44">
        <v>1</v>
      </c>
      <c r="B2" s="215">
        <v>1</v>
      </c>
      <c r="C2" s="215" t="s">
        <v>6</v>
      </c>
      <c r="D2" s="334" t="s">
        <v>10944</v>
      </c>
      <c r="E2" s="334" t="s">
        <v>8625</v>
      </c>
      <c r="F2" s="75">
        <v>7.1146217950000024</v>
      </c>
      <c r="G2" s="75">
        <v>6.3182051279999971E-2</v>
      </c>
      <c r="H2" s="75">
        <v>0.85215181844557619</v>
      </c>
      <c r="I2" s="75">
        <v>-1.1994062783181241</v>
      </c>
      <c r="J2" s="44" t="s">
        <v>7</v>
      </c>
      <c r="K2" s="334" t="s">
        <v>10712</v>
      </c>
      <c r="L2" s="215">
        <v>-2.6787000000000001</v>
      </c>
      <c r="M2" s="215">
        <v>37.297930000000001</v>
      </c>
      <c r="N2" s="215">
        <v>2007</v>
      </c>
      <c r="O2" s="44" t="s">
        <v>8</v>
      </c>
      <c r="P2" s="75" t="s">
        <v>10838</v>
      </c>
    </row>
    <row r="3" spans="1:16" ht="13" customHeight="1" x14ac:dyDescent="0.15">
      <c r="A3" s="44">
        <v>2</v>
      </c>
      <c r="B3" s="215">
        <v>1</v>
      </c>
      <c r="C3" s="215" t="s">
        <v>6</v>
      </c>
      <c r="D3" s="334" t="s">
        <v>10944</v>
      </c>
      <c r="E3" s="334" t="s">
        <v>8805</v>
      </c>
      <c r="F3" s="75">
        <v>0.15844197969999999</v>
      </c>
      <c r="G3" s="75">
        <v>4.6716216219999966E-3</v>
      </c>
      <c r="H3" s="75">
        <v>-0.80012973981347524</v>
      </c>
      <c r="I3" s="75">
        <v>-2.3305323401533937</v>
      </c>
      <c r="J3" s="44" t="s">
        <v>7</v>
      </c>
      <c r="K3" s="334" t="s">
        <v>10712</v>
      </c>
      <c r="L3" s="215">
        <v>-19.01763</v>
      </c>
      <c r="M3" s="215">
        <v>15.782</v>
      </c>
      <c r="N3" s="215">
        <v>1926</v>
      </c>
      <c r="O3" s="44" t="s">
        <v>8</v>
      </c>
      <c r="P3" s="75" t="s">
        <v>10839</v>
      </c>
    </row>
    <row r="4" spans="1:16" ht="13" customHeight="1" x14ac:dyDescent="0.15">
      <c r="A4" s="44">
        <v>3</v>
      </c>
      <c r="B4" s="215">
        <v>1</v>
      </c>
      <c r="C4" s="215" t="s">
        <v>6</v>
      </c>
      <c r="D4" s="334" t="s">
        <v>10944</v>
      </c>
      <c r="E4" s="334" t="s">
        <v>8805</v>
      </c>
      <c r="F4" s="75">
        <v>0.23909699019999994</v>
      </c>
      <c r="G4" s="75">
        <v>4.6440417690000006E-3</v>
      </c>
      <c r="H4" s="75">
        <v>-0.62142589083428323</v>
      </c>
      <c r="I4" s="75">
        <v>-2.3331038828256605</v>
      </c>
      <c r="J4" s="44" t="s">
        <v>7</v>
      </c>
      <c r="K4" s="334" t="s">
        <v>10712</v>
      </c>
      <c r="L4" s="215">
        <v>-19.01763</v>
      </c>
      <c r="M4" s="215">
        <v>15.782</v>
      </c>
      <c r="N4" s="215">
        <v>1998</v>
      </c>
      <c r="O4" s="44" t="s">
        <v>8</v>
      </c>
      <c r="P4" s="75" t="s">
        <v>10840</v>
      </c>
    </row>
    <row r="5" spans="1:16" ht="13" customHeight="1" x14ac:dyDescent="0.15">
      <c r="A5" s="44">
        <v>4</v>
      </c>
      <c r="B5" s="215">
        <v>1</v>
      </c>
      <c r="C5" s="215" t="s">
        <v>6</v>
      </c>
      <c r="D5" s="334" t="s">
        <v>10944</v>
      </c>
      <c r="E5" s="334" t="s">
        <v>8361</v>
      </c>
      <c r="F5" s="75">
        <v>0.48034074809999999</v>
      </c>
      <c r="G5" s="75">
        <v>1.0168216899999999E-2</v>
      </c>
      <c r="H5" s="75">
        <v>-0.31845056987917708</v>
      </c>
      <c r="I5" s="75">
        <v>-1.9927551983442493</v>
      </c>
      <c r="J5" s="44" t="s">
        <v>7</v>
      </c>
      <c r="K5" s="334" t="s">
        <v>10712</v>
      </c>
      <c r="L5" s="215">
        <v>-21.91395</v>
      </c>
      <c r="M5" s="215">
        <v>31.995270000000001</v>
      </c>
      <c r="N5" s="215">
        <v>2009</v>
      </c>
      <c r="O5" s="44" t="s">
        <v>8</v>
      </c>
      <c r="P5" s="75" t="s">
        <v>10799</v>
      </c>
    </row>
    <row r="6" spans="1:16" ht="13" customHeight="1" x14ac:dyDescent="0.15">
      <c r="A6" s="44">
        <v>5</v>
      </c>
      <c r="B6" s="215">
        <v>1</v>
      </c>
      <c r="C6" s="215" t="s">
        <v>6</v>
      </c>
      <c r="D6" s="334" t="s">
        <v>10944</v>
      </c>
      <c r="E6" s="334" t="s">
        <v>8853</v>
      </c>
      <c r="F6" s="75">
        <v>3.506113542</v>
      </c>
      <c r="G6" s="75">
        <v>3.8788541669999982E-2</v>
      </c>
      <c r="H6" s="75">
        <v>0.54482597618037087</v>
      </c>
      <c r="I6" s="75">
        <v>-1.4112965482312803</v>
      </c>
      <c r="J6" s="44" t="s">
        <v>7</v>
      </c>
      <c r="K6" s="334" t="s">
        <v>10712</v>
      </c>
      <c r="L6" s="215">
        <v>-28.275500000000001</v>
      </c>
      <c r="M6" s="215">
        <v>31.92024</v>
      </c>
      <c r="N6" s="215">
        <v>1982</v>
      </c>
      <c r="O6" s="44" t="s">
        <v>8</v>
      </c>
      <c r="P6" s="75" t="s">
        <v>10783</v>
      </c>
    </row>
    <row r="7" spans="1:16" ht="13" customHeight="1" x14ac:dyDescent="0.15">
      <c r="A7" s="44">
        <v>6</v>
      </c>
      <c r="B7" s="215">
        <v>1</v>
      </c>
      <c r="C7" s="215" t="s">
        <v>6</v>
      </c>
      <c r="D7" s="334" t="s">
        <v>10944</v>
      </c>
      <c r="E7" s="334" t="s">
        <v>8853</v>
      </c>
      <c r="F7" s="75">
        <v>5.2955407880000021</v>
      </c>
      <c r="G7" s="75">
        <v>3.6282291669999987E-2</v>
      </c>
      <c r="H7" s="75">
        <v>0.72391031746554213</v>
      </c>
      <c r="I7" s="75">
        <v>-1.4403052897430537</v>
      </c>
      <c r="J7" s="44" t="s">
        <v>7</v>
      </c>
      <c r="K7" s="334" t="s">
        <v>10712</v>
      </c>
      <c r="L7" s="215">
        <v>-28.275500000000001</v>
      </c>
      <c r="M7" s="215">
        <v>31.92024</v>
      </c>
      <c r="N7" s="215">
        <v>2000</v>
      </c>
      <c r="O7" s="44" t="s">
        <v>8</v>
      </c>
      <c r="P7" s="75" t="s">
        <v>10783</v>
      </c>
    </row>
    <row r="8" spans="1:16" ht="13" customHeight="1" x14ac:dyDescent="0.15">
      <c r="A8" s="44">
        <v>7</v>
      </c>
      <c r="B8" s="215">
        <v>1</v>
      </c>
      <c r="C8" s="215" t="s">
        <v>6</v>
      </c>
      <c r="D8" s="334" t="s">
        <v>10944</v>
      </c>
      <c r="E8" s="334" t="s">
        <v>9108</v>
      </c>
      <c r="F8" s="75">
        <v>0.60833649239999998</v>
      </c>
      <c r="G8" s="75">
        <v>7.4762035759999941E-3</v>
      </c>
      <c r="H8" s="75">
        <v>-0.21585613064772946</v>
      </c>
      <c r="I8" s="75">
        <v>-2.1263188813529013</v>
      </c>
      <c r="J8" s="44" t="s">
        <v>7</v>
      </c>
      <c r="K8" s="334" t="s">
        <v>10712</v>
      </c>
      <c r="L8" s="215">
        <v>-19.078309999999998</v>
      </c>
      <c r="M8" s="215">
        <v>26.55631</v>
      </c>
      <c r="N8" s="215">
        <v>1973</v>
      </c>
      <c r="O8" s="44" t="s">
        <v>8</v>
      </c>
      <c r="P8" s="75" t="s">
        <v>10684</v>
      </c>
    </row>
    <row r="9" spans="1:16" ht="13" customHeight="1" x14ac:dyDescent="0.15">
      <c r="A9" s="44">
        <v>8</v>
      </c>
      <c r="B9" s="215">
        <v>1</v>
      </c>
      <c r="C9" s="215" t="s">
        <v>6</v>
      </c>
      <c r="D9" s="334" t="s">
        <v>10944</v>
      </c>
      <c r="E9" s="334" t="s">
        <v>9108</v>
      </c>
      <c r="F9" s="75">
        <v>0.4163817487</v>
      </c>
      <c r="G9" s="75">
        <v>9.7207016589999969E-3</v>
      </c>
      <c r="H9" s="75">
        <v>-0.38050831521480405</v>
      </c>
      <c r="I9" s="75">
        <v>-2.0123023857286908</v>
      </c>
      <c r="J9" s="44" t="s">
        <v>7</v>
      </c>
      <c r="K9" s="334" t="s">
        <v>10712</v>
      </c>
      <c r="L9" s="215">
        <v>-19.078309999999998</v>
      </c>
      <c r="M9" s="215">
        <v>26.55631</v>
      </c>
      <c r="N9" s="215">
        <v>1996</v>
      </c>
      <c r="O9" s="44" t="s">
        <v>8</v>
      </c>
      <c r="P9" s="75" t="s">
        <v>10685</v>
      </c>
    </row>
    <row r="10" spans="1:16" ht="13" customHeight="1" x14ac:dyDescent="0.15">
      <c r="A10" s="44">
        <v>9</v>
      </c>
      <c r="B10" s="215">
        <v>1</v>
      </c>
      <c r="C10" s="215" t="s">
        <v>6</v>
      </c>
      <c r="D10" s="334" t="s">
        <v>10944</v>
      </c>
      <c r="E10" s="334" t="s">
        <v>8602</v>
      </c>
      <c r="F10" s="75">
        <v>0.2578855578</v>
      </c>
      <c r="G10" s="75">
        <v>3.8259645459999977E-3</v>
      </c>
      <c r="H10" s="75">
        <v>-0.58857297869723646</v>
      </c>
      <c r="I10" s="75">
        <v>-2.4172590587592988</v>
      </c>
      <c r="J10" s="44" t="s">
        <v>7</v>
      </c>
      <c r="K10" s="334" t="s">
        <v>10712</v>
      </c>
      <c r="L10" s="215">
        <v>-25.732309999999998</v>
      </c>
      <c r="M10" s="215">
        <v>20.387799999999999</v>
      </c>
      <c r="N10" s="215">
        <v>1979</v>
      </c>
      <c r="O10" s="44" t="s">
        <v>8</v>
      </c>
      <c r="P10" s="75" t="s">
        <v>10697</v>
      </c>
    </row>
    <row r="11" spans="1:16" ht="13" customHeight="1" x14ac:dyDescent="0.15">
      <c r="A11" s="44">
        <v>10</v>
      </c>
      <c r="B11" s="215">
        <v>1</v>
      </c>
      <c r="C11" s="215" t="s">
        <v>6</v>
      </c>
      <c r="D11" s="334" t="s">
        <v>10944</v>
      </c>
      <c r="E11" s="334" t="s">
        <v>8521</v>
      </c>
      <c r="F11" s="75">
        <v>2.7957304790000004</v>
      </c>
      <c r="G11" s="75">
        <v>1.4763811229999991E-2</v>
      </c>
      <c r="H11" s="75">
        <v>0.44649530114910135</v>
      </c>
      <c r="I11" s="75">
        <v>-1.830801516327468</v>
      </c>
      <c r="J11" s="44" t="s">
        <v>7</v>
      </c>
      <c r="K11" s="334" t="s">
        <v>10712</v>
      </c>
      <c r="L11" s="215">
        <v>-6.88103</v>
      </c>
      <c r="M11" s="215">
        <v>31.22165</v>
      </c>
      <c r="N11" s="215">
        <v>2009</v>
      </c>
      <c r="O11" s="44" t="s">
        <v>8</v>
      </c>
      <c r="P11" s="75" t="s">
        <v>10696</v>
      </c>
    </row>
    <row r="12" spans="1:16" ht="13" customHeight="1" x14ac:dyDescent="0.15">
      <c r="A12" s="44">
        <v>11</v>
      </c>
      <c r="B12" s="215">
        <v>1</v>
      </c>
      <c r="C12" s="215" t="s">
        <v>6</v>
      </c>
      <c r="D12" s="334" t="s">
        <v>10944</v>
      </c>
      <c r="E12" s="334" t="s">
        <v>8663</v>
      </c>
      <c r="F12" s="75">
        <v>1.4253245489999999</v>
      </c>
      <c r="G12" s="75">
        <v>1.4432732319999994E-2</v>
      </c>
      <c r="H12" s="75">
        <v>0.15391376525071934</v>
      </c>
      <c r="I12" s="75">
        <v>-1.840651443045892</v>
      </c>
      <c r="J12" s="44" t="s">
        <v>7</v>
      </c>
      <c r="K12" s="334" t="s">
        <v>10712</v>
      </c>
      <c r="L12" s="215">
        <v>3.8782000000000001</v>
      </c>
      <c r="M12" s="215">
        <v>33.784010000000002</v>
      </c>
      <c r="N12" s="215">
        <v>2009</v>
      </c>
      <c r="O12" s="44" t="s">
        <v>8</v>
      </c>
      <c r="P12" s="75" t="s">
        <v>10801</v>
      </c>
    </row>
    <row r="13" spans="1:16" ht="13" customHeight="1" x14ac:dyDescent="0.15">
      <c r="A13" s="44">
        <v>12</v>
      </c>
      <c r="B13" s="215">
        <v>1</v>
      </c>
      <c r="C13" s="215" t="s">
        <v>6</v>
      </c>
      <c r="D13" s="334" t="s">
        <v>10944</v>
      </c>
      <c r="E13" s="334" t="s">
        <v>8662</v>
      </c>
      <c r="F13" s="75">
        <v>1.197620991</v>
      </c>
      <c r="G13" s="75">
        <v>1.7545894989999998E-2</v>
      </c>
      <c r="H13" s="75">
        <v>7.8319399388751404E-2</v>
      </c>
      <c r="I13" s="75">
        <v>-1.7558244741681555</v>
      </c>
      <c r="J13" s="44" t="s">
        <v>7</v>
      </c>
      <c r="K13" s="334" t="s">
        <v>10712</v>
      </c>
      <c r="L13" s="215">
        <v>-23.989129999999999</v>
      </c>
      <c r="M13" s="215">
        <v>31.582129999999999</v>
      </c>
      <c r="N13" s="215">
        <v>1964</v>
      </c>
      <c r="O13" s="44" t="s">
        <v>8</v>
      </c>
      <c r="P13" s="75" t="s">
        <v>10704</v>
      </c>
    </row>
    <row r="14" spans="1:16" ht="13" customHeight="1" x14ac:dyDescent="0.15">
      <c r="A14" s="44">
        <v>13</v>
      </c>
      <c r="B14" s="215">
        <v>1</v>
      </c>
      <c r="C14" s="215" t="s">
        <v>6</v>
      </c>
      <c r="D14" s="334" t="s">
        <v>10944</v>
      </c>
      <c r="E14" s="334" t="s">
        <v>8662</v>
      </c>
      <c r="F14" s="75">
        <v>1.428994944</v>
      </c>
      <c r="G14" s="75">
        <v>2.1269155829999994E-2</v>
      </c>
      <c r="H14" s="75">
        <v>0.15503069219419977</v>
      </c>
      <c r="I14" s="75">
        <v>-1.672249746846129</v>
      </c>
      <c r="J14" s="44" t="s">
        <v>7</v>
      </c>
      <c r="K14" s="334" t="s">
        <v>10712</v>
      </c>
      <c r="L14" s="215">
        <v>-23.989129999999999</v>
      </c>
      <c r="M14" s="215">
        <v>31.582129999999999</v>
      </c>
      <c r="N14" s="215">
        <v>1975</v>
      </c>
      <c r="O14" s="44" t="s">
        <v>8</v>
      </c>
      <c r="P14" s="75" t="s">
        <v>10704</v>
      </c>
    </row>
    <row r="15" spans="1:16" ht="13" customHeight="1" x14ac:dyDescent="0.15">
      <c r="A15" s="44">
        <v>14</v>
      </c>
      <c r="B15" s="215">
        <v>1</v>
      </c>
      <c r="C15" s="215" t="s">
        <v>6</v>
      </c>
      <c r="D15" s="334" t="s">
        <v>10944</v>
      </c>
      <c r="E15" s="334" t="s">
        <v>8662</v>
      </c>
      <c r="F15" s="75">
        <v>1.6187637580000001</v>
      </c>
      <c r="G15" s="75">
        <v>2.0077044599999989E-2</v>
      </c>
      <c r="H15" s="75">
        <v>0.20918347254383879</v>
      </c>
      <c r="I15" s="75">
        <v>-1.6973002162469233</v>
      </c>
      <c r="J15" s="44" t="s">
        <v>7</v>
      </c>
      <c r="K15" s="334" t="s">
        <v>10712</v>
      </c>
      <c r="L15" s="215">
        <v>-23.989129999999999</v>
      </c>
      <c r="M15" s="215">
        <v>31.582129999999999</v>
      </c>
      <c r="N15" s="215">
        <v>1984</v>
      </c>
      <c r="O15" s="44" t="s">
        <v>8</v>
      </c>
      <c r="P15" s="75" t="s">
        <v>10704</v>
      </c>
    </row>
    <row r="16" spans="1:16" ht="13" customHeight="1" x14ac:dyDescent="0.15">
      <c r="A16" s="44">
        <v>15</v>
      </c>
      <c r="B16" s="215">
        <v>1</v>
      </c>
      <c r="C16" s="215" t="s">
        <v>6</v>
      </c>
      <c r="D16" s="334" t="s">
        <v>10944</v>
      </c>
      <c r="E16" s="334" t="s">
        <v>8662</v>
      </c>
      <c r="F16" s="75">
        <v>1.205700405</v>
      </c>
      <c r="G16" s="75">
        <v>2.1783348249999997E-2</v>
      </c>
      <c r="H16" s="75">
        <v>8.1239406793123539E-2</v>
      </c>
      <c r="I16" s="75">
        <v>-1.6618753654095046</v>
      </c>
      <c r="J16" s="44" t="s">
        <v>7</v>
      </c>
      <c r="K16" s="334" t="s">
        <v>10712</v>
      </c>
      <c r="L16" s="215">
        <v>-23.989129999999999</v>
      </c>
      <c r="M16" s="215">
        <v>31.582129999999999</v>
      </c>
      <c r="N16" s="215">
        <v>1997</v>
      </c>
      <c r="O16" s="44" t="s">
        <v>8</v>
      </c>
      <c r="P16" s="75" t="s">
        <v>10704</v>
      </c>
    </row>
    <row r="17" spans="1:16" ht="13" customHeight="1" x14ac:dyDescent="0.15">
      <c r="A17" s="44">
        <v>16</v>
      </c>
      <c r="B17" s="215">
        <v>1</v>
      </c>
      <c r="C17" s="215" t="s">
        <v>6</v>
      </c>
      <c r="D17" s="334" t="s">
        <v>10944</v>
      </c>
      <c r="E17" s="334" t="s">
        <v>8662</v>
      </c>
      <c r="F17" s="75">
        <v>1.3561628840000002</v>
      </c>
      <c r="G17" s="75">
        <v>2.1230185899999983E-2</v>
      </c>
      <c r="H17" s="75">
        <v>0.13231185426118872</v>
      </c>
      <c r="I17" s="75">
        <v>-1.6730462029611464</v>
      </c>
      <c r="J17" s="44" t="s">
        <v>7</v>
      </c>
      <c r="K17" s="334" t="s">
        <v>10712</v>
      </c>
      <c r="L17" s="215">
        <v>-23.989129999999999</v>
      </c>
      <c r="M17" s="215">
        <v>31.582129999999999</v>
      </c>
      <c r="N17" s="215">
        <v>2009</v>
      </c>
      <c r="O17" s="44" t="s">
        <v>8</v>
      </c>
      <c r="P17" s="75" t="s">
        <v>10704</v>
      </c>
    </row>
    <row r="18" spans="1:16" ht="13" customHeight="1" x14ac:dyDescent="0.15">
      <c r="A18" s="44">
        <v>17</v>
      </c>
      <c r="B18" s="215">
        <v>1</v>
      </c>
      <c r="C18" s="215" t="s">
        <v>6</v>
      </c>
      <c r="D18" s="334" t="s">
        <v>10944</v>
      </c>
      <c r="E18" s="334" t="s">
        <v>8683</v>
      </c>
      <c r="F18" s="75">
        <v>10.170583330000001</v>
      </c>
      <c r="G18" s="75">
        <v>6.2857142859999993E-2</v>
      </c>
      <c r="H18" s="75">
        <v>1.0073458624345406</v>
      </c>
      <c r="I18" s="75">
        <v>-1.2016453635083286</v>
      </c>
      <c r="J18" s="44" t="s">
        <v>7</v>
      </c>
      <c r="K18" s="334" t="s">
        <v>10712</v>
      </c>
      <c r="L18" s="215">
        <v>-3.5757699999999999</v>
      </c>
      <c r="M18" s="215">
        <v>35.807600000000001</v>
      </c>
      <c r="N18" s="215">
        <v>1970</v>
      </c>
      <c r="O18" s="44" t="s">
        <v>8</v>
      </c>
      <c r="P18" s="75" t="s">
        <v>10808</v>
      </c>
    </row>
    <row r="19" spans="1:16" ht="13" customHeight="1" x14ac:dyDescent="0.15">
      <c r="A19" s="44">
        <v>18</v>
      </c>
      <c r="B19" s="215">
        <v>1</v>
      </c>
      <c r="C19" s="215" t="s">
        <v>6</v>
      </c>
      <c r="D19" s="334" t="s">
        <v>10944</v>
      </c>
      <c r="E19" s="334" t="s">
        <v>8683</v>
      </c>
      <c r="F19" s="75">
        <v>5.983363636</v>
      </c>
      <c r="G19" s="75">
        <v>5.0290909089999981E-2</v>
      </c>
      <c r="H19" s="75">
        <v>0.77694539767895321</v>
      </c>
      <c r="I19" s="75">
        <v>-1.2985105137288027</v>
      </c>
      <c r="J19" s="44" t="s">
        <v>7</v>
      </c>
      <c r="K19" s="334" t="s">
        <v>10712</v>
      </c>
      <c r="L19" s="215">
        <v>-3.5757699999999999</v>
      </c>
      <c r="M19" s="215">
        <v>35.807600000000001</v>
      </c>
      <c r="N19" s="215">
        <v>1992</v>
      </c>
      <c r="O19" s="44" t="s">
        <v>8</v>
      </c>
      <c r="P19" s="75" t="s">
        <v>10545</v>
      </c>
    </row>
    <row r="20" spans="1:16" ht="13" customHeight="1" x14ac:dyDescent="0.15">
      <c r="A20" s="44">
        <v>19</v>
      </c>
      <c r="B20" s="215">
        <v>1</v>
      </c>
      <c r="C20" s="215" t="s">
        <v>6</v>
      </c>
      <c r="D20" s="334" t="s">
        <v>10944</v>
      </c>
      <c r="E20" s="334" t="s">
        <v>8829</v>
      </c>
      <c r="F20" s="75">
        <v>4.8629964070000007</v>
      </c>
      <c r="G20" s="75">
        <v>6.2873053889999975E-2</v>
      </c>
      <c r="H20" s="75">
        <v>0.6869039486920413</v>
      </c>
      <c r="I20" s="75">
        <v>-1.2015354444475796</v>
      </c>
      <c r="J20" s="44" t="s">
        <v>7</v>
      </c>
      <c r="K20" s="334" t="s">
        <v>10712</v>
      </c>
      <c r="L20" s="215">
        <v>-1.5115099999999999</v>
      </c>
      <c r="M20" s="215">
        <v>35.093159999999997</v>
      </c>
      <c r="N20" s="215">
        <v>1992</v>
      </c>
      <c r="O20" s="44" t="s">
        <v>8</v>
      </c>
      <c r="P20" s="75" t="s">
        <v>10639</v>
      </c>
    </row>
    <row r="21" spans="1:16" ht="13" customHeight="1" x14ac:dyDescent="0.15">
      <c r="A21" s="44">
        <v>20</v>
      </c>
      <c r="B21" s="215">
        <v>1</v>
      </c>
      <c r="C21" s="215" t="s">
        <v>6</v>
      </c>
      <c r="D21" s="334" t="s">
        <v>10944</v>
      </c>
      <c r="E21" s="334" t="s">
        <v>8829</v>
      </c>
      <c r="F21" s="75">
        <v>3.9286421870000008</v>
      </c>
      <c r="G21" s="75">
        <v>7.1330666670000001E-2</v>
      </c>
      <c r="H21" s="75">
        <v>0.59424247592612811</v>
      </c>
      <c r="I21" s="75">
        <v>-1.1467237169613826</v>
      </c>
      <c r="J21" s="44" t="s">
        <v>7</v>
      </c>
      <c r="K21" s="334" t="s">
        <v>10712</v>
      </c>
      <c r="L21" s="215">
        <v>-1.5115099999999999</v>
      </c>
      <c r="M21" s="215">
        <v>35.093159999999997</v>
      </c>
      <c r="N21" s="215">
        <v>2003</v>
      </c>
      <c r="O21" s="44" t="s">
        <v>8</v>
      </c>
      <c r="P21" s="75" t="s">
        <v>10546</v>
      </c>
    </row>
    <row r="22" spans="1:16" ht="13" customHeight="1" x14ac:dyDescent="0.15">
      <c r="A22" s="44">
        <v>21</v>
      </c>
      <c r="B22" s="215">
        <v>1</v>
      </c>
      <c r="C22" s="215" t="s">
        <v>6</v>
      </c>
      <c r="D22" s="334" t="s">
        <v>10944</v>
      </c>
      <c r="E22" s="334" t="s">
        <v>8495</v>
      </c>
      <c r="F22" s="75">
        <v>0.2654391371</v>
      </c>
      <c r="G22" s="75">
        <v>4.6486902929999937E-3</v>
      </c>
      <c r="H22" s="75">
        <v>-0.57603504313902421</v>
      </c>
      <c r="I22" s="75">
        <v>-2.332669386602781</v>
      </c>
      <c r="J22" s="44" t="s">
        <v>7</v>
      </c>
      <c r="K22" s="334" t="s">
        <v>10712</v>
      </c>
      <c r="L22" s="215">
        <v>-4.1867599999999996</v>
      </c>
      <c r="M22" s="215">
        <v>38.275820000000003</v>
      </c>
      <c r="N22" s="215">
        <v>1970</v>
      </c>
      <c r="O22" s="44" t="s">
        <v>8</v>
      </c>
      <c r="P22" s="75" t="s">
        <v>10743</v>
      </c>
    </row>
    <row r="23" spans="1:16" ht="13" customHeight="1" x14ac:dyDescent="0.15">
      <c r="A23" s="44">
        <v>22</v>
      </c>
      <c r="B23" s="215">
        <v>1</v>
      </c>
      <c r="C23" s="215" t="s">
        <v>6</v>
      </c>
      <c r="D23" s="334" t="s">
        <v>10944</v>
      </c>
      <c r="E23" s="334" t="s">
        <v>8495</v>
      </c>
      <c r="F23" s="75">
        <v>0.3069953775</v>
      </c>
      <c r="G23" s="75">
        <v>5.4252696459999965E-3</v>
      </c>
      <c r="H23" s="75">
        <v>-0.51286816374547284</v>
      </c>
      <c r="I23" s="75">
        <v>-2.2655786716988557</v>
      </c>
      <c r="J23" s="44" t="s">
        <v>7</v>
      </c>
      <c r="K23" s="334" t="s">
        <v>10712</v>
      </c>
      <c r="L23" s="215">
        <v>-4.1867599999999996</v>
      </c>
      <c r="M23" s="215">
        <v>38.275820000000003</v>
      </c>
      <c r="N23" s="215">
        <v>1970</v>
      </c>
      <c r="O23" s="44" t="s">
        <v>8</v>
      </c>
      <c r="P23" s="75" t="s">
        <v>10743</v>
      </c>
    </row>
    <row r="24" spans="1:16" ht="13" customHeight="1" x14ac:dyDescent="0.15">
      <c r="A24" s="44">
        <v>23</v>
      </c>
      <c r="B24" s="215">
        <v>1</v>
      </c>
      <c r="C24" s="215" t="s">
        <v>6</v>
      </c>
      <c r="D24" s="334" t="s">
        <v>10944</v>
      </c>
      <c r="E24" s="334" t="s">
        <v>8772</v>
      </c>
      <c r="F24" s="75">
        <v>3.2711180330000009</v>
      </c>
      <c r="G24" s="75">
        <v>4.0204918029999988E-2</v>
      </c>
      <c r="H24" s="75">
        <v>0.51469621522120146</v>
      </c>
      <c r="I24" s="75">
        <v>-1.395720818988885</v>
      </c>
      <c r="J24" s="44" t="s">
        <v>7</v>
      </c>
      <c r="K24" s="334" t="s">
        <v>10712</v>
      </c>
      <c r="L24" s="215">
        <v>-2.0546199999999999</v>
      </c>
      <c r="M24" s="215">
        <v>32.576479999999997</v>
      </c>
      <c r="N24" s="215">
        <v>1966</v>
      </c>
      <c r="O24" s="44" t="s">
        <v>8</v>
      </c>
      <c r="P24" s="75" t="s">
        <v>10744</v>
      </c>
    </row>
    <row r="25" spans="1:16" ht="13" customHeight="1" x14ac:dyDescent="0.15">
      <c r="A25" s="44">
        <v>24</v>
      </c>
      <c r="B25" s="215">
        <v>1</v>
      </c>
      <c r="C25" s="215" t="s">
        <v>6</v>
      </c>
      <c r="D25" s="334" t="s">
        <v>10944</v>
      </c>
      <c r="E25" s="334" t="s">
        <v>8772</v>
      </c>
      <c r="F25" s="75">
        <v>3.6581638889999999</v>
      </c>
      <c r="G25" s="75">
        <v>4.8416666669999983E-2</v>
      </c>
      <c r="H25" s="75">
        <v>0.56326315835580121</v>
      </c>
      <c r="I25" s="75">
        <v>-1.3150051136273944</v>
      </c>
      <c r="J25" s="44" t="s">
        <v>7</v>
      </c>
      <c r="K25" s="334" t="s">
        <v>10712</v>
      </c>
      <c r="L25" s="215">
        <v>-2.0546199999999999</v>
      </c>
      <c r="M25" s="215">
        <v>32.576479999999997</v>
      </c>
      <c r="N25" s="215">
        <v>1976</v>
      </c>
      <c r="O25" s="44" t="s">
        <v>8</v>
      </c>
      <c r="P25" s="75" t="s">
        <v>10745</v>
      </c>
    </row>
    <row r="26" spans="1:16" ht="13" customHeight="1" x14ac:dyDescent="0.15">
      <c r="A26" s="44">
        <v>25</v>
      </c>
      <c r="B26" s="215">
        <v>1</v>
      </c>
      <c r="C26" s="215" t="s">
        <v>6</v>
      </c>
      <c r="D26" s="334" t="s">
        <v>10944</v>
      </c>
      <c r="E26" s="334" t="s">
        <v>8772</v>
      </c>
      <c r="F26" s="75">
        <v>2.6774358970000001</v>
      </c>
      <c r="G26" s="75">
        <v>2.9547008549999997E-2</v>
      </c>
      <c r="H26" s="75">
        <v>0.42771908177749268</v>
      </c>
      <c r="I26" s="75">
        <v>-1.5294864821597851</v>
      </c>
      <c r="J26" s="44" t="s">
        <v>7</v>
      </c>
      <c r="K26" s="334" t="s">
        <v>10712</v>
      </c>
      <c r="L26" s="215">
        <v>-2.0546199999999999</v>
      </c>
      <c r="M26" s="215">
        <v>32.576479999999997</v>
      </c>
      <c r="N26" s="215">
        <v>2002</v>
      </c>
      <c r="O26" s="44" t="s">
        <v>8</v>
      </c>
      <c r="P26" s="75" t="s">
        <v>10746</v>
      </c>
    </row>
    <row r="27" spans="1:16" ht="13" customHeight="1" x14ac:dyDescent="0.15">
      <c r="A27" s="44">
        <v>26</v>
      </c>
      <c r="B27" s="215">
        <v>1</v>
      </c>
      <c r="C27" s="215" t="s">
        <v>6</v>
      </c>
      <c r="D27" s="334" t="s">
        <v>10944</v>
      </c>
      <c r="E27" s="334" t="s">
        <v>8490</v>
      </c>
      <c r="F27" s="75">
        <v>12.945825000000006</v>
      </c>
      <c r="G27" s="75">
        <v>7.8788461539999965E-2</v>
      </c>
      <c r="H27" s="75">
        <v>1.1121297319845518</v>
      </c>
      <c r="I27" s="75">
        <v>-1.1035373796731767</v>
      </c>
      <c r="J27" s="44" t="s">
        <v>7</v>
      </c>
      <c r="K27" s="334" t="s">
        <v>10712</v>
      </c>
      <c r="L27" s="215">
        <v>-3.1703700000000001</v>
      </c>
      <c r="M27" s="215">
        <v>35.574179999999998</v>
      </c>
      <c r="N27" s="215">
        <v>1965</v>
      </c>
      <c r="O27" s="44" t="s">
        <v>8</v>
      </c>
      <c r="P27" s="75" t="s">
        <v>10863</v>
      </c>
    </row>
    <row r="28" spans="1:16" ht="13" customHeight="1" x14ac:dyDescent="0.15">
      <c r="A28" s="44">
        <v>27</v>
      </c>
      <c r="B28" s="215">
        <v>1</v>
      </c>
      <c r="C28" s="215" t="s">
        <v>6</v>
      </c>
      <c r="D28" s="334" t="s">
        <v>10944</v>
      </c>
      <c r="E28" s="334" t="s">
        <v>8490</v>
      </c>
      <c r="F28" s="75">
        <v>15.247003720000004</v>
      </c>
      <c r="G28" s="75">
        <v>0.1113533421</v>
      </c>
      <c r="H28" s="75">
        <v>1.1831845062584221</v>
      </c>
      <c r="I28" s="75">
        <v>-0.95329674375067808</v>
      </c>
      <c r="J28" s="44" t="s">
        <v>7</v>
      </c>
      <c r="K28" s="334" t="s">
        <v>10712</v>
      </c>
      <c r="L28" s="215">
        <v>-3.1703700000000001</v>
      </c>
      <c r="M28" s="215">
        <v>35.574179999999998</v>
      </c>
      <c r="N28" s="215">
        <v>1978</v>
      </c>
      <c r="O28" s="44" t="s">
        <v>8</v>
      </c>
      <c r="P28" s="75" t="s">
        <v>10863</v>
      </c>
    </row>
    <row r="29" spans="1:16" ht="13" customHeight="1" x14ac:dyDescent="0.15">
      <c r="A29" s="44">
        <v>28</v>
      </c>
      <c r="B29" s="215">
        <v>1</v>
      </c>
      <c r="C29" s="215" t="s">
        <v>6</v>
      </c>
      <c r="D29" s="334" t="s">
        <v>10944</v>
      </c>
      <c r="E29" s="334" t="s">
        <v>8490</v>
      </c>
      <c r="F29" s="75">
        <v>13.038428850000004</v>
      </c>
      <c r="G29" s="75">
        <v>9.3575880019999988E-2</v>
      </c>
      <c r="H29" s="75">
        <v>1.1152252614200433</v>
      </c>
      <c r="I29" s="75">
        <v>-1.0288360799385434</v>
      </c>
      <c r="J29" s="44" t="s">
        <v>7</v>
      </c>
      <c r="K29" s="334" t="s">
        <v>10712</v>
      </c>
      <c r="L29" s="215">
        <v>-3.1703700000000001</v>
      </c>
      <c r="M29" s="215">
        <v>35.574179999999998</v>
      </c>
      <c r="N29" s="215">
        <v>1988</v>
      </c>
      <c r="O29" s="44" t="s">
        <v>8</v>
      </c>
      <c r="P29" s="75" t="s">
        <v>10863</v>
      </c>
    </row>
    <row r="30" spans="1:16" ht="13" customHeight="1" x14ac:dyDescent="0.15">
      <c r="A30" s="44">
        <v>29</v>
      </c>
      <c r="B30" s="215">
        <v>1</v>
      </c>
      <c r="C30" s="215" t="s">
        <v>6</v>
      </c>
      <c r="D30" s="334" t="s">
        <v>10944</v>
      </c>
      <c r="E30" s="334" t="s">
        <v>8490</v>
      </c>
      <c r="F30" s="75">
        <v>12.307810580000005</v>
      </c>
      <c r="G30" s="75">
        <v>6.4250668459999966E-2</v>
      </c>
      <c r="H30" s="75">
        <v>1.0901808037361465</v>
      </c>
      <c r="I30" s="75">
        <v>-1.1921223496001045</v>
      </c>
      <c r="J30" s="44" t="s">
        <v>7</v>
      </c>
      <c r="K30" s="334" t="s">
        <v>10712</v>
      </c>
      <c r="L30" s="215">
        <v>-3.1703700000000001</v>
      </c>
      <c r="M30" s="215">
        <v>35.574179999999998</v>
      </c>
      <c r="N30" s="215">
        <v>1997</v>
      </c>
      <c r="O30" s="44" t="s">
        <v>8</v>
      </c>
      <c r="P30" s="75" t="s">
        <v>10863</v>
      </c>
    </row>
    <row r="31" spans="1:16" ht="13" customHeight="1" x14ac:dyDescent="0.15">
      <c r="A31" s="44">
        <v>30</v>
      </c>
      <c r="B31" s="215">
        <v>1</v>
      </c>
      <c r="C31" s="215" t="s">
        <v>6</v>
      </c>
      <c r="D31" s="334" t="s">
        <v>10944</v>
      </c>
      <c r="E31" s="334" t="s">
        <v>8490</v>
      </c>
      <c r="F31" s="75">
        <v>13.225006249999998</v>
      </c>
      <c r="G31" s="75">
        <v>0.10967307689999999</v>
      </c>
      <c r="H31" s="75">
        <v>1.1213958859503137</v>
      </c>
      <c r="I31" s="75">
        <v>-0.95989997214107592</v>
      </c>
      <c r="J31" s="44" t="s">
        <v>7</v>
      </c>
      <c r="K31" s="334" t="s">
        <v>10712</v>
      </c>
      <c r="L31" s="215">
        <v>-3.1703700000000001</v>
      </c>
      <c r="M31" s="215">
        <v>35.574179999999998</v>
      </c>
      <c r="N31" s="215">
        <v>2004</v>
      </c>
      <c r="O31" s="44" t="s">
        <v>8</v>
      </c>
      <c r="P31" s="75" t="s">
        <v>10863</v>
      </c>
    </row>
    <row r="32" spans="1:16" ht="13" customHeight="1" x14ac:dyDescent="0.15">
      <c r="A32" s="44">
        <v>31</v>
      </c>
      <c r="B32" s="215">
        <v>1</v>
      </c>
      <c r="C32" s="215" t="s">
        <v>6</v>
      </c>
      <c r="D32" s="334" t="s">
        <v>10944</v>
      </c>
      <c r="E32" s="334" t="s">
        <v>8496</v>
      </c>
      <c r="F32" s="75">
        <v>3.5098888889999995</v>
      </c>
      <c r="G32" s="75">
        <v>3.693522308999999E-2</v>
      </c>
      <c r="H32" s="75">
        <v>0.54529336841512244</v>
      </c>
      <c r="I32" s="75">
        <v>-1.4325592734816741</v>
      </c>
      <c r="J32" s="44" t="s">
        <v>7</v>
      </c>
      <c r="K32" s="334" t="s">
        <v>10712</v>
      </c>
      <c r="L32" s="215">
        <v>-24.914100000000001</v>
      </c>
      <c r="M32" s="215">
        <v>31.8398</v>
      </c>
      <c r="N32" s="215">
        <v>1975</v>
      </c>
      <c r="O32" s="44" t="s">
        <v>8</v>
      </c>
      <c r="P32" s="75" t="s">
        <v>10864</v>
      </c>
    </row>
    <row r="33" spans="1:16" ht="13" customHeight="1" x14ac:dyDescent="0.15">
      <c r="A33" s="44">
        <v>32</v>
      </c>
      <c r="B33" s="215">
        <v>1</v>
      </c>
      <c r="C33" s="215" t="s">
        <v>6</v>
      </c>
      <c r="D33" s="334" t="s">
        <v>10944</v>
      </c>
      <c r="E33" s="334" t="s">
        <v>8440</v>
      </c>
      <c r="F33" s="75">
        <v>1.677953558</v>
      </c>
      <c r="G33" s="75">
        <v>1.458475E-2</v>
      </c>
      <c r="H33" s="75">
        <v>0.22477993635951737</v>
      </c>
      <c r="I33" s="75">
        <v>-1.8361010108035452</v>
      </c>
      <c r="J33" s="44" t="s">
        <v>7</v>
      </c>
      <c r="K33" s="334" t="s">
        <v>10712</v>
      </c>
      <c r="L33" s="215">
        <v>-19.29805</v>
      </c>
      <c r="M33" s="215">
        <v>22.957540000000002</v>
      </c>
      <c r="N33" s="215">
        <v>2008</v>
      </c>
      <c r="O33" s="44" t="s">
        <v>8</v>
      </c>
      <c r="P33" s="75" t="s">
        <v>10865</v>
      </c>
    </row>
    <row r="34" spans="1:16" ht="13" customHeight="1" x14ac:dyDescent="0.15">
      <c r="A34" s="44">
        <v>33</v>
      </c>
      <c r="B34" s="215">
        <v>1</v>
      </c>
      <c r="C34" s="215" t="s">
        <v>6</v>
      </c>
      <c r="D34" s="334" t="s">
        <v>10944</v>
      </c>
      <c r="E34" s="334" t="s">
        <v>8460</v>
      </c>
      <c r="F34" s="75">
        <v>2.3362640000000003</v>
      </c>
      <c r="G34" s="75">
        <v>2.7289999999999991E-2</v>
      </c>
      <c r="H34" s="75">
        <v>0.36852191689283997</v>
      </c>
      <c r="I34" s="75">
        <v>-1.5639964643301034</v>
      </c>
      <c r="J34" s="44" t="s">
        <v>7</v>
      </c>
      <c r="K34" s="334" t="s">
        <v>10712</v>
      </c>
      <c r="L34" s="215">
        <v>-25.272189999999998</v>
      </c>
      <c r="M34" s="215">
        <v>27.041450000000001</v>
      </c>
      <c r="N34" s="215">
        <v>2000</v>
      </c>
      <c r="O34" s="44" t="s">
        <v>8</v>
      </c>
      <c r="P34" s="75" t="s">
        <v>10640</v>
      </c>
    </row>
    <row r="35" spans="1:16" ht="13" customHeight="1" x14ac:dyDescent="0.15">
      <c r="A35" s="44">
        <v>34</v>
      </c>
      <c r="B35" s="215">
        <v>1</v>
      </c>
      <c r="C35" s="215" t="s">
        <v>6</v>
      </c>
      <c r="D35" s="334" t="s">
        <v>10944</v>
      </c>
      <c r="E35" s="334" t="s">
        <v>8296</v>
      </c>
      <c r="F35" s="75">
        <v>2.7557826089999997</v>
      </c>
      <c r="G35" s="75">
        <v>1.8073811929999989E-2</v>
      </c>
      <c r="H35" s="75">
        <v>0.44024495509499667</v>
      </c>
      <c r="I35" s="75">
        <v>-1.7429502411539455</v>
      </c>
      <c r="J35" s="44" t="s">
        <v>7</v>
      </c>
      <c r="K35" s="334" t="s">
        <v>10712</v>
      </c>
      <c r="L35" s="215">
        <v>-0.22090000000000001</v>
      </c>
      <c r="M35" s="215">
        <v>29.97193</v>
      </c>
      <c r="N35" s="215">
        <v>2009</v>
      </c>
      <c r="O35" s="44" t="s">
        <v>8</v>
      </c>
      <c r="P35" s="75" t="s">
        <v>11023</v>
      </c>
    </row>
    <row r="36" spans="1:16" ht="13" customHeight="1" x14ac:dyDescent="0.15">
      <c r="A36" s="44">
        <v>35</v>
      </c>
      <c r="B36" s="215">
        <v>1</v>
      </c>
      <c r="C36" s="215" t="s">
        <v>6</v>
      </c>
      <c r="D36" s="334" t="s">
        <v>10944</v>
      </c>
      <c r="E36" s="334" t="s">
        <v>8733</v>
      </c>
      <c r="F36" s="75">
        <v>6.9308352940000022</v>
      </c>
      <c r="G36" s="75">
        <v>7.2655085110000003E-2</v>
      </c>
      <c r="H36" s="75">
        <v>0.84078557829351308</v>
      </c>
      <c r="I36" s="75">
        <v>-1.1387339841474162</v>
      </c>
      <c r="J36" s="44" t="s">
        <v>7</v>
      </c>
      <c r="K36" s="334" t="s">
        <v>10712</v>
      </c>
      <c r="L36" s="215">
        <v>-25.047969999999999</v>
      </c>
      <c r="M36" s="215">
        <v>31.719830000000002</v>
      </c>
      <c r="N36" s="215">
        <v>1975</v>
      </c>
      <c r="O36" s="44" t="s">
        <v>8</v>
      </c>
      <c r="P36" s="75" t="s">
        <v>11024</v>
      </c>
    </row>
    <row r="37" spans="1:16" ht="13" customHeight="1" x14ac:dyDescent="0.15">
      <c r="A37" s="44">
        <v>36</v>
      </c>
      <c r="B37" s="215">
        <v>1</v>
      </c>
      <c r="C37" s="215" t="s">
        <v>6</v>
      </c>
      <c r="D37" s="334" t="s">
        <v>10944</v>
      </c>
      <c r="E37" s="334" t="s">
        <v>8901</v>
      </c>
      <c r="F37" s="75">
        <v>3.5522333330000007</v>
      </c>
      <c r="G37" s="75">
        <v>4.1419999999999998E-2</v>
      </c>
      <c r="H37" s="75">
        <v>0.55050148523328235</v>
      </c>
      <c r="I37" s="75">
        <v>-1.3827899054425661</v>
      </c>
      <c r="J37" s="44" t="s">
        <v>7</v>
      </c>
      <c r="K37" s="334" t="s">
        <v>10712</v>
      </c>
      <c r="L37" s="215">
        <v>-18.595210000000002</v>
      </c>
      <c r="M37" s="215">
        <v>24.578949999999999</v>
      </c>
      <c r="N37" s="215">
        <v>1991</v>
      </c>
      <c r="O37" s="44" t="s">
        <v>8</v>
      </c>
      <c r="P37" s="75" t="s">
        <v>11025</v>
      </c>
    </row>
    <row r="38" spans="1:16" ht="13" customHeight="1" x14ac:dyDescent="0.15">
      <c r="A38" s="44">
        <v>37</v>
      </c>
      <c r="B38" s="215">
        <v>1</v>
      </c>
      <c r="C38" s="215" t="s">
        <v>6</v>
      </c>
      <c r="D38" s="334" t="s">
        <v>10944</v>
      </c>
      <c r="E38" s="334" t="s">
        <v>8901</v>
      </c>
      <c r="F38" s="75">
        <v>5.1555233330000014</v>
      </c>
      <c r="G38" s="75">
        <v>4.1419999999999998E-2</v>
      </c>
      <c r="H38" s="75">
        <v>0.71227275673848223</v>
      </c>
      <c r="I38" s="75">
        <v>-1.3827899054425661</v>
      </c>
      <c r="J38" s="44" t="s">
        <v>7</v>
      </c>
      <c r="K38" s="334" t="s">
        <v>10712</v>
      </c>
      <c r="L38" s="215">
        <v>-18.595210000000002</v>
      </c>
      <c r="M38" s="215">
        <v>24.578949999999999</v>
      </c>
      <c r="N38" s="215">
        <v>1991</v>
      </c>
      <c r="O38" s="44" t="s">
        <v>8</v>
      </c>
      <c r="P38" s="75" t="s">
        <v>11025</v>
      </c>
    </row>
    <row r="39" spans="1:16" ht="13" customHeight="1" x14ac:dyDescent="0.15">
      <c r="A39" s="44">
        <v>38</v>
      </c>
      <c r="B39" s="215">
        <v>1</v>
      </c>
      <c r="C39" s="215" t="s">
        <v>6</v>
      </c>
      <c r="D39" s="334" t="s">
        <v>10944</v>
      </c>
      <c r="E39" s="334" t="s">
        <v>8825</v>
      </c>
      <c r="F39" s="75">
        <v>2.0792824919999999</v>
      </c>
      <c r="G39" s="75">
        <v>3.1641566959999985E-2</v>
      </c>
      <c r="H39" s="75">
        <v>0.31791349673041647</v>
      </c>
      <c r="I39" s="75">
        <v>-1.4997420174237097</v>
      </c>
      <c r="J39" s="44" t="s">
        <v>7</v>
      </c>
      <c r="K39" s="334" t="s">
        <v>10712</v>
      </c>
      <c r="L39" s="215">
        <v>-8.8130199999999999</v>
      </c>
      <c r="M39" s="215">
        <v>37.435839999999999</v>
      </c>
      <c r="N39" s="215">
        <v>1994</v>
      </c>
      <c r="O39" s="44" t="s">
        <v>8</v>
      </c>
      <c r="P39" s="75" t="s">
        <v>11127</v>
      </c>
    </row>
    <row r="40" spans="1:16" ht="13" customHeight="1" x14ac:dyDescent="0.15">
      <c r="A40" s="44">
        <v>39</v>
      </c>
      <c r="B40" s="215">
        <v>1</v>
      </c>
      <c r="C40" s="215" t="s">
        <v>6</v>
      </c>
      <c r="D40" s="334" t="s">
        <v>10944</v>
      </c>
      <c r="E40" s="334" t="s">
        <v>8493</v>
      </c>
      <c r="F40" s="75">
        <v>2.020123382</v>
      </c>
      <c r="G40" s="75">
        <v>2.0245999999999997E-2</v>
      </c>
      <c r="H40" s="75">
        <v>0.30537789542947941</v>
      </c>
      <c r="I40" s="75">
        <v>-1.6936607674875022</v>
      </c>
      <c r="J40" s="44" t="s">
        <v>7</v>
      </c>
      <c r="K40" s="334" t="s">
        <v>10712</v>
      </c>
      <c r="L40" s="215">
        <v>-2.3923100000000002</v>
      </c>
      <c r="M40" s="215">
        <v>34.884120000000003</v>
      </c>
      <c r="N40" s="215">
        <v>1971</v>
      </c>
      <c r="O40" s="44" t="s">
        <v>8</v>
      </c>
      <c r="P40" s="75" t="s">
        <v>10867</v>
      </c>
    </row>
    <row r="41" spans="1:16" ht="13" customHeight="1" x14ac:dyDescent="0.15">
      <c r="A41" s="44">
        <v>40</v>
      </c>
      <c r="B41" s="215">
        <v>1</v>
      </c>
      <c r="C41" s="215" t="s">
        <v>6</v>
      </c>
      <c r="D41" s="334" t="s">
        <v>10944</v>
      </c>
      <c r="E41" s="334" t="s">
        <v>8493</v>
      </c>
      <c r="F41" s="75">
        <v>2.8851519870000009</v>
      </c>
      <c r="G41" s="75">
        <v>2.2312879999999997E-2</v>
      </c>
      <c r="H41" s="75">
        <v>0.46016869630519752</v>
      </c>
      <c r="I41" s="75">
        <v>-1.651444370218899</v>
      </c>
      <c r="J41" s="44" t="s">
        <v>7</v>
      </c>
      <c r="K41" s="334" t="s">
        <v>10712</v>
      </c>
      <c r="L41" s="215">
        <v>-2.3923100000000002</v>
      </c>
      <c r="M41" s="215">
        <v>34.884120000000003</v>
      </c>
      <c r="N41" s="215">
        <v>1977</v>
      </c>
      <c r="O41" s="44" t="s">
        <v>8</v>
      </c>
      <c r="P41" s="75" t="s">
        <v>10867</v>
      </c>
    </row>
    <row r="42" spans="1:16" ht="13" customHeight="1" x14ac:dyDescent="0.15">
      <c r="A42" s="44">
        <v>41</v>
      </c>
      <c r="B42" s="215">
        <v>1</v>
      </c>
      <c r="C42" s="215" t="s">
        <v>6</v>
      </c>
      <c r="D42" s="334" t="s">
        <v>10944</v>
      </c>
      <c r="E42" s="334" t="s">
        <v>8493</v>
      </c>
      <c r="F42" s="75">
        <v>2.2002753579999998</v>
      </c>
      <c r="G42" s="75">
        <v>2.4429279999999998E-2</v>
      </c>
      <c r="H42" s="75">
        <v>0.34247703490251918</v>
      </c>
      <c r="I42" s="75">
        <v>-1.6120893327250849</v>
      </c>
      <c r="J42" s="44" t="s">
        <v>7</v>
      </c>
      <c r="K42" s="334" t="s">
        <v>10712</v>
      </c>
      <c r="L42" s="215">
        <v>-2.3923100000000002</v>
      </c>
      <c r="M42" s="215">
        <v>34.884120000000003</v>
      </c>
      <c r="N42" s="215">
        <v>1986</v>
      </c>
      <c r="O42" s="44" t="s">
        <v>8</v>
      </c>
      <c r="P42" s="75" t="s">
        <v>10867</v>
      </c>
    </row>
    <row r="43" spans="1:16" ht="13" customHeight="1" x14ac:dyDescent="0.15">
      <c r="A43" s="44">
        <v>42</v>
      </c>
      <c r="B43" s="215">
        <v>1</v>
      </c>
      <c r="C43" s="215" t="s">
        <v>6</v>
      </c>
      <c r="D43" s="334" t="s">
        <v>10944</v>
      </c>
      <c r="E43" s="334" t="s">
        <v>8493</v>
      </c>
      <c r="F43" s="75">
        <v>2.0004964680000001</v>
      </c>
      <c r="G43" s="75">
        <v>3.375319999999999E-2</v>
      </c>
      <c r="H43" s="75">
        <v>0.30113778894197718</v>
      </c>
      <c r="I43" s="75">
        <v>-1.471685047234077</v>
      </c>
      <c r="J43" s="44" t="s">
        <v>7</v>
      </c>
      <c r="K43" s="334" t="s">
        <v>10712</v>
      </c>
      <c r="L43" s="215">
        <v>-2.3923100000000002</v>
      </c>
      <c r="M43" s="215">
        <v>34.884120000000003</v>
      </c>
      <c r="N43" s="215">
        <v>1993</v>
      </c>
      <c r="O43" s="44" t="s">
        <v>8</v>
      </c>
      <c r="P43" s="75" t="s">
        <v>10867</v>
      </c>
    </row>
    <row r="44" spans="1:16" ht="13" customHeight="1" x14ac:dyDescent="0.15">
      <c r="A44" s="44">
        <v>43</v>
      </c>
      <c r="B44" s="215">
        <v>1</v>
      </c>
      <c r="C44" s="215" t="s">
        <v>6</v>
      </c>
      <c r="D44" s="334" t="s">
        <v>10944</v>
      </c>
      <c r="E44" s="334" t="s">
        <v>8493</v>
      </c>
      <c r="F44" s="75">
        <v>1.684617912</v>
      </c>
      <c r="G44" s="75">
        <v>3.3515999999999969E-2</v>
      </c>
      <c r="H44" s="75">
        <v>0.22650141409350044</v>
      </c>
      <c r="I44" s="75">
        <v>-1.4747478182513702</v>
      </c>
      <c r="J44" s="44" t="s">
        <v>7</v>
      </c>
      <c r="K44" s="334" t="s">
        <v>10712</v>
      </c>
      <c r="L44" s="215">
        <v>-2.3923100000000002</v>
      </c>
      <c r="M44" s="215">
        <v>34.884120000000003</v>
      </c>
      <c r="N44" s="215">
        <v>2003</v>
      </c>
      <c r="O44" s="44" t="s">
        <v>8</v>
      </c>
      <c r="P44" s="75" t="s">
        <v>10867</v>
      </c>
    </row>
    <row r="45" spans="1:16" ht="13" customHeight="1" x14ac:dyDescent="0.15">
      <c r="A45" s="44">
        <v>44</v>
      </c>
      <c r="B45" s="215">
        <v>1</v>
      </c>
      <c r="C45" s="215" t="s">
        <v>6</v>
      </c>
      <c r="D45" s="334" t="s">
        <v>10944</v>
      </c>
      <c r="E45" s="334" t="s">
        <v>8518</v>
      </c>
      <c r="F45" s="75">
        <v>1.1165656570000002</v>
      </c>
      <c r="G45" s="75">
        <v>1.2242424239999997E-2</v>
      </c>
      <c r="H45" s="75">
        <v>4.7884265817146818E-2</v>
      </c>
      <c r="I45" s="75">
        <v>-1.9121325748532814</v>
      </c>
      <c r="J45" s="44" t="s">
        <v>7</v>
      </c>
      <c r="K45" s="334" t="s">
        <v>10712</v>
      </c>
      <c r="L45" s="215">
        <v>-4.1520200000000003</v>
      </c>
      <c r="M45" s="215">
        <v>36.111499999999999</v>
      </c>
      <c r="N45" s="215">
        <v>1962</v>
      </c>
      <c r="O45" s="44" t="s">
        <v>8</v>
      </c>
      <c r="P45" s="75" t="s">
        <v>10972</v>
      </c>
    </row>
    <row r="46" spans="1:16" ht="13" customHeight="1" x14ac:dyDescent="0.15">
      <c r="A46" s="44">
        <v>45</v>
      </c>
      <c r="B46" s="215">
        <v>1</v>
      </c>
      <c r="C46" s="215" t="s">
        <v>6</v>
      </c>
      <c r="D46" s="334" t="s">
        <v>10944</v>
      </c>
      <c r="E46" s="334" t="s">
        <v>8518</v>
      </c>
      <c r="F46" s="75">
        <v>0.17427213309999995</v>
      </c>
      <c r="G46" s="75">
        <v>4.2061794409999969E-3</v>
      </c>
      <c r="H46" s="75">
        <v>-0.75877205298446249</v>
      </c>
      <c r="I46" s="75">
        <v>-2.3761122036958695</v>
      </c>
      <c r="J46" s="44" t="s">
        <v>7</v>
      </c>
      <c r="K46" s="334" t="s">
        <v>10712</v>
      </c>
      <c r="L46" s="215">
        <v>-4.1520200000000003</v>
      </c>
      <c r="M46" s="215">
        <v>36.111499999999999</v>
      </c>
      <c r="N46" s="215">
        <v>1962</v>
      </c>
      <c r="O46" s="44" t="s">
        <v>8</v>
      </c>
      <c r="P46" s="75" t="s">
        <v>10972</v>
      </c>
    </row>
    <row r="47" spans="1:16" ht="13" customHeight="1" x14ac:dyDescent="0.15">
      <c r="A47" s="44">
        <v>46</v>
      </c>
      <c r="B47" s="215">
        <v>1</v>
      </c>
      <c r="C47" s="215" t="s">
        <v>6</v>
      </c>
      <c r="D47" s="334" t="s">
        <v>10944</v>
      </c>
      <c r="E47" s="334" t="s">
        <v>8518</v>
      </c>
      <c r="F47" s="75">
        <v>3.7632849120000009</v>
      </c>
      <c r="G47" s="75">
        <v>3.4389122809999999E-2</v>
      </c>
      <c r="H47" s="75">
        <v>0.57556709927266747</v>
      </c>
      <c r="I47" s="75">
        <v>-1.4635789019225414</v>
      </c>
      <c r="J47" s="44" t="s">
        <v>7</v>
      </c>
      <c r="K47" s="334" t="s">
        <v>10712</v>
      </c>
      <c r="L47" s="215">
        <v>-4.1520200000000003</v>
      </c>
      <c r="M47" s="215">
        <v>36.111499999999999</v>
      </c>
      <c r="N47" s="215">
        <v>2000</v>
      </c>
      <c r="O47" s="44" t="s">
        <v>8</v>
      </c>
      <c r="P47" s="75" t="s">
        <v>10879</v>
      </c>
    </row>
    <row r="48" spans="1:16" ht="13" customHeight="1" x14ac:dyDescent="0.15">
      <c r="A48" s="44">
        <v>47</v>
      </c>
      <c r="B48" s="215" t="s">
        <v>5813</v>
      </c>
      <c r="C48" s="215" t="s">
        <v>6</v>
      </c>
      <c r="D48" s="334" t="s">
        <v>10944</v>
      </c>
      <c r="E48" s="334" t="s">
        <v>8625</v>
      </c>
      <c r="F48" s="75">
        <v>7.1146217950000024</v>
      </c>
      <c r="G48" s="75">
        <v>1.130769230999999E-2</v>
      </c>
      <c r="H48" s="75">
        <v>0.85215181844557619</v>
      </c>
      <c r="I48" s="75">
        <v>-1.9466260174700292</v>
      </c>
      <c r="J48" s="44" t="s">
        <v>7</v>
      </c>
      <c r="K48" s="334" t="s">
        <v>10712</v>
      </c>
      <c r="L48" s="215">
        <v>-2.6787000000000001</v>
      </c>
      <c r="M48" s="215">
        <v>37.297930000000001</v>
      </c>
      <c r="N48" s="215">
        <v>2007</v>
      </c>
      <c r="O48" s="44" t="s">
        <v>9</v>
      </c>
      <c r="P48" s="75" t="s">
        <v>10838</v>
      </c>
    </row>
    <row r="49" spans="1:16" ht="13" customHeight="1" x14ac:dyDescent="0.15">
      <c r="A49" s="44">
        <v>48</v>
      </c>
      <c r="B49" s="215" t="s">
        <v>5813</v>
      </c>
      <c r="C49" s="215" t="s">
        <v>6</v>
      </c>
      <c r="D49" s="334" t="s">
        <v>10944</v>
      </c>
      <c r="E49" s="334" t="s">
        <v>8805</v>
      </c>
      <c r="F49" s="75">
        <v>0.15844197969999999</v>
      </c>
      <c r="G49" s="75">
        <v>3.5756756799999945E-4</v>
      </c>
      <c r="H49" s="75">
        <v>-0.80012973981347524</v>
      </c>
      <c r="I49" s="75">
        <v>-3.4466418793542704</v>
      </c>
      <c r="J49" s="44" t="s">
        <v>7</v>
      </c>
      <c r="K49" s="334" t="s">
        <v>10712</v>
      </c>
      <c r="L49" s="215">
        <v>-19.01763</v>
      </c>
      <c r="M49" s="215">
        <v>15.782</v>
      </c>
      <c r="N49" s="215">
        <v>1926</v>
      </c>
      <c r="O49" s="44" t="s">
        <v>9</v>
      </c>
      <c r="P49" s="75" t="s">
        <v>10839</v>
      </c>
    </row>
    <row r="50" spans="1:16" ht="13" customHeight="1" x14ac:dyDescent="0.15">
      <c r="A50" s="44">
        <v>49</v>
      </c>
      <c r="B50" s="215" t="s">
        <v>5813</v>
      </c>
      <c r="C50" s="215" t="s">
        <v>6</v>
      </c>
      <c r="D50" s="334" t="s">
        <v>10944</v>
      </c>
      <c r="E50" s="334" t="s">
        <v>8805</v>
      </c>
      <c r="F50" s="75">
        <v>0.23909699019999994</v>
      </c>
      <c r="G50" s="75">
        <v>1.5479115479999984E-3</v>
      </c>
      <c r="H50" s="75">
        <v>-0.62142589083428323</v>
      </c>
      <c r="I50" s="75">
        <v>-2.8102538597468216</v>
      </c>
      <c r="J50" s="44" t="s">
        <v>7</v>
      </c>
      <c r="K50" s="334" t="s">
        <v>10712</v>
      </c>
      <c r="L50" s="215">
        <v>-19.01763</v>
      </c>
      <c r="M50" s="215">
        <v>15.782</v>
      </c>
      <c r="N50" s="215">
        <v>1998</v>
      </c>
      <c r="O50" s="44" t="s">
        <v>9</v>
      </c>
      <c r="P50" s="75" t="s">
        <v>10840</v>
      </c>
    </row>
    <row r="51" spans="1:16" ht="13" customHeight="1" x14ac:dyDescent="0.15">
      <c r="A51" s="44">
        <v>50</v>
      </c>
      <c r="B51" s="215" t="s">
        <v>5813</v>
      </c>
      <c r="C51" s="215" t="s">
        <v>6</v>
      </c>
      <c r="D51" s="334" t="s">
        <v>10944</v>
      </c>
      <c r="E51" s="334" t="s">
        <v>8361</v>
      </c>
      <c r="F51" s="75">
        <v>0.48034074809999999</v>
      </c>
      <c r="G51" s="75">
        <v>3.2416386309999977E-3</v>
      </c>
      <c r="H51" s="75">
        <v>-0.31845056987917708</v>
      </c>
      <c r="I51" s="75">
        <v>-2.4892354007490578</v>
      </c>
      <c r="J51" s="44" t="s">
        <v>7</v>
      </c>
      <c r="K51" s="334" t="s">
        <v>10712</v>
      </c>
      <c r="L51" s="215">
        <v>-21.91395</v>
      </c>
      <c r="M51" s="215">
        <v>31.995270000000001</v>
      </c>
      <c r="N51" s="215">
        <v>2009</v>
      </c>
      <c r="O51" s="44" t="s">
        <v>9</v>
      </c>
      <c r="P51" s="75" t="s">
        <v>10799</v>
      </c>
    </row>
    <row r="52" spans="1:16" ht="13" customHeight="1" x14ac:dyDescent="0.15">
      <c r="A52" s="44">
        <v>51</v>
      </c>
      <c r="B52" s="215" t="s">
        <v>5813</v>
      </c>
      <c r="C52" s="215" t="s">
        <v>6</v>
      </c>
      <c r="D52" s="334" t="s">
        <v>10944</v>
      </c>
      <c r="E52" s="334" t="s">
        <v>8853</v>
      </c>
      <c r="F52" s="75">
        <v>3.506113542</v>
      </c>
      <c r="G52" s="75">
        <v>1.3125E-2</v>
      </c>
      <c r="H52" s="75">
        <v>0.54482597618037087</v>
      </c>
      <c r="I52" s="75">
        <v>-1.8819006879220055</v>
      </c>
      <c r="J52" s="44" t="s">
        <v>7</v>
      </c>
      <c r="K52" s="334" t="s">
        <v>10712</v>
      </c>
      <c r="L52" s="215">
        <v>-28.275500000000001</v>
      </c>
      <c r="M52" s="215">
        <v>31.92024</v>
      </c>
      <c r="N52" s="215">
        <v>1982</v>
      </c>
      <c r="O52" s="44" t="s">
        <v>9</v>
      </c>
      <c r="P52" s="75" t="s">
        <v>10783</v>
      </c>
    </row>
    <row r="53" spans="1:16" ht="13" customHeight="1" x14ac:dyDescent="0.15">
      <c r="A53" s="44">
        <v>52</v>
      </c>
      <c r="B53" s="215" t="s">
        <v>5813</v>
      </c>
      <c r="C53" s="215" t="s">
        <v>6</v>
      </c>
      <c r="D53" s="334" t="s">
        <v>10944</v>
      </c>
      <c r="E53" s="334" t="s">
        <v>8853</v>
      </c>
      <c r="F53" s="75">
        <v>5.2955407880000021</v>
      </c>
      <c r="G53" s="75">
        <v>1.2337500000000001E-2</v>
      </c>
      <c r="H53" s="75">
        <v>0.72391031746554213</v>
      </c>
      <c r="I53" s="75">
        <v>-1.9087728343223067</v>
      </c>
      <c r="J53" s="44" t="s">
        <v>7</v>
      </c>
      <c r="K53" s="334" t="s">
        <v>10712</v>
      </c>
      <c r="L53" s="215">
        <v>-28.275500000000001</v>
      </c>
      <c r="M53" s="215">
        <v>31.92024</v>
      </c>
      <c r="N53" s="215">
        <v>2000</v>
      </c>
      <c r="O53" s="44" t="s">
        <v>9</v>
      </c>
      <c r="P53" s="75" t="s">
        <v>10783</v>
      </c>
    </row>
    <row r="54" spans="1:16" ht="13" customHeight="1" x14ac:dyDescent="0.15">
      <c r="A54" s="44">
        <v>53</v>
      </c>
      <c r="B54" s="215" t="s">
        <v>5813</v>
      </c>
      <c r="C54" s="215" t="s">
        <v>6</v>
      </c>
      <c r="D54" s="334" t="s">
        <v>10944</v>
      </c>
      <c r="E54" s="334" t="s">
        <v>9108</v>
      </c>
      <c r="F54" s="75">
        <v>0.60833649239999998</v>
      </c>
      <c r="G54" s="75">
        <v>4.332874827999998E-3</v>
      </c>
      <c r="H54" s="75">
        <v>-0.21585613064772946</v>
      </c>
      <c r="I54" s="75">
        <v>-2.3632238570755035</v>
      </c>
      <c r="J54" s="44" t="s">
        <v>7</v>
      </c>
      <c r="K54" s="334" t="s">
        <v>10712</v>
      </c>
      <c r="L54" s="215">
        <v>-19.078309999999998</v>
      </c>
      <c r="M54" s="215">
        <v>26.55631</v>
      </c>
      <c r="N54" s="215">
        <v>1973</v>
      </c>
      <c r="O54" s="44" t="s">
        <v>9</v>
      </c>
      <c r="P54" s="75" t="s">
        <v>10684</v>
      </c>
    </row>
    <row r="55" spans="1:16" ht="13" customHeight="1" x14ac:dyDescent="0.15">
      <c r="A55" s="44">
        <v>54</v>
      </c>
      <c r="B55" s="215" t="s">
        <v>5813</v>
      </c>
      <c r="C55" s="215" t="s">
        <v>6</v>
      </c>
      <c r="D55" s="334" t="s">
        <v>10944</v>
      </c>
      <c r="E55" s="334" t="s">
        <v>9108</v>
      </c>
      <c r="F55" s="75">
        <v>0.4163817487</v>
      </c>
      <c r="G55" s="75">
        <v>4.3000477779999982E-3</v>
      </c>
      <c r="H55" s="75">
        <v>-0.38050831521480405</v>
      </c>
      <c r="I55" s="75">
        <v>-2.3665267189305341</v>
      </c>
      <c r="J55" s="44" t="s">
        <v>7</v>
      </c>
      <c r="K55" s="334" t="s">
        <v>10712</v>
      </c>
      <c r="L55" s="215">
        <v>-19.078309999999998</v>
      </c>
      <c r="M55" s="215">
        <v>26.55631</v>
      </c>
      <c r="N55" s="215">
        <v>1996</v>
      </c>
      <c r="O55" s="44" t="s">
        <v>9</v>
      </c>
      <c r="P55" s="75" t="s">
        <v>10685</v>
      </c>
    </row>
    <row r="56" spans="1:16" ht="13" customHeight="1" x14ac:dyDescent="0.15">
      <c r="A56" s="44">
        <v>55</v>
      </c>
      <c r="B56" s="215" t="s">
        <v>5813</v>
      </c>
      <c r="C56" s="215" t="s">
        <v>6</v>
      </c>
      <c r="D56" s="334" t="s">
        <v>10944</v>
      </c>
      <c r="E56" s="334" t="s">
        <v>8602</v>
      </c>
      <c r="F56" s="75">
        <v>0.2578855578</v>
      </c>
      <c r="G56" s="75">
        <v>1.9708029199999987E-3</v>
      </c>
      <c r="H56" s="75">
        <v>-0.58857297869723646</v>
      </c>
      <c r="I56" s="75">
        <v>-2.7053568029330797</v>
      </c>
      <c r="J56" s="44" t="s">
        <v>7</v>
      </c>
      <c r="K56" s="334" t="s">
        <v>10712</v>
      </c>
      <c r="L56" s="215">
        <v>-25.732309999999998</v>
      </c>
      <c r="M56" s="215">
        <v>20.387799999999999</v>
      </c>
      <c r="N56" s="215">
        <v>1979</v>
      </c>
      <c r="O56" s="44" t="s">
        <v>9</v>
      </c>
      <c r="P56" s="75" t="s">
        <v>10697</v>
      </c>
    </row>
    <row r="57" spans="1:16" ht="13" customHeight="1" x14ac:dyDescent="0.15">
      <c r="A57" s="44">
        <v>56</v>
      </c>
      <c r="B57" s="215" t="s">
        <v>5813</v>
      </c>
      <c r="C57" s="215" t="s">
        <v>6</v>
      </c>
      <c r="D57" s="334" t="s">
        <v>10944</v>
      </c>
      <c r="E57" s="334" t="s">
        <v>8521</v>
      </c>
      <c r="F57" s="75">
        <v>2.7957304790000004</v>
      </c>
      <c r="G57" s="75">
        <v>5.6363229699999962E-3</v>
      </c>
      <c r="H57" s="75">
        <v>0.44649530114910135</v>
      </c>
      <c r="I57" s="75">
        <v>-2.2490041291059621</v>
      </c>
      <c r="J57" s="44" t="s">
        <v>7</v>
      </c>
      <c r="K57" s="334" t="s">
        <v>10712</v>
      </c>
      <c r="L57" s="215">
        <v>-6.88103</v>
      </c>
      <c r="M57" s="215">
        <v>31.22165</v>
      </c>
      <c r="N57" s="215">
        <v>2009</v>
      </c>
      <c r="O57" s="44" t="s">
        <v>9</v>
      </c>
      <c r="P57" s="75" t="s">
        <v>10696</v>
      </c>
    </row>
    <row r="58" spans="1:16" ht="13" customHeight="1" x14ac:dyDescent="0.15">
      <c r="A58" s="44">
        <v>57</v>
      </c>
      <c r="B58" s="215" t="s">
        <v>5813</v>
      </c>
      <c r="C58" s="215" t="s">
        <v>6</v>
      </c>
      <c r="D58" s="334" t="s">
        <v>10944</v>
      </c>
      <c r="E58" s="334" t="s">
        <v>8663</v>
      </c>
      <c r="F58" s="75">
        <v>1.4253245489999999</v>
      </c>
      <c r="G58" s="75">
        <v>1.1533980579999997E-2</v>
      </c>
      <c r="H58" s="75">
        <v>0.15391376525071934</v>
      </c>
      <c r="I58" s="75">
        <v>-1.938020784155045</v>
      </c>
      <c r="J58" s="44" t="s">
        <v>7</v>
      </c>
      <c r="K58" s="334" t="s">
        <v>10712</v>
      </c>
      <c r="L58" s="215">
        <v>3.8782000000000001</v>
      </c>
      <c r="M58" s="215">
        <v>33.784010000000002</v>
      </c>
      <c r="N58" s="215">
        <v>2009</v>
      </c>
      <c r="O58" s="44" t="s">
        <v>9</v>
      </c>
      <c r="P58" s="75" t="s">
        <v>10801</v>
      </c>
    </row>
    <row r="59" spans="1:16" ht="13" customHeight="1" x14ac:dyDescent="0.15">
      <c r="A59" s="44">
        <v>58</v>
      </c>
      <c r="B59" s="215" t="s">
        <v>5813</v>
      </c>
      <c r="C59" s="215" t="s">
        <v>6</v>
      </c>
      <c r="D59" s="334" t="s">
        <v>10944</v>
      </c>
      <c r="E59" s="334" t="s">
        <v>8662</v>
      </c>
      <c r="F59" s="75">
        <v>1.197620991</v>
      </c>
      <c r="G59" s="75">
        <v>7.4316709670000005E-3</v>
      </c>
      <c r="H59" s="75">
        <v>7.8319399388751404E-2</v>
      </c>
      <c r="I59" s="75">
        <v>-2.1289135267296411</v>
      </c>
      <c r="J59" s="44" t="s">
        <v>7</v>
      </c>
      <c r="K59" s="334" t="s">
        <v>10712</v>
      </c>
      <c r="L59" s="215">
        <v>-23.989129999999999</v>
      </c>
      <c r="M59" s="215">
        <v>31.582129999999999</v>
      </c>
      <c r="N59" s="215">
        <v>1964</v>
      </c>
      <c r="O59" s="44" t="s">
        <v>9</v>
      </c>
      <c r="P59" s="75" t="s">
        <v>10704</v>
      </c>
    </row>
    <row r="60" spans="1:16" ht="13" customHeight="1" x14ac:dyDescent="0.15">
      <c r="A60" s="44">
        <v>59</v>
      </c>
      <c r="B60" s="215" t="s">
        <v>5813</v>
      </c>
      <c r="C60" s="215" t="s">
        <v>6</v>
      </c>
      <c r="D60" s="334" t="s">
        <v>10944</v>
      </c>
      <c r="E60" s="334" t="s">
        <v>8662</v>
      </c>
      <c r="F60" s="75">
        <v>1.428994944</v>
      </c>
      <c r="G60" s="75">
        <v>9.9531307600000014E-3</v>
      </c>
      <c r="H60" s="75">
        <v>0.15503069219419977</v>
      </c>
      <c r="I60" s="75">
        <v>-2.0020402903168701</v>
      </c>
      <c r="J60" s="44" t="s">
        <v>7</v>
      </c>
      <c r="K60" s="334" t="s">
        <v>10712</v>
      </c>
      <c r="L60" s="215">
        <v>-23.989129999999999</v>
      </c>
      <c r="M60" s="215">
        <v>31.582129999999999</v>
      </c>
      <c r="N60" s="215">
        <v>1975</v>
      </c>
      <c r="O60" s="44" t="s">
        <v>9</v>
      </c>
      <c r="P60" s="75" t="s">
        <v>10704</v>
      </c>
    </row>
    <row r="61" spans="1:16" ht="13" customHeight="1" x14ac:dyDescent="0.15">
      <c r="A61" s="44">
        <v>60</v>
      </c>
      <c r="B61" s="215" t="s">
        <v>5813</v>
      </c>
      <c r="C61" s="215" t="s">
        <v>6</v>
      </c>
      <c r="D61" s="334" t="s">
        <v>10944</v>
      </c>
      <c r="E61" s="334" t="s">
        <v>8662</v>
      </c>
      <c r="F61" s="75">
        <v>1.6187637580000001</v>
      </c>
      <c r="G61" s="75">
        <v>1.1280214859999993E-2</v>
      </c>
      <c r="H61" s="75">
        <v>0.20918347254383879</v>
      </c>
      <c r="I61" s="75">
        <v>-1.9476826280456117</v>
      </c>
      <c r="J61" s="44" t="s">
        <v>7</v>
      </c>
      <c r="K61" s="334" t="s">
        <v>10712</v>
      </c>
      <c r="L61" s="215">
        <v>-23.989129999999999</v>
      </c>
      <c r="M61" s="215">
        <v>31.582129999999999</v>
      </c>
      <c r="N61" s="215">
        <v>1984</v>
      </c>
      <c r="O61" s="44" t="s">
        <v>9</v>
      </c>
      <c r="P61" s="75" t="s">
        <v>10704</v>
      </c>
    </row>
    <row r="62" spans="1:16" ht="13" customHeight="1" x14ac:dyDescent="0.15">
      <c r="A62" s="44">
        <v>61</v>
      </c>
      <c r="B62" s="215" t="s">
        <v>5813</v>
      </c>
      <c r="C62" s="215" t="s">
        <v>6</v>
      </c>
      <c r="D62" s="334" t="s">
        <v>10944</v>
      </c>
      <c r="E62" s="334" t="s">
        <v>8662</v>
      </c>
      <c r="F62" s="75">
        <v>1.205700405</v>
      </c>
      <c r="G62" s="75">
        <v>1.2600663539999991E-2</v>
      </c>
      <c r="H62" s="75">
        <v>8.1239406793123539E-2</v>
      </c>
      <c r="I62" s="75">
        <v>-1.8996065847099806</v>
      </c>
      <c r="J62" s="44" t="s">
        <v>7</v>
      </c>
      <c r="K62" s="334" t="s">
        <v>10712</v>
      </c>
      <c r="L62" s="215">
        <v>-23.989129999999999</v>
      </c>
      <c r="M62" s="215">
        <v>31.582129999999999</v>
      </c>
      <c r="N62" s="215">
        <v>1997</v>
      </c>
      <c r="O62" s="44" t="s">
        <v>9</v>
      </c>
      <c r="P62" s="75" t="s">
        <v>10704</v>
      </c>
    </row>
    <row r="63" spans="1:16" ht="13" customHeight="1" x14ac:dyDescent="0.15">
      <c r="A63" s="44">
        <v>62</v>
      </c>
      <c r="B63" s="215" t="s">
        <v>5813</v>
      </c>
      <c r="C63" s="215" t="s">
        <v>6</v>
      </c>
      <c r="D63" s="334" t="s">
        <v>10944</v>
      </c>
      <c r="E63" s="334" t="s">
        <v>8662</v>
      </c>
      <c r="F63" s="75">
        <v>1.3561628840000002</v>
      </c>
      <c r="G63" s="75">
        <v>1.194375690999999E-2</v>
      </c>
      <c r="H63" s="75">
        <v>0.13231185426118872</v>
      </c>
      <c r="I63" s="75">
        <v>-1.9228590443419689</v>
      </c>
      <c r="J63" s="44" t="s">
        <v>7</v>
      </c>
      <c r="K63" s="334" t="s">
        <v>10712</v>
      </c>
      <c r="L63" s="215">
        <v>-23.989129999999999</v>
      </c>
      <c r="M63" s="215">
        <v>31.582129999999999</v>
      </c>
      <c r="N63" s="215">
        <v>2009</v>
      </c>
      <c r="O63" s="44" t="s">
        <v>9</v>
      </c>
      <c r="P63" s="75" t="s">
        <v>10704</v>
      </c>
    </row>
    <row r="64" spans="1:16" ht="13" customHeight="1" x14ac:dyDescent="0.15">
      <c r="A64" s="44">
        <v>63</v>
      </c>
      <c r="B64" s="215" t="s">
        <v>5813</v>
      </c>
      <c r="C64" s="215" t="s">
        <v>6</v>
      </c>
      <c r="D64" s="334" t="s">
        <v>10944</v>
      </c>
      <c r="E64" s="334" t="s">
        <v>8683</v>
      </c>
      <c r="F64" s="75">
        <v>10.170583330000001</v>
      </c>
      <c r="G64" s="75">
        <v>5.2499999999999998E-2</v>
      </c>
      <c r="H64" s="75">
        <v>1.0073458624345406</v>
      </c>
      <c r="I64" s="75">
        <v>-1.2798406965940432</v>
      </c>
      <c r="J64" s="44" t="s">
        <v>7</v>
      </c>
      <c r="K64" s="334" t="s">
        <v>10712</v>
      </c>
      <c r="L64" s="215">
        <v>-3.5757699999999999</v>
      </c>
      <c r="M64" s="215">
        <v>35.807600000000001</v>
      </c>
      <c r="N64" s="215">
        <v>1970</v>
      </c>
      <c r="O64" s="44" t="s">
        <v>9</v>
      </c>
      <c r="P64" s="75" t="s">
        <v>10808</v>
      </c>
    </row>
    <row r="65" spans="1:16" ht="13" customHeight="1" x14ac:dyDescent="0.15">
      <c r="A65" s="44">
        <v>64</v>
      </c>
      <c r="B65" s="215" t="s">
        <v>5813</v>
      </c>
      <c r="C65" s="215" t="s">
        <v>6</v>
      </c>
      <c r="D65" s="334" t="s">
        <v>10944</v>
      </c>
      <c r="E65" s="334" t="s">
        <v>8683</v>
      </c>
      <c r="F65" s="75">
        <v>5.983363636</v>
      </c>
      <c r="G65" s="75">
        <v>4.2381818179999996E-2</v>
      </c>
      <c r="H65" s="75">
        <v>0.77694539767895321</v>
      </c>
      <c r="I65" s="75">
        <v>-1.3728204159922983</v>
      </c>
      <c r="J65" s="44" t="s">
        <v>7</v>
      </c>
      <c r="K65" s="334" t="s">
        <v>10712</v>
      </c>
      <c r="L65" s="215">
        <v>-3.5757699999999999</v>
      </c>
      <c r="M65" s="215">
        <v>35.807600000000001</v>
      </c>
      <c r="N65" s="215">
        <v>1992</v>
      </c>
      <c r="O65" s="44" t="s">
        <v>9</v>
      </c>
      <c r="P65" s="75" t="s">
        <v>10545</v>
      </c>
    </row>
    <row r="66" spans="1:16" ht="13" customHeight="1" x14ac:dyDescent="0.15">
      <c r="A66" s="44">
        <v>65</v>
      </c>
      <c r="B66" s="215" t="s">
        <v>5813</v>
      </c>
      <c r="C66" s="215" t="s">
        <v>6</v>
      </c>
      <c r="D66" s="334" t="s">
        <v>10944</v>
      </c>
      <c r="E66" s="334" t="s">
        <v>8829</v>
      </c>
      <c r="F66" s="75">
        <v>4.8629964070000007</v>
      </c>
      <c r="G66" s="75">
        <v>4.1270658679999989E-2</v>
      </c>
      <c r="H66" s="75">
        <v>0.6869039486920413</v>
      </c>
      <c r="I66" s="75">
        <v>-1.3843585997243151</v>
      </c>
      <c r="J66" s="44" t="s">
        <v>7</v>
      </c>
      <c r="K66" s="334" t="s">
        <v>10712</v>
      </c>
      <c r="L66" s="215">
        <v>-1.5115099999999999</v>
      </c>
      <c r="M66" s="215">
        <v>35.093159999999997</v>
      </c>
      <c r="N66" s="215">
        <v>1992</v>
      </c>
      <c r="O66" s="44" t="s">
        <v>9</v>
      </c>
      <c r="P66" s="75" t="s">
        <v>10639</v>
      </c>
    </row>
    <row r="67" spans="1:16" ht="13" customHeight="1" x14ac:dyDescent="0.15">
      <c r="A67" s="44">
        <v>66</v>
      </c>
      <c r="B67" s="215" t="s">
        <v>5813</v>
      </c>
      <c r="C67" s="215" t="s">
        <v>6</v>
      </c>
      <c r="D67" s="334" t="s">
        <v>10944</v>
      </c>
      <c r="E67" s="334" t="s">
        <v>8829</v>
      </c>
      <c r="F67" s="75">
        <v>3.9286421870000008</v>
      </c>
      <c r="G67" s="75">
        <v>4.7207999999999979E-2</v>
      </c>
      <c r="H67" s="75">
        <v>0.59424247592612811</v>
      </c>
      <c r="I67" s="75">
        <v>-1.3259843983690573</v>
      </c>
      <c r="J67" s="44" t="s">
        <v>7</v>
      </c>
      <c r="K67" s="334" t="s">
        <v>10712</v>
      </c>
      <c r="L67" s="215">
        <v>-1.5115099999999999</v>
      </c>
      <c r="M67" s="215">
        <v>35.093159999999997</v>
      </c>
      <c r="N67" s="215">
        <v>2003</v>
      </c>
      <c r="O67" s="44" t="s">
        <v>9</v>
      </c>
      <c r="P67" s="75" t="s">
        <v>10546</v>
      </c>
    </row>
    <row r="68" spans="1:16" ht="13" customHeight="1" x14ac:dyDescent="0.15">
      <c r="A68" s="44">
        <v>67</v>
      </c>
      <c r="B68" s="215" t="s">
        <v>5813</v>
      </c>
      <c r="C68" s="215" t="s">
        <v>6</v>
      </c>
      <c r="D68" s="334" t="s">
        <v>10944</v>
      </c>
      <c r="E68" s="334" t="s">
        <v>8495</v>
      </c>
      <c r="F68" s="75">
        <v>0.2654391371</v>
      </c>
      <c r="G68" s="75">
        <v>3.1063174109999974E-3</v>
      </c>
      <c r="H68" s="75">
        <v>-0.57603504313902421</v>
      </c>
      <c r="I68" s="75">
        <v>-2.5077541690831073</v>
      </c>
      <c r="J68" s="44" t="s">
        <v>7</v>
      </c>
      <c r="K68" s="334" t="s">
        <v>10712</v>
      </c>
      <c r="L68" s="215">
        <v>-4.1867599999999996</v>
      </c>
      <c r="M68" s="215">
        <v>38.275820000000003</v>
      </c>
      <c r="N68" s="215">
        <v>1970</v>
      </c>
      <c r="O68" s="44" t="s">
        <v>9</v>
      </c>
      <c r="P68" s="75" t="s">
        <v>10743</v>
      </c>
    </row>
    <row r="69" spans="1:16" ht="13" customHeight="1" x14ac:dyDescent="0.15">
      <c r="A69" s="44">
        <v>68</v>
      </c>
      <c r="B69" s="215" t="s">
        <v>5813</v>
      </c>
      <c r="C69" s="215" t="s">
        <v>6</v>
      </c>
      <c r="D69" s="334" t="s">
        <v>10944</v>
      </c>
      <c r="E69" s="334" t="s">
        <v>8495</v>
      </c>
      <c r="F69" s="75">
        <v>0.3069953775</v>
      </c>
      <c r="G69" s="75">
        <v>3.8828967640000002E-3</v>
      </c>
      <c r="H69" s="75">
        <v>-0.51286816374547284</v>
      </c>
      <c r="I69" s="75">
        <v>-2.4108441560470886</v>
      </c>
      <c r="J69" s="44" t="s">
        <v>7</v>
      </c>
      <c r="K69" s="334" t="s">
        <v>10712</v>
      </c>
      <c r="L69" s="215">
        <v>-4.1867599999999996</v>
      </c>
      <c r="M69" s="215">
        <v>38.275820000000003</v>
      </c>
      <c r="N69" s="215">
        <v>1970</v>
      </c>
      <c r="O69" s="44" t="s">
        <v>9</v>
      </c>
      <c r="P69" s="75" t="s">
        <v>10743</v>
      </c>
    </row>
    <row r="70" spans="1:16" ht="13" customHeight="1" x14ac:dyDescent="0.15">
      <c r="A70" s="44">
        <v>69</v>
      </c>
      <c r="B70" s="215" t="s">
        <v>5813</v>
      </c>
      <c r="C70" s="215" t="s">
        <v>6</v>
      </c>
      <c r="D70" s="334" t="s">
        <v>10944</v>
      </c>
      <c r="E70" s="334" t="s">
        <v>8772</v>
      </c>
      <c r="F70" s="75">
        <v>3.2711180330000009</v>
      </c>
      <c r="G70" s="75">
        <v>2.5819672129999999E-2</v>
      </c>
      <c r="H70" s="75">
        <v>0.51469621522120146</v>
      </c>
      <c r="I70" s="75">
        <v>-1.5880492769044496</v>
      </c>
      <c r="J70" s="44" t="s">
        <v>7</v>
      </c>
      <c r="K70" s="334" t="s">
        <v>10712</v>
      </c>
      <c r="L70" s="215">
        <v>-2.0546199999999999</v>
      </c>
      <c r="M70" s="215">
        <v>32.576479999999997</v>
      </c>
      <c r="N70" s="215">
        <v>1966</v>
      </c>
      <c r="O70" s="44" t="s">
        <v>9</v>
      </c>
      <c r="P70" s="75" t="s">
        <v>10744</v>
      </c>
    </row>
    <row r="71" spans="1:16" ht="13" customHeight="1" x14ac:dyDescent="0.15">
      <c r="A71" s="44">
        <v>70</v>
      </c>
      <c r="B71" s="215" t="s">
        <v>5813</v>
      </c>
      <c r="C71" s="215" t="s">
        <v>6</v>
      </c>
      <c r="D71" s="334" t="s">
        <v>10944</v>
      </c>
      <c r="E71" s="334" t="s">
        <v>8772</v>
      </c>
      <c r="F71" s="75">
        <v>3.6581638889999999</v>
      </c>
      <c r="G71" s="75">
        <v>3.0449999999999987E-2</v>
      </c>
      <c r="H71" s="75">
        <v>0.56326315835580121</v>
      </c>
      <c r="I71" s="75">
        <v>-1.5164127030311059</v>
      </c>
      <c r="J71" s="44" t="s">
        <v>7</v>
      </c>
      <c r="K71" s="334" t="s">
        <v>10712</v>
      </c>
      <c r="L71" s="215">
        <v>-2.0546199999999999</v>
      </c>
      <c r="M71" s="215">
        <v>32.576479999999997</v>
      </c>
      <c r="N71" s="215">
        <v>1976</v>
      </c>
      <c r="O71" s="44" t="s">
        <v>9</v>
      </c>
      <c r="P71" s="75" t="s">
        <v>10745</v>
      </c>
    </row>
    <row r="72" spans="1:16" ht="13" customHeight="1" x14ac:dyDescent="0.15">
      <c r="A72" s="44">
        <v>71</v>
      </c>
      <c r="B72" s="215" t="s">
        <v>5813</v>
      </c>
      <c r="C72" s="215" t="s">
        <v>6</v>
      </c>
      <c r="D72" s="334" t="s">
        <v>10944</v>
      </c>
      <c r="E72" s="334" t="s">
        <v>8772</v>
      </c>
      <c r="F72" s="75">
        <v>2.6774358970000001</v>
      </c>
      <c r="G72" s="75">
        <v>2.3692307689999997E-2</v>
      </c>
      <c r="H72" s="75">
        <v>0.42771908177749268</v>
      </c>
      <c r="I72" s="75">
        <v>-1.6253926358486939</v>
      </c>
      <c r="J72" s="44" t="s">
        <v>7</v>
      </c>
      <c r="K72" s="334" t="s">
        <v>10712</v>
      </c>
      <c r="L72" s="215">
        <v>-2.0546199999999999</v>
      </c>
      <c r="M72" s="215">
        <v>32.576479999999997</v>
      </c>
      <c r="N72" s="215">
        <v>2002</v>
      </c>
      <c r="O72" s="44" t="s">
        <v>9</v>
      </c>
      <c r="P72" s="75" t="s">
        <v>10746</v>
      </c>
    </row>
    <row r="73" spans="1:16" ht="13" customHeight="1" x14ac:dyDescent="0.15">
      <c r="A73" s="44">
        <v>72</v>
      </c>
      <c r="B73" s="215" t="s">
        <v>5813</v>
      </c>
      <c r="C73" s="215" t="s">
        <v>6</v>
      </c>
      <c r="D73" s="334" t="s">
        <v>10944</v>
      </c>
      <c r="E73" s="334" t="s">
        <v>8490</v>
      </c>
      <c r="F73" s="75">
        <v>12.945825000000006</v>
      </c>
      <c r="G73" s="75">
        <v>1.4538461540000002E-2</v>
      </c>
      <c r="H73" s="75">
        <v>1.1121297319845518</v>
      </c>
      <c r="I73" s="75">
        <v>-1.8374815480876354</v>
      </c>
      <c r="J73" s="44" t="s">
        <v>7</v>
      </c>
      <c r="K73" s="334" t="s">
        <v>10712</v>
      </c>
      <c r="L73" s="215">
        <v>-3.1703700000000001</v>
      </c>
      <c r="M73" s="215">
        <v>35.574179999999998</v>
      </c>
      <c r="N73" s="215">
        <v>1965</v>
      </c>
      <c r="O73" s="44" t="s">
        <v>9</v>
      </c>
      <c r="P73" s="75" t="s">
        <v>10863</v>
      </c>
    </row>
    <row r="74" spans="1:16" ht="13" customHeight="1" x14ac:dyDescent="0.15">
      <c r="A74" s="44">
        <v>73</v>
      </c>
      <c r="B74" s="215" t="s">
        <v>5813</v>
      </c>
      <c r="C74" s="215" t="s">
        <v>6</v>
      </c>
      <c r="D74" s="334" t="s">
        <v>10944</v>
      </c>
      <c r="E74" s="334" t="s">
        <v>8490</v>
      </c>
      <c r="F74" s="75">
        <v>15.247003720000004</v>
      </c>
      <c r="G74" s="75">
        <v>4.5164880519999985E-2</v>
      </c>
      <c r="H74" s="75">
        <v>1.1831845062584221</v>
      </c>
      <c r="I74" s="75">
        <v>-1.345199134320596</v>
      </c>
      <c r="J74" s="44" t="s">
        <v>7</v>
      </c>
      <c r="K74" s="334" t="s">
        <v>10712</v>
      </c>
      <c r="L74" s="215">
        <v>-3.1703700000000001</v>
      </c>
      <c r="M74" s="215">
        <v>35.574179999999998</v>
      </c>
      <c r="N74" s="215">
        <v>1978</v>
      </c>
      <c r="O74" s="44" t="s">
        <v>9</v>
      </c>
      <c r="P74" s="75" t="s">
        <v>10863</v>
      </c>
    </row>
    <row r="75" spans="1:16" ht="13" customHeight="1" x14ac:dyDescent="0.15">
      <c r="A75" s="44">
        <v>74</v>
      </c>
      <c r="B75" s="215" t="s">
        <v>5813</v>
      </c>
      <c r="C75" s="215" t="s">
        <v>6</v>
      </c>
      <c r="D75" s="334" t="s">
        <v>10944</v>
      </c>
      <c r="E75" s="334" t="s">
        <v>8490</v>
      </c>
      <c r="F75" s="75">
        <v>13.038428850000004</v>
      </c>
      <c r="G75" s="75">
        <v>4.3941264629999983E-2</v>
      </c>
      <c r="H75" s="75">
        <v>1.1152252614200433</v>
      </c>
      <c r="I75" s="75">
        <v>-1.3571274482364628</v>
      </c>
      <c r="J75" s="44" t="s">
        <v>7</v>
      </c>
      <c r="K75" s="334" t="s">
        <v>10712</v>
      </c>
      <c r="L75" s="215">
        <v>-3.1703700000000001</v>
      </c>
      <c r="M75" s="215">
        <v>35.574179999999998</v>
      </c>
      <c r="N75" s="215">
        <v>1988</v>
      </c>
      <c r="O75" s="44" t="s">
        <v>9</v>
      </c>
      <c r="P75" s="75" t="s">
        <v>10863</v>
      </c>
    </row>
    <row r="76" spans="1:16" ht="13" customHeight="1" x14ac:dyDescent="0.15">
      <c r="A76" s="44">
        <v>75</v>
      </c>
      <c r="B76" s="215" t="s">
        <v>5813</v>
      </c>
      <c r="C76" s="215" t="s">
        <v>6</v>
      </c>
      <c r="D76" s="334" t="s">
        <v>10944</v>
      </c>
      <c r="E76" s="334" t="s">
        <v>8490</v>
      </c>
      <c r="F76" s="75">
        <v>12.307810580000005</v>
      </c>
      <c r="G76" s="75">
        <v>2.6154514619999989E-2</v>
      </c>
      <c r="H76" s="75">
        <v>1.0901808037361465</v>
      </c>
      <c r="I76" s="75">
        <v>-1.5824533352737704</v>
      </c>
      <c r="J76" s="44" t="s">
        <v>7</v>
      </c>
      <c r="K76" s="334" t="s">
        <v>10712</v>
      </c>
      <c r="L76" s="215">
        <v>-3.1703700000000001</v>
      </c>
      <c r="M76" s="215">
        <v>35.574179999999998</v>
      </c>
      <c r="N76" s="215">
        <v>1997</v>
      </c>
      <c r="O76" s="44" t="s">
        <v>9</v>
      </c>
      <c r="P76" s="75" t="s">
        <v>10863</v>
      </c>
    </row>
    <row r="77" spans="1:16" ht="13" customHeight="1" x14ac:dyDescent="0.15">
      <c r="A77" s="44">
        <v>76</v>
      </c>
      <c r="B77" s="215" t="s">
        <v>5813</v>
      </c>
      <c r="C77" s="215" t="s">
        <v>6</v>
      </c>
      <c r="D77" s="334" t="s">
        <v>10944</v>
      </c>
      <c r="E77" s="334" t="s">
        <v>8490</v>
      </c>
      <c r="F77" s="75">
        <v>13.225006249999998</v>
      </c>
      <c r="G77" s="75">
        <v>2.9076923079999994E-2</v>
      </c>
      <c r="H77" s="75">
        <v>1.1213958859503137</v>
      </c>
      <c r="I77" s="75">
        <v>-1.5364515524236544</v>
      </c>
      <c r="J77" s="44" t="s">
        <v>7</v>
      </c>
      <c r="K77" s="334" t="s">
        <v>10712</v>
      </c>
      <c r="L77" s="215">
        <v>-3.1703700000000001</v>
      </c>
      <c r="M77" s="215">
        <v>35.574179999999998</v>
      </c>
      <c r="N77" s="215">
        <v>2004</v>
      </c>
      <c r="O77" s="44" t="s">
        <v>9</v>
      </c>
      <c r="P77" s="75" t="s">
        <v>10863</v>
      </c>
    </row>
    <row r="78" spans="1:16" ht="13" customHeight="1" x14ac:dyDescent="0.15">
      <c r="A78" s="44">
        <v>77</v>
      </c>
      <c r="B78" s="215" t="s">
        <v>5813</v>
      </c>
      <c r="C78" s="215" t="s">
        <v>6</v>
      </c>
      <c r="D78" s="334" t="s">
        <v>10944</v>
      </c>
      <c r="E78" s="334" t="s">
        <v>8496</v>
      </c>
      <c r="F78" s="75">
        <v>3.5098888889999995</v>
      </c>
      <c r="G78" s="75">
        <v>1.2352941179999992E-2</v>
      </c>
      <c r="H78" s="75">
        <v>0.54529336841512244</v>
      </c>
      <c r="I78" s="75">
        <v>-1.9082296265202705</v>
      </c>
      <c r="J78" s="44" t="s">
        <v>7</v>
      </c>
      <c r="K78" s="334" t="s">
        <v>10712</v>
      </c>
      <c r="L78" s="215">
        <v>-24.914100000000001</v>
      </c>
      <c r="M78" s="215">
        <v>31.8398</v>
      </c>
      <c r="N78" s="215">
        <v>1975</v>
      </c>
      <c r="O78" s="44" t="s">
        <v>9</v>
      </c>
      <c r="P78" s="75" t="s">
        <v>10864</v>
      </c>
    </row>
    <row r="79" spans="1:16" ht="13" customHeight="1" x14ac:dyDescent="0.15">
      <c r="A79" s="44">
        <v>78</v>
      </c>
      <c r="B79" s="215" t="s">
        <v>5813</v>
      </c>
      <c r="C79" s="215" t="s">
        <v>6</v>
      </c>
      <c r="D79" s="334" t="s">
        <v>10944</v>
      </c>
      <c r="E79" s="334" t="s">
        <v>8440</v>
      </c>
      <c r="F79" s="75">
        <v>1.677953558</v>
      </c>
      <c r="G79" s="75">
        <v>4.4887499999999979E-3</v>
      </c>
      <c r="H79" s="75">
        <v>0.22477993635951737</v>
      </c>
      <c r="I79" s="75">
        <v>-2.3478745818658706</v>
      </c>
      <c r="J79" s="44" t="s">
        <v>7</v>
      </c>
      <c r="K79" s="334" t="s">
        <v>10712</v>
      </c>
      <c r="L79" s="215">
        <v>-19.29805</v>
      </c>
      <c r="M79" s="215">
        <v>22.957540000000002</v>
      </c>
      <c r="N79" s="215">
        <v>2008</v>
      </c>
      <c r="O79" s="44" t="s">
        <v>9</v>
      </c>
      <c r="P79" s="75" t="s">
        <v>10865</v>
      </c>
    </row>
    <row r="80" spans="1:16" ht="13" customHeight="1" x14ac:dyDescent="0.15">
      <c r="A80" s="44">
        <v>79</v>
      </c>
      <c r="B80" s="215" t="s">
        <v>5813</v>
      </c>
      <c r="C80" s="215" t="s">
        <v>6</v>
      </c>
      <c r="D80" s="334" t="s">
        <v>10944</v>
      </c>
      <c r="E80" s="334" t="s">
        <v>8460</v>
      </c>
      <c r="F80" s="75">
        <v>2.3362640000000003</v>
      </c>
      <c r="G80" s="75">
        <v>1.5120000000000003E-2</v>
      </c>
      <c r="H80" s="75">
        <v>0.36852191689283997</v>
      </c>
      <c r="I80" s="75">
        <v>-1.8204482088348122</v>
      </c>
      <c r="J80" s="44" t="s">
        <v>7</v>
      </c>
      <c r="K80" s="334" t="s">
        <v>10712</v>
      </c>
      <c r="L80" s="215">
        <v>-25.272189999999998</v>
      </c>
      <c r="M80" s="215">
        <v>27.041450000000001</v>
      </c>
      <c r="N80" s="215">
        <v>2000</v>
      </c>
      <c r="O80" s="44" t="s">
        <v>9</v>
      </c>
      <c r="P80" s="75" t="s">
        <v>10640</v>
      </c>
    </row>
    <row r="81" spans="1:16" ht="13" customHeight="1" x14ac:dyDescent="0.15">
      <c r="A81" s="44">
        <v>80</v>
      </c>
      <c r="B81" s="215" t="s">
        <v>5813</v>
      </c>
      <c r="C81" s="215" t="s">
        <v>6</v>
      </c>
      <c r="D81" s="334" t="s">
        <v>10944</v>
      </c>
      <c r="E81" s="334" t="s">
        <v>8296</v>
      </c>
      <c r="F81" s="75">
        <v>2.7557826089999997</v>
      </c>
      <c r="G81" s="75">
        <v>1.2740141559999987E-2</v>
      </c>
      <c r="H81" s="75">
        <v>0.44024495509499667</v>
      </c>
      <c r="I81" s="75">
        <v>-1.894825746381728</v>
      </c>
      <c r="J81" s="44" t="s">
        <v>7</v>
      </c>
      <c r="K81" s="334" t="s">
        <v>10712</v>
      </c>
      <c r="L81" s="215">
        <v>-0.22090000000000001</v>
      </c>
      <c r="M81" s="215">
        <v>29.97193</v>
      </c>
      <c r="N81" s="215">
        <v>2009</v>
      </c>
      <c r="O81" s="44" t="s">
        <v>9</v>
      </c>
      <c r="P81" s="75" t="s">
        <v>11023</v>
      </c>
    </row>
    <row r="82" spans="1:16" ht="13" customHeight="1" x14ac:dyDescent="0.15">
      <c r="A82" s="44">
        <v>81</v>
      </c>
      <c r="B82" s="215" t="s">
        <v>5813</v>
      </c>
      <c r="C82" s="215" t="s">
        <v>6</v>
      </c>
      <c r="D82" s="334" t="s">
        <v>10944</v>
      </c>
      <c r="E82" s="334" t="s">
        <v>8733</v>
      </c>
      <c r="F82" s="75">
        <v>6.9308352940000022</v>
      </c>
      <c r="G82" s="75">
        <v>2.6249999999999999E-2</v>
      </c>
      <c r="H82" s="75">
        <v>0.84078557829351308</v>
      </c>
      <c r="I82" s="75">
        <v>-1.5808706922580242</v>
      </c>
      <c r="J82" s="44" t="s">
        <v>7</v>
      </c>
      <c r="K82" s="334" t="s">
        <v>10712</v>
      </c>
      <c r="L82" s="215">
        <v>-25.047969999999999</v>
      </c>
      <c r="M82" s="215">
        <v>31.719830000000002</v>
      </c>
      <c r="N82" s="215">
        <v>1975</v>
      </c>
      <c r="O82" s="44" t="s">
        <v>9</v>
      </c>
      <c r="P82" s="75" t="s">
        <v>11024</v>
      </c>
    </row>
    <row r="83" spans="1:16" ht="13" customHeight="1" x14ac:dyDescent="0.15">
      <c r="A83" s="44">
        <v>82</v>
      </c>
      <c r="B83" s="215" t="s">
        <v>5813</v>
      </c>
      <c r="C83" s="215" t="s">
        <v>6</v>
      </c>
      <c r="D83" s="334" t="s">
        <v>10944</v>
      </c>
      <c r="E83" s="334" t="s">
        <v>8901</v>
      </c>
      <c r="F83" s="75">
        <v>3.5522333330000007</v>
      </c>
      <c r="G83" s="75">
        <v>2.1419999999999988E-2</v>
      </c>
      <c r="H83" s="75">
        <v>0.55050148523328235</v>
      </c>
      <c r="I83" s="75">
        <v>-1.6691805335041632</v>
      </c>
      <c r="J83" s="44" t="s">
        <v>7</v>
      </c>
      <c r="K83" s="334" t="s">
        <v>10712</v>
      </c>
      <c r="L83" s="215">
        <v>-18.595210000000002</v>
      </c>
      <c r="M83" s="215">
        <v>24.578949999999999</v>
      </c>
      <c r="N83" s="215">
        <v>1991</v>
      </c>
      <c r="O83" s="44" t="s">
        <v>9</v>
      </c>
      <c r="P83" s="75" t="s">
        <v>11025</v>
      </c>
    </row>
    <row r="84" spans="1:16" ht="13" customHeight="1" x14ac:dyDescent="0.15">
      <c r="A84" s="44">
        <v>83</v>
      </c>
      <c r="B84" s="215" t="s">
        <v>5813</v>
      </c>
      <c r="C84" s="215" t="s">
        <v>6</v>
      </c>
      <c r="D84" s="334" t="s">
        <v>10944</v>
      </c>
      <c r="E84" s="334" t="s">
        <v>8901</v>
      </c>
      <c r="F84" s="75">
        <v>5.1555233330000014</v>
      </c>
      <c r="G84" s="75">
        <v>2.1419999999999988E-2</v>
      </c>
      <c r="H84" s="75">
        <v>0.71227275673848223</v>
      </c>
      <c r="I84" s="75">
        <v>-1.6691805335041632</v>
      </c>
      <c r="J84" s="44" t="s">
        <v>7</v>
      </c>
      <c r="K84" s="334" t="s">
        <v>10712</v>
      </c>
      <c r="L84" s="215">
        <v>-18.595210000000002</v>
      </c>
      <c r="M84" s="215">
        <v>24.578949999999999</v>
      </c>
      <c r="N84" s="215">
        <v>1991</v>
      </c>
      <c r="O84" s="44" t="s">
        <v>9</v>
      </c>
      <c r="P84" s="75" t="s">
        <v>11025</v>
      </c>
    </row>
    <row r="85" spans="1:16" ht="13" customHeight="1" x14ac:dyDescent="0.15">
      <c r="A85" s="44">
        <v>84</v>
      </c>
      <c r="B85" s="215" t="s">
        <v>5813</v>
      </c>
      <c r="C85" s="215" t="s">
        <v>6</v>
      </c>
      <c r="D85" s="334" t="s">
        <v>10944</v>
      </c>
      <c r="E85" s="334" t="s">
        <v>8825</v>
      </c>
      <c r="F85" s="75">
        <v>2.0792824919999999</v>
      </c>
      <c r="G85" s="75">
        <v>1.6173841289999998E-2</v>
      </c>
      <c r="H85" s="75">
        <v>0.31791349673041647</v>
      </c>
      <c r="I85" s="75">
        <v>-1.7911868228314001</v>
      </c>
      <c r="J85" s="44" t="s">
        <v>7</v>
      </c>
      <c r="K85" s="334" t="s">
        <v>10712</v>
      </c>
      <c r="L85" s="215">
        <v>-8.8130199999999999</v>
      </c>
      <c r="M85" s="215">
        <v>37.435839999999999</v>
      </c>
      <c r="N85" s="215">
        <v>1994</v>
      </c>
      <c r="O85" s="44" t="s">
        <v>9</v>
      </c>
      <c r="P85" s="75" t="s">
        <v>11127</v>
      </c>
    </row>
    <row r="86" spans="1:16" ht="13" customHeight="1" x14ac:dyDescent="0.15">
      <c r="A86" s="44">
        <v>85</v>
      </c>
      <c r="B86" s="215" t="s">
        <v>5813</v>
      </c>
      <c r="C86" s="215" t="s">
        <v>6</v>
      </c>
      <c r="D86" s="334" t="s">
        <v>10944</v>
      </c>
      <c r="E86" s="334" t="s">
        <v>8493</v>
      </c>
      <c r="F86" s="75">
        <v>2.020123382</v>
      </c>
      <c r="G86" s="75">
        <v>1.2095999999999994E-2</v>
      </c>
      <c r="H86" s="75">
        <v>0.30537789542947941</v>
      </c>
      <c r="I86" s="75">
        <v>-1.9173582218428686</v>
      </c>
      <c r="J86" s="44" t="s">
        <v>7</v>
      </c>
      <c r="K86" s="334" t="s">
        <v>10712</v>
      </c>
      <c r="L86" s="215">
        <v>-2.3923100000000002</v>
      </c>
      <c r="M86" s="215">
        <v>34.884120000000003</v>
      </c>
      <c r="N86" s="215">
        <v>1971</v>
      </c>
      <c r="O86" s="44" t="s">
        <v>9</v>
      </c>
      <c r="P86" s="75" t="s">
        <v>10867</v>
      </c>
    </row>
    <row r="87" spans="1:16" ht="13" customHeight="1" x14ac:dyDescent="0.15">
      <c r="A87" s="44">
        <v>86</v>
      </c>
      <c r="B87" s="215" t="s">
        <v>5813</v>
      </c>
      <c r="C87" s="215" t="s">
        <v>6</v>
      </c>
      <c r="D87" s="334" t="s">
        <v>10944</v>
      </c>
      <c r="E87" s="334" t="s">
        <v>8493</v>
      </c>
      <c r="F87" s="75">
        <v>2.8851519870000009</v>
      </c>
      <c r="G87" s="75">
        <v>1.1501279999999996E-2</v>
      </c>
      <c r="H87" s="75">
        <v>0.46016869630519752</v>
      </c>
      <c r="I87" s="75">
        <v>-1.9392538234722789</v>
      </c>
      <c r="J87" s="44" t="s">
        <v>7</v>
      </c>
      <c r="K87" s="334" t="s">
        <v>10712</v>
      </c>
      <c r="L87" s="215">
        <v>-2.3923100000000002</v>
      </c>
      <c r="M87" s="215">
        <v>34.884120000000003</v>
      </c>
      <c r="N87" s="215">
        <v>1977</v>
      </c>
      <c r="O87" s="44" t="s">
        <v>9</v>
      </c>
      <c r="P87" s="75" t="s">
        <v>10867</v>
      </c>
    </row>
    <row r="88" spans="1:16" ht="13" customHeight="1" x14ac:dyDescent="0.15">
      <c r="A88" s="44">
        <v>87</v>
      </c>
      <c r="B88" s="215" t="s">
        <v>5813</v>
      </c>
      <c r="C88" s="215" t="s">
        <v>6</v>
      </c>
      <c r="D88" s="334" t="s">
        <v>10944</v>
      </c>
      <c r="E88" s="334" t="s">
        <v>8493</v>
      </c>
      <c r="F88" s="75">
        <v>2.2002753579999998</v>
      </c>
      <c r="G88" s="75">
        <v>1.1768399999999995E-2</v>
      </c>
      <c r="H88" s="75">
        <v>0.34247703490251918</v>
      </c>
      <c r="I88" s="75">
        <v>-1.9292825786523438</v>
      </c>
      <c r="J88" s="44" t="s">
        <v>7</v>
      </c>
      <c r="K88" s="334" t="s">
        <v>10712</v>
      </c>
      <c r="L88" s="215">
        <v>-2.3923100000000002</v>
      </c>
      <c r="M88" s="215">
        <v>34.884120000000003</v>
      </c>
      <c r="N88" s="215">
        <v>1986</v>
      </c>
      <c r="O88" s="44" t="s">
        <v>9</v>
      </c>
      <c r="P88" s="75" t="s">
        <v>10867</v>
      </c>
    </row>
    <row r="89" spans="1:16" ht="13" customHeight="1" x14ac:dyDescent="0.15">
      <c r="A89" s="44">
        <v>88</v>
      </c>
      <c r="B89" s="215" t="s">
        <v>5813</v>
      </c>
      <c r="C89" s="215" t="s">
        <v>6</v>
      </c>
      <c r="D89" s="334" t="s">
        <v>10944</v>
      </c>
      <c r="E89" s="334" t="s">
        <v>8493</v>
      </c>
      <c r="F89" s="75">
        <v>2.0004964680000001</v>
      </c>
      <c r="G89" s="75">
        <v>1.4111999999999987E-2</v>
      </c>
      <c r="H89" s="75">
        <v>0.30113778894197718</v>
      </c>
      <c r="I89" s="75">
        <v>-1.8504114322122556</v>
      </c>
      <c r="J89" s="44" t="s">
        <v>7</v>
      </c>
      <c r="K89" s="334" t="s">
        <v>10712</v>
      </c>
      <c r="L89" s="215">
        <v>-2.3923100000000002</v>
      </c>
      <c r="M89" s="215">
        <v>34.884120000000003</v>
      </c>
      <c r="N89" s="215">
        <v>1993</v>
      </c>
      <c r="O89" s="44" t="s">
        <v>9</v>
      </c>
      <c r="P89" s="75" t="s">
        <v>10867</v>
      </c>
    </row>
    <row r="90" spans="1:16" ht="13" customHeight="1" x14ac:dyDescent="0.15">
      <c r="A90" s="44">
        <v>89</v>
      </c>
      <c r="B90" s="215" t="s">
        <v>5813</v>
      </c>
      <c r="C90" s="215" t="s">
        <v>6</v>
      </c>
      <c r="D90" s="334" t="s">
        <v>10944</v>
      </c>
      <c r="E90" s="334" t="s">
        <v>8493</v>
      </c>
      <c r="F90" s="75">
        <v>1.684617912</v>
      </c>
      <c r="G90" s="75">
        <v>1.5120000000000003E-2</v>
      </c>
      <c r="H90" s="75">
        <v>0.22650141409350044</v>
      </c>
      <c r="I90" s="75">
        <v>-1.8204482088348122</v>
      </c>
      <c r="J90" s="44" t="s">
        <v>7</v>
      </c>
      <c r="K90" s="334" t="s">
        <v>10712</v>
      </c>
      <c r="L90" s="215">
        <v>-2.3923100000000002</v>
      </c>
      <c r="M90" s="215">
        <v>34.884120000000003</v>
      </c>
      <c r="N90" s="215">
        <v>2003</v>
      </c>
      <c r="O90" s="44" t="s">
        <v>9</v>
      </c>
      <c r="P90" s="75" t="s">
        <v>10867</v>
      </c>
    </row>
    <row r="91" spans="1:16" ht="13" customHeight="1" x14ac:dyDescent="0.15">
      <c r="A91" s="44">
        <v>90</v>
      </c>
      <c r="B91" s="215" t="s">
        <v>5813</v>
      </c>
      <c r="C91" s="215" t="s">
        <v>6</v>
      </c>
      <c r="D91" s="334" t="s">
        <v>10944</v>
      </c>
      <c r="E91" s="334" t="s">
        <v>8518</v>
      </c>
      <c r="F91" s="75">
        <v>1.1165656570000002</v>
      </c>
      <c r="G91" s="75">
        <v>4.4919786099999999E-3</v>
      </c>
      <c r="H91" s="75">
        <v>4.7884265817146818E-2</v>
      </c>
      <c r="I91" s="75">
        <v>-2.3475623204384259</v>
      </c>
      <c r="J91" s="44" t="s">
        <v>7</v>
      </c>
      <c r="K91" s="334" t="s">
        <v>10712</v>
      </c>
      <c r="L91" s="215">
        <v>-4.1520200000000003</v>
      </c>
      <c r="M91" s="215">
        <v>36.111499999999999</v>
      </c>
      <c r="N91" s="215">
        <v>1962</v>
      </c>
      <c r="O91" s="44" t="s">
        <v>9</v>
      </c>
      <c r="P91" s="75" t="s">
        <v>10972</v>
      </c>
    </row>
    <row r="92" spans="1:16" ht="13" customHeight="1" x14ac:dyDescent="0.15">
      <c r="A92" s="44">
        <v>91</v>
      </c>
      <c r="B92" s="215" t="s">
        <v>5813</v>
      </c>
      <c r="C92" s="215" t="s">
        <v>6</v>
      </c>
      <c r="D92" s="334" t="s">
        <v>10944</v>
      </c>
      <c r="E92" s="334" t="s">
        <v>8518</v>
      </c>
      <c r="F92" s="75">
        <v>0.17427213309999995</v>
      </c>
      <c r="G92" s="75">
        <v>1.1229946519999993E-3</v>
      </c>
      <c r="H92" s="75">
        <v>-0.75877205298446249</v>
      </c>
      <c r="I92" s="75">
        <v>-2.9496223119597529</v>
      </c>
      <c r="J92" s="44" t="s">
        <v>7</v>
      </c>
      <c r="K92" s="334" t="s">
        <v>10712</v>
      </c>
      <c r="L92" s="215">
        <v>-4.1520200000000003</v>
      </c>
      <c r="M92" s="215">
        <v>36.111499999999999</v>
      </c>
      <c r="N92" s="215">
        <v>1962</v>
      </c>
      <c r="O92" s="44" t="s">
        <v>9</v>
      </c>
      <c r="P92" s="75" t="s">
        <v>10972</v>
      </c>
    </row>
    <row r="93" spans="1:16" ht="13" customHeight="1" x14ac:dyDescent="0.15">
      <c r="A93" s="44">
        <v>92</v>
      </c>
      <c r="B93" s="215" t="s">
        <v>5813</v>
      </c>
      <c r="C93" s="215" t="s">
        <v>6</v>
      </c>
      <c r="D93" s="334" t="s">
        <v>10944</v>
      </c>
      <c r="E93" s="334" t="s">
        <v>8518</v>
      </c>
      <c r="F93" s="75">
        <v>3.7632849120000009</v>
      </c>
      <c r="G93" s="75">
        <v>1.5120000000000003E-2</v>
      </c>
      <c r="H93" s="75">
        <v>0.57556709927266747</v>
      </c>
      <c r="I93" s="75">
        <v>-1.8204482088348122</v>
      </c>
      <c r="J93" s="44" t="s">
        <v>7</v>
      </c>
      <c r="K93" s="334" t="s">
        <v>10712</v>
      </c>
      <c r="L93" s="215">
        <v>-4.1520200000000003</v>
      </c>
      <c r="M93" s="215">
        <v>36.111499999999999</v>
      </c>
      <c r="N93" s="215">
        <v>2000</v>
      </c>
      <c r="O93" s="44" t="s">
        <v>9</v>
      </c>
      <c r="P93" s="75" t="s">
        <v>10879</v>
      </c>
    </row>
    <row r="94" spans="1:16" ht="13" customHeight="1" x14ac:dyDescent="0.15">
      <c r="A94" s="44">
        <v>93</v>
      </c>
      <c r="B94" s="215" t="s">
        <v>5814</v>
      </c>
      <c r="C94" s="215" t="s">
        <v>6</v>
      </c>
      <c r="D94" s="334" t="s">
        <v>10944</v>
      </c>
      <c r="E94" s="334" t="s">
        <v>8625</v>
      </c>
      <c r="F94" s="75">
        <v>7.1146217950000024</v>
      </c>
      <c r="G94" s="75">
        <v>0.05</v>
      </c>
      <c r="H94" s="75">
        <v>0.85215181844557619</v>
      </c>
      <c r="I94" s="75">
        <v>-1.3010299956639813</v>
      </c>
      <c r="J94" s="44" t="s">
        <v>7</v>
      </c>
      <c r="K94" s="334" t="s">
        <v>10712</v>
      </c>
      <c r="L94" s="215">
        <v>-2.6787000000000001</v>
      </c>
      <c r="M94" s="215">
        <v>37.297930000000001</v>
      </c>
      <c r="N94" s="215">
        <v>2007</v>
      </c>
      <c r="O94" s="44" t="s">
        <v>10</v>
      </c>
      <c r="P94" s="75" t="s">
        <v>10838</v>
      </c>
    </row>
    <row r="95" spans="1:16" ht="13" customHeight="1" x14ac:dyDescent="0.15">
      <c r="A95" s="44">
        <v>94</v>
      </c>
      <c r="B95" s="215" t="s">
        <v>5814</v>
      </c>
      <c r="C95" s="215" t="s">
        <v>6</v>
      </c>
      <c r="D95" s="334" t="s">
        <v>10944</v>
      </c>
      <c r="E95" s="334" t="s">
        <v>8805</v>
      </c>
      <c r="F95" s="75">
        <v>0.15844197969999999</v>
      </c>
      <c r="G95" s="75">
        <v>2.6499999999999991E-3</v>
      </c>
      <c r="H95" s="75">
        <v>-0.80012973981347524</v>
      </c>
      <c r="I95" s="75">
        <v>-2.5767541260631921</v>
      </c>
      <c r="J95" s="44" t="s">
        <v>7</v>
      </c>
      <c r="K95" s="334" t="s">
        <v>10712</v>
      </c>
      <c r="L95" s="215">
        <v>-19.01763</v>
      </c>
      <c r="M95" s="215">
        <v>15.782</v>
      </c>
      <c r="N95" s="215">
        <v>1926</v>
      </c>
      <c r="O95" s="44" t="s">
        <v>10</v>
      </c>
      <c r="P95" s="75" t="s">
        <v>10839</v>
      </c>
    </row>
    <row r="96" spans="1:16" ht="13" customHeight="1" x14ac:dyDescent="0.15">
      <c r="A96" s="44">
        <v>95</v>
      </c>
      <c r="B96" s="215" t="s">
        <v>5814</v>
      </c>
      <c r="C96" s="215" t="s">
        <v>6</v>
      </c>
      <c r="D96" s="334" t="s">
        <v>10944</v>
      </c>
      <c r="E96" s="334" t="s">
        <v>8805</v>
      </c>
      <c r="F96" s="75">
        <v>0.23909699019999994</v>
      </c>
      <c r="G96" s="75">
        <v>2.5000000000000001E-3</v>
      </c>
      <c r="H96" s="75">
        <v>-0.62142589083428323</v>
      </c>
      <c r="I96" s="75">
        <v>-2.6020599913279625</v>
      </c>
      <c r="J96" s="44" t="s">
        <v>7</v>
      </c>
      <c r="K96" s="334" t="s">
        <v>10712</v>
      </c>
      <c r="L96" s="215">
        <v>-19.01763</v>
      </c>
      <c r="M96" s="215">
        <v>15.782</v>
      </c>
      <c r="N96" s="215">
        <v>1998</v>
      </c>
      <c r="O96" s="44" t="s">
        <v>10</v>
      </c>
      <c r="P96" s="75" t="s">
        <v>10840</v>
      </c>
    </row>
    <row r="97" spans="1:16" ht="13" customHeight="1" x14ac:dyDescent="0.15">
      <c r="A97" s="44">
        <v>96</v>
      </c>
      <c r="B97" s="215" t="s">
        <v>5814</v>
      </c>
      <c r="C97" s="215" t="s">
        <v>6</v>
      </c>
      <c r="D97" s="334" t="s">
        <v>10944</v>
      </c>
      <c r="E97" s="334" t="s">
        <v>8361</v>
      </c>
      <c r="F97" s="75">
        <v>0.48034074809999999</v>
      </c>
      <c r="G97" s="75">
        <v>6.9265782700000016E-3</v>
      </c>
      <c r="H97" s="75">
        <v>-0.31845056987917708</v>
      </c>
      <c r="I97" s="75">
        <v>-2.159481253908925</v>
      </c>
      <c r="J97" s="44" t="s">
        <v>7</v>
      </c>
      <c r="K97" s="334" t="s">
        <v>10712</v>
      </c>
      <c r="L97" s="215">
        <v>-21.91395</v>
      </c>
      <c r="M97" s="215">
        <v>31.995270000000001</v>
      </c>
      <c r="N97" s="215">
        <v>2009</v>
      </c>
      <c r="O97" s="44" t="s">
        <v>10</v>
      </c>
      <c r="P97" s="75" t="s">
        <v>10799</v>
      </c>
    </row>
    <row r="98" spans="1:16" ht="13" customHeight="1" x14ac:dyDescent="0.15">
      <c r="A98" s="44">
        <v>97</v>
      </c>
      <c r="B98" s="215" t="s">
        <v>5814</v>
      </c>
      <c r="C98" s="215" t="s">
        <v>6</v>
      </c>
      <c r="D98" s="334" t="s">
        <v>10944</v>
      </c>
      <c r="E98" s="334" t="s">
        <v>8853</v>
      </c>
      <c r="F98" s="75">
        <v>3.506113542</v>
      </c>
      <c r="G98" s="75">
        <v>1.8229166669999988E-2</v>
      </c>
      <c r="H98" s="75">
        <v>0.54482597618037087</v>
      </c>
      <c r="I98" s="75">
        <v>-1.7392331842738602</v>
      </c>
      <c r="J98" s="44" t="s">
        <v>7</v>
      </c>
      <c r="K98" s="334" t="s">
        <v>10712</v>
      </c>
      <c r="L98" s="215">
        <v>-28.275500000000001</v>
      </c>
      <c r="M98" s="215">
        <v>31.92024</v>
      </c>
      <c r="N98" s="215">
        <v>1982</v>
      </c>
      <c r="O98" s="44" t="s">
        <v>10</v>
      </c>
      <c r="P98" s="75" t="s">
        <v>10783</v>
      </c>
    </row>
    <row r="99" spans="1:16" ht="13" customHeight="1" x14ac:dyDescent="0.15">
      <c r="A99" s="44">
        <v>98</v>
      </c>
      <c r="B99" s="215" t="s">
        <v>5814</v>
      </c>
      <c r="C99" s="215" t="s">
        <v>6</v>
      </c>
      <c r="D99" s="334" t="s">
        <v>10944</v>
      </c>
      <c r="E99" s="334" t="s">
        <v>8853</v>
      </c>
      <c r="F99" s="75">
        <v>5.2955407880000021</v>
      </c>
      <c r="G99" s="75">
        <v>1.6406250000000001E-2</v>
      </c>
      <c r="H99" s="75">
        <v>0.72391031746554213</v>
      </c>
      <c r="I99" s="75">
        <v>-1.784990674913949</v>
      </c>
      <c r="J99" s="44" t="s">
        <v>7</v>
      </c>
      <c r="K99" s="334" t="s">
        <v>10712</v>
      </c>
      <c r="L99" s="215">
        <v>-28.275500000000001</v>
      </c>
      <c r="M99" s="215">
        <v>31.92024</v>
      </c>
      <c r="N99" s="215">
        <v>2000</v>
      </c>
      <c r="O99" s="44" t="s">
        <v>10</v>
      </c>
      <c r="P99" s="75" t="s">
        <v>10783</v>
      </c>
    </row>
    <row r="100" spans="1:16" ht="13" customHeight="1" x14ac:dyDescent="0.15">
      <c r="A100" s="44">
        <v>99</v>
      </c>
      <c r="B100" s="215" t="s">
        <v>5814</v>
      </c>
      <c r="C100" s="215" t="s">
        <v>6</v>
      </c>
      <c r="D100" s="334" t="s">
        <v>10944</v>
      </c>
      <c r="E100" s="334" t="s">
        <v>9108</v>
      </c>
      <c r="F100" s="75">
        <v>0.60833649239999998</v>
      </c>
      <c r="G100" s="75">
        <v>1.7306740029999987E-3</v>
      </c>
      <c r="H100" s="75">
        <v>-0.21585613064772946</v>
      </c>
      <c r="I100" s="75">
        <v>-2.7617847299475744</v>
      </c>
      <c r="J100" s="44" t="s">
        <v>7</v>
      </c>
      <c r="K100" s="334" t="s">
        <v>10712</v>
      </c>
      <c r="L100" s="215">
        <v>-19.078309999999998</v>
      </c>
      <c r="M100" s="215">
        <v>26.55631</v>
      </c>
      <c r="N100" s="215">
        <v>1973</v>
      </c>
      <c r="O100" s="44" t="s">
        <v>10</v>
      </c>
      <c r="P100" s="75" t="s">
        <v>10684</v>
      </c>
    </row>
    <row r="101" spans="1:16" ht="13" customHeight="1" x14ac:dyDescent="0.15">
      <c r="A101" s="44">
        <v>100</v>
      </c>
      <c r="B101" s="215" t="s">
        <v>5814</v>
      </c>
      <c r="C101" s="215" t="s">
        <v>6</v>
      </c>
      <c r="D101" s="334" t="s">
        <v>10944</v>
      </c>
      <c r="E101" s="334" t="s">
        <v>9108</v>
      </c>
      <c r="F101" s="75">
        <v>0.4163817487</v>
      </c>
      <c r="G101" s="75">
        <v>4.2488567329999989E-3</v>
      </c>
      <c r="H101" s="75">
        <v>-0.38050831521480405</v>
      </c>
      <c r="I101" s="75">
        <v>-2.3717279126187756</v>
      </c>
      <c r="J101" s="44" t="s">
        <v>7</v>
      </c>
      <c r="K101" s="334" t="s">
        <v>10712</v>
      </c>
      <c r="L101" s="215">
        <v>-19.078309999999998</v>
      </c>
      <c r="M101" s="215">
        <v>26.55631</v>
      </c>
      <c r="N101" s="215">
        <v>1996</v>
      </c>
      <c r="O101" s="44" t="s">
        <v>10</v>
      </c>
      <c r="P101" s="75" t="s">
        <v>10685</v>
      </c>
    </row>
    <row r="102" spans="1:16" ht="13" customHeight="1" x14ac:dyDescent="0.15">
      <c r="A102" s="44">
        <v>101</v>
      </c>
      <c r="B102" s="215" t="s">
        <v>5814</v>
      </c>
      <c r="C102" s="215" t="s">
        <v>6</v>
      </c>
      <c r="D102" s="334" t="s">
        <v>10944</v>
      </c>
      <c r="E102" s="334" t="s">
        <v>8602</v>
      </c>
      <c r="F102" s="75">
        <v>0.2578855578</v>
      </c>
      <c r="G102" s="75">
        <v>1.2003128259999991E-3</v>
      </c>
      <c r="H102" s="75">
        <v>-0.58857297869723646</v>
      </c>
      <c r="I102" s="75">
        <v>-2.9207055532021284</v>
      </c>
      <c r="J102" s="44" t="s">
        <v>7</v>
      </c>
      <c r="K102" s="334" t="s">
        <v>10712</v>
      </c>
      <c r="L102" s="215">
        <v>-25.732309999999998</v>
      </c>
      <c r="M102" s="215">
        <v>20.387799999999999</v>
      </c>
      <c r="N102" s="215">
        <v>1979</v>
      </c>
      <c r="O102" s="44" t="s">
        <v>10</v>
      </c>
      <c r="P102" s="75" t="s">
        <v>10697</v>
      </c>
    </row>
    <row r="103" spans="1:16" ht="13" customHeight="1" x14ac:dyDescent="0.15">
      <c r="A103" s="44">
        <v>102</v>
      </c>
      <c r="B103" s="215" t="s">
        <v>5814</v>
      </c>
      <c r="C103" s="215" t="s">
        <v>6</v>
      </c>
      <c r="D103" s="334" t="s">
        <v>10944</v>
      </c>
      <c r="E103" s="334" t="s">
        <v>8521</v>
      </c>
      <c r="F103" s="75">
        <v>2.7957304790000004</v>
      </c>
      <c r="G103" s="75">
        <v>8.2867367479999947E-3</v>
      </c>
      <c r="H103" s="75">
        <v>0.44649530114910135</v>
      </c>
      <c r="I103" s="75">
        <v>-2.0816164575490745</v>
      </c>
      <c r="J103" s="44" t="s">
        <v>7</v>
      </c>
      <c r="K103" s="334" t="s">
        <v>10712</v>
      </c>
      <c r="L103" s="215">
        <v>-6.88103</v>
      </c>
      <c r="M103" s="215">
        <v>31.22165</v>
      </c>
      <c r="N103" s="215">
        <v>2009</v>
      </c>
      <c r="O103" s="44" t="s">
        <v>10</v>
      </c>
      <c r="P103" s="75" t="s">
        <v>10696</v>
      </c>
    </row>
    <row r="104" spans="1:16" ht="13" customHeight="1" x14ac:dyDescent="0.15">
      <c r="A104" s="44">
        <v>103</v>
      </c>
      <c r="B104" s="215" t="s">
        <v>5814</v>
      </c>
      <c r="C104" s="215" t="s">
        <v>6</v>
      </c>
      <c r="D104" s="334" t="s">
        <v>10944</v>
      </c>
      <c r="E104" s="334" t="s">
        <v>8663</v>
      </c>
      <c r="F104" s="75">
        <v>1.4253245489999999</v>
      </c>
      <c r="G104" s="75">
        <v>2.6005547849999979E-3</v>
      </c>
      <c r="H104" s="75">
        <v>0.15391376525071934</v>
      </c>
      <c r="I104" s="75">
        <v>-2.5849339926591659</v>
      </c>
      <c r="J104" s="44" t="s">
        <v>7</v>
      </c>
      <c r="K104" s="334" t="s">
        <v>10712</v>
      </c>
      <c r="L104" s="215">
        <v>3.8782000000000001</v>
      </c>
      <c r="M104" s="215">
        <v>33.784010000000002</v>
      </c>
      <c r="N104" s="215">
        <v>2009</v>
      </c>
      <c r="O104" s="44" t="s">
        <v>10</v>
      </c>
      <c r="P104" s="75" t="s">
        <v>10801</v>
      </c>
    </row>
    <row r="105" spans="1:16" ht="13" customHeight="1" x14ac:dyDescent="0.15">
      <c r="A105" s="44">
        <v>104</v>
      </c>
      <c r="B105" s="215" t="s">
        <v>5814</v>
      </c>
      <c r="C105" s="215" t="s">
        <v>6</v>
      </c>
      <c r="D105" s="334" t="s">
        <v>10944</v>
      </c>
      <c r="E105" s="334" t="s">
        <v>8662</v>
      </c>
      <c r="F105" s="75">
        <v>1.197620991</v>
      </c>
      <c r="G105" s="75">
        <v>7.8993101270000022E-3</v>
      </c>
      <c r="H105" s="75">
        <v>7.8319399388751404E-2</v>
      </c>
      <c r="I105" s="75">
        <v>-2.1024108354335604</v>
      </c>
      <c r="J105" s="44" t="s">
        <v>7</v>
      </c>
      <c r="K105" s="334" t="s">
        <v>10712</v>
      </c>
      <c r="L105" s="215">
        <v>-23.989129999999999</v>
      </c>
      <c r="M105" s="215">
        <v>31.582129999999999</v>
      </c>
      <c r="N105" s="215">
        <v>1964</v>
      </c>
      <c r="O105" s="44" t="s">
        <v>10</v>
      </c>
      <c r="P105" s="75" t="s">
        <v>10704</v>
      </c>
    </row>
    <row r="106" spans="1:16" ht="13" customHeight="1" x14ac:dyDescent="0.15">
      <c r="A106" s="44">
        <v>105</v>
      </c>
      <c r="B106" s="215" t="s">
        <v>5814</v>
      </c>
      <c r="C106" s="215" t="s">
        <v>6</v>
      </c>
      <c r="D106" s="334" t="s">
        <v>10944</v>
      </c>
      <c r="E106" s="334" t="s">
        <v>8662</v>
      </c>
      <c r="F106" s="75">
        <v>1.428994944</v>
      </c>
      <c r="G106" s="75">
        <v>9.2158618149999951E-3</v>
      </c>
      <c r="H106" s="75">
        <v>0.15503069219419977</v>
      </c>
      <c r="I106" s="75">
        <v>-2.0354640457950932</v>
      </c>
      <c r="J106" s="44" t="s">
        <v>7</v>
      </c>
      <c r="K106" s="334" t="s">
        <v>10712</v>
      </c>
      <c r="L106" s="215">
        <v>-23.989129999999999</v>
      </c>
      <c r="M106" s="215">
        <v>31.582129999999999</v>
      </c>
      <c r="N106" s="215">
        <v>1975</v>
      </c>
      <c r="O106" s="44" t="s">
        <v>10</v>
      </c>
      <c r="P106" s="75" t="s">
        <v>10704</v>
      </c>
    </row>
    <row r="107" spans="1:16" ht="13" customHeight="1" x14ac:dyDescent="0.15">
      <c r="A107" s="44">
        <v>106</v>
      </c>
      <c r="B107" s="215" t="s">
        <v>5814</v>
      </c>
      <c r="C107" s="215" t="s">
        <v>6</v>
      </c>
      <c r="D107" s="334" t="s">
        <v>10944</v>
      </c>
      <c r="E107" s="334" t="s">
        <v>8662</v>
      </c>
      <c r="F107" s="75">
        <v>1.6187637580000001</v>
      </c>
      <c r="G107" s="75">
        <v>6.7881405020000013E-3</v>
      </c>
      <c r="H107" s="75">
        <v>0.20918347254383879</v>
      </c>
      <c r="I107" s="75">
        <v>-2.1682491771658232</v>
      </c>
      <c r="J107" s="44" t="s">
        <v>7</v>
      </c>
      <c r="K107" s="334" t="s">
        <v>10712</v>
      </c>
      <c r="L107" s="215">
        <v>-23.989129999999999</v>
      </c>
      <c r="M107" s="215">
        <v>31.582129999999999</v>
      </c>
      <c r="N107" s="215">
        <v>1984</v>
      </c>
      <c r="O107" s="44" t="s">
        <v>10</v>
      </c>
      <c r="P107" s="75" t="s">
        <v>10704</v>
      </c>
    </row>
    <row r="108" spans="1:16" ht="13" customHeight="1" x14ac:dyDescent="0.15">
      <c r="A108" s="44">
        <v>107</v>
      </c>
      <c r="B108" s="215" t="s">
        <v>5814</v>
      </c>
      <c r="C108" s="215" t="s">
        <v>6</v>
      </c>
      <c r="D108" s="334" t="s">
        <v>10944</v>
      </c>
      <c r="E108" s="334" t="s">
        <v>8662</v>
      </c>
      <c r="F108" s="75">
        <v>1.205700405</v>
      </c>
      <c r="G108" s="75">
        <v>6.9487598079999973E-3</v>
      </c>
      <c r="H108" s="75">
        <v>8.1239406793123539E-2</v>
      </c>
      <c r="I108" s="75">
        <v>-2.1580926999571939</v>
      </c>
      <c r="J108" s="44" t="s">
        <v>7</v>
      </c>
      <c r="K108" s="334" t="s">
        <v>10712</v>
      </c>
      <c r="L108" s="215">
        <v>-23.989129999999999</v>
      </c>
      <c r="M108" s="215">
        <v>31.582129999999999</v>
      </c>
      <c r="N108" s="215">
        <v>1997</v>
      </c>
      <c r="O108" s="44" t="s">
        <v>10</v>
      </c>
      <c r="P108" s="75" t="s">
        <v>10704</v>
      </c>
    </row>
    <row r="109" spans="1:16" ht="13" customHeight="1" x14ac:dyDescent="0.15">
      <c r="A109" s="44">
        <v>108</v>
      </c>
      <c r="B109" s="215" t="s">
        <v>5814</v>
      </c>
      <c r="C109" s="215" t="s">
        <v>6</v>
      </c>
      <c r="D109" s="334" t="s">
        <v>10944</v>
      </c>
      <c r="E109" s="334" t="s">
        <v>8662</v>
      </c>
      <c r="F109" s="75">
        <v>1.3561628840000002</v>
      </c>
      <c r="G109" s="75">
        <v>7.1093791139999942E-3</v>
      </c>
      <c r="H109" s="75">
        <v>0.13231185426118872</v>
      </c>
      <c r="I109" s="75">
        <v>-2.1481683260125619</v>
      </c>
      <c r="J109" s="44" t="s">
        <v>7</v>
      </c>
      <c r="K109" s="334" t="s">
        <v>10712</v>
      </c>
      <c r="L109" s="215">
        <v>-23.989129999999999</v>
      </c>
      <c r="M109" s="215">
        <v>31.582129999999999</v>
      </c>
      <c r="N109" s="215">
        <v>2009</v>
      </c>
      <c r="O109" s="44" t="s">
        <v>10</v>
      </c>
      <c r="P109" s="75" t="s">
        <v>10704</v>
      </c>
    </row>
    <row r="110" spans="1:16" ht="13" customHeight="1" x14ac:dyDescent="0.15">
      <c r="A110" s="44">
        <v>109</v>
      </c>
      <c r="B110" s="215" t="s">
        <v>5814</v>
      </c>
      <c r="C110" s="215" t="s">
        <v>6</v>
      </c>
      <c r="D110" s="334" t="s">
        <v>10944</v>
      </c>
      <c r="E110" s="334" t="s">
        <v>8683</v>
      </c>
      <c r="F110" s="75">
        <v>10.170583330000001</v>
      </c>
      <c r="G110" s="75">
        <v>5.9523809519999981E-3</v>
      </c>
      <c r="H110" s="75">
        <v>1.0073458624345406</v>
      </c>
      <c r="I110" s="75">
        <v>-2.2253092817536575</v>
      </c>
      <c r="J110" s="44" t="s">
        <v>7</v>
      </c>
      <c r="K110" s="334" t="s">
        <v>10712</v>
      </c>
      <c r="L110" s="215">
        <v>-3.5757699999999999</v>
      </c>
      <c r="M110" s="215">
        <v>35.807600000000001</v>
      </c>
      <c r="N110" s="215">
        <v>1970</v>
      </c>
      <c r="O110" s="44" t="s">
        <v>10</v>
      </c>
      <c r="P110" s="75" t="s">
        <v>10808</v>
      </c>
    </row>
    <row r="111" spans="1:16" ht="13" customHeight="1" x14ac:dyDescent="0.15">
      <c r="A111" s="44">
        <v>110</v>
      </c>
      <c r="B111" s="215" t="s">
        <v>5814</v>
      </c>
      <c r="C111" s="215" t="s">
        <v>6</v>
      </c>
      <c r="D111" s="334" t="s">
        <v>10944</v>
      </c>
      <c r="E111" s="334" t="s">
        <v>8683</v>
      </c>
      <c r="F111" s="75">
        <v>5.983363636</v>
      </c>
      <c r="G111" s="75">
        <v>4.5454545449999939E-3</v>
      </c>
      <c r="H111" s="75">
        <v>0.77694539767895321</v>
      </c>
      <c r="I111" s="75">
        <v>-2.3424226808656359</v>
      </c>
      <c r="J111" s="44" t="s">
        <v>7</v>
      </c>
      <c r="K111" s="334" t="s">
        <v>10712</v>
      </c>
      <c r="L111" s="215">
        <v>-3.5757699999999999</v>
      </c>
      <c r="M111" s="215">
        <v>35.807600000000001</v>
      </c>
      <c r="N111" s="215">
        <v>1992</v>
      </c>
      <c r="O111" s="44" t="s">
        <v>10</v>
      </c>
      <c r="P111" s="75" t="s">
        <v>10545</v>
      </c>
    </row>
    <row r="112" spans="1:16" ht="13" customHeight="1" x14ac:dyDescent="0.15">
      <c r="A112" s="44">
        <v>111</v>
      </c>
      <c r="B112" s="215" t="s">
        <v>5814</v>
      </c>
      <c r="C112" s="215" t="s">
        <v>6</v>
      </c>
      <c r="D112" s="334" t="s">
        <v>10944</v>
      </c>
      <c r="E112" s="334" t="s">
        <v>8829</v>
      </c>
      <c r="F112" s="75">
        <v>4.8629964070000007</v>
      </c>
      <c r="G112" s="75">
        <v>1.856287424999999E-2</v>
      </c>
      <c r="H112" s="75">
        <v>0.6869039486920413</v>
      </c>
      <c r="I112" s="75">
        <v>-1.7313547773483344</v>
      </c>
      <c r="J112" s="44" t="s">
        <v>7</v>
      </c>
      <c r="K112" s="334" t="s">
        <v>10712</v>
      </c>
      <c r="L112" s="215">
        <v>-1.5115099999999999</v>
      </c>
      <c r="M112" s="215">
        <v>35.093159999999997</v>
      </c>
      <c r="N112" s="215">
        <v>1992</v>
      </c>
      <c r="O112" s="44" t="s">
        <v>10</v>
      </c>
      <c r="P112" s="75" t="s">
        <v>10639</v>
      </c>
    </row>
    <row r="113" spans="1:16" ht="13" customHeight="1" x14ac:dyDescent="0.15">
      <c r="A113" s="44">
        <v>112</v>
      </c>
      <c r="B113" s="215" t="s">
        <v>5814</v>
      </c>
      <c r="C113" s="215" t="s">
        <v>6</v>
      </c>
      <c r="D113" s="334" t="s">
        <v>10944</v>
      </c>
      <c r="E113" s="334" t="s">
        <v>8829</v>
      </c>
      <c r="F113" s="75">
        <v>3.9286421870000008</v>
      </c>
      <c r="G113" s="75">
        <v>2.0566666669999994E-2</v>
      </c>
      <c r="H113" s="75">
        <v>0.59424247592612811</v>
      </c>
      <c r="I113" s="75">
        <v>-1.6868360906160327</v>
      </c>
      <c r="J113" s="44" t="s">
        <v>7</v>
      </c>
      <c r="K113" s="334" t="s">
        <v>10712</v>
      </c>
      <c r="L113" s="215">
        <v>-1.5115099999999999</v>
      </c>
      <c r="M113" s="215">
        <v>35.093159999999997</v>
      </c>
      <c r="N113" s="215">
        <v>2003</v>
      </c>
      <c r="O113" s="44" t="s">
        <v>10</v>
      </c>
      <c r="P113" s="75" t="s">
        <v>10546</v>
      </c>
    </row>
    <row r="114" spans="1:16" ht="13" customHeight="1" x14ac:dyDescent="0.15">
      <c r="A114" s="44">
        <v>113</v>
      </c>
      <c r="B114" s="215" t="s">
        <v>5814</v>
      </c>
      <c r="C114" s="215" t="s">
        <v>6</v>
      </c>
      <c r="D114" s="334" t="s">
        <v>10944</v>
      </c>
      <c r="E114" s="334" t="s">
        <v>8495</v>
      </c>
      <c r="F114" s="75">
        <v>0.2654391371</v>
      </c>
      <c r="G114" s="75">
        <v>9.2449922999999893E-4</v>
      </c>
      <c r="H114" s="75">
        <v>-0.57603504313902421</v>
      </c>
      <c r="I114" s="75">
        <v>-3.0340934462212932</v>
      </c>
      <c r="J114" s="44" t="s">
        <v>7</v>
      </c>
      <c r="K114" s="334" t="s">
        <v>10712</v>
      </c>
      <c r="L114" s="215">
        <v>-4.1867599999999996</v>
      </c>
      <c r="M114" s="215">
        <v>38.275820000000003</v>
      </c>
      <c r="N114" s="215">
        <v>1970</v>
      </c>
      <c r="O114" s="44" t="s">
        <v>10</v>
      </c>
      <c r="P114" s="75" t="s">
        <v>10743</v>
      </c>
    </row>
    <row r="115" spans="1:16" ht="13" customHeight="1" x14ac:dyDescent="0.15">
      <c r="A115" s="44">
        <v>114</v>
      </c>
      <c r="B115" s="215" t="s">
        <v>5814</v>
      </c>
      <c r="C115" s="215" t="s">
        <v>6</v>
      </c>
      <c r="D115" s="334" t="s">
        <v>10944</v>
      </c>
      <c r="E115" s="334" t="s">
        <v>8495</v>
      </c>
      <c r="F115" s="75">
        <v>0.3069953775</v>
      </c>
      <c r="G115" s="75">
        <v>9.2449922999999893E-4</v>
      </c>
      <c r="H115" s="75">
        <v>-0.51286816374547284</v>
      </c>
      <c r="I115" s="75">
        <v>-3.0340934462212932</v>
      </c>
      <c r="J115" s="44" t="s">
        <v>7</v>
      </c>
      <c r="K115" s="334" t="s">
        <v>10712</v>
      </c>
      <c r="L115" s="215">
        <v>-4.1867599999999996</v>
      </c>
      <c r="M115" s="215">
        <v>38.275820000000003</v>
      </c>
      <c r="N115" s="215">
        <v>1970</v>
      </c>
      <c r="O115" s="44" t="s">
        <v>10</v>
      </c>
      <c r="P115" s="75" t="s">
        <v>10743</v>
      </c>
    </row>
    <row r="116" spans="1:16" ht="13" customHeight="1" x14ac:dyDescent="0.15">
      <c r="A116" s="44">
        <v>115</v>
      </c>
      <c r="B116" s="215" t="s">
        <v>5814</v>
      </c>
      <c r="C116" s="215" t="s">
        <v>6</v>
      </c>
      <c r="D116" s="334" t="s">
        <v>10944</v>
      </c>
      <c r="E116" s="334" t="s">
        <v>8772</v>
      </c>
      <c r="F116" s="75">
        <v>3.2711180330000009</v>
      </c>
      <c r="G116" s="75">
        <v>4.918032787E-3</v>
      </c>
      <c r="H116" s="75">
        <v>0.51469621522120146</v>
      </c>
      <c r="I116" s="75">
        <v>-2.3082085802809709</v>
      </c>
      <c r="J116" s="44" t="s">
        <v>7</v>
      </c>
      <c r="K116" s="334" t="s">
        <v>10712</v>
      </c>
      <c r="L116" s="215">
        <v>-2.0546199999999999</v>
      </c>
      <c r="M116" s="215">
        <v>32.576479999999997</v>
      </c>
      <c r="N116" s="215">
        <v>1966</v>
      </c>
      <c r="O116" s="44" t="s">
        <v>10</v>
      </c>
      <c r="P116" s="75" t="s">
        <v>10744</v>
      </c>
    </row>
    <row r="117" spans="1:16" ht="13" customHeight="1" x14ac:dyDescent="0.15">
      <c r="A117" s="44">
        <v>116</v>
      </c>
      <c r="B117" s="215" t="s">
        <v>5814</v>
      </c>
      <c r="C117" s="215" t="s">
        <v>6</v>
      </c>
      <c r="D117" s="334" t="s">
        <v>10944</v>
      </c>
      <c r="E117" s="334" t="s">
        <v>8772</v>
      </c>
      <c r="F117" s="75">
        <v>3.6581638889999999</v>
      </c>
      <c r="G117" s="75">
        <v>1.4583333329999995E-2</v>
      </c>
      <c r="H117" s="75">
        <v>0.56326315835580121</v>
      </c>
      <c r="I117" s="75">
        <v>-1.8361431974605977</v>
      </c>
      <c r="J117" s="44" t="s">
        <v>7</v>
      </c>
      <c r="K117" s="334" t="s">
        <v>10712</v>
      </c>
      <c r="L117" s="215">
        <v>-2.0546199999999999</v>
      </c>
      <c r="M117" s="215">
        <v>32.576479999999997</v>
      </c>
      <c r="N117" s="215">
        <v>1976</v>
      </c>
      <c r="O117" s="44" t="s">
        <v>10</v>
      </c>
      <c r="P117" s="75" t="s">
        <v>10745</v>
      </c>
    </row>
    <row r="118" spans="1:16" ht="13" customHeight="1" x14ac:dyDescent="0.15">
      <c r="A118" s="44">
        <v>117</v>
      </c>
      <c r="B118" s="215" t="s">
        <v>5814</v>
      </c>
      <c r="C118" s="215" t="s">
        <v>6</v>
      </c>
      <c r="D118" s="334" t="s">
        <v>10944</v>
      </c>
      <c r="E118" s="334" t="s">
        <v>8772</v>
      </c>
      <c r="F118" s="75">
        <v>2.6774358970000001</v>
      </c>
      <c r="G118" s="75">
        <v>4.2735042739999972E-3</v>
      </c>
      <c r="H118" s="75">
        <v>0.42771908177749268</v>
      </c>
      <c r="I118" s="75">
        <v>-2.3692158573597646</v>
      </c>
      <c r="J118" s="44" t="s">
        <v>7</v>
      </c>
      <c r="K118" s="334" t="s">
        <v>10712</v>
      </c>
      <c r="L118" s="215">
        <v>-2.0546199999999999</v>
      </c>
      <c r="M118" s="215">
        <v>32.576479999999997</v>
      </c>
      <c r="N118" s="215">
        <v>2002</v>
      </c>
      <c r="O118" s="44" t="s">
        <v>10</v>
      </c>
      <c r="P118" s="75" t="s">
        <v>10746</v>
      </c>
    </row>
    <row r="119" spans="1:16" ht="13" customHeight="1" x14ac:dyDescent="0.15">
      <c r="A119" s="44">
        <v>118</v>
      </c>
      <c r="B119" s="215" t="s">
        <v>5814</v>
      </c>
      <c r="C119" s="215" t="s">
        <v>6</v>
      </c>
      <c r="D119" s="334" t="s">
        <v>10944</v>
      </c>
      <c r="E119" s="334" t="s">
        <v>8490</v>
      </c>
      <c r="F119" s="75">
        <v>12.945825000000006</v>
      </c>
      <c r="G119" s="75">
        <v>6.0576923080000018E-2</v>
      </c>
      <c r="H119" s="75">
        <v>1.1121297319845518</v>
      </c>
      <c r="I119" s="75">
        <v>-1.2176927898231391</v>
      </c>
      <c r="J119" s="44" t="s">
        <v>7</v>
      </c>
      <c r="K119" s="334" t="s">
        <v>10712</v>
      </c>
      <c r="L119" s="215">
        <v>-3.1703700000000001</v>
      </c>
      <c r="M119" s="215">
        <v>35.574179999999998</v>
      </c>
      <c r="N119" s="215">
        <v>1965</v>
      </c>
      <c r="O119" s="44" t="s">
        <v>10</v>
      </c>
      <c r="P119" s="75" t="s">
        <v>10863</v>
      </c>
    </row>
    <row r="120" spans="1:16" ht="13" customHeight="1" x14ac:dyDescent="0.15">
      <c r="A120" s="44">
        <v>119</v>
      </c>
      <c r="B120" s="215" t="s">
        <v>5814</v>
      </c>
      <c r="C120" s="215" t="s">
        <v>6</v>
      </c>
      <c r="D120" s="334" t="s">
        <v>10944</v>
      </c>
      <c r="E120" s="334" t="s">
        <v>8490</v>
      </c>
      <c r="F120" s="75">
        <v>15.247003720000004</v>
      </c>
      <c r="G120" s="75">
        <v>6.2515384619999989E-2</v>
      </c>
      <c r="H120" s="75">
        <v>1.1831845062584221</v>
      </c>
      <c r="I120" s="75">
        <v>-1.204013092521943</v>
      </c>
      <c r="J120" s="44" t="s">
        <v>7</v>
      </c>
      <c r="K120" s="334" t="s">
        <v>10712</v>
      </c>
      <c r="L120" s="215">
        <v>-3.1703700000000001</v>
      </c>
      <c r="M120" s="215">
        <v>35.574179999999998</v>
      </c>
      <c r="N120" s="215">
        <v>1978</v>
      </c>
      <c r="O120" s="44" t="s">
        <v>10</v>
      </c>
      <c r="P120" s="75" t="s">
        <v>10863</v>
      </c>
    </row>
    <row r="121" spans="1:16" ht="13" customHeight="1" x14ac:dyDescent="0.15">
      <c r="A121" s="44">
        <v>120</v>
      </c>
      <c r="B121" s="215" t="s">
        <v>5814</v>
      </c>
      <c r="C121" s="215" t="s">
        <v>6</v>
      </c>
      <c r="D121" s="334" t="s">
        <v>10944</v>
      </c>
      <c r="E121" s="334" t="s">
        <v>8490</v>
      </c>
      <c r="F121" s="75">
        <v>13.038428850000004</v>
      </c>
      <c r="G121" s="75">
        <v>4.5961538459999986E-2</v>
      </c>
      <c r="H121" s="75">
        <v>1.1152252614200433</v>
      </c>
      <c r="I121" s="75">
        <v>-1.3376054427011985</v>
      </c>
      <c r="J121" s="44" t="s">
        <v>7</v>
      </c>
      <c r="K121" s="334" t="s">
        <v>10712</v>
      </c>
      <c r="L121" s="215">
        <v>-3.1703700000000001</v>
      </c>
      <c r="M121" s="215">
        <v>35.574179999999998</v>
      </c>
      <c r="N121" s="215">
        <v>1988</v>
      </c>
      <c r="O121" s="44" t="s">
        <v>10</v>
      </c>
      <c r="P121" s="75" t="s">
        <v>10863</v>
      </c>
    </row>
    <row r="122" spans="1:16" ht="13" customHeight="1" x14ac:dyDescent="0.15">
      <c r="A122" s="44">
        <v>121</v>
      </c>
      <c r="B122" s="215" t="s">
        <v>5814</v>
      </c>
      <c r="C122" s="215" t="s">
        <v>6</v>
      </c>
      <c r="D122" s="334" t="s">
        <v>10944</v>
      </c>
      <c r="E122" s="334" t="s">
        <v>8490</v>
      </c>
      <c r="F122" s="75">
        <v>12.307810580000005</v>
      </c>
      <c r="G122" s="75">
        <v>3.4423076919999997E-2</v>
      </c>
      <c r="H122" s="75">
        <v>1.0901808037361465</v>
      </c>
      <c r="I122" s="75">
        <v>-1.4631503126937255</v>
      </c>
      <c r="J122" s="44" t="s">
        <v>7</v>
      </c>
      <c r="K122" s="334" t="s">
        <v>10712</v>
      </c>
      <c r="L122" s="215">
        <v>-3.1703700000000001</v>
      </c>
      <c r="M122" s="215">
        <v>35.574179999999998</v>
      </c>
      <c r="N122" s="215">
        <v>1997</v>
      </c>
      <c r="O122" s="44" t="s">
        <v>10</v>
      </c>
      <c r="P122" s="75" t="s">
        <v>10863</v>
      </c>
    </row>
    <row r="123" spans="1:16" ht="13" customHeight="1" x14ac:dyDescent="0.15">
      <c r="A123" s="44">
        <v>122</v>
      </c>
      <c r="B123" s="215" t="s">
        <v>5814</v>
      </c>
      <c r="C123" s="215" t="s">
        <v>6</v>
      </c>
      <c r="D123" s="334" t="s">
        <v>10944</v>
      </c>
      <c r="E123" s="334" t="s">
        <v>8490</v>
      </c>
      <c r="F123" s="75">
        <v>13.225006249999998</v>
      </c>
      <c r="G123" s="75">
        <v>7.6923076919999972E-2</v>
      </c>
      <c r="H123" s="75">
        <v>1.1213958859503137</v>
      </c>
      <c r="I123" s="75">
        <v>-1.1139433523242086</v>
      </c>
      <c r="J123" s="44" t="s">
        <v>7</v>
      </c>
      <c r="K123" s="334" t="s">
        <v>10712</v>
      </c>
      <c r="L123" s="215">
        <v>-3.1703700000000001</v>
      </c>
      <c r="M123" s="215">
        <v>35.574179999999998</v>
      </c>
      <c r="N123" s="215">
        <v>2004</v>
      </c>
      <c r="O123" s="44" t="s">
        <v>10</v>
      </c>
      <c r="P123" s="75" t="s">
        <v>10863</v>
      </c>
    </row>
    <row r="124" spans="1:16" ht="13" customHeight="1" x14ac:dyDescent="0.15">
      <c r="A124" s="44">
        <v>123</v>
      </c>
      <c r="B124" s="215" t="s">
        <v>5814</v>
      </c>
      <c r="C124" s="215" t="s">
        <v>6</v>
      </c>
      <c r="D124" s="334" t="s">
        <v>10944</v>
      </c>
      <c r="E124" s="334" t="s">
        <v>8496</v>
      </c>
      <c r="F124" s="75">
        <v>3.5098888889999995</v>
      </c>
      <c r="G124" s="75">
        <v>1.7283950619999992E-2</v>
      </c>
      <c r="H124" s="75">
        <v>0.54529336841512244</v>
      </c>
      <c r="I124" s="75">
        <v>-1.7623569831321655</v>
      </c>
      <c r="J124" s="44" t="s">
        <v>7</v>
      </c>
      <c r="K124" s="334" t="s">
        <v>10712</v>
      </c>
      <c r="L124" s="215">
        <v>-24.914100000000001</v>
      </c>
      <c r="M124" s="215">
        <v>31.8398</v>
      </c>
      <c r="N124" s="215">
        <v>1975</v>
      </c>
      <c r="O124" s="44" t="s">
        <v>10</v>
      </c>
      <c r="P124" s="75" t="s">
        <v>10864</v>
      </c>
    </row>
    <row r="125" spans="1:16" ht="13" customHeight="1" x14ac:dyDescent="0.15">
      <c r="A125" s="44">
        <v>124</v>
      </c>
      <c r="B125" s="215" t="s">
        <v>5814</v>
      </c>
      <c r="C125" s="215" t="s">
        <v>6</v>
      </c>
      <c r="D125" s="334" t="s">
        <v>10944</v>
      </c>
      <c r="E125" s="334" t="s">
        <v>8440</v>
      </c>
      <c r="F125" s="75">
        <v>1.677953558</v>
      </c>
      <c r="G125" s="75">
        <v>8.5000000000000023E-3</v>
      </c>
      <c r="H125" s="75">
        <v>0.22477993635951737</v>
      </c>
      <c r="I125" s="75">
        <v>-2.0705810742857071</v>
      </c>
      <c r="J125" s="44" t="s">
        <v>7</v>
      </c>
      <c r="K125" s="334" t="s">
        <v>10712</v>
      </c>
      <c r="L125" s="215">
        <v>-19.29805</v>
      </c>
      <c r="M125" s="215">
        <v>22.957540000000002</v>
      </c>
      <c r="N125" s="215">
        <v>2008</v>
      </c>
      <c r="O125" s="44" t="s">
        <v>10</v>
      </c>
      <c r="P125" s="75" t="s">
        <v>10865</v>
      </c>
    </row>
    <row r="126" spans="1:16" ht="13" customHeight="1" x14ac:dyDescent="0.15">
      <c r="A126" s="44">
        <v>125</v>
      </c>
      <c r="B126" s="215" t="s">
        <v>5814</v>
      </c>
      <c r="C126" s="215" t="s">
        <v>6</v>
      </c>
      <c r="D126" s="334" t="s">
        <v>10944</v>
      </c>
      <c r="E126" s="334" t="s">
        <v>8460</v>
      </c>
      <c r="F126" s="75">
        <v>2.3362640000000003</v>
      </c>
      <c r="G126" s="75">
        <v>6.1499999999999966E-3</v>
      </c>
      <c r="H126" s="75">
        <v>0.36852191689283997</v>
      </c>
      <c r="I126" s="75">
        <v>-2.2111248842245832</v>
      </c>
      <c r="J126" s="44" t="s">
        <v>7</v>
      </c>
      <c r="K126" s="334" t="s">
        <v>10712</v>
      </c>
      <c r="L126" s="215">
        <v>-25.272189999999998</v>
      </c>
      <c r="M126" s="215">
        <v>27.041450000000001</v>
      </c>
      <c r="N126" s="215">
        <v>2000</v>
      </c>
      <c r="O126" s="44" t="s">
        <v>10</v>
      </c>
      <c r="P126" s="75" t="s">
        <v>10640</v>
      </c>
    </row>
    <row r="127" spans="1:16" ht="13" customHeight="1" x14ac:dyDescent="0.15">
      <c r="A127" s="44">
        <v>126</v>
      </c>
      <c r="B127" s="215" t="s">
        <v>5814</v>
      </c>
      <c r="C127" s="215" t="s">
        <v>6</v>
      </c>
      <c r="D127" s="334" t="s">
        <v>10944</v>
      </c>
      <c r="E127" s="334" t="s">
        <v>8296</v>
      </c>
      <c r="F127" s="75">
        <v>2.7557826089999997</v>
      </c>
      <c r="G127" s="75">
        <v>5.3336703739999981E-3</v>
      </c>
      <c r="H127" s="75">
        <v>0.44024495509499667</v>
      </c>
      <c r="I127" s="75">
        <v>-2.272973827636835</v>
      </c>
      <c r="J127" s="44" t="s">
        <v>7</v>
      </c>
      <c r="K127" s="334" t="s">
        <v>10712</v>
      </c>
      <c r="L127" s="215">
        <v>-0.22090000000000001</v>
      </c>
      <c r="M127" s="215">
        <v>29.97193</v>
      </c>
      <c r="N127" s="215">
        <v>2009</v>
      </c>
      <c r="O127" s="44" t="s">
        <v>10</v>
      </c>
      <c r="P127" s="75" t="s">
        <v>11023</v>
      </c>
    </row>
    <row r="128" spans="1:16" ht="13" customHeight="1" x14ac:dyDescent="0.15">
      <c r="A128" s="44">
        <v>127</v>
      </c>
      <c r="B128" s="215" t="s">
        <v>5814</v>
      </c>
      <c r="C128" s="215" t="s">
        <v>6</v>
      </c>
      <c r="D128" s="334" t="s">
        <v>10944</v>
      </c>
      <c r="E128" s="334" t="s">
        <v>8733</v>
      </c>
      <c r="F128" s="75">
        <v>6.9308352940000022</v>
      </c>
      <c r="G128" s="75">
        <v>2.5000000000000001E-2</v>
      </c>
      <c r="H128" s="75">
        <v>0.84078557829351308</v>
      </c>
      <c r="I128" s="75">
        <v>-1.6020599913279623</v>
      </c>
      <c r="J128" s="44" t="s">
        <v>7</v>
      </c>
      <c r="K128" s="334" t="s">
        <v>10712</v>
      </c>
      <c r="L128" s="215">
        <v>-25.047969999999999</v>
      </c>
      <c r="M128" s="215">
        <v>31.719830000000002</v>
      </c>
      <c r="N128" s="215">
        <v>1975</v>
      </c>
      <c r="O128" s="44" t="s">
        <v>10</v>
      </c>
      <c r="P128" s="75" t="s">
        <v>11024</v>
      </c>
    </row>
    <row r="129" spans="1:16" ht="13" customHeight="1" x14ac:dyDescent="0.15">
      <c r="A129" s="44">
        <v>128</v>
      </c>
      <c r="B129" s="215" t="s">
        <v>5814</v>
      </c>
      <c r="C129" s="215" t="s">
        <v>6</v>
      </c>
      <c r="D129" s="334" t="s">
        <v>10944</v>
      </c>
      <c r="E129" s="334" t="s">
        <v>8901</v>
      </c>
      <c r="F129" s="75">
        <v>3.5522333330000007</v>
      </c>
      <c r="G129" s="75">
        <v>0.02</v>
      </c>
      <c r="H129" s="75">
        <v>0.55050148523328235</v>
      </c>
      <c r="I129" s="75">
        <v>-1.6989700043360187</v>
      </c>
      <c r="J129" s="44" t="s">
        <v>7</v>
      </c>
      <c r="K129" s="334" t="s">
        <v>10712</v>
      </c>
      <c r="L129" s="215">
        <v>-18.595210000000002</v>
      </c>
      <c r="M129" s="215">
        <v>24.578949999999999</v>
      </c>
      <c r="N129" s="215">
        <v>1991</v>
      </c>
      <c r="O129" s="44" t="s">
        <v>10</v>
      </c>
      <c r="P129" s="75" t="s">
        <v>11025</v>
      </c>
    </row>
    <row r="130" spans="1:16" ht="13" customHeight="1" x14ac:dyDescent="0.15">
      <c r="A130" s="44">
        <v>129</v>
      </c>
      <c r="B130" s="215" t="s">
        <v>5814</v>
      </c>
      <c r="C130" s="215" t="s">
        <v>6</v>
      </c>
      <c r="D130" s="334" t="s">
        <v>10944</v>
      </c>
      <c r="E130" s="334" t="s">
        <v>8901</v>
      </c>
      <c r="F130" s="75">
        <v>5.1555233330000014</v>
      </c>
      <c r="G130" s="75">
        <v>0.02</v>
      </c>
      <c r="H130" s="75">
        <v>0.71227275673848223</v>
      </c>
      <c r="I130" s="75">
        <v>-1.6989700043360187</v>
      </c>
      <c r="J130" s="44" t="s">
        <v>7</v>
      </c>
      <c r="K130" s="334" t="s">
        <v>10712</v>
      </c>
      <c r="L130" s="215">
        <v>-18.595210000000002</v>
      </c>
      <c r="M130" s="215">
        <v>24.578949999999999</v>
      </c>
      <c r="N130" s="215">
        <v>1991</v>
      </c>
      <c r="O130" s="44" t="s">
        <v>10</v>
      </c>
      <c r="P130" s="75" t="s">
        <v>11025</v>
      </c>
    </row>
    <row r="131" spans="1:16" ht="13" customHeight="1" x14ac:dyDescent="0.15">
      <c r="A131" s="44">
        <v>130</v>
      </c>
      <c r="B131" s="215" t="s">
        <v>5814</v>
      </c>
      <c r="C131" s="215" t="s">
        <v>6</v>
      </c>
      <c r="D131" s="334" t="s">
        <v>10944</v>
      </c>
      <c r="E131" s="334" t="s">
        <v>8825</v>
      </c>
      <c r="F131" s="75">
        <v>2.0792824919999999</v>
      </c>
      <c r="G131" s="75">
        <v>1.5000229219999994E-2</v>
      </c>
      <c r="H131" s="75">
        <v>0.31791349673041647</v>
      </c>
      <c r="I131" s="75">
        <v>-1.8239021043962835</v>
      </c>
      <c r="J131" s="44" t="s">
        <v>7</v>
      </c>
      <c r="K131" s="334" t="s">
        <v>10712</v>
      </c>
      <c r="L131" s="215">
        <v>-8.8130199999999999</v>
      </c>
      <c r="M131" s="215">
        <v>37.435839999999999</v>
      </c>
      <c r="N131" s="215">
        <v>1994</v>
      </c>
      <c r="O131" s="44" t="s">
        <v>10</v>
      </c>
      <c r="P131" s="75" t="s">
        <v>11127</v>
      </c>
    </row>
    <row r="132" spans="1:16" ht="13" customHeight="1" x14ac:dyDescent="0.15">
      <c r="A132" s="44">
        <v>131</v>
      </c>
      <c r="B132" s="215" t="s">
        <v>5814</v>
      </c>
      <c r="C132" s="215" t="s">
        <v>6</v>
      </c>
      <c r="D132" s="334" t="s">
        <v>10944</v>
      </c>
      <c r="E132" s="334" t="s">
        <v>8493</v>
      </c>
      <c r="F132" s="75">
        <v>2.020123382</v>
      </c>
      <c r="G132" s="75">
        <v>5.9999999999999984E-3</v>
      </c>
      <c r="H132" s="75">
        <v>0.30537789542947941</v>
      </c>
      <c r="I132" s="75">
        <v>-2.2218487496163561</v>
      </c>
      <c r="J132" s="44" t="s">
        <v>7</v>
      </c>
      <c r="K132" s="334" t="s">
        <v>10712</v>
      </c>
      <c r="L132" s="215">
        <v>-2.3923100000000002</v>
      </c>
      <c r="M132" s="215">
        <v>34.884120000000003</v>
      </c>
      <c r="N132" s="215">
        <v>1971</v>
      </c>
      <c r="O132" s="44" t="s">
        <v>10</v>
      </c>
      <c r="P132" s="75" t="s">
        <v>10867</v>
      </c>
    </row>
    <row r="133" spans="1:16" ht="13" customHeight="1" x14ac:dyDescent="0.15">
      <c r="A133" s="44">
        <v>132</v>
      </c>
      <c r="B133" s="215" t="s">
        <v>5814</v>
      </c>
      <c r="C133" s="215" t="s">
        <v>6</v>
      </c>
      <c r="D133" s="334" t="s">
        <v>10944</v>
      </c>
      <c r="E133" s="334" t="s">
        <v>8493</v>
      </c>
      <c r="F133" s="75">
        <v>2.8851519870000009</v>
      </c>
      <c r="G133" s="75">
        <v>8.5859999999999964E-3</v>
      </c>
      <c r="H133" s="75">
        <v>0.46016869630519752</v>
      </c>
      <c r="I133" s="75">
        <v>-2.0662091158565801</v>
      </c>
      <c r="J133" s="44" t="s">
        <v>7</v>
      </c>
      <c r="K133" s="334" t="s">
        <v>10712</v>
      </c>
      <c r="L133" s="215">
        <v>-2.3923100000000002</v>
      </c>
      <c r="M133" s="215">
        <v>34.884120000000003</v>
      </c>
      <c r="N133" s="215">
        <v>1977</v>
      </c>
      <c r="O133" s="44" t="s">
        <v>10</v>
      </c>
      <c r="P133" s="75" t="s">
        <v>10867</v>
      </c>
    </row>
    <row r="134" spans="1:16" ht="13" customHeight="1" x14ac:dyDescent="0.15">
      <c r="A134" s="44">
        <v>133</v>
      </c>
      <c r="B134" s="215" t="s">
        <v>5814</v>
      </c>
      <c r="C134" s="215" t="s">
        <v>6</v>
      </c>
      <c r="D134" s="334" t="s">
        <v>10944</v>
      </c>
      <c r="E134" s="334" t="s">
        <v>8493</v>
      </c>
      <c r="F134" s="75">
        <v>2.2002753579999998</v>
      </c>
      <c r="G134" s="75">
        <v>1.0321999999999996E-2</v>
      </c>
      <c r="H134" s="75">
        <v>0.34247703490251918</v>
      </c>
      <c r="I134" s="75">
        <v>-1.9862361452660671</v>
      </c>
      <c r="J134" s="44" t="s">
        <v>7</v>
      </c>
      <c r="K134" s="334" t="s">
        <v>10712</v>
      </c>
      <c r="L134" s="215">
        <v>-2.3923100000000002</v>
      </c>
      <c r="M134" s="215">
        <v>34.884120000000003</v>
      </c>
      <c r="N134" s="215">
        <v>1986</v>
      </c>
      <c r="O134" s="44" t="s">
        <v>10</v>
      </c>
      <c r="P134" s="75" t="s">
        <v>10867</v>
      </c>
    </row>
    <row r="135" spans="1:16" ht="13" customHeight="1" x14ac:dyDescent="0.15">
      <c r="A135" s="44">
        <v>134</v>
      </c>
      <c r="B135" s="215" t="s">
        <v>5814</v>
      </c>
      <c r="C135" s="215" t="s">
        <v>6</v>
      </c>
      <c r="D135" s="334" t="s">
        <v>10944</v>
      </c>
      <c r="E135" s="334" t="s">
        <v>8493</v>
      </c>
      <c r="F135" s="75">
        <v>2.0004964680000001</v>
      </c>
      <c r="G135" s="75">
        <v>1.7899999999999982E-2</v>
      </c>
      <c r="H135" s="75">
        <v>0.30113778894197718</v>
      </c>
      <c r="I135" s="75">
        <v>-1.7471469690201069</v>
      </c>
      <c r="J135" s="44" t="s">
        <v>7</v>
      </c>
      <c r="K135" s="334" t="s">
        <v>10712</v>
      </c>
      <c r="L135" s="215">
        <v>-2.3923100000000002</v>
      </c>
      <c r="M135" s="215">
        <v>34.884120000000003</v>
      </c>
      <c r="N135" s="215">
        <v>1993</v>
      </c>
      <c r="O135" s="44" t="s">
        <v>10</v>
      </c>
      <c r="P135" s="75" t="s">
        <v>10867</v>
      </c>
    </row>
    <row r="136" spans="1:16" ht="13" customHeight="1" x14ac:dyDescent="0.15">
      <c r="A136" s="44">
        <v>135</v>
      </c>
      <c r="B136" s="215" t="s">
        <v>5814</v>
      </c>
      <c r="C136" s="215" t="s">
        <v>6</v>
      </c>
      <c r="D136" s="334" t="s">
        <v>10944</v>
      </c>
      <c r="E136" s="334" t="s">
        <v>8493</v>
      </c>
      <c r="F136" s="75">
        <v>1.684617912</v>
      </c>
      <c r="G136" s="75">
        <v>1.6399999999999991E-2</v>
      </c>
      <c r="H136" s="75">
        <v>0.22650141409350044</v>
      </c>
      <c r="I136" s="75">
        <v>-1.7851561519523023</v>
      </c>
      <c r="J136" s="44" t="s">
        <v>7</v>
      </c>
      <c r="K136" s="334" t="s">
        <v>10712</v>
      </c>
      <c r="L136" s="215">
        <v>-2.3923100000000002</v>
      </c>
      <c r="M136" s="215">
        <v>34.884120000000003</v>
      </c>
      <c r="N136" s="215">
        <v>2003</v>
      </c>
      <c r="O136" s="44" t="s">
        <v>10</v>
      </c>
      <c r="P136" s="75" t="s">
        <v>10867</v>
      </c>
    </row>
    <row r="137" spans="1:16" ht="13" customHeight="1" x14ac:dyDescent="0.15">
      <c r="A137" s="44">
        <v>136</v>
      </c>
      <c r="B137" s="215" t="s">
        <v>5814</v>
      </c>
      <c r="C137" s="215" t="s">
        <v>6</v>
      </c>
      <c r="D137" s="334" t="s">
        <v>10944</v>
      </c>
      <c r="E137" s="334" t="s">
        <v>8518</v>
      </c>
      <c r="F137" s="75">
        <v>1.1165656570000002</v>
      </c>
      <c r="G137" s="75">
        <v>6.4289958410000004E-3</v>
      </c>
      <c r="H137" s="75">
        <v>4.7884265817146818E-2</v>
      </c>
      <c r="I137" s="75">
        <v>-2.1918568551890973</v>
      </c>
      <c r="J137" s="44" t="s">
        <v>7</v>
      </c>
      <c r="K137" s="334" t="s">
        <v>10712</v>
      </c>
      <c r="L137" s="215">
        <v>-4.1520200000000003</v>
      </c>
      <c r="M137" s="215">
        <v>36.111499999999999</v>
      </c>
      <c r="N137" s="215">
        <v>1962</v>
      </c>
      <c r="O137" s="44" t="s">
        <v>10</v>
      </c>
      <c r="P137" s="75" t="s">
        <v>10972</v>
      </c>
    </row>
    <row r="138" spans="1:16" ht="13" customHeight="1" x14ac:dyDescent="0.15">
      <c r="A138" s="44">
        <v>137</v>
      </c>
      <c r="B138" s="215" t="s">
        <v>5814</v>
      </c>
      <c r="C138" s="215" t="s">
        <v>6</v>
      </c>
      <c r="D138" s="334" t="s">
        <v>10944</v>
      </c>
      <c r="E138" s="334" t="s">
        <v>8518</v>
      </c>
      <c r="F138" s="75">
        <v>0.17427213309999995</v>
      </c>
      <c r="G138" s="75">
        <v>2.5668449199999976E-3</v>
      </c>
      <c r="H138" s="75">
        <v>-0.75877205298446249</v>
      </c>
      <c r="I138" s="75">
        <v>-2.5906003691247208</v>
      </c>
      <c r="J138" s="44" t="s">
        <v>7</v>
      </c>
      <c r="K138" s="334" t="s">
        <v>10712</v>
      </c>
      <c r="L138" s="215">
        <v>-4.1520200000000003</v>
      </c>
      <c r="M138" s="215">
        <v>36.111499999999999</v>
      </c>
      <c r="N138" s="215">
        <v>1962</v>
      </c>
      <c r="O138" s="44" t="s">
        <v>10</v>
      </c>
      <c r="P138" s="75" t="s">
        <v>10972</v>
      </c>
    </row>
    <row r="139" spans="1:16" ht="13" customHeight="1" x14ac:dyDescent="0.15">
      <c r="A139" s="44">
        <v>138</v>
      </c>
      <c r="B139" s="215" t="s">
        <v>5814</v>
      </c>
      <c r="C139" s="215" t="s">
        <v>6</v>
      </c>
      <c r="D139" s="334" t="s">
        <v>10944</v>
      </c>
      <c r="E139" s="334" t="s">
        <v>8518</v>
      </c>
      <c r="F139" s="75">
        <v>3.7632849120000009</v>
      </c>
      <c r="G139" s="75">
        <v>1.7543859649999997E-2</v>
      </c>
      <c r="H139" s="75">
        <v>0.57556709927266747</v>
      </c>
      <c r="I139" s="75">
        <v>-1.7558748556507766</v>
      </c>
      <c r="J139" s="44" t="s">
        <v>7</v>
      </c>
      <c r="K139" s="334" t="s">
        <v>10712</v>
      </c>
      <c r="L139" s="215">
        <v>-4.1520200000000003</v>
      </c>
      <c r="M139" s="215">
        <v>36.111499999999999</v>
      </c>
      <c r="N139" s="215">
        <v>2000</v>
      </c>
      <c r="O139" s="44" t="s">
        <v>10</v>
      </c>
      <c r="P139" s="75" t="s">
        <v>10879</v>
      </c>
    </row>
    <row r="140" spans="1:16" ht="13" customHeight="1" x14ac:dyDescent="0.15">
      <c r="A140" s="44">
        <v>139</v>
      </c>
      <c r="B140" s="215" t="s">
        <v>7176</v>
      </c>
      <c r="C140" s="215" t="s">
        <v>6</v>
      </c>
      <c r="D140" s="334" t="s">
        <v>10944</v>
      </c>
      <c r="E140" s="334" t="s">
        <v>8612</v>
      </c>
      <c r="F140" s="75">
        <v>2.0837392430000001</v>
      </c>
      <c r="G140" s="75">
        <v>1.5835189309999994E-2</v>
      </c>
      <c r="H140" s="75">
        <v>0.31884337085991282</v>
      </c>
      <c r="I140" s="75">
        <v>-1.8003767402619513</v>
      </c>
      <c r="J140" s="44" t="s">
        <v>11</v>
      </c>
      <c r="K140" s="334" t="s">
        <v>10713</v>
      </c>
      <c r="L140" s="215">
        <v>23.618950000000002</v>
      </c>
      <c r="M140" s="215">
        <v>80.411370000000005</v>
      </c>
      <c r="N140" s="215">
        <v>1989</v>
      </c>
      <c r="O140" s="44" t="s">
        <v>3525</v>
      </c>
      <c r="P140" s="75" t="s">
        <v>10880</v>
      </c>
    </row>
    <row r="141" spans="1:16" ht="13" customHeight="1" x14ac:dyDescent="0.15">
      <c r="A141" s="44">
        <v>140</v>
      </c>
      <c r="B141" s="215" t="s">
        <v>7176</v>
      </c>
      <c r="C141" s="215" t="s">
        <v>6</v>
      </c>
      <c r="D141" s="334" t="s">
        <v>10944</v>
      </c>
      <c r="E141" s="334" t="s">
        <v>8907</v>
      </c>
      <c r="F141" s="75">
        <v>2.1859899999999999</v>
      </c>
      <c r="G141" s="75">
        <v>1.2429775279999992E-2</v>
      </c>
      <c r="H141" s="75">
        <v>0.33964817090062238</v>
      </c>
      <c r="I141" s="75">
        <v>-1.9055367229704376</v>
      </c>
      <c r="J141" s="44" t="s">
        <v>11</v>
      </c>
      <c r="K141" s="334" t="s">
        <v>10713</v>
      </c>
      <c r="L141" s="215">
        <v>11.76371</v>
      </c>
      <c r="M141" s="215">
        <v>76.451700000000002</v>
      </c>
      <c r="N141" s="215">
        <v>1991</v>
      </c>
      <c r="O141" s="44" t="s">
        <v>3525</v>
      </c>
      <c r="P141" s="75" t="s">
        <v>10883</v>
      </c>
    </row>
    <row r="142" spans="1:16" ht="13" customHeight="1" x14ac:dyDescent="0.15">
      <c r="A142" s="44">
        <v>141</v>
      </c>
      <c r="B142" s="215" t="s">
        <v>7176</v>
      </c>
      <c r="C142" s="215" t="s">
        <v>6</v>
      </c>
      <c r="D142" s="334" t="s">
        <v>10944</v>
      </c>
      <c r="E142" s="334" t="s">
        <v>8910</v>
      </c>
      <c r="F142" s="75">
        <v>0.69215731710000006</v>
      </c>
      <c r="G142" s="75">
        <v>7.621951219999994E-3</v>
      </c>
      <c r="H142" s="75">
        <v>-0.15979518562479192</v>
      </c>
      <c r="I142" s="75">
        <v>-2.1179338350118466</v>
      </c>
      <c r="J142" s="44" t="s">
        <v>11</v>
      </c>
      <c r="K142" s="334" t="s">
        <v>10713</v>
      </c>
      <c r="L142" s="215">
        <v>13.4787</v>
      </c>
      <c r="M142" s="215">
        <v>75.617199999999997</v>
      </c>
      <c r="N142" s="215">
        <v>1997</v>
      </c>
      <c r="O142" s="44" t="s">
        <v>3525</v>
      </c>
      <c r="P142" s="75" t="s">
        <v>10739</v>
      </c>
    </row>
    <row r="143" spans="1:16" ht="13" customHeight="1" x14ac:dyDescent="0.15">
      <c r="A143" s="44">
        <v>142</v>
      </c>
      <c r="B143" s="215" t="s">
        <v>7176</v>
      </c>
      <c r="C143" s="215" t="s">
        <v>6</v>
      </c>
      <c r="D143" s="334" t="s">
        <v>10944</v>
      </c>
      <c r="E143" s="334" t="s">
        <v>8494</v>
      </c>
      <c r="F143" s="75">
        <v>1.2181468070000001</v>
      </c>
      <c r="G143" s="75">
        <v>3.7184873949999992E-3</v>
      </c>
      <c r="H143" s="75">
        <v>8.5699631176931593E-2</v>
      </c>
      <c r="I143" s="75">
        <v>-2.4296336863537791</v>
      </c>
      <c r="J143" s="44" t="s">
        <v>11</v>
      </c>
      <c r="K143" s="334" t="s">
        <v>10713</v>
      </c>
      <c r="L143" s="215">
        <v>22.507670000000001</v>
      </c>
      <c r="M143" s="215">
        <v>78.272729999999996</v>
      </c>
      <c r="N143" s="215">
        <v>1982</v>
      </c>
      <c r="O143" s="44" t="s">
        <v>3525</v>
      </c>
      <c r="P143" s="75" t="s">
        <v>10740</v>
      </c>
    </row>
    <row r="144" spans="1:16" ht="13" customHeight="1" x14ac:dyDescent="0.15">
      <c r="A144" s="44">
        <v>143</v>
      </c>
      <c r="B144" s="215" t="s">
        <v>7176</v>
      </c>
      <c r="C144" s="215" t="s">
        <v>6</v>
      </c>
      <c r="D144" s="334" t="s">
        <v>10944</v>
      </c>
      <c r="E144" s="334" t="s">
        <v>9057</v>
      </c>
      <c r="F144" s="75">
        <v>1.477349593</v>
      </c>
      <c r="G144" s="75">
        <v>1.2601626019999991E-2</v>
      </c>
      <c r="H144" s="75">
        <v>0.16948327685945516</v>
      </c>
      <c r="I144" s="75">
        <v>-1.8995734131402191</v>
      </c>
      <c r="J144" s="44" t="s">
        <v>11</v>
      </c>
      <c r="K144" s="334" t="s">
        <v>10713</v>
      </c>
      <c r="L144" s="215">
        <v>26.634969999999999</v>
      </c>
      <c r="M144" s="215">
        <v>89.543909999999997</v>
      </c>
      <c r="N144" s="215">
        <v>1995</v>
      </c>
      <c r="O144" s="44" t="s">
        <v>3525</v>
      </c>
      <c r="P144" s="75" t="s">
        <v>10741</v>
      </c>
    </row>
    <row r="145" spans="1:16" ht="13" customHeight="1" x14ac:dyDescent="0.15">
      <c r="A145" s="44">
        <v>144</v>
      </c>
      <c r="B145" s="215" t="s">
        <v>7176</v>
      </c>
      <c r="C145" s="215" t="s">
        <v>6</v>
      </c>
      <c r="D145" s="334" t="s">
        <v>10944</v>
      </c>
      <c r="E145" s="334" t="s">
        <v>8943</v>
      </c>
      <c r="F145" s="75">
        <v>2.74646189</v>
      </c>
      <c r="G145" s="75">
        <v>1.4973464749999988E-2</v>
      </c>
      <c r="H145" s="75">
        <v>0.43877357711396403</v>
      </c>
      <c r="I145" s="75">
        <v>-1.8246776954684409</v>
      </c>
      <c r="J145" s="44" t="s">
        <v>11</v>
      </c>
      <c r="K145" s="334" t="s">
        <v>10713</v>
      </c>
      <c r="L145" s="215">
        <v>29.533300000000001</v>
      </c>
      <c r="M145" s="215">
        <v>78.935059999999993</v>
      </c>
      <c r="N145" s="215">
        <v>1993</v>
      </c>
      <c r="O145" s="44" t="s">
        <v>3525</v>
      </c>
      <c r="P145" s="75" t="s">
        <v>10857</v>
      </c>
    </row>
    <row r="146" spans="1:16" ht="13" customHeight="1" x14ac:dyDescent="0.15">
      <c r="A146" s="44">
        <v>145</v>
      </c>
      <c r="B146" s="215" t="s">
        <v>7176</v>
      </c>
      <c r="C146" s="215" t="s">
        <v>6</v>
      </c>
      <c r="D146" s="334" t="s">
        <v>10944</v>
      </c>
      <c r="E146" s="334" t="s">
        <v>8944</v>
      </c>
      <c r="F146" s="75">
        <v>1.537685475</v>
      </c>
      <c r="G146" s="75">
        <v>1.2234636869999992E-2</v>
      </c>
      <c r="H146" s="75">
        <v>0.18686751203173732</v>
      </c>
      <c r="I146" s="75">
        <v>-1.912408916193318</v>
      </c>
      <c r="J146" s="44" t="s">
        <v>11</v>
      </c>
      <c r="K146" s="334" t="s">
        <v>10713</v>
      </c>
      <c r="L146" s="215">
        <v>8.50549</v>
      </c>
      <c r="M146" s="215">
        <v>77.466530000000006</v>
      </c>
      <c r="N146" s="215">
        <v>1997</v>
      </c>
      <c r="O146" s="44" t="s">
        <v>3525</v>
      </c>
      <c r="P146" s="75" t="s">
        <v>10858</v>
      </c>
    </row>
    <row r="147" spans="1:16" ht="13" customHeight="1" x14ac:dyDescent="0.15">
      <c r="A147" s="44">
        <v>146</v>
      </c>
      <c r="B147" s="215" t="s">
        <v>7176</v>
      </c>
      <c r="C147" s="215" t="s">
        <v>6</v>
      </c>
      <c r="D147" s="334" t="s">
        <v>10944</v>
      </c>
      <c r="E147" s="334" t="s">
        <v>9096</v>
      </c>
      <c r="F147" s="75">
        <v>3.3319487870000004</v>
      </c>
      <c r="G147" s="75">
        <v>1.6117021279999987E-2</v>
      </c>
      <c r="H147" s="75">
        <v>0.52269831755640961</v>
      </c>
      <c r="I147" s="75">
        <v>-1.7927152206696426</v>
      </c>
      <c r="J147" s="44" t="s">
        <v>11</v>
      </c>
      <c r="K147" s="334" t="s">
        <v>10713</v>
      </c>
      <c r="L147" s="215">
        <v>22.291830000000001</v>
      </c>
      <c r="M147" s="215">
        <v>80.560190000000006</v>
      </c>
      <c r="N147" s="215">
        <v>1994</v>
      </c>
      <c r="O147" s="44" t="s">
        <v>3525</v>
      </c>
      <c r="P147" s="75" t="s">
        <v>10742</v>
      </c>
    </row>
    <row r="148" spans="1:16" ht="13" customHeight="1" x14ac:dyDescent="0.15">
      <c r="A148" s="44">
        <v>147</v>
      </c>
      <c r="B148" s="215" t="s">
        <v>7176</v>
      </c>
      <c r="C148" s="215" t="s">
        <v>6</v>
      </c>
      <c r="D148" s="334" t="s">
        <v>10944</v>
      </c>
      <c r="E148" s="334" t="s">
        <v>8945</v>
      </c>
      <c r="F148" s="75">
        <v>0.95349799999999996</v>
      </c>
      <c r="G148" s="75">
        <v>4.6363636359999941E-3</v>
      </c>
      <c r="H148" s="75">
        <v>-2.0680213566978956E-2</v>
      </c>
      <c r="I148" s="75">
        <v>-2.3338225090943512</v>
      </c>
      <c r="J148" s="44" t="s">
        <v>11</v>
      </c>
      <c r="K148" s="334" t="s">
        <v>10713</v>
      </c>
      <c r="L148" s="215">
        <v>22.291830000000001</v>
      </c>
      <c r="M148" s="215">
        <v>80.560190000000006</v>
      </c>
      <c r="N148" s="215">
        <v>1994</v>
      </c>
      <c r="O148" s="44" t="s">
        <v>3525</v>
      </c>
      <c r="P148" s="75" t="s">
        <v>10884</v>
      </c>
    </row>
    <row r="149" spans="1:16" ht="13" customHeight="1" x14ac:dyDescent="0.15">
      <c r="A149" s="44">
        <v>148</v>
      </c>
      <c r="B149" s="215" t="s">
        <v>7176</v>
      </c>
      <c r="C149" s="215" t="s">
        <v>6</v>
      </c>
      <c r="D149" s="334" t="s">
        <v>10944</v>
      </c>
      <c r="E149" s="334" t="s">
        <v>8628</v>
      </c>
      <c r="F149" s="75">
        <v>1.501560912</v>
      </c>
      <c r="G149" s="75">
        <v>6.4400715559999981E-3</v>
      </c>
      <c r="H149" s="75">
        <v>0.17654295438975573</v>
      </c>
      <c r="I149" s="75">
        <v>-2.191109307142781</v>
      </c>
      <c r="J149" s="44" t="s">
        <v>11</v>
      </c>
      <c r="K149" s="334" t="s">
        <v>10713</v>
      </c>
      <c r="L149" s="215">
        <v>21.447579999999999</v>
      </c>
      <c r="M149" s="215">
        <v>77.17286</v>
      </c>
      <c r="N149" s="215">
        <v>1993</v>
      </c>
      <c r="O149" s="44" t="s">
        <v>3525</v>
      </c>
      <c r="P149" s="75" t="s">
        <v>10881</v>
      </c>
    </row>
    <row r="150" spans="1:16" ht="13" customHeight="1" x14ac:dyDescent="0.15">
      <c r="A150" s="44">
        <v>149</v>
      </c>
      <c r="B150" s="215" t="s">
        <v>7176</v>
      </c>
      <c r="C150" s="215" t="s">
        <v>6</v>
      </c>
      <c r="D150" s="334" t="s">
        <v>10944</v>
      </c>
      <c r="E150" s="334" t="s">
        <v>8461</v>
      </c>
      <c r="F150" s="75">
        <v>2.7620556769999998</v>
      </c>
      <c r="G150" s="75">
        <v>1.353032658999999E-2</v>
      </c>
      <c r="H150" s="75">
        <v>0.44123242875751367</v>
      </c>
      <c r="I150" s="75">
        <v>-1.8686917204368902</v>
      </c>
      <c r="J150" s="44" t="s">
        <v>11</v>
      </c>
      <c r="K150" s="334" t="s">
        <v>10713</v>
      </c>
      <c r="L150" s="215">
        <v>12.03626</v>
      </c>
      <c r="M150" s="215">
        <v>76.142679999999999</v>
      </c>
      <c r="N150" s="215">
        <v>2002</v>
      </c>
      <c r="O150" s="44" t="s">
        <v>3525</v>
      </c>
      <c r="P150" s="75" t="s">
        <v>10882</v>
      </c>
    </row>
    <row r="151" spans="1:16" ht="13" customHeight="1" x14ac:dyDescent="0.15">
      <c r="A151" s="44">
        <v>150</v>
      </c>
      <c r="B151" s="215" t="s">
        <v>7176</v>
      </c>
      <c r="C151" s="215" t="s">
        <v>6</v>
      </c>
      <c r="D151" s="334" t="s">
        <v>10944</v>
      </c>
      <c r="E151" s="334" t="s">
        <v>8815</v>
      </c>
      <c r="F151" s="75">
        <v>0.36589125559999996</v>
      </c>
      <c r="G151" s="75">
        <v>3.3352017939999997E-3</v>
      </c>
      <c r="H151" s="75">
        <v>-0.43664796955150936</v>
      </c>
      <c r="I151" s="75">
        <v>-2.4768778842753512</v>
      </c>
      <c r="J151" s="44" t="s">
        <v>11</v>
      </c>
      <c r="K151" s="334" t="s">
        <v>10713</v>
      </c>
      <c r="L151" s="215">
        <v>16.09272</v>
      </c>
      <c r="M151" s="215">
        <v>78.718959999999996</v>
      </c>
      <c r="N151" s="215">
        <v>1989</v>
      </c>
      <c r="O151" s="44" t="s">
        <v>3525</v>
      </c>
      <c r="P151" s="75" t="s">
        <v>11026</v>
      </c>
    </row>
    <row r="152" spans="1:16" ht="13" customHeight="1" x14ac:dyDescent="0.15">
      <c r="A152" s="44">
        <v>151</v>
      </c>
      <c r="B152" s="215" t="s">
        <v>7176</v>
      </c>
      <c r="C152" s="215" t="s">
        <v>6</v>
      </c>
      <c r="D152" s="334" t="s">
        <v>10944</v>
      </c>
      <c r="E152" s="334" t="s">
        <v>8816</v>
      </c>
      <c r="F152" s="75">
        <v>2.5749351080000005</v>
      </c>
      <c r="G152" s="75">
        <v>6.8047337279999948E-3</v>
      </c>
      <c r="H152" s="75">
        <v>0.41076628868104176</v>
      </c>
      <c r="I152" s="75">
        <v>-2.1671888642479771</v>
      </c>
      <c r="J152" s="44" t="s">
        <v>11</v>
      </c>
      <c r="K152" s="334" t="s">
        <v>10713</v>
      </c>
      <c r="L152" s="215">
        <v>23.855039999999999</v>
      </c>
      <c r="M152" s="215">
        <v>84.34675</v>
      </c>
      <c r="N152" s="215">
        <v>1993</v>
      </c>
      <c r="O152" s="44" t="s">
        <v>3525</v>
      </c>
      <c r="P152" s="75" t="s">
        <v>10939</v>
      </c>
    </row>
    <row r="153" spans="1:16" ht="13" customHeight="1" x14ac:dyDescent="0.15">
      <c r="A153" s="44">
        <v>152</v>
      </c>
      <c r="B153" s="215" t="s">
        <v>7176</v>
      </c>
      <c r="C153" s="215" t="s">
        <v>6</v>
      </c>
      <c r="D153" s="334" t="s">
        <v>10944</v>
      </c>
      <c r="E153" s="334" t="s">
        <v>8582</v>
      </c>
      <c r="F153" s="75">
        <v>0.92306826570000011</v>
      </c>
      <c r="G153" s="75">
        <v>7.5830258299999969E-3</v>
      </c>
      <c r="H153" s="75">
        <v>-3.4766179450257083E-2</v>
      </c>
      <c r="I153" s="75">
        <v>-2.1201574646771113</v>
      </c>
      <c r="J153" s="44" t="s">
        <v>11</v>
      </c>
      <c r="K153" s="334" t="s">
        <v>10713</v>
      </c>
      <c r="L153" s="215">
        <v>24.32385</v>
      </c>
      <c r="M153" s="215">
        <v>80.543840000000003</v>
      </c>
      <c r="N153" s="215">
        <v>1993</v>
      </c>
      <c r="O153" s="44" t="s">
        <v>3525</v>
      </c>
      <c r="P153" s="75" t="s">
        <v>11044</v>
      </c>
    </row>
    <row r="154" spans="1:16" ht="13" customHeight="1" x14ac:dyDescent="0.15">
      <c r="A154" s="44">
        <v>153</v>
      </c>
      <c r="B154" s="215" t="s">
        <v>7176</v>
      </c>
      <c r="C154" s="215" t="s">
        <v>6</v>
      </c>
      <c r="D154" s="334" t="s">
        <v>10944</v>
      </c>
      <c r="E154" s="334" t="s">
        <v>8588</v>
      </c>
      <c r="F154" s="75">
        <v>1.8572065370000002</v>
      </c>
      <c r="G154" s="75">
        <v>4.0856031129999967E-3</v>
      </c>
      <c r="H154" s="75">
        <v>0.26886020362758029</v>
      </c>
      <c r="I154" s="75">
        <v>-2.3887438242443984</v>
      </c>
      <c r="J154" s="44" t="s">
        <v>11</v>
      </c>
      <c r="K154" s="334" t="s">
        <v>10713</v>
      </c>
      <c r="L154" s="215">
        <v>21.568259999999999</v>
      </c>
      <c r="M154" s="215">
        <v>79.465199999999996</v>
      </c>
      <c r="N154" s="215">
        <v>1993</v>
      </c>
      <c r="O154" s="44" t="s">
        <v>3525</v>
      </c>
      <c r="P154" s="75" t="s">
        <v>11022</v>
      </c>
    </row>
    <row r="155" spans="1:16" ht="13" customHeight="1" x14ac:dyDescent="0.15">
      <c r="A155" s="44">
        <v>154</v>
      </c>
      <c r="B155" s="215" t="s">
        <v>7176</v>
      </c>
      <c r="C155" s="215" t="s">
        <v>6</v>
      </c>
      <c r="D155" s="334" t="s">
        <v>10944</v>
      </c>
      <c r="E155" s="334" t="s">
        <v>8581</v>
      </c>
      <c r="F155" s="75">
        <v>1.449355937</v>
      </c>
      <c r="G155" s="75">
        <v>5.7882585750000017E-3</v>
      </c>
      <c r="H155" s="75">
        <v>0.16117505385776501</v>
      </c>
      <c r="I155" s="75">
        <v>-2.2374520761730206</v>
      </c>
      <c r="J155" s="44" t="s">
        <v>11</v>
      </c>
      <c r="K155" s="334" t="s">
        <v>10713</v>
      </c>
      <c r="L155" s="215">
        <v>21.617740000000001</v>
      </c>
      <c r="M155" s="215">
        <v>79.47063</v>
      </c>
      <c r="N155" s="215">
        <v>1990</v>
      </c>
      <c r="O155" s="44" t="s">
        <v>3525</v>
      </c>
      <c r="P155" s="75" t="s">
        <v>10821</v>
      </c>
    </row>
    <row r="156" spans="1:16" ht="13" customHeight="1" x14ac:dyDescent="0.15">
      <c r="A156" s="44">
        <v>155</v>
      </c>
      <c r="B156" s="215" t="s">
        <v>7176</v>
      </c>
      <c r="C156" s="215" t="s">
        <v>6</v>
      </c>
      <c r="D156" s="334" t="s">
        <v>10944</v>
      </c>
      <c r="E156" s="334" t="s">
        <v>8973</v>
      </c>
      <c r="F156" s="75">
        <v>1.5649103930000003</v>
      </c>
      <c r="G156" s="75">
        <v>8.204633204999999E-3</v>
      </c>
      <c r="H156" s="75">
        <v>0.19448947482829379</v>
      </c>
      <c r="I156" s="75">
        <v>-2.085940829675506</v>
      </c>
      <c r="J156" s="44" t="s">
        <v>11</v>
      </c>
      <c r="K156" s="334" t="s">
        <v>10713</v>
      </c>
      <c r="L156" s="215">
        <v>9.4857300000000002</v>
      </c>
      <c r="M156" s="215">
        <v>77.210009999999997</v>
      </c>
      <c r="N156" s="215">
        <v>1978</v>
      </c>
      <c r="O156" s="44" t="s">
        <v>3525</v>
      </c>
      <c r="P156" s="75" t="s">
        <v>11046</v>
      </c>
    </row>
    <row r="157" spans="1:16" ht="13" customHeight="1" x14ac:dyDescent="0.15">
      <c r="A157" s="44">
        <v>156</v>
      </c>
      <c r="B157" s="215" t="s">
        <v>7176</v>
      </c>
      <c r="C157" s="215" t="s">
        <v>6</v>
      </c>
      <c r="D157" s="334" t="s">
        <v>10944</v>
      </c>
      <c r="E157" s="334" t="s">
        <v>9009</v>
      </c>
      <c r="F157" s="75">
        <v>2.9187180660000003</v>
      </c>
      <c r="G157" s="75">
        <v>1.4885496179999992E-2</v>
      </c>
      <c r="H157" s="75">
        <v>0.46519214627477679</v>
      </c>
      <c r="I157" s="75">
        <v>-1.8272366843867867</v>
      </c>
      <c r="J157" s="44" t="s">
        <v>11</v>
      </c>
      <c r="K157" s="334" t="s">
        <v>10713</v>
      </c>
      <c r="L157" s="215">
        <v>26.006930000000001</v>
      </c>
      <c r="M157" s="215">
        <v>76.491529999999997</v>
      </c>
      <c r="N157" s="215">
        <v>1990</v>
      </c>
      <c r="O157" s="44" t="s">
        <v>3525</v>
      </c>
      <c r="P157" s="75" t="s">
        <v>11047</v>
      </c>
    </row>
    <row r="158" spans="1:16" ht="13" customHeight="1" x14ac:dyDescent="0.15">
      <c r="A158" s="44">
        <v>157</v>
      </c>
      <c r="B158" s="215" t="s">
        <v>7176</v>
      </c>
      <c r="C158" s="215" t="s">
        <v>6</v>
      </c>
      <c r="D158" s="334" t="s">
        <v>10944</v>
      </c>
      <c r="E158" s="334" t="s">
        <v>8545</v>
      </c>
      <c r="F158" s="75">
        <v>2.291265127</v>
      </c>
      <c r="G158" s="75">
        <v>3.9145496539999972E-3</v>
      </c>
      <c r="H158" s="75">
        <v>0.3600753452047265</v>
      </c>
      <c r="I158" s="75">
        <v>-2.4073181937676322</v>
      </c>
      <c r="J158" s="44" t="s">
        <v>11</v>
      </c>
      <c r="K158" s="334" t="s">
        <v>10713</v>
      </c>
      <c r="L158" s="215">
        <v>27.315650000000002</v>
      </c>
      <c r="M158" s="215">
        <v>76.436329999999998</v>
      </c>
      <c r="N158" s="215">
        <v>1991</v>
      </c>
      <c r="O158" s="44" t="s">
        <v>3525</v>
      </c>
      <c r="P158" s="75" t="s">
        <v>11048</v>
      </c>
    </row>
    <row r="159" spans="1:16" ht="13" customHeight="1" x14ac:dyDescent="0.15">
      <c r="A159" s="44">
        <v>158</v>
      </c>
      <c r="B159" s="215" t="s">
        <v>7176</v>
      </c>
      <c r="C159" s="215" t="s">
        <v>6</v>
      </c>
      <c r="D159" s="334" t="s">
        <v>10944</v>
      </c>
      <c r="E159" s="334" t="s">
        <v>8394</v>
      </c>
      <c r="F159" s="75">
        <v>3.6547928990000007</v>
      </c>
      <c r="G159" s="75">
        <v>1.7396449699999997E-2</v>
      </c>
      <c r="H159" s="75">
        <v>0.56286277243757832</v>
      </c>
      <c r="I159" s="75">
        <v>-1.7595393743049197</v>
      </c>
      <c r="J159" s="44" t="s">
        <v>11</v>
      </c>
      <c r="K159" s="334" t="s">
        <v>10713</v>
      </c>
      <c r="L159" s="215">
        <v>21.797529999999998</v>
      </c>
      <c r="M159" s="215">
        <v>86.34299</v>
      </c>
      <c r="N159" s="215">
        <v>1997</v>
      </c>
      <c r="O159" s="44" t="s">
        <v>3525</v>
      </c>
      <c r="P159" s="75" t="s">
        <v>11049</v>
      </c>
    </row>
    <row r="160" spans="1:16" ht="13" customHeight="1" x14ac:dyDescent="0.15">
      <c r="A160" s="44">
        <v>159</v>
      </c>
      <c r="B160" s="215" t="s">
        <v>7176</v>
      </c>
      <c r="C160" s="215" t="s">
        <v>6</v>
      </c>
      <c r="D160" s="334" t="s">
        <v>10944</v>
      </c>
      <c r="E160" s="334" t="s">
        <v>8842</v>
      </c>
      <c r="F160" s="75">
        <v>1.5490868</v>
      </c>
      <c r="G160" s="75">
        <v>9.299999999999994E-3</v>
      </c>
      <c r="H160" s="75">
        <v>0.19007575326913365</v>
      </c>
      <c r="I160" s="75">
        <v>-2.0315170514460648</v>
      </c>
      <c r="J160" s="44" t="s">
        <v>11</v>
      </c>
      <c r="K160" s="334" t="s">
        <v>10713</v>
      </c>
      <c r="L160" s="215">
        <v>20.243580000000001</v>
      </c>
      <c r="M160" s="215">
        <v>79.398929999999993</v>
      </c>
      <c r="N160" s="215">
        <v>1994</v>
      </c>
      <c r="O160" s="44" t="s">
        <v>3525</v>
      </c>
      <c r="P160" s="75" t="s">
        <v>11197</v>
      </c>
    </row>
    <row r="161" spans="1:16" ht="13" customHeight="1" x14ac:dyDescent="0.15">
      <c r="A161" s="44">
        <v>160</v>
      </c>
      <c r="B161" s="215" t="s">
        <v>7176</v>
      </c>
      <c r="C161" s="215" t="s">
        <v>6</v>
      </c>
      <c r="D161" s="334" t="s">
        <v>10944</v>
      </c>
      <c r="E161" s="334" t="s">
        <v>9148</v>
      </c>
      <c r="F161" s="75">
        <v>1.501797813</v>
      </c>
      <c r="G161" s="75">
        <v>6.5624999999999998E-3</v>
      </c>
      <c r="H161" s="75">
        <v>0.17661146754898269</v>
      </c>
      <c r="I161" s="75">
        <v>-2.1829306835859867</v>
      </c>
      <c r="J161" s="44" t="s">
        <v>11</v>
      </c>
      <c r="K161" s="334" t="s">
        <v>10713</v>
      </c>
      <c r="L161" s="215">
        <v>21.944179999999999</v>
      </c>
      <c r="M161" s="215">
        <v>88.898039999999995</v>
      </c>
      <c r="N161" s="215">
        <v>1992</v>
      </c>
      <c r="O161" s="44" t="s">
        <v>3525</v>
      </c>
      <c r="P161" s="75" t="s">
        <v>11198</v>
      </c>
    </row>
    <row r="162" spans="1:16" ht="13" customHeight="1" x14ac:dyDescent="0.15">
      <c r="A162" s="44">
        <v>161</v>
      </c>
      <c r="B162" s="215" t="s">
        <v>7176</v>
      </c>
      <c r="C162" s="215" t="s">
        <v>6</v>
      </c>
      <c r="D162" s="334" t="s">
        <v>10944</v>
      </c>
      <c r="E162" s="334" t="s">
        <v>8907</v>
      </c>
      <c r="F162" s="75">
        <v>4.9105058600000016</v>
      </c>
      <c r="G162" s="75">
        <v>1.7957999999999984E-2</v>
      </c>
      <c r="H162" s="75">
        <v>0.69112623364849513</v>
      </c>
      <c r="I162" s="75">
        <v>-1.745742032776165</v>
      </c>
      <c r="J162" s="44" t="s">
        <v>11</v>
      </c>
      <c r="K162" s="334" t="s">
        <v>10713</v>
      </c>
      <c r="L162" s="215">
        <v>11.76371</v>
      </c>
      <c r="M162" s="215">
        <v>76.451700000000002</v>
      </c>
      <c r="N162" s="215">
        <v>1999</v>
      </c>
      <c r="O162" s="44" t="s">
        <v>3525</v>
      </c>
      <c r="P162" s="75" t="s">
        <v>10883</v>
      </c>
    </row>
    <row r="163" spans="1:16" ht="13" customHeight="1" x14ac:dyDescent="0.15">
      <c r="A163" s="44">
        <v>162</v>
      </c>
      <c r="B163" s="215" t="s">
        <v>7176</v>
      </c>
      <c r="C163" s="215" t="s">
        <v>6</v>
      </c>
      <c r="D163" s="334" t="s">
        <v>10944</v>
      </c>
      <c r="E163" s="334" t="s">
        <v>9149</v>
      </c>
      <c r="F163" s="75">
        <v>4.5486000000000013</v>
      </c>
      <c r="G163" s="75">
        <v>2.4449999999999996E-2</v>
      </c>
      <c r="H163" s="75">
        <v>0.65787774702322088</v>
      </c>
      <c r="I163" s="75">
        <v>-1.611721136540361</v>
      </c>
      <c r="J163" s="44" t="s">
        <v>11</v>
      </c>
      <c r="K163" s="334" t="s">
        <v>10713</v>
      </c>
      <c r="L163" s="215">
        <v>28.310199999999998</v>
      </c>
      <c r="M163" s="215">
        <v>81.42671</v>
      </c>
      <c r="N163" s="215">
        <v>1999</v>
      </c>
      <c r="O163" s="44" t="s">
        <v>3525</v>
      </c>
      <c r="P163" s="75" t="s">
        <v>11199</v>
      </c>
    </row>
    <row r="164" spans="1:16" ht="13" customHeight="1" x14ac:dyDescent="0.15">
      <c r="A164" s="44">
        <v>163</v>
      </c>
      <c r="B164" s="215" t="s">
        <v>7176</v>
      </c>
      <c r="C164" s="215" t="s">
        <v>6</v>
      </c>
      <c r="D164" s="334" t="s">
        <v>10944</v>
      </c>
      <c r="E164" s="334" t="s">
        <v>8910</v>
      </c>
      <c r="F164" s="75">
        <v>1.4007782</v>
      </c>
      <c r="G164" s="75">
        <v>4.978124999999999E-3</v>
      </c>
      <c r="H164" s="75">
        <v>0.14636937429942146</v>
      </c>
      <c r="I164" s="75">
        <v>-2.3029342025187742</v>
      </c>
      <c r="J164" s="44" t="s">
        <v>11</v>
      </c>
      <c r="K164" s="334" t="s">
        <v>10713</v>
      </c>
      <c r="L164" s="215">
        <v>13.4787</v>
      </c>
      <c r="M164" s="215">
        <v>75.617199999999997</v>
      </c>
      <c r="N164" s="215">
        <v>1999</v>
      </c>
      <c r="O164" s="44" t="s">
        <v>3525</v>
      </c>
      <c r="P164" s="75" t="s">
        <v>10739</v>
      </c>
    </row>
    <row r="165" spans="1:16" ht="13" customHeight="1" x14ac:dyDescent="0.15">
      <c r="A165" s="44">
        <v>164</v>
      </c>
      <c r="B165" s="215" t="s">
        <v>7176</v>
      </c>
      <c r="C165" s="215" t="s">
        <v>6</v>
      </c>
      <c r="D165" s="334" t="s">
        <v>10944</v>
      </c>
      <c r="E165" s="334" t="s">
        <v>8744</v>
      </c>
      <c r="F165" s="75">
        <v>0.42023345999999995</v>
      </c>
      <c r="G165" s="75">
        <v>2.1515699999999994E-3</v>
      </c>
      <c r="H165" s="75">
        <v>-0.37650937098091608</v>
      </c>
      <c r="I165" s="75">
        <v>-2.6672445198490551</v>
      </c>
      <c r="J165" s="44" t="s">
        <v>11</v>
      </c>
      <c r="K165" s="334" t="s">
        <v>10713</v>
      </c>
      <c r="L165" s="215">
        <v>-5.2655000000000003</v>
      </c>
      <c r="M165" s="215">
        <v>104.1738</v>
      </c>
      <c r="N165" s="215">
        <v>2002</v>
      </c>
      <c r="O165" s="44" t="s">
        <v>3525</v>
      </c>
      <c r="P165" s="75" t="s">
        <v>11200</v>
      </c>
    </row>
    <row r="166" spans="1:16" ht="13" customHeight="1" x14ac:dyDescent="0.15">
      <c r="A166" s="44">
        <v>165</v>
      </c>
      <c r="B166" s="215" t="s">
        <v>7176</v>
      </c>
      <c r="C166" s="215" t="s">
        <v>6</v>
      </c>
      <c r="D166" s="334" t="s">
        <v>10944</v>
      </c>
      <c r="E166" s="334" t="s">
        <v>8893</v>
      </c>
      <c r="F166" s="75">
        <v>2.5836600000000001</v>
      </c>
      <c r="G166" s="75">
        <v>4.3453049999999955E-3</v>
      </c>
      <c r="H166" s="75">
        <v>0.41223536155246554</v>
      </c>
      <c r="I166" s="75">
        <v>-2.3619797347117135</v>
      </c>
      <c r="J166" s="44" t="s">
        <v>11</v>
      </c>
      <c r="K166" s="334" t="s">
        <v>10713</v>
      </c>
      <c r="L166" s="215">
        <v>27.498999999999999</v>
      </c>
      <c r="M166" s="215">
        <v>84.415999999999997</v>
      </c>
      <c r="N166" s="215">
        <v>1976</v>
      </c>
      <c r="O166" s="44" t="s">
        <v>3525</v>
      </c>
      <c r="P166" s="75" t="s">
        <v>11142</v>
      </c>
    </row>
    <row r="167" spans="1:16" ht="13" customHeight="1" x14ac:dyDescent="0.15">
      <c r="A167" s="44">
        <v>166</v>
      </c>
      <c r="B167" s="215" t="s">
        <v>7176</v>
      </c>
      <c r="C167" s="215" t="s">
        <v>6</v>
      </c>
      <c r="D167" s="334" t="s">
        <v>10944</v>
      </c>
      <c r="E167" s="334" t="s">
        <v>8743</v>
      </c>
      <c r="F167" s="75">
        <v>1.4552529300000001</v>
      </c>
      <c r="G167" s="75">
        <v>5.9699999999999953E-3</v>
      </c>
      <c r="H167" s="75">
        <v>0.16293848236444339</v>
      </c>
      <c r="I167" s="75">
        <v>-2.224025668870631</v>
      </c>
      <c r="J167" s="44" t="s">
        <v>11</v>
      </c>
      <c r="K167" s="334" t="s">
        <v>10713</v>
      </c>
      <c r="L167" s="215">
        <v>15.45</v>
      </c>
      <c r="M167" s="215">
        <v>99.25</v>
      </c>
      <c r="N167" s="215">
        <v>2006</v>
      </c>
      <c r="O167" s="44" t="s">
        <v>3525</v>
      </c>
      <c r="P167" s="75" t="s">
        <v>11098</v>
      </c>
    </row>
    <row r="168" spans="1:16" ht="13" customHeight="1" x14ac:dyDescent="0.15">
      <c r="A168" s="44">
        <v>167</v>
      </c>
      <c r="B168" s="215" t="s">
        <v>7176</v>
      </c>
      <c r="C168" s="215" t="s">
        <v>6</v>
      </c>
      <c r="D168" s="334" t="s">
        <v>10944</v>
      </c>
      <c r="E168" s="334" t="s">
        <v>9096</v>
      </c>
      <c r="F168" s="75">
        <v>4.354000000000001</v>
      </c>
      <c r="G168" s="75">
        <v>1.7553191489999991E-2</v>
      </c>
      <c r="H168" s="75">
        <v>0.63888842470507556</v>
      </c>
      <c r="I168" s="75">
        <v>-1.7556439093699998</v>
      </c>
      <c r="J168" s="44" t="s">
        <v>11</v>
      </c>
      <c r="K168" s="334" t="s">
        <v>10713</v>
      </c>
      <c r="L168" s="215">
        <v>22.291830000000001</v>
      </c>
      <c r="M168" s="215">
        <v>80.560190000000006</v>
      </c>
      <c r="N168" s="215">
        <v>1997</v>
      </c>
      <c r="O168" s="44" t="s">
        <v>3525</v>
      </c>
      <c r="P168" s="75" t="s">
        <v>10742</v>
      </c>
    </row>
    <row r="169" spans="1:16" ht="13" customHeight="1" x14ac:dyDescent="0.15">
      <c r="A169" s="44">
        <v>168</v>
      </c>
      <c r="B169" s="215" t="s">
        <v>7176</v>
      </c>
      <c r="C169" s="215" t="s">
        <v>6</v>
      </c>
      <c r="D169" s="334" t="s">
        <v>10944</v>
      </c>
      <c r="E169" s="334" t="s">
        <v>8362</v>
      </c>
      <c r="F169" s="75">
        <v>5.8480000000000016</v>
      </c>
      <c r="G169" s="75">
        <v>2.5149700599999995E-2</v>
      </c>
      <c r="H169" s="75">
        <v>0.76700736394980407</v>
      </c>
      <c r="I169" s="75">
        <v>-1.5994671807290022</v>
      </c>
      <c r="J169" s="44" t="s">
        <v>11</v>
      </c>
      <c r="K169" s="334" t="s">
        <v>10713</v>
      </c>
      <c r="L169" s="215">
        <v>26.599951000000001</v>
      </c>
      <c r="M169" s="215">
        <v>93.466759999999994</v>
      </c>
      <c r="N169" s="215">
        <v>1997</v>
      </c>
      <c r="O169" s="44" t="s">
        <v>3525</v>
      </c>
      <c r="P169" s="75" t="s">
        <v>10791</v>
      </c>
    </row>
    <row r="170" spans="1:16" ht="13" customHeight="1" x14ac:dyDescent="0.15">
      <c r="A170" s="44">
        <v>169</v>
      </c>
      <c r="B170" s="215" t="s">
        <v>7176</v>
      </c>
      <c r="C170" s="215" t="s">
        <v>6</v>
      </c>
      <c r="D170" s="334" t="s">
        <v>10944</v>
      </c>
      <c r="E170" s="334" t="s">
        <v>8628</v>
      </c>
      <c r="F170" s="75">
        <v>1.3334600000000001</v>
      </c>
      <c r="G170" s="75">
        <v>1.0000499999999994E-2</v>
      </c>
      <c r="H170" s="75">
        <v>0.12497999262445104</v>
      </c>
      <c r="I170" s="75">
        <v>-1.9999782858187549</v>
      </c>
      <c r="J170" s="44" t="s">
        <v>11</v>
      </c>
      <c r="K170" s="334" t="s">
        <v>10713</v>
      </c>
      <c r="L170" s="215">
        <v>21.447579999999999</v>
      </c>
      <c r="M170" s="215">
        <v>77.17286</v>
      </c>
      <c r="N170" s="215">
        <v>2003</v>
      </c>
      <c r="O170" s="44" t="s">
        <v>3525</v>
      </c>
      <c r="P170" s="75" t="s">
        <v>10881</v>
      </c>
    </row>
    <row r="171" spans="1:16" ht="13" customHeight="1" x14ac:dyDescent="0.15">
      <c r="A171" s="44">
        <v>170</v>
      </c>
      <c r="B171" s="215" t="s">
        <v>7176</v>
      </c>
      <c r="C171" s="215" t="s">
        <v>6</v>
      </c>
      <c r="D171" s="334" t="s">
        <v>10944</v>
      </c>
      <c r="E171" s="334" t="s">
        <v>8461</v>
      </c>
      <c r="F171" s="75">
        <v>6.2841000000000005</v>
      </c>
      <c r="G171" s="75">
        <v>1.7249999999999991E-2</v>
      </c>
      <c r="H171" s="75">
        <v>0.79824308742819006</v>
      </c>
      <c r="I171" s="75">
        <v>-1.7632109005907071</v>
      </c>
      <c r="J171" s="44" t="s">
        <v>11</v>
      </c>
      <c r="K171" s="334" t="s">
        <v>10713</v>
      </c>
      <c r="L171" s="215">
        <v>12.03626</v>
      </c>
      <c r="M171" s="215">
        <v>76.142679999999999</v>
      </c>
      <c r="N171" s="215">
        <v>1997</v>
      </c>
      <c r="O171" s="44" t="s">
        <v>3525</v>
      </c>
      <c r="P171" s="75" t="s">
        <v>10882</v>
      </c>
    </row>
    <row r="172" spans="1:16" ht="13" customHeight="1" x14ac:dyDescent="0.15">
      <c r="A172" s="44">
        <v>171</v>
      </c>
      <c r="B172" s="215" t="s">
        <v>7176</v>
      </c>
      <c r="C172" s="215" t="s">
        <v>6</v>
      </c>
      <c r="D172" s="334" t="s">
        <v>10944</v>
      </c>
      <c r="E172" s="334" t="s">
        <v>8582</v>
      </c>
      <c r="F172" s="75">
        <v>3.117</v>
      </c>
      <c r="G172" s="75">
        <v>1.0476076559999997E-2</v>
      </c>
      <c r="H172" s="75">
        <v>0.49373680227683986</v>
      </c>
      <c r="I172" s="75">
        <v>-1.9798013363766223</v>
      </c>
      <c r="J172" s="44" t="s">
        <v>11</v>
      </c>
      <c r="K172" s="334" t="s">
        <v>10713</v>
      </c>
      <c r="L172" s="215">
        <v>24.32385</v>
      </c>
      <c r="M172" s="215">
        <v>80.543840000000003</v>
      </c>
      <c r="N172" s="215">
        <v>2003</v>
      </c>
      <c r="O172" s="44" t="s">
        <v>3525</v>
      </c>
      <c r="P172" s="75" t="s">
        <v>11044</v>
      </c>
    </row>
    <row r="173" spans="1:16" ht="13" customHeight="1" x14ac:dyDescent="0.15">
      <c r="A173" s="44">
        <v>172</v>
      </c>
      <c r="B173" s="215" t="s">
        <v>7176</v>
      </c>
      <c r="C173" s="215" t="s">
        <v>6</v>
      </c>
      <c r="D173" s="334" t="s">
        <v>10944</v>
      </c>
      <c r="E173" s="334" t="s">
        <v>8922</v>
      </c>
      <c r="F173" s="75">
        <v>4.5173999999999994</v>
      </c>
      <c r="G173" s="75">
        <v>8.5500000000000038E-3</v>
      </c>
      <c r="H173" s="75">
        <v>0.65488854752430803</v>
      </c>
      <c r="I173" s="75">
        <v>-2.0680338852718272</v>
      </c>
      <c r="J173" s="44" t="s">
        <v>11</v>
      </c>
      <c r="K173" s="334" t="s">
        <v>10713</v>
      </c>
      <c r="L173" s="215">
        <v>21.568259999999999</v>
      </c>
      <c r="M173" s="215">
        <v>79.465199999999996</v>
      </c>
      <c r="N173" s="215">
        <v>2000</v>
      </c>
      <c r="O173" s="44" t="s">
        <v>3525</v>
      </c>
      <c r="P173" s="75" t="s">
        <v>11022</v>
      </c>
    </row>
    <row r="174" spans="1:16" ht="13" customHeight="1" x14ac:dyDescent="0.15">
      <c r="A174" s="44">
        <v>173</v>
      </c>
      <c r="B174" s="215" t="s">
        <v>7176</v>
      </c>
      <c r="C174" s="215" t="s">
        <v>6</v>
      </c>
      <c r="D174" s="334" t="s">
        <v>10944</v>
      </c>
      <c r="E174" s="334" t="s">
        <v>9009</v>
      </c>
      <c r="F174" s="75">
        <v>5.6</v>
      </c>
      <c r="G174" s="75">
        <v>1.7213114749999991E-2</v>
      </c>
      <c r="H174" s="75">
        <v>0.74818802700620046</v>
      </c>
      <c r="I174" s="75">
        <v>-1.7641405360442324</v>
      </c>
      <c r="J174" s="44" t="s">
        <v>11</v>
      </c>
      <c r="K174" s="334" t="s">
        <v>10713</v>
      </c>
      <c r="L174" s="215">
        <v>26.006930000000001</v>
      </c>
      <c r="M174" s="215">
        <v>76.491529999999997</v>
      </c>
      <c r="N174" s="215">
        <v>2003</v>
      </c>
      <c r="O174" s="44" t="s">
        <v>3525</v>
      </c>
      <c r="P174" s="75" t="s">
        <v>11047</v>
      </c>
    </row>
    <row r="175" spans="1:16" ht="13" customHeight="1" x14ac:dyDescent="0.15">
      <c r="A175" s="44">
        <v>174</v>
      </c>
      <c r="B175" s="215" t="s">
        <v>7176</v>
      </c>
      <c r="C175" s="215" t="s">
        <v>6</v>
      </c>
      <c r="D175" s="334" t="s">
        <v>10944</v>
      </c>
      <c r="E175" s="334" t="s">
        <v>8463</v>
      </c>
      <c r="F175" s="75">
        <v>0.39</v>
      </c>
      <c r="G175" s="75">
        <v>1.1999999999999984E-3</v>
      </c>
      <c r="H175" s="75">
        <v>-0.40893539297350079</v>
      </c>
      <c r="I175" s="75">
        <v>-2.9208187539523753</v>
      </c>
      <c r="J175" s="44" t="s">
        <v>11</v>
      </c>
      <c r="K175" s="334" t="s">
        <v>10713</v>
      </c>
      <c r="L175" s="215">
        <v>48.004759999999997</v>
      </c>
      <c r="M175" s="215">
        <v>137.99822</v>
      </c>
      <c r="N175" s="215">
        <v>1998</v>
      </c>
      <c r="O175" s="44" t="s">
        <v>3525</v>
      </c>
      <c r="P175" s="75" t="s">
        <v>10792</v>
      </c>
    </row>
    <row r="176" spans="1:16" ht="13" customHeight="1" x14ac:dyDescent="0.15">
      <c r="A176" s="44">
        <v>175</v>
      </c>
      <c r="B176" s="215" t="s">
        <v>7176</v>
      </c>
      <c r="C176" s="215" t="s">
        <v>6</v>
      </c>
      <c r="D176" s="334" t="s">
        <v>10944</v>
      </c>
      <c r="E176" s="334" t="s">
        <v>8617</v>
      </c>
      <c r="F176" s="75">
        <v>0.81149999999999989</v>
      </c>
      <c r="G176" s="75">
        <v>4.9049999999999962E-3</v>
      </c>
      <c r="H176" s="75">
        <v>-9.0711475837749328E-2</v>
      </c>
      <c r="I176" s="75">
        <v>-2.3093609882840327</v>
      </c>
      <c r="J176" s="44" t="s">
        <v>11</v>
      </c>
      <c r="K176" s="334" t="s">
        <v>10713</v>
      </c>
      <c r="L176" s="215">
        <v>20.243580000000001</v>
      </c>
      <c r="M176" s="215">
        <v>79.398929999999993</v>
      </c>
      <c r="N176" s="215">
        <v>2003</v>
      </c>
      <c r="O176" s="44" t="s">
        <v>3525</v>
      </c>
      <c r="P176" s="75" t="s">
        <v>11197</v>
      </c>
    </row>
    <row r="177" spans="1:16" ht="13" customHeight="1" x14ac:dyDescent="0.15">
      <c r="A177" s="44">
        <v>176</v>
      </c>
      <c r="B177" s="215" t="s">
        <v>7176</v>
      </c>
      <c r="C177" s="215" t="s">
        <v>6</v>
      </c>
      <c r="D177" s="334" t="s">
        <v>10944</v>
      </c>
      <c r="E177" s="334" t="s">
        <v>8504</v>
      </c>
      <c r="F177" s="75">
        <v>0.34599999999999997</v>
      </c>
      <c r="G177" s="75">
        <v>2.8349999999999981E-3</v>
      </c>
      <c r="H177" s="75">
        <v>-0.46092390120722337</v>
      </c>
      <c r="I177" s="75">
        <v>-2.5474469367710748</v>
      </c>
      <c r="J177" s="44" t="s">
        <v>11</v>
      </c>
      <c r="K177" s="334" t="s">
        <v>10713</v>
      </c>
      <c r="L177" s="215">
        <v>4.7</v>
      </c>
      <c r="M177" s="215">
        <v>102.4666</v>
      </c>
      <c r="N177" s="215">
        <v>2000</v>
      </c>
      <c r="O177" s="44" t="s">
        <v>3525</v>
      </c>
      <c r="P177" s="75" t="s">
        <v>10793</v>
      </c>
    </row>
    <row r="178" spans="1:16" ht="13" customHeight="1" x14ac:dyDescent="0.15">
      <c r="A178" s="44">
        <v>177</v>
      </c>
      <c r="B178" s="215" t="s">
        <v>7176</v>
      </c>
      <c r="C178" s="215" t="s">
        <v>6</v>
      </c>
      <c r="D178" s="334" t="s">
        <v>10944</v>
      </c>
      <c r="E178" s="334" t="s">
        <v>8622</v>
      </c>
      <c r="F178" s="75">
        <v>0.26600000000000001</v>
      </c>
      <c r="G178" s="75">
        <v>1.6499999999999991E-3</v>
      </c>
      <c r="H178" s="75">
        <v>-0.57511836336893296</v>
      </c>
      <c r="I178" s="75">
        <v>-2.7825160557860937</v>
      </c>
      <c r="J178" s="44" t="s">
        <v>11</v>
      </c>
      <c r="K178" s="334" t="s">
        <v>10713</v>
      </c>
      <c r="L178" s="215">
        <v>4.7</v>
      </c>
      <c r="M178" s="215">
        <v>102.4666</v>
      </c>
      <c r="N178" s="215">
        <v>2000</v>
      </c>
      <c r="O178" s="44" t="s">
        <v>3525</v>
      </c>
      <c r="P178" s="75" t="s">
        <v>10793</v>
      </c>
    </row>
    <row r="179" spans="1:16" ht="13" customHeight="1" x14ac:dyDescent="0.15">
      <c r="A179" s="44">
        <v>178</v>
      </c>
      <c r="B179" s="215" t="s">
        <v>7176</v>
      </c>
      <c r="C179" s="215" t="s">
        <v>6</v>
      </c>
      <c r="D179" s="334" t="s">
        <v>10944</v>
      </c>
      <c r="E179" s="334" t="s">
        <v>8740</v>
      </c>
      <c r="F179" s="75">
        <v>0.42599999999999999</v>
      </c>
      <c r="G179" s="75">
        <v>2.9699999999999974E-3</v>
      </c>
      <c r="H179" s="75">
        <v>-0.37059040089728107</v>
      </c>
      <c r="I179" s="75">
        <v>-2.5272435506827877</v>
      </c>
      <c r="J179" s="44" t="s">
        <v>11</v>
      </c>
      <c r="K179" s="334" t="s">
        <v>10713</v>
      </c>
      <c r="L179" s="215">
        <v>4.7</v>
      </c>
      <c r="M179" s="215">
        <v>102.4666</v>
      </c>
      <c r="N179" s="215">
        <v>2000</v>
      </c>
      <c r="O179" s="44" t="s">
        <v>3525</v>
      </c>
      <c r="P179" s="75" t="s">
        <v>10793</v>
      </c>
    </row>
    <row r="180" spans="1:16" ht="13" customHeight="1" x14ac:dyDescent="0.15">
      <c r="A180" s="44">
        <v>179</v>
      </c>
      <c r="B180" s="215" t="s">
        <v>12</v>
      </c>
      <c r="C180" s="215">
        <v>8</v>
      </c>
      <c r="D180" s="334" t="s">
        <v>10944</v>
      </c>
      <c r="E180" s="334" t="s">
        <v>8833</v>
      </c>
      <c r="F180" s="75">
        <v>9.7399999999999959E-2</v>
      </c>
      <c r="G180" s="75">
        <v>2.6999999999999995E-4</v>
      </c>
      <c r="H180" s="75">
        <v>-1.0114410431213845</v>
      </c>
      <c r="I180" s="75">
        <v>-3.5686362358410126</v>
      </c>
      <c r="J180" s="44" t="s">
        <v>9109</v>
      </c>
      <c r="K180" s="334" t="s">
        <v>10714</v>
      </c>
      <c r="L180" s="215">
        <v>63.608499999999999</v>
      </c>
      <c r="M180" s="215">
        <v>-149.84229999999999</v>
      </c>
      <c r="N180" s="215" t="s">
        <v>6265</v>
      </c>
      <c r="O180" s="44" t="s">
        <v>3524</v>
      </c>
      <c r="P180" s="75" t="s">
        <v>10824</v>
      </c>
    </row>
    <row r="181" spans="1:16" ht="13" customHeight="1" x14ac:dyDescent="0.15">
      <c r="A181" s="44">
        <v>180</v>
      </c>
      <c r="B181" s="215" t="s">
        <v>12</v>
      </c>
      <c r="C181" s="215">
        <v>8</v>
      </c>
      <c r="D181" s="334" t="s">
        <v>10944</v>
      </c>
      <c r="E181" s="334" t="s">
        <v>8833</v>
      </c>
      <c r="F181" s="75">
        <v>4.2039999999999994E-2</v>
      </c>
      <c r="G181" s="75">
        <v>1.3499999999999997E-4</v>
      </c>
      <c r="H181" s="75">
        <v>-1.3763372926437953</v>
      </c>
      <c r="I181" s="75">
        <v>-3.8696662315049939</v>
      </c>
      <c r="J181" s="44" t="s">
        <v>9109</v>
      </c>
      <c r="K181" s="334" t="s">
        <v>10714</v>
      </c>
      <c r="L181" s="215">
        <v>63.608499999999999</v>
      </c>
      <c r="M181" s="215">
        <v>-149.84229999999999</v>
      </c>
      <c r="N181" s="215" t="s">
        <v>6073</v>
      </c>
      <c r="O181" s="44" t="s">
        <v>3524</v>
      </c>
      <c r="P181" s="75" t="s">
        <v>10824</v>
      </c>
    </row>
    <row r="182" spans="1:16" ht="13" customHeight="1" x14ac:dyDescent="0.15">
      <c r="A182" s="44">
        <v>181</v>
      </c>
      <c r="B182" s="215" t="s">
        <v>12</v>
      </c>
      <c r="C182" s="215">
        <v>8</v>
      </c>
      <c r="D182" s="334" t="s">
        <v>10944</v>
      </c>
      <c r="E182" s="334" t="s">
        <v>6590</v>
      </c>
      <c r="F182" s="75">
        <v>0.45452999999999993</v>
      </c>
      <c r="G182" s="75">
        <v>1.7099999999999988E-3</v>
      </c>
      <c r="H182" s="75">
        <v>-0.34243744708561885</v>
      </c>
      <c r="I182" s="75">
        <v>-2.7670038896078464</v>
      </c>
      <c r="J182" s="44" t="s">
        <v>9109</v>
      </c>
      <c r="K182" s="334" t="s">
        <v>10714</v>
      </c>
      <c r="L182" s="215">
        <v>47.153599999999997</v>
      </c>
      <c r="M182" s="215">
        <v>-82.036199999999994</v>
      </c>
      <c r="N182" s="215" t="s">
        <v>6591</v>
      </c>
      <c r="O182" s="44" t="s">
        <v>3524</v>
      </c>
      <c r="P182" s="75" t="s">
        <v>11027</v>
      </c>
    </row>
    <row r="183" spans="1:16" ht="13" customHeight="1" x14ac:dyDescent="0.15">
      <c r="A183" s="44">
        <v>182</v>
      </c>
      <c r="B183" s="215" t="s">
        <v>12</v>
      </c>
      <c r="C183" s="215">
        <v>8</v>
      </c>
      <c r="D183" s="334" t="s">
        <v>10944</v>
      </c>
      <c r="E183" s="334" t="s">
        <v>6590</v>
      </c>
      <c r="F183" s="75">
        <v>0.26306000000000002</v>
      </c>
      <c r="G183" s="75">
        <v>1.619999999999999E-3</v>
      </c>
      <c r="H183" s="75">
        <v>-0.57994518422123631</v>
      </c>
      <c r="I183" s="75">
        <v>-2.7904849854573692</v>
      </c>
      <c r="J183" s="44" t="s">
        <v>9109</v>
      </c>
      <c r="K183" s="334" t="s">
        <v>10714</v>
      </c>
      <c r="L183" s="215">
        <v>47.153599999999997</v>
      </c>
      <c r="M183" s="215">
        <v>-82.036199999999994</v>
      </c>
      <c r="N183" s="215">
        <v>1969</v>
      </c>
      <c r="O183" s="44" t="s">
        <v>3524</v>
      </c>
      <c r="P183" s="75" t="s">
        <v>11027</v>
      </c>
    </row>
    <row r="184" spans="1:16" ht="13" customHeight="1" x14ac:dyDescent="0.15">
      <c r="A184" s="44">
        <v>183</v>
      </c>
      <c r="B184" s="215" t="s">
        <v>12</v>
      </c>
      <c r="C184" s="215">
        <v>8</v>
      </c>
      <c r="D184" s="334" t="s">
        <v>10944</v>
      </c>
      <c r="E184" s="334" t="s">
        <v>6241</v>
      </c>
      <c r="F184" s="75">
        <v>6.8549999999999986E-2</v>
      </c>
      <c r="G184" s="75">
        <v>3.5999999999999959E-4</v>
      </c>
      <c r="H184" s="75">
        <v>-1.1639925408744685</v>
      </c>
      <c r="I184" s="75">
        <v>-3.4436974992327127</v>
      </c>
      <c r="J184" s="44" t="s">
        <v>9109</v>
      </c>
      <c r="K184" s="334" t="s">
        <v>10714</v>
      </c>
      <c r="L184" s="215">
        <v>63.313000000000002</v>
      </c>
      <c r="M184" s="215">
        <v>-150.286</v>
      </c>
      <c r="N184" s="215" t="s">
        <v>6165</v>
      </c>
      <c r="O184" s="44" t="s">
        <v>3524</v>
      </c>
      <c r="P184" s="75" t="s">
        <v>11028</v>
      </c>
    </row>
    <row r="185" spans="1:16" ht="13" customHeight="1" x14ac:dyDescent="0.15">
      <c r="A185" s="44">
        <v>184</v>
      </c>
      <c r="B185" s="215" t="s">
        <v>12</v>
      </c>
      <c r="C185" s="215">
        <v>8</v>
      </c>
      <c r="D185" s="334" t="s">
        <v>10944</v>
      </c>
      <c r="E185" s="334" t="s">
        <v>8832</v>
      </c>
      <c r="F185" s="75">
        <v>0.52860000000000007</v>
      </c>
      <c r="G185" s="75">
        <v>1.7999999999999982E-3</v>
      </c>
      <c r="H185" s="75">
        <v>-0.27687284120430838</v>
      </c>
      <c r="I185" s="75">
        <v>-2.744727494896694</v>
      </c>
      <c r="J185" s="44" t="s">
        <v>9109</v>
      </c>
      <c r="K185" s="334" t="s">
        <v>10714</v>
      </c>
      <c r="L185" s="215">
        <v>48.042400000000001</v>
      </c>
      <c r="M185" s="215">
        <v>-88.754900000000006</v>
      </c>
      <c r="N185" s="215" t="s">
        <v>5876</v>
      </c>
      <c r="O185" s="44" t="s">
        <v>3524</v>
      </c>
      <c r="P185" s="75" t="s">
        <v>10990</v>
      </c>
    </row>
    <row r="186" spans="1:16" ht="13" customHeight="1" x14ac:dyDescent="0.15">
      <c r="A186" s="44">
        <v>185</v>
      </c>
      <c r="B186" s="215" t="s">
        <v>12</v>
      </c>
      <c r="C186" s="215">
        <v>8</v>
      </c>
      <c r="D186" s="334" t="s">
        <v>10944</v>
      </c>
      <c r="E186" s="334" t="s">
        <v>8832</v>
      </c>
      <c r="F186" s="75">
        <v>0.48479999999999995</v>
      </c>
      <c r="G186" s="75">
        <v>1.9349999999999981E-3</v>
      </c>
      <c r="H186" s="75">
        <v>-0.31443738884177019</v>
      </c>
      <c r="I186" s="75">
        <v>-2.7133190306450699</v>
      </c>
      <c r="J186" s="44" t="s">
        <v>9109</v>
      </c>
      <c r="K186" s="334" t="s">
        <v>10714</v>
      </c>
      <c r="L186" s="215">
        <v>48.042400000000001</v>
      </c>
      <c r="M186" s="215">
        <v>-88.754900000000006</v>
      </c>
      <c r="N186" s="215" t="s">
        <v>5978</v>
      </c>
      <c r="O186" s="44" t="s">
        <v>3524</v>
      </c>
      <c r="P186" s="75" t="s">
        <v>10990</v>
      </c>
    </row>
    <row r="187" spans="1:16" ht="13" customHeight="1" x14ac:dyDescent="0.15">
      <c r="A187" s="44">
        <v>186</v>
      </c>
      <c r="B187" s="215" t="s">
        <v>12</v>
      </c>
      <c r="C187" s="215">
        <v>8</v>
      </c>
      <c r="D187" s="334" t="s">
        <v>10944</v>
      </c>
      <c r="E187" s="334" t="s">
        <v>8681</v>
      </c>
      <c r="F187" s="75">
        <v>0.1739</v>
      </c>
      <c r="G187" s="75">
        <v>3.5999999999999959E-4</v>
      </c>
      <c r="H187" s="75">
        <v>-0.75970041799728749</v>
      </c>
      <c r="I187" s="75">
        <v>-3.4436974992327127</v>
      </c>
      <c r="J187" s="44" t="s">
        <v>9109</v>
      </c>
      <c r="K187" s="334" t="s">
        <v>10714</v>
      </c>
      <c r="L187" s="215">
        <v>52.941099999999999</v>
      </c>
      <c r="M187" s="215">
        <v>-117.92310000000001</v>
      </c>
      <c r="N187" s="215" t="s">
        <v>6144</v>
      </c>
      <c r="O187" s="44" t="s">
        <v>3524</v>
      </c>
      <c r="P187" s="75" t="s">
        <v>10911</v>
      </c>
    </row>
    <row r="188" spans="1:16" ht="13" customHeight="1" x14ac:dyDescent="0.15">
      <c r="A188" s="44">
        <v>187</v>
      </c>
      <c r="B188" s="215" t="s">
        <v>12</v>
      </c>
      <c r="C188" s="215">
        <v>8</v>
      </c>
      <c r="D188" s="334" t="s">
        <v>10944</v>
      </c>
      <c r="E188" s="334" t="s">
        <v>6327</v>
      </c>
      <c r="F188" s="75">
        <v>0.495</v>
      </c>
      <c r="G188" s="75">
        <v>1.6649999999999981E-3</v>
      </c>
      <c r="H188" s="75">
        <v>-0.3053948010664313</v>
      </c>
      <c r="I188" s="75">
        <v>-2.7785857621576615</v>
      </c>
      <c r="J188" s="44" t="s">
        <v>9109</v>
      </c>
      <c r="K188" s="334" t="s">
        <v>10714</v>
      </c>
      <c r="L188" s="215">
        <v>60.25</v>
      </c>
      <c r="M188" s="215">
        <v>-100.75</v>
      </c>
      <c r="N188" s="215">
        <v>1968</v>
      </c>
      <c r="O188" s="44" t="s">
        <v>3524</v>
      </c>
      <c r="P188" s="75" t="s">
        <v>11102</v>
      </c>
    </row>
    <row r="189" spans="1:16" ht="13" customHeight="1" x14ac:dyDescent="0.15">
      <c r="A189" s="44">
        <v>188</v>
      </c>
      <c r="B189" s="215" t="s">
        <v>12</v>
      </c>
      <c r="C189" s="215">
        <v>8</v>
      </c>
      <c r="D189" s="334" t="s">
        <v>10944</v>
      </c>
      <c r="E189" s="334" t="s">
        <v>6325</v>
      </c>
      <c r="F189" s="75">
        <v>0.43719999999999992</v>
      </c>
      <c r="G189" s="75">
        <v>1.7550000000000005E-3</v>
      </c>
      <c r="H189" s="75">
        <v>-0.35931984672233486</v>
      </c>
      <c r="I189" s="75">
        <v>-2.7557228791981569</v>
      </c>
      <c r="J189" s="44" t="s">
        <v>9109</v>
      </c>
      <c r="K189" s="334" t="s">
        <v>10714</v>
      </c>
      <c r="L189" s="215">
        <v>47.889800000000001</v>
      </c>
      <c r="M189" s="215">
        <v>-94.229299999999995</v>
      </c>
      <c r="N189" s="215" t="s">
        <v>5786</v>
      </c>
      <c r="O189" s="44" t="s">
        <v>3524</v>
      </c>
      <c r="P189" s="75" t="s">
        <v>11096</v>
      </c>
    </row>
    <row r="190" spans="1:16" ht="13" customHeight="1" x14ac:dyDescent="0.15">
      <c r="A190" s="44">
        <v>189</v>
      </c>
      <c r="B190" s="215" t="s">
        <v>12</v>
      </c>
      <c r="C190" s="215">
        <v>8</v>
      </c>
      <c r="D190" s="334" t="s">
        <v>10944</v>
      </c>
      <c r="E190" s="334" t="s">
        <v>6325</v>
      </c>
      <c r="F190" s="75">
        <v>0.42</v>
      </c>
      <c r="G190" s="75">
        <v>1.2599999999999996E-3</v>
      </c>
      <c r="H190" s="75">
        <v>-0.37675070960209955</v>
      </c>
      <c r="I190" s="75">
        <v>-2.8996294548824371</v>
      </c>
      <c r="J190" s="44" t="s">
        <v>9109</v>
      </c>
      <c r="K190" s="334" t="s">
        <v>10714</v>
      </c>
      <c r="L190" s="215">
        <v>47.889800000000001</v>
      </c>
      <c r="M190" s="215">
        <v>-94.229299999999995</v>
      </c>
      <c r="N190" s="215" t="s">
        <v>6655</v>
      </c>
      <c r="O190" s="44" t="s">
        <v>3524</v>
      </c>
      <c r="P190" s="75" t="s">
        <v>11096</v>
      </c>
    </row>
    <row r="191" spans="1:16" ht="13" customHeight="1" x14ac:dyDescent="0.15">
      <c r="A191" s="44">
        <v>190</v>
      </c>
      <c r="B191" s="215" t="s">
        <v>12</v>
      </c>
      <c r="C191" s="215">
        <v>8</v>
      </c>
      <c r="D191" s="334" t="s">
        <v>10944</v>
      </c>
      <c r="E191" s="334" t="s">
        <v>5999</v>
      </c>
      <c r="F191" s="75">
        <v>6.902999999999998E-2</v>
      </c>
      <c r="G191" s="75">
        <v>2.6999999999999995E-4</v>
      </c>
      <c r="H191" s="75">
        <v>-1.1609621266116941</v>
      </c>
      <c r="I191" s="75">
        <v>-3.5686362358410126</v>
      </c>
      <c r="J191" s="44" t="s">
        <v>9109</v>
      </c>
      <c r="K191" s="334" t="s">
        <v>10714</v>
      </c>
      <c r="L191" s="215">
        <v>55.787999999999997</v>
      </c>
      <c r="M191" s="215">
        <v>-110.65009999999999</v>
      </c>
      <c r="N191" s="215" t="s">
        <v>6000</v>
      </c>
      <c r="O191" s="44" t="s">
        <v>3524</v>
      </c>
      <c r="P191" s="75" t="s">
        <v>11097</v>
      </c>
    </row>
    <row r="192" spans="1:16" ht="13" customHeight="1" x14ac:dyDescent="0.15">
      <c r="A192" s="44">
        <v>191</v>
      </c>
      <c r="B192" s="215" t="s">
        <v>12</v>
      </c>
      <c r="C192" s="215">
        <v>8</v>
      </c>
      <c r="D192" s="334" t="s">
        <v>10944</v>
      </c>
      <c r="E192" s="334" t="s">
        <v>6002</v>
      </c>
      <c r="F192" s="75">
        <v>0.56700000000000006</v>
      </c>
      <c r="G192" s="75">
        <v>1.89E-3</v>
      </c>
      <c r="H192" s="75">
        <v>-0.24641694110709336</v>
      </c>
      <c r="I192" s="75">
        <v>-2.7235381958267557</v>
      </c>
      <c r="J192" s="44" t="s">
        <v>9109</v>
      </c>
      <c r="K192" s="334" t="s">
        <v>10714</v>
      </c>
      <c r="L192" s="215">
        <v>47.220300000000002</v>
      </c>
      <c r="M192" s="215">
        <v>-91.8643</v>
      </c>
      <c r="N192" s="215" t="s">
        <v>6003</v>
      </c>
      <c r="O192" s="44" t="s">
        <v>3524</v>
      </c>
      <c r="P192" s="75" t="s">
        <v>11103</v>
      </c>
    </row>
    <row r="193" spans="1:16" ht="13" customHeight="1" x14ac:dyDescent="0.15">
      <c r="A193" s="44">
        <v>192</v>
      </c>
      <c r="B193" s="215" t="s">
        <v>12</v>
      </c>
      <c r="C193" s="215">
        <v>8</v>
      </c>
      <c r="D193" s="334" t="s">
        <v>10944</v>
      </c>
      <c r="E193" s="334" t="s">
        <v>6002</v>
      </c>
      <c r="F193" s="75">
        <v>0.42499999999999999</v>
      </c>
      <c r="G193" s="75">
        <v>1.7999999999999982E-3</v>
      </c>
      <c r="H193" s="75">
        <v>-0.37161106994968846</v>
      </c>
      <c r="I193" s="75">
        <v>-2.744727494896694</v>
      </c>
      <c r="J193" s="44" t="s">
        <v>9109</v>
      </c>
      <c r="K193" s="334" t="s">
        <v>10714</v>
      </c>
      <c r="L193" s="215">
        <v>47.220300000000002</v>
      </c>
      <c r="M193" s="215">
        <v>-91.8643</v>
      </c>
      <c r="N193" s="215" t="s">
        <v>6270</v>
      </c>
      <c r="O193" s="44" t="s">
        <v>3524</v>
      </c>
      <c r="P193" s="75" t="s">
        <v>11103</v>
      </c>
    </row>
    <row r="194" spans="1:16" ht="13" customHeight="1" x14ac:dyDescent="0.15">
      <c r="A194" s="44">
        <v>193</v>
      </c>
      <c r="B194" s="215" t="s">
        <v>12</v>
      </c>
      <c r="C194" s="215">
        <v>8</v>
      </c>
      <c r="D194" s="334" t="s">
        <v>10944</v>
      </c>
      <c r="E194" s="334" t="s">
        <v>6002</v>
      </c>
      <c r="F194" s="75">
        <v>0.20699999999999999</v>
      </c>
      <c r="G194" s="75">
        <v>1.1249999999999997E-3</v>
      </c>
      <c r="H194" s="75">
        <v>-0.68402965454308218</v>
      </c>
      <c r="I194" s="75">
        <v>-2.9488474775526186</v>
      </c>
      <c r="J194" s="44" t="s">
        <v>9109</v>
      </c>
      <c r="K194" s="334" t="s">
        <v>10714</v>
      </c>
      <c r="L194" s="215">
        <v>47.220300000000002</v>
      </c>
      <c r="M194" s="215">
        <v>-91.8643</v>
      </c>
      <c r="N194" s="215" t="s">
        <v>6388</v>
      </c>
      <c r="O194" s="44" t="s">
        <v>3524</v>
      </c>
      <c r="P194" s="75" t="s">
        <v>11103</v>
      </c>
    </row>
    <row r="195" spans="1:16" ht="13" customHeight="1" x14ac:dyDescent="0.15">
      <c r="A195" s="44">
        <v>194</v>
      </c>
      <c r="B195" s="215" t="s">
        <v>12</v>
      </c>
      <c r="C195" s="215">
        <v>8</v>
      </c>
      <c r="D195" s="334" t="s">
        <v>10944</v>
      </c>
      <c r="E195" s="334" t="s">
        <v>6668</v>
      </c>
      <c r="F195" s="75">
        <v>0.35779</v>
      </c>
      <c r="G195" s="75">
        <v>1.0349999999999995E-3</v>
      </c>
      <c r="H195" s="75">
        <v>-0.44637180185000325</v>
      </c>
      <c r="I195" s="75">
        <v>-2.9850596502070634</v>
      </c>
      <c r="J195" s="44" t="s">
        <v>9109</v>
      </c>
      <c r="K195" s="334" t="s">
        <v>10714</v>
      </c>
      <c r="L195" s="215">
        <v>47.220300000000002</v>
      </c>
      <c r="M195" s="215">
        <v>-91.8643</v>
      </c>
      <c r="N195" s="215" t="s">
        <v>6768</v>
      </c>
      <c r="O195" s="44" t="s">
        <v>3524</v>
      </c>
      <c r="P195" s="75" t="s">
        <v>11103</v>
      </c>
    </row>
    <row r="196" spans="1:16" ht="13" customHeight="1" x14ac:dyDescent="0.15">
      <c r="A196" s="44">
        <v>195</v>
      </c>
      <c r="B196" s="215" t="s">
        <v>12</v>
      </c>
      <c r="C196" s="215">
        <v>8</v>
      </c>
      <c r="D196" s="334" t="s">
        <v>10944</v>
      </c>
      <c r="E196" s="334" t="s">
        <v>6160</v>
      </c>
      <c r="F196" s="75">
        <v>6.4260000000000012E-2</v>
      </c>
      <c r="G196" s="75">
        <v>3.5999999999999959E-4</v>
      </c>
      <c r="H196" s="75">
        <v>-1.1920592787845006</v>
      </c>
      <c r="I196" s="75">
        <v>-3.4436974992327127</v>
      </c>
      <c r="J196" s="44" t="s">
        <v>9109</v>
      </c>
      <c r="K196" s="334" t="s">
        <v>10714</v>
      </c>
      <c r="L196" s="215">
        <v>57.377600000000001</v>
      </c>
      <c r="M196" s="215">
        <v>-111.0484</v>
      </c>
      <c r="N196" s="215">
        <v>1979</v>
      </c>
      <c r="O196" s="44" t="s">
        <v>3524</v>
      </c>
      <c r="P196" s="75" t="s">
        <v>11104</v>
      </c>
    </row>
    <row r="197" spans="1:16" ht="13" customHeight="1" x14ac:dyDescent="0.15">
      <c r="A197" s="44">
        <v>196</v>
      </c>
      <c r="B197" s="215" t="s">
        <v>12</v>
      </c>
      <c r="C197" s="215">
        <v>8</v>
      </c>
      <c r="D197" s="334" t="s">
        <v>10944</v>
      </c>
      <c r="E197" s="334" t="s">
        <v>6204</v>
      </c>
      <c r="F197" s="75">
        <v>8.9969999999999994E-2</v>
      </c>
      <c r="G197" s="75">
        <v>5.4000000000000001E-4</v>
      </c>
      <c r="H197" s="75">
        <v>-1.0459022795208104</v>
      </c>
      <c r="I197" s="75">
        <v>-3.2676062401770314</v>
      </c>
      <c r="J197" s="44" t="s">
        <v>9109</v>
      </c>
      <c r="K197" s="334" t="s">
        <v>10714</v>
      </c>
      <c r="L197" s="215">
        <v>48.809800000000003</v>
      </c>
      <c r="M197" s="215">
        <v>-84.331000000000003</v>
      </c>
      <c r="N197" s="215" t="s">
        <v>6675</v>
      </c>
      <c r="O197" s="44" t="s">
        <v>3524</v>
      </c>
      <c r="P197" s="75" t="s">
        <v>11100</v>
      </c>
    </row>
    <row r="198" spans="1:16" ht="13" customHeight="1" x14ac:dyDescent="0.15">
      <c r="A198" s="44">
        <v>197</v>
      </c>
      <c r="B198" s="215" t="s">
        <v>12</v>
      </c>
      <c r="C198" s="215">
        <v>8</v>
      </c>
      <c r="D198" s="334" t="s">
        <v>10944</v>
      </c>
      <c r="E198" s="334" t="s">
        <v>6136</v>
      </c>
      <c r="F198" s="75">
        <v>0.3</v>
      </c>
      <c r="G198" s="75">
        <v>1.2599999999999996E-3</v>
      </c>
      <c r="H198" s="75">
        <v>-0.52287874528033762</v>
      </c>
      <c r="I198" s="75">
        <v>-2.8996294548824371</v>
      </c>
      <c r="J198" s="44" t="s">
        <v>9109</v>
      </c>
      <c r="K198" s="334" t="s">
        <v>10714</v>
      </c>
      <c r="L198" s="215">
        <v>45.786799999999999</v>
      </c>
      <c r="M198" s="215">
        <v>-75.117490000000004</v>
      </c>
      <c r="N198" s="215" t="s">
        <v>6137</v>
      </c>
      <c r="O198" s="44" t="s">
        <v>3524</v>
      </c>
      <c r="P198" s="75" t="s">
        <v>11109</v>
      </c>
    </row>
    <row r="199" spans="1:16" ht="13" customHeight="1" x14ac:dyDescent="0.15">
      <c r="A199" s="44">
        <v>198</v>
      </c>
      <c r="B199" s="215" t="s">
        <v>12</v>
      </c>
      <c r="C199" s="215">
        <v>8</v>
      </c>
      <c r="D199" s="334" t="s">
        <v>10944</v>
      </c>
      <c r="E199" s="334" t="s">
        <v>6175</v>
      </c>
      <c r="F199" s="75">
        <v>0.504</v>
      </c>
      <c r="G199" s="75">
        <v>1.1699999999999989E-3</v>
      </c>
      <c r="H199" s="75">
        <v>-0.29756946355447472</v>
      </c>
      <c r="I199" s="75">
        <v>-2.9318141382538383</v>
      </c>
      <c r="J199" s="44" t="s">
        <v>9109</v>
      </c>
      <c r="K199" s="334" t="s">
        <v>10714</v>
      </c>
      <c r="L199" s="215">
        <v>51.758899999999997</v>
      </c>
      <c r="M199" s="215">
        <v>-100.7852</v>
      </c>
      <c r="N199" s="215" t="s">
        <v>6165</v>
      </c>
      <c r="O199" s="44" t="s">
        <v>3524</v>
      </c>
      <c r="P199" s="75" t="s">
        <v>11110</v>
      </c>
    </row>
    <row r="200" spans="1:16" ht="13" customHeight="1" x14ac:dyDescent="0.15">
      <c r="A200" s="44">
        <v>199</v>
      </c>
      <c r="B200" s="215" t="s">
        <v>12</v>
      </c>
      <c r="C200" s="215">
        <v>8</v>
      </c>
      <c r="D200" s="334" t="s">
        <v>10944</v>
      </c>
      <c r="E200" s="334" t="s">
        <v>5977</v>
      </c>
      <c r="F200" s="75">
        <v>8.9999999999999927E-2</v>
      </c>
      <c r="G200" s="75">
        <v>4.9499999999999978E-4</v>
      </c>
      <c r="H200" s="75">
        <v>-1.0457574905606752</v>
      </c>
      <c r="I200" s="75">
        <v>-3.3053948010664311</v>
      </c>
      <c r="J200" s="44" t="s">
        <v>9109</v>
      </c>
      <c r="K200" s="334" t="s">
        <v>10714</v>
      </c>
      <c r="L200" s="215">
        <v>46.846200000000003</v>
      </c>
      <c r="M200" s="215">
        <v>-75.675600000000003</v>
      </c>
      <c r="N200" s="215" t="s">
        <v>6137</v>
      </c>
      <c r="O200" s="44" t="s">
        <v>3524</v>
      </c>
      <c r="P200" s="75" t="s">
        <v>11111</v>
      </c>
    </row>
    <row r="201" spans="1:16" ht="13" customHeight="1" x14ac:dyDescent="0.15">
      <c r="A201" s="44">
        <v>200</v>
      </c>
      <c r="B201" s="215" t="s">
        <v>12</v>
      </c>
      <c r="C201" s="215">
        <v>8</v>
      </c>
      <c r="D201" s="334" t="s">
        <v>10944</v>
      </c>
      <c r="E201" s="334" t="s">
        <v>5950</v>
      </c>
      <c r="F201" s="75">
        <v>5.3549999999999993E-2</v>
      </c>
      <c r="G201" s="75">
        <v>3.1499999999999963E-4</v>
      </c>
      <c r="H201" s="75">
        <v>-1.2712405248321255</v>
      </c>
      <c r="I201" s="75">
        <v>-3.5016894462103996</v>
      </c>
      <c r="J201" s="44" t="s">
        <v>9109</v>
      </c>
      <c r="K201" s="334" t="s">
        <v>10714</v>
      </c>
      <c r="L201" s="215">
        <v>63.47</v>
      </c>
      <c r="M201" s="215">
        <v>-138.274</v>
      </c>
      <c r="N201" s="215" t="s">
        <v>5951</v>
      </c>
      <c r="O201" s="44" t="s">
        <v>3524</v>
      </c>
      <c r="P201" s="75" t="s">
        <v>10686</v>
      </c>
    </row>
    <row r="202" spans="1:16" ht="13" customHeight="1" x14ac:dyDescent="0.15">
      <c r="A202" s="44">
        <v>201</v>
      </c>
      <c r="B202" s="215" t="s">
        <v>12</v>
      </c>
      <c r="C202" s="215">
        <v>9</v>
      </c>
      <c r="D202" s="334" t="s">
        <v>10944</v>
      </c>
      <c r="E202" s="334" t="s">
        <v>8664</v>
      </c>
      <c r="F202" s="75">
        <v>3.2999999999999995E-2</v>
      </c>
      <c r="G202" s="75">
        <v>1.3499999999999997E-4</v>
      </c>
      <c r="H202" s="75">
        <v>-1.4814860601221125</v>
      </c>
      <c r="I202" s="75">
        <v>-3.8696662315049939</v>
      </c>
      <c r="J202" s="44" t="s">
        <v>5894</v>
      </c>
      <c r="K202" s="334" t="s">
        <v>10714</v>
      </c>
      <c r="L202" s="215">
        <v>61.600203999999998</v>
      </c>
      <c r="M202" s="215">
        <v>-137.509432</v>
      </c>
      <c r="N202" s="215">
        <v>1981</v>
      </c>
      <c r="O202" s="44" t="s">
        <v>3524</v>
      </c>
      <c r="P202" s="75" t="s">
        <v>10794</v>
      </c>
    </row>
    <row r="203" spans="1:16" ht="13" customHeight="1" x14ac:dyDescent="0.15">
      <c r="A203" s="44">
        <v>202</v>
      </c>
      <c r="B203" s="215" t="s">
        <v>12</v>
      </c>
      <c r="C203" s="215">
        <v>9</v>
      </c>
      <c r="D203" s="334" t="s">
        <v>10944</v>
      </c>
      <c r="E203" s="334" t="s">
        <v>8665</v>
      </c>
      <c r="F203" s="75">
        <v>1.1999999999999999E-2</v>
      </c>
      <c r="G203" s="75">
        <v>9.0000000000000046E-5</v>
      </c>
      <c r="H203" s="75">
        <v>-1.9208187539523751</v>
      </c>
      <c r="I203" s="75">
        <v>-4.0457574905606748</v>
      </c>
      <c r="J203" s="44" t="s">
        <v>5894</v>
      </c>
      <c r="K203" s="334" t="s">
        <v>10714</v>
      </c>
      <c r="L203" s="215">
        <v>62.105699999999999</v>
      </c>
      <c r="M203" s="215">
        <v>-136.268</v>
      </c>
      <c r="N203" s="215">
        <v>1982</v>
      </c>
      <c r="O203" s="44" t="s">
        <v>3524</v>
      </c>
      <c r="P203" s="75" t="s">
        <v>10910</v>
      </c>
    </row>
    <row r="204" spans="1:16" ht="13" customHeight="1" x14ac:dyDescent="0.15">
      <c r="A204" s="44">
        <v>203</v>
      </c>
      <c r="B204" s="215" t="s">
        <v>12</v>
      </c>
      <c r="C204" s="215">
        <v>9</v>
      </c>
      <c r="D204" s="334" t="s">
        <v>10944</v>
      </c>
      <c r="E204" s="334" t="s">
        <v>6056</v>
      </c>
      <c r="F204" s="75">
        <v>2.6999999999999993E-2</v>
      </c>
      <c r="G204" s="75">
        <v>1.3499999999999997E-4</v>
      </c>
      <c r="H204" s="75">
        <v>-1.5686362358410126</v>
      </c>
      <c r="I204" s="75">
        <v>-3.8696662315049939</v>
      </c>
      <c r="J204" s="44" t="s">
        <v>5894</v>
      </c>
      <c r="K204" s="334" t="s">
        <v>10714</v>
      </c>
      <c r="L204" s="215">
        <v>64.209999999999994</v>
      </c>
      <c r="M204" s="215">
        <v>-147.10400000000001</v>
      </c>
      <c r="N204" s="215">
        <v>1986</v>
      </c>
      <c r="O204" s="44" t="s">
        <v>3524</v>
      </c>
      <c r="P204" s="75" t="s">
        <v>10795</v>
      </c>
    </row>
    <row r="205" spans="1:16" ht="13" customHeight="1" x14ac:dyDescent="0.15">
      <c r="A205" s="44">
        <v>204</v>
      </c>
      <c r="B205" s="215" t="s">
        <v>12</v>
      </c>
      <c r="C205" s="215">
        <v>9</v>
      </c>
      <c r="D205" s="334" t="s">
        <v>10944</v>
      </c>
      <c r="E205" s="334" t="s">
        <v>6056</v>
      </c>
      <c r="F205" s="75">
        <v>5.3999999999999965E-2</v>
      </c>
      <c r="G205" s="75">
        <v>7.019999999999995E-4</v>
      </c>
      <c r="H205" s="75">
        <v>-1.2676062401770316</v>
      </c>
      <c r="I205" s="75">
        <v>-3.1536628878701949</v>
      </c>
      <c r="J205" s="44" t="s">
        <v>5894</v>
      </c>
      <c r="K205" s="334" t="s">
        <v>10714</v>
      </c>
      <c r="L205" s="215">
        <v>64.209999999999994</v>
      </c>
      <c r="M205" s="215">
        <v>-147.10400000000001</v>
      </c>
      <c r="N205" s="215">
        <v>1976</v>
      </c>
      <c r="O205" s="44" t="s">
        <v>3524</v>
      </c>
      <c r="P205" s="75" t="s">
        <v>10795</v>
      </c>
    </row>
    <row r="206" spans="1:16" ht="13" customHeight="1" x14ac:dyDescent="0.15">
      <c r="A206" s="44">
        <v>205</v>
      </c>
      <c r="B206" s="215" t="s">
        <v>12</v>
      </c>
      <c r="C206" s="215">
        <v>9</v>
      </c>
      <c r="D206" s="334" t="s">
        <v>10944</v>
      </c>
      <c r="E206" s="334" t="s">
        <v>6056</v>
      </c>
      <c r="F206" s="75">
        <v>5.6999999999999995E-2</v>
      </c>
      <c r="G206" s="75">
        <v>2.6999999999999995E-4</v>
      </c>
      <c r="H206" s="75">
        <v>-1.2441251443275085</v>
      </c>
      <c r="I206" s="75">
        <v>-3.5686362358410126</v>
      </c>
      <c r="J206" s="44" t="s">
        <v>5894</v>
      </c>
      <c r="K206" s="334" t="s">
        <v>10714</v>
      </c>
      <c r="L206" s="215">
        <v>64.209999999999994</v>
      </c>
      <c r="M206" s="215">
        <v>-147.10400000000001</v>
      </c>
      <c r="N206" s="215" t="s">
        <v>6072</v>
      </c>
      <c r="O206" s="44" t="s">
        <v>3524</v>
      </c>
      <c r="P206" s="75" t="s">
        <v>10795</v>
      </c>
    </row>
    <row r="207" spans="1:16" ht="13" customHeight="1" x14ac:dyDescent="0.15">
      <c r="A207" s="44">
        <v>206</v>
      </c>
      <c r="B207" s="215" t="s">
        <v>12</v>
      </c>
      <c r="C207" s="215">
        <v>9</v>
      </c>
      <c r="D207" s="334" t="s">
        <v>10944</v>
      </c>
      <c r="E207" s="334" t="s">
        <v>6056</v>
      </c>
      <c r="F207" s="75">
        <v>5.6999999999999995E-2</v>
      </c>
      <c r="G207" s="75">
        <v>3.5999999999999959E-4</v>
      </c>
      <c r="H207" s="75">
        <v>-1.2441251443275085</v>
      </c>
      <c r="I207" s="75">
        <v>-3.4436974992327127</v>
      </c>
      <c r="J207" s="44" t="s">
        <v>5894</v>
      </c>
      <c r="K207" s="334" t="s">
        <v>10714</v>
      </c>
      <c r="L207" s="215">
        <v>64.209999999999994</v>
      </c>
      <c r="M207" s="215">
        <v>-147.10400000000001</v>
      </c>
      <c r="N207" s="215">
        <v>1980</v>
      </c>
      <c r="O207" s="44" t="s">
        <v>3524</v>
      </c>
      <c r="P207" s="75" t="s">
        <v>10795</v>
      </c>
    </row>
    <row r="208" spans="1:16" ht="13" customHeight="1" x14ac:dyDescent="0.15">
      <c r="A208" s="44">
        <v>207</v>
      </c>
      <c r="B208" s="215" t="s">
        <v>12</v>
      </c>
      <c r="C208" s="215">
        <v>9</v>
      </c>
      <c r="D208" s="334" t="s">
        <v>10944</v>
      </c>
      <c r="E208" s="334" t="s">
        <v>6056</v>
      </c>
      <c r="F208" s="75">
        <v>5.6999999999999995E-2</v>
      </c>
      <c r="G208" s="75">
        <v>6.7499999999999939E-4</v>
      </c>
      <c r="H208" s="75">
        <v>-1.2441251443275085</v>
      </c>
      <c r="I208" s="75">
        <v>-3.1706962271689751</v>
      </c>
      <c r="J208" s="44" t="s">
        <v>5894</v>
      </c>
      <c r="K208" s="334" t="s">
        <v>10714</v>
      </c>
      <c r="L208" s="215">
        <v>64.209999999999994</v>
      </c>
      <c r="M208" s="215">
        <v>-147.10400000000001</v>
      </c>
      <c r="N208" s="215">
        <v>1986</v>
      </c>
      <c r="O208" s="44" t="s">
        <v>3524</v>
      </c>
      <c r="P208" s="75" t="s">
        <v>10795</v>
      </c>
    </row>
    <row r="209" spans="1:16" ht="13" customHeight="1" x14ac:dyDescent="0.15">
      <c r="A209" s="44">
        <v>208</v>
      </c>
      <c r="B209" s="215" t="s">
        <v>12</v>
      </c>
      <c r="C209" s="215">
        <v>9</v>
      </c>
      <c r="D209" s="334" t="s">
        <v>10944</v>
      </c>
      <c r="E209" s="334" t="s">
        <v>8830</v>
      </c>
      <c r="F209" s="75">
        <v>1.9199999999999998E-2</v>
      </c>
      <c r="G209" s="75">
        <v>4.4999999999999945E-4</v>
      </c>
      <c r="H209" s="75">
        <v>-1.7166987712964503</v>
      </c>
      <c r="I209" s="75">
        <v>-3.3467874862246565</v>
      </c>
      <c r="J209" s="44" t="s">
        <v>5894</v>
      </c>
      <c r="K209" s="334" t="s">
        <v>10714</v>
      </c>
      <c r="L209" s="215">
        <v>62.852499999999999</v>
      </c>
      <c r="M209" s="215">
        <v>-134.7715</v>
      </c>
      <c r="N209" s="215">
        <v>1982</v>
      </c>
      <c r="O209" s="44" t="s">
        <v>3524</v>
      </c>
      <c r="P209" s="75" t="s">
        <v>10822</v>
      </c>
    </row>
    <row r="210" spans="1:16" ht="13" customHeight="1" x14ac:dyDescent="0.15">
      <c r="A210" s="44">
        <v>209</v>
      </c>
      <c r="B210" s="215" t="s">
        <v>12</v>
      </c>
      <c r="C210" s="215">
        <v>9</v>
      </c>
      <c r="D210" s="334" t="s">
        <v>10944</v>
      </c>
      <c r="E210" s="334" t="s">
        <v>6347</v>
      </c>
      <c r="F210" s="75">
        <v>2.6999999999999993E-2</v>
      </c>
      <c r="G210" s="75">
        <v>3.5999999999999959E-4</v>
      </c>
      <c r="H210" s="75">
        <v>-1.5686362358410126</v>
      </c>
      <c r="I210" s="75">
        <v>-3.4436974992327127</v>
      </c>
      <c r="J210" s="44" t="s">
        <v>5894</v>
      </c>
      <c r="K210" s="334" t="s">
        <v>10714</v>
      </c>
      <c r="L210" s="215">
        <v>62.707999999999998</v>
      </c>
      <c r="M210" s="215">
        <v>-142.02000000000001</v>
      </c>
      <c r="N210" s="215">
        <v>1981</v>
      </c>
      <c r="O210" s="44" t="s">
        <v>3524</v>
      </c>
      <c r="P210" s="75" t="s">
        <v>10831</v>
      </c>
    </row>
    <row r="211" spans="1:16" ht="13" customHeight="1" x14ac:dyDescent="0.15">
      <c r="A211" s="44">
        <v>210</v>
      </c>
      <c r="B211" s="215" t="s">
        <v>12</v>
      </c>
      <c r="C211" s="215">
        <v>9</v>
      </c>
      <c r="D211" s="334" t="s">
        <v>10944</v>
      </c>
      <c r="E211" s="334" t="s">
        <v>6347</v>
      </c>
      <c r="F211" s="75">
        <v>3.599999999999999E-2</v>
      </c>
      <c r="G211" s="75">
        <v>2.0249999999999983E-4</v>
      </c>
      <c r="H211" s="75">
        <v>-1.4436974992327127</v>
      </c>
      <c r="I211" s="75">
        <v>-3.6935749724493125</v>
      </c>
      <c r="J211" s="44" t="s">
        <v>5894</v>
      </c>
      <c r="K211" s="334" t="s">
        <v>10714</v>
      </c>
      <c r="L211" s="215">
        <v>62.707999999999998</v>
      </c>
      <c r="M211" s="215">
        <v>-142.02000000000001</v>
      </c>
      <c r="N211" s="215">
        <v>1987</v>
      </c>
      <c r="O211" s="44" t="s">
        <v>3524</v>
      </c>
      <c r="P211" s="75" t="s">
        <v>10831</v>
      </c>
    </row>
    <row r="212" spans="1:16" ht="13" customHeight="1" x14ac:dyDescent="0.15">
      <c r="A212" s="44">
        <v>211</v>
      </c>
      <c r="B212" s="215" t="s">
        <v>12</v>
      </c>
      <c r="C212" s="215">
        <v>9</v>
      </c>
      <c r="D212" s="334" t="s">
        <v>10944</v>
      </c>
      <c r="E212" s="334" t="s">
        <v>6347</v>
      </c>
      <c r="F212" s="75">
        <v>4.1999999999999996E-2</v>
      </c>
      <c r="G212" s="75">
        <v>4.0499999999999971E-4</v>
      </c>
      <c r="H212" s="75">
        <v>-1.3767507096020994</v>
      </c>
      <c r="I212" s="75">
        <v>-3.3925449767853313</v>
      </c>
      <c r="J212" s="44" t="s">
        <v>5894</v>
      </c>
      <c r="K212" s="334" t="s">
        <v>10714</v>
      </c>
      <c r="L212" s="215">
        <v>62.707999999999998</v>
      </c>
      <c r="M212" s="215">
        <v>-142.02000000000001</v>
      </c>
      <c r="N212" s="215">
        <v>1990</v>
      </c>
      <c r="O212" s="44" t="s">
        <v>3524</v>
      </c>
      <c r="P212" s="75" t="s">
        <v>10831</v>
      </c>
    </row>
    <row r="213" spans="1:16" ht="13" customHeight="1" x14ac:dyDescent="0.15">
      <c r="A213" s="44">
        <v>212</v>
      </c>
      <c r="B213" s="215" t="s">
        <v>12</v>
      </c>
      <c r="C213" s="215">
        <v>9</v>
      </c>
      <c r="D213" s="334" t="s">
        <v>10944</v>
      </c>
      <c r="E213" s="334" t="s">
        <v>8831</v>
      </c>
      <c r="F213" s="75">
        <v>6.5999999999999989E-2</v>
      </c>
      <c r="G213" s="75">
        <v>2.6549999999999962E-4</v>
      </c>
      <c r="H213" s="75">
        <v>-1.1804560644581312</v>
      </c>
      <c r="I213" s="75">
        <v>-3.5759354745825123</v>
      </c>
      <c r="J213" s="44" t="s">
        <v>5894</v>
      </c>
      <c r="K213" s="334" t="s">
        <v>10714</v>
      </c>
      <c r="L213" s="215">
        <v>63.645000000000003</v>
      </c>
      <c r="M213" s="215">
        <v>-149.5</v>
      </c>
      <c r="N213" s="215">
        <v>1984</v>
      </c>
      <c r="O213" s="44" t="s">
        <v>3524</v>
      </c>
      <c r="P213" s="75" t="s">
        <v>10824</v>
      </c>
    </row>
    <row r="214" spans="1:16" ht="13" customHeight="1" x14ac:dyDescent="0.15">
      <c r="A214" s="44">
        <v>213</v>
      </c>
      <c r="B214" s="215" t="s">
        <v>12</v>
      </c>
      <c r="C214" s="215">
        <v>9</v>
      </c>
      <c r="D214" s="334" t="s">
        <v>10944</v>
      </c>
      <c r="E214" s="334" t="s">
        <v>8831</v>
      </c>
      <c r="F214" s="75">
        <v>8.0999999999999975E-2</v>
      </c>
      <c r="G214" s="75">
        <v>5.7150000000000007E-4</v>
      </c>
      <c r="H214" s="75">
        <v>-1.0915149811213503</v>
      </c>
      <c r="I214" s="75">
        <v>-3.2429837652686992</v>
      </c>
      <c r="J214" s="44" t="s">
        <v>5894</v>
      </c>
      <c r="K214" s="334" t="s">
        <v>10714</v>
      </c>
      <c r="L214" s="215">
        <v>63.645000000000003</v>
      </c>
      <c r="M214" s="215">
        <v>-149.5</v>
      </c>
      <c r="N214" s="215" t="s">
        <v>6021</v>
      </c>
      <c r="O214" s="44" t="s">
        <v>3524</v>
      </c>
      <c r="P214" s="75" t="s">
        <v>10824</v>
      </c>
    </row>
    <row r="215" spans="1:16" ht="13" customHeight="1" x14ac:dyDescent="0.15">
      <c r="A215" s="44">
        <v>214</v>
      </c>
      <c r="B215" s="215" t="s">
        <v>12</v>
      </c>
      <c r="C215" s="215">
        <v>9</v>
      </c>
      <c r="D215" s="334" t="s">
        <v>10944</v>
      </c>
      <c r="E215" s="334" t="s">
        <v>8832</v>
      </c>
      <c r="F215" s="75">
        <v>0.3</v>
      </c>
      <c r="G215" s="75">
        <v>1.736999999999999E-3</v>
      </c>
      <c r="H215" s="75">
        <v>-0.52287874528033762</v>
      </c>
      <c r="I215" s="75">
        <v>-2.7602001815529014</v>
      </c>
      <c r="J215" s="44" t="s">
        <v>5894</v>
      </c>
      <c r="K215" s="334" t="s">
        <v>10714</v>
      </c>
      <c r="L215" s="215">
        <v>48.042400000000001</v>
      </c>
      <c r="M215" s="215">
        <v>-88.754900000000006</v>
      </c>
      <c r="N215" s="215" t="s">
        <v>6006</v>
      </c>
      <c r="O215" s="44" t="s">
        <v>3524</v>
      </c>
      <c r="P215" s="75" t="s">
        <v>10990</v>
      </c>
    </row>
    <row r="216" spans="1:16" ht="13" customHeight="1" x14ac:dyDescent="0.15">
      <c r="A216" s="44">
        <v>215</v>
      </c>
      <c r="B216" s="215" t="s">
        <v>12</v>
      </c>
      <c r="C216" s="215">
        <v>9</v>
      </c>
      <c r="D216" s="334" t="s">
        <v>10944</v>
      </c>
      <c r="E216" s="334" t="s">
        <v>8832</v>
      </c>
      <c r="F216" s="75">
        <v>0.33299999999999996</v>
      </c>
      <c r="G216" s="75">
        <v>3.4919999999999986E-3</v>
      </c>
      <c r="H216" s="75">
        <v>-0.47755576649368009</v>
      </c>
      <c r="I216" s="75">
        <v>-2.456925764966468</v>
      </c>
      <c r="J216" s="44" t="s">
        <v>5894</v>
      </c>
      <c r="K216" s="334" t="s">
        <v>10714</v>
      </c>
      <c r="L216" s="215">
        <v>48.042400000000001</v>
      </c>
      <c r="M216" s="215">
        <v>-88.754900000000006</v>
      </c>
      <c r="N216" s="215" t="s">
        <v>6699</v>
      </c>
      <c r="O216" s="44" t="s">
        <v>3524</v>
      </c>
      <c r="P216" s="75" t="s">
        <v>10990</v>
      </c>
    </row>
    <row r="217" spans="1:16" ht="13" customHeight="1" x14ac:dyDescent="0.15">
      <c r="A217" s="44">
        <v>216</v>
      </c>
      <c r="B217" s="215" t="s">
        <v>12</v>
      </c>
      <c r="C217" s="215">
        <v>9</v>
      </c>
      <c r="D217" s="334" t="s">
        <v>10944</v>
      </c>
      <c r="E217" s="334" t="s">
        <v>8832</v>
      </c>
      <c r="F217" s="75">
        <v>0.36</v>
      </c>
      <c r="G217" s="75">
        <v>1.9709999999999988E-3</v>
      </c>
      <c r="H217" s="75">
        <v>-0.44369749923271273</v>
      </c>
      <c r="I217" s="75">
        <v>-2.7053133757205567</v>
      </c>
      <c r="J217" s="44" t="s">
        <v>5894</v>
      </c>
      <c r="K217" s="334" t="s">
        <v>10714</v>
      </c>
      <c r="L217" s="215">
        <v>48.042400000000001</v>
      </c>
      <c r="M217" s="215">
        <v>-88.754900000000006</v>
      </c>
      <c r="N217" s="215" t="s">
        <v>5785</v>
      </c>
      <c r="O217" s="44" t="s">
        <v>3524</v>
      </c>
      <c r="P217" s="75" t="s">
        <v>10990</v>
      </c>
    </row>
    <row r="218" spans="1:16" ht="13" customHeight="1" x14ac:dyDescent="0.15">
      <c r="A218" s="44">
        <v>217</v>
      </c>
      <c r="B218" s="215" t="s">
        <v>12</v>
      </c>
      <c r="C218" s="215">
        <v>9</v>
      </c>
      <c r="D218" s="334" t="s">
        <v>10944</v>
      </c>
      <c r="E218" s="334" t="s">
        <v>8832</v>
      </c>
      <c r="F218" s="75">
        <v>0.41099999999999998</v>
      </c>
      <c r="G218" s="75">
        <v>1.8674999999999994E-3</v>
      </c>
      <c r="H218" s="75">
        <v>-0.38615817812393077</v>
      </c>
      <c r="I218" s="75">
        <v>-2.7287393895125636</v>
      </c>
      <c r="J218" s="44" t="s">
        <v>5894</v>
      </c>
      <c r="K218" s="334" t="s">
        <v>10714</v>
      </c>
      <c r="L218" s="215">
        <v>48.042400000000001</v>
      </c>
      <c r="M218" s="215">
        <v>-88.754900000000006</v>
      </c>
      <c r="N218" s="215" t="s">
        <v>6272</v>
      </c>
      <c r="O218" s="44" t="s">
        <v>3524</v>
      </c>
      <c r="P218" s="75" t="s">
        <v>10990</v>
      </c>
    </row>
    <row r="219" spans="1:16" ht="13" customHeight="1" x14ac:dyDescent="0.15">
      <c r="A219" s="44">
        <v>218</v>
      </c>
      <c r="B219" s="215" t="s">
        <v>12</v>
      </c>
      <c r="C219" s="215">
        <v>9</v>
      </c>
      <c r="D219" s="334" t="s">
        <v>10944</v>
      </c>
      <c r="E219" s="334" t="s">
        <v>8832</v>
      </c>
      <c r="F219" s="75">
        <v>0.42299999999999993</v>
      </c>
      <c r="G219" s="75">
        <v>2.2994999999999982E-3</v>
      </c>
      <c r="H219" s="75">
        <v>-0.37365963262495766</v>
      </c>
      <c r="I219" s="75">
        <v>-2.6383665860899437</v>
      </c>
      <c r="J219" s="44" t="s">
        <v>5894</v>
      </c>
      <c r="K219" s="334" t="s">
        <v>10714</v>
      </c>
      <c r="L219" s="215">
        <v>48.042400000000001</v>
      </c>
      <c r="M219" s="215">
        <v>-88.754900000000006</v>
      </c>
      <c r="N219" s="215" t="s">
        <v>6285</v>
      </c>
      <c r="O219" s="44" t="s">
        <v>3524</v>
      </c>
      <c r="P219" s="75" t="s">
        <v>10990</v>
      </c>
    </row>
    <row r="220" spans="1:16" ht="13" customHeight="1" x14ac:dyDescent="0.15">
      <c r="A220" s="44">
        <v>219</v>
      </c>
      <c r="B220" s="215" t="s">
        <v>12</v>
      </c>
      <c r="C220" s="215">
        <v>9</v>
      </c>
      <c r="D220" s="334" t="s">
        <v>10944</v>
      </c>
      <c r="E220" s="334" t="s">
        <v>8832</v>
      </c>
      <c r="F220" s="75">
        <v>0.51900000000000002</v>
      </c>
      <c r="G220" s="75">
        <v>1.6334999999999995E-3</v>
      </c>
      <c r="H220" s="75">
        <v>-0.28483264215154214</v>
      </c>
      <c r="I220" s="75">
        <v>-2.7868808611885436</v>
      </c>
      <c r="J220" s="44" t="s">
        <v>5894</v>
      </c>
      <c r="K220" s="334" t="s">
        <v>10714</v>
      </c>
      <c r="L220" s="215">
        <v>48.042400000000001</v>
      </c>
      <c r="M220" s="215">
        <v>-88.754900000000006</v>
      </c>
      <c r="N220" s="215" t="s">
        <v>6295</v>
      </c>
      <c r="O220" s="44" t="s">
        <v>3524</v>
      </c>
      <c r="P220" s="75" t="s">
        <v>10990</v>
      </c>
    </row>
    <row r="221" spans="1:16" ht="13" customHeight="1" x14ac:dyDescent="0.15">
      <c r="A221" s="44">
        <v>220</v>
      </c>
      <c r="B221" s="215" t="s">
        <v>12</v>
      </c>
      <c r="C221" s="215">
        <v>9</v>
      </c>
      <c r="D221" s="334" t="s">
        <v>10944</v>
      </c>
      <c r="E221" s="334" t="s">
        <v>8832</v>
      </c>
      <c r="F221" s="75">
        <v>0.747</v>
      </c>
      <c r="G221" s="75">
        <v>1.1699999999999989E-3</v>
      </c>
      <c r="H221" s="75">
        <v>-0.12667939818460122</v>
      </c>
      <c r="I221" s="75">
        <v>-2.9318141382538383</v>
      </c>
      <c r="J221" s="44" t="s">
        <v>5894</v>
      </c>
      <c r="K221" s="334" t="s">
        <v>10714</v>
      </c>
      <c r="L221" s="215">
        <v>48.042400000000001</v>
      </c>
      <c r="M221" s="215">
        <v>-88.754900000000006</v>
      </c>
      <c r="N221" s="215" t="s">
        <v>6328</v>
      </c>
      <c r="O221" s="44" t="s">
        <v>3524</v>
      </c>
      <c r="P221" s="75" t="s">
        <v>10990</v>
      </c>
    </row>
    <row r="222" spans="1:16" ht="13" customHeight="1" x14ac:dyDescent="0.15">
      <c r="A222" s="44">
        <v>221</v>
      </c>
      <c r="B222" s="215" t="s">
        <v>12</v>
      </c>
      <c r="C222" s="215">
        <v>9</v>
      </c>
      <c r="D222" s="334" t="s">
        <v>10944</v>
      </c>
      <c r="E222" s="334" t="s">
        <v>8682</v>
      </c>
      <c r="F222" s="75">
        <v>4.1999999999999996E-2</v>
      </c>
      <c r="G222" s="75">
        <v>4.4999999999999945E-4</v>
      </c>
      <c r="H222" s="75">
        <v>-1.3767507096020994</v>
      </c>
      <c r="I222" s="75">
        <v>-3.3467874862246565</v>
      </c>
      <c r="J222" s="44" t="s">
        <v>5894</v>
      </c>
      <c r="K222" s="334" t="s">
        <v>10714</v>
      </c>
      <c r="L222" s="215">
        <v>63.594299999999997</v>
      </c>
      <c r="M222" s="215">
        <v>-135.89786000000001</v>
      </c>
      <c r="N222" s="215">
        <v>1988</v>
      </c>
      <c r="O222" s="44" t="s">
        <v>3524</v>
      </c>
      <c r="P222" s="75" t="s">
        <v>10876</v>
      </c>
    </row>
    <row r="223" spans="1:16" ht="13" customHeight="1" x14ac:dyDescent="0.15">
      <c r="A223" s="44">
        <v>222</v>
      </c>
      <c r="B223" s="215" t="s">
        <v>12</v>
      </c>
      <c r="C223" s="215">
        <v>9</v>
      </c>
      <c r="D223" s="334" t="s">
        <v>10944</v>
      </c>
      <c r="E223" s="334" t="s">
        <v>8430</v>
      </c>
      <c r="F223" s="75">
        <v>3.8999999999999986E-2</v>
      </c>
      <c r="G223" s="75">
        <v>4.4999999999999945E-4</v>
      </c>
      <c r="H223" s="75">
        <v>-1.4089353929735009</v>
      </c>
      <c r="I223" s="75">
        <v>-3.3467874862246565</v>
      </c>
      <c r="J223" s="44" t="s">
        <v>5894</v>
      </c>
      <c r="K223" s="334" t="s">
        <v>10714</v>
      </c>
      <c r="L223" s="215">
        <v>60.277500000000003</v>
      </c>
      <c r="M223" s="215">
        <v>-132.62119999999999</v>
      </c>
      <c r="N223" s="215">
        <v>1986</v>
      </c>
      <c r="O223" s="44" t="s">
        <v>3524</v>
      </c>
      <c r="P223" s="75" t="s">
        <v>11101</v>
      </c>
    </row>
    <row r="224" spans="1:16" ht="13" customHeight="1" x14ac:dyDescent="0.15">
      <c r="A224" s="44">
        <v>223</v>
      </c>
      <c r="B224" s="215" t="s">
        <v>12</v>
      </c>
      <c r="C224" s="215">
        <v>9</v>
      </c>
      <c r="D224" s="334" t="s">
        <v>10944</v>
      </c>
      <c r="E224" s="334" t="s">
        <v>5999</v>
      </c>
      <c r="F224" s="75">
        <v>6.9000000000000006E-2</v>
      </c>
      <c r="G224" s="75">
        <v>4.9949999999999951E-4</v>
      </c>
      <c r="H224" s="75">
        <v>-1.1611509092627446</v>
      </c>
      <c r="I224" s="75">
        <v>-3.3014645074379989</v>
      </c>
      <c r="J224" s="44" t="s">
        <v>5894</v>
      </c>
      <c r="K224" s="334" t="s">
        <v>10714</v>
      </c>
      <c r="L224" s="215">
        <v>55.787999999999997</v>
      </c>
      <c r="M224" s="215">
        <v>-110.65009999999999</v>
      </c>
      <c r="N224" s="215" t="s">
        <v>5934</v>
      </c>
      <c r="O224" s="44" t="s">
        <v>3524</v>
      </c>
      <c r="P224" s="75" t="s">
        <v>11097</v>
      </c>
    </row>
    <row r="225" spans="1:16" ht="13" customHeight="1" x14ac:dyDescent="0.15">
      <c r="A225" s="44">
        <v>224</v>
      </c>
      <c r="B225" s="215" t="s">
        <v>12</v>
      </c>
      <c r="C225" s="215">
        <v>9</v>
      </c>
      <c r="D225" s="334" t="s">
        <v>10944</v>
      </c>
      <c r="E225" s="334" t="s">
        <v>6737</v>
      </c>
      <c r="F225" s="75">
        <v>0.39</v>
      </c>
      <c r="G225" s="75">
        <v>9.9449999999999972E-4</v>
      </c>
      <c r="H225" s="75">
        <v>-0.40893539297350079</v>
      </c>
      <c r="I225" s="75">
        <v>-3.0023952125395454</v>
      </c>
      <c r="J225" s="44" t="s">
        <v>5894</v>
      </c>
      <c r="K225" s="334" t="s">
        <v>10714</v>
      </c>
      <c r="L225" s="215">
        <v>57.377600000000001</v>
      </c>
      <c r="M225" s="215">
        <v>-111.0484</v>
      </c>
      <c r="N225" s="215" t="s">
        <v>5807</v>
      </c>
      <c r="O225" s="44" t="s">
        <v>3524</v>
      </c>
      <c r="P225" s="75" t="s">
        <v>11104</v>
      </c>
    </row>
    <row r="226" spans="1:16" ht="13" customHeight="1" x14ac:dyDescent="0.15">
      <c r="A226" s="44">
        <v>225</v>
      </c>
      <c r="B226" s="215" t="s">
        <v>12</v>
      </c>
      <c r="C226" s="215">
        <v>9</v>
      </c>
      <c r="D226" s="334" t="s">
        <v>10944</v>
      </c>
      <c r="E226" s="334" t="s">
        <v>6738</v>
      </c>
      <c r="F226" s="75">
        <v>8.9999999999999927E-2</v>
      </c>
      <c r="G226" s="75">
        <v>5.3549999999999973E-4</v>
      </c>
      <c r="H226" s="75">
        <v>-1.0457574905606752</v>
      </c>
      <c r="I226" s="75">
        <v>-3.2712405248321255</v>
      </c>
      <c r="J226" s="44" t="s">
        <v>5894</v>
      </c>
      <c r="K226" s="334" t="s">
        <v>10714</v>
      </c>
      <c r="L226" s="215">
        <v>53.3613</v>
      </c>
      <c r="M226" s="215">
        <v>-91.199860000000001</v>
      </c>
      <c r="N226" s="215" t="s">
        <v>5843</v>
      </c>
      <c r="O226" s="44" t="s">
        <v>3524</v>
      </c>
      <c r="P226" s="75" t="s">
        <v>11105</v>
      </c>
    </row>
    <row r="227" spans="1:16" ht="13" customHeight="1" x14ac:dyDescent="0.15">
      <c r="A227" s="44">
        <v>226</v>
      </c>
      <c r="B227" s="215" t="s">
        <v>12</v>
      </c>
      <c r="C227" s="215">
        <v>9</v>
      </c>
      <c r="D227" s="334" t="s">
        <v>10944</v>
      </c>
      <c r="E227" s="334" t="s">
        <v>5908</v>
      </c>
      <c r="F227" s="75">
        <v>9.8999999999999977E-2</v>
      </c>
      <c r="G227" s="75">
        <v>4.6349999999999967E-4</v>
      </c>
      <c r="H227" s="75">
        <v>-1.0043648054024501</v>
      </c>
      <c r="I227" s="75">
        <v>-3.333950261519484</v>
      </c>
      <c r="J227" s="44" t="s">
        <v>5894</v>
      </c>
      <c r="K227" s="334" t="s">
        <v>10714</v>
      </c>
      <c r="L227" s="215">
        <v>61.983199999999997</v>
      </c>
      <c r="M227" s="215">
        <v>-149.96477999999999</v>
      </c>
      <c r="N227" s="215">
        <v>1975</v>
      </c>
      <c r="O227" s="44" t="s">
        <v>3524</v>
      </c>
      <c r="P227" s="75" t="s">
        <v>11099</v>
      </c>
    </row>
    <row r="228" spans="1:16" ht="13" customHeight="1" x14ac:dyDescent="0.15">
      <c r="A228" s="44">
        <v>227</v>
      </c>
      <c r="B228" s="215" t="s">
        <v>12</v>
      </c>
      <c r="C228" s="215">
        <v>9</v>
      </c>
      <c r="D228" s="334" t="s">
        <v>10944</v>
      </c>
      <c r="E228" s="334" t="s">
        <v>5909</v>
      </c>
      <c r="F228" s="75">
        <v>5.1000000000000004E-2</v>
      </c>
      <c r="G228" s="75">
        <v>1.6199999999999971E-4</v>
      </c>
      <c r="H228" s="75">
        <v>-1.2924298239020635</v>
      </c>
      <c r="I228" s="75">
        <v>-3.7904849854573692</v>
      </c>
      <c r="J228" s="44" t="s">
        <v>5894</v>
      </c>
      <c r="K228" s="334" t="s">
        <v>10714</v>
      </c>
      <c r="L228" s="215">
        <v>46.846200000000003</v>
      </c>
      <c r="M228" s="215">
        <v>-75.675600000000003</v>
      </c>
      <c r="N228" s="215" t="s">
        <v>5910</v>
      </c>
      <c r="O228" s="44" t="s">
        <v>3524</v>
      </c>
      <c r="P228" s="75" t="s">
        <v>11111</v>
      </c>
    </row>
    <row r="229" spans="1:16" ht="13" customHeight="1" x14ac:dyDescent="0.15">
      <c r="A229" s="44">
        <v>228</v>
      </c>
      <c r="B229" s="215" t="s">
        <v>12</v>
      </c>
      <c r="C229" s="215">
        <v>9</v>
      </c>
      <c r="D229" s="334" t="s">
        <v>10944</v>
      </c>
      <c r="E229" s="334" t="s">
        <v>5909</v>
      </c>
      <c r="F229" s="75">
        <v>6.9000000000000006E-2</v>
      </c>
      <c r="G229" s="75">
        <v>3.6899999999999948E-4</v>
      </c>
      <c r="H229" s="75">
        <v>-1.1611509092627446</v>
      </c>
      <c r="I229" s="75">
        <v>-3.4329736338409398</v>
      </c>
      <c r="J229" s="44" t="s">
        <v>5894</v>
      </c>
      <c r="K229" s="334" t="s">
        <v>10714</v>
      </c>
      <c r="L229" s="215">
        <v>46.846200000000003</v>
      </c>
      <c r="M229" s="215">
        <v>-75.675600000000003</v>
      </c>
      <c r="N229" s="215" t="s">
        <v>5910</v>
      </c>
      <c r="O229" s="44" t="s">
        <v>3524</v>
      </c>
      <c r="P229" s="75" t="s">
        <v>11111</v>
      </c>
    </row>
    <row r="230" spans="1:16" ht="13" customHeight="1" x14ac:dyDescent="0.15">
      <c r="A230" s="44">
        <v>229</v>
      </c>
      <c r="B230" s="215" t="s">
        <v>12</v>
      </c>
      <c r="C230" s="215">
        <v>9</v>
      </c>
      <c r="D230" s="334" t="s">
        <v>10944</v>
      </c>
      <c r="E230" s="334" t="s">
        <v>5909</v>
      </c>
      <c r="F230" s="75">
        <v>0.111</v>
      </c>
      <c r="G230" s="75">
        <v>6.6599999999999917E-4</v>
      </c>
      <c r="H230" s="75">
        <v>-0.95467702121334252</v>
      </c>
      <c r="I230" s="75">
        <v>-3.176525770829699</v>
      </c>
      <c r="J230" s="44" t="s">
        <v>5894</v>
      </c>
      <c r="K230" s="334" t="s">
        <v>10714</v>
      </c>
      <c r="L230" s="215">
        <v>46.846200000000003</v>
      </c>
      <c r="M230" s="215">
        <v>-75.675600000000003</v>
      </c>
      <c r="N230" s="215" t="s">
        <v>6194</v>
      </c>
      <c r="O230" s="44" t="s">
        <v>3524</v>
      </c>
      <c r="P230" s="75" t="s">
        <v>11111</v>
      </c>
    </row>
    <row r="231" spans="1:16" ht="13" customHeight="1" x14ac:dyDescent="0.15">
      <c r="A231" s="44">
        <v>230</v>
      </c>
      <c r="B231" s="215" t="s">
        <v>12</v>
      </c>
      <c r="C231" s="215">
        <v>9</v>
      </c>
      <c r="D231" s="334" t="s">
        <v>10944</v>
      </c>
      <c r="E231" s="334" t="s">
        <v>8431</v>
      </c>
      <c r="F231" s="75">
        <v>0.12599999999999997</v>
      </c>
      <c r="G231" s="75">
        <v>8.1000000000000017E-4</v>
      </c>
      <c r="H231" s="75">
        <v>-0.89962945488243706</v>
      </c>
      <c r="I231" s="75">
        <v>-3.09151498112135</v>
      </c>
      <c r="J231" s="44" t="s">
        <v>5894</v>
      </c>
      <c r="K231" s="334" t="s">
        <v>10714</v>
      </c>
      <c r="L231" s="215">
        <v>60.212000000000003</v>
      </c>
      <c r="M231" s="215">
        <v>-132.77680000000001</v>
      </c>
      <c r="N231" s="215">
        <v>1984</v>
      </c>
      <c r="O231" s="44" t="s">
        <v>3524</v>
      </c>
      <c r="P231" s="75" t="s">
        <v>11112</v>
      </c>
    </row>
    <row r="232" spans="1:16" ht="13" customHeight="1" x14ac:dyDescent="0.15">
      <c r="A232" s="44">
        <v>231</v>
      </c>
      <c r="B232" s="215">
        <v>9999</v>
      </c>
      <c r="C232" s="215">
        <v>9999</v>
      </c>
      <c r="D232" s="334" t="s">
        <v>10944</v>
      </c>
      <c r="E232" s="56" t="s">
        <v>6195</v>
      </c>
      <c r="F232" s="75">
        <v>4.4999999999999998E-2</v>
      </c>
      <c r="G232" s="75">
        <v>5.8500000000000002E-4</v>
      </c>
      <c r="H232" s="75">
        <v>-1.3467874862246563</v>
      </c>
      <c r="I232" s="75">
        <v>-3.2328441339178196</v>
      </c>
      <c r="J232" s="44" t="s">
        <v>5894</v>
      </c>
      <c r="K232" s="334" t="s">
        <v>10714</v>
      </c>
      <c r="L232" s="75">
        <v>61.37</v>
      </c>
      <c r="M232" s="75">
        <v>-133.68</v>
      </c>
      <c r="N232" s="73">
        <v>1983</v>
      </c>
      <c r="O232" s="44" t="s">
        <v>3524</v>
      </c>
      <c r="P232" s="55" t="s">
        <v>6321</v>
      </c>
    </row>
    <row r="233" spans="1:16" ht="13" customHeight="1" x14ac:dyDescent="0.15">
      <c r="A233" s="44">
        <v>232</v>
      </c>
      <c r="B233" s="215">
        <v>9999</v>
      </c>
      <c r="C233" s="215">
        <v>9999</v>
      </c>
      <c r="D233" s="334" t="s">
        <v>10944</v>
      </c>
      <c r="E233" s="56" t="s">
        <v>6195</v>
      </c>
      <c r="F233" s="75">
        <v>7.8E-2</v>
      </c>
      <c r="G233" s="75">
        <v>5.31E-4</v>
      </c>
      <c r="H233" s="75">
        <v>-1.1079053973095196</v>
      </c>
      <c r="I233" s="75">
        <v>-3.274905478918531</v>
      </c>
      <c r="J233" s="44" t="s">
        <v>5894</v>
      </c>
      <c r="K233" s="334" t="s">
        <v>10714</v>
      </c>
      <c r="L233" s="75">
        <v>61.37</v>
      </c>
      <c r="M233" s="75">
        <v>-133.68</v>
      </c>
      <c r="N233" s="73">
        <v>1983</v>
      </c>
      <c r="O233" s="44" t="s">
        <v>3524</v>
      </c>
      <c r="P233" s="55" t="s">
        <v>6611</v>
      </c>
    </row>
    <row r="234" spans="1:16" ht="13" customHeight="1" x14ac:dyDescent="0.15">
      <c r="A234" s="44">
        <v>233</v>
      </c>
      <c r="B234" s="215">
        <v>9999</v>
      </c>
      <c r="C234" s="215">
        <v>9999</v>
      </c>
      <c r="D234" s="334" t="s">
        <v>10944</v>
      </c>
      <c r="E234" s="56" t="s">
        <v>5985</v>
      </c>
      <c r="F234" s="75">
        <v>0.24</v>
      </c>
      <c r="G234" s="75">
        <v>6.3900000000000003E-4</v>
      </c>
      <c r="H234" s="75">
        <v>-0.61978875828839397</v>
      </c>
      <c r="I234" s="75">
        <v>-3.1944991418415998</v>
      </c>
      <c r="J234" s="44" t="s">
        <v>5894</v>
      </c>
      <c r="K234" s="334" t="s">
        <v>10714</v>
      </c>
      <c r="L234" s="75">
        <v>60.55547</v>
      </c>
      <c r="M234" s="75">
        <v>-151.26338000000001</v>
      </c>
      <c r="N234" s="73" t="s">
        <v>6075</v>
      </c>
      <c r="O234" s="44" t="s">
        <v>3524</v>
      </c>
      <c r="P234" s="55" t="s">
        <v>6611</v>
      </c>
    </row>
    <row r="235" spans="1:16" ht="13" customHeight="1" x14ac:dyDescent="0.15">
      <c r="A235" s="44">
        <v>234</v>
      </c>
      <c r="B235" s="215">
        <v>9999</v>
      </c>
      <c r="C235" s="215">
        <v>9999</v>
      </c>
      <c r="D235" s="334" t="s">
        <v>10944</v>
      </c>
      <c r="E235" s="56" t="s">
        <v>6251</v>
      </c>
      <c r="F235" s="75">
        <v>0.24117</v>
      </c>
      <c r="G235" s="75">
        <v>6.3000000000000003E-4</v>
      </c>
      <c r="H235" s="75">
        <v>-0.61767671661801893</v>
      </c>
      <c r="I235" s="75">
        <v>-3.2006594505464183</v>
      </c>
      <c r="J235" s="44" t="s">
        <v>9109</v>
      </c>
      <c r="K235" s="334" t="s">
        <v>10714</v>
      </c>
      <c r="L235" s="75">
        <v>60.55547</v>
      </c>
      <c r="M235" s="75">
        <v>-151.26338000000001</v>
      </c>
      <c r="N235" s="73" t="s">
        <v>12148</v>
      </c>
      <c r="O235" s="44" t="s">
        <v>3524</v>
      </c>
      <c r="P235" s="55" t="s">
        <v>6321</v>
      </c>
    </row>
    <row r="236" spans="1:16" ht="13" customHeight="1" x14ac:dyDescent="0.15">
      <c r="A236" s="44">
        <v>235</v>
      </c>
      <c r="B236" s="215">
        <v>9999</v>
      </c>
      <c r="C236" s="215">
        <v>9999</v>
      </c>
      <c r="D236" s="334" t="s">
        <v>10944</v>
      </c>
      <c r="E236" s="56" t="s">
        <v>6094</v>
      </c>
      <c r="F236" s="75">
        <v>0.43999999999999995</v>
      </c>
      <c r="G236" s="75">
        <v>7.6500000000000005E-4</v>
      </c>
      <c r="H236" s="75">
        <v>-0.35654732351381263</v>
      </c>
      <c r="I236" s="75">
        <v>-3.1163385648463824</v>
      </c>
      <c r="J236" s="44" t="s">
        <v>9109</v>
      </c>
      <c r="K236" s="334" t="s">
        <v>10714</v>
      </c>
      <c r="L236" s="75">
        <v>47.436199999999999</v>
      </c>
      <c r="M236" s="75">
        <v>-87.971999999999994</v>
      </c>
      <c r="N236" s="73" t="s">
        <v>12149</v>
      </c>
      <c r="O236" s="44" t="s">
        <v>3524</v>
      </c>
      <c r="P236" s="55" t="s">
        <v>6239</v>
      </c>
    </row>
    <row r="237" spans="1:16" ht="13" customHeight="1" x14ac:dyDescent="0.15">
      <c r="A237" s="44">
        <v>236</v>
      </c>
      <c r="B237" s="215">
        <v>9999</v>
      </c>
      <c r="C237" s="215">
        <v>9999</v>
      </c>
      <c r="D237" s="334" t="s">
        <v>10944</v>
      </c>
      <c r="E237" s="56" t="s">
        <v>6340</v>
      </c>
      <c r="F237" s="75">
        <v>0.22749</v>
      </c>
      <c r="G237" s="75">
        <v>3.1500000000000001E-4</v>
      </c>
      <c r="H237" s="75">
        <v>-0.64303768929377503</v>
      </c>
      <c r="I237" s="75">
        <v>-3.5016894462103996</v>
      </c>
      <c r="J237" s="44" t="s">
        <v>9109</v>
      </c>
      <c r="K237" s="334" t="s">
        <v>10714</v>
      </c>
      <c r="L237" s="75">
        <v>61.983199999999997</v>
      </c>
      <c r="M237" s="75">
        <v>-149.96477999999999</v>
      </c>
      <c r="N237" s="73" t="s">
        <v>12150</v>
      </c>
      <c r="O237" s="44" t="s">
        <v>3524</v>
      </c>
      <c r="P237" s="55" t="s">
        <v>5997</v>
      </c>
    </row>
    <row r="238" spans="1:16" ht="13" customHeight="1" x14ac:dyDescent="0.15">
      <c r="A238" s="44">
        <v>237</v>
      </c>
      <c r="B238" s="215" t="s">
        <v>13</v>
      </c>
      <c r="C238" s="215">
        <v>10</v>
      </c>
      <c r="D238" s="334" t="s">
        <v>10981</v>
      </c>
      <c r="E238" s="334" t="s">
        <v>8841</v>
      </c>
      <c r="F238" s="75">
        <v>0.24509803921568626</v>
      </c>
      <c r="G238" s="75">
        <v>1.9607843137254902E-2</v>
      </c>
      <c r="H238" s="75">
        <v>-0.61066016308987991</v>
      </c>
      <c r="I238" s="75">
        <v>-1.7075701760979363</v>
      </c>
      <c r="J238" s="44" t="s">
        <v>5164</v>
      </c>
      <c r="K238" s="334" t="s">
        <v>4968</v>
      </c>
      <c r="L238" s="215">
        <v>58.209600000000002</v>
      </c>
      <c r="M238" s="215">
        <v>-63.043500000000002</v>
      </c>
      <c r="O238" s="44" t="s">
        <v>3526</v>
      </c>
      <c r="P238" s="75" t="s">
        <v>10818</v>
      </c>
    </row>
    <row r="239" spans="1:16" ht="13" customHeight="1" x14ac:dyDescent="0.15">
      <c r="A239" s="44">
        <v>238</v>
      </c>
      <c r="B239" s="215" t="s">
        <v>13</v>
      </c>
      <c r="C239" s="215">
        <v>10</v>
      </c>
      <c r="D239" s="334" t="s">
        <v>10981</v>
      </c>
      <c r="E239" s="334" t="s">
        <v>8618</v>
      </c>
      <c r="F239" s="75">
        <v>0.16216216216216212</v>
      </c>
      <c r="G239" s="75">
        <v>5.4054054054054043E-2</v>
      </c>
      <c r="H239" s="75">
        <v>-0.79005047368335146</v>
      </c>
      <c r="I239" s="75">
        <v>-1.2671717284030137</v>
      </c>
      <c r="J239" s="44" t="s">
        <v>5164</v>
      </c>
      <c r="K239" s="334" t="s">
        <v>4968</v>
      </c>
      <c r="L239" s="215">
        <v>35.7883</v>
      </c>
      <c r="M239" s="215">
        <v>139.8349</v>
      </c>
      <c r="O239" s="44" t="s">
        <v>3526</v>
      </c>
      <c r="P239" s="75" t="s">
        <v>10819</v>
      </c>
    </row>
    <row r="240" spans="1:16" ht="13" customHeight="1" x14ac:dyDescent="0.15">
      <c r="A240" s="44">
        <v>239</v>
      </c>
      <c r="B240" s="215" t="s">
        <v>13</v>
      </c>
      <c r="C240" s="215">
        <v>10</v>
      </c>
      <c r="D240" s="334" t="s">
        <v>10981</v>
      </c>
      <c r="E240" s="334" t="s">
        <v>8425</v>
      </c>
      <c r="F240" s="75">
        <v>0.34782608695652173</v>
      </c>
      <c r="G240" s="75">
        <v>0.36956521739130432</v>
      </c>
      <c r="H240" s="75">
        <v>-0.45863784902564925</v>
      </c>
      <c r="I240" s="75">
        <v>-0.4323089103033001</v>
      </c>
      <c r="J240" s="44" t="s">
        <v>5164</v>
      </c>
      <c r="K240" s="334" t="s">
        <v>4968</v>
      </c>
      <c r="O240" s="44" t="s">
        <v>3526</v>
      </c>
      <c r="P240" s="75" t="s">
        <v>10716</v>
      </c>
    </row>
    <row r="241" spans="1:16" ht="13" customHeight="1" x14ac:dyDescent="0.15">
      <c r="A241" s="44">
        <v>240</v>
      </c>
      <c r="B241" s="215" t="s">
        <v>13</v>
      </c>
      <c r="C241" s="215">
        <v>10</v>
      </c>
      <c r="D241" s="334" t="s">
        <v>10981</v>
      </c>
      <c r="E241" s="334" t="s">
        <v>8619</v>
      </c>
      <c r="F241" s="75">
        <v>0.17021276595744675</v>
      </c>
      <c r="G241" s="75">
        <v>0.27659574468085107</v>
      </c>
      <c r="H241" s="75">
        <v>-0.76900787094377387</v>
      </c>
      <c r="I241" s="75">
        <v>-0.55815450562888069</v>
      </c>
      <c r="J241" s="44" t="s">
        <v>5164</v>
      </c>
      <c r="K241" s="334" t="s">
        <v>4968</v>
      </c>
      <c r="L241" s="215">
        <v>61.422699999999999</v>
      </c>
      <c r="M241" s="215">
        <v>8.8665000000000003</v>
      </c>
      <c r="O241" s="44" t="s">
        <v>3526</v>
      </c>
      <c r="P241" s="75" t="s">
        <v>10717</v>
      </c>
    </row>
    <row r="242" spans="1:16" ht="13" customHeight="1" x14ac:dyDescent="0.15">
      <c r="A242" s="44">
        <v>241</v>
      </c>
      <c r="B242" s="215" t="s">
        <v>13</v>
      </c>
      <c r="C242" s="215">
        <v>10</v>
      </c>
      <c r="D242" s="334" t="s">
        <v>10981</v>
      </c>
      <c r="E242" s="334" t="s">
        <v>8620</v>
      </c>
      <c r="F242" s="75">
        <v>0.16666666666666663</v>
      </c>
      <c r="G242" s="75">
        <v>0.94444444444444442</v>
      </c>
      <c r="H242" s="75">
        <v>-0.77815125038364363</v>
      </c>
      <c r="I242" s="75">
        <v>-2.4823583725032152E-2</v>
      </c>
      <c r="J242" s="44" t="s">
        <v>5164</v>
      </c>
      <c r="K242" s="334" t="s">
        <v>4968</v>
      </c>
      <c r="L242" s="215">
        <v>42.866199999999999</v>
      </c>
      <c r="M242" s="215">
        <v>0.2064</v>
      </c>
      <c r="O242" s="44" t="s">
        <v>3526</v>
      </c>
      <c r="P242" s="75" t="s">
        <v>10827</v>
      </c>
    </row>
    <row r="243" spans="1:16" ht="13" customHeight="1" x14ac:dyDescent="0.15">
      <c r="A243" s="44">
        <v>242</v>
      </c>
      <c r="B243" s="215" t="s">
        <v>13</v>
      </c>
      <c r="C243" s="215">
        <v>10</v>
      </c>
      <c r="D243" s="334" t="s">
        <v>10981</v>
      </c>
      <c r="E243" s="334" t="s">
        <v>8923</v>
      </c>
      <c r="F243" s="75">
        <v>0.4932432432432432</v>
      </c>
      <c r="G243" s="75">
        <v>3.3783783783783751E-2</v>
      </c>
      <c r="H243" s="75">
        <v>-0.30693885527450154</v>
      </c>
      <c r="I243" s="75">
        <v>-1.4712917110589387</v>
      </c>
      <c r="J243" s="44" t="s">
        <v>5164</v>
      </c>
      <c r="K243" s="334" t="s">
        <v>4968</v>
      </c>
      <c r="L243" s="215">
        <v>47.194299999999998</v>
      </c>
      <c r="M243" s="215">
        <v>11.025499999999999</v>
      </c>
      <c r="O243" s="44" t="s">
        <v>3526</v>
      </c>
      <c r="P243" s="75" t="s">
        <v>10827</v>
      </c>
    </row>
    <row r="244" spans="1:16" ht="13" customHeight="1" x14ac:dyDescent="0.15">
      <c r="A244" s="44">
        <v>243</v>
      </c>
      <c r="B244" s="215" t="s">
        <v>13</v>
      </c>
      <c r="C244" s="215">
        <v>10</v>
      </c>
      <c r="D244" s="334" t="s">
        <v>10981</v>
      </c>
      <c r="E244" s="334" t="s">
        <v>8924</v>
      </c>
      <c r="F244" s="75">
        <v>1.0821917808219179</v>
      </c>
      <c r="G244" s="75">
        <v>0.4863013698630137</v>
      </c>
      <c r="H244" s="75">
        <v>3.4304231169985572E-2</v>
      </c>
      <c r="I244" s="75">
        <v>-0.31309450706536179</v>
      </c>
      <c r="J244" s="44" t="s">
        <v>5164</v>
      </c>
      <c r="K244" s="334" t="s">
        <v>4968</v>
      </c>
      <c r="L244" s="215">
        <v>54.297499999999999</v>
      </c>
      <c r="M244" s="215">
        <v>23.6953</v>
      </c>
      <c r="O244" s="44" t="s">
        <v>3526</v>
      </c>
      <c r="P244" s="75" t="s">
        <v>10828</v>
      </c>
    </row>
    <row r="245" spans="1:16" ht="13" customHeight="1" x14ac:dyDescent="0.15">
      <c r="A245" s="44">
        <v>244</v>
      </c>
      <c r="B245" s="215" t="s">
        <v>13</v>
      </c>
      <c r="C245" s="215">
        <v>10</v>
      </c>
      <c r="D245" s="334" t="s">
        <v>10981</v>
      </c>
      <c r="E245" s="334" t="s">
        <v>8925</v>
      </c>
      <c r="F245" s="75">
        <v>2.3333333333333339</v>
      </c>
      <c r="G245" s="75">
        <v>2.1333333333333337</v>
      </c>
      <c r="H245" s="75">
        <v>0.36797678529459443</v>
      </c>
      <c r="I245" s="75">
        <v>0.32905871926422475</v>
      </c>
      <c r="J245" s="44" t="s">
        <v>5164</v>
      </c>
      <c r="K245" s="334" t="s">
        <v>4968</v>
      </c>
      <c r="L245" s="215">
        <v>54.2973</v>
      </c>
      <c r="M245" s="215">
        <v>23.8354</v>
      </c>
      <c r="O245" s="44" t="s">
        <v>3526</v>
      </c>
      <c r="P245" s="75" t="s">
        <v>10829</v>
      </c>
    </row>
    <row r="246" spans="1:16" ht="13" customHeight="1" x14ac:dyDescent="0.15">
      <c r="A246" s="44">
        <v>245</v>
      </c>
      <c r="B246" s="215" t="s">
        <v>13</v>
      </c>
      <c r="C246" s="215">
        <v>10</v>
      </c>
      <c r="D246" s="334" t="s">
        <v>10981</v>
      </c>
      <c r="E246" s="334" t="s">
        <v>8752</v>
      </c>
      <c r="F246" s="75">
        <v>0.8</v>
      </c>
      <c r="G246" s="75">
        <v>1.1000000000000001</v>
      </c>
      <c r="H246" s="75">
        <v>0.16643011384328271</v>
      </c>
      <c r="I246" s="75">
        <v>7.2480041385556249E-2</v>
      </c>
      <c r="J246" s="44" t="s">
        <v>5164</v>
      </c>
      <c r="K246" s="334" t="s">
        <v>4968</v>
      </c>
      <c r="L246" s="215">
        <v>54.852600000000002</v>
      </c>
      <c r="M246" s="215">
        <v>26.777100000000001</v>
      </c>
      <c r="O246" s="44" t="s">
        <v>3526</v>
      </c>
      <c r="P246" s="75" t="s">
        <v>10830</v>
      </c>
    </row>
    <row r="247" spans="1:16" ht="13" customHeight="1" x14ac:dyDescent="0.15">
      <c r="A247" s="44">
        <v>246</v>
      </c>
      <c r="B247" s="215" t="s">
        <v>13</v>
      </c>
      <c r="C247" s="215">
        <v>10</v>
      </c>
      <c r="D247" s="334" t="s">
        <v>10981</v>
      </c>
      <c r="E247" s="334" t="s">
        <v>9073</v>
      </c>
      <c r="F247" s="75">
        <v>1.892857142857143</v>
      </c>
      <c r="G247" s="75">
        <v>0.4642857142857143</v>
      </c>
      <c r="H247" s="75">
        <v>0.27711783825856984</v>
      </c>
      <c r="I247" s="75">
        <v>-0.33321467903538238</v>
      </c>
      <c r="J247" s="44" t="s">
        <v>5164</v>
      </c>
      <c r="K247" s="334" t="s">
        <v>4968</v>
      </c>
      <c r="L247" s="215">
        <v>58.3874</v>
      </c>
      <c r="M247" s="215">
        <v>38.500700000000002</v>
      </c>
      <c r="O247" s="44" t="s">
        <v>3526</v>
      </c>
      <c r="P247" s="75" t="s">
        <v>10931</v>
      </c>
    </row>
    <row r="248" spans="1:16" ht="13" customHeight="1" x14ac:dyDescent="0.15">
      <c r="A248" s="44">
        <v>247</v>
      </c>
      <c r="B248" s="215" t="s">
        <v>13</v>
      </c>
      <c r="C248" s="215">
        <v>10</v>
      </c>
      <c r="D248" s="334" t="s">
        <v>10981</v>
      </c>
      <c r="E248" s="334" t="s">
        <v>8802</v>
      </c>
      <c r="F248" s="75">
        <v>0.61538461538461542</v>
      </c>
      <c r="G248" s="75">
        <v>1.3076923076923077</v>
      </c>
      <c r="H248" s="75">
        <v>-0.21085336531489315</v>
      </c>
      <c r="I248" s="75">
        <v>0.11650556907143717</v>
      </c>
      <c r="J248" s="44" t="s">
        <v>5164</v>
      </c>
      <c r="K248" s="334" t="s">
        <v>4968</v>
      </c>
      <c r="L248" s="215">
        <v>47.833300000000001</v>
      </c>
      <c r="M248" s="215">
        <v>16.75</v>
      </c>
      <c r="O248" s="44" t="s">
        <v>3526</v>
      </c>
      <c r="P248" s="75" t="s">
        <v>10932</v>
      </c>
    </row>
    <row r="249" spans="1:16" ht="13" customHeight="1" x14ac:dyDescent="0.15">
      <c r="A249" s="44">
        <v>248</v>
      </c>
      <c r="B249" s="215" t="s">
        <v>13</v>
      </c>
      <c r="C249" s="215">
        <v>10</v>
      </c>
      <c r="D249" s="334" t="s">
        <v>10981</v>
      </c>
      <c r="E249" s="334" t="s">
        <v>8439</v>
      </c>
      <c r="F249" s="75">
        <v>11.520547945205484</v>
      </c>
      <c r="G249" s="75">
        <v>2.1369863013698631</v>
      </c>
      <c r="H249" s="75">
        <v>1.0614731356774563</v>
      </c>
      <c r="I249" s="75">
        <v>0.32980173823400571</v>
      </c>
      <c r="J249" s="44" t="s">
        <v>5164</v>
      </c>
      <c r="K249" s="334" t="s">
        <v>4968</v>
      </c>
      <c r="L249" s="215">
        <v>36.802900000000001</v>
      </c>
      <c r="M249" s="215">
        <v>139.42150000000001</v>
      </c>
      <c r="O249" s="44" t="s">
        <v>3526</v>
      </c>
      <c r="P249" s="75" t="s">
        <v>10832</v>
      </c>
    </row>
    <row r="250" spans="1:16" ht="13" customHeight="1" x14ac:dyDescent="0.15">
      <c r="A250" s="44">
        <v>249</v>
      </c>
      <c r="B250" s="215" t="s">
        <v>13</v>
      </c>
      <c r="C250" s="215">
        <v>10</v>
      </c>
      <c r="D250" s="334" t="s">
        <v>10981</v>
      </c>
      <c r="E250" s="334" t="s">
        <v>8783</v>
      </c>
      <c r="F250" s="75">
        <v>3.0666666666666669</v>
      </c>
      <c r="G250" s="75">
        <v>2.933333333333334</v>
      </c>
      <c r="H250" s="75">
        <v>0.4866665726258928</v>
      </c>
      <c r="I250" s="75">
        <v>0.46736141743050624</v>
      </c>
      <c r="J250" s="44" t="s">
        <v>5164</v>
      </c>
      <c r="K250" s="334" t="s">
        <v>4968</v>
      </c>
      <c r="L250" s="215">
        <v>54.116700000000002</v>
      </c>
      <c r="M250" s="215">
        <v>21.8</v>
      </c>
      <c r="O250" s="44" t="s">
        <v>3526</v>
      </c>
      <c r="P250" s="75" t="s">
        <v>10832</v>
      </c>
    </row>
    <row r="251" spans="1:16" ht="13" customHeight="1" x14ac:dyDescent="0.15">
      <c r="A251" s="44">
        <v>250</v>
      </c>
      <c r="B251" s="215" t="s">
        <v>13</v>
      </c>
      <c r="C251" s="215">
        <v>10</v>
      </c>
      <c r="D251" s="334" t="s">
        <v>10981</v>
      </c>
      <c r="E251" s="334" t="s">
        <v>8962</v>
      </c>
      <c r="F251" s="75">
        <v>4.7962962962962958</v>
      </c>
      <c r="G251" s="75">
        <v>3.1851851851851847</v>
      </c>
      <c r="H251" s="75">
        <v>0.66258295973159576</v>
      </c>
      <c r="I251" s="75">
        <v>0.50248782599546915</v>
      </c>
      <c r="J251" s="44" t="s">
        <v>5164</v>
      </c>
      <c r="K251" s="334" t="s">
        <v>4968</v>
      </c>
      <c r="L251" s="215">
        <v>54.87</v>
      </c>
      <c r="M251" s="215">
        <v>26.890599999999999</v>
      </c>
      <c r="O251" s="44" t="s">
        <v>3526</v>
      </c>
      <c r="P251" s="75" t="s">
        <v>10833</v>
      </c>
    </row>
    <row r="252" spans="1:16" ht="13" customHeight="1" x14ac:dyDescent="0.15">
      <c r="A252" s="44">
        <v>251</v>
      </c>
      <c r="B252" s="215" t="s">
        <v>13</v>
      </c>
      <c r="C252" s="215">
        <v>10</v>
      </c>
      <c r="D252" s="334" t="s">
        <v>10981</v>
      </c>
      <c r="E252" s="334" t="s">
        <v>8963</v>
      </c>
      <c r="F252" s="75">
        <v>9.5749999999999993</v>
      </c>
      <c r="G252" s="75">
        <v>5.25</v>
      </c>
      <c r="H252" s="75">
        <v>0.98113878264066035</v>
      </c>
      <c r="I252" s="75">
        <v>0.72015930340595691</v>
      </c>
      <c r="J252" s="44" t="s">
        <v>5164</v>
      </c>
      <c r="K252" s="334" t="s">
        <v>4968</v>
      </c>
      <c r="L252" s="215">
        <v>50.802</v>
      </c>
      <c r="M252" s="215">
        <v>30.481000000000002</v>
      </c>
      <c r="O252" s="44" t="s">
        <v>3526</v>
      </c>
      <c r="P252" s="75" t="s">
        <v>11143</v>
      </c>
    </row>
    <row r="253" spans="1:16" ht="13" customHeight="1" x14ac:dyDescent="0.15">
      <c r="A253" s="44">
        <v>252</v>
      </c>
      <c r="B253" s="215" t="s">
        <v>13</v>
      </c>
      <c r="C253" s="215">
        <v>10</v>
      </c>
      <c r="D253" s="334" t="s">
        <v>10981</v>
      </c>
      <c r="E253" s="334" t="s">
        <v>8964</v>
      </c>
      <c r="F253" s="75">
        <v>1.7925925925925927</v>
      </c>
      <c r="G253" s="75">
        <v>1.7037037037037037</v>
      </c>
      <c r="H253" s="75">
        <v>0.25348159748542515</v>
      </c>
      <c r="I253" s="75">
        <v>0.23139406752258676</v>
      </c>
      <c r="J253" s="44" t="s">
        <v>5164</v>
      </c>
      <c r="K253" s="334" t="s">
        <v>4968</v>
      </c>
      <c r="L253" s="215">
        <v>56.007100000000001</v>
      </c>
      <c r="M253" s="215">
        <v>12.38</v>
      </c>
      <c r="O253" s="44" t="s">
        <v>3526</v>
      </c>
      <c r="P253" s="75" t="s">
        <v>11144</v>
      </c>
    </row>
    <row r="254" spans="1:16" ht="13" customHeight="1" x14ac:dyDescent="0.15">
      <c r="A254" s="44">
        <v>253</v>
      </c>
      <c r="B254" s="215" t="s">
        <v>13</v>
      </c>
      <c r="C254" s="215">
        <v>10</v>
      </c>
      <c r="D254" s="334" t="s">
        <v>10981</v>
      </c>
      <c r="E254" s="334" t="s">
        <v>8784</v>
      </c>
      <c r="F254">
        <v>18.2</v>
      </c>
      <c r="G254">
        <v>4.4944492268664371</v>
      </c>
      <c r="H254" s="75">
        <v>1.1639678803495583</v>
      </c>
      <c r="I254" s="75">
        <v>0.6526764786302367</v>
      </c>
      <c r="J254" s="44" t="s">
        <v>5164</v>
      </c>
      <c r="K254" s="334" t="s">
        <v>4968</v>
      </c>
      <c r="L254" s="215">
        <v>54.8474</v>
      </c>
      <c r="M254" s="215">
        <v>26.948</v>
      </c>
      <c r="O254" s="44" t="s">
        <v>3526</v>
      </c>
      <c r="P254" s="75" t="s">
        <v>11145</v>
      </c>
    </row>
    <row r="255" spans="1:16" ht="13" customHeight="1" x14ac:dyDescent="0.15">
      <c r="A255" s="44">
        <v>254</v>
      </c>
      <c r="B255" s="215" t="s">
        <v>13</v>
      </c>
      <c r="C255" s="215">
        <v>10</v>
      </c>
      <c r="D255" s="334" t="s">
        <v>10981</v>
      </c>
      <c r="E255" s="334" t="s">
        <v>8785</v>
      </c>
      <c r="F255" s="75">
        <v>4.4583333333333339</v>
      </c>
      <c r="G255" s="75">
        <v>12.16666666666667</v>
      </c>
      <c r="H255" s="75">
        <v>0.64917253597360358</v>
      </c>
      <c r="I255" s="75">
        <v>1.0851716097368123</v>
      </c>
      <c r="J255" s="44" t="s">
        <v>5164</v>
      </c>
      <c r="K255" s="334" t="s">
        <v>4968</v>
      </c>
      <c r="L255" s="215">
        <v>43.053600000000003</v>
      </c>
      <c r="M255" s="215">
        <v>-89.419899999999998</v>
      </c>
      <c r="O255" s="44" t="s">
        <v>3526</v>
      </c>
      <c r="P255" s="75" t="s">
        <v>11065</v>
      </c>
    </row>
    <row r="256" spans="1:16" ht="13" customHeight="1" x14ac:dyDescent="0.15">
      <c r="A256" s="44">
        <v>255</v>
      </c>
      <c r="B256" s="215" t="s">
        <v>13</v>
      </c>
      <c r="C256" s="215">
        <v>10</v>
      </c>
      <c r="D256" s="334" t="s">
        <v>10981</v>
      </c>
      <c r="E256" s="334" t="s">
        <v>8800</v>
      </c>
      <c r="F256" s="75">
        <v>32.26666666666668</v>
      </c>
      <c r="G256" s="75">
        <v>2.6</v>
      </c>
      <c r="H256" s="75">
        <v>1.5087541025887312</v>
      </c>
      <c r="I256" s="75">
        <v>0.41497334797081797</v>
      </c>
      <c r="J256" s="44" t="s">
        <v>5164</v>
      </c>
      <c r="K256" s="334" t="s">
        <v>4968</v>
      </c>
      <c r="L256" s="215">
        <v>52.895600000000002</v>
      </c>
      <c r="M256" s="215">
        <v>5.8014999999999999</v>
      </c>
      <c r="O256" s="44" t="s">
        <v>3526</v>
      </c>
      <c r="P256" s="75" t="s">
        <v>10844</v>
      </c>
    </row>
    <row r="257" spans="1:16" ht="13" customHeight="1" x14ac:dyDescent="0.15">
      <c r="A257" s="44">
        <v>256</v>
      </c>
      <c r="B257" s="215" t="s">
        <v>13</v>
      </c>
      <c r="C257" s="215">
        <v>10</v>
      </c>
      <c r="D257" s="334" t="s">
        <v>10981</v>
      </c>
      <c r="E257" s="334" t="s">
        <v>8801</v>
      </c>
      <c r="F257" s="75">
        <v>16.024390243902452</v>
      </c>
      <c r="G257" s="75">
        <v>3.9756097560975614</v>
      </c>
      <c r="H257" s="75">
        <v>1.2047815128400454</v>
      </c>
      <c r="I257" s="75">
        <v>0.59940374768422233</v>
      </c>
      <c r="J257" s="44" t="s">
        <v>5164</v>
      </c>
      <c r="K257" s="334" t="s">
        <v>4968</v>
      </c>
      <c r="L257" s="215">
        <v>36.048900000000003</v>
      </c>
      <c r="M257" s="215">
        <v>138.0849</v>
      </c>
      <c r="O257" s="44" t="s">
        <v>3526</v>
      </c>
      <c r="P257" s="75" t="s">
        <v>10845</v>
      </c>
    </row>
    <row r="258" spans="1:16" ht="13" customHeight="1" x14ac:dyDescent="0.15">
      <c r="A258" s="44">
        <v>257</v>
      </c>
      <c r="B258" s="215" t="s">
        <v>13</v>
      </c>
      <c r="C258" s="215">
        <v>10</v>
      </c>
      <c r="D258" s="334" t="s">
        <v>10981</v>
      </c>
      <c r="E258" s="334" t="s">
        <v>8742</v>
      </c>
      <c r="F258" s="75">
        <v>3.625</v>
      </c>
      <c r="G258" s="75">
        <v>1.3636363636363635</v>
      </c>
      <c r="H258" s="75">
        <v>0.55930801090701243</v>
      </c>
      <c r="I258" s="75">
        <v>0.13469857389745618</v>
      </c>
      <c r="J258" s="44" t="s">
        <v>5164</v>
      </c>
      <c r="K258" s="334" t="s">
        <v>4968</v>
      </c>
      <c r="L258" s="215">
        <v>47.692799999999998</v>
      </c>
      <c r="M258" s="215">
        <v>42.231499999999997</v>
      </c>
      <c r="O258" s="44" t="s">
        <v>3526</v>
      </c>
      <c r="P258" s="75" t="s">
        <v>10846</v>
      </c>
    </row>
    <row r="259" spans="1:16" ht="13" customHeight="1" x14ac:dyDescent="0.15">
      <c r="A259" s="44">
        <v>258</v>
      </c>
      <c r="B259" s="215" t="s">
        <v>13</v>
      </c>
      <c r="C259" s="215">
        <v>10</v>
      </c>
      <c r="D259" s="334" t="s">
        <v>10981</v>
      </c>
      <c r="E259" s="334" t="s">
        <v>8732</v>
      </c>
      <c r="F259" s="75">
        <v>44.25</v>
      </c>
      <c r="G259" s="75">
        <v>9.8125</v>
      </c>
      <c r="H259" s="75">
        <v>1.6459132750338441</v>
      </c>
      <c r="I259" s="75">
        <v>0.99177966975330889</v>
      </c>
      <c r="J259" s="44" t="s">
        <v>5164</v>
      </c>
      <c r="K259" s="334" t="s">
        <v>4968</v>
      </c>
      <c r="L259" s="215">
        <v>34.579000000000001</v>
      </c>
      <c r="M259" s="215">
        <v>133.93780000000001</v>
      </c>
      <c r="O259" s="44" t="s">
        <v>3526</v>
      </c>
      <c r="P259" s="75" t="s">
        <v>10885</v>
      </c>
    </row>
    <row r="260" spans="1:16" ht="13" customHeight="1" x14ac:dyDescent="0.15">
      <c r="A260" s="44">
        <v>259</v>
      </c>
      <c r="B260" s="215" t="s">
        <v>13</v>
      </c>
      <c r="C260" s="215">
        <v>10</v>
      </c>
      <c r="D260" s="334" t="s">
        <v>10981</v>
      </c>
      <c r="E260" s="334" t="s">
        <v>8741</v>
      </c>
      <c r="F260" s="75">
        <v>2.96</v>
      </c>
      <c r="G260" s="75">
        <v>0.77200000000000002</v>
      </c>
      <c r="H260" s="75">
        <v>0.47129171105893858</v>
      </c>
      <c r="I260" s="75">
        <v>-0.11238269966426384</v>
      </c>
      <c r="J260" s="44" t="s">
        <v>5164</v>
      </c>
      <c r="K260" s="334" t="s">
        <v>4968</v>
      </c>
      <c r="L260" s="215">
        <v>32.832599999999999</v>
      </c>
      <c r="M260" s="215">
        <v>35.583500000000001</v>
      </c>
      <c r="O260" s="44" t="s">
        <v>3526</v>
      </c>
      <c r="P260" s="75" t="s">
        <v>10886</v>
      </c>
    </row>
    <row r="261" spans="1:16" ht="13" customHeight="1" x14ac:dyDescent="0.15">
      <c r="A261" s="44">
        <v>260</v>
      </c>
      <c r="B261" s="215" t="s">
        <v>13</v>
      </c>
      <c r="C261" s="215">
        <v>10</v>
      </c>
      <c r="D261" s="334" t="s">
        <v>10981</v>
      </c>
      <c r="E261" s="334" t="s">
        <v>8840</v>
      </c>
      <c r="F261" s="75">
        <v>83.166666666666714</v>
      </c>
      <c r="G261" s="75">
        <v>3.7083333333333339</v>
      </c>
      <c r="H261" s="75">
        <v>1.9199492952397463</v>
      </c>
      <c r="I261" s="75">
        <v>0.56917876493330677</v>
      </c>
      <c r="J261" s="44" t="s">
        <v>5164</v>
      </c>
      <c r="K261" s="334" t="s">
        <v>4968</v>
      </c>
      <c r="L261" s="215">
        <v>9.1999999999999998E-3</v>
      </c>
      <c r="M261" s="215">
        <v>30.2013</v>
      </c>
      <c r="O261" s="44" t="s">
        <v>3526</v>
      </c>
      <c r="P261" s="75" t="s">
        <v>10781</v>
      </c>
    </row>
    <row r="262" spans="1:16" ht="13" customHeight="1" x14ac:dyDescent="0.15">
      <c r="A262" s="44">
        <v>261</v>
      </c>
      <c r="B262" s="215" t="s">
        <v>13</v>
      </c>
      <c r="C262" s="215">
        <v>12</v>
      </c>
      <c r="D262" s="334" t="s">
        <v>10981</v>
      </c>
      <c r="E262" s="334" t="s">
        <v>6869</v>
      </c>
      <c r="F262" s="75">
        <v>8.9124999999999996</v>
      </c>
      <c r="G262" s="75">
        <v>10.081300000000002</v>
      </c>
      <c r="H262" s="75">
        <v>0.94999954285992194</v>
      </c>
      <c r="I262" s="75">
        <v>1.0035165386990872</v>
      </c>
      <c r="J262" s="44" t="s">
        <v>12394</v>
      </c>
      <c r="K262" s="334" t="s">
        <v>4968</v>
      </c>
      <c r="L262" s="215">
        <v>55.683700000000002</v>
      </c>
      <c r="M262" s="215">
        <v>13.588900000000001</v>
      </c>
      <c r="O262" s="44" t="s">
        <v>3526</v>
      </c>
      <c r="P262" s="75" t="s">
        <v>5336</v>
      </c>
    </row>
    <row r="263" spans="1:16" ht="13" customHeight="1" x14ac:dyDescent="0.15">
      <c r="A263" s="44">
        <v>262</v>
      </c>
      <c r="B263" s="215" t="s">
        <v>13</v>
      </c>
      <c r="C263" s="215">
        <v>12</v>
      </c>
      <c r="D263" s="334" t="s">
        <v>10981</v>
      </c>
      <c r="E263" s="334" t="s">
        <v>5842</v>
      </c>
      <c r="F263" s="75">
        <v>0.57079999999999997</v>
      </c>
      <c r="G263" s="75">
        <v>3.0838000000000001</v>
      </c>
      <c r="H263" s="75">
        <v>-0.24351603555739068</v>
      </c>
      <c r="I263" s="75">
        <v>0.48908620410235037</v>
      </c>
      <c r="J263" s="44" t="s">
        <v>12395</v>
      </c>
      <c r="K263" s="334" t="s">
        <v>4968</v>
      </c>
      <c r="L263" s="215">
        <v>46.498800000000003</v>
      </c>
      <c r="M263" s="215">
        <v>-111.5639</v>
      </c>
      <c r="O263" s="44" t="s">
        <v>3526</v>
      </c>
      <c r="P263" s="75" t="s">
        <v>10690</v>
      </c>
    </row>
    <row r="264" spans="1:16" ht="13" customHeight="1" x14ac:dyDescent="0.15">
      <c r="A264" s="44">
        <v>263</v>
      </c>
      <c r="B264" s="215" t="s">
        <v>13</v>
      </c>
      <c r="C264" s="215">
        <v>12</v>
      </c>
      <c r="D264" s="334" t="s">
        <v>10981</v>
      </c>
      <c r="E264" s="334" t="s">
        <v>5801</v>
      </c>
      <c r="F264" s="75">
        <v>13.254800000000003</v>
      </c>
      <c r="G264" s="75">
        <v>8.4848000000000017</v>
      </c>
      <c r="H264" s="75">
        <v>1.1223731791040668</v>
      </c>
      <c r="I264" s="75">
        <v>0.92864160977448751</v>
      </c>
      <c r="J264" s="44" t="s">
        <v>12396</v>
      </c>
      <c r="K264" s="334" t="s">
        <v>4968</v>
      </c>
      <c r="L264" s="215">
        <v>45.779699999999998</v>
      </c>
      <c r="M264" s="215">
        <v>9.9397000000000002</v>
      </c>
      <c r="O264" s="44" t="s">
        <v>3526</v>
      </c>
      <c r="P264" s="75" t="s">
        <v>11120</v>
      </c>
    </row>
    <row r="265" spans="1:16" ht="13" customHeight="1" x14ac:dyDescent="0.15">
      <c r="A265" s="44">
        <v>264</v>
      </c>
      <c r="B265" s="215" t="s">
        <v>13</v>
      </c>
      <c r="C265" s="215">
        <v>12</v>
      </c>
      <c r="D265" s="334" t="s">
        <v>10981</v>
      </c>
      <c r="E265" s="334" t="s">
        <v>5960</v>
      </c>
      <c r="F265" s="75">
        <v>6.6877000000000004</v>
      </c>
      <c r="G265" s="75">
        <v>5.5568000000000017</v>
      </c>
      <c r="H265" s="75">
        <v>0.82527678308125973</v>
      </c>
      <c r="I265" s="75">
        <v>0.74482476596668712</v>
      </c>
      <c r="J265" s="44" t="s">
        <v>12392</v>
      </c>
      <c r="K265" s="334" t="s">
        <v>4968</v>
      </c>
      <c r="L265" s="215">
        <v>40.284100000000002</v>
      </c>
      <c r="M265" s="215">
        <v>15.953799999999999</v>
      </c>
      <c r="O265" s="44" t="s">
        <v>3526</v>
      </c>
      <c r="P265" s="75" t="s">
        <v>11115</v>
      </c>
    </row>
    <row r="266" spans="1:16" ht="13" customHeight="1" x14ac:dyDescent="0.15">
      <c r="A266" s="44">
        <v>265</v>
      </c>
      <c r="B266" s="215" t="s">
        <v>13</v>
      </c>
      <c r="C266" s="215">
        <v>12</v>
      </c>
      <c r="D266" s="334" t="s">
        <v>10981</v>
      </c>
      <c r="E266" s="334" t="s">
        <v>5373</v>
      </c>
      <c r="F266" s="75">
        <v>1.2176</v>
      </c>
      <c r="G266" s="75">
        <v>6.8046000000000024</v>
      </c>
      <c r="H266" s="75">
        <v>8.5504639426497608E-2</v>
      </c>
      <c r="I266" s="75">
        <v>0.83280260082538526</v>
      </c>
      <c r="J266" s="44" t="s">
        <v>12393</v>
      </c>
      <c r="K266" s="334" t="s">
        <v>4968</v>
      </c>
      <c r="L266" s="215">
        <v>59.85</v>
      </c>
      <c r="M266" s="215">
        <v>18.566700000000001</v>
      </c>
      <c r="O266" s="44" t="s">
        <v>3526</v>
      </c>
      <c r="P266" s="75" t="s">
        <v>10596</v>
      </c>
    </row>
    <row r="267" spans="1:16" ht="13" customHeight="1" x14ac:dyDescent="0.15">
      <c r="A267" s="44">
        <v>266</v>
      </c>
      <c r="B267" s="215" t="s">
        <v>13</v>
      </c>
      <c r="C267" s="215">
        <v>12</v>
      </c>
      <c r="D267" s="334" t="s">
        <v>10981</v>
      </c>
      <c r="E267" s="334" t="s">
        <v>5371</v>
      </c>
      <c r="F267" s="75">
        <v>0.42789999999999995</v>
      </c>
      <c r="G267" s="75">
        <v>0.81630000000000003</v>
      </c>
      <c r="H267" s="75">
        <v>-0.36865771351606724</v>
      </c>
      <c r="I267" s="75">
        <v>-8.8150203500579852E-2</v>
      </c>
      <c r="J267" s="44" t="s">
        <v>12174</v>
      </c>
      <c r="K267" s="334" t="s">
        <v>4968</v>
      </c>
      <c r="L267" s="215">
        <v>45.967599999999997</v>
      </c>
      <c r="M267" s="215">
        <v>8.6532999999999998</v>
      </c>
      <c r="O267" s="44" t="s">
        <v>3526</v>
      </c>
      <c r="P267" s="75" t="s">
        <v>10687</v>
      </c>
    </row>
    <row r="268" spans="1:16" ht="13" customHeight="1" x14ac:dyDescent="0.15">
      <c r="A268" s="44">
        <v>267</v>
      </c>
      <c r="B268" s="215" t="s">
        <v>13</v>
      </c>
      <c r="C268" s="215">
        <v>12</v>
      </c>
      <c r="D268" s="334" t="s">
        <v>10981</v>
      </c>
      <c r="E268" s="334" t="s">
        <v>5259</v>
      </c>
      <c r="F268" s="75">
        <v>4.0922000000000009</v>
      </c>
      <c r="G268" s="75">
        <v>2.9414000000000007</v>
      </c>
      <c r="H268" s="75">
        <v>0.61195685103567443</v>
      </c>
      <c r="I268" s="75">
        <v>0.46855408808419063</v>
      </c>
      <c r="J268" s="44" t="s">
        <v>12175</v>
      </c>
      <c r="K268" s="334" t="s">
        <v>4968</v>
      </c>
      <c r="L268" s="215">
        <v>45</v>
      </c>
      <c r="M268" s="215">
        <v>-72.25</v>
      </c>
      <c r="O268" s="44" t="s">
        <v>3526</v>
      </c>
      <c r="P268" s="75" t="s">
        <v>11114</v>
      </c>
    </row>
    <row r="269" spans="1:16" ht="13" customHeight="1" x14ac:dyDescent="0.15">
      <c r="A269" s="44">
        <v>268</v>
      </c>
      <c r="B269" s="215" t="s">
        <v>13</v>
      </c>
      <c r="C269" s="215">
        <v>12</v>
      </c>
      <c r="D269" s="334" t="s">
        <v>10981</v>
      </c>
      <c r="E269" s="334" t="s">
        <v>5840</v>
      </c>
      <c r="F269" s="75">
        <v>0.51089999999999991</v>
      </c>
      <c r="G269" s="75">
        <v>0.99359999999999993</v>
      </c>
      <c r="H269" s="75">
        <v>-0.29166409731773651</v>
      </c>
      <c r="I269" s="75">
        <v>-2.7884171674950114E-3</v>
      </c>
      <c r="J269" s="44" t="s">
        <v>12176</v>
      </c>
      <c r="K269" s="334" t="s">
        <v>4968</v>
      </c>
      <c r="L269" s="215">
        <v>45.955500000000001</v>
      </c>
      <c r="M269" s="215">
        <v>8.4666999999999994</v>
      </c>
      <c r="O269" s="44" t="s">
        <v>3526</v>
      </c>
      <c r="P269" s="75" t="s">
        <v>10689</v>
      </c>
    </row>
    <row r="270" spans="1:16" ht="13" customHeight="1" x14ac:dyDescent="0.15">
      <c r="A270" s="44">
        <v>269</v>
      </c>
      <c r="B270" s="215" t="s">
        <v>13</v>
      </c>
      <c r="C270" s="215">
        <v>12</v>
      </c>
      <c r="D270" s="334" t="s">
        <v>10981</v>
      </c>
      <c r="E270" s="334" t="s">
        <v>5633</v>
      </c>
      <c r="F270" s="75">
        <v>1.3326</v>
      </c>
      <c r="G270" s="75">
        <v>2.0432999999999999</v>
      </c>
      <c r="H270" s="75">
        <v>0.12469980893211759</v>
      </c>
      <c r="I270" s="75">
        <v>0.31033213500227114</v>
      </c>
      <c r="J270" s="44" t="s">
        <v>12177</v>
      </c>
      <c r="K270" s="334" t="s">
        <v>4968</v>
      </c>
      <c r="L270" s="215">
        <v>68.341499999999996</v>
      </c>
      <c r="M270" s="215">
        <v>18.779699999999998</v>
      </c>
      <c r="O270" s="44" t="s">
        <v>3526</v>
      </c>
      <c r="P270" s="75" t="s">
        <v>5336</v>
      </c>
    </row>
    <row r="271" spans="1:16" ht="13" customHeight="1" x14ac:dyDescent="0.15">
      <c r="A271" s="44">
        <v>270</v>
      </c>
      <c r="B271" s="215" t="s">
        <v>13</v>
      </c>
      <c r="C271" s="215">
        <v>12</v>
      </c>
      <c r="D271" s="334" t="s">
        <v>10981</v>
      </c>
      <c r="E271" s="334" t="s">
        <v>5931</v>
      </c>
      <c r="F271" s="75">
        <v>0.44729999999999998</v>
      </c>
      <c r="G271" s="75">
        <v>0.37579999999999997</v>
      </c>
      <c r="H271" s="75">
        <v>-0.34940110182734296</v>
      </c>
      <c r="I271" s="75">
        <v>-0.42504322423549318</v>
      </c>
      <c r="J271" s="44" t="s">
        <v>12104</v>
      </c>
      <c r="K271" s="334" t="s">
        <v>4968</v>
      </c>
      <c r="L271" s="215">
        <v>61.066666666666656</v>
      </c>
      <c r="M271" s="215">
        <v>25.133333333333322</v>
      </c>
      <c r="O271" s="44" t="s">
        <v>3526</v>
      </c>
      <c r="P271" s="75" t="s">
        <v>10688</v>
      </c>
    </row>
    <row r="272" spans="1:16" ht="13" customHeight="1" x14ac:dyDescent="0.15">
      <c r="A272" s="44">
        <v>271</v>
      </c>
      <c r="B272" s="215" t="s">
        <v>13</v>
      </c>
      <c r="C272" s="215">
        <v>12</v>
      </c>
      <c r="D272" s="334" t="s">
        <v>10981</v>
      </c>
      <c r="E272" s="334" t="s">
        <v>5465</v>
      </c>
      <c r="F272" s="75">
        <v>1.0316205862292891</v>
      </c>
      <c r="G272" s="75">
        <v>0.72933994507022204</v>
      </c>
      <c r="H272" s="75">
        <v>1.3520000000000429E-2</v>
      </c>
      <c r="I272" s="75">
        <v>-0.13706999999999983</v>
      </c>
      <c r="J272" s="44" t="s">
        <v>12295</v>
      </c>
      <c r="K272" s="334" t="s">
        <v>4968</v>
      </c>
      <c r="L272" s="215">
        <v>58.033333333333331</v>
      </c>
      <c r="M272" s="215">
        <v>36.299999999999997</v>
      </c>
      <c r="O272" s="44" t="s">
        <v>3526</v>
      </c>
      <c r="P272" s="75" t="s">
        <v>10786</v>
      </c>
    </row>
    <row r="273" spans="1:16" ht="13" customHeight="1" x14ac:dyDescent="0.15">
      <c r="A273" s="44">
        <v>272</v>
      </c>
      <c r="B273" s="215" t="s">
        <v>13</v>
      </c>
      <c r="C273" s="215">
        <v>12</v>
      </c>
      <c r="D273" s="334" t="s">
        <v>10981</v>
      </c>
      <c r="E273" s="334" t="s">
        <v>5782</v>
      </c>
      <c r="F273" s="75">
        <v>1.7141</v>
      </c>
      <c r="G273" s="75">
        <v>1.5377000000000001</v>
      </c>
      <c r="H273" s="75">
        <v>0.23403615491584692</v>
      </c>
      <c r="I273" s="75">
        <v>0.18687161436453495</v>
      </c>
      <c r="J273" s="44" t="s">
        <v>12296</v>
      </c>
      <c r="K273" s="334" t="s">
        <v>4968</v>
      </c>
      <c r="L273" s="215">
        <v>61.25</v>
      </c>
      <c r="M273" s="215">
        <v>28.25</v>
      </c>
      <c r="O273" s="44" t="s">
        <v>3526</v>
      </c>
      <c r="P273" s="75" t="s">
        <v>11113</v>
      </c>
    </row>
    <row r="274" spans="1:16" ht="13" customHeight="1" x14ac:dyDescent="0.15">
      <c r="A274" s="44">
        <v>273</v>
      </c>
      <c r="B274" s="215" t="s">
        <v>13</v>
      </c>
      <c r="C274" s="215">
        <v>12</v>
      </c>
      <c r="D274" s="334" t="s">
        <v>10981</v>
      </c>
      <c r="E274" s="334" t="s">
        <v>5838</v>
      </c>
      <c r="F274" s="75">
        <v>1.0403</v>
      </c>
      <c r="G274" s="75">
        <v>1.3505</v>
      </c>
      <c r="H274" s="75">
        <v>1.7158598487814779E-2</v>
      </c>
      <c r="I274" s="75">
        <v>0.13049458852346971</v>
      </c>
      <c r="J274" s="44" t="s">
        <v>12297</v>
      </c>
      <c r="K274" s="334" t="s">
        <v>4968</v>
      </c>
      <c r="L274" s="215">
        <v>60.094900000000003</v>
      </c>
      <c r="M274" s="215">
        <v>10.323399999999999</v>
      </c>
      <c r="O274" s="44" t="s">
        <v>3526</v>
      </c>
      <c r="P274" s="75" t="s">
        <v>10595</v>
      </c>
    </row>
    <row r="275" spans="1:16" ht="13" customHeight="1" x14ac:dyDescent="0.15">
      <c r="A275" s="44">
        <v>274</v>
      </c>
      <c r="B275" s="215" t="s">
        <v>13</v>
      </c>
      <c r="C275" s="215">
        <v>12</v>
      </c>
      <c r="D275" s="334" t="s">
        <v>10981</v>
      </c>
      <c r="E275" s="334" t="s">
        <v>5981</v>
      </c>
      <c r="F275" s="75">
        <v>77.901300000000077</v>
      </c>
      <c r="G275" s="75">
        <v>41.731400000000029</v>
      </c>
      <c r="H275" s="75">
        <v>1.8915447051451657</v>
      </c>
      <c r="I275" s="75">
        <v>1.6204629546152745</v>
      </c>
      <c r="J275" s="44" t="s">
        <v>12298</v>
      </c>
      <c r="K275" s="334" t="s">
        <v>4968</v>
      </c>
      <c r="L275" s="215">
        <v>56.866700000000002</v>
      </c>
      <c r="M275" s="215">
        <v>14.833299999999999</v>
      </c>
      <c r="O275" s="44" t="s">
        <v>3526</v>
      </c>
      <c r="P275" s="75" t="s">
        <v>11121</v>
      </c>
    </row>
    <row r="276" spans="1:16" ht="13" customHeight="1" x14ac:dyDescent="0.15">
      <c r="A276" s="44">
        <v>275</v>
      </c>
      <c r="B276" s="215" t="s">
        <v>13</v>
      </c>
      <c r="C276" s="215">
        <v>12</v>
      </c>
      <c r="D276" s="334" t="s">
        <v>10981</v>
      </c>
      <c r="E276" s="113" t="s">
        <v>3714</v>
      </c>
      <c r="F276" s="75">
        <v>10.974127458937357</v>
      </c>
      <c r="G276" s="75">
        <v>5.3888984537328746</v>
      </c>
      <c r="H276" s="76">
        <v>1.0403700000000007</v>
      </c>
      <c r="I276" s="76">
        <v>0.73150000000000048</v>
      </c>
      <c r="J276" s="44" t="s">
        <v>12465</v>
      </c>
      <c r="L276" s="75">
        <v>54.848610999999998</v>
      </c>
      <c r="M276" s="75">
        <v>26.957778000000001</v>
      </c>
      <c r="O276" s="44" t="s">
        <v>3526</v>
      </c>
      <c r="P276" s="75" t="s">
        <v>12300</v>
      </c>
    </row>
    <row r="277" spans="1:16" ht="13" customHeight="1" x14ac:dyDescent="0.15">
      <c r="A277" s="44">
        <v>276</v>
      </c>
      <c r="B277" s="215" t="s">
        <v>13</v>
      </c>
      <c r="C277" s="215">
        <v>12</v>
      </c>
      <c r="D277" s="334" t="s">
        <v>10981</v>
      </c>
      <c r="E277" s="131" t="s">
        <v>3950</v>
      </c>
      <c r="F277" s="75">
        <v>4.4000000000000004</v>
      </c>
      <c r="G277" s="75">
        <v>3.1757038825592399</v>
      </c>
      <c r="H277" s="76">
        <v>0.64345267648618742</v>
      </c>
      <c r="I277" s="76">
        <v>0.50184000000000062</v>
      </c>
      <c r="J277" s="44" t="s">
        <v>12210</v>
      </c>
      <c r="L277" s="75">
        <v>54.863895999999997</v>
      </c>
      <c r="M277" s="75">
        <v>26.893932</v>
      </c>
      <c r="O277" s="44" t="s">
        <v>3526</v>
      </c>
      <c r="P277" s="75" t="s">
        <v>12301</v>
      </c>
    </row>
    <row r="278" spans="1:16" ht="13" customHeight="1" x14ac:dyDescent="0.15">
      <c r="A278" s="44">
        <v>277</v>
      </c>
      <c r="B278" s="215" t="s">
        <v>13</v>
      </c>
      <c r="C278" s="215">
        <v>12</v>
      </c>
      <c r="D278" s="334" t="s">
        <v>10981</v>
      </c>
      <c r="E278" s="113" t="s">
        <v>3711</v>
      </c>
      <c r="F278" s="75">
        <v>2.1339999999999999</v>
      </c>
      <c r="G278" s="75">
        <v>1.2632520160198653</v>
      </c>
      <c r="H278" s="76">
        <v>0.32919441508845104</v>
      </c>
      <c r="I278" s="76">
        <v>0.10149000000000033</v>
      </c>
      <c r="J278" s="44" t="s">
        <v>12299</v>
      </c>
      <c r="L278" s="75">
        <v>54.852384000000001</v>
      </c>
      <c r="M278" s="75">
        <v>26.768629000000001</v>
      </c>
      <c r="O278" s="44" t="s">
        <v>3526</v>
      </c>
      <c r="P278" s="75" t="s">
        <v>12302</v>
      </c>
    </row>
    <row r="279" spans="1:16" ht="13" customHeight="1" x14ac:dyDescent="0.15">
      <c r="A279" s="44">
        <v>278</v>
      </c>
      <c r="B279" s="215" t="s">
        <v>13</v>
      </c>
      <c r="C279" s="215">
        <v>13</v>
      </c>
      <c r="D279" s="334" t="s">
        <v>4968</v>
      </c>
      <c r="E279" s="73" t="s">
        <v>12203</v>
      </c>
      <c r="F279" s="75">
        <v>4.5200000000000005</v>
      </c>
      <c r="G279" s="75">
        <v>0.90500000000000003</v>
      </c>
      <c r="H279" s="388">
        <v>0.65513843481138212</v>
      </c>
      <c r="I279" s="388">
        <v>-4.3351420794796675E-2</v>
      </c>
      <c r="J279" s="44" t="s">
        <v>14</v>
      </c>
      <c r="K279" s="334" t="s">
        <v>4968</v>
      </c>
      <c r="L279" s="73">
        <v>45.81</v>
      </c>
      <c r="M279" s="73">
        <v>-71.373999999999995</v>
      </c>
      <c r="N279" s="75">
        <v>1990</v>
      </c>
      <c r="O279" s="44" t="s">
        <v>15</v>
      </c>
      <c r="P279" s="334" t="s">
        <v>12377</v>
      </c>
    </row>
    <row r="280" spans="1:16" ht="13" customHeight="1" x14ac:dyDescent="0.15">
      <c r="A280" s="44">
        <v>279</v>
      </c>
      <c r="B280" s="215" t="s">
        <v>13</v>
      </c>
      <c r="C280" s="215">
        <v>13</v>
      </c>
      <c r="D280" s="334" t="s">
        <v>4968</v>
      </c>
      <c r="E280" s="113" t="s">
        <v>12204</v>
      </c>
      <c r="F280" s="75">
        <v>1.72</v>
      </c>
      <c r="G280" s="75">
        <v>0.84450000000000014</v>
      </c>
      <c r="H280" s="388">
        <v>0.2355284469075489</v>
      </c>
      <c r="I280" s="388">
        <v>-7.3400346092972454E-2</v>
      </c>
      <c r="J280" s="44" t="s">
        <v>14</v>
      </c>
      <c r="K280" s="334" t="s">
        <v>4968</v>
      </c>
      <c r="L280" s="300">
        <v>45.421999999999997</v>
      </c>
      <c r="M280" s="300">
        <v>-72.210999999999999</v>
      </c>
      <c r="N280" s="75">
        <v>1990</v>
      </c>
      <c r="O280" s="44" t="s">
        <v>15</v>
      </c>
      <c r="P280" s="334" t="s">
        <v>12377</v>
      </c>
    </row>
    <row r="281" spans="1:16" ht="13" customHeight="1" x14ac:dyDescent="0.15">
      <c r="A281" s="44">
        <v>280</v>
      </c>
      <c r="B281" s="215" t="s">
        <v>13</v>
      </c>
      <c r="C281" s="215">
        <v>13</v>
      </c>
      <c r="D281" s="334" t="s">
        <v>4968</v>
      </c>
      <c r="E281" s="113" t="s">
        <v>12205</v>
      </c>
      <c r="F281" s="75">
        <v>6.36</v>
      </c>
      <c r="G281" s="75">
        <v>1.6869999999999996</v>
      </c>
      <c r="H281" s="388">
        <v>0.80345711564841393</v>
      </c>
      <c r="I281" s="388">
        <v>0.22711508258912511</v>
      </c>
      <c r="J281" s="44" t="s">
        <v>14</v>
      </c>
      <c r="K281" s="334" t="s">
        <v>4968</v>
      </c>
      <c r="L281" s="300">
        <v>45.244</v>
      </c>
      <c r="M281" s="300">
        <v>-72.510000000000005</v>
      </c>
      <c r="N281" s="75">
        <v>1990</v>
      </c>
      <c r="O281" s="44" t="s">
        <v>15</v>
      </c>
      <c r="P281" s="334" t="s">
        <v>12377</v>
      </c>
    </row>
    <row r="282" spans="1:16" ht="13" customHeight="1" x14ac:dyDescent="0.15">
      <c r="A282" s="44">
        <v>281</v>
      </c>
      <c r="B282" s="215" t="s">
        <v>13</v>
      </c>
      <c r="C282" s="215">
        <v>13</v>
      </c>
      <c r="D282" s="334" t="s">
        <v>4968</v>
      </c>
      <c r="E282" s="113" t="s">
        <v>12304</v>
      </c>
      <c r="F282" s="75">
        <v>5.62</v>
      </c>
      <c r="G282" s="75">
        <v>1.3805000000000001</v>
      </c>
      <c r="H282" s="388">
        <v>0.74973631556906106</v>
      </c>
      <c r="I282" s="388">
        <v>0.14003641097528199</v>
      </c>
      <c r="J282" s="44" t="s">
        <v>14</v>
      </c>
      <c r="K282" s="334" t="s">
        <v>4968</v>
      </c>
      <c r="L282" s="300">
        <v>45.898000000000003</v>
      </c>
      <c r="M282" s="300">
        <v>-73.963999999999999</v>
      </c>
      <c r="N282" s="75">
        <v>1990</v>
      </c>
      <c r="O282" s="44" t="s">
        <v>15</v>
      </c>
      <c r="P282" s="334" t="s">
        <v>12377</v>
      </c>
    </row>
    <row r="283" spans="1:16" ht="13" customHeight="1" x14ac:dyDescent="0.15">
      <c r="A283" s="44">
        <v>282</v>
      </c>
      <c r="B283" s="215" t="s">
        <v>13</v>
      </c>
      <c r="C283" s="215">
        <v>13</v>
      </c>
      <c r="D283" s="334" t="s">
        <v>4968</v>
      </c>
      <c r="E283" s="113" t="s">
        <v>12305</v>
      </c>
      <c r="F283" s="75">
        <v>7.3400000000000007</v>
      </c>
      <c r="G283" s="75">
        <v>1.7749999999999999</v>
      </c>
      <c r="H283" s="388">
        <v>0.86569605991607057</v>
      </c>
      <c r="I283" s="388">
        <v>0.24919835739111287</v>
      </c>
      <c r="J283" s="44" t="s">
        <v>14</v>
      </c>
      <c r="K283" s="334" t="s">
        <v>4968</v>
      </c>
      <c r="L283" s="300">
        <v>45.838999999999999</v>
      </c>
      <c r="M283" s="300">
        <v>-71.465999999999994</v>
      </c>
      <c r="N283" s="75">
        <v>1990</v>
      </c>
      <c r="O283" s="44" t="s">
        <v>15</v>
      </c>
      <c r="P283" s="334" t="s">
        <v>12377</v>
      </c>
    </row>
    <row r="284" spans="1:16" ht="13" customHeight="1" x14ac:dyDescent="0.15">
      <c r="A284" s="44">
        <v>283</v>
      </c>
      <c r="B284" s="215" t="s">
        <v>13</v>
      </c>
      <c r="C284" s="215">
        <v>13</v>
      </c>
      <c r="D284" s="334" t="s">
        <v>4968</v>
      </c>
      <c r="E284" s="113" t="s">
        <v>12306</v>
      </c>
      <c r="F284" s="75">
        <v>3.5999999999999996</v>
      </c>
      <c r="G284" s="75">
        <v>1.9355</v>
      </c>
      <c r="H284" s="388">
        <v>0.55630250076728727</v>
      </c>
      <c r="I284" s="388">
        <v>0.28679317565497392</v>
      </c>
      <c r="J284" s="44" t="s">
        <v>14</v>
      </c>
      <c r="K284" s="334" t="s">
        <v>4968</v>
      </c>
      <c r="L284" s="300">
        <v>46.350999999999999</v>
      </c>
      <c r="M284" s="300">
        <v>-74.099000000000004</v>
      </c>
      <c r="N284" s="75">
        <v>1990</v>
      </c>
      <c r="O284" s="44" t="s">
        <v>15</v>
      </c>
      <c r="P284" s="334" t="s">
        <v>12377</v>
      </c>
    </row>
    <row r="285" spans="1:16" ht="13" customHeight="1" x14ac:dyDescent="0.15">
      <c r="A285" s="44">
        <v>284</v>
      </c>
      <c r="B285" s="215" t="s">
        <v>13</v>
      </c>
      <c r="C285" s="215">
        <v>13</v>
      </c>
      <c r="D285" s="334" t="s">
        <v>4968</v>
      </c>
      <c r="E285" s="113" t="s">
        <v>12307</v>
      </c>
      <c r="F285" s="75">
        <v>10.32</v>
      </c>
      <c r="G285" s="75">
        <v>1.764</v>
      </c>
      <c r="H285" s="388">
        <v>1.0136796972911926</v>
      </c>
      <c r="I285" s="388">
        <v>0.24649858079580092</v>
      </c>
      <c r="J285" s="44" t="s">
        <v>14</v>
      </c>
      <c r="K285" s="334" t="s">
        <v>4968</v>
      </c>
      <c r="L285" s="300">
        <v>45.99</v>
      </c>
      <c r="M285" s="300">
        <v>-74</v>
      </c>
      <c r="N285" s="75">
        <v>1990</v>
      </c>
      <c r="O285" s="44" t="s">
        <v>15</v>
      </c>
      <c r="P285" s="334" t="s">
        <v>12377</v>
      </c>
    </row>
    <row r="286" spans="1:16" ht="13" customHeight="1" x14ac:dyDescent="0.15">
      <c r="A286" s="44">
        <v>285</v>
      </c>
      <c r="B286" s="215" t="s">
        <v>13</v>
      </c>
      <c r="C286" s="215">
        <v>13</v>
      </c>
      <c r="D286" s="334" t="s">
        <v>4968</v>
      </c>
      <c r="E286" s="113" t="s">
        <v>12308</v>
      </c>
      <c r="F286" s="75">
        <v>6.5</v>
      </c>
      <c r="G286" s="75">
        <v>1.6149999999999998</v>
      </c>
      <c r="H286" s="388">
        <v>0.81291335664285558</v>
      </c>
      <c r="I286" s="388">
        <v>0.20817252666712163</v>
      </c>
      <c r="J286" s="44" t="s">
        <v>14</v>
      </c>
      <c r="K286" s="334" t="s">
        <v>4968</v>
      </c>
      <c r="L286" s="300">
        <v>45.311</v>
      </c>
      <c r="M286" s="300">
        <v>-72.313000000000002</v>
      </c>
      <c r="N286" s="75">
        <v>1990</v>
      </c>
      <c r="O286" s="44" t="s">
        <v>15</v>
      </c>
      <c r="P286" s="334" t="s">
        <v>12377</v>
      </c>
    </row>
    <row r="287" spans="1:16" ht="13" customHeight="1" x14ac:dyDescent="0.15">
      <c r="A287" s="44">
        <v>286</v>
      </c>
      <c r="B287" s="215" t="s">
        <v>13</v>
      </c>
      <c r="C287" s="215">
        <v>13</v>
      </c>
      <c r="D287" s="334" t="s">
        <v>4968</v>
      </c>
      <c r="E287" s="113" t="s">
        <v>12309</v>
      </c>
      <c r="F287" s="75">
        <v>6.8000000000000007</v>
      </c>
      <c r="G287" s="75">
        <v>2.4210000000000003</v>
      </c>
      <c r="H287" s="388">
        <v>0.83250891270623639</v>
      </c>
      <c r="I287" s="388">
        <v>0.38399478944173288</v>
      </c>
      <c r="J287" s="44" t="s">
        <v>14</v>
      </c>
      <c r="K287" s="334" t="s">
        <v>4968</v>
      </c>
      <c r="L287" s="300">
        <v>45.069000000000003</v>
      </c>
      <c r="M287" s="300">
        <v>-72.222999999999999</v>
      </c>
      <c r="N287" s="75">
        <v>1990</v>
      </c>
      <c r="O287" s="44" t="s">
        <v>15</v>
      </c>
      <c r="P287" s="334" t="s">
        <v>12377</v>
      </c>
    </row>
    <row r="288" spans="1:16" ht="13" customHeight="1" x14ac:dyDescent="0.15">
      <c r="A288" s="44">
        <v>287</v>
      </c>
      <c r="B288" s="215" t="s">
        <v>13</v>
      </c>
      <c r="C288" s="215">
        <v>13</v>
      </c>
      <c r="D288" s="334" t="s">
        <v>4968</v>
      </c>
      <c r="E288" s="113" t="s">
        <v>12310</v>
      </c>
      <c r="F288" s="75">
        <v>3.44</v>
      </c>
      <c r="G288" s="75">
        <v>1.3370000000000002</v>
      </c>
      <c r="H288" s="388">
        <v>0.53655844257153007</v>
      </c>
      <c r="I288" s="388">
        <v>0.12613140726198444</v>
      </c>
      <c r="J288" s="44" t="s">
        <v>14</v>
      </c>
      <c r="K288" s="334" t="s">
        <v>4968</v>
      </c>
      <c r="L288" s="300">
        <v>45.94</v>
      </c>
      <c r="M288" s="300">
        <v>-73.963999999999999</v>
      </c>
      <c r="N288" s="75">
        <v>1990</v>
      </c>
      <c r="O288" s="44" t="s">
        <v>15</v>
      </c>
      <c r="P288" s="334" t="s">
        <v>12377</v>
      </c>
    </row>
    <row r="289" spans="1:16" ht="13" customHeight="1" x14ac:dyDescent="0.15">
      <c r="A289" s="44">
        <v>288</v>
      </c>
      <c r="B289" s="215" t="s">
        <v>13</v>
      </c>
      <c r="C289" s="215">
        <v>13</v>
      </c>
      <c r="D289" s="334" t="s">
        <v>4968</v>
      </c>
      <c r="E289" s="113" t="s">
        <v>12311</v>
      </c>
      <c r="F289" s="75">
        <v>4.3600000000000003</v>
      </c>
      <c r="G289" s="75">
        <v>1.1545000000000001</v>
      </c>
      <c r="H289" s="388">
        <v>0.63948648926858609</v>
      </c>
      <c r="I289" s="388">
        <v>6.2393937253195177E-2</v>
      </c>
      <c r="J289" s="44" t="s">
        <v>14</v>
      </c>
      <c r="K289" s="334" t="s">
        <v>4968</v>
      </c>
      <c r="L289" s="300">
        <v>45.167000000000002</v>
      </c>
      <c r="M289" s="300">
        <v>-72.152000000000001</v>
      </c>
      <c r="N289" s="75">
        <v>1990</v>
      </c>
      <c r="O289" s="44" t="s">
        <v>15</v>
      </c>
      <c r="P289" s="334" t="s">
        <v>12377</v>
      </c>
    </row>
    <row r="290" spans="1:16" ht="13" customHeight="1" x14ac:dyDescent="0.15">
      <c r="A290" s="44">
        <v>289</v>
      </c>
      <c r="B290" s="215" t="s">
        <v>13</v>
      </c>
      <c r="C290" s="215">
        <v>13</v>
      </c>
      <c r="D290" s="334" t="s">
        <v>4968</v>
      </c>
      <c r="E290" s="113" t="s">
        <v>12312</v>
      </c>
      <c r="F290" s="75">
        <v>10.9</v>
      </c>
      <c r="G290" s="75">
        <v>3.46</v>
      </c>
      <c r="H290" s="388">
        <v>1.0374264979406236</v>
      </c>
      <c r="I290" s="388">
        <v>0.53907609879277663</v>
      </c>
      <c r="J290" s="44" t="s">
        <v>14</v>
      </c>
      <c r="K290" s="334" t="s">
        <v>4968</v>
      </c>
      <c r="L290" s="300">
        <v>45.314</v>
      </c>
      <c r="M290" s="300">
        <v>-72.037000000000006</v>
      </c>
      <c r="N290" s="75">
        <v>1990</v>
      </c>
      <c r="O290" s="44" t="s">
        <v>15</v>
      </c>
      <c r="P290" s="334" t="s">
        <v>12377</v>
      </c>
    </row>
    <row r="291" spans="1:16" ht="13" customHeight="1" x14ac:dyDescent="0.15">
      <c r="A291" s="44">
        <v>290</v>
      </c>
      <c r="B291" s="215" t="s">
        <v>13</v>
      </c>
      <c r="C291" s="215">
        <v>13</v>
      </c>
      <c r="D291" s="334" t="s">
        <v>4968</v>
      </c>
      <c r="E291" s="113" t="s">
        <v>12313</v>
      </c>
      <c r="F291" s="75">
        <v>2.3199999999999998</v>
      </c>
      <c r="G291" s="75">
        <v>0.54300000000000004</v>
      </c>
      <c r="H291" s="388">
        <v>0.36548798489089962</v>
      </c>
      <c r="I291" s="388">
        <v>-0.26520017041115301</v>
      </c>
      <c r="J291" s="44" t="s">
        <v>14</v>
      </c>
      <c r="K291" s="334" t="s">
        <v>4968</v>
      </c>
      <c r="L291" s="300">
        <v>45.83</v>
      </c>
      <c r="M291" s="300">
        <v>-71.557000000000002</v>
      </c>
      <c r="N291" s="75">
        <v>1990</v>
      </c>
      <c r="O291" s="44" t="s">
        <v>15</v>
      </c>
      <c r="P291" s="334" t="s">
        <v>12377</v>
      </c>
    </row>
    <row r="292" spans="1:16" ht="13" customHeight="1" x14ac:dyDescent="0.15">
      <c r="A292" s="44">
        <v>291</v>
      </c>
      <c r="B292" s="215" t="s">
        <v>13</v>
      </c>
      <c r="C292" s="215">
        <v>13</v>
      </c>
      <c r="D292" s="334" t="s">
        <v>4968</v>
      </c>
      <c r="E292" s="113" t="s">
        <v>12314</v>
      </c>
      <c r="F292" s="75">
        <v>7.88</v>
      </c>
      <c r="G292" s="75">
        <v>1.9445000000000001</v>
      </c>
      <c r="H292" s="388">
        <v>0.8965262174895553</v>
      </c>
      <c r="I292" s="388">
        <v>0.2888079474834786</v>
      </c>
      <c r="J292" s="44" t="s">
        <v>14</v>
      </c>
      <c r="K292" s="334" t="s">
        <v>4968</v>
      </c>
      <c r="L292" s="300">
        <v>45.098999999999997</v>
      </c>
      <c r="M292" s="300">
        <v>-72.260000000000005</v>
      </c>
      <c r="N292" s="75">
        <v>1990</v>
      </c>
      <c r="O292" s="44" t="s">
        <v>15</v>
      </c>
      <c r="P292" s="334" t="s">
        <v>12377</v>
      </c>
    </row>
    <row r="293" spans="1:16" ht="13" customHeight="1" x14ac:dyDescent="0.15">
      <c r="A293" s="44">
        <v>292</v>
      </c>
      <c r="B293" s="215" t="s">
        <v>13</v>
      </c>
      <c r="C293" s="215">
        <v>13</v>
      </c>
      <c r="D293" s="334" t="s">
        <v>4968</v>
      </c>
      <c r="E293" s="113" t="s">
        <v>12315</v>
      </c>
      <c r="F293" s="75">
        <v>4.68</v>
      </c>
      <c r="G293" s="75">
        <v>0.77100000000000002</v>
      </c>
      <c r="H293" s="388">
        <v>0.67024585307412399</v>
      </c>
      <c r="I293" s="388">
        <v>-0.11294562194904302</v>
      </c>
      <c r="J293" s="44" t="s">
        <v>14</v>
      </c>
      <c r="K293" s="334" t="s">
        <v>4968</v>
      </c>
      <c r="L293" s="300">
        <v>48.523000000000003</v>
      </c>
      <c r="M293" s="300">
        <v>-72.94</v>
      </c>
      <c r="N293" s="75">
        <v>1990</v>
      </c>
      <c r="O293" s="44" t="s">
        <v>15</v>
      </c>
      <c r="P293" s="334" t="s">
        <v>12377</v>
      </c>
    </row>
    <row r="294" spans="1:16" ht="13" customHeight="1" x14ac:dyDescent="0.15">
      <c r="A294" s="44">
        <v>293</v>
      </c>
      <c r="B294" s="215" t="s">
        <v>13</v>
      </c>
      <c r="C294" s="215">
        <v>13</v>
      </c>
      <c r="D294" s="334" t="s">
        <v>4968</v>
      </c>
      <c r="E294" s="113" t="s">
        <v>12316</v>
      </c>
      <c r="F294" s="75">
        <v>7.88</v>
      </c>
      <c r="G294" s="75">
        <v>3.2259999999999995</v>
      </c>
      <c r="H294" s="388">
        <v>0.8965262174895553</v>
      </c>
      <c r="I294" s="388">
        <v>0.5086643630529426</v>
      </c>
      <c r="J294" s="44" t="s">
        <v>14</v>
      </c>
      <c r="K294" s="334" t="s">
        <v>4968</v>
      </c>
      <c r="L294" s="300">
        <v>44.981999999999999</v>
      </c>
      <c r="M294" s="300">
        <v>-72.212999999999994</v>
      </c>
      <c r="N294" s="75">
        <v>1990</v>
      </c>
      <c r="O294" s="44" t="s">
        <v>15</v>
      </c>
      <c r="P294" s="334" t="s">
        <v>12377</v>
      </c>
    </row>
    <row r="295" spans="1:16" ht="13" customHeight="1" x14ac:dyDescent="0.15">
      <c r="A295" s="44">
        <v>294</v>
      </c>
      <c r="B295" s="215" t="s">
        <v>13</v>
      </c>
      <c r="C295" s="215">
        <v>13</v>
      </c>
      <c r="D295" s="334" t="s">
        <v>4968</v>
      </c>
      <c r="E295" s="113" t="s">
        <v>12317</v>
      </c>
      <c r="F295" s="75">
        <v>1.92</v>
      </c>
      <c r="G295" s="75">
        <v>0.96400000000000008</v>
      </c>
      <c r="H295" s="388">
        <v>0.28330122870354957</v>
      </c>
      <c r="I295" s="388">
        <v>-1.592296609716919E-2</v>
      </c>
      <c r="J295" s="44" t="s">
        <v>14</v>
      </c>
      <c r="K295" s="334" t="s">
        <v>4968</v>
      </c>
      <c r="L295" s="300">
        <v>45.372</v>
      </c>
      <c r="M295" s="300">
        <v>-72.253</v>
      </c>
      <c r="N295" s="75">
        <v>1990</v>
      </c>
      <c r="O295" s="44" t="s">
        <v>15</v>
      </c>
      <c r="P295" s="334" t="s">
        <v>12377</v>
      </c>
    </row>
    <row r="296" spans="1:16" ht="13" customHeight="1" x14ac:dyDescent="0.15">
      <c r="A296" s="44">
        <v>295</v>
      </c>
      <c r="B296" s="215" t="s">
        <v>13</v>
      </c>
      <c r="C296" s="215">
        <v>13</v>
      </c>
      <c r="D296" s="334" t="s">
        <v>4968</v>
      </c>
      <c r="E296" s="113" t="s">
        <v>12318</v>
      </c>
      <c r="F296" s="75">
        <v>26.3</v>
      </c>
      <c r="G296" s="75">
        <v>4.9864999999999995</v>
      </c>
      <c r="H296" s="388">
        <v>1.4199557484897578</v>
      </c>
      <c r="I296" s="388">
        <v>0.69779582337630486</v>
      </c>
      <c r="J296" s="44" t="s">
        <v>14</v>
      </c>
      <c r="K296" s="334" t="s">
        <v>4968</v>
      </c>
      <c r="L296" s="300">
        <v>45.332999999999998</v>
      </c>
      <c r="M296" s="300">
        <v>-72.519000000000005</v>
      </c>
      <c r="N296" s="75">
        <v>1990</v>
      </c>
      <c r="O296" s="44" t="s">
        <v>15</v>
      </c>
      <c r="P296" s="334" t="s">
        <v>12377</v>
      </c>
    </row>
    <row r="297" spans="1:16" ht="13" customHeight="1" x14ac:dyDescent="0.15">
      <c r="A297" s="44">
        <v>296</v>
      </c>
      <c r="B297" s="215" t="s">
        <v>13</v>
      </c>
      <c r="C297" s="215">
        <v>14</v>
      </c>
      <c r="D297" s="334" t="s">
        <v>4968</v>
      </c>
      <c r="E297" s="113" t="s">
        <v>12380</v>
      </c>
      <c r="F297" s="334">
        <v>4.7799999999999994</v>
      </c>
      <c r="G297" s="334">
        <v>2.17</v>
      </c>
      <c r="H297" s="388">
        <v>0.67942789661211878</v>
      </c>
      <c r="I297" s="388">
        <v>0.33645973384852951</v>
      </c>
      <c r="J297" s="44" t="s">
        <v>12303</v>
      </c>
      <c r="K297" s="334" t="s">
        <v>4968</v>
      </c>
      <c r="L297" s="73">
        <v>45.81</v>
      </c>
      <c r="M297" s="73">
        <v>-71.373999999999995</v>
      </c>
      <c r="N297" s="75"/>
      <c r="O297" s="44" t="s">
        <v>15</v>
      </c>
      <c r="P297" s="334" t="s">
        <v>12377</v>
      </c>
    </row>
    <row r="298" spans="1:16" ht="13" customHeight="1" x14ac:dyDescent="0.15">
      <c r="A298" s="44">
        <v>297</v>
      </c>
      <c r="B298" s="215" t="s">
        <v>13</v>
      </c>
      <c r="C298" s="215">
        <v>14</v>
      </c>
      <c r="D298" s="334" t="s">
        <v>4968</v>
      </c>
      <c r="E298" s="113" t="s">
        <v>12251</v>
      </c>
      <c r="F298" s="334">
        <v>3.4799999999999995</v>
      </c>
      <c r="G298" s="334">
        <v>1.365</v>
      </c>
      <c r="H298" s="388">
        <v>0.54157924394658086</v>
      </c>
      <c r="I298" s="388">
        <v>0.13513265137677483</v>
      </c>
      <c r="J298" s="44" t="s">
        <v>12303</v>
      </c>
      <c r="K298" s="334" t="s">
        <v>4968</v>
      </c>
      <c r="L298" s="113">
        <v>47.737000000000002</v>
      </c>
      <c r="M298" s="113">
        <v>-75.343999999999994</v>
      </c>
      <c r="N298" s="75"/>
      <c r="O298" s="44" t="s">
        <v>15</v>
      </c>
      <c r="P298" s="334" t="s">
        <v>12377</v>
      </c>
    </row>
    <row r="299" spans="1:16" ht="13" customHeight="1" x14ac:dyDescent="0.15">
      <c r="A299" s="44">
        <v>298</v>
      </c>
      <c r="B299" s="215" t="s">
        <v>13</v>
      </c>
      <c r="C299" s="215">
        <v>14</v>
      </c>
      <c r="D299" s="334" t="s">
        <v>4968</v>
      </c>
      <c r="E299" s="113" t="s">
        <v>12248</v>
      </c>
      <c r="F299" s="334">
        <v>2.0449999999999999</v>
      </c>
      <c r="G299" s="334">
        <v>2.2650000000000001</v>
      </c>
      <c r="H299" s="388">
        <v>0.31069331234336062</v>
      </c>
      <c r="I299" s="388">
        <v>0.35506820634885072</v>
      </c>
      <c r="J299" s="44" t="s">
        <v>12303</v>
      </c>
      <c r="K299" s="334" t="s">
        <v>4968</v>
      </c>
      <c r="L299" s="300">
        <v>45.421999999999997</v>
      </c>
      <c r="M299" s="300">
        <v>-72.210999999999999</v>
      </c>
      <c r="N299" s="75"/>
      <c r="O299" s="44" t="s">
        <v>15</v>
      </c>
      <c r="P299" s="334" t="s">
        <v>12376</v>
      </c>
    </row>
    <row r="300" spans="1:16" ht="13" customHeight="1" x14ac:dyDescent="0.15">
      <c r="A300" s="44">
        <v>299</v>
      </c>
      <c r="B300" s="215" t="s">
        <v>13</v>
      </c>
      <c r="C300" s="215">
        <v>14</v>
      </c>
      <c r="D300" s="334" t="s">
        <v>4968</v>
      </c>
      <c r="E300" s="113" t="s">
        <v>12384</v>
      </c>
      <c r="F300" s="334">
        <v>13.780000000000001</v>
      </c>
      <c r="G300" s="334">
        <v>5.6000000000000005</v>
      </c>
      <c r="H300" s="388">
        <v>1.1392492175716071</v>
      </c>
      <c r="I300" s="388">
        <v>0.74818802700620046</v>
      </c>
      <c r="J300" s="44" t="s">
        <v>12303</v>
      </c>
      <c r="K300" s="334" t="s">
        <v>4968</v>
      </c>
      <c r="L300" s="300">
        <v>45.244</v>
      </c>
      <c r="M300" s="300">
        <v>-72.510000000000005</v>
      </c>
      <c r="N300" s="75"/>
      <c r="O300" s="44" t="s">
        <v>15</v>
      </c>
      <c r="P300" s="334" t="s">
        <v>12376</v>
      </c>
    </row>
    <row r="301" spans="1:16" ht="13" customHeight="1" x14ac:dyDescent="0.15">
      <c r="A301" s="44">
        <v>300</v>
      </c>
      <c r="B301" s="215" t="s">
        <v>13</v>
      </c>
      <c r="C301" s="215">
        <v>14</v>
      </c>
      <c r="D301" s="334" t="s">
        <v>4968</v>
      </c>
      <c r="E301" s="113" t="s">
        <v>12253</v>
      </c>
      <c r="F301" s="334">
        <v>4.0600000000000005</v>
      </c>
      <c r="G301" s="334">
        <v>1.55</v>
      </c>
      <c r="H301" s="388">
        <v>0.60852603357719415</v>
      </c>
      <c r="I301" s="388">
        <v>0.1903316981702915</v>
      </c>
      <c r="J301" s="44" t="s">
        <v>12303</v>
      </c>
      <c r="K301" s="334" t="s">
        <v>4968</v>
      </c>
      <c r="L301" s="113">
        <v>45.436999999999998</v>
      </c>
      <c r="M301" s="113">
        <v>-72.149000000000001</v>
      </c>
      <c r="N301" s="75"/>
      <c r="O301" s="44" t="s">
        <v>15</v>
      </c>
      <c r="P301" s="334" t="s">
        <v>12376</v>
      </c>
    </row>
    <row r="302" spans="1:16" ht="13" customHeight="1" x14ac:dyDescent="0.15">
      <c r="A302" s="44">
        <v>301</v>
      </c>
      <c r="B302" s="215" t="s">
        <v>13</v>
      </c>
      <c r="C302" s="215">
        <v>14</v>
      </c>
      <c r="D302" s="334" t="s">
        <v>4968</v>
      </c>
      <c r="E302" s="113" t="s">
        <v>12383</v>
      </c>
      <c r="F302" s="334">
        <v>6.74</v>
      </c>
      <c r="G302" s="334">
        <v>3.34</v>
      </c>
      <c r="H302" s="388">
        <v>0.8286598965353198</v>
      </c>
      <c r="I302" s="388">
        <v>0.52374646681156445</v>
      </c>
      <c r="J302" s="44" t="s">
        <v>12303</v>
      </c>
      <c r="K302" s="334" t="s">
        <v>4968</v>
      </c>
      <c r="L302" s="300">
        <v>45.107999999999997</v>
      </c>
      <c r="M302" s="300">
        <v>-72.281000000000006</v>
      </c>
      <c r="N302" s="75"/>
      <c r="O302" s="44" t="s">
        <v>15</v>
      </c>
      <c r="P302" s="334" t="s">
        <v>12376</v>
      </c>
    </row>
    <row r="303" spans="1:16" ht="13" customHeight="1" x14ac:dyDescent="0.15">
      <c r="A303" s="44">
        <v>302</v>
      </c>
      <c r="B303" s="215" t="s">
        <v>13</v>
      </c>
      <c r="C303" s="215">
        <v>14</v>
      </c>
      <c r="D303" s="334" t="s">
        <v>4968</v>
      </c>
      <c r="E303" s="113" t="s">
        <v>12381</v>
      </c>
      <c r="F303" s="334">
        <v>6.8599999999999994</v>
      </c>
      <c r="G303" s="334">
        <v>4.2</v>
      </c>
      <c r="H303" s="388">
        <v>0.83632411570675169</v>
      </c>
      <c r="I303" s="388">
        <v>0.62324929039790045</v>
      </c>
      <c r="J303" s="44" t="s">
        <v>12303</v>
      </c>
      <c r="K303" s="334" t="s">
        <v>4968</v>
      </c>
      <c r="L303" s="113">
        <v>45.838999999999999</v>
      </c>
      <c r="M303" s="113">
        <v>-71.465999999999994</v>
      </c>
      <c r="N303" s="75"/>
      <c r="O303" s="44" t="s">
        <v>15</v>
      </c>
      <c r="P303" s="334" t="s">
        <v>12376</v>
      </c>
    </row>
    <row r="304" spans="1:16" ht="13" customHeight="1" x14ac:dyDescent="0.15">
      <c r="A304" s="44">
        <v>303</v>
      </c>
      <c r="B304" s="215" t="s">
        <v>13</v>
      </c>
      <c r="C304" s="215">
        <v>14</v>
      </c>
      <c r="D304" s="334" t="s">
        <v>4968</v>
      </c>
      <c r="E304" s="113" t="s">
        <v>12378</v>
      </c>
      <c r="F304" s="334">
        <v>4.96</v>
      </c>
      <c r="G304" s="334">
        <v>3.1850000000000005</v>
      </c>
      <c r="H304" s="388">
        <v>0.69548167649019743</v>
      </c>
      <c r="I304" s="388">
        <v>0.50310943667136931</v>
      </c>
      <c r="J304" s="44" t="s">
        <v>12303</v>
      </c>
      <c r="K304" s="334" t="s">
        <v>4968</v>
      </c>
      <c r="L304" s="300">
        <v>45.311</v>
      </c>
      <c r="M304" s="300">
        <v>-72.313000000000002</v>
      </c>
      <c r="N304" s="75"/>
      <c r="O304" s="44" t="s">
        <v>15</v>
      </c>
      <c r="P304" s="334" t="s">
        <v>12376</v>
      </c>
    </row>
    <row r="305" spans="1:16" ht="13" customHeight="1" x14ac:dyDescent="0.15">
      <c r="A305" s="44">
        <v>304</v>
      </c>
      <c r="B305" s="215" t="s">
        <v>13</v>
      </c>
      <c r="C305" s="215">
        <v>14</v>
      </c>
      <c r="D305" s="334" t="s">
        <v>4968</v>
      </c>
      <c r="E305" s="113" t="s">
        <v>12382</v>
      </c>
      <c r="F305" s="334">
        <v>8.7200000000000006</v>
      </c>
      <c r="G305" s="334">
        <v>4.3</v>
      </c>
      <c r="H305" s="388">
        <v>0.94051648493256723</v>
      </c>
      <c r="I305" s="388">
        <v>0.63346845557958653</v>
      </c>
      <c r="J305" s="44" t="s">
        <v>12303</v>
      </c>
      <c r="K305" s="334" t="s">
        <v>4968</v>
      </c>
      <c r="L305" s="300">
        <v>45.167000000000002</v>
      </c>
      <c r="M305" s="300">
        <v>-72.152000000000001</v>
      </c>
      <c r="N305" s="75"/>
      <c r="O305" s="44" t="s">
        <v>15</v>
      </c>
      <c r="P305" s="334" t="s">
        <v>12376</v>
      </c>
    </row>
    <row r="306" spans="1:16" ht="13" customHeight="1" x14ac:dyDescent="0.15">
      <c r="A306" s="44">
        <v>305</v>
      </c>
      <c r="B306" s="215" t="s">
        <v>13</v>
      </c>
      <c r="C306" s="215">
        <v>14</v>
      </c>
      <c r="D306" s="334" t="s">
        <v>4968</v>
      </c>
      <c r="E306" s="113" t="s">
        <v>12249</v>
      </c>
      <c r="F306" s="334">
        <v>2.0399999999999996</v>
      </c>
      <c r="G306" s="334">
        <v>1.115</v>
      </c>
      <c r="H306" s="388">
        <v>0.30963016742589866</v>
      </c>
      <c r="I306" s="388">
        <v>4.7274867384179478E-2</v>
      </c>
      <c r="J306" s="44" t="s">
        <v>12303</v>
      </c>
      <c r="K306" s="334" t="s">
        <v>4968</v>
      </c>
      <c r="L306" s="113">
        <v>45.027000000000001</v>
      </c>
      <c r="M306" s="113">
        <v>-71.906999999999996</v>
      </c>
      <c r="N306" s="75"/>
      <c r="O306" s="44" t="s">
        <v>15</v>
      </c>
      <c r="P306" s="334" t="s">
        <v>12376</v>
      </c>
    </row>
    <row r="307" spans="1:16" ht="13" customHeight="1" x14ac:dyDescent="0.15">
      <c r="A307" s="44">
        <v>306</v>
      </c>
      <c r="B307" s="215" t="s">
        <v>13</v>
      </c>
      <c r="C307" s="215">
        <v>14</v>
      </c>
      <c r="D307" s="334" t="s">
        <v>4968</v>
      </c>
      <c r="E307" s="113" t="s">
        <v>12385</v>
      </c>
      <c r="F307" s="334">
        <v>13.900000000000002</v>
      </c>
      <c r="G307" s="334">
        <v>7.335</v>
      </c>
      <c r="H307" s="388">
        <v>1.1430148002540952</v>
      </c>
      <c r="I307" s="388">
        <v>0.86540011817930151</v>
      </c>
      <c r="J307" s="44" t="s">
        <v>12303</v>
      </c>
      <c r="K307" s="334" t="s">
        <v>4968</v>
      </c>
      <c r="L307" s="300">
        <v>45.314</v>
      </c>
      <c r="M307" s="300">
        <v>-72.037000000000006</v>
      </c>
      <c r="N307" s="75"/>
      <c r="O307" s="44" t="s">
        <v>15</v>
      </c>
      <c r="P307" s="334" t="s">
        <v>12376</v>
      </c>
    </row>
    <row r="308" spans="1:16" ht="13" customHeight="1" x14ac:dyDescent="0.15">
      <c r="A308" s="44">
        <v>307</v>
      </c>
      <c r="B308" s="215" t="s">
        <v>13</v>
      </c>
      <c r="C308" s="215">
        <v>14</v>
      </c>
      <c r="D308" s="334" t="s">
        <v>4968</v>
      </c>
      <c r="E308" s="113" t="s">
        <v>12254</v>
      </c>
      <c r="F308" s="334">
        <v>6.0200000000000005</v>
      </c>
      <c r="G308" s="334">
        <v>3.19</v>
      </c>
      <c r="H308" s="388">
        <v>0.7795964912578246</v>
      </c>
      <c r="I308" s="388">
        <v>0.50379068305718111</v>
      </c>
      <c r="J308" s="44" t="s">
        <v>12303</v>
      </c>
      <c r="K308" s="334" t="s">
        <v>4968</v>
      </c>
      <c r="L308" s="113">
        <v>45.210999999999999</v>
      </c>
      <c r="M308" s="113">
        <v>-72</v>
      </c>
      <c r="N308" s="75"/>
      <c r="O308" s="44" t="s">
        <v>15</v>
      </c>
      <c r="P308" s="334" t="s">
        <v>12376</v>
      </c>
    </row>
    <row r="309" spans="1:16" ht="13" customHeight="1" x14ac:dyDescent="0.15">
      <c r="A309" s="44">
        <v>308</v>
      </c>
      <c r="B309" s="215" t="s">
        <v>13</v>
      </c>
      <c r="C309" s="215">
        <v>14</v>
      </c>
      <c r="D309" s="334" t="s">
        <v>4968</v>
      </c>
      <c r="E309" s="113" t="s">
        <v>12247</v>
      </c>
      <c r="F309" s="334">
        <v>1.46</v>
      </c>
      <c r="G309" s="334">
        <v>1.2455000000000001</v>
      </c>
      <c r="H309" s="388">
        <v>0.16435285578443709</v>
      </c>
      <c r="I309" s="388">
        <v>9.5343731872525331E-2</v>
      </c>
      <c r="J309" s="44" t="s">
        <v>12303</v>
      </c>
      <c r="K309" s="334" t="s">
        <v>4968</v>
      </c>
      <c r="L309" s="113">
        <v>45.83</v>
      </c>
      <c r="M309" s="113">
        <v>-71.557000000000002</v>
      </c>
      <c r="N309" s="75"/>
      <c r="O309" s="44" t="s">
        <v>15</v>
      </c>
      <c r="P309" s="334" t="s">
        <v>12376</v>
      </c>
    </row>
    <row r="310" spans="1:16" ht="13" customHeight="1" x14ac:dyDescent="0.15">
      <c r="A310" s="44">
        <v>309</v>
      </c>
      <c r="B310" s="215" t="s">
        <v>13</v>
      </c>
      <c r="C310" s="215">
        <v>14</v>
      </c>
      <c r="D310" s="334" t="s">
        <v>4968</v>
      </c>
      <c r="E310" s="113" t="s">
        <v>12250</v>
      </c>
      <c r="F310" s="334">
        <v>2.09</v>
      </c>
      <c r="G310" s="334">
        <v>0.89999999999999991</v>
      </c>
      <c r="H310" s="388">
        <v>0.32014628611105395</v>
      </c>
      <c r="I310" s="388">
        <v>-4.5757490560675171E-2</v>
      </c>
      <c r="J310" s="44" t="s">
        <v>12303</v>
      </c>
      <c r="K310" s="334" t="s">
        <v>4968</v>
      </c>
      <c r="L310" s="113">
        <v>45.3</v>
      </c>
      <c r="M310" s="113">
        <v>-72.268000000000001</v>
      </c>
      <c r="N310" s="75"/>
      <c r="O310" s="44" t="s">
        <v>15</v>
      </c>
      <c r="P310" s="334" t="s">
        <v>12376</v>
      </c>
    </row>
    <row r="311" spans="1:16" ht="13" customHeight="1" x14ac:dyDescent="0.15">
      <c r="A311" s="44">
        <v>310</v>
      </c>
      <c r="B311" s="215" t="s">
        <v>13</v>
      </c>
      <c r="C311" s="215">
        <v>14</v>
      </c>
      <c r="D311" s="334" t="s">
        <v>4968</v>
      </c>
      <c r="E311" s="113" t="s">
        <v>12237</v>
      </c>
      <c r="F311" s="334">
        <v>2.58</v>
      </c>
      <c r="G311" s="334">
        <v>4.0850000000000009</v>
      </c>
      <c r="H311" s="388">
        <v>0.41161970596323016</v>
      </c>
      <c r="I311" s="388">
        <v>0.61119206086843436</v>
      </c>
      <c r="J311" s="44" t="s">
        <v>12303</v>
      </c>
      <c r="K311" s="334" t="s">
        <v>4968</v>
      </c>
      <c r="L311" s="113">
        <v>45.45</v>
      </c>
      <c r="M311" s="113">
        <v>-72.102999999999994</v>
      </c>
      <c r="N311" s="75"/>
      <c r="O311" s="44" t="s">
        <v>15</v>
      </c>
      <c r="P311" s="334" t="s">
        <v>12376</v>
      </c>
    </row>
    <row r="312" spans="1:16" ht="13" customHeight="1" x14ac:dyDescent="0.15">
      <c r="A312" s="44">
        <v>311</v>
      </c>
      <c r="B312" s="215" t="s">
        <v>13</v>
      </c>
      <c r="C312" s="215">
        <v>14</v>
      </c>
      <c r="D312" s="334" t="s">
        <v>4968</v>
      </c>
      <c r="E312" s="113" t="s">
        <v>12379</v>
      </c>
      <c r="F312" s="334">
        <v>3.72</v>
      </c>
      <c r="G312" s="334">
        <v>1.7649999999999999</v>
      </c>
      <c r="H312" s="388">
        <v>0.57054293988189753</v>
      </c>
      <c r="I312" s="388">
        <v>0.24674470972384135</v>
      </c>
      <c r="J312" s="44" t="s">
        <v>12303</v>
      </c>
      <c r="K312" s="334" t="s">
        <v>4968</v>
      </c>
      <c r="L312" s="113">
        <v>45.058</v>
      </c>
      <c r="M312" s="113">
        <v>-74.506</v>
      </c>
      <c r="N312" s="75"/>
      <c r="O312" s="44" t="s">
        <v>15</v>
      </c>
      <c r="P312" s="334" t="s">
        <v>12376</v>
      </c>
    </row>
    <row r="313" spans="1:16" ht="13" customHeight="1" x14ac:dyDescent="0.15">
      <c r="A313" s="44">
        <v>312</v>
      </c>
      <c r="B313" s="215" t="s">
        <v>13</v>
      </c>
      <c r="C313" s="215">
        <v>14</v>
      </c>
      <c r="D313" s="334" t="s">
        <v>4968</v>
      </c>
      <c r="E313" s="113" t="s">
        <v>12236</v>
      </c>
      <c r="F313" s="334">
        <v>4.5999999999999996</v>
      </c>
      <c r="G313" s="334">
        <v>3.0449999999999999</v>
      </c>
      <c r="H313" s="388">
        <v>0.66275783168157409</v>
      </c>
      <c r="I313" s="388">
        <v>0.48358729696889413</v>
      </c>
      <c r="J313" s="44" t="s">
        <v>12303</v>
      </c>
      <c r="K313" s="334" t="s">
        <v>4968</v>
      </c>
      <c r="L313" s="113">
        <v>45.37</v>
      </c>
      <c r="M313" s="113">
        <v>-72.253</v>
      </c>
      <c r="N313" s="75"/>
      <c r="O313" s="44" t="s">
        <v>15</v>
      </c>
      <c r="P313" s="334" t="s">
        <v>12376</v>
      </c>
    </row>
    <row r="314" spans="1:16" ht="13" customHeight="1" x14ac:dyDescent="0.15">
      <c r="A314" s="44">
        <v>313</v>
      </c>
      <c r="B314" s="215" t="s">
        <v>13</v>
      </c>
      <c r="C314" s="215">
        <v>14</v>
      </c>
      <c r="D314" s="334" t="s">
        <v>4968</v>
      </c>
      <c r="E314" s="113" t="s">
        <v>12252</v>
      </c>
      <c r="F314" s="334">
        <v>6.18</v>
      </c>
      <c r="G314" s="334">
        <v>3.02</v>
      </c>
      <c r="H314" s="388">
        <v>0.79098847508881587</v>
      </c>
      <c r="I314" s="388">
        <v>0.48000694295715063</v>
      </c>
      <c r="J314" s="44" t="s">
        <v>12303</v>
      </c>
      <c r="K314" s="334" t="s">
        <v>4968</v>
      </c>
      <c r="L314" s="113">
        <v>46.029000000000003</v>
      </c>
      <c r="M314" s="113">
        <v>-74.251999999999995</v>
      </c>
      <c r="N314" s="75"/>
      <c r="O314" s="44" t="s">
        <v>15</v>
      </c>
      <c r="P314" s="334" t="s">
        <v>12376</v>
      </c>
    </row>
    <row r="315" spans="1:16" ht="13" customHeight="1" x14ac:dyDescent="0.15">
      <c r="A315" s="44">
        <v>314</v>
      </c>
      <c r="B315" s="215" t="s">
        <v>13</v>
      </c>
      <c r="C315" s="215">
        <v>14</v>
      </c>
      <c r="D315" s="334" t="s">
        <v>4968</v>
      </c>
      <c r="E315" s="113" t="s">
        <v>12386</v>
      </c>
      <c r="F315" s="334">
        <v>20.76</v>
      </c>
      <c r="G315" s="334">
        <v>3.9649999999999999</v>
      </c>
      <c r="H315" s="388">
        <v>1.3172273491764204</v>
      </c>
      <c r="I315" s="388">
        <v>0.59824319165362261</v>
      </c>
      <c r="J315" s="44" t="s">
        <v>12303</v>
      </c>
      <c r="K315" s="334" t="s">
        <v>4968</v>
      </c>
      <c r="L315" s="300">
        <v>45.429000000000002</v>
      </c>
      <c r="M315" s="300">
        <v>-72.603999999999999</v>
      </c>
      <c r="N315" s="75"/>
      <c r="O315" s="44" t="s">
        <v>15</v>
      </c>
      <c r="P315" s="334" t="s">
        <v>12376</v>
      </c>
    </row>
    <row r="316" spans="1:16" ht="13" customHeight="1" x14ac:dyDescent="0.15">
      <c r="A316" s="44">
        <v>315</v>
      </c>
      <c r="B316" s="215">
        <v>9999</v>
      </c>
      <c r="C316" s="215">
        <v>9999</v>
      </c>
      <c r="D316" s="334" t="s">
        <v>4968</v>
      </c>
      <c r="E316" s="113" t="s">
        <v>12387</v>
      </c>
      <c r="F316" s="334">
        <v>74.44</v>
      </c>
      <c r="G316" s="334">
        <v>7.6499999999999995</v>
      </c>
      <c r="H316" s="388">
        <v>1.8718063644587295</v>
      </c>
      <c r="I316" s="388">
        <v>0.88366143515361761</v>
      </c>
      <c r="J316" s="44" t="s">
        <v>12303</v>
      </c>
      <c r="K316" s="334" t="s">
        <v>4968</v>
      </c>
      <c r="L316" s="300">
        <v>45.332999999999998</v>
      </c>
      <c r="M316" s="300">
        <v>-72.519000000000005</v>
      </c>
      <c r="N316" s="75"/>
      <c r="O316" s="44" t="s">
        <v>15</v>
      </c>
      <c r="P316" s="334" t="s">
        <v>12233</v>
      </c>
    </row>
    <row r="317" spans="1:16" ht="13" customHeight="1" x14ac:dyDescent="0.15">
      <c r="A317" s="44">
        <v>316</v>
      </c>
      <c r="B317" s="215" t="s">
        <v>16</v>
      </c>
      <c r="C317" s="215" t="s">
        <v>6</v>
      </c>
      <c r="D317" s="334" t="s">
        <v>10981</v>
      </c>
      <c r="E317" s="334" t="s">
        <v>5688</v>
      </c>
      <c r="F317" s="75">
        <v>0.23924154649999999</v>
      </c>
      <c r="G317" s="75">
        <v>0.16680926299999996</v>
      </c>
      <c r="H317" s="75">
        <v>-0.62116339889391536</v>
      </c>
      <c r="I317" s="75">
        <v>-0.77777983644355686</v>
      </c>
      <c r="J317" s="44" t="s">
        <v>8626</v>
      </c>
      <c r="K317" s="334" t="s">
        <v>4968</v>
      </c>
      <c r="N317" s="215" t="s">
        <v>5792</v>
      </c>
      <c r="O317" s="44" t="s">
        <v>3405</v>
      </c>
      <c r="P317" s="75" t="s">
        <v>5336</v>
      </c>
    </row>
    <row r="318" spans="1:16" ht="13" customHeight="1" x14ac:dyDescent="0.15">
      <c r="A318" s="44">
        <v>317</v>
      </c>
      <c r="B318" s="215" t="s">
        <v>16</v>
      </c>
      <c r="C318" s="215" t="s">
        <v>6</v>
      </c>
      <c r="D318" s="334" t="s">
        <v>10981</v>
      </c>
      <c r="E318" s="334" t="s">
        <v>5688</v>
      </c>
      <c r="F318" s="75">
        <v>0.23178981709999996</v>
      </c>
      <c r="G318" s="75">
        <v>0.1103570329</v>
      </c>
      <c r="H318" s="75">
        <v>-0.63490564720943499</v>
      </c>
      <c r="I318" s="75">
        <v>-0.9571999846379402</v>
      </c>
      <c r="J318" s="44" t="s">
        <v>8626</v>
      </c>
      <c r="K318" s="334" t="s">
        <v>4968</v>
      </c>
      <c r="N318" s="215" t="s">
        <v>5262</v>
      </c>
      <c r="O318" s="44" t="s">
        <v>3405</v>
      </c>
      <c r="P318" s="75" t="s">
        <v>5336</v>
      </c>
    </row>
    <row r="319" spans="1:16" ht="13" customHeight="1" x14ac:dyDescent="0.15">
      <c r="A319" s="44">
        <v>318</v>
      </c>
      <c r="B319" s="215" t="s">
        <v>16</v>
      </c>
      <c r="C319" s="215" t="s">
        <v>6</v>
      </c>
      <c r="D319" s="334" t="s">
        <v>10981</v>
      </c>
      <c r="E319" s="334" t="s">
        <v>5688</v>
      </c>
      <c r="F319" s="75">
        <v>0.20132510749999999</v>
      </c>
      <c r="G319" s="75">
        <v>0.10866394059999994</v>
      </c>
      <c r="H319" s="75">
        <v>-0.69610206033863053</v>
      </c>
      <c r="I319" s="75">
        <v>-0.96391454971823609</v>
      </c>
      <c r="J319" s="44" t="s">
        <v>8626</v>
      </c>
      <c r="K319" s="334" t="s">
        <v>4968</v>
      </c>
      <c r="N319" s="215" t="s">
        <v>5263</v>
      </c>
      <c r="O319" s="44" t="s">
        <v>3405</v>
      </c>
      <c r="P319" s="75" t="s">
        <v>5336</v>
      </c>
    </row>
    <row r="320" spans="1:16" ht="13" customHeight="1" x14ac:dyDescent="0.15">
      <c r="A320" s="44">
        <v>319</v>
      </c>
      <c r="B320" s="215" t="s">
        <v>16</v>
      </c>
      <c r="C320" s="215" t="s">
        <v>6</v>
      </c>
      <c r="D320" s="334" t="s">
        <v>10981</v>
      </c>
      <c r="E320" s="334" t="s">
        <v>5688</v>
      </c>
      <c r="F320" s="75">
        <v>0.21812788029999997</v>
      </c>
      <c r="G320" s="75">
        <v>0.13583621009999999</v>
      </c>
      <c r="H320" s="75">
        <v>-0.66128882095686015</v>
      </c>
      <c r="I320" s="75">
        <v>-0.86698444397010144</v>
      </c>
      <c r="J320" s="44" t="s">
        <v>8626</v>
      </c>
      <c r="K320" s="334" t="s">
        <v>4968</v>
      </c>
      <c r="N320" s="215" t="s">
        <v>5277</v>
      </c>
      <c r="O320" s="44" t="s">
        <v>3405</v>
      </c>
      <c r="P320" s="75" t="s">
        <v>5336</v>
      </c>
    </row>
    <row r="321" spans="1:16" ht="13" customHeight="1" x14ac:dyDescent="0.15">
      <c r="A321" s="44">
        <v>320</v>
      </c>
      <c r="B321" s="215" t="s">
        <v>16</v>
      </c>
      <c r="C321" s="215" t="s">
        <v>6</v>
      </c>
      <c r="D321" s="334" t="s">
        <v>10981</v>
      </c>
      <c r="E321" s="334" t="s">
        <v>5688</v>
      </c>
      <c r="F321" s="75">
        <v>0.21364722299999997</v>
      </c>
      <c r="G321" s="75">
        <v>7.0881485929999974E-2</v>
      </c>
      <c r="H321" s="75">
        <v>-0.67030274779700361</v>
      </c>
      <c r="I321" s="75">
        <v>-1.1494671866566262</v>
      </c>
      <c r="J321" s="44" t="s">
        <v>8626</v>
      </c>
      <c r="K321" s="334" t="s">
        <v>4968</v>
      </c>
      <c r="N321" s="215" t="s">
        <v>5421</v>
      </c>
      <c r="O321" s="44" t="s">
        <v>3405</v>
      </c>
      <c r="P321" s="75" t="s">
        <v>5336</v>
      </c>
    </row>
    <row r="322" spans="1:16" ht="13" customHeight="1" x14ac:dyDescent="0.15">
      <c r="A322" s="44">
        <v>321</v>
      </c>
      <c r="B322" s="215" t="s">
        <v>16</v>
      </c>
      <c r="C322" s="215" t="s">
        <v>6</v>
      </c>
      <c r="D322" s="334" t="s">
        <v>10981</v>
      </c>
      <c r="E322" s="334" t="s">
        <v>5688</v>
      </c>
      <c r="F322" s="75">
        <v>0.12163816349999998</v>
      </c>
      <c r="G322" s="75">
        <v>7.5097784309999943E-2</v>
      </c>
      <c r="H322" s="75">
        <v>-0.91493014548151408</v>
      </c>
      <c r="I322" s="75">
        <v>-1.1243728762599567</v>
      </c>
      <c r="J322" s="44" t="s">
        <v>8626</v>
      </c>
      <c r="K322" s="334" t="s">
        <v>4968</v>
      </c>
      <c r="N322" s="215" t="s">
        <v>5311</v>
      </c>
      <c r="O322" s="44" t="s">
        <v>3405</v>
      </c>
      <c r="P322" s="75" t="s">
        <v>5336</v>
      </c>
    </row>
    <row r="323" spans="1:16" ht="13" customHeight="1" x14ac:dyDescent="0.15">
      <c r="A323" s="44">
        <v>322</v>
      </c>
      <c r="B323" s="215" t="s">
        <v>16</v>
      </c>
      <c r="C323" s="215" t="s">
        <v>6</v>
      </c>
      <c r="D323" s="334" t="s">
        <v>10981</v>
      </c>
      <c r="E323" s="334" t="s">
        <v>5688</v>
      </c>
      <c r="F323" s="75">
        <v>0.12083984839999995</v>
      </c>
      <c r="G323" s="75">
        <v>4.3354832779999977E-2</v>
      </c>
      <c r="H323" s="75">
        <v>-0.917789828243881</v>
      </c>
      <c r="I323" s="75">
        <v>-1.3629624845152886</v>
      </c>
      <c r="J323" s="44" t="s">
        <v>8626</v>
      </c>
      <c r="K323" s="334" t="s">
        <v>4968</v>
      </c>
      <c r="N323" s="215" t="s">
        <v>5790</v>
      </c>
      <c r="O323" s="44" t="s">
        <v>3405</v>
      </c>
      <c r="P323" s="75" t="s">
        <v>5336</v>
      </c>
    </row>
    <row r="324" spans="1:16" ht="13" customHeight="1" x14ac:dyDescent="0.15">
      <c r="A324" s="44">
        <v>323</v>
      </c>
      <c r="B324" s="215" t="s">
        <v>16</v>
      </c>
      <c r="C324" s="215" t="s">
        <v>6</v>
      </c>
      <c r="D324" s="334" t="s">
        <v>10981</v>
      </c>
      <c r="E324" s="334" t="s">
        <v>5688</v>
      </c>
      <c r="F324" s="75">
        <v>0.11051581589999998</v>
      </c>
      <c r="G324" s="75">
        <v>3.1415981779999991E-2</v>
      </c>
      <c r="H324" s="75">
        <v>-0.95657556572023272</v>
      </c>
      <c r="I324" s="75">
        <v>-1.502849363610816</v>
      </c>
      <c r="J324" s="44" t="s">
        <v>8626</v>
      </c>
      <c r="K324" s="334" t="s">
        <v>4968</v>
      </c>
      <c r="N324" s="215" t="s">
        <v>5791</v>
      </c>
      <c r="O324" s="44" t="s">
        <v>3405</v>
      </c>
      <c r="P324" s="75" t="s">
        <v>5336</v>
      </c>
    </row>
    <row r="325" spans="1:16" ht="13" customHeight="1" x14ac:dyDescent="0.15">
      <c r="A325" s="44">
        <v>324</v>
      </c>
      <c r="B325" s="215" t="s">
        <v>16</v>
      </c>
      <c r="C325" s="215" t="s">
        <v>6</v>
      </c>
      <c r="D325" s="334" t="s">
        <v>10981</v>
      </c>
      <c r="E325" s="334" t="s">
        <v>5688</v>
      </c>
      <c r="F325" s="75">
        <v>0.10213303700000001</v>
      </c>
      <c r="G325" s="75">
        <v>5.3315674989999971E-2</v>
      </c>
      <c r="H325" s="75">
        <v>-0.99083375383858208</v>
      </c>
      <c r="I325" s="75">
        <v>-1.2731450881434156</v>
      </c>
      <c r="J325" s="44" t="s">
        <v>8626</v>
      </c>
      <c r="K325" s="334" t="s">
        <v>4968</v>
      </c>
      <c r="N325" s="215" t="s">
        <v>5379</v>
      </c>
      <c r="O325" s="44" t="s">
        <v>3405</v>
      </c>
      <c r="P325" s="75" t="s">
        <v>5336</v>
      </c>
    </row>
    <row r="326" spans="1:16" ht="13" customHeight="1" x14ac:dyDescent="0.15">
      <c r="A326" s="44">
        <v>325</v>
      </c>
      <c r="B326" s="215" t="s">
        <v>16</v>
      </c>
      <c r="C326" s="215" t="s">
        <v>6</v>
      </c>
      <c r="D326" s="334" t="s">
        <v>10981</v>
      </c>
      <c r="E326" s="334" t="s">
        <v>5688</v>
      </c>
      <c r="F326" s="75">
        <v>6.5427148109999972E-2</v>
      </c>
      <c r="G326" s="75">
        <v>1.757795929E-2</v>
      </c>
      <c r="H326" s="75">
        <v>-1.1842420096585877</v>
      </c>
      <c r="I326" s="75">
        <v>-1.7550315456749772</v>
      </c>
      <c r="J326" s="44" t="s">
        <v>8626</v>
      </c>
      <c r="K326" s="334" t="s">
        <v>4968</v>
      </c>
      <c r="N326" s="215" t="s">
        <v>5380</v>
      </c>
      <c r="O326" s="44" t="s">
        <v>3405</v>
      </c>
      <c r="P326" s="75" t="s">
        <v>5336</v>
      </c>
    </row>
    <row r="327" spans="1:16" ht="13" customHeight="1" x14ac:dyDescent="0.15">
      <c r="A327" s="44">
        <v>326</v>
      </c>
      <c r="B327" s="215" t="s">
        <v>16</v>
      </c>
      <c r="C327" s="215" t="s">
        <v>6</v>
      </c>
      <c r="D327" s="334" t="s">
        <v>10981</v>
      </c>
      <c r="E327" s="334" t="s">
        <v>5688</v>
      </c>
      <c r="F327" s="75">
        <v>0.73044683379999997</v>
      </c>
      <c r="G327" s="75">
        <v>4.6686573150000001E-2</v>
      </c>
      <c r="H327" s="75">
        <v>-0.13641138907611616</v>
      </c>
      <c r="I327" s="75">
        <v>-1.3308080026308577</v>
      </c>
      <c r="J327" s="44" t="s">
        <v>8626</v>
      </c>
      <c r="K327" s="334" t="s">
        <v>4968</v>
      </c>
      <c r="N327" s="215" t="s">
        <v>5381</v>
      </c>
      <c r="O327" s="44" t="s">
        <v>3405</v>
      </c>
      <c r="P327" s="75" t="s">
        <v>5336</v>
      </c>
    </row>
    <row r="328" spans="1:16" ht="13" customHeight="1" x14ac:dyDescent="0.15">
      <c r="A328" s="44">
        <v>327</v>
      </c>
      <c r="B328" s="215" t="s">
        <v>16</v>
      </c>
      <c r="C328" s="215" t="s">
        <v>6</v>
      </c>
      <c r="D328" s="334" t="s">
        <v>10981</v>
      </c>
      <c r="E328" s="334" t="s">
        <v>5688</v>
      </c>
      <c r="F328" s="75">
        <v>0.16779015809999995</v>
      </c>
      <c r="G328" s="75">
        <v>4.7159173239999977E-2</v>
      </c>
      <c r="H328" s="75">
        <v>-0.77523351673863661</v>
      </c>
      <c r="I328" s="75">
        <v>-1.3264338172421988</v>
      </c>
      <c r="J328" s="44" t="s">
        <v>8626</v>
      </c>
      <c r="K328" s="334" t="s">
        <v>4968</v>
      </c>
      <c r="N328" s="215" t="s">
        <v>5819</v>
      </c>
      <c r="O328" s="44" t="s">
        <v>3405</v>
      </c>
      <c r="P328" s="75" t="s">
        <v>5336</v>
      </c>
    </row>
    <row r="329" spans="1:16" ht="13" customHeight="1" x14ac:dyDescent="0.15">
      <c r="A329" s="44">
        <v>328</v>
      </c>
      <c r="B329" s="215" t="s">
        <v>16</v>
      </c>
      <c r="C329" s="215" t="s">
        <v>6</v>
      </c>
      <c r="D329" s="334" t="s">
        <v>10981</v>
      </c>
      <c r="E329" s="334" t="s">
        <v>5688</v>
      </c>
      <c r="F329" s="75">
        <v>0.11294433529999998</v>
      </c>
      <c r="G329" s="75">
        <v>5.1068886569999999E-2</v>
      </c>
      <c r="H329" s="75">
        <v>-0.94713554614817519</v>
      </c>
      <c r="I329" s="75">
        <v>-1.2918436107517894</v>
      </c>
      <c r="J329" s="44" t="s">
        <v>8626</v>
      </c>
      <c r="K329" s="334" t="s">
        <v>4968</v>
      </c>
      <c r="N329" s="215" t="s">
        <v>5476</v>
      </c>
      <c r="O329" s="44" t="s">
        <v>3405</v>
      </c>
      <c r="P329" s="75" t="s">
        <v>5336</v>
      </c>
    </row>
    <row r="330" spans="1:16" ht="13" customHeight="1" x14ac:dyDescent="0.15">
      <c r="A330" s="44">
        <v>329</v>
      </c>
      <c r="B330" s="215" t="s">
        <v>16</v>
      </c>
      <c r="C330" s="215" t="s">
        <v>6</v>
      </c>
      <c r="D330" s="334" t="s">
        <v>10981</v>
      </c>
      <c r="E330" s="334" t="s">
        <v>5688</v>
      </c>
      <c r="F330" s="75">
        <v>0.17752057299999999</v>
      </c>
      <c r="G330" s="75">
        <v>9.6031655369999955E-2</v>
      </c>
      <c r="H330" s="75">
        <v>-0.75075130896027231</v>
      </c>
      <c r="I330" s="75">
        <v>-1.0175855848104716</v>
      </c>
      <c r="J330" s="44" t="s">
        <v>8626</v>
      </c>
      <c r="K330" s="334" t="s">
        <v>4968</v>
      </c>
      <c r="N330" s="215" t="s">
        <v>5318</v>
      </c>
      <c r="O330" s="44" t="s">
        <v>3405</v>
      </c>
      <c r="P330" s="75" t="s">
        <v>5336</v>
      </c>
    </row>
    <row r="331" spans="1:16" ht="13" customHeight="1" x14ac:dyDescent="0.15">
      <c r="A331" s="44">
        <v>330</v>
      </c>
      <c r="B331" s="215" t="s">
        <v>16</v>
      </c>
      <c r="C331" s="215" t="s">
        <v>6</v>
      </c>
      <c r="D331" s="334" t="s">
        <v>10981</v>
      </c>
      <c r="E331" s="334" t="s">
        <v>5688</v>
      </c>
      <c r="F331" s="75">
        <v>0.16473150589999996</v>
      </c>
      <c r="G331" s="75">
        <v>0.11462628399999997</v>
      </c>
      <c r="H331" s="75">
        <v>-0.78322333143151446</v>
      </c>
      <c r="I331" s="75">
        <v>-0.94071578649320675</v>
      </c>
      <c r="J331" s="44" t="s">
        <v>8626</v>
      </c>
      <c r="K331" s="334" t="s">
        <v>4968</v>
      </c>
      <c r="N331" s="215" t="s">
        <v>5462</v>
      </c>
      <c r="O331" s="44" t="s">
        <v>3405</v>
      </c>
      <c r="P331" s="75" t="s">
        <v>5336</v>
      </c>
    </row>
    <row r="332" spans="1:16" ht="13" customHeight="1" x14ac:dyDescent="0.15">
      <c r="A332" s="44">
        <v>331</v>
      </c>
      <c r="B332" s="215" t="s">
        <v>16</v>
      </c>
      <c r="C332" s="215" t="s">
        <v>6</v>
      </c>
      <c r="D332" s="334" t="s">
        <v>10981</v>
      </c>
      <c r="E332" s="334" t="s">
        <v>5688</v>
      </c>
      <c r="F332" s="75">
        <v>7.4628500410000007E-2</v>
      </c>
      <c r="G332" s="75">
        <v>5.0473458699999994E-2</v>
      </c>
      <c r="H332" s="75">
        <v>-1.1270952850338367</v>
      </c>
      <c r="I332" s="75">
        <v>-1.2969369341635246</v>
      </c>
      <c r="J332" s="44" t="s">
        <v>8626</v>
      </c>
      <c r="K332" s="334" t="s">
        <v>4968</v>
      </c>
      <c r="N332" s="215" t="s">
        <v>5463</v>
      </c>
      <c r="O332" s="44" t="s">
        <v>3405</v>
      </c>
      <c r="P332" s="75" t="s">
        <v>5336</v>
      </c>
    </row>
    <row r="333" spans="1:16" ht="13" customHeight="1" x14ac:dyDescent="0.15">
      <c r="A333" s="44">
        <v>332</v>
      </c>
      <c r="B333" s="215" t="s">
        <v>16</v>
      </c>
      <c r="C333" s="215" t="s">
        <v>6</v>
      </c>
      <c r="D333" s="334" t="s">
        <v>10981</v>
      </c>
      <c r="E333" s="334" t="s">
        <v>5688</v>
      </c>
      <c r="F333" s="75">
        <v>0.29387240199999998</v>
      </c>
      <c r="G333" s="75">
        <v>0.22774488399999998</v>
      </c>
      <c r="H333" s="75">
        <v>-0.53184119726147927</v>
      </c>
      <c r="I333" s="75">
        <v>-0.64255137012016617</v>
      </c>
      <c r="J333" s="44" t="s">
        <v>8626</v>
      </c>
      <c r="K333" s="334" t="s">
        <v>4968</v>
      </c>
      <c r="N333" s="215" t="s">
        <v>5320</v>
      </c>
      <c r="O333" s="44" t="s">
        <v>3405</v>
      </c>
      <c r="P333" s="75" t="s">
        <v>5336</v>
      </c>
    </row>
    <row r="334" spans="1:16" ht="13" customHeight="1" x14ac:dyDescent="0.15">
      <c r="A334" s="44">
        <v>333</v>
      </c>
      <c r="B334" s="215" t="s">
        <v>16</v>
      </c>
      <c r="C334" s="215" t="s">
        <v>6</v>
      </c>
      <c r="D334" s="334" t="s">
        <v>10981</v>
      </c>
      <c r="E334" s="334" t="s">
        <v>5688</v>
      </c>
      <c r="F334" s="75">
        <v>0.32012379209999992</v>
      </c>
      <c r="G334" s="75">
        <v>0.14599544409999995</v>
      </c>
      <c r="H334" s="75">
        <v>-0.49468204721244602</v>
      </c>
      <c r="I334" s="75">
        <v>-0.8356606964970813</v>
      </c>
      <c r="J334" s="44" t="s">
        <v>8626</v>
      </c>
      <c r="K334" s="334" t="s">
        <v>4968</v>
      </c>
      <c r="N334" s="215" t="s">
        <v>5643</v>
      </c>
      <c r="O334" s="44" t="s">
        <v>3405</v>
      </c>
      <c r="P334" s="75" t="s">
        <v>5336</v>
      </c>
    </row>
    <row r="335" spans="1:16" ht="13" customHeight="1" x14ac:dyDescent="0.15">
      <c r="A335" s="44">
        <v>334</v>
      </c>
      <c r="B335" s="215" t="s">
        <v>16</v>
      </c>
      <c r="C335" s="215" t="s">
        <v>6</v>
      </c>
      <c r="D335" s="334" t="s">
        <v>10981</v>
      </c>
      <c r="E335" s="334" t="s">
        <v>5688</v>
      </c>
      <c r="F335" s="75">
        <v>0.70788077909999991</v>
      </c>
      <c r="G335" s="75">
        <v>0.35577699820000003</v>
      </c>
      <c r="H335" s="75">
        <v>-0.1500398797945223</v>
      </c>
      <c r="I335" s="75">
        <v>-0.44882213348011707</v>
      </c>
      <c r="J335" s="44" t="s">
        <v>8626</v>
      </c>
      <c r="K335" s="334" t="s">
        <v>4968</v>
      </c>
      <c r="N335" s="215" t="s">
        <v>4969</v>
      </c>
      <c r="O335" s="44" t="s">
        <v>3405</v>
      </c>
      <c r="P335" s="75" t="s">
        <v>5336</v>
      </c>
    </row>
    <row r="336" spans="1:16" ht="13" customHeight="1" x14ac:dyDescent="0.15">
      <c r="A336" s="44">
        <v>335</v>
      </c>
      <c r="B336" s="215" t="s">
        <v>16</v>
      </c>
      <c r="C336" s="215" t="s">
        <v>6</v>
      </c>
      <c r="D336" s="334" t="s">
        <v>10981</v>
      </c>
      <c r="E336" s="334" t="s">
        <v>5688</v>
      </c>
      <c r="F336" s="75">
        <v>1.1612996099999999</v>
      </c>
      <c r="G336" s="75">
        <v>0.28462710369999994</v>
      </c>
      <c r="H336" s="75">
        <v>6.4944280189244918E-2</v>
      </c>
      <c r="I336" s="75">
        <v>-0.54572374646226329</v>
      </c>
      <c r="J336" s="44" t="s">
        <v>8626</v>
      </c>
      <c r="K336" s="334" t="s">
        <v>4968</v>
      </c>
      <c r="N336" s="215" t="s">
        <v>4927</v>
      </c>
      <c r="O336" s="44" t="s">
        <v>3405</v>
      </c>
      <c r="P336" s="75" t="s">
        <v>5336</v>
      </c>
    </row>
    <row r="337" spans="1:16" ht="13" customHeight="1" x14ac:dyDescent="0.15">
      <c r="A337" s="44">
        <v>336</v>
      </c>
      <c r="B337" s="215" t="s">
        <v>16</v>
      </c>
      <c r="C337" s="215" t="s">
        <v>6</v>
      </c>
      <c r="D337" s="334" t="s">
        <v>10981</v>
      </c>
      <c r="E337" s="334" t="s">
        <v>5688</v>
      </c>
      <c r="F337" s="75">
        <v>0.52124639650000004</v>
      </c>
      <c r="G337" s="75">
        <v>0.17995035369999995</v>
      </c>
      <c r="H337" s="75">
        <v>-0.28295693438859382</v>
      </c>
      <c r="I337" s="75">
        <v>-0.7448472953861337</v>
      </c>
      <c r="J337" s="44" t="s">
        <v>8626</v>
      </c>
      <c r="K337" s="334" t="s">
        <v>4968</v>
      </c>
      <c r="N337" s="215" t="s">
        <v>5652</v>
      </c>
      <c r="O337" s="44" t="s">
        <v>3405</v>
      </c>
      <c r="P337" s="75" t="s">
        <v>5336</v>
      </c>
    </row>
    <row r="338" spans="1:16" ht="13" customHeight="1" x14ac:dyDescent="0.15">
      <c r="A338" s="44">
        <v>337</v>
      </c>
      <c r="B338" s="215" t="s">
        <v>16</v>
      </c>
      <c r="C338" s="215" t="s">
        <v>6</v>
      </c>
      <c r="D338" s="334" t="s">
        <v>10981</v>
      </c>
      <c r="E338" s="334" t="s">
        <v>5688</v>
      </c>
      <c r="F338" s="75">
        <v>0.40344965319999998</v>
      </c>
      <c r="G338" s="75">
        <v>0.34985478769999995</v>
      </c>
      <c r="H338" s="75">
        <v>-0.3942106535110832</v>
      </c>
      <c r="I338" s="75">
        <v>-0.45611217846910879</v>
      </c>
      <c r="J338" s="44" t="s">
        <v>8626</v>
      </c>
      <c r="K338" s="334" t="s">
        <v>4968</v>
      </c>
      <c r="N338" s="215" t="s">
        <v>5378</v>
      </c>
      <c r="O338" s="44" t="s">
        <v>3405</v>
      </c>
      <c r="P338" s="75" t="s">
        <v>5336</v>
      </c>
    </row>
    <row r="339" spans="1:16" ht="13" customHeight="1" x14ac:dyDescent="0.15">
      <c r="A339" s="44">
        <v>338</v>
      </c>
      <c r="B339" s="215" t="s">
        <v>16</v>
      </c>
      <c r="C339" s="215" t="s">
        <v>6</v>
      </c>
      <c r="D339" s="334" t="s">
        <v>10981</v>
      </c>
      <c r="E339" s="334" t="s">
        <v>5688</v>
      </c>
      <c r="F339" s="75">
        <v>0.45954461080000003</v>
      </c>
      <c r="G339" s="75">
        <v>0.15193083049999997</v>
      </c>
      <c r="H339" s="75">
        <v>-0.337672322615507</v>
      </c>
      <c r="I339" s="75">
        <v>-0.81835408816880384</v>
      </c>
      <c r="J339" s="44" t="s">
        <v>8626</v>
      </c>
      <c r="K339" s="334" t="s">
        <v>4968</v>
      </c>
      <c r="N339" s="215" t="s">
        <v>5339</v>
      </c>
      <c r="O339" s="44" t="s">
        <v>3405</v>
      </c>
      <c r="P339" s="75" t="s">
        <v>5336</v>
      </c>
    </row>
    <row r="340" spans="1:16" ht="13" customHeight="1" x14ac:dyDescent="0.15">
      <c r="A340" s="44">
        <v>339</v>
      </c>
      <c r="B340" s="215" t="s">
        <v>16</v>
      </c>
      <c r="C340" s="215" t="s">
        <v>6</v>
      </c>
      <c r="D340" s="334" t="s">
        <v>10981</v>
      </c>
      <c r="E340" s="334" t="s">
        <v>5688</v>
      </c>
      <c r="F340" s="75">
        <v>0.80222029319999999</v>
      </c>
      <c r="G340" s="75">
        <v>0.42911585799999991</v>
      </c>
      <c r="H340" s="75">
        <v>-9.5706356174730639E-2</v>
      </c>
      <c r="I340" s="75">
        <v>-0.36742543579443854</v>
      </c>
      <c r="J340" s="44" t="s">
        <v>8626</v>
      </c>
      <c r="K340" s="334" t="s">
        <v>4968</v>
      </c>
      <c r="N340" s="215" t="s">
        <v>5092</v>
      </c>
      <c r="O340" s="44" t="s">
        <v>3405</v>
      </c>
      <c r="P340" s="75" t="s">
        <v>5336</v>
      </c>
    </row>
    <row r="341" spans="1:16" ht="13" customHeight="1" x14ac:dyDescent="0.15">
      <c r="A341" s="44">
        <v>340</v>
      </c>
      <c r="B341" s="215" t="s">
        <v>16</v>
      </c>
      <c r="C341" s="215" t="s">
        <v>6</v>
      </c>
      <c r="D341" s="334" t="s">
        <v>10981</v>
      </c>
      <c r="E341" s="334" t="s">
        <v>5688</v>
      </c>
      <c r="F341" s="75">
        <v>1.281701048</v>
      </c>
      <c r="G341" s="75">
        <v>1.080627204</v>
      </c>
      <c r="H341" s="75">
        <v>0.10778673942278871</v>
      </c>
      <c r="I341" s="75">
        <v>3.3675896386938901E-2</v>
      </c>
      <c r="J341" s="44" t="s">
        <v>8626</v>
      </c>
      <c r="K341" s="334" t="s">
        <v>4968</v>
      </c>
      <c r="N341" s="215" t="s">
        <v>5093</v>
      </c>
      <c r="O341" s="44" t="s">
        <v>3405</v>
      </c>
      <c r="P341" s="75" t="s">
        <v>5336</v>
      </c>
    </row>
    <row r="342" spans="1:16" ht="13" customHeight="1" x14ac:dyDescent="0.15">
      <c r="A342" s="44">
        <v>341</v>
      </c>
      <c r="B342" s="215" t="s">
        <v>16</v>
      </c>
      <c r="C342" s="215" t="s">
        <v>6</v>
      </c>
      <c r="D342" s="334" t="s">
        <v>10981</v>
      </c>
      <c r="E342" s="334" t="s">
        <v>5688</v>
      </c>
      <c r="F342" s="75">
        <v>0.48341968909999999</v>
      </c>
      <c r="G342" s="75">
        <v>0.18343451779999995</v>
      </c>
      <c r="H342" s="75">
        <v>-0.31567566527849666</v>
      </c>
      <c r="I342" s="75">
        <v>-0.73651893758899012</v>
      </c>
      <c r="J342" s="44" t="s">
        <v>8626</v>
      </c>
      <c r="K342" s="334" t="s">
        <v>4968</v>
      </c>
      <c r="N342" s="215" t="s">
        <v>5422</v>
      </c>
      <c r="O342" s="44" t="s">
        <v>3405</v>
      </c>
      <c r="P342" s="75" t="s">
        <v>5336</v>
      </c>
    </row>
    <row r="343" spans="1:16" ht="13" customHeight="1" x14ac:dyDescent="0.15">
      <c r="A343" s="44">
        <v>342</v>
      </c>
      <c r="B343" s="215" t="s">
        <v>16</v>
      </c>
      <c r="C343" s="215" t="s">
        <v>6</v>
      </c>
      <c r="D343" s="334" t="s">
        <v>10981</v>
      </c>
      <c r="E343" s="334" t="s">
        <v>5688</v>
      </c>
      <c r="F343" s="75">
        <v>0.7800949116</v>
      </c>
      <c r="G343" s="75">
        <v>0.523013956</v>
      </c>
      <c r="H343" s="75">
        <v>-0.10785255490372368</v>
      </c>
      <c r="I343" s="75">
        <v>-0.28148672235084565</v>
      </c>
      <c r="J343" s="44" t="s">
        <v>8626</v>
      </c>
      <c r="K343" s="334" t="s">
        <v>4968</v>
      </c>
      <c r="N343" s="215" t="s">
        <v>5423</v>
      </c>
      <c r="O343" s="44" t="s">
        <v>3405</v>
      </c>
      <c r="P343" s="75" t="s">
        <v>5336</v>
      </c>
    </row>
    <row r="344" spans="1:16" ht="13" customHeight="1" x14ac:dyDescent="0.15">
      <c r="A344" s="44">
        <v>343</v>
      </c>
      <c r="B344" s="215" t="s">
        <v>16</v>
      </c>
      <c r="C344" s="215" t="s">
        <v>6</v>
      </c>
      <c r="D344" s="334" t="s">
        <v>10981</v>
      </c>
      <c r="E344" s="334" t="s">
        <v>5688</v>
      </c>
      <c r="F344" s="75">
        <v>1.5480563540000001</v>
      </c>
      <c r="G344" s="75">
        <v>1.0073118429999999</v>
      </c>
      <c r="H344" s="75">
        <v>0.18978676628599475</v>
      </c>
      <c r="I344" s="75">
        <v>3.1639399960459213E-3</v>
      </c>
      <c r="J344" s="44" t="s">
        <v>8626</v>
      </c>
      <c r="K344" s="334" t="s">
        <v>4968</v>
      </c>
      <c r="N344" s="215" t="s">
        <v>5424</v>
      </c>
      <c r="O344" s="44" t="s">
        <v>3405</v>
      </c>
      <c r="P344" s="75" t="s">
        <v>5336</v>
      </c>
    </row>
    <row r="345" spans="1:16" ht="13" customHeight="1" x14ac:dyDescent="0.15">
      <c r="A345" s="44">
        <v>344</v>
      </c>
      <c r="B345" s="215" t="s">
        <v>16</v>
      </c>
      <c r="C345" s="215" t="s">
        <v>6</v>
      </c>
      <c r="D345" s="334" t="s">
        <v>10981</v>
      </c>
      <c r="E345" s="334" t="s">
        <v>5688</v>
      </c>
      <c r="F345" s="75">
        <v>2.1986453180000001</v>
      </c>
      <c r="G345" s="75">
        <v>1.626361599</v>
      </c>
      <c r="H345" s="75">
        <v>0.34215517530930339</v>
      </c>
      <c r="I345" s="75">
        <v>0.21121711136332738</v>
      </c>
      <c r="J345" s="44" t="s">
        <v>8626</v>
      </c>
      <c r="K345" s="334" t="s">
        <v>4968</v>
      </c>
      <c r="N345" s="215" t="s">
        <v>5425</v>
      </c>
      <c r="O345" s="44" t="s">
        <v>3405</v>
      </c>
      <c r="P345" s="75" t="s">
        <v>5336</v>
      </c>
    </row>
    <row r="346" spans="1:16" ht="13" customHeight="1" x14ac:dyDescent="0.15">
      <c r="A346" s="44">
        <v>345</v>
      </c>
      <c r="B346" s="215" t="s">
        <v>16</v>
      </c>
      <c r="C346" s="215" t="s">
        <v>6</v>
      </c>
      <c r="D346" s="334" t="s">
        <v>10981</v>
      </c>
      <c r="E346" s="334" t="s">
        <v>5688</v>
      </c>
      <c r="F346" s="75">
        <v>6.7766337590000001</v>
      </c>
      <c r="G346" s="75">
        <v>1.2921858910000001</v>
      </c>
      <c r="H346" s="75">
        <v>0.83101401496814309</v>
      </c>
      <c r="I346" s="75">
        <v>0.11132499479554694</v>
      </c>
      <c r="J346" s="44" t="s">
        <v>8626</v>
      </c>
      <c r="K346" s="334" t="s">
        <v>4968</v>
      </c>
      <c r="N346" s="215" t="s">
        <v>5426</v>
      </c>
      <c r="O346" s="44" t="s">
        <v>3405</v>
      </c>
      <c r="P346" s="75" t="s">
        <v>5336</v>
      </c>
    </row>
    <row r="347" spans="1:16" ht="13" customHeight="1" x14ac:dyDescent="0.15">
      <c r="A347" s="44">
        <v>346</v>
      </c>
      <c r="B347" s="215" t="s">
        <v>16</v>
      </c>
      <c r="C347" s="215" t="s">
        <v>6</v>
      </c>
      <c r="D347" s="334" t="s">
        <v>10981</v>
      </c>
      <c r="E347" s="334" t="s">
        <v>5688</v>
      </c>
      <c r="F347" s="75">
        <v>2.5813134250000007</v>
      </c>
      <c r="G347" s="75">
        <v>9.8803152080000012E-2</v>
      </c>
      <c r="H347" s="75">
        <v>0.41184074010521571</v>
      </c>
      <c r="I347" s="75">
        <v>-1.0052292000569665</v>
      </c>
      <c r="J347" s="44" t="s">
        <v>8626</v>
      </c>
      <c r="K347" s="334" t="s">
        <v>4968</v>
      </c>
      <c r="N347" s="215" t="s">
        <v>5427</v>
      </c>
      <c r="O347" s="44" t="s">
        <v>3405</v>
      </c>
      <c r="P347" s="75" t="s">
        <v>5336</v>
      </c>
    </row>
    <row r="348" spans="1:16" ht="13" customHeight="1" x14ac:dyDescent="0.15">
      <c r="A348" s="44">
        <v>347</v>
      </c>
      <c r="B348" s="215" t="s">
        <v>16</v>
      </c>
      <c r="C348" s="215" t="s">
        <v>6</v>
      </c>
      <c r="D348" s="334" t="s">
        <v>10981</v>
      </c>
      <c r="E348" s="334" t="s">
        <v>5688</v>
      </c>
      <c r="F348" s="75">
        <v>2.4381485360000004</v>
      </c>
      <c r="G348" s="75">
        <v>0.24149182779999995</v>
      </c>
      <c r="H348" s="75">
        <v>0.3870601600190926</v>
      </c>
      <c r="I348" s="75">
        <v>-0.61709756139866645</v>
      </c>
      <c r="J348" s="44" t="s">
        <v>8626</v>
      </c>
      <c r="K348" s="334" t="s">
        <v>4968</v>
      </c>
      <c r="N348" s="215" t="s">
        <v>5211</v>
      </c>
      <c r="O348" s="44" t="s">
        <v>3405</v>
      </c>
      <c r="P348" s="75" t="s">
        <v>5336</v>
      </c>
    </row>
    <row r="349" spans="1:16" ht="13" customHeight="1" x14ac:dyDescent="0.15">
      <c r="A349" s="44">
        <v>348</v>
      </c>
      <c r="B349" s="215" t="s">
        <v>16</v>
      </c>
      <c r="C349" s="215" t="s">
        <v>6</v>
      </c>
      <c r="D349" s="334" t="s">
        <v>10981</v>
      </c>
      <c r="E349" s="334" t="s">
        <v>5688</v>
      </c>
      <c r="F349" s="75">
        <v>0.30792348419999988</v>
      </c>
      <c r="G349" s="75">
        <v>0.24272569559999996</v>
      </c>
      <c r="H349" s="75">
        <v>-0.51155718777903791</v>
      </c>
      <c r="I349" s="75">
        <v>-0.61488424564341282</v>
      </c>
      <c r="J349" s="44" t="s">
        <v>8626</v>
      </c>
      <c r="K349" s="334" t="s">
        <v>4968</v>
      </c>
      <c r="N349" s="215" t="s">
        <v>5663</v>
      </c>
      <c r="O349" s="44" t="s">
        <v>3405</v>
      </c>
      <c r="P349" s="75" t="s">
        <v>5336</v>
      </c>
    </row>
    <row r="350" spans="1:16" ht="13" customHeight="1" x14ac:dyDescent="0.15">
      <c r="A350" s="44">
        <v>349</v>
      </c>
      <c r="B350" s="215" t="s">
        <v>16</v>
      </c>
      <c r="C350" s="215" t="s">
        <v>6</v>
      </c>
      <c r="D350" s="334" t="s">
        <v>10981</v>
      </c>
      <c r="E350" s="334" t="s">
        <v>5688</v>
      </c>
      <c r="F350" s="75">
        <v>1.3565634820000001</v>
      </c>
      <c r="G350" s="75">
        <v>1.1952758939999999</v>
      </c>
      <c r="H350" s="75">
        <v>0.13244012189946339</v>
      </c>
      <c r="I350" s="75">
        <v>7.7468160859358537E-2</v>
      </c>
      <c r="J350" s="44" t="s">
        <v>8626</v>
      </c>
      <c r="K350" s="334" t="s">
        <v>4968</v>
      </c>
      <c r="N350" s="215" t="s">
        <v>5376</v>
      </c>
      <c r="O350" s="44" t="s">
        <v>3405</v>
      </c>
      <c r="P350" s="75" t="s">
        <v>5336</v>
      </c>
    </row>
    <row r="351" spans="1:16" ht="13" customHeight="1" x14ac:dyDescent="0.15">
      <c r="A351" s="44">
        <v>350</v>
      </c>
      <c r="B351" s="215" t="s">
        <v>16</v>
      </c>
      <c r="C351" s="215" t="s">
        <v>6</v>
      </c>
      <c r="D351" s="334" t="s">
        <v>10981</v>
      </c>
      <c r="E351" s="334" t="s">
        <v>5688</v>
      </c>
      <c r="F351" s="75">
        <v>1.5114052920000001</v>
      </c>
      <c r="G351" s="75">
        <v>1.4819743980000002</v>
      </c>
      <c r="H351" s="75">
        <v>0.17938093851320741</v>
      </c>
      <c r="I351" s="75">
        <v>0.17084070100945842</v>
      </c>
      <c r="J351" s="44" t="s">
        <v>8626</v>
      </c>
      <c r="K351" s="334" t="s">
        <v>4968</v>
      </c>
      <c r="N351" s="215" t="s">
        <v>5058</v>
      </c>
      <c r="O351" s="44" t="s">
        <v>3405</v>
      </c>
      <c r="P351" s="75" t="s">
        <v>5336</v>
      </c>
    </row>
    <row r="352" spans="1:16" ht="13" customHeight="1" x14ac:dyDescent="0.15">
      <c r="A352" s="44">
        <v>351</v>
      </c>
      <c r="B352" s="215" t="s">
        <v>16</v>
      </c>
      <c r="C352" s="215" t="s">
        <v>6</v>
      </c>
      <c r="D352" s="334" t="s">
        <v>10981</v>
      </c>
      <c r="E352" s="334" t="s">
        <v>5688</v>
      </c>
      <c r="F352" s="75">
        <v>0.78685873790000005</v>
      </c>
      <c r="G352" s="75">
        <v>0.25572435770000002</v>
      </c>
      <c r="H352" s="75">
        <v>-0.10410322806930102</v>
      </c>
      <c r="I352" s="75">
        <v>-0.59222790353060706</v>
      </c>
      <c r="J352" s="44" t="s">
        <v>8626</v>
      </c>
      <c r="K352" s="334" t="s">
        <v>4968</v>
      </c>
      <c r="N352" s="215" t="s">
        <v>5059</v>
      </c>
      <c r="O352" s="44" t="s">
        <v>3405</v>
      </c>
      <c r="P352" s="75" t="s">
        <v>5336</v>
      </c>
    </row>
    <row r="353" spans="1:16" ht="13" customHeight="1" x14ac:dyDescent="0.15">
      <c r="A353" s="44">
        <v>352</v>
      </c>
      <c r="B353" s="215" t="s">
        <v>16</v>
      </c>
      <c r="C353" s="215" t="s">
        <v>6</v>
      </c>
      <c r="D353" s="334" t="s">
        <v>10981</v>
      </c>
      <c r="E353" s="334" t="s">
        <v>5688</v>
      </c>
      <c r="F353" s="75">
        <v>0.56162738500000009</v>
      </c>
      <c r="G353" s="75">
        <v>0.22552643100000003</v>
      </c>
      <c r="H353" s="75">
        <v>-0.2505517241253547</v>
      </c>
      <c r="I353" s="75">
        <v>-0.64680255283354704</v>
      </c>
      <c r="J353" s="44" t="s">
        <v>8626</v>
      </c>
      <c r="K353" s="334" t="s">
        <v>4968</v>
      </c>
      <c r="N353" s="215" t="s">
        <v>4946</v>
      </c>
      <c r="O353" s="44" t="s">
        <v>3405</v>
      </c>
      <c r="P353" s="75" t="s">
        <v>5336</v>
      </c>
    </row>
    <row r="354" spans="1:16" ht="13" customHeight="1" x14ac:dyDescent="0.15">
      <c r="A354" s="44">
        <v>353</v>
      </c>
      <c r="B354" s="215" t="s">
        <v>16</v>
      </c>
      <c r="C354" s="215" t="s">
        <v>6</v>
      </c>
      <c r="D354" s="334" t="s">
        <v>10981</v>
      </c>
      <c r="E354" s="334" t="s">
        <v>5688</v>
      </c>
      <c r="F354" s="75">
        <v>0.74857013419999996</v>
      </c>
      <c r="G354" s="75">
        <v>0.45134575519999992</v>
      </c>
      <c r="H354" s="75">
        <v>-0.12576750397938219</v>
      </c>
      <c r="I354" s="75">
        <v>-0.34549063762184223</v>
      </c>
      <c r="J354" s="44" t="s">
        <v>8626</v>
      </c>
      <c r="K354" s="334" t="s">
        <v>4968</v>
      </c>
      <c r="N354" s="215" t="s">
        <v>5224</v>
      </c>
      <c r="O354" s="44" t="s">
        <v>3405</v>
      </c>
      <c r="P354" s="75" t="s">
        <v>5336</v>
      </c>
    </row>
    <row r="355" spans="1:16" ht="13" customHeight="1" x14ac:dyDescent="0.15">
      <c r="A355" s="44">
        <v>354</v>
      </c>
      <c r="B355" s="215" t="s">
        <v>16</v>
      </c>
      <c r="C355" s="215" t="s">
        <v>6</v>
      </c>
      <c r="D355" s="334" t="s">
        <v>10981</v>
      </c>
      <c r="E355" s="334" t="s">
        <v>5688</v>
      </c>
      <c r="F355" s="75">
        <v>0.38661801730000001</v>
      </c>
      <c r="G355" s="75">
        <v>5.7776900460000009E-2</v>
      </c>
      <c r="H355" s="75">
        <v>-0.4127179107015716</v>
      </c>
      <c r="I355" s="75">
        <v>-1.2382457603323385</v>
      </c>
      <c r="J355" s="44" t="s">
        <v>8626</v>
      </c>
      <c r="K355" s="334" t="s">
        <v>4968</v>
      </c>
      <c r="N355" s="215" t="s">
        <v>5225</v>
      </c>
      <c r="O355" s="44" t="s">
        <v>3405</v>
      </c>
      <c r="P355" s="75" t="s">
        <v>5336</v>
      </c>
    </row>
    <row r="356" spans="1:16" ht="13" customHeight="1" x14ac:dyDescent="0.15">
      <c r="A356" s="44">
        <v>355</v>
      </c>
      <c r="B356" s="215" t="s">
        <v>16</v>
      </c>
      <c r="C356" s="215" t="s">
        <v>6</v>
      </c>
      <c r="D356" s="334" t="s">
        <v>10981</v>
      </c>
      <c r="E356" s="334" t="s">
        <v>5688</v>
      </c>
      <c r="F356" s="75">
        <v>0.79045141099999983</v>
      </c>
      <c r="G356" s="75">
        <v>0.12443342799999996</v>
      </c>
      <c r="H356" s="75">
        <v>-0.10212482096660486</v>
      </c>
      <c r="I356" s="75">
        <v>-0.90506293438996666</v>
      </c>
      <c r="J356" s="44" t="s">
        <v>8626</v>
      </c>
      <c r="K356" s="334" t="s">
        <v>4968</v>
      </c>
      <c r="N356" s="215" t="s">
        <v>5226</v>
      </c>
      <c r="O356" s="44" t="s">
        <v>3405</v>
      </c>
      <c r="P356" s="75" t="s">
        <v>5336</v>
      </c>
    </row>
    <row r="357" spans="1:16" ht="13" customHeight="1" x14ac:dyDescent="0.15">
      <c r="A357" s="44">
        <v>356</v>
      </c>
      <c r="B357" s="215" t="s">
        <v>16</v>
      </c>
      <c r="C357" s="215" t="s">
        <v>6</v>
      </c>
      <c r="D357" s="334" t="s">
        <v>10981</v>
      </c>
      <c r="E357" s="334" t="s">
        <v>5688</v>
      </c>
      <c r="F357" s="75">
        <v>0.36181761659999995</v>
      </c>
      <c r="G357" s="75">
        <v>6.107158054000001E-2</v>
      </c>
      <c r="H357" s="75">
        <v>-0.44151029152288412</v>
      </c>
      <c r="I357" s="75">
        <v>-1.2141608402641959</v>
      </c>
      <c r="J357" s="44" t="s">
        <v>8626</v>
      </c>
      <c r="K357" s="334" t="s">
        <v>4968</v>
      </c>
      <c r="N357" s="215" t="s">
        <v>5428</v>
      </c>
      <c r="O357" s="44" t="s">
        <v>3405</v>
      </c>
      <c r="P357" s="75" t="s">
        <v>5336</v>
      </c>
    </row>
    <row r="358" spans="1:16" ht="13" customHeight="1" x14ac:dyDescent="0.15">
      <c r="A358" s="44">
        <v>357</v>
      </c>
      <c r="B358" s="215" t="s">
        <v>16</v>
      </c>
      <c r="C358" s="215" t="s">
        <v>6</v>
      </c>
      <c r="D358" s="334" t="s">
        <v>10981</v>
      </c>
      <c r="E358" s="334" t="s">
        <v>5688</v>
      </c>
      <c r="F358" s="75">
        <v>0.34009064690000002</v>
      </c>
      <c r="G358" s="75">
        <v>0.18510506699999998</v>
      </c>
      <c r="H358" s="75">
        <v>-0.46840531177669947</v>
      </c>
      <c r="I358" s="75">
        <v>-0.73258169286232699</v>
      </c>
      <c r="J358" s="44" t="s">
        <v>8626</v>
      </c>
      <c r="K358" s="334" t="s">
        <v>4968</v>
      </c>
      <c r="N358" s="215" t="s">
        <v>5450</v>
      </c>
      <c r="O358" s="44" t="s">
        <v>3405</v>
      </c>
      <c r="P358" s="75" t="s">
        <v>5336</v>
      </c>
    </row>
    <row r="359" spans="1:16" ht="13" customHeight="1" x14ac:dyDescent="0.15">
      <c r="A359" s="44">
        <v>358</v>
      </c>
      <c r="B359" s="215" t="s">
        <v>16</v>
      </c>
      <c r="C359" s="215" t="s">
        <v>6</v>
      </c>
      <c r="D359" s="334" t="s">
        <v>10981</v>
      </c>
      <c r="E359" s="334" t="s">
        <v>5688</v>
      </c>
      <c r="F359" s="75">
        <v>0.25805031999999994</v>
      </c>
      <c r="G359" s="75">
        <v>0.15105128699999995</v>
      </c>
      <c r="H359" s="75">
        <v>-0.58829559803891196</v>
      </c>
      <c r="I359" s="75">
        <v>-0.82087557006221978</v>
      </c>
      <c r="J359" s="44" t="s">
        <v>8626</v>
      </c>
      <c r="K359" s="334" t="s">
        <v>4968</v>
      </c>
      <c r="N359" s="215" t="s">
        <v>5451</v>
      </c>
      <c r="O359" s="44" t="s">
        <v>3405</v>
      </c>
      <c r="P359" s="75" t="s">
        <v>5336</v>
      </c>
    </row>
    <row r="360" spans="1:16" ht="13" customHeight="1" x14ac:dyDescent="0.15">
      <c r="A360" s="44">
        <v>359</v>
      </c>
      <c r="B360" s="215" t="s">
        <v>16</v>
      </c>
      <c r="C360" s="215" t="s">
        <v>6</v>
      </c>
      <c r="D360" s="334" t="s">
        <v>10981</v>
      </c>
      <c r="E360" s="334" t="s">
        <v>5688</v>
      </c>
      <c r="F360" s="75">
        <v>0.16591199999999998</v>
      </c>
      <c r="G360" s="75">
        <v>6.3370851999999991E-2</v>
      </c>
      <c r="H360" s="75">
        <v>-0.78012220140596067</v>
      </c>
      <c r="I360" s="75">
        <v>-1.1981104538908376</v>
      </c>
      <c r="J360" s="44" t="s">
        <v>8626</v>
      </c>
      <c r="K360" s="334" t="s">
        <v>4968</v>
      </c>
      <c r="N360" s="215" t="s">
        <v>5431</v>
      </c>
      <c r="O360" s="44" t="s">
        <v>3405</v>
      </c>
      <c r="P360" s="75" t="s">
        <v>5336</v>
      </c>
    </row>
    <row r="361" spans="1:16" ht="13" customHeight="1" x14ac:dyDescent="0.15">
      <c r="A361" s="44">
        <v>360</v>
      </c>
      <c r="B361" s="215" t="s">
        <v>16</v>
      </c>
      <c r="C361" s="215" t="s">
        <v>6</v>
      </c>
      <c r="D361" s="334" t="s">
        <v>10981</v>
      </c>
      <c r="E361" s="334" t="s">
        <v>5688</v>
      </c>
      <c r="F361" s="75">
        <v>0.15885495999999993</v>
      </c>
      <c r="G361" s="75">
        <v>5.8187083999999986E-2</v>
      </c>
      <c r="H361" s="75">
        <v>-0.79899922045281957</v>
      </c>
      <c r="I361" s="75">
        <v>-1.2351734065880136</v>
      </c>
      <c r="J361" s="44" t="s">
        <v>8626</v>
      </c>
      <c r="K361" s="334" t="s">
        <v>4968</v>
      </c>
      <c r="N361" s="215" t="s">
        <v>5452</v>
      </c>
      <c r="O361" s="44" t="s">
        <v>3405</v>
      </c>
      <c r="P361" s="75" t="s">
        <v>5336</v>
      </c>
    </row>
    <row r="362" spans="1:16" ht="13" customHeight="1" x14ac:dyDescent="0.15">
      <c r="A362" s="44">
        <v>361</v>
      </c>
      <c r="B362" s="215" t="s">
        <v>16</v>
      </c>
      <c r="C362" s="215" t="s">
        <v>6</v>
      </c>
      <c r="D362" s="334" t="s">
        <v>10981</v>
      </c>
      <c r="E362" s="334" t="s">
        <v>5688</v>
      </c>
      <c r="F362" s="75">
        <v>0.19044177999999995</v>
      </c>
      <c r="G362" s="75">
        <v>6.6590131999999996E-2</v>
      </c>
      <c r="H362" s="75">
        <v>-0.72023776796330585</v>
      </c>
      <c r="I362" s="75">
        <v>-1.1765901242152075</v>
      </c>
      <c r="J362" s="44" t="s">
        <v>8626</v>
      </c>
      <c r="K362" s="334" t="s">
        <v>4968</v>
      </c>
      <c r="N362" s="215" t="s">
        <v>5453</v>
      </c>
      <c r="O362" s="44" t="s">
        <v>3405</v>
      </c>
      <c r="P362" s="75" t="s">
        <v>5336</v>
      </c>
    </row>
    <row r="363" spans="1:16" ht="13" customHeight="1" x14ac:dyDescent="0.15">
      <c r="A363" s="44">
        <v>362</v>
      </c>
      <c r="B363" s="215" t="s">
        <v>16</v>
      </c>
      <c r="C363" s="215" t="s">
        <v>6</v>
      </c>
      <c r="D363" s="334" t="s">
        <v>10981</v>
      </c>
      <c r="E363" s="334" t="s">
        <v>5688</v>
      </c>
      <c r="F363" s="75">
        <v>0.16340713999999998</v>
      </c>
      <c r="G363" s="75">
        <v>1.7494583000000005E-2</v>
      </c>
      <c r="H363" s="75">
        <v>-0.786728971090908</v>
      </c>
      <c r="I363" s="75">
        <v>-1.7570964048791193</v>
      </c>
      <c r="J363" s="44" t="s">
        <v>8626</v>
      </c>
      <c r="K363" s="334" t="s">
        <v>4968</v>
      </c>
      <c r="N363" s="215" t="s">
        <v>5265</v>
      </c>
      <c r="O363" s="44" t="s">
        <v>3405</v>
      </c>
      <c r="P363" s="75" t="s">
        <v>5336</v>
      </c>
    </row>
    <row r="364" spans="1:16" ht="13" customHeight="1" x14ac:dyDescent="0.15">
      <c r="A364" s="44">
        <v>363</v>
      </c>
      <c r="B364" s="215" t="s">
        <v>16</v>
      </c>
      <c r="C364" s="215" t="s">
        <v>6</v>
      </c>
      <c r="D364" s="334" t="s">
        <v>10981</v>
      </c>
      <c r="E364" s="334" t="s">
        <v>5688</v>
      </c>
      <c r="F364" s="75">
        <v>0.13392287999999999</v>
      </c>
      <c r="G364" s="75">
        <v>4.4604949999999966E-3</v>
      </c>
      <c r="H364" s="75">
        <v>-0.87314521978496273</v>
      </c>
      <c r="I364" s="75">
        <v>-2.3506169431175183</v>
      </c>
      <c r="J364" s="44" t="s">
        <v>8626</v>
      </c>
      <c r="K364" s="334" t="s">
        <v>4968</v>
      </c>
      <c r="N364" s="215" t="s">
        <v>5266</v>
      </c>
      <c r="O364" s="44" t="s">
        <v>3405</v>
      </c>
      <c r="P364" s="75" t="s">
        <v>5336</v>
      </c>
    </row>
    <row r="365" spans="1:16" ht="13" customHeight="1" x14ac:dyDescent="0.15">
      <c r="A365" s="44">
        <v>364</v>
      </c>
      <c r="B365" s="215" t="s">
        <v>16</v>
      </c>
      <c r="C365" s="215" t="s">
        <v>6</v>
      </c>
      <c r="D365" s="334" t="s">
        <v>10981</v>
      </c>
      <c r="E365" s="334" t="s">
        <v>5688</v>
      </c>
      <c r="F365" s="75">
        <v>0.13012752</v>
      </c>
      <c r="G365" s="75">
        <v>1.8097209999999989E-3</v>
      </c>
      <c r="H365" s="75">
        <v>-0.88563084701841222</v>
      </c>
      <c r="I365" s="75">
        <v>-2.7423883740258774</v>
      </c>
      <c r="J365" s="44" t="s">
        <v>8626</v>
      </c>
      <c r="K365" s="334" t="s">
        <v>4968</v>
      </c>
      <c r="N365" s="215" t="s">
        <v>4914</v>
      </c>
      <c r="O365" s="44" t="s">
        <v>3405</v>
      </c>
      <c r="P365" s="75" t="s">
        <v>5336</v>
      </c>
    </row>
    <row r="366" spans="1:16" ht="13" customHeight="1" x14ac:dyDescent="0.15">
      <c r="A366" s="44">
        <v>365</v>
      </c>
      <c r="B366" s="215" t="s">
        <v>16</v>
      </c>
      <c r="C366" s="215" t="s">
        <v>6</v>
      </c>
      <c r="D366" s="334" t="s">
        <v>10981</v>
      </c>
      <c r="E366" s="334" t="s">
        <v>5688</v>
      </c>
      <c r="F366" s="75">
        <v>0.17533024</v>
      </c>
      <c r="G366" s="75">
        <v>5.8035619999999982E-3</v>
      </c>
      <c r="H366" s="75">
        <v>-0.75614317271106501</v>
      </c>
      <c r="I366" s="75">
        <v>-2.2363053715893959</v>
      </c>
      <c r="J366" s="44" t="s">
        <v>8626</v>
      </c>
      <c r="K366" s="334" t="s">
        <v>4968</v>
      </c>
      <c r="N366" s="215" t="s">
        <v>4915</v>
      </c>
      <c r="O366" s="44" t="s">
        <v>3405</v>
      </c>
      <c r="P366" s="75" t="s">
        <v>5336</v>
      </c>
    </row>
    <row r="367" spans="1:16" ht="13" customHeight="1" x14ac:dyDescent="0.15">
      <c r="A367" s="44">
        <v>366</v>
      </c>
      <c r="B367" s="215" t="s">
        <v>16</v>
      </c>
      <c r="C367" s="215" t="s">
        <v>6</v>
      </c>
      <c r="D367" s="334" t="s">
        <v>10981</v>
      </c>
      <c r="E367" s="334" t="s">
        <v>5688</v>
      </c>
      <c r="F367" s="75">
        <v>0.15668090199999998</v>
      </c>
      <c r="G367" s="75">
        <v>1.8368577999999993E-2</v>
      </c>
      <c r="H367" s="75">
        <v>-0.80498393691677395</v>
      </c>
      <c r="I367" s="75">
        <v>-1.7359244632182558</v>
      </c>
      <c r="J367" s="44" t="s">
        <v>8626</v>
      </c>
      <c r="K367" s="334" t="s">
        <v>4968</v>
      </c>
      <c r="N367" s="215" t="s">
        <v>4916</v>
      </c>
      <c r="O367" s="44" t="s">
        <v>3405</v>
      </c>
      <c r="P367" s="75" t="s">
        <v>5336</v>
      </c>
    </row>
    <row r="368" spans="1:16" ht="13" customHeight="1" x14ac:dyDescent="0.15">
      <c r="A368" s="44">
        <v>367</v>
      </c>
      <c r="B368" s="215" t="s">
        <v>16</v>
      </c>
      <c r="C368" s="215" t="s">
        <v>6</v>
      </c>
      <c r="D368" s="334" t="s">
        <v>10981</v>
      </c>
      <c r="E368" s="334" t="s">
        <v>5688</v>
      </c>
      <c r="F368" s="75">
        <v>9.1069209999999956E-2</v>
      </c>
      <c r="G368" s="75">
        <v>1.3984887999999987E-2</v>
      </c>
      <c r="H368" s="75">
        <v>-1.040628430791334</v>
      </c>
      <c r="I368" s="75">
        <v>-1.8543410073887534</v>
      </c>
      <c r="J368" s="44" t="s">
        <v>8626</v>
      </c>
      <c r="K368" s="334" t="s">
        <v>4968</v>
      </c>
      <c r="N368" s="215" t="s">
        <v>5333</v>
      </c>
      <c r="O368" s="44" t="s">
        <v>3405</v>
      </c>
      <c r="P368" s="75" t="s">
        <v>5336</v>
      </c>
    </row>
    <row r="369" spans="1:16" ht="13" customHeight="1" x14ac:dyDescent="0.15">
      <c r="A369" s="44">
        <v>368</v>
      </c>
      <c r="B369" s="215" t="s">
        <v>16</v>
      </c>
      <c r="C369" s="215" t="s">
        <v>6</v>
      </c>
      <c r="D369" s="334" t="s">
        <v>10981</v>
      </c>
      <c r="E369" s="334" t="s">
        <v>5688</v>
      </c>
      <c r="F369" s="75">
        <v>0.13829776000000002</v>
      </c>
      <c r="G369" s="75">
        <v>2.4089747999999987E-2</v>
      </c>
      <c r="H369" s="75">
        <v>-0.85918485407375345</v>
      </c>
      <c r="I369" s="75">
        <v>-1.6181677430810202</v>
      </c>
      <c r="J369" s="44" t="s">
        <v>8626</v>
      </c>
      <c r="K369" s="334" t="s">
        <v>4968</v>
      </c>
      <c r="N369" s="215" t="s">
        <v>5048</v>
      </c>
      <c r="O369" s="44" t="s">
        <v>3405</v>
      </c>
      <c r="P369" s="75" t="s">
        <v>5336</v>
      </c>
    </row>
    <row r="370" spans="1:16" ht="13" customHeight="1" x14ac:dyDescent="0.15">
      <c r="A370" s="44">
        <v>369</v>
      </c>
      <c r="B370" s="215" t="s">
        <v>16</v>
      </c>
      <c r="C370" s="215" t="s">
        <v>6</v>
      </c>
      <c r="D370" s="334" t="s">
        <v>10981</v>
      </c>
      <c r="E370" s="334" t="s">
        <v>5688</v>
      </c>
      <c r="F370" s="75">
        <v>0.11168664000000002</v>
      </c>
      <c r="G370" s="75">
        <v>2.0433821999999994E-2</v>
      </c>
      <c r="H370" s="75">
        <v>-0.95199877425496904</v>
      </c>
      <c r="I370" s="75">
        <v>-1.689650394098515</v>
      </c>
      <c r="J370" s="44" t="s">
        <v>8626</v>
      </c>
      <c r="K370" s="334" t="s">
        <v>4968</v>
      </c>
      <c r="N370" s="215" t="s">
        <v>5049</v>
      </c>
      <c r="O370" s="44" t="s">
        <v>3405</v>
      </c>
      <c r="P370" s="75" t="s">
        <v>5336</v>
      </c>
    </row>
    <row r="371" spans="1:16" ht="13" customHeight="1" x14ac:dyDescent="0.15">
      <c r="A371" s="44">
        <v>370</v>
      </c>
      <c r="B371" s="215" t="s">
        <v>16</v>
      </c>
      <c r="C371" s="215" t="s">
        <v>6</v>
      </c>
      <c r="D371" s="334" t="s">
        <v>10981</v>
      </c>
      <c r="E371" s="334" t="s">
        <v>5688</v>
      </c>
      <c r="F371" s="75">
        <v>0.10211172</v>
      </c>
      <c r="G371" s="75">
        <v>4.9996232999999987E-2</v>
      </c>
      <c r="H371" s="75">
        <v>-0.9909244083615214</v>
      </c>
      <c r="I371" s="75">
        <v>-1.3010627166428625</v>
      </c>
      <c r="J371" s="44" t="s">
        <v>8626</v>
      </c>
      <c r="K371" s="334" t="s">
        <v>4968</v>
      </c>
      <c r="N371" s="215" t="s">
        <v>5499</v>
      </c>
      <c r="O371" s="44" t="s">
        <v>3405</v>
      </c>
      <c r="P371" s="75" t="s">
        <v>5336</v>
      </c>
    </row>
    <row r="372" spans="1:16" ht="13" customHeight="1" x14ac:dyDescent="0.15">
      <c r="A372" s="44">
        <v>371</v>
      </c>
      <c r="B372" s="215" t="s">
        <v>16</v>
      </c>
      <c r="C372" s="215" t="s">
        <v>6</v>
      </c>
      <c r="D372" s="334" t="s">
        <v>10981</v>
      </c>
      <c r="E372" s="334" t="s">
        <v>5688</v>
      </c>
      <c r="F372" s="75">
        <v>0.11164501999999996</v>
      </c>
      <c r="G372" s="75">
        <v>6.0750536999999986E-2</v>
      </c>
      <c r="H372" s="75">
        <v>-0.95216064415327251</v>
      </c>
      <c r="I372" s="75">
        <v>-1.2164498787978637</v>
      </c>
      <c r="J372" s="44" t="s">
        <v>8626</v>
      </c>
      <c r="K372" s="334" t="s">
        <v>4968</v>
      </c>
      <c r="N372" s="215" t="s">
        <v>5416</v>
      </c>
      <c r="O372" s="44" t="s">
        <v>3405</v>
      </c>
      <c r="P372" s="75" t="s">
        <v>5336</v>
      </c>
    </row>
    <row r="373" spans="1:16" ht="13" customHeight="1" x14ac:dyDescent="0.15">
      <c r="A373" s="44">
        <v>372</v>
      </c>
      <c r="B373" s="215" t="s">
        <v>16</v>
      </c>
      <c r="C373" s="215" t="s">
        <v>6</v>
      </c>
      <c r="D373" s="334" t="s">
        <v>10981</v>
      </c>
      <c r="E373" s="334" t="s">
        <v>5688</v>
      </c>
      <c r="F373" s="75">
        <v>0.10217541999999999</v>
      </c>
      <c r="G373" s="75">
        <v>6.8727797999999965E-2</v>
      </c>
      <c r="H373" s="75">
        <v>-0.99065356841149976</v>
      </c>
      <c r="I373" s="75">
        <v>-1.1628675704190197</v>
      </c>
      <c r="J373" s="44" t="s">
        <v>8626</v>
      </c>
      <c r="K373" s="334" t="s">
        <v>4968</v>
      </c>
      <c r="N373" s="215" t="s">
        <v>5417</v>
      </c>
      <c r="O373" s="44" t="s">
        <v>3405</v>
      </c>
      <c r="P373" s="75" t="s">
        <v>5336</v>
      </c>
    </row>
    <row r="374" spans="1:16" ht="13" customHeight="1" x14ac:dyDescent="0.15">
      <c r="A374" s="44">
        <v>373</v>
      </c>
      <c r="B374" s="215" t="s">
        <v>16</v>
      </c>
      <c r="C374" s="215" t="s">
        <v>6</v>
      </c>
      <c r="D374" s="334" t="s">
        <v>10981</v>
      </c>
      <c r="E374" s="334" t="s">
        <v>5688</v>
      </c>
      <c r="F374" s="75">
        <v>0.18477229169999998</v>
      </c>
      <c r="G374" s="75">
        <v>6.6982749999999994E-2</v>
      </c>
      <c r="H374" s="75">
        <v>-0.73336315467445812</v>
      </c>
      <c r="I374" s="75">
        <v>-1.1740370263197635</v>
      </c>
      <c r="J374" s="44" t="s">
        <v>8626</v>
      </c>
      <c r="K374" s="334" t="s">
        <v>4968</v>
      </c>
      <c r="N374" s="215" t="s">
        <v>4908</v>
      </c>
      <c r="O374" s="44" t="s">
        <v>3405</v>
      </c>
      <c r="P374" s="75" t="s">
        <v>5336</v>
      </c>
    </row>
    <row r="375" spans="1:16" ht="13" customHeight="1" x14ac:dyDescent="0.15">
      <c r="A375" s="44">
        <v>374</v>
      </c>
      <c r="B375" s="215" t="s">
        <v>16</v>
      </c>
      <c r="C375" s="215" t="s">
        <v>6</v>
      </c>
      <c r="D375" s="334" t="s">
        <v>10981</v>
      </c>
      <c r="E375" s="334" t="s">
        <v>5688</v>
      </c>
      <c r="F375" s="75">
        <v>0.18944201090000001</v>
      </c>
      <c r="G375" s="75">
        <v>7.6470239999999981E-2</v>
      </c>
      <c r="H375" s="75">
        <v>-0.72252370495855434</v>
      </c>
      <c r="I375" s="75">
        <v>-1.1165075467861962</v>
      </c>
      <c r="J375" s="44" t="s">
        <v>8626</v>
      </c>
      <c r="K375" s="334" t="s">
        <v>4968</v>
      </c>
      <c r="N375" s="215" t="s">
        <v>4909</v>
      </c>
      <c r="O375" s="44" t="s">
        <v>3405</v>
      </c>
      <c r="P375" s="75" t="s">
        <v>5336</v>
      </c>
    </row>
    <row r="376" spans="1:16" ht="13" customHeight="1" x14ac:dyDescent="0.15">
      <c r="A376" s="44">
        <v>375</v>
      </c>
      <c r="B376" s="215" t="s">
        <v>16</v>
      </c>
      <c r="C376" s="215" t="s">
        <v>6</v>
      </c>
      <c r="D376" s="334" t="s">
        <v>10981</v>
      </c>
      <c r="E376" s="334" t="s">
        <v>5688</v>
      </c>
      <c r="F376" s="75">
        <v>0.19043258999999998</v>
      </c>
      <c r="G376" s="75">
        <v>0.209444514</v>
      </c>
      <c r="H376" s="75">
        <v>-0.72025872587806117</v>
      </c>
      <c r="I376" s="75">
        <v>-0.67893101067029804</v>
      </c>
      <c r="J376" s="44" t="s">
        <v>8626</v>
      </c>
      <c r="K376" s="334" t="s">
        <v>4968</v>
      </c>
      <c r="N376" s="215" t="s">
        <v>5031</v>
      </c>
      <c r="O376" s="44" t="s">
        <v>3405</v>
      </c>
      <c r="P376" s="75" t="s">
        <v>5336</v>
      </c>
    </row>
    <row r="377" spans="1:16" ht="13" customHeight="1" x14ac:dyDescent="0.15">
      <c r="A377" s="44">
        <v>376</v>
      </c>
      <c r="B377" s="215" t="s">
        <v>16</v>
      </c>
      <c r="C377" s="215" t="s">
        <v>6</v>
      </c>
      <c r="D377" s="334" t="s">
        <v>10981</v>
      </c>
      <c r="E377" s="334" t="s">
        <v>5688</v>
      </c>
      <c r="F377" s="75">
        <v>0.16203276999999994</v>
      </c>
      <c r="G377" s="75">
        <v>0.16189155599999996</v>
      </c>
      <c r="H377" s="75">
        <v>-0.79039714353804413</v>
      </c>
      <c r="I377" s="75">
        <v>-0.79077580274903925</v>
      </c>
      <c r="J377" s="44" t="s">
        <v>8626</v>
      </c>
      <c r="K377" s="334" t="s">
        <v>4968</v>
      </c>
      <c r="N377" s="215" t="s">
        <v>5032</v>
      </c>
      <c r="O377" s="44" t="s">
        <v>3405</v>
      </c>
      <c r="P377" s="75" t="s">
        <v>5336</v>
      </c>
    </row>
    <row r="378" spans="1:16" ht="13" customHeight="1" x14ac:dyDescent="0.15">
      <c r="A378" s="44">
        <v>377</v>
      </c>
      <c r="B378" s="215" t="s">
        <v>16</v>
      </c>
      <c r="C378" s="215" t="s">
        <v>6</v>
      </c>
      <c r="D378" s="334" t="s">
        <v>10981</v>
      </c>
      <c r="E378" s="334" t="s">
        <v>5688</v>
      </c>
      <c r="F378" s="75">
        <v>0.44138521089999988</v>
      </c>
      <c r="G378" s="75">
        <v>0.177954423</v>
      </c>
      <c r="H378" s="75">
        <v>-0.35518222244786407</v>
      </c>
      <c r="I378" s="75">
        <v>-0.74969121327619714</v>
      </c>
      <c r="J378" s="44" t="s">
        <v>8626</v>
      </c>
      <c r="K378" s="334" t="s">
        <v>4968</v>
      </c>
      <c r="N378" s="215" t="s">
        <v>5560</v>
      </c>
      <c r="O378" s="44" t="s">
        <v>3405</v>
      </c>
      <c r="P378" s="75" t="s">
        <v>5336</v>
      </c>
    </row>
    <row r="379" spans="1:16" ht="13" customHeight="1" x14ac:dyDescent="0.15">
      <c r="A379" s="44">
        <v>378</v>
      </c>
      <c r="B379" s="215" t="s">
        <v>16</v>
      </c>
      <c r="C379" s="215" t="s">
        <v>6</v>
      </c>
      <c r="D379" s="334" t="s">
        <v>10981</v>
      </c>
      <c r="E379" s="334" t="s">
        <v>5688</v>
      </c>
      <c r="F379" s="75">
        <v>1.105305419</v>
      </c>
      <c r="G379" s="75">
        <v>0.36961852099999998</v>
      </c>
      <c r="H379" s="75">
        <v>4.3482299250840489E-2</v>
      </c>
      <c r="I379" s="75">
        <v>-0.43224627509649061</v>
      </c>
      <c r="J379" s="44" t="s">
        <v>8626</v>
      </c>
      <c r="K379" s="334" t="s">
        <v>4968</v>
      </c>
      <c r="N379" s="215" t="s">
        <v>5364</v>
      </c>
      <c r="O379" s="44" t="s">
        <v>3405</v>
      </c>
      <c r="P379" s="75" t="s">
        <v>5336</v>
      </c>
    </row>
    <row r="380" spans="1:16" ht="13" customHeight="1" x14ac:dyDescent="0.15">
      <c r="A380" s="44">
        <v>379</v>
      </c>
      <c r="B380" s="215" t="s">
        <v>16</v>
      </c>
      <c r="C380" s="215" t="s">
        <v>6</v>
      </c>
      <c r="D380" s="334" t="s">
        <v>10981</v>
      </c>
      <c r="E380" s="334" t="s">
        <v>5688</v>
      </c>
      <c r="F380" s="75">
        <v>2.433340431</v>
      </c>
      <c r="G380" s="75">
        <v>0.29020411899999993</v>
      </c>
      <c r="H380" s="75">
        <v>0.38620287217050803</v>
      </c>
      <c r="I380" s="75">
        <v>-0.53729642771401054</v>
      </c>
      <c r="J380" s="44" t="s">
        <v>8626</v>
      </c>
      <c r="K380" s="334" t="s">
        <v>4968</v>
      </c>
      <c r="N380" s="215" t="s">
        <v>5028</v>
      </c>
      <c r="O380" s="44" t="s">
        <v>3405</v>
      </c>
      <c r="P380" s="75" t="s">
        <v>5336</v>
      </c>
    </row>
    <row r="381" spans="1:16" ht="13" customHeight="1" x14ac:dyDescent="0.15">
      <c r="A381" s="44">
        <v>380</v>
      </c>
      <c r="B381" s="215" t="s">
        <v>16</v>
      </c>
      <c r="C381" s="215" t="s">
        <v>6</v>
      </c>
      <c r="D381" s="334" t="s">
        <v>10981</v>
      </c>
      <c r="E381" s="334" t="s">
        <v>5688</v>
      </c>
      <c r="F381" s="75">
        <v>0.67173106590000009</v>
      </c>
      <c r="G381" s="75">
        <v>0.35867248699999998</v>
      </c>
      <c r="H381" s="75">
        <v>-0.17280456619146572</v>
      </c>
      <c r="I381" s="75">
        <v>-0.44530193584800942</v>
      </c>
      <c r="J381" s="44" t="s">
        <v>8626</v>
      </c>
      <c r="K381" s="334" t="s">
        <v>4968</v>
      </c>
      <c r="N381" s="215" t="s">
        <v>5029</v>
      </c>
      <c r="O381" s="44" t="s">
        <v>3405</v>
      </c>
      <c r="P381" s="75" t="s">
        <v>5336</v>
      </c>
    </row>
    <row r="382" spans="1:16" ht="13" customHeight="1" x14ac:dyDescent="0.15">
      <c r="A382" s="44">
        <v>381</v>
      </c>
      <c r="B382" s="215" t="s">
        <v>16</v>
      </c>
      <c r="C382" s="215" t="s">
        <v>6</v>
      </c>
      <c r="D382" s="334" t="s">
        <v>10981</v>
      </c>
      <c r="E382" s="334" t="s">
        <v>5688</v>
      </c>
      <c r="F382" s="75">
        <v>0.44923841329999997</v>
      </c>
      <c r="G382" s="75">
        <v>0.20184294199999994</v>
      </c>
      <c r="H382" s="75">
        <v>-0.34752311534256292</v>
      </c>
      <c r="I382" s="75">
        <v>-0.69498643230293689</v>
      </c>
      <c r="J382" s="44" t="s">
        <v>8626</v>
      </c>
      <c r="K382" s="334" t="s">
        <v>4968</v>
      </c>
      <c r="N382" s="215" t="s">
        <v>5030</v>
      </c>
      <c r="O382" s="44" t="s">
        <v>3405</v>
      </c>
      <c r="P382" s="75" t="s">
        <v>5336</v>
      </c>
    </row>
    <row r="383" spans="1:16" ht="13" customHeight="1" x14ac:dyDescent="0.15">
      <c r="A383" s="44">
        <v>382</v>
      </c>
      <c r="B383" s="215" t="s">
        <v>16</v>
      </c>
      <c r="C383" s="215" t="s">
        <v>6</v>
      </c>
      <c r="D383" s="334" t="s">
        <v>10981</v>
      </c>
      <c r="E383" s="334" t="s">
        <v>5688</v>
      </c>
      <c r="F383" s="75">
        <v>0.23434786439999997</v>
      </c>
      <c r="G383" s="75">
        <v>0.12536768100000001</v>
      </c>
      <c r="H383" s="75">
        <v>-0.6301389998289495</v>
      </c>
      <c r="I383" s="75">
        <v>-0.90181440746380903</v>
      </c>
      <c r="J383" s="44" t="s">
        <v>8626</v>
      </c>
      <c r="K383" s="334" t="s">
        <v>4968</v>
      </c>
      <c r="N383" s="215" t="s">
        <v>5173</v>
      </c>
      <c r="O383" s="44" t="s">
        <v>3405</v>
      </c>
      <c r="P383" s="75" t="s">
        <v>5336</v>
      </c>
    </row>
    <row r="384" spans="1:16" ht="13" customHeight="1" x14ac:dyDescent="0.15">
      <c r="A384" s="44">
        <v>383</v>
      </c>
      <c r="B384" s="215" t="s">
        <v>16</v>
      </c>
      <c r="C384" s="215" t="s">
        <v>6</v>
      </c>
      <c r="D384" s="334" t="s">
        <v>10981</v>
      </c>
      <c r="E384" s="334" t="s">
        <v>5688</v>
      </c>
      <c r="F384" s="75">
        <v>0.81707350500000009</v>
      </c>
      <c r="G384" s="75">
        <v>0.36094412800000003</v>
      </c>
      <c r="H384" s="75">
        <v>-8.7738872011109401E-2</v>
      </c>
      <c r="I384" s="75">
        <v>-0.44256001908943088</v>
      </c>
      <c r="J384" s="44" t="s">
        <v>8626</v>
      </c>
      <c r="K384" s="334" t="s">
        <v>4968</v>
      </c>
      <c r="N384" s="215" t="s">
        <v>5518</v>
      </c>
      <c r="O384" s="44" t="s">
        <v>3405</v>
      </c>
      <c r="P384" s="75" t="s">
        <v>5336</v>
      </c>
    </row>
    <row r="385" spans="1:16" ht="13" customHeight="1" x14ac:dyDescent="0.15">
      <c r="A385" s="44">
        <v>384</v>
      </c>
      <c r="B385" s="215" t="s">
        <v>16</v>
      </c>
      <c r="C385" s="215" t="s">
        <v>6</v>
      </c>
      <c r="D385" s="334" t="s">
        <v>10981</v>
      </c>
      <c r="E385" s="334" t="s">
        <v>5688</v>
      </c>
      <c r="F385" s="75">
        <v>0.54407180369999986</v>
      </c>
      <c r="G385" s="75">
        <v>0.19903753200000002</v>
      </c>
      <c r="H385" s="75">
        <v>-0.26434378064583886</v>
      </c>
      <c r="I385" s="75">
        <v>-0.70106502206477028</v>
      </c>
      <c r="J385" s="44" t="s">
        <v>8626</v>
      </c>
      <c r="K385" s="334" t="s">
        <v>4968</v>
      </c>
      <c r="N385" s="215" t="s">
        <v>5384</v>
      </c>
      <c r="O385" s="44" t="s">
        <v>3405</v>
      </c>
      <c r="P385" s="75" t="s">
        <v>5336</v>
      </c>
    </row>
    <row r="386" spans="1:16" ht="13" customHeight="1" x14ac:dyDescent="0.15">
      <c r="A386" s="44">
        <v>385</v>
      </c>
      <c r="B386" s="215" t="s">
        <v>16</v>
      </c>
      <c r="C386" s="215" t="s">
        <v>6</v>
      </c>
      <c r="D386" s="334" t="s">
        <v>10981</v>
      </c>
      <c r="E386" s="334" t="s">
        <v>5688</v>
      </c>
      <c r="F386" s="75">
        <v>0.70664805389999985</v>
      </c>
      <c r="G386" s="75">
        <v>0.26386795500000004</v>
      </c>
      <c r="H386" s="75">
        <v>-0.15079683274606959</v>
      </c>
      <c r="I386" s="75">
        <v>-0.57861334874054016</v>
      </c>
      <c r="J386" s="44" t="s">
        <v>8626</v>
      </c>
      <c r="K386" s="334" t="s">
        <v>4968</v>
      </c>
      <c r="N386" s="215" t="s">
        <v>5385</v>
      </c>
      <c r="O386" s="44" t="s">
        <v>3405</v>
      </c>
      <c r="P386" s="75" t="s">
        <v>5336</v>
      </c>
    </row>
    <row r="387" spans="1:16" ht="13" customHeight="1" x14ac:dyDescent="0.15">
      <c r="A387" s="44">
        <v>386</v>
      </c>
      <c r="B387" s="215" t="s">
        <v>16</v>
      </c>
      <c r="C387" s="215" t="s">
        <v>6</v>
      </c>
      <c r="D387" s="334" t="s">
        <v>10981</v>
      </c>
      <c r="E387" s="334" t="s">
        <v>5688</v>
      </c>
      <c r="F387" s="75">
        <v>0.36869751999999995</v>
      </c>
      <c r="G387" s="75">
        <v>0.41353901299999996</v>
      </c>
      <c r="H387" s="75">
        <v>-0.43332978361421826</v>
      </c>
      <c r="I387" s="75">
        <v>-0.38348351312136097</v>
      </c>
      <c r="J387" s="44" t="s">
        <v>8626</v>
      </c>
      <c r="K387" s="334" t="s">
        <v>4968</v>
      </c>
      <c r="N387" s="215" t="s">
        <v>5793</v>
      </c>
      <c r="O387" s="44" t="s">
        <v>3405</v>
      </c>
      <c r="P387" s="75" t="s">
        <v>5336</v>
      </c>
    </row>
    <row r="388" spans="1:16" ht="13" customHeight="1" x14ac:dyDescent="0.15">
      <c r="A388" s="44">
        <v>387</v>
      </c>
      <c r="B388" s="215" t="s">
        <v>16</v>
      </c>
      <c r="C388" s="215" t="s">
        <v>6</v>
      </c>
      <c r="D388" s="334" t="s">
        <v>10981</v>
      </c>
      <c r="E388" s="334" t="s">
        <v>5688</v>
      </c>
      <c r="F388" s="75">
        <v>0.34674997790000001</v>
      </c>
      <c r="G388" s="75">
        <v>0.17223155199999998</v>
      </c>
      <c r="H388" s="75">
        <v>-0.45998355793429785</v>
      </c>
      <c r="I388" s="75">
        <v>-0.76388728491333346</v>
      </c>
      <c r="J388" s="44" t="s">
        <v>8626</v>
      </c>
      <c r="K388" s="334" t="s">
        <v>4968</v>
      </c>
      <c r="N388" s="215" t="s">
        <v>5666</v>
      </c>
      <c r="O388" s="44" t="s">
        <v>3405</v>
      </c>
      <c r="P388" s="75" t="s">
        <v>5336</v>
      </c>
    </row>
    <row r="389" spans="1:16" ht="13" customHeight="1" x14ac:dyDescent="0.15">
      <c r="A389" s="44">
        <v>388</v>
      </c>
      <c r="B389" s="215" t="s">
        <v>16</v>
      </c>
      <c r="C389" s="215" t="s">
        <v>6</v>
      </c>
      <c r="D389" s="334" t="s">
        <v>10981</v>
      </c>
      <c r="E389" s="334" t="s">
        <v>5688</v>
      </c>
      <c r="F389" s="75">
        <v>0.94314795630000003</v>
      </c>
      <c r="G389" s="75">
        <v>0.4076649</v>
      </c>
      <c r="H389" s="75">
        <v>-2.5420171987737324E-2</v>
      </c>
      <c r="I389" s="75">
        <v>-0.38969667974857858</v>
      </c>
      <c r="J389" s="44" t="s">
        <v>8626</v>
      </c>
      <c r="K389" s="334" t="s">
        <v>4968</v>
      </c>
      <c r="N389" s="215" t="s">
        <v>5667</v>
      </c>
      <c r="O389" s="44" t="s">
        <v>3405</v>
      </c>
      <c r="P389" s="75" t="s">
        <v>5336</v>
      </c>
    </row>
    <row r="390" spans="1:16" ht="13" customHeight="1" x14ac:dyDescent="0.15">
      <c r="A390" s="44">
        <v>389</v>
      </c>
      <c r="B390" s="215" t="s">
        <v>16</v>
      </c>
      <c r="C390" s="215" t="s">
        <v>6</v>
      </c>
      <c r="D390" s="334" t="s">
        <v>10981</v>
      </c>
      <c r="E390" s="334" t="s">
        <v>5688</v>
      </c>
      <c r="F390" s="75">
        <v>1.0123331450000002</v>
      </c>
      <c r="G390" s="75">
        <v>0.397925839</v>
      </c>
      <c r="H390" s="75">
        <v>5.3234564029475536E-3</v>
      </c>
      <c r="I390" s="75">
        <v>-0.40019785936888497</v>
      </c>
      <c r="J390" s="44" t="s">
        <v>8626</v>
      </c>
      <c r="K390" s="334" t="s">
        <v>4968</v>
      </c>
      <c r="N390" s="215" t="s">
        <v>5668</v>
      </c>
      <c r="O390" s="44" t="s">
        <v>3405</v>
      </c>
      <c r="P390" s="75" t="s">
        <v>5336</v>
      </c>
    </row>
    <row r="391" spans="1:16" ht="13" customHeight="1" x14ac:dyDescent="0.15">
      <c r="A391" s="44">
        <v>390</v>
      </c>
      <c r="B391" s="215" t="s">
        <v>16</v>
      </c>
      <c r="C391" s="215" t="s">
        <v>6</v>
      </c>
      <c r="D391" s="334" t="s">
        <v>10981</v>
      </c>
      <c r="E391" s="334" t="s">
        <v>5688</v>
      </c>
      <c r="F391" s="75">
        <v>2.0940581599999999</v>
      </c>
      <c r="G391" s="75">
        <v>1.4308600899999999</v>
      </c>
      <c r="H391" s="75">
        <v>0.32098873952825846</v>
      </c>
      <c r="I391" s="75">
        <v>0.1555971703694633</v>
      </c>
      <c r="J391" s="44" t="s">
        <v>8626</v>
      </c>
      <c r="K391" s="334" t="s">
        <v>4968</v>
      </c>
      <c r="N391" s="215" t="s">
        <v>5412</v>
      </c>
      <c r="O391" s="44" t="s">
        <v>3405</v>
      </c>
      <c r="P391" s="75" t="s">
        <v>5336</v>
      </c>
    </row>
    <row r="392" spans="1:16" ht="13" customHeight="1" x14ac:dyDescent="0.15">
      <c r="A392" s="44">
        <v>391</v>
      </c>
      <c r="B392" s="215" t="s">
        <v>16</v>
      </c>
      <c r="C392" s="215" t="s">
        <v>6</v>
      </c>
      <c r="D392" s="334" t="s">
        <v>10981</v>
      </c>
      <c r="E392" s="334" t="s">
        <v>5688</v>
      </c>
      <c r="F392" s="75">
        <v>3.2537740980000001</v>
      </c>
      <c r="G392" s="75">
        <v>0.40777333099999996</v>
      </c>
      <c r="H392" s="75">
        <v>0.51238739758741725</v>
      </c>
      <c r="I392" s="75">
        <v>-0.38958118115296564</v>
      </c>
      <c r="J392" s="44" t="s">
        <v>8626</v>
      </c>
      <c r="K392" s="334" t="s">
        <v>4968</v>
      </c>
      <c r="N392" s="215" t="s">
        <v>5221</v>
      </c>
      <c r="O392" s="44" t="s">
        <v>3405</v>
      </c>
      <c r="P392" s="75" t="s">
        <v>5336</v>
      </c>
    </row>
    <row r="393" spans="1:16" ht="13" customHeight="1" x14ac:dyDescent="0.15">
      <c r="A393" s="44">
        <v>392</v>
      </c>
      <c r="B393" s="215" t="s">
        <v>16</v>
      </c>
      <c r="C393" s="215" t="s">
        <v>6</v>
      </c>
      <c r="D393" s="334" t="s">
        <v>10981</v>
      </c>
      <c r="E393" s="334" t="s">
        <v>5688</v>
      </c>
      <c r="F393" s="75">
        <v>5.7853306669999993</v>
      </c>
      <c r="G393" s="75">
        <v>0.55573234199999988</v>
      </c>
      <c r="H393" s="75">
        <v>0.7623281865806576</v>
      </c>
      <c r="I393" s="75">
        <v>-0.2551343278080902</v>
      </c>
      <c r="J393" s="44" t="s">
        <v>8626</v>
      </c>
      <c r="K393" s="334" t="s">
        <v>4968</v>
      </c>
      <c r="N393" s="215" t="s">
        <v>5391</v>
      </c>
      <c r="O393" s="44" t="s">
        <v>3405</v>
      </c>
      <c r="P393" s="75" t="s">
        <v>5336</v>
      </c>
    </row>
    <row r="394" spans="1:16" ht="13" customHeight="1" x14ac:dyDescent="0.15">
      <c r="A394" s="44">
        <v>393</v>
      </c>
      <c r="B394" s="215" t="s">
        <v>16</v>
      </c>
      <c r="C394" s="215" t="s">
        <v>6</v>
      </c>
      <c r="D394" s="334" t="s">
        <v>10981</v>
      </c>
      <c r="E394" s="334" t="s">
        <v>5688</v>
      </c>
      <c r="F394" s="75">
        <v>2.1150619549999998</v>
      </c>
      <c r="G394" s="75">
        <v>0.2965630669999999</v>
      </c>
      <c r="H394" s="75">
        <v>0.32532309337562038</v>
      </c>
      <c r="I394" s="75">
        <v>-0.52788293556262944</v>
      </c>
      <c r="J394" s="44" t="s">
        <v>8626</v>
      </c>
      <c r="K394" s="334" t="s">
        <v>4968</v>
      </c>
      <c r="N394" s="215" t="s">
        <v>5382</v>
      </c>
      <c r="O394" s="44" t="s">
        <v>3405</v>
      </c>
      <c r="P394" s="75" t="s">
        <v>5336</v>
      </c>
    </row>
    <row r="395" spans="1:16" ht="13" customHeight="1" x14ac:dyDescent="0.15">
      <c r="A395" s="44">
        <v>394</v>
      </c>
      <c r="B395" s="215" t="s">
        <v>16</v>
      </c>
      <c r="C395" s="215" t="s">
        <v>6</v>
      </c>
      <c r="D395" s="334" t="s">
        <v>10981</v>
      </c>
      <c r="E395" s="334" t="s">
        <v>5688</v>
      </c>
      <c r="F395" s="75">
        <v>1.020894443</v>
      </c>
      <c r="G395" s="75">
        <v>0.38605866400000005</v>
      </c>
      <c r="H395" s="75">
        <v>8.9808398415231142E-3</v>
      </c>
      <c r="I395" s="75">
        <v>-0.41334669658301132</v>
      </c>
      <c r="J395" s="44" t="s">
        <v>8626</v>
      </c>
      <c r="K395" s="334" t="s">
        <v>4968</v>
      </c>
      <c r="N395" s="215" t="s">
        <v>5383</v>
      </c>
      <c r="O395" s="44" t="s">
        <v>3405</v>
      </c>
      <c r="P395" s="75" t="s">
        <v>5336</v>
      </c>
    </row>
    <row r="396" spans="1:16" ht="13" customHeight="1" x14ac:dyDescent="0.15">
      <c r="A396" s="44">
        <v>395</v>
      </c>
      <c r="B396" s="215" t="s">
        <v>16</v>
      </c>
      <c r="C396" s="215" t="s">
        <v>6</v>
      </c>
      <c r="D396" s="334" t="s">
        <v>10981</v>
      </c>
      <c r="E396" s="334" t="s">
        <v>5688</v>
      </c>
      <c r="F396" s="75">
        <v>0.56898757909999997</v>
      </c>
      <c r="G396" s="75">
        <v>0.12762135999999996</v>
      </c>
      <c r="H396" s="75">
        <v>-0.24489721407453952</v>
      </c>
      <c r="I396" s="75">
        <v>-0.89407663161968998</v>
      </c>
      <c r="J396" s="44" t="s">
        <v>8626</v>
      </c>
      <c r="K396" s="334" t="s">
        <v>4968</v>
      </c>
      <c r="N396" s="215" t="s">
        <v>4988</v>
      </c>
      <c r="O396" s="44" t="s">
        <v>3405</v>
      </c>
      <c r="P396" s="75" t="s">
        <v>5336</v>
      </c>
    </row>
    <row r="397" spans="1:16" ht="13" customHeight="1" x14ac:dyDescent="0.15">
      <c r="A397" s="44">
        <v>396</v>
      </c>
      <c r="B397" s="215" t="s">
        <v>16</v>
      </c>
      <c r="C397" s="215" t="s">
        <v>6</v>
      </c>
      <c r="D397" s="334" t="s">
        <v>10981</v>
      </c>
      <c r="E397" s="334" t="s">
        <v>5688</v>
      </c>
      <c r="F397" s="75">
        <v>0.88733054000000011</v>
      </c>
      <c r="G397" s="75">
        <v>0.64014769599999999</v>
      </c>
      <c r="H397" s="75">
        <v>-5.1914570746102576E-2</v>
      </c>
      <c r="I397" s="75">
        <v>-0.19371981326990517</v>
      </c>
      <c r="J397" s="44" t="s">
        <v>8626</v>
      </c>
      <c r="K397" s="334" t="s">
        <v>4968</v>
      </c>
      <c r="N397" s="215" t="s">
        <v>4991</v>
      </c>
      <c r="O397" s="44" t="s">
        <v>3405</v>
      </c>
      <c r="P397" s="75" t="s">
        <v>5336</v>
      </c>
    </row>
    <row r="398" spans="1:16" ht="13" customHeight="1" x14ac:dyDescent="0.15">
      <c r="A398" s="44">
        <v>397</v>
      </c>
      <c r="B398" s="215" t="s">
        <v>16</v>
      </c>
      <c r="C398" s="215" t="s">
        <v>6</v>
      </c>
      <c r="D398" s="334" t="s">
        <v>10981</v>
      </c>
      <c r="E398" s="334" t="s">
        <v>5688</v>
      </c>
      <c r="F398" s="75">
        <v>0.48449876000000008</v>
      </c>
      <c r="G398" s="75">
        <v>0.24253540999999998</v>
      </c>
      <c r="H398" s="75">
        <v>-0.31470733012167135</v>
      </c>
      <c r="I398" s="75">
        <v>-0.61522484574240166</v>
      </c>
      <c r="J398" s="44" t="s">
        <v>8626</v>
      </c>
      <c r="K398" s="334" t="s">
        <v>4968</v>
      </c>
      <c r="N398" s="215" t="s">
        <v>5278</v>
      </c>
      <c r="O398" s="44" t="s">
        <v>3405</v>
      </c>
      <c r="P398" s="75" t="s">
        <v>5336</v>
      </c>
    </row>
    <row r="399" spans="1:16" ht="13" customHeight="1" x14ac:dyDescent="0.15">
      <c r="A399" s="44">
        <v>398</v>
      </c>
      <c r="B399" s="215" t="s">
        <v>16</v>
      </c>
      <c r="C399" s="215" t="s">
        <v>6</v>
      </c>
      <c r="D399" s="334" t="s">
        <v>10981</v>
      </c>
      <c r="E399" s="334" t="s">
        <v>5688</v>
      </c>
      <c r="F399" s="75">
        <v>0.49366149999999992</v>
      </c>
      <c r="G399" s="75">
        <v>0.20904132</v>
      </c>
      <c r="H399" s="75">
        <v>-0.30657074150547337</v>
      </c>
      <c r="I399" s="75">
        <v>-0.6797678609017308</v>
      </c>
      <c r="J399" s="44" t="s">
        <v>8626</v>
      </c>
      <c r="K399" s="334" t="s">
        <v>4968</v>
      </c>
      <c r="N399" s="215" t="s">
        <v>5279</v>
      </c>
      <c r="O399" s="44" t="s">
        <v>3405</v>
      </c>
      <c r="P399" s="75" t="s">
        <v>5336</v>
      </c>
    </row>
    <row r="400" spans="1:16" ht="13" customHeight="1" x14ac:dyDescent="0.15">
      <c r="A400" s="44">
        <v>399</v>
      </c>
      <c r="B400" s="215" t="s">
        <v>16</v>
      </c>
      <c r="C400" s="215" t="s">
        <v>6</v>
      </c>
      <c r="D400" s="334" t="s">
        <v>10981</v>
      </c>
      <c r="E400" s="334" t="s">
        <v>5688</v>
      </c>
      <c r="F400" s="75">
        <v>0.36557758000000001</v>
      </c>
      <c r="G400" s="75">
        <v>0.12995061299999996</v>
      </c>
      <c r="H400" s="75">
        <v>-0.4370204463650334</v>
      </c>
      <c r="I400" s="75">
        <v>-0.8862216675143384</v>
      </c>
      <c r="J400" s="44" t="s">
        <v>8626</v>
      </c>
      <c r="K400" s="334" t="s">
        <v>4968</v>
      </c>
      <c r="N400" s="215" t="s">
        <v>5280</v>
      </c>
      <c r="O400" s="44" t="s">
        <v>3405</v>
      </c>
      <c r="P400" s="75" t="s">
        <v>5336</v>
      </c>
    </row>
    <row r="401" spans="1:16" ht="13" customHeight="1" x14ac:dyDescent="0.15">
      <c r="A401" s="44">
        <v>400</v>
      </c>
      <c r="B401" s="215" t="s">
        <v>16</v>
      </c>
      <c r="C401" s="215" t="s">
        <v>6</v>
      </c>
      <c r="D401" s="334" t="s">
        <v>10981</v>
      </c>
      <c r="E401" s="334" t="s">
        <v>5688</v>
      </c>
      <c r="F401" s="75">
        <v>0.58856839000000005</v>
      </c>
      <c r="G401" s="75">
        <v>0.41001881300000004</v>
      </c>
      <c r="H401" s="75">
        <v>-0.23020306608487823</v>
      </c>
      <c r="I401" s="75">
        <v>-0.38719621597625642</v>
      </c>
      <c r="J401" s="44" t="s">
        <v>8626</v>
      </c>
      <c r="K401" s="334" t="s">
        <v>4968</v>
      </c>
      <c r="N401" s="215" t="s">
        <v>5281</v>
      </c>
      <c r="O401" s="44" t="s">
        <v>3405</v>
      </c>
      <c r="P401" s="75" t="s">
        <v>5336</v>
      </c>
    </row>
    <row r="402" spans="1:16" ht="13" customHeight="1" x14ac:dyDescent="0.15">
      <c r="A402" s="44">
        <v>401</v>
      </c>
      <c r="B402" s="215" t="s">
        <v>16</v>
      </c>
      <c r="C402" s="215" t="s">
        <v>6</v>
      </c>
      <c r="D402" s="334" t="s">
        <v>10981</v>
      </c>
      <c r="E402" s="334" t="s">
        <v>5688</v>
      </c>
      <c r="F402" s="75">
        <v>1.2880475600000001</v>
      </c>
      <c r="G402" s="75">
        <v>0.45264225099999994</v>
      </c>
      <c r="H402" s="75">
        <v>0.10993189925377789</v>
      </c>
      <c r="I402" s="75">
        <v>-0.34424491012557867</v>
      </c>
      <c r="J402" s="44" t="s">
        <v>8626</v>
      </c>
      <c r="K402" s="334" t="s">
        <v>4968</v>
      </c>
      <c r="N402" s="215" t="s">
        <v>5435</v>
      </c>
      <c r="O402" s="44" t="s">
        <v>3405</v>
      </c>
      <c r="P402" s="75" t="s">
        <v>5336</v>
      </c>
    </row>
    <row r="403" spans="1:16" ht="13" customHeight="1" x14ac:dyDescent="0.15">
      <c r="A403" s="44">
        <v>402</v>
      </c>
      <c r="B403" s="215" t="s">
        <v>16</v>
      </c>
      <c r="C403" s="215" t="s">
        <v>6</v>
      </c>
      <c r="D403" s="334" t="s">
        <v>10981</v>
      </c>
      <c r="E403" s="334" t="s">
        <v>5688</v>
      </c>
      <c r="F403" s="75">
        <v>0.44119088000000001</v>
      </c>
      <c r="G403" s="75">
        <v>0.17263155399999994</v>
      </c>
      <c r="H403" s="75">
        <v>-0.35537347358137511</v>
      </c>
      <c r="I403" s="75">
        <v>-0.76287982000200338</v>
      </c>
      <c r="J403" s="44" t="s">
        <v>8626</v>
      </c>
      <c r="K403" s="334" t="s">
        <v>4968</v>
      </c>
      <c r="N403" s="215" t="s">
        <v>5436</v>
      </c>
      <c r="O403" s="44" t="s">
        <v>3405</v>
      </c>
      <c r="P403" s="75" t="s">
        <v>5336</v>
      </c>
    </row>
    <row r="404" spans="1:16" ht="13" customHeight="1" x14ac:dyDescent="0.15">
      <c r="A404" s="44">
        <v>403</v>
      </c>
      <c r="B404" s="215" t="s">
        <v>16</v>
      </c>
      <c r="C404" s="215" t="s">
        <v>6</v>
      </c>
      <c r="D404" s="334" t="s">
        <v>10981</v>
      </c>
      <c r="E404" s="334" t="s">
        <v>5688</v>
      </c>
      <c r="F404" s="75">
        <v>0.91809267000000006</v>
      </c>
      <c r="G404" s="75">
        <v>0.28446976799999996</v>
      </c>
      <c r="H404" s="75">
        <v>-3.7113479976970676E-2</v>
      </c>
      <c r="I404" s="75">
        <v>-0.54596388142506203</v>
      </c>
      <c r="J404" s="44" t="s">
        <v>8626</v>
      </c>
      <c r="K404" s="334" t="s">
        <v>4968</v>
      </c>
      <c r="N404" s="215" t="s">
        <v>5437</v>
      </c>
      <c r="O404" s="44" t="s">
        <v>3405</v>
      </c>
      <c r="P404" s="75" t="s">
        <v>5336</v>
      </c>
    </row>
    <row r="405" spans="1:16" ht="13" customHeight="1" x14ac:dyDescent="0.15">
      <c r="A405" s="44">
        <v>404</v>
      </c>
      <c r="B405" s="215" t="s">
        <v>16</v>
      </c>
      <c r="C405" s="215" t="s">
        <v>6</v>
      </c>
      <c r="D405" s="334" t="s">
        <v>10981</v>
      </c>
      <c r="E405" s="334" t="s">
        <v>5688</v>
      </c>
      <c r="F405" s="75">
        <v>0.55633241960000002</v>
      </c>
      <c r="G405" s="75">
        <v>0.27864799499999993</v>
      </c>
      <c r="H405" s="75">
        <v>-0.25466563133520986</v>
      </c>
      <c r="I405" s="75">
        <v>-0.55494407754432851</v>
      </c>
      <c r="J405" s="44" t="s">
        <v>8626</v>
      </c>
      <c r="K405" s="334" t="s">
        <v>4968</v>
      </c>
      <c r="N405" s="215" t="s">
        <v>4971</v>
      </c>
      <c r="O405" s="44" t="s">
        <v>3405</v>
      </c>
      <c r="P405" s="75" t="s">
        <v>5336</v>
      </c>
    </row>
    <row r="406" spans="1:16" ht="13" customHeight="1" x14ac:dyDescent="0.15">
      <c r="A406" s="44">
        <v>405</v>
      </c>
      <c r="B406" s="215" t="s">
        <v>16</v>
      </c>
      <c r="C406" s="215" t="s">
        <v>6</v>
      </c>
      <c r="D406" s="334" t="s">
        <v>10981</v>
      </c>
      <c r="E406" s="334" t="s">
        <v>5688</v>
      </c>
      <c r="F406" s="75">
        <v>0.74759501790000005</v>
      </c>
      <c r="G406" s="75">
        <v>0.524884507</v>
      </c>
      <c r="H406" s="75">
        <v>-0.12633360149565057</v>
      </c>
      <c r="I406" s="75">
        <v>-0.27993624609966272</v>
      </c>
      <c r="J406" s="44" t="s">
        <v>8626</v>
      </c>
      <c r="K406" s="334" t="s">
        <v>4968</v>
      </c>
      <c r="N406" s="215" t="s">
        <v>5128</v>
      </c>
      <c r="O406" s="44" t="s">
        <v>3405</v>
      </c>
      <c r="P406" s="75" t="s">
        <v>5336</v>
      </c>
    </row>
    <row r="407" spans="1:16" ht="13" customHeight="1" x14ac:dyDescent="0.15">
      <c r="A407" s="44">
        <v>406</v>
      </c>
      <c r="B407" s="215" t="s">
        <v>16</v>
      </c>
      <c r="C407" s="215" t="s">
        <v>6</v>
      </c>
      <c r="D407" s="334" t="s">
        <v>10981</v>
      </c>
      <c r="E407" s="334" t="s">
        <v>5688</v>
      </c>
      <c r="F407" s="75">
        <v>2.5793271000000004</v>
      </c>
      <c r="G407" s="75">
        <v>0.48153628300000001</v>
      </c>
      <c r="H407" s="75">
        <v>0.41150642112865177</v>
      </c>
      <c r="I407" s="75">
        <v>-0.31737098390181356</v>
      </c>
      <c r="J407" s="44" t="s">
        <v>8626</v>
      </c>
      <c r="K407" s="334" t="s">
        <v>4968</v>
      </c>
      <c r="N407" s="215" t="s">
        <v>5664</v>
      </c>
      <c r="O407" s="44" t="s">
        <v>3405</v>
      </c>
      <c r="P407" s="75" t="s">
        <v>5336</v>
      </c>
    </row>
    <row r="408" spans="1:16" ht="13" customHeight="1" x14ac:dyDescent="0.15">
      <c r="A408" s="44">
        <v>407</v>
      </c>
      <c r="B408" s="215" t="s">
        <v>16</v>
      </c>
      <c r="C408" s="215" t="s">
        <v>6</v>
      </c>
      <c r="D408" s="334" t="s">
        <v>10981</v>
      </c>
      <c r="E408" s="334" t="s">
        <v>5688</v>
      </c>
      <c r="F408" s="75">
        <v>0.27789713999999999</v>
      </c>
      <c r="G408" s="75">
        <v>0.13203339199999994</v>
      </c>
      <c r="H408" s="75">
        <v>-0.55611592277502009</v>
      </c>
      <c r="I408" s="75">
        <v>-0.87931621934437276</v>
      </c>
      <c r="J408" s="44" t="s">
        <v>8626</v>
      </c>
      <c r="K408" s="334" t="s">
        <v>4968</v>
      </c>
      <c r="N408" s="215" t="s">
        <v>5584</v>
      </c>
      <c r="O408" s="44" t="s">
        <v>3405</v>
      </c>
      <c r="P408" s="75" t="s">
        <v>5336</v>
      </c>
    </row>
    <row r="409" spans="1:16" ht="13" customHeight="1" x14ac:dyDescent="0.15">
      <c r="A409" s="44">
        <v>408</v>
      </c>
      <c r="B409" s="215" t="s">
        <v>16</v>
      </c>
      <c r="C409" s="215" t="s">
        <v>6</v>
      </c>
      <c r="D409" s="334" t="s">
        <v>10981</v>
      </c>
      <c r="E409" s="334" t="s">
        <v>5688</v>
      </c>
      <c r="F409" s="75">
        <v>2.1237069399999999</v>
      </c>
      <c r="G409" s="75">
        <v>0.6585764959999999</v>
      </c>
      <c r="H409" s="75">
        <v>0.32709458626910853</v>
      </c>
      <c r="I409" s="75">
        <v>-0.18139377292513065</v>
      </c>
      <c r="J409" s="44" t="s">
        <v>8626</v>
      </c>
      <c r="K409" s="334" t="s">
        <v>4968</v>
      </c>
      <c r="N409" s="215" t="s">
        <v>5411</v>
      </c>
      <c r="O409" s="44" t="s">
        <v>3405</v>
      </c>
      <c r="P409" s="75" t="s">
        <v>5336</v>
      </c>
    </row>
    <row r="410" spans="1:16" ht="13" customHeight="1" x14ac:dyDescent="0.15">
      <c r="A410" s="44">
        <v>409</v>
      </c>
      <c r="B410" s="215" t="s">
        <v>16</v>
      </c>
      <c r="C410" s="215" t="s">
        <v>6</v>
      </c>
      <c r="D410" s="334" t="s">
        <v>10981</v>
      </c>
      <c r="E410" s="334" t="s">
        <v>5688</v>
      </c>
      <c r="F410" s="75">
        <v>0.97292156000000019</v>
      </c>
      <c r="G410" s="75">
        <v>0.44250958200000001</v>
      </c>
      <c r="H410" s="75">
        <v>-1.1922172509017091E-2</v>
      </c>
      <c r="I410" s="75">
        <v>-0.35407732075221188</v>
      </c>
      <c r="J410" s="44" t="s">
        <v>8626</v>
      </c>
      <c r="K410" s="334" t="s">
        <v>4968</v>
      </c>
      <c r="N410" s="215" t="s">
        <v>5161</v>
      </c>
      <c r="O410" s="44" t="s">
        <v>3405</v>
      </c>
      <c r="P410" s="75" t="s">
        <v>5336</v>
      </c>
    </row>
    <row r="411" spans="1:16" ht="13" customHeight="1" x14ac:dyDescent="0.15">
      <c r="A411" s="44">
        <v>410</v>
      </c>
      <c r="B411" s="215" t="s">
        <v>16</v>
      </c>
      <c r="C411" s="215" t="s">
        <v>6</v>
      </c>
      <c r="D411" s="334" t="s">
        <v>10981</v>
      </c>
      <c r="E411" s="334" t="s">
        <v>5688</v>
      </c>
      <c r="F411" s="75">
        <v>0.5166674</v>
      </c>
      <c r="G411" s="75">
        <v>0.20131259600000001</v>
      </c>
      <c r="H411" s="75">
        <v>-0.28678894013183409</v>
      </c>
      <c r="I411" s="75">
        <v>-0.69612905073403986</v>
      </c>
      <c r="J411" s="44" t="s">
        <v>8626</v>
      </c>
      <c r="K411" s="334" t="s">
        <v>4968</v>
      </c>
      <c r="N411" s="215" t="s">
        <v>5653</v>
      </c>
      <c r="O411" s="44" t="s">
        <v>3405</v>
      </c>
      <c r="P411" s="75" t="s">
        <v>5336</v>
      </c>
    </row>
    <row r="412" spans="1:16" ht="13" customHeight="1" x14ac:dyDescent="0.15">
      <c r="A412" s="44">
        <v>411</v>
      </c>
      <c r="B412" s="215" t="s">
        <v>16</v>
      </c>
      <c r="C412" s="215" t="s">
        <v>6</v>
      </c>
      <c r="D412" s="334" t="s">
        <v>10981</v>
      </c>
      <c r="E412" s="334" t="s">
        <v>5688</v>
      </c>
      <c r="F412" s="75">
        <v>0.69319610370000007</v>
      </c>
      <c r="G412" s="75">
        <v>0.31540581399999995</v>
      </c>
      <c r="H412" s="75">
        <v>-0.15914388702324667</v>
      </c>
      <c r="I412" s="75">
        <v>-0.50113030541153702</v>
      </c>
      <c r="J412" s="44" t="s">
        <v>8626</v>
      </c>
      <c r="K412" s="334" t="s">
        <v>4968</v>
      </c>
      <c r="N412" s="215" t="s">
        <v>5111</v>
      </c>
      <c r="O412" s="44" t="s">
        <v>3405</v>
      </c>
      <c r="P412" s="75" t="s">
        <v>5336</v>
      </c>
    </row>
    <row r="413" spans="1:16" ht="13" customHeight="1" x14ac:dyDescent="0.15">
      <c r="A413" s="44">
        <v>412</v>
      </c>
      <c r="B413" s="215" t="s">
        <v>16</v>
      </c>
      <c r="C413" s="215" t="s">
        <v>6</v>
      </c>
      <c r="D413" s="334" t="s">
        <v>10981</v>
      </c>
      <c r="E413" s="334" t="s">
        <v>5688</v>
      </c>
      <c r="F413" s="75">
        <v>0.54725054000000006</v>
      </c>
      <c r="G413" s="75">
        <v>0.34953327299999998</v>
      </c>
      <c r="H413" s="75">
        <v>-0.26181380121931885</v>
      </c>
      <c r="I413" s="75">
        <v>-0.45651147630601291</v>
      </c>
      <c r="J413" s="44" t="s">
        <v>8626</v>
      </c>
      <c r="K413" s="334" t="s">
        <v>4968</v>
      </c>
      <c r="N413" s="215" t="s">
        <v>5683</v>
      </c>
      <c r="O413" s="44" t="s">
        <v>3405</v>
      </c>
      <c r="P413" s="75" t="s">
        <v>5336</v>
      </c>
    </row>
    <row r="414" spans="1:16" ht="13" customHeight="1" x14ac:dyDescent="0.15">
      <c r="A414" s="44">
        <v>413</v>
      </c>
      <c r="B414" s="215" t="s">
        <v>16</v>
      </c>
      <c r="C414" s="215" t="s">
        <v>6</v>
      </c>
      <c r="D414" s="334" t="s">
        <v>10981</v>
      </c>
      <c r="E414" s="334" t="s">
        <v>5688</v>
      </c>
      <c r="F414" s="75">
        <v>1.26568584</v>
      </c>
      <c r="G414" s="75">
        <v>1.022542093</v>
      </c>
      <c r="H414" s="75">
        <v>0.10232592141128243</v>
      </c>
      <c r="I414" s="75">
        <v>9.681194802956334E-3</v>
      </c>
      <c r="J414" s="44" t="s">
        <v>8626</v>
      </c>
      <c r="K414" s="334" t="s">
        <v>4968</v>
      </c>
      <c r="N414" s="215" t="s">
        <v>5684</v>
      </c>
      <c r="O414" s="44" t="s">
        <v>3405</v>
      </c>
      <c r="P414" s="75" t="s">
        <v>5336</v>
      </c>
    </row>
    <row r="415" spans="1:16" ht="13" customHeight="1" x14ac:dyDescent="0.15">
      <c r="A415" s="44">
        <v>414</v>
      </c>
      <c r="B415" s="215" t="s">
        <v>16</v>
      </c>
      <c r="C415" s="215" t="s">
        <v>6</v>
      </c>
      <c r="D415" s="334" t="s">
        <v>10981</v>
      </c>
      <c r="E415" s="334" t="s">
        <v>5688</v>
      </c>
      <c r="F415" s="75">
        <v>0.60076448000000005</v>
      </c>
      <c r="G415" s="75">
        <v>0.38597462199999999</v>
      </c>
      <c r="H415" s="75">
        <v>-0.22129575276157926</v>
      </c>
      <c r="I415" s="75">
        <v>-0.41344124944142857</v>
      </c>
      <c r="J415" s="44" t="s">
        <v>8626</v>
      </c>
      <c r="K415" s="334" t="s">
        <v>4968</v>
      </c>
      <c r="N415" s="215" t="s">
        <v>5660</v>
      </c>
      <c r="O415" s="44" t="s">
        <v>3405</v>
      </c>
      <c r="P415" s="75" t="s">
        <v>5336</v>
      </c>
    </row>
    <row r="416" spans="1:16" ht="13" customHeight="1" x14ac:dyDescent="0.15">
      <c r="A416" s="44">
        <v>415</v>
      </c>
      <c r="B416" s="215" t="s">
        <v>16</v>
      </c>
      <c r="C416" s="215" t="s">
        <v>6</v>
      </c>
      <c r="D416" s="334" t="s">
        <v>10981</v>
      </c>
      <c r="E416" s="334" t="s">
        <v>5688</v>
      </c>
      <c r="F416" s="75">
        <v>0.32447855449999996</v>
      </c>
      <c r="G416" s="75">
        <v>0.208364884</v>
      </c>
      <c r="H416" s="75">
        <v>-0.48881400139083864</v>
      </c>
      <c r="I416" s="75">
        <v>-0.68117547140928392</v>
      </c>
      <c r="J416" s="44" t="s">
        <v>8626</v>
      </c>
      <c r="K416" s="334" t="s">
        <v>4968</v>
      </c>
      <c r="N416" s="215" t="s">
        <v>5392</v>
      </c>
      <c r="O416" s="44" t="s">
        <v>3405</v>
      </c>
      <c r="P416" s="75" t="s">
        <v>5336</v>
      </c>
    </row>
    <row r="417" spans="1:16" ht="13" customHeight="1" x14ac:dyDescent="0.15">
      <c r="A417" s="44">
        <v>416</v>
      </c>
      <c r="B417" s="215" t="s">
        <v>16</v>
      </c>
      <c r="C417" s="215" t="s">
        <v>6</v>
      </c>
      <c r="D417" s="334" t="s">
        <v>10981</v>
      </c>
      <c r="E417" s="334" t="s">
        <v>5688</v>
      </c>
      <c r="F417" s="75">
        <v>0.39765971980000003</v>
      </c>
      <c r="G417" s="75">
        <v>0.17072382399999997</v>
      </c>
      <c r="H417" s="75">
        <v>-0.40048839783610712</v>
      </c>
      <c r="I417" s="75">
        <v>-0.76770587015777669</v>
      </c>
      <c r="J417" s="44" t="s">
        <v>8626</v>
      </c>
      <c r="K417" s="334" t="s">
        <v>4968</v>
      </c>
      <c r="N417" s="215" t="s">
        <v>5393</v>
      </c>
      <c r="O417" s="44" t="s">
        <v>3405</v>
      </c>
      <c r="P417" s="75" t="s">
        <v>5336</v>
      </c>
    </row>
    <row r="418" spans="1:16" ht="13" customHeight="1" x14ac:dyDescent="0.15">
      <c r="A418" s="44">
        <v>417</v>
      </c>
      <c r="B418" s="215" t="s">
        <v>16</v>
      </c>
      <c r="C418" s="215" t="s">
        <v>6</v>
      </c>
      <c r="D418" s="334" t="s">
        <v>10981</v>
      </c>
      <c r="E418" s="334" t="s">
        <v>5688</v>
      </c>
      <c r="F418" s="75">
        <v>0.56134032789999999</v>
      </c>
      <c r="G418" s="75">
        <v>0.30484676700000002</v>
      </c>
      <c r="H418" s="75">
        <v>-0.25077375600713453</v>
      </c>
      <c r="I418" s="75">
        <v>-0.51591840645313314</v>
      </c>
      <c r="J418" s="44" t="s">
        <v>8626</v>
      </c>
      <c r="K418" s="334" t="s">
        <v>4968</v>
      </c>
      <c r="N418" s="215" t="s">
        <v>5219</v>
      </c>
      <c r="O418" s="44" t="s">
        <v>3405</v>
      </c>
      <c r="P418" s="75" t="s">
        <v>5336</v>
      </c>
    </row>
    <row r="419" spans="1:16" ht="13" customHeight="1" x14ac:dyDescent="0.15">
      <c r="A419" s="44">
        <v>418</v>
      </c>
      <c r="B419" s="215" t="s">
        <v>16</v>
      </c>
      <c r="C419" s="215" t="s">
        <v>6</v>
      </c>
      <c r="D419" s="334" t="s">
        <v>10981</v>
      </c>
      <c r="E419" s="334" t="s">
        <v>5688</v>
      </c>
      <c r="F419" s="75">
        <v>0.55285857999999999</v>
      </c>
      <c r="G419" s="75">
        <v>0.40303424100000002</v>
      </c>
      <c r="H419" s="75">
        <v>-0.25738594605560139</v>
      </c>
      <c r="I419" s="75">
        <v>-0.39465805548259986</v>
      </c>
      <c r="J419" s="44" t="s">
        <v>8626</v>
      </c>
      <c r="K419" s="334" t="s">
        <v>4968</v>
      </c>
      <c r="N419" s="215" t="s">
        <v>5220</v>
      </c>
      <c r="O419" s="44" t="s">
        <v>3405</v>
      </c>
      <c r="P419" s="75" t="s">
        <v>5336</v>
      </c>
    </row>
    <row r="420" spans="1:16" ht="13" customHeight="1" x14ac:dyDescent="0.15">
      <c r="A420" s="44">
        <v>419</v>
      </c>
      <c r="B420" s="215" t="s">
        <v>16</v>
      </c>
      <c r="C420" s="215" t="s">
        <v>6</v>
      </c>
      <c r="D420" s="334" t="s">
        <v>10981</v>
      </c>
      <c r="E420" s="334" t="s">
        <v>5688</v>
      </c>
      <c r="F420" s="75">
        <v>0.33059231999999994</v>
      </c>
      <c r="G420" s="75">
        <v>0.431024507</v>
      </c>
      <c r="H420" s="75">
        <v>-0.48070723975538465</v>
      </c>
      <c r="I420" s="75">
        <v>-0.3654980362144713</v>
      </c>
      <c r="J420" s="44" t="s">
        <v>8626</v>
      </c>
      <c r="K420" s="334" t="s">
        <v>4968</v>
      </c>
      <c r="N420" s="215" t="s">
        <v>5235</v>
      </c>
      <c r="O420" s="44" t="s">
        <v>3405</v>
      </c>
      <c r="P420" s="75" t="s">
        <v>5336</v>
      </c>
    </row>
    <row r="421" spans="1:16" ht="13" customHeight="1" x14ac:dyDescent="0.15">
      <c r="A421" s="44">
        <v>420</v>
      </c>
      <c r="B421" s="215" t="s">
        <v>16</v>
      </c>
      <c r="C421" s="215" t="s">
        <v>6</v>
      </c>
      <c r="D421" s="334" t="s">
        <v>10981</v>
      </c>
      <c r="E421" s="334" t="s">
        <v>5688</v>
      </c>
      <c r="F421" s="75">
        <v>0.14812595999999997</v>
      </c>
      <c r="G421" s="75">
        <v>0.40501963400000002</v>
      </c>
      <c r="H421" s="75">
        <v>-0.8293688219869072</v>
      </c>
      <c r="I421" s="75">
        <v>-0.39252392312810769</v>
      </c>
      <c r="J421" s="44" t="s">
        <v>8626</v>
      </c>
      <c r="K421" s="334" t="s">
        <v>4968</v>
      </c>
      <c r="N421" s="215" t="s">
        <v>5361</v>
      </c>
      <c r="O421" s="44" t="s">
        <v>3405</v>
      </c>
      <c r="P421" s="75" t="s">
        <v>5336</v>
      </c>
    </row>
    <row r="422" spans="1:16" ht="13" customHeight="1" x14ac:dyDescent="0.15">
      <c r="A422" s="44">
        <v>421</v>
      </c>
      <c r="B422" s="215" t="s">
        <v>16</v>
      </c>
      <c r="C422" s="215" t="s">
        <v>6</v>
      </c>
      <c r="D422" s="334" t="s">
        <v>10981</v>
      </c>
      <c r="E422" s="334" t="s">
        <v>5688</v>
      </c>
      <c r="F422" s="75">
        <v>0.13042195999999998</v>
      </c>
      <c r="G422" s="75">
        <v>0.23305105399999995</v>
      </c>
      <c r="H422" s="75">
        <v>-0.88464927743949018</v>
      </c>
      <c r="I422" s="75">
        <v>-0.63254892858057465</v>
      </c>
      <c r="J422" s="44" t="s">
        <v>8626</v>
      </c>
      <c r="K422" s="334" t="s">
        <v>4968</v>
      </c>
      <c r="N422" s="215" t="s">
        <v>5513</v>
      </c>
      <c r="O422" s="44" t="s">
        <v>3405</v>
      </c>
      <c r="P422" s="75" t="s">
        <v>5336</v>
      </c>
    </row>
    <row r="423" spans="1:16" ht="13" customHeight="1" x14ac:dyDescent="0.15">
      <c r="A423" s="44">
        <v>422</v>
      </c>
      <c r="B423" s="215" t="s">
        <v>16</v>
      </c>
      <c r="C423" s="215" t="s">
        <v>6</v>
      </c>
      <c r="D423" s="334" t="s">
        <v>10981</v>
      </c>
      <c r="E423" s="334" t="s">
        <v>5688</v>
      </c>
      <c r="F423" s="75">
        <v>0.16365979999999999</v>
      </c>
      <c r="G423" s="75">
        <v>0.18981754899999997</v>
      </c>
      <c r="H423" s="75">
        <v>-0.78605798388795223</v>
      </c>
      <c r="I423" s="75">
        <v>-0.72166363868668237</v>
      </c>
      <c r="J423" s="44" t="s">
        <v>8626</v>
      </c>
      <c r="K423" s="334" t="s">
        <v>4968</v>
      </c>
      <c r="N423" s="215" t="s">
        <v>5388</v>
      </c>
      <c r="O423" s="44" t="s">
        <v>3405</v>
      </c>
      <c r="P423" s="75" t="s">
        <v>5336</v>
      </c>
    </row>
    <row r="424" spans="1:16" ht="13" customHeight="1" x14ac:dyDescent="0.15">
      <c r="A424" s="44">
        <v>423</v>
      </c>
      <c r="B424" s="215" t="s">
        <v>16</v>
      </c>
      <c r="C424" s="215" t="s">
        <v>6</v>
      </c>
      <c r="D424" s="334" t="s">
        <v>10981</v>
      </c>
      <c r="E424" s="334" t="s">
        <v>5688</v>
      </c>
      <c r="F424" s="75">
        <v>0.14969311999999999</v>
      </c>
      <c r="G424" s="75">
        <v>0.13381008199999994</v>
      </c>
      <c r="H424" s="75">
        <v>-0.8247981596749735</v>
      </c>
      <c r="I424" s="75">
        <v>-0.87351116316004984</v>
      </c>
      <c r="J424" s="44" t="s">
        <v>8626</v>
      </c>
      <c r="K424" s="334" t="s">
        <v>4968</v>
      </c>
      <c r="N424" s="215" t="s">
        <v>5389</v>
      </c>
      <c r="O424" s="44" t="s">
        <v>3405</v>
      </c>
      <c r="P424" s="75" t="s">
        <v>5336</v>
      </c>
    </row>
    <row r="425" spans="1:16" ht="13" customHeight="1" x14ac:dyDescent="0.15">
      <c r="A425" s="44">
        <v>424</v>
      </c>
      <c r="B425" s="215" t="s">
        <v>16</v>
      </c>
      <c r="C425" s="215" t="s">
        <v>6</v>
      </c>
      <c r="D425" s="334" t="s">
        <v>10981</v>
      </c>
      <c r="E425" s="334" t="s">
        <v>5688</v>
      </c>
      <c r="F425" s="75">
        <v>9.4659739999999951E-2</v>
      </c>
      <c r="G425" s="75">
        <v>8.1276339999999975E-2</v>
      </c>
      <c r="H425" s="75">
        <v>-1.023834692734287</v>
      </c>
      <c r="I425" s="75">
        <v>-1.0900358615758112</v>
      </c>
      <c r="J425" s="44" t="s">
        <v>8626</v>
      </c>
      <c r="K425" s="334" t="s">
        <v>4968</v>
      </c>
      <c r="N425" s="215" t="s">
        <v>5514</v>
      </c>
      <c r="O425" s="44" t="s">
        <v>3405</v>
      </c>
      <c r="P425" s="75" t="s">
        <v>5336</v>
      </c>
    </row>
    <row r="426" spans="1:16" ht="13" customHeight="1" x14ac:dyDescent="0.15">
      <c r="A426" s="44">
        <v>425</v>
      </c>
      <c r="B426" s="215" t="s">
        <v>16</v>
      </c>
      <c r="C426" s="215" t="s">
        <v>6</v>
      </c>
      <c r="D426" s="334" t="s">
        <v>10981</v>
      </c>
      <c r="E426" s="334" t="s">
        <v>5688</v>
      </c>
      <c r="F426" s="75">
        <v>9.6933259999999952E-2</v>
      </c>
      <c r="G426" s="75">
        <v>8.2805871999999961E-2</v>
      </c>
      <c r="H426" s="75">
        <v>-1.0135271810911979</v>
      </c>
      <c r="I426" s="75">
        <v>-1.0819388650656581</v>
      </c>
      <c r="J426" s="44" t="s">
        <v>8626</v>
      </c>
      <c r="K426" s="334" t="s">
        <v>4968</v>
      </c>
      <c r="N426" s="215" t="s">
        <v>5515</v>
      </c>
      <c r="O426" s="44" t="s">
        <v>3405</v>
      </c>
      <c r="P426" s="75" t="s">
        <v>5336</v>
      </c>
    </row>
    <row r="427" spans="1:16" ht="13" customHeight="1" x14ac:dyDescent="0.15">
      <c r="A427" s="44">
        <v>426</v>
      </c>
      <c r="B427" s="215" t="s">
        <v>16</v>
      </c>
      <c r="C427" s="215" t="s">
        <v>6</v>
      </c>
      <c r="D427" s="334" t="s">
        <v>10981</v>
      </c>
      <c r="E427" s="334" t="s">
        <v>5688</v>
      </c>
      <c r="F427" s="75">
        <v>5.8229759999999971E-2</v>
      </c>
      <c r="G427" s="75">
        <v>3.4012919999999981E-2</v>
      </c>
      <c r="H427" s="75">
        <v>-1.2348549998780722</v>
      </c>
      <c r="I427" s="75">
        <v>-1.468356082402742</v>
      </c>
      <c r="J427" s="44" t="s">
        <v>8626</v>
      </c>
      <c r="K427" s="334" t="s">
        <v>4968</v>
      </c>
      <c r="N427" s="215" t="s">
        <v>5516</v>
      </c>
      <c r="O427" s="44" t="s">
        <v>3405</v>
      </c>
      <c r="P427" s="75" t="s">
        <v>5336</v>
      </c>
    </row>
    <row r="428" spans="1:16" ht="13" customHeight="1" x14ac:dyDescent="0.15">
      <c r="A428" s="44">
        <v>427</v>
      </c>
      <c r="B428" s="215" t="s">
        <v>16</v>
      </c>
      <c r="C428" s="215" t="s">
        <v>6</v>
      </c>
      <c r="D428" s="334" t="s">
        <v>10981</v>
      </c>
      <c r="E428" s="334" t="s">
        <v>5688</v>
      </c>
      <c r="F428" s="75">
        <v>7.6072059999999969E-2</v>
      </c>
      <c r="G428" s="75">
        <v>3.7310675999999994E-2</v>
      </c>
      <c r="H428" s="75">
        <v>-1.1187748230703485</v>
      </c>
      <c r="I428" s="75">
        <v>-1.42816688228026</v>
      </c>
      <c r="J428" s="44" t="s">
        <v>8626</v>
      </c>
      <c r="K428" s="334" t="s">
        <v>4968</v>
      </c>
      <c r="N428" s="215" t="s">
        <v>5517</v>
      </c>
      <c r="O428" s="44" t="s">
        <v>3405</v>
      </c>
      <c r="P428" s="75" t="s">
        <v>5336</v>
      </c>
    </row>
    <row r="429" spans="1:16" ht="13" customHeight="1" x14ac:dyDescent="0.15">
      <c r="A429" s="44">
        <v>428</v>
      </c>
      <c r="B429" s="215" t="s">
        <v>16</v>
      </c>
      <c r="C429" s="215" t="s">
        <v>6</v>
      </c>
      <c r="D429" s="334" t="s">
        <v>10981</v>
      </c>
      <c r="E429" s="334" t="s">
        <v>5688</v>
      </c>
      <c r="F429" s="75">
        <v>0.11201499999999996</v>
      </c>
      <c r="G429" s="75">
        <v>1.8599799999999993E-2</v>
      </c>
      <c r="H429" s="75">
        <v>-0.95072381678487028</v>
      </c>
      <c r="I429" s="75">
        <v>-1.7304917256403292</v>
      </c>
      <c r="J429" s="44" t="s">
        <v>8626</v>
      </c>
      <c r="K429" s="334" t="s">
        <v>4968</v>
      </c>
      <c r="N429" s="215" t="s">
        <v>5433</v>
      </c>
      <c r="O429" s="44" t="s">
        <v>3405</v>
      </c>
      <c r="P429" s="75" t="s">
        <v>5336</v>
      </c>
    </row>
    <row r="430" spans="1:16" ht="13" customHeight="1" x14ac:dyDescent="0.15">
      <c r="A430" s="44">
        <v>429</v>
      </c>
      <c r="B430" s="215" t="s">
        <v>16</v>
      </c>
      <c r="C430" s="215" t="s">
        <v>6</v>
      </c>
      <c r="D430" s="334" t="s">
        <v>10981</v>
      </c>
      <c r="E430" s="334" t="s">
        <v>5688</v>
      </c>
      <c r="F430" s="75">
        <v>8.5081380000000012E-2</v>
      </c>
      <c r="G430" s="75">
        <v>3.5955323999999997E-2</v>
      </c>
      <c r="H430" s="75">
        <v>-1.0701654745576896</v>
      </c>
      <c r="I430" s="75">
        <v>-1.4442367933860327</v>
      </c>
      <c r="J430" s="44" t="s">
        <v>8626</v>
      </c>
      <c r="K430" s="334" t="s">
        <v>4968</v>
      </c>
      <c r="N430" s="215" t="s">
        <v>5589</v>
      </c>
      <c r="O430" s="44" t="s">
        <v>3405</v>
      </c>
      <c r="P430" s="75" t="s">
        <v>5336</v>
      </c>
    </row>
    <row r="431" spans="1:16" ht="13" customHeight="1" x14ac:dyDescent="0.15">
      <c r="A431" s="44">
        <v>430</v>
      </c>
      <c r="B431" s="215" t="s">
        <v>16</v>
      </c>
      <c r="C431" s="215" t="s">
        <v>6</v>
      </c>
      <c r="D431" s="334" t="s">
        <v>10981</v>
      </c>
      <c r="E431" s="334" t="s">
        <v>5688</v>
      </c>
      <c r="F431" s="75">
        <v>0.13009888</v>
      </c>
      <c r="G431" s="75">
        <v>4.0933555999999975E-2</v>
      </c>
      <c r="H431" s="75">
        <v>-0.88572644219255237</v>
      </c>
      <c r="I431" s="75">
        <v>-1.3879205254721287</v>
      </c>
      <c r="J431" s="44" t="s">
        <v>8626</v>
      </c>
      <c r="K431" s="334" t="s">
        <v>4968</v>
      </c>
      <c r="N431" s="215" t="s">
        <v>5590</v>
      </c>
      <c r="O431" s="44" t="s">
        <v>3405</v>
      </c>
      <c r="P431" s="75" t="s">
        <v>5336</v>
      </c>
    </row>
    <row r="432" spans="1:16" ht="13" customHeight="1" x14ac:dyDescent="0.15">
      <c r="A432" s="44">
        <v>431</v>
      </c>
      <c r="B432" s="215" t="s">
        <v>16</v>
      </c>
      <c r="C432" s="215" t="s">
        <v>6</v>
      </c>
      <c r="D432" s="334" t="s">
        <v>10981</v>
      </c>
      <c r="E432" s="334" t="s">
        <v>5688</v>
      </c>
      <c r="F432" s="75">
        <v>9.6137179999999989E-2</v>
      </c>
      <c r="G432" s="75">
        <v>6.4724260999999991E-2</v>
      </c>
      <c r="H432" s="75">
        <v>-1.0171086212171603</v>
      </c>
      <c r="I432" s="75">
        <v>-1.1889328994941615</v>
      </c>
      <c r="J432" s="44" t="s">
        <v>8626</v>
      </c>
      <c r="K432" s="334" t="s">
        <v>4968</v>
      </c>
      <c r="N432" s="215" t="s">
        <v>5704</v>
      </c>
      <c r="O432" s="44" t="s">
        <v>3405</v>
      </c>
      <c r="P432" s="75" t="s">
        <v>5336</v>
      </c>
    </row>
    <row r="433" spans="1:16" ht="13" customHeight="1" x14ac:dyDescent="0.15">
      <c r="A433" s="44">
        <v>432</v>
      </c>
      <c r="B433" s="215" t="s">
        <v>16</v>
      </c>
      <c r="C433" s="215" t="s">
        <v>6</v>
      </c>
      <c r="D433" s="334" t="s">
        <v>10981</v>
      </c>
      <c r="E433" s="334" t="s">
        <v>5688</v>
      </c>
      <c r="F433" s="75">
        <v>0.17609564</v>
      </c>
      <c r="G433" s="75">
        <v>4.8307924999999995E-2</v>
      </c>
      <c r="H433" s="75">
        <v>-0.75425139671518782</v>
      </c>
      <c r="I433" s="75">
        <v>-1.3159816166307174</v>
      </c>
      <c r="J433" s="44" t="s">
        <v>8626</v>
      </c>
      <c r="K433" s="334" t="s">
        <v>4968</v>
      </c>
      <c r="N433" s="215" t="s">
        <v>5705</v>
      </c>
      <c r="O433" s="44" t="s">
        <v>3405</v>
      </c>
      <c r="P433" s="75" t="s">
        <v>5336</v>
      </c>
    </row>
    <row r="434" spans="1:16" ht="13" customHeight="1" x14ac:dyDescent="0.15">
      <c r="A434" s="44">
        <v>433</v>
      </c>
      <c r="B434" s="215" t="s">
        <v>16</v>
      </c>
      <c r="C434" s="215" t="s">
        <v>6</v>
      </c>
      <c r="D434" s="334" t="s">
        <v>10981</v>
      </c>
      <c r="E434" s="334" t="s">
        <v>5688</v>
      </c>
      <c r="F434" s="75">
        <v>0.17058242000000001</v>
      </c>
      <c r="G434" s="75">
        <v>0.12475064599999997</v>
      </c>
      <c r="H434" s="75">
        <v>-0.7680657286808027</v>
      </c>
      <c r="I434" s="75">
        <v>-0.90395719677864939</v>
      </c>
      <c r="J434" s="44" t="s">
        <v>8626</v>
      </c>
      <c r="K434" s="334" t="s">
        <v>4968</v>
      </c>
      <c r="N434" s="215" t="s">
        <v>4983</v>
      </c>
      <c r="O434" s="44" t="s">
        <v>3405</v>
      </c>
      <c r="P434" s="75" t="s">
        <v>5336</v>
      </c>
    </row>
    <row r="435" spans="1:16" ht="13" customHeight="1" x14ac:dyDescent="0.15">
      <c r="A435" s="44">
        <v>434</v>
      </c>
      <c r="B435" s="215" t="s">
        <v>16</v>
      </c>
      <c r="C435" s="215" t="s">
        <v>6</v>
      </c>
      <c r="D435" s="334" t="s">
        <v>10981</v>
      </c>
      <c r="E435" s="334" t="s">
        <v>5688</v>
      </c>
      <c r="F435" s="75">
        <v>0.13574459999999997</v>
      </c>
      <c r="G435" s="75">
        <v>0.10537877999999994</v>
      </c>
      <c r="H435" s="75">
        <v>-0.86727743788532674</v>
      </c>
      <c r="I435" s="75">
        <v>-0.97724683368442022</v>
      </c>
      <c r="J435" s="44" t="s">
        <v>8626</v>
      </c>
      <c r="K435" s="334" t="s">
        <v>4968</v>
      </c>
      <c r="N435" s="215" t="s">
        <v>5703</v>
      </c>
      <c r="O435" s="44" t="s">
        <v>3405</v>
      </c>
      <c r="P435" s="75" t="s">
        <v>5336</v>
      </c>
    </row>
    <row r="436" spans="1:16" ht="13" customHeight="1" x14ac:dyDescent="0.15">
      <c r="A436" s="44">
        <v>435</v>
      </c>
      <c r="B436" s="215" t="s">
        <v>16</v>
      </c>
      <c r="C436" s="215" t="s">
        <v>6</v>
      </c>
      <c r="D436" s="334" t="s">
        <v>10981</v>
      </c>
      <c r="E436" s="334" t="s">
        <v>5688</v>
      </c>
      <c r="F436" s="75">
        <v>0.17544198</v>
      </c>
      <c r="G436" s="75">
        <v>0.11783836999999997</v>
      </c>
      <c r="H436" s="75">
        <v>-0.75586647994988021</v>
      </c>
      <c r="I436" s="75">
        <v>-0.92871327350505128</v>
      </c>
      <c r="J436" s="44" t="s">
        <v>8626</v>
      </c>
      <c r="K436" s="334" t="s">
        <v>4968</v>
      </c>
      <c r="N436" s="215" t="s">
        <v>5877</v>
      </c>
      <c r="O436" s="44" t="s">
        <v>3405</v>
      </c>
      <c r="P436" s="75" t="s">
        <v>5336</v>
      </c>
    </row>
    <row r="437" spans="1:16" ht="13" customHeight="1" x14ac:dyDescent="0.15">
      <c r="A437" s="44">
        <v>436</v>
      </c>
      <c r="B437" s="215" t="s">
        <v>16</v>
      </c>
      <c r="C437" s="215" t="s">
        <v>6</v>
      </c>
      <c r="D437" s="334" t="s">
        <v>10981</v>
      </c>
      <c r="E437" s="334" t="s">
        <v>5688</v>
      </c>
      <c r="F437" s="75">
        <v>0.19435265999999995</v>
      </c>
      <c r="G437" s="75">
        <v>0.380772206</v>
      </c>
      <c r="H437" s="75">
        <v>-0.71140951103777594</v>
      </c>
      <c r="I437" s="75">
        <v>-0.41933475992350133</v>
      </c>
      <c r="J437" s="44" t="s">
        <v>8626</v>
      </c>
      <c r="K437" s="334" t="s">
        <v>4968</v>
      </c>
      <c r="N437" s="215" t="s">
        <v>5878</v>
      </c>
      <c r="O437" s="44" t="s">
        <v>3405</v>
      </c>
      <c r="P437" s="75" t="s">
        <v>5336</v>
      </c>
    </row>
    <row r="438" spans="1:16" ht="13" customHeight="1" x14ac:dyDescent="0.15">
      <c r="A438" s="44">
        <v>437</v>
      </c>
      <c r="B438" s="215" t="s">
        <v>16</v>
      </c>
      <c r="C438" s="215" t="s">
        <v>6</v>
      </c>
      <c r="D438" s="334" t="s">
        <v>10981</v>
      </c>
      <c r="E438" s="334" t="s">
        <v>5688</v>
      </c>
      <c r="F438" s="75">
        <v>0.20044611999999995</v>
      </c>
      <c r="G438" s="75">
        <v>0.20881475999999996</v>
      </c>
      <c r="H438" s="75">
        <v>-0.69800234589337184</v>
      </c>
      <c r="I438" s="75">
        <v>-0.68023880662764602</v>
      </c>
      <c r="J438" s="44" t="s">
        <v>8626</v>
      </c>
      <c r="K438" s="334" t="s">
        <v>4968</v>
      </c>
      <c r="N438" s="215" t="s">
        <v>5879</v>
      </c>
      <c r="O438" s="44" t="s">
        <v>3405</v>
      </c>
      <c r="P438" s="75" t="s">
        <v>5336</v>
      </c>
    </row>
    <row r="439" spans="1:16" ht="13" customHeight="1" x14ac:dyDescent="0.15">
      <c r="A439" s="44">
        <v>438</v>
      </c>
      <c r="B439" s="215" t="s">
        <v>16</v>
      </c>
      <c r="C439" s="215" t="s">
        <v>6</v>
      </c>
      <c r="D439" s="334" t="s">
        <v>10981</v>
      </c>
      <c r="E439" s="334" t="s">
        <v>5688</v>
      </c>
      <c r="F439" s="75">
        <v>0.17430537999999995</v>
      </c>
      <c r="G439" s="75">
        <v>0.39576220000000001</v>
      </c>
      <c r="H439" s="75">
        <v>-0.75868920802337614</v>
      </c>
      <c r="I439" s="75">
        <v>-0.40256568844030594</v>
      </c>
      <c r="J439" s="44" t="s">
        <v>8626</v>
      </c>
      <c r="K439" s="334" t="s">
        <v>4968</v>
      </c>
      <c r="N439" s="215" t="s">
        <v>5880</v>
      </c>
      <c r="O439" s="44" t="s">
        <v>3405</v>
      </c>
      <c r="P439" s="75" t="s">
        <v>5336</v>
      </c>
    </row>
    <row r="440" spans="1:16" ht="13" customHeight="1" x14ac:dyDescent="0.15">
      <c r="A440" s="44">
        <v>439</v>
      </c>
      <c r="B440" s="215" t="s">
        <v>16</v>
      </c>
      <c r="C440" s="215" t="s">
        <v>6</v>
      </c>
      <c r="D440" s="334" t="s">
        <v>10981</v>
      </c>
      <c r="E440" s="334" t="s">
        <v>5688</v>
      </c>
      <c r="F440" s="75">
        <v>0.23505871999999994</v>
      </c>
      <c r="G440" s="75">
        <v>0.32144545000000002</v>
      </c>
      <c r="H440" s="75">
        <v>-0.62882363310522427</v>
      </c>
      <c r="I440" s="75">
        <v>-0.49289271721584466</v>
      </c>
      <c r="J440" s="44" t="s">
        <v>8626</v>
      </c>
      <c r="K440" s="334" t="s">
        <v>4968</v>
      </c>
      <c r="N440" s="215" t="s">
        <v>5304</v>
      </c>
      <c r="O440" s="44" t="s">
        <v>3405</v>
      </c>
      <c r="P440" s="75" t="s">
        <v>5336</v>
      </c>
    </row>
    <row r="441" spans="1:16" ht="13" customHeight="1" x14ac:dyDescent="0.15">
      <c r="A441" s="44">
        <v>440</v>
      </c>
      <c r="B441" s="215" t="s">
        <v>16</v>
      </c>
      <c r="C441" s="215" t="s">
        <v>6</v>
      </c>
      <c r="D441" s="334" t="s">
        <v>10981</v>
      </c>
      <c r="E441" s="334" t="s">
        <v>5688</v>
      </c>
      <c r="F441" s="75">
        <v>0.88112620000000008</v>
      </c>
      <c r="G441" s="75">
        <v>0.62338258999999996</v>
      </c>
      <c r="H441" s="75">
        <v>-5.4961884960855877E-2</v>
      </c>
      <c r="I441" s="75">
        <v>-0.20524533098525002</v>
      </c>
      <c r="J441" s="44" t="s">
        <v>8626</v>
      </c>
      <c r="K441" s="334" t="s">
        <v>4968</v>
      </c>
      <c r="N441" s="215" t="s">
        <v>5145</v>
      </c>
      <c r="O441" s="44" t="s">
        <v>3405</v>
      </c>
      <c r="P441" s="75" t="s">
        <v>5336</v>
      </c>
    </row>
    <row r="442" spans="1:16" ht="13" customHeight="1" x14ac:dyDescent="0.15">
      <c r="A442" s="44">
        <v>441</v>
      </c>
      <c r="B442" s="215" t="s">
        <v>16</v>
      </c>
      <c r="C442" s="215" t="s">
        <v>6</v>
      </c>
      <c r="D442" s="334" t="s">
        <v>10981</v>
      </c>
      <c r="E442" s="334" t="s">
        <v>5688</v>
      </c>
      <c r="F442" s="75">
        <v>1.128177633</v>
      </c>
      <c r="G442" s="75">
        <v>0.60447996000000004</v>
      </c>
      <c r="H442" s="75">
        <v>5.237748524847026E-2</v>
      </c>
      <c r="I442" s="75">
        <v>-0.21861809249664688</v>
      </c>
      <c r="J442" s="44" t="s">
        <v>8626</v>
      </c>
      <c r="K442" s="334" t="s">
        <v>4968</v>
      </c>
      <c r="N442" s="215" t="s">
        <v>5146</v>
      </c>
      <c r="O442" s="44" t="s">
        <v>3405</v>
      </c>
      <c r="P442" s="75" t="s">
        <v>5336</v>
      </c>
    </row>
    <row r="443" spans="1:16" ht="13" customHeight="1" x14ac:dyDescent="0.15">
      <c r="A443" s="44">
        <v>442</v>
      </c>
      <c r="B443" s="215" t="s">
        <v>16</v>
      </c>
      <c r="C443" s="215" t="s">
        <v>6</v>
      </c>
      <c r="D443" s="334" t="s">
        <v>10981</v>
      </c>
      <c r="E443" s="334" t="s">
        <v>5688</v>
      </c>
      <c r="F443" s="75">
        <v>0.63766297390000004</v>
      </c>
      <c r="G443" s="75">
        <v>0.78174789300000003</v>
      </c>
      <c r="H443" s="75">
        <v>-0.19540879972555528</v>
      </c>
      <c r="I443" s="75">
        <v>-0.10693328061231602</v>
      </c>
      <c r="J443" s="44" t="s">
        <v>8626</v>
      </c>
      <c r="K443" s="334" t="s">
        <v>4968</v>
      </c>
      <c r="N443" s="215" t="s">
        <v>4972</v>
      </c>
      <c r="O443" s="44" t="s">
        <v>3405</v>
      </c>
      <c r="P443" s="75" t="s">
        <v>5336</v>
      </c>
    </row>
    <row r="444" spans="1:16" ht="13" customHeight="1" x14ac:dyDescent="0.15">
      <c r="A444" s="44">
        <v>443</v>
      </c>
      <c r="B444" s="215" t="s">
        <v>16</v>
      </c>
      <c r="C444" s="215" t="s">
        <v>6</v>
      </c>
      <c r="D444" s="334" t="s">
        <v>10981</v>
      </c>
      <c r="E444" s="334" t="s">
        <v>5688</v>
      </c>
      <c r="F444" s="75">
        <v>0.98354654819999987</v>
      </c>
      <c r="G444" s="75">
        <v>0.49629084800000001</v>
      </c>
      <c r="H444" s="75">
        <v>-7.2050814507719722E-3</v>
      </c>
      <c r="I444" s="75">
        <v>-0.30426373346627955</v>
      </c>
      <c r="J444" s="44" t="s">
        <v>8626</v>
      </c>
      <c r="K444" s="334" t="s">
        <v>4968</v>
      </c>
      <c r="N444" s="215" t="s">
        <v>5617</v>
      </c>
      <c r="O444" s="44" t="s">
        <v>3405</v>
      </c>
      <c r="P444" s="75" t="s">
        <v>5336</v>
      </c>
    </row>
    <row r="445" spans="1:16" ht="13" customHeight="1" x14ac:dyDescent="0.15">
      <c r="A445" s="44">
        <v>444</v>
      </c>
      <c r="B445" s="215" t="s">
        <v>16</v>
      </c>
      <c r="C445" s="215" t="s">
        <v>6</v>
      </c>
      <c r="D445" s="334" t="s">
        <v>10981</v>
      </c>
      <c r="E445" s="334" t="s">
        <v>5688</v>
      </c>
      <c r="F445" s="75">
        <v>1.3737272110000001</v>
      </c>
      <c r="G445" s="75">
        <v>0.80051468999999997</v>
      </c>
      <c r="H445" s="75">
        <v>0.1379005009044931</v>
      </c>
      <c r="I445" s="75">
        <v>-9.6630694066477785E-2</v>
      </c>
      <c r="J445" s="44" t="s">
        <v>8626</v>
      </c>
      <c r="K445" s="334" t="s">
        <v>4968</v>
      </c>
      <c r="N445" s="215" t="s">
        <v>5241</v>
      </c>
      <c r="O445" s="44" t="s">
        <v>3405</v>
      </c>
      <c r="P445" s="75" t="s">
        <v>5336</v>
      </c>
    </row>
    <row r="446" spans="1:16" ht="13" customHeight="1" x14ac:dyDescent="0.15">
      <c r="A446" s="44">
        <v>445</v>
      </c>
      <c r="B446" s="215" t="s">
        <v>16</v>
      </c>
      <c r="C446" s="215" t="s">
        <v>6</v>
      </c>
      <c r="D446" s="334" t="s">
        <v>10981</v>
      </c>
      <c r="E446" s="334" t="s">
        <v>5688</v>
      </c>
      <c r="F446" s="75">
        <v>0.71028197770000012</v>
      </c>
      <c r="G446" s="75">
        <v>0.63569713500000002</v>
      </c>
      <c r="H446" s="75">
        <v>-0.14856920473487031</v>
      </c>
      <c r="I446" s="75">
        <v>-0.19674974587093433</v>
      </c>
      <c r="J446" s="44" t="s">
        <v>8626</v>
      </c>
      <c r="K446" s="334" t="s">
        <v>4968</v>
      </c>
      <c r="N446" s="215" t="s">
        <v>5242</v>
      </c>
      <c r="O446" s="44" t="s">
        <v>3405</v>
      </c>
      <c r="P446" s="75" t="s">
        <v>5336</v>
      </c>
    </row>
    <row r="447" spans="1:16" ht="13" customHeight="1" x14ac:dyDescent="0.15">
      <c r="A447" s="44">
        <v>446</v>
      </c>
      <c r="B447" s="215" t="s">
        <v>16</v>
      </c>
      <c r="C447" s="215" t="s">
        <v>6</v>
      </c>
      <c r="D447" s="334" t="s">
        <v>10981</v>
      </c>
      <c r="E447" s="334" t="s">
        <v>5688</v>
      </c>
      <c r="F447" s="75">
        <v>0.7043860998</v>
      </c>
      <c r="G447" s="75">
        <v>0.19989961000000001</v>
      </c>
      <c r="H447" s="75">
        <v>-0.15218922289175843</v>
      </c>
      <c r="I447" s="75">
        <v>-0.69918805318059818</v>
      </c>
      <c r="J447" s="44" t="s">
        <v>8626</v>
      </c>
      <c r="K447" s="334" t="s">
        <v>4968</v>
      </c>
      <c r="N447" s="215" t="s">
        <v>5019</v>
      </c>
      <c r="O447" s="44" t="s">
        <v>3405</v>
      </c>
      <c r="P447" s="75" t="s">
        <v>5336</v>
      </c>
    </row>
    <row r="448" spans="1:16" ht="13" customHeight="1" x14ac:dyDescent="0.15">
      <c r="A448" s="44">
        <v>447</v>
      </c>
      <c r="B448" s="215" t="s">
        <v>16</v>
      </c>
      <c r="C448" s="215" t="s">
        <v>6</v>
      </c>
      <c r="D448" s="334" t="s">
        <v>10981</v>
      </c>
      <c r="E448" s="334" t="s">
        <v>5688</v>
      </c>
      <c r="F448" s="75">
        <v>0.63252569889999999</v>
      </c>
      <c r="G448" s="75">
        <v>0.26903539999999992</v>
      </c>
      <c r="H448" s="75">
        <v>-0.19892182483399445</v>
      </c>
      <c r="I448" s="75">
        <v>-0.5701905712498273</v>
      </c>
      <c r="J448" s="44" t="s">
        <v>8626</v>
      </c>
      <c r="K448" s="334" t="s">
        <v>4968</v>
      </c>
      <c r="N448" s="215" t="s">
        <v>5020</v>
      </c>
      <c r="O448" s="44" t="s">
        <v>3405</v>
      </c>
      <c r="P448" s="75" t="s">
        <v>5336</v>
      </c>
    </row>
    <row r="449" spans="1:16" ht="13" customHeight="1" x14ac:dyDescent="0.15">
      <c r="A449" s="44">
        <v>448</v>
      </c>
      <c r="B449" s="215" t="s">
        <v>16</v>
      </c>
      <c r="C449" s="215" t="s">
        <v>6</v>
      </c>
      <c r="D449" s="334" t="s">
        <v>10981</v>
      </c>
      <c r="E449" s="334" t="s">
        <v>5688</v>
      </c>
      <c r="F449" s="75">
        <v>0.22696188839999995</v>
      </c>
      <c r="G449" s="75">
        <v>9.7302119999999978E-2</v>
      </c>
      <c r="H449" s="75">
        <v>-0.6440470637195721</v>
      </c>
      <c r="I449" s="75">
        <v>-1.0118776973033696</v>
      </c>
      <c r="J449" s="44" t="s">
        <v>8626</v>
      </c>
      <c r="K449" s="334" t="s">
        <v>4968</v>
      </c>
      <c r="N449" s="215" t="s">
        <v>5022</v>
      </c>
      <c r="O449" s="44" t="s">
        <v>3405</v>
      </c>
      <c r="P449" s="75" t="s">
        <v>5336</v>
      </c>
    </row>
    <row r="450" spans="1:16" ht="13" customHeight="1" x14ac:dyDescent="0.15">
      <c r="A450" s="44">
        <v>449</v>
      </c>
      <c r="B450" s="215" t="s">
        <v>16</v>
      </c>
      <c r="C450" s="215" t="s">
        <v>6</v>
      </c>
      <c r="D450" s="334" t="s">
        <v>10981</v>
      </c>
      <c r="E450" s="334" t="s">
        <v>5688</v>
      </c>
      <c r="F450" s="75">
        <v>0.35028488000000002</v>
      </c>
      <c r="G450" s="75">
        <v>9.2753754999999979E-2</v>
      </c>
      <c r="H450" s="75">
        <v>-0.45557860854096038</v>
      </c>
      <c r="I450" s="75">
        <v>-1.0326684995806328</v>
      </c>
      <c r="J450" s="44" t="s">
        <v>8626</v>
      </c>
      <c r="K450" s="334" t="s">
        <v>4968</v>
      </c>
      <c r="N450" s="215" t="s">
        <v>5544</v>
      </c>
      <c r="O450" s="44" t="s">
        <v>3405</v>
      </c>
      <c r="P450" s="75" t="s">
        <v>5336</v>
      </c>
    </row>
    <row r="451" spans="1:16" ht="13" customHeight="1" x14ac:dyDescent="0.15">
      <c r="A451" s="44">
        <v>450</v>
      </c>
      <c r="B451" s="215" t="s">
        <v>16</v>
      </c>
      <c r="C451" s="215" t="s">
        <v>6</v>
      </c>
      <c r="D451" s="334" t="s">
        <v>10981</v>
      </c>
      <c r="E451" s="334" t="s">
        <v>5688</v>
      </c>
      <c r="F451" s="75">
        <v>0.42041400000000007</v>
      </c>
      <c r="G451" s="75">
        <v>0.40182880300000001</v>
      </c>
      <c r="H451" s="75">
        <v>-0.37632283017588397</v>
      </c>
      <c r="I451" s="75">
        <v>-0.39595893633931034</v>
      </c>
      <c r="J451" s="44" t="s">
        <v>8626</v>
      </c>
      <c r="K451" s="334" t="s">
        <v>4968</v>
      </c>
      <c r="N451" s="215" t="s">
        <v>5545</v>
      </c>
      <c r="O451" s="44" t="s">
        <v>3405</v>
      </c>
      <c r="P451" s="75" t="s">
        <v>5336</v>
      </c>
    </row>
    <row r="452" spans="1:16" ht="13" customHeight="1" x14ac:dyDescent="0.15">
      <c r="A452" s="44">
        <v>451</v>
      </c>
      <c r="B452" s="215" t="s">
        <v>16</v>
      </c>
      <c r="C452" s="215" t="s">
        <v>6</v>
      </c>
      <c r="D452" s="334" t="s">
        <v>10981</v>
      </c>
      <c r="E452" s="334" t="s">
        <v>5688</v>
      </c>
      <c r="F452" s="75">
        <v>0.60359907109999988</v>
      </c>
      <c r="G452" s="75">
        <v>0.30978730799999998</v>
      </c>
      <c r="H452" s="75">
        <v>-0.21925143724710161</v>
      </c>
      <c r="I452" s="75">
        <v>-0.50893637927686941</v>
      </c>
      <c r="J452" s="44" t="s">
        <v>8626</v>
      </c>
      <c r="K452" s="334" t="s">
        <v>4968</v>
      </c>
      <c r="N452" s="215" t="s">
        <v>5386</v>
      </c>
      <c r="O452" s="44" t="s">
        <v>3405</v>
      </c>
      <c r="P452" s="75" t="s">
        <v>5336</v>
      </c>
    </row>
    <row r="453" spans="1:16" ht="13" customHeight="1" x14ac:dyDescent="0.15">
      <c r="A453" s="44">
        <v>452</v>
      </c>
      <c r="B453" s="215" t="s">
        <v>16</v>
      </c>
      <c r="C453" s="215" t="s">
        <v>6</v>
      </c>
      <c r="D453" s="334" t="s">
        <v>10981</v>
      </c>
      <c r="E453" s="334" t="s">
        <v>5688</v>
      </c>
      <c r="F453" s="75">
        <v>0.53738790810000003</v>
      </c>
      <c r="G453" s="75">
        <v>0.30566695599999999</v>
      </c>
      <c r="H453" s="75">
        <v>-0.26971210996188888</v>
      </c>
      <c r="I453" s="75">
        <v>-0.51475150796192937</v>
      </c>
      <c r="J453" s="44" t="s">
        <v>8626</v>
      </c>
      <c r="K453" s="334" t="s">
        <v>4968</v>
      </c>
      <c r="N453" s="215" t="s">
        <v>5228</v>
      </c>
      <c r="O453" s="44" t="s">
        <v>3405</v>
      </c>
      <c r="P453" s="75" t="s">
        <v>5336</v>
      </c>
    </row>
    <row r="454" spans="1:16" ht="13" customHeight="1" x14ac:dyDescent="0.15">
      <c r="A454" s="44">
        <v>453</v>
      </c>
      <c r="B454" s="215" t="s">
        <v>16</v>
      </c>
      <c r="C454" s="215" t="s">
        <v>6</v>
      </c>
      <c r="D454" s="334" t="s">
        <v>10981</v>
      </c>
      <c r="E454" s="334" t="s">
        <v>5688</v>
      </c>
      <c r="F454" s="75">
        <v>0.63772159490000002</v>
      </c>
      <c r="G454" s="75">
        <v>0.31494954899999994</v>
      </c>
      <c r="H454" s="75">
        <v>-0.1953688764311006</v>
      </c>
      <c r="I454" s="75">
        <v>-0.50175900921266892</v>
      </c>
      <c r="J454" s="44" t="s">
        <v>8626</v>
      </c>
      <c r="K454" s="334" t="s">
        <v>4968</v>
      </c>
      <c r="N454" s="215" t="s">
        <v>5229</v>
      </c>
      <c r="O454" s="44" t="s">
        <v>3405</v>
      </c>
      <c r="P454" s="75" t="s">
        <v>5336</v>
      </c>
    </row>
    <row r="455" spans="1:16" ht="13" customHeight="1" x14ac:dyDescent="0.15">
      <c r="A455" s="44">
        <v>454</v>
      </c>
      <c r="B455" s="215" t="s">
        <v>16</v>
      </c>
      <c r="C455" s="215" t="s">
        <v>6</v>
      </c>
      <c r="D455" s="334" t="s">
        <v>10981</v>
      </c>
      <c r="E455" s="334" t="s">
        <v>5688</v>
      </c>
      <c r="F455" s="75">
        <v>0.53600128790000001</v>
      </c>
      <c r="G455" s="75">
        <v>0.20776020399999998</v>
      </c>
      <c r="H455" s="75">
        <v>-0.27083416678635075</v>
      </c>
      <c r="I455" s="75">
        <v>-0.68243763694425807</v>
      </c>
      <c r="J455" s="44" t="s">
        <v>8626</v>
      </c>
      <c r="K455" s="334" t="s">
        <v>4968</v>
      </c>
      <c r="N455" s="215" t="s">
        <v>5231</v>
      </c>
      <c r="O455" s="44" t="s">
        <v>3405</v>
      </c>
      <c r="P455" s="75" t="s">
        <v>5336</v>
      </c>
    </row>
    <row r="456" spans="1:16" ht="13" customHeight="1" x14ac:dyDescent="0.15">
      <c r="A456" s="44">
        <v>455</v>
      </c>
      <c r="B456" s="215" t="s">
        <v>16</v>
      </c>
      <c r="C456" s="215" t="s">
        <v>6</v>
      </c>
      <c r="D456" s="334" t="s">
        <v>10981</v>
      </c>
      <c r="E456" s="334" t="s">
        <v>5688</v>
      </c>
      <c r="F456" s="75">
        <v>1.4549805470000001</v>
      </c>
      <c r="G456" s="75">
        <v>0.64554434999999999</v>
      </c>
      <c r="H456" s="75">
        <v>0.16285718687035702</v>
      </c>
      <c r="I456" s="75">
        <v>-0.19007391559953329</v>
      </c>
      <c r="J456" s="44" t="s">
        <v>8626</v>
      </c>
      <c r="K456" s="334" t="s">
        <v>4968</v>
      </c>
      <c r="N456" s="215" t="s">
        <v>5599</v>
      </c>
      <c r="O456" s="44" t="s">
        <v>3405</v>
      </c>
      <c r="P456" s="75" t="s">
        <v>5336</v>
      </c>
    </row>
    <row r="457" spans="1:16" ht="13" customHeight="1" x14ac:dyDescent="0.15">
      <c r="A457" s="44">
        <v>456</v>
      </c>
      <c r="B457" s="215" t="s">
        <v>16</v>
      </c>
      <c r="C457" s="215" t="s">
        <v>6</v>
      </c>
      <c r="D457" s="334" t="s">
        <v>10981</v>
      </c>
      <c r="E457" s="334" t="s">
        <v>5688</v>
      </c>
      <c r="F457" s="75">
        <v>0.97491017999999985</v>
      </c>
      <c r="G457" s="75">
        <v>0.64614305200000011</v>
      </c>
      <c r="H457" s="75">
        <v>-1.1035394688395117E-2</v>
      </c>
      <c r="I457" s="75">
        <v>-0.18967132129827755</v>
      </c>
      <c r="J457" s="44" t="s">
        <v>8626</v>
      </c>
      <c r="K457" s="334" t="s">
        <v>4968</v>
      </c>
      <c r="N457" s="215" t="s">
        <v>5600</v>
      </c>
      <c r="O457" s="44" t="s">
        <v>3405</v>
      </c>
      <c r="P457" s="75" t="s">
        <v>5336</v>
      </c>
    </row>
    <row r="458" spans="1:16" ht="13" customHeight="1" x14ac:dyDescent="0.15">
      <c r="A458" s="44">
        <v>457</v>
      </c>
      <c r="B458" s="215" t="s">
        <v>16</v>
      </c>
      <c r="C458" s="215" t="s">
        <v>6</v>
      </c>
      <c r="D458" s="334" t="s">
        <v>10981</v>
      </c>
      <c r="E458" s="334" t="s">
        <v>5688</v>
      </c>
      <c r="F458" s="75">
        <v>0.86654913999999994</v>
      </c>
      <c r="G458" s="75">
        <v>0.33401460399999994</v>
      </c>
      <c r="H458" s="75">
        <v>-6.2206804414895865E-2</v>
      </c>
      <c r="I458" s="75">
        <v>-0.47623454427239464</v>
      </c>
      <c r="J458" s="44" t="s">
        <v>8626</v>
      </c>
      <c r="K458" s="334" t="s">
        <v>4968</v>
      </c>
      <c r="N458" s="215" t="s">
        <v>5601</v>
      </c>
      <c r="O458" s="44" t="s">
        <v>3405</v>
      </c>
      <c r="P458" s="75" t="s">
        <v>5336</v>
      </c>
    </row>
    <row r="459" spans="1:16" ht="13" customHeight="1" x14ac:dyDescent="0.15">
      <c r="A459" s="44">
        <v>458</v>
      </c>
      <c r="B459" s="215" t="s">
        <v>16</v>
      </c>
      <c r="C459" s="215" t="s">
        <v>6</v>
      </c>
      <c r="D459" s="334" t="s">
        <v>10981</v>
      </c>
      <c r="E459" s="334" t="s">
        <v>5688</v>
      </c>
      <c r="F459" s="75">
        <v>0.96554439570000006</v>
      </c>
      <c r="G459" s="75">
        <v>0.156953906</v>
      </c>
      <c r="H459" s="75">
        <v>-1.5227752579295952E-2</v>
      </c>
      <c r="I459" s="75">
        <v>-0.80422787185219513</v>
      </c>
      <c r="J459" s="44" t="s">
        <v>8626</v>
      </c>
      <c r="K459" s="334" t="s">
        <v>4968</v>
      </c>
      <c r="N459" s="215" t="s">
        <v>5118</v>
      </c>
      <c r="O459" s="44" t="s">
        <v>3405</v>
      </c>
      <c r="P459" s="75" t="s">
        <v>5336</v>
      </c>
    </row>
    <row r="460" spans="1:16" ht="13" customHeight="1" x14ac:dyDescent="0.15">
      <c r="A460" s="44">
        <v>459</v>
      </c>
      <c r="B460" s="215" t="s">
        <v>16</v>
      </c>
      <c r="C460" s="215" t="s">
        <v>6</v>
      </c>
      <c r="D460" s="334" t="s">
        <v>10981</v>
      </c>
      <c r="E460" s="334" t="s">
        <v>5688</v>
      </c>
      <c r="F460" s="75">
        <v>4.5539149720000003</v>
      </c>
      <c r="G460" s="75">
        <v>0.27894951249999994</v>
      </c>
      <c r="H460" s="75">
        <v>0.65838491746578487</v>
      </c>
      <c r="I460" s="75">
        <v>-0.55447439323817893</v>
      </c>
      <c r="J460" s="44" t="s">
        <v>8626</v>
      </c>
      <c r="K460" s="334" t="s">
        <v>4968</v>
      </c>
      <c r="N460" s="215" t="s">
        <v>5429</v>
      </c>
      <c r="O460" s="44" t="s">
        <v>3405</v>
      </c>
      <c r="P460" s="75" t="s">
        <v>5336</v>
      </c>
    </row>
    <row r="461" spans="1:16" ht="13" customHeight="1" x14ac:dyDescent="0.15">
      <c r="A461" s="44">
        <v>460</v>
      </c>
      <c r="B461" s="215" t="s">
        <v>16</v>
      </c>
      <c r="C461" s="215" t="s">
        <v>6</v>
      </c>
      <c r="D461" s="334" t="s">
        <v>10981</v>
      </c>
      <c r="E461" s="334" t="s">
        <v>5688</v>
      </c>
      <c r="F461" s="75">
        <v>0.17070879999999997</v>
      </c>
      <c r="G461" s="75">
        <v>9.6650032999999969E-2</v>
      </c>
      <c r="H461" s="75">
        <v>-0.7677440905259646</v>
      </c>
      <c r="I461" s="75">
        <v>-1.0147979933507365</v>
      </c>
      <c r="J461" s="44" t="s">
        <v>8626</v>
      </c>
      <c r="K461" s="334" t="s">
        <v>4968</v>
      </c>
      <c r="N461" s="215" t="s">
        <v>5430</v>
      </c>
      <c r="O461" s="44" t="s">
        <v>3405</v>
      </c>
      <c r="P461" s="75" t="s">
        <v>5336</v>
      </c>
    </row>
    <row r="462" spans="1:16" ht="13" customHeight="1" x14ac:dyDescent="0.15">
      <c r="A462" s="44">
        <v>461</v>
      </c>
      <c r="B462" s="215" t="s">
        <v>16</v>
      </c>
      <c r="C462" s="215" t="s">
        <v>6</v>
      </c>
      <c r="D462" s="334" t="s">
        <v>10981</v>
      </c>
      <c r="E462" s="334" t="s">
        <v>5688</v>
      </c>
      <c r="F462" s="75">
        <v>0.28122006110000003</v>
      </c>
      <c r="G462" s="75">
        <v>0.1668563951</v>
      </c>
      <c r="H462" s="75">
        <v>-0.55095370173802805</v>
      </c>
      <c r="I462" s="75">
        <v>-0.77765714349874959</v>
      </c>
      <c r="J462" s="44" t="s">
        <v>8626</v>
      </c>
      <c r="K462" s="334" t="s">
        <v>4968</v>
      </c>
      <c r="N462" s="215" t="s">
        <v>4986</v>
      </c>
      <c r="O462" s="44" t="s">
        <v>3405</v>
      </c>
      <c r="P462" s="75" t="s">
        <v>5336</v>
      </c>
    </row>
    <row r="463" spans="1:16" ht="13" customHeight="1" x14ac:dyDescent="0.15">
      <c r="A463" s="44">
        <v>462</v>
      </c>
      <c r="B463" s="215" t="s">
        <v>16</v>
      </c>
      <c r="C463" s="215" t="s">
        <v>6</v>
      </c>
      <c r="D463" s="334" t="s">
        <v>10981</v>
      </c>
      <c r="E463" s="334" t="s">
        <v>5688</v>
      </c>
      <c r="F463" s="75">
        <v>0.26497605629999998</v>
      </c>
      <c r="G463" s="75">
        <v>0.13642414399999997</v>
      </c>
      <c r="H463" s="75">
        <v>-0.57679336789938385</v>
      </c>
      <c r="I463" s="75">
        <v>-0.8651087625383499</v>
      </c>
      <c r="J463" s="44" t="s">
        <v>8626</v>
      </c>
      <c r="K463" s="334" t="s">
        <v>4968</v>
      </c>
      <c r="N463" s="215" t="s">
        <v>5432</v>
      </c>
      <c r="O463" s="44" t="s">
        <v>3405</v>
      </c>
      <c r="P463" s="75" t="s">
        <v>5336</v>
      </c>
    </row>
    <row r="464" spans="1:16" ht="13" customHeight="1" x14ac:dyDescent="0.15">
      <c r="A464" s="44">
        <v>463</v>
      </c>
      <c r="B464" s="215" t="s">
        <v>16</v>
      </c>
      <c r="C464" s="215" t="s">
        <v>6</v>
      </c>
      <c r="D464" s="334" t="s">
        <v>10981</v>
      </c>
      <c r="E464" s="334" t="s">
        <v>5688</v>
      </c>
      <c r="F464" s="75">
        <v>0.51347509000000002</v>
      </c>
      <c r="G464" s="75">
        <v>0.18790006699999995</v>
      </c>
      <c r="H464" s="75">
        <v>-0.28948062030029825</v>
      </c>
      <c r="I464" s="75">
        <v>-0.72607306504196989</v>
      </c>
      <c r="J464" s="44" t="s">
        <v>8626</v>
      </c>
      <c r="K464" s="334" t="s">
        <v>4968</v>
      </c>
      <c r="N464" s="215" t="s">
        <v>5357</v>
      </c>
      <c r="O464" s="44" t="s">
        <v>3405</v>
      </c>
      <c r="P464" s="75" t="s">
        <v>5336</v>
      </c>
    </row>
    <row r="465" spans="1:16" ht="13" customHeight="1" x14ac:dyDescent="0.15">
      <c r="A465" s="44">
        <v>464</v>
      </c>
      <c r="B465" s="215" t="s">
        <v>16</v>
      </c>
      <c r="C465" s="215" t="s">
        <v>6</v>
      </c>
      <c r="D465" s="334" t="s">
        <v>10981</v>
      </c>
      <c r="E465" s="334" t="s">
        <v>5688</v>
      </c>
      <c r="F465" s="75">
        <v>0.24466133699999998</v>
      </c>
      <c r="G465" s="75">
        <v>8.6806149459999968E-2</v>
      </c>
      <c r="H465" s="75">
        <v>-0.61143465530782004</v>
      </c>
      <c r="I465" s="75">
        <v>-1.0614495077504049</v>
      </c>
      <c r="J465" s="44" t="s">
        <v>8626</v>
      </c>
      <c r="K465" s="334" t="s">
        <v>4968</v>
      </c>
      <c r="N465" s="215" t="s">
        <v>5708</v>
      </c>
      <c r="O465" s="44" t="s">
        <v>3405</v>
      </c>
      <c r="P465" s="75" t="s">
        <v>5336</v>
      </c>
    </row>
    <row r="466" spans="1:16" ht="13" customHeight="1" x14ac:dyDescent="0.15">
      <c r="A466" s="44">
        <v>465</v>
      </c>
      <c r="B466" s="215" t="s">
        <v>16</v>
      </c>
      <c r="C466" s="215" t="s">
        <v>6</v>
      </c>
      <c r="D466" s="334" t="s">
        <v>10981</v>
      </c>
      <c r="E466" s="334" t="s">
        <v>5688</v>
      </c>
      <c r="F466" s="75">
        <v>0.25756516000000002</v>
      </c>
      <c r="G466" s="75">
        <v>0.14161192729999997</v>
      </c>
      <c r="H466" s="75">
        <v>-0.58911288293897901</v>
      </c>
      <c r="I466" s="75">
        <v>-0.84890016654437028</v>
      </c>
      <c r="J466" s="44" t="s">
        <v>8626</v>
      </c>
      <c r="K466" s="334" t="s">
        <v>4968</v>
      </c>
      <c r="N466" s="215" t="s">
        <v>5438</v>
      </c>
      <c r="O466" s="44" t="s">
        <v>3405</v>
      </c>
      <c r="P466" s="75" t="s">
        <v>5336</v>
      </c>
    </row>
    <row r="467" spans="1:16" ht="13" customHeight="1" x14ac:dyDescent="0.15">
      <c r="A467" s="44">
        <v>466</v>
      </c>
      <c r="B467" s="215" t="s">
        <v>16</v>
      </c>
      <c r="C467" s="215" t="s">
        <v>6</v>
      </c>
      <c r="D467" s="334" t="s">
        <v>10981</v>
      </c>
      <c r="E467" s="334" t="s">
        <v>5688</v>
      </c>
      <c r="F467" s="75">
        <v>0.19173256999999994</v>
      </c>
      <c r="G467" s="75">
        <v>0.15609010559999997</v>
      </c>
      <c r="H467" s="75">
        <v>-0.71730410637185871</v>
      </c>
      <c r="I467" s="75">
        <v>-0.80662462556995174</v>
      </c>
      <c r="J467" s="44" t="s">
        <v>8626</v>
      </c>
      <c r="K467" s="334" t="s">
        <v>4968</v>
      </c>
      <c r="N467" s="215" t="s">
        <v>5629</v>
      </c>
      <c r="O467" s="44" t="s">
        <v>3405</v>
      </c>
      <c r="P467" s="75" t="s">
        <v>5336</v>
      </c>
    </row>
    <row r="468" spans="1:16" ht="13" customHeight="1" x14ac:dyDescent="0.15">
      <c r="A468" s="44">
        <v>467</v>
      </c>
      <c r="B468" s="215" t="s">
        <v>16</v>
      </c>
      <c r="C468" s="215" t="s">
        <v>6</v>
      </c>
      <c r="D468" s="334" t="s">
        <v>10981</v>
      </c>
      <c r="E468" s="334" t="s">
        <v>5688</v>
      </c>
      <c r="F468" s="75">
        <v>0.16002109999999997</v>
      </c>
      <c r="G468" s="75">
        <v>0.12827102999999995</v>
      </c>
      <c r="H468" s="75">
        <v>-0.79582274853535329</v>
      </c>
      <c r="I468" s="75">
        <v>-0.89187141791813729</v>
      </c>
      <c r="J468" s="44" t="s">
        <v>8626</v>
      </c>
      <c r="K468" s="334" t="s">
        <v>4968</v>
      </c>
      <c r="N468" s="215" t="s">
        <v>5630</v>
      </c>
      <c r="O468" s="44" t="s">
        <v>3405</v>
      </c>
      <c r="P468" s="75" t="s">
        <v>5336</v>
      </c>
    </row>
    <row r="469" spans="1:16" ht="13" customHeight="1" x14ac:dyDescent="0.15">
      <c r="A469" s="44">
        <v>468</v>
      </c>
      <c r="B469" s="215" t="s">
        <v>16</v>
      </c>
      <c r="C469" s="215" t="s">
        <v>6</v>
      </c>
      <c r="D469" s="334" t="s">
        <v>10981</v>
      </c>
      <c r="E469" s="334" t="s">
        <v>5688</v>
      </c>
      <c r="F469" s="75">
        <v>0.16545546369999994</v>
      </c>
      <c r="G469" s="75">
        <v>0.12960504489999997</v>
      </c>
      <c r="H469" s="75">
        <v>-0.78131888691705098</v>
      </c>
      <c r="I469" s="75">
        <v>-0.8873780931445211</v>
      </c>
      <c r="J469" s="44" t="s">
        <v>8626</v>
      </c>
      <c r="K469" s="334" t="s">
        <v>4968</v>
      </c>
      <c r="N469" s="215" t="s">
        <v>5682</v>
      </c>
      <c r="O469" s="44" t="s">
        <v>3405</v>
      </c>
      <c r="P469" s="75" t="s">
        <v>5336</v>
      </c>
    </row>
    <row r="470" spans="1:16" ht="13" customHeight="1" x14ac:dyDescent="0.15">
      <c r="A470" s="44">
        <v>469</v>
      </c>
      <c r="B470" s="215" t="s">
        <v>16</v>
      </c>
      <c r="C470" s="215" t="s">
        <v>6</v>
      </c>
      <c r="D470" s="334" t="s">
        <v>10981</v>
      </c>
      <c r="E470" s="334" t="s">
        <v>5688</v>
      </c>
      <c r="F470" s="75">
        <v>0.11375389999999998</v>
      </c>
      <c r="G470" s="75">
        <v>0.10896359099999998</v>
      </c>
      <c r="H470" s="75">
        <v>-0.9440337048295806</v>
      </c>
      <c r="I470" s="75">
        <v>-0.96271859260285786</v>
      </c>
      <c r="J470" s="44" t="s">
        <v>8626</v>
      </c>
      <c r="K470" s="334" t="s">
        <v>4968</v>
      </c>
      <c r="N470" s="215" t="s">
        <v>5523</v>
      </c>
      <c r="O470" s="44" t="s">
        <v>3405</v>
      </c>
      <c r="P470" s="75" t="s">
        <v>5336</v>
      </c>
    </row>
    <row r="471" spans="1:16" ht="13" customHeight="1" x14ac:dyDescent="0.15">
      <c r="A471" s="44">
        <v>470</v>
      </c>
      <c r="B471" s="215" t="s">
        <v>16</v>
      </c>
      <c r="C471" s="215" t="s">
        <v>6</v>
      </c>
      <c r="D471" s="334" t="s">
        <v>10981</v>
      </c>
      <c r="E471" s="334" t="s">
        <v>5688</v>
      </c>
      <c r="F471" s="75">
        <v>0.12284095</v>
      </c>
      <c r="G471" s="75">
        <v>9.6753061999999945E-2</v>
      </c>
      <c r="H471" s="75">
        <v>-0.9106568335659726</v>
      </c>
      <c r="I471" s="75">
        <v>-1.0143352817234104</v>
      </c>
      <c r="J471" s="44" t="s">
        <v>8626</v>
      </c>
      <c r="K471" s="334" t="s">
        <v>4968</v>
      </c>
      <c r="N471" s="215" t="s">
        <v>5510</v>
      </c>
      <c r="O471" s="44" t="s">
        <v>3405</v>
      </c>
      <c r="P471" s="75" t="s">
        <v>5336</v>
      </c>
    </row>
    <row r="472" spans="1:16" ht="13" customHeight="1" x14ac:dyDescent="0.15">
      <c r="A472" s="44">
        <v>471</v>
      </c>
      <c r="B472" s="215" t="s">
        <v>16</v>
      </c>
      <c r="C472" s="215" t="s">
        <v>6</v>
      </c>
      <c r="D472" s="334" t="s">
        <v>10981</v>
      </c>
      <c r="E472" s="334" t="s">
        <v>5688</v>
      </c>
      <c r="F472" s="75">
        <v>0.11564501999999996</v>
      </c>
      <c r="G472" s="75">
        <v>6.1904241599999979E-2</v>
      </c>
      <c r="H472" s="75">
        <v>-0.93687306443324114</v>
      </c>
      <c r="I472" s="75">
        <v>-1.2082795926541356</v>
      </c>
      <c r="J472" s="44" t="s">
        <v>8626</v>
      </c>
      <c r="K472" s="334" t="s">
        <v>4968</v>
      </c>
      <c r="N472" s="215" t="s">
        <v>5511</v>
      </c>
      <c r="O472" s="44" t="s">
        <v>3405</v>
      </c>
      <c r="P472" s="75" t="s">
        <v>5336</v>
      </c>
    </row>
    <row r="473" spans="1:16" ht="13" customHeight="1" x14ac:dyDescent="0.15">
      <c r="A473" s="44">
        <v>472</v>
      </c>
      <c r="B473" s="215" t="s">
        <v>16</v>
      </c>
      <c r="C473" s="215" t="s">
        <v>6</v>
      </c>
      <c r="D473" s="334" t="s">
        <v>10981</v>
      </c>
      <c r="E473" s="334" t="s">
        <v>5688</v>
      </c>
      <c r="F473" s="75">
        <v>9.4821680000000005E-2</v>
      </c>
      <c r="G473" s="75">
        <v>7.4798778999999996E-2</v>
      </c>
      <c r="H473" s="75">
        <v>-1.0230923543506827</v>
      </c>
      <c r="I473" s="75">
        <v>-1.1261054914121484</v>
      </c>
      <c r="J473" s="44" t="s">
        <v>8626</v>
      </c>
      <c r="K473" s="334" t="s">
        <v>4968</v>
      </c>
      <c r="N473" s="215" t="s">
        <v>5512</v>
      </c>
      <c r="O473" s="44" t="s">
        <v>3405</v>
      </c>
      <c r="P473" s="75" t="s">
        <v>5336</v>
      </c>
    </row>
    <row r="474" spans="1:16" ht="13" customHeight="1" x14ac:dyDescent="0.15">
      <c r="A474" s="44">
        <v>473</v>
      </c>
      <c r="B474" s="215" t="s">
        <v>16</v>
      </c>
      <c r="C474" s="215" t="s">
        <v>6</v>
      </c>
      <c r="D474" s="334" t="s">
        <v>10981</v>
      </c>
      <c r="E474" s="334" t="s">
        <v>5688</v>
      </c>
      <c r="F474" s="75">
        <v>5.9532300000000003E-2</v>
      </c>
      <c r="G474" s="75">
        <v>6.353626510999999E-2</v>
      </c>
      <c r="H474" s="75">
        <v>-1.2252473383786586</v>
      </c>
      <c r="I474" s="75">
        <v>-1.1969783181489613</v>
      </c>
      <c r="J474" s="44" t="s">
        <v>8626</v>
      </c>
      <c r="K474" s="334" t="s">
        <v>4968</v>
      </c>
      <c r="N474" s="215" t="s">
        <v>4956</v>
      </c>
      <c r="O474" s="44" t="s">
        <v>3405</v>
      </c>
      <c r="P474" s="75" t="s">
        <v>5336</v>
      </c>
    </row>
    <row r="475" spans="1:16" ht="13" customHeight="1" x14ac:dyDescent="0.15">
      <c r="A475" s="44">
        <v>474</v>
      </c>
      <c r="B475" s="215" t="s">
        <v>16</v>
      </c>
      <c r="C475" s="215" t="s">
        <v>6</v>
      </c>
      <c r="D475" s="334" t="s">
        <v>10981</v>
      </c>
      <c r="E475" s="334" t="s">
        <v>5688</v>
      </c>
      <c r="F475" s="75">
        <v>7.0296354999999991E-2</v>
      </c>
      <c r="G475" s="75">
        <v>4.4040787999999984E-2</v>
      </c>
      <c r="H475" s="75">
        <v>-1.1530671933930736</v>
      </c>
      <c r="I475" s="75">
        <v>-1.3561449190147705</v>
      </c>
      <c r="J475" s="44" t="s">
        <v>8626</v>
      </c>
      <c r="K475" s="334" t="s">
        <v>4968</v>
      </c>
      <c r="N475" s="215" t="s">
        <v>5297</v>
      </c>
      <c r="O475" s="44" t="s">
        <v>3405</v>
      </c>
      <c r="P475" s="75" t="s">
        <v>5336</v>
      </c>
    </row>
    <row r="476" spans="1:16" ht="13" customHeight="1" x14ac:dyDescent="0.15">
      <c r="A476" s="44">
        <v>475</v>
      </c>
      <c r="B476" s="215" t="s">
        <v>16</v>
      </c>
      <c r="C476" s="215" t="s">
        <v>6</v>
      </c>
      <c r="D476" s="334" t="s">
        <v>10981</v>
      </c>
      <c r="E476" s="334" t="s">
        <v>5688</v>
      </c>
      <c r="F476" s="75">
        <v>7.7222393699999975E-2</v>
      </c>
      <c r="G476" s="75">
        <v>3.1948955999999994E-2</v>
      </c>
      <c r="H476" s="75">
        <v>-1.1122567404665782</v>
      </c>
      <c r="I476" s="75">
        <v>-1.4955433287683975</v>
      </c>
      <c r="J476" s="44" t="s">
        <v>8626</v>
      </c>
      <c r="K476" s="334" t="s">
        <v>4968</v>
      </c>
      <c r="N476" s="215" t="s">
        <v>5298</v>
      </c>
      <c r="O476" s="44" t="s">
        <v>3405</v>
      </c>
      <c r="P476" s="75" t="s">
        <v>5336</v>
      </c>
    </row>
    <row r="477" spans="1:16" ht="13" customHeight="1" x14ac:dyDescent="0.15">
      <c r="A477" s="44">
        <v>476</v>
      </c>
      <c r="B477" s="215" t="s">
        <v>16</v>
      </c>
      <c r="C477" s="215" t="s">
        <v>6</v>
      </c>
      <c r="D477" s="334" t="s">
        <v>10981</v>
      </c>
      <c r="E477" s="334" t="s">
        <v>5688</v>
      </c>
      <c r="F477" s="75">
        <v>0.11576719999999996</v>
      </c>
      <c r="G477" s="75">
        <v>3.2318778999999992E-2</v>
      </c>
      <c r="H477" s="75">
        <v>-0.93641447063271122</v>
      </c>
      <c r="I477" s="75">
        <v>-1.4905450551864092</v>
      </c>
      <c r="J477" s="44" t="s">
        <v>8626</v>
      </c>
      <c r="K477" s="334" t="s">
        <v>4968</v>
      </c>
      <c r="N477" s="215" t="s">
        <v>5026</v>
      </c>
      <c r="O477" s="44" t="s">
        <v>3405</v>
      </c>
      <c r="P477" s="75" t="s">
        <v>5336</v>
      </c>
    </row>
    <row r="478" spans="1:16" ht="13" customHeight="1" x14ac:dyDescent="0.15">
      <c r="A478" s="44">
        <v>477</v>
      </c>
      <c r="B478" s="215" t="s">
        <v>16</v>
      </c>
      <c r="C478" s="215" t="s">
        <v>6</v>
      </c>
      <c r="D478" s="334" t="s">
        <v>10981</v>
      </c>
      <c r="E478" s="334" t="s">
        <v>5688</v>
      </c>
      <c r="F478" s="75">
        <v>6.8115169999999975E-2</v>
      </c>
      <c r="G478" s="75">
        <v>1.6246449999999989E-2</v>
      </c>
      <c r="H478" s="75">
        <v>-1.1667561551415715</v>
      </c>
      <c r="I478" s="75">
        <v>-1.7892415216907269</v>
      </c>
      <c r="J478" s="44" t="s">
        <v>8626</v>
      </c>
      <c r="K478" s="334" t="s">
        <v>4968</v>
      </c>
      <c r="N478" s="215" t="s">
        <v>5232</v>
      </c>
      <c r="O478" s="44" t="s">
        <v>3405</v>
      </c>
      <c r="P478" s="75" t="s">
        <v>5336</v>
      </c>
    </row>
    <row r="479" spans="1:16" ht="13" customHeight="1" x14ac:dyDescent="0.15">
      <c r="A479" s="44">
        <v>478</v>
      </c>
      <c r="B479" s="215" t="s">
        <v>16</v>
      </c>
      <c r="C479" s="215" t="s">
        <v>6</v>
      </c>
      <c r="D479" s="334" t="s">
        <v>10981</v>
      </c>
      <c r="E479" s="334" t="s">
        <v>5688</v>
      </c>
      <c r="F479" s="75">
        <v>0.18066739999999995</v>
      </c>
      <c r="G479" s="75">
        <v>9.2170303999999995E-2</v>
      </c>
      <c r="H479" s="75">
        <v>-0.74312020536592294</v>
      </c>
      <c r="I479" s="75">
        <v>-1.0354089800992821</v>
      </c>
      <c r="J479" s="44" t="s">
        <v>8626</v>
      </c>
      <c r="K479" s="334" t="s">
        <v>4968</v>
      </c>
      <c r="N479" s="215" t="s">
        <v>5350</v>
      </c>
      <c r="O479" s="44" t="s">
        <v>3405</v>
      </c>
      <c r="P479" s="75" t="s">
        <v>5336</v>
      </c>
    </row>
    <row r="480" spans="1:16" ht="13" customHeight="1" x14ac:dyDescent="0.15">
      <c r="A480" s="44">
        <v>479</v>
      </c>
      <c r="B480" s="215" t="s">
        <v>16</v>
      </c>
      <c r="C480" s="215" t="s">
        <v>6</v>
      </c>
      <c r="D480" s="334" t="s">
        <v>10981</v>
      </c>
      <c r="E480" s="334" t="s">
        <v>5688</v>
      </c>
      <c r="F480" s="75">
        <v>0.16660539999999999</v>
      </c>
      <c r="G480" s="75">
        <v>4.0944061999999969E-2</v>
      </c>
      <c r="H480" s="75">
        <v>-0.77831092638543875</v>
      </c>
      <c r="I480" s="75">
        <v>-1.3878090738211559</v>
      </c>
      <c r="J480" s="44" t="s">
        <v>8626</v>
      </c>
      <c r="K480" s="334" t="s">
        <v>4968</v>
      </c>
      <c r="N480" s="215" t="s">
        <v>5351</v>
      </c>
      <c r="O480" s="44" t="s">
        <v>3405</v>
      </c>
      <c r="P480" s="75" t="s">
        <v>5336</v>
      </c>
    </row>
    <row r="481" spans="1:16" ht="13" customHeight="1" x14ac:dyDescent="0.15">
      <c r="A481" s="44">
        <v>480</v>
      </c>
      <c r="B481" s="215" t="s">
        <v>16</v>
      </c>
      <c r="C481" s="215" t="s">
        <v>6</v>
      </c>
      <c r="D481" s="334" t="s">
        <v>10981</v>
      </c>
      <c r="E481" s="334" t="s">
        <v>5688</v>
      </c>
      <c r="F481" s="75">
        <v>8.462374999999997E-2</v>
      </c>
      <c r="G481" s="75">
        <v>6.1603927999999988E-2</v>
      </c>
      <c r="H481" s="75">
        <v>-1.0725077333391395</v>
      </c>
      <c r="I481" s="75">
        <v>-1.2103915953950299</v>
      </c>
      <c r="J481" s="44" t="s">
        <v>8626</v>
      </c>
      <c r="K481" s="334" t="s">
        <v>4968</v>
      </c>
      <c r="N481" s="215" t="s">
        <v>5474</v>
      </c>
      <c r="O481" s="44" t="s">
        <v>3405</v>
      </c>
      <c r="P481" s="75" t="s">
        <v>5336</v>
      </c>
    </row>
    <row r="482" spans="1:16" ht="13" customHeight="1" x14ac:dyDescent="0.15">
      <c r="A482" s="44">
        <v>481</v>
      </c>
      <c r="B482" s="215" t="s">
        <v>16</v>
      </c>
      <c r="C482" s="215" t="s">
        <v>6</v>
      </c>
      <c r="D482" s="334" t="s">
        <v>10981</v>
      </c>
      <c r="E482" s="334" t="s">
        <v>5688</v>
      </c>
      <c r="F482" s="75">
        <v>0.28078005089999997</v>
      </c>
      <c r="G482" s="75">
        <v>0.109460457</v>
      </c>
      <c r="H482" s="75">
        <v>-0.55163375157007277</v>
      </c>
      <c r="I482" s="75">
        <v>-0.96074274299998252</v>
      </c>
      <c r="J482" s="44" t="s">
        <v>8626</v>
      </c>
      <c r="K482" s="334" t="s">
        <v>4968</v>
      </c>
      <c r="N482" s="215" t="s">
        <v>5519</v>
      </c>
      <c r="O482" s="44" t="s">
        <v>3405</v>
      </c>
      <c r="P482" s="75" t="s">
        <v>5336</v>
      </c>
    </row>
    <row r="483" spans="1:16" ht="13" customHeight="1" x14ac:dyDescent="0.15">
      <c r="A483" s="44">
        <v>482</v>
      </c>
      <c r="B483" s="215" t="s">
        <v>16</v>
      </c>
      <c r="C483" s="215" t="s">
        <v>6</v>
      </c>
      <c r="D483" s="334" t="s">
        <v>10981</v>
      </c>
      <c r="E483" s="334" t="s">
        <v>5688</v>
      </c>
      <c r="F483" s="75">
        <v>0.43896445279999996</v>
      </c>
      <c r="G483" s="75">
        <v>0.25085825199999995</v>
      </c>
      <c r="H483" s="75">
        <v>-0.35757064736122818</v>
      </c>
      <c r="I483" s="75">
        <v>-0.60057160825345368</v>
      </c>
      <c r="J483" s="44" t="s">
        <v>8626</v>
      </c>
      <c r="K483" s="334" t="s">
        <v>4968</v>
      </c>
      <c r="N483" s="215" t="s">
        <v>5520</v>
      </c>
      <c r="O483" s="44" t="s">
        <v>3405</v>
      </c>
      <c r="P483" s="75" t="s">
        <v>5336</v>
      </c>
    </row>
    <row r="484" spans="1:16" ht="13" customHeight="1" x14ac:dyDescent="0.15">
      <c r="A484" s="44">
        <v>483</v>
      </c>
      <c r="B484" s="215" t="s">
        <v>16</v>
      </c>
      <c r="C484" s="215" t="s">
        <v>6</v>
      </c>
      <c r="D484" s="334" t="s">
        <v>10981</v>
      </c>
      <c r="E484" s="334" t="s">
        <v>5688</v>
      </c>
      <c r="F484" s="75">
        <v>0.40504787600000003</v>
      </c>
      <c r="G484" s="75">
        <v>0.34023717499999995</v>
      </c>
      <c r="H484" s="75">
        <v>-0.39249364085012106</v>
      </c>
      <c r="I484" s="75">
        <v>-0.46821823623985021</v>
      </c>
      <c r="J484" s="44" t="s">
        <v>8626</v>
      </c>
      <c r="K484" s="334" t="s">
        <v>4968</v>
      </c>
      <c r="N484" s="215" t="s">
        <v>5521</v>
      </c>
      <c r="O484" s="44" t="s">
        <v>3405</v>
      </c>
      <c r="P484" s="75" t="s">
        <v>5336</v>
      </c>
    </row>
    <row r="485" spans="1:16" ht="13" customHeight="1" x14ac:dyDescent="0.15">
      <c r="A485" s="44">
        <v>484</v>
      </c>
      <c r="B485" s="215" t="s">
        <v>16</v>
      </c>
      <c r="C485" s="215" t="s">
        <v>6</v>
      </c>
      <c r="D485" s="334" t="s">
        <v>10981</v>
      </c>
      <c r="E485" s="334" t="s">
        <v>5688</v>
      </c>
      <c r="F485" s="75">
        <v>0.28186831789999994</v>
      </c>
      <c r="G485" s="75">
        <v>0.12885687500000001</v>
      </c>
      <c r="H485" s="75">
        <v>-0.54995373624068822</v>
      </c>
      <c r="I485" s="75">
        <v>-0.88989240524725954</v>
      </c>
      <c r="J485" s="44" t="s">
        <v>8626</v>
      </c>
      <c r="K485" s="334" t="s">
        <v>4968</v>
      </c>
      <c r="N485" s="215" t="s">
        <v>5165</v>
      </c>
      <c r="O485" s="44" t="s">
        <v>3405</v>
      </c>
      <c r="P485" s="75" t="s">
        <v>5336</v>
      </c>
    </row>
    <row r="486" spans="1:16" ht="13" customHeight="1" x14ac:dyDescent="0.15">
      <c r="A486" s="44">
        <v>485</v>
      </c>
      <c r="B486" s="215" t="s">
        <v>16</v>
      </c>
      <c r="C486" s="215" t="s">
        <v>6</v>
      </c>
      <c r="D486" s="334" t="s">
        <v>10981</v>
      </c>
      <c r="E486" s="334" t="s">
        <v>5688</v>
      </c>
      <c r="F486" s="75">
        <v>0.42875797639999991</v>
      </c>
      <c r="G486" s="75">
        <v>0.27892695000000001</v>
      </c>
      <c r="H486" s="75">
        <v>-0.36778778747562674</v>
      </c>
      <c r="I486" s="75">
        <v>-0.55450952205221549</v>
      </c>
      <c r="J486" s="44" t="s">
        <v>8626</v>
      </c>
      <c r="K486" s="334" t="s">
        <v>4968</v>
      </c>
      <c r="N486" s="215" t="s">
        <v>5166</v>
      </c>
      <c r="O486" s="44" t="s">
        <v>3405</v>
      </c>
      <c r="P486" s="75" t="s">
        <v>5336</v>
      </c>
    </row>
    <row r="487" spans="1:16" ht="13" customHeight="1" x14ac:dyDescent="0.15">
      <c r="A487" s="44">
        <v>486</v>
      </c>
      <c r="B487" s="215" t="s">
        <v>16</v>
      </c>
      <c r="C487" s="215" t="s">
        <v>6</v>
      </c>
      <c r="D487" s="334" t="s">
        <v>10981</v>
      </c>
      <c r="E487" s="334" t="s">
        <v>5688</v>
      </c>
      <c r="F487" s="75">
        <v>1.4286020070000001</v>
      </c>
      <c r="G487" s="75">
        <v>0.159102207</v>
      </c>
      <c r="H487" s="75">
        <v>0.15491125591620999</v>
      </c>
      <c r="I487" s="75">
        <v>-0.79832379595823522</v>
      </c>
      <c r="J487" s="44" t="s">
        <v>8626</v>
      </c>
      <c r="K487" s="334" t="s">
        <v>4968</v>
      </c>
      <c r="N487" s="215" t="s">
        <v>5167</v>
      </c>
      <c r="O487" s="44" t="s">
        <v>3405</v>
      </c>
      <c r="P487" s="75" t="s">
        <v>5336</v>
      </c>
    </row>
    <row r="488" spans="1:16" ht="13" customHeight="1" x14ac:dyDescent="0.15">
      <c r="A488" s="44">
        <v>487</v>
      </c>
      <c r="B488" s="215" t="s">
        <v>16</v>
      </c>
      <c r="C488" s="215" t="s">
        <v>6</v>
      </c>
      <c r="D488" s="334" t="s">
        <v>10981</v>
      </c>
      <c r="E488" s="334" t="s">
        <v>5688</v>
      </c>
      <c r="F488" s="75">
        <v>1.0366746949999999</v>
      </c>
      <c r="G488" s="75">
        <v>0.12931345699999997</v>
      </c>
      <c r="H488" s="75">
        <v>1.5642497632607118E-2</v>
      </c>
      <c r="I488" s="75">
        <v>-0.88835627792904948</v>
      </c>
      <c r="J488" s="44" t="s">
        <v>8626</v>
      </c>
      <c r="K488" s="334" t="s">
        <v>4968</v>
      </c>
      <c r="N488" s="215" t="s">
        <v>5168</v>
      </c>
      <c r="O488" s="44" t="s">
        <v>3405</v>
      </c>
      <c r="P488" s="75" t="s">
        <v>5336</v>
      </c>
    </row>
    <row r="489" spans="1:16" ht="13" customHeight="1" x14ac:dyDescent="0.15">
      <c r="A489" s="44">
        <v>488</v>
      </c>
      <c r="B489" s="215" t="s">
        <v>16</v>
      </c>
      <c r="C489" s="215" t="s">
        <v>6</v>
      </c>
      <c r="D489" s="334" t="s">
        <v>10981</v>
      </c>
      <c r="E489" s="334" t="s">
        <v>5688</v>
      </c>
      <c r="F489" s="75">
        <v>1.0153223579999999</v>
      </c>
      <c r="G489" s="75">
        <v>0.12338404799999997</v>
      </c>
      <c r="H489" s="75">
        <v>6.6039497112877731E-3</v>
      </c>
      <c r="I489" s="75">
        <v>-0.90874098546808357</v>
      </c>
      <c r="J489" s="44" t="s">
        <v>8626</v>
      </c>
      <c r="K489" s="334" t="s">
        <v>4968</v>
      </c>
      <c r="N489" s="215" t="s">
        <v>5039</v>
      </c>
      <c r="O489" s="44" t="s">
        <v>3405</v>
      </c>
      <c r="P489" s="75" t="s">
        <v>5336</v>
      </c>
    </row>
    <row r="490" spans="1:16" ht="13" customHeight="1" x14ac:dyDescent="0.15">
      <c r="A490" s="44">
        <v>489</v>
      </c>
      <c r="B490" s="215" t="s">
        <v>16</v>
      </c>
      <c r="C490" s="215" t="s">
        <v>6</v>
      </c>
      <c r="D490" s="334" t="s">
        <v>10981</v>
      </c>
      <c r="E490" s="334" t="s">
        <v>5688</v>
      </c>
      <c r="F490" s="75">
        <v>0.86403138999999995</v>
      </c>
      <c r="G490" s="75">
        <v>0.27677136999999996</v>
      </c>
      <c r="H490" s="75">
        <v>-6.3470479446857242E-2</v>
      </c>
      <c r="I490" s="75">
        <v>-0.55787883652052106</v>
      </c>
      <c r="J490" s="44" t="s">
        <v>8626</v>
      </c>
      <c r="K490" s="334" t="s">
        <v>4968</v>
      </c>
      <c r="N490" s="215" t="s">
        <v>4933</v>
      </c>
      <c r="O490" s="44" t="s">
        <v>3405</v>
      </c>
      <c r="P490" s="75" t="s">
        <v>5336</v>
      </c>
    </row>
    <row r="491" spans="1:16" ht="13" customHeight="1" x14ac:dyDescent="0.15">
      <c r="A491" s="44">
        <v>490</v>
      </c>
      <c r="B491" s="215" t="s">
        <v>16</v>
      </c>
      <c r="C491" s="215" t="s">
        <v>6</v>
      </c>
      <c r="D491" s="334" t="s">
        <v>10981</v>
      </c>
      <c r="E491" s="334" t="s">
        <v>5688</v>
      </c>
      <c r="F491" s="75">
        <v>0.62195171999999999</v>
      </c>
      <c r="G491" s="75">
        <v>0.31347782899999993</v>
      </c>
      <c r="H491" s="75">
        <v>-0.20624332680659668</v>
      </c>
      <c r="I491" s="75">
        <v>-0.50379316961301268</v>
      </c>
      <c r="J491" s="44" t="s">
        <v>8626</v>
      </c>
      <c r="K491" s="334" t="s">
        <v>4968</v>
      </c>
      <c r="N491" s="215" t="s">
        <v>5234</v>
      </c>
      <c r="O491" s="44" t="s">
        <v>3405</v>
      </c>
      <c r="P491" s="75" t="s">
        <v>5336</v>
      </c>
    </row>
    <row r="492" spans="1:16" ht="13" customHeight="1" x14ac:dyDescent="0.15">
      <c r="A492" s="44">
        <v>491</v>
      </c>
      <c r="B492" s="215" t="s">
        <v>16</v>
      </c>
      <c r="C492" s="215" t="s">
        <v>6</v>
      </c>
      <c r="D492" s="334" t="s">
        <v>10981</v>
      </c>
      <c r="E492" s="334" t="s">
        <v>5688</v>
      </c>
      <c r="F492" s="75">
        <v>0.44222144999999996</v>
      </c>
      <c r="G492" s="75">
        <v>0.47177222999999996</v>
      </c>
      <c r="H492" s="75">
        <v>-0.35436019574485428</v>
      </c>
      <c r="I492" s="75">
        <v>-0.32626762663972136</v>
      </c>
      <c r="J492" s="44" t="s">
        <v>8626</v>
      </c>
      <c r="K492" s="334" t="s">
        <v>4968</v>
      </c>
      <c r="N492" s="215" t="s">
        <v>5713</v>
      </c>
      <c r="O492" s="44" t="s">
        <v>3405</v>
      </c>
      <c r="P492" s="75" t="s">
        <v>5336</v>
      </c>
    </row>
    <row r="493" spans="1:16" ht="13" customHeight="1" x14ac:dyDescent="0.15">
      <c r="A493" s="44">
        <v>492</v>
      </c>
      <c r="B493" s="215" t="s">
        <v>16</v>
      </c>
      <c r="C493" s="215" t="s">
        <v>6</v>
      </c>
      <c r="D493" s="334" t="s">
        <v>10981</v>
      </c>
      <c r="E493" s="334" t="s">
        <v>5688</v>
      </c>
      <c r="F493" s="75">
        <v>0.41717551999999997</v>
      </c>
      <c r="G493" s="75">
        <v>0.59526734000000003</v>
      </c>
      <c r="H493" s="75">
        <v>-0.37968118404426454</v>
      </c>
      <c r="I493" s="75">
        <v>-0.22528794484096262</v>
      </c>
      <c r="J493" s="44" t="s">
        <v>8626</v>
      </c>
      <c r="K493" s="334" t="s">
        <v>4968</v>
      </c>
      <c r="N493" s="215" t="s">
        <v>5288</v>
      </c>
      <c r="O493" s="44" t="s">
        <v>3405</v>
      </c>
      <c r="P493" s="75" t="s">
        <v>5336</v>
      </c>
    </row>
    <row r="494" spans="1:16" ht="13" customHeight="1" x14ac:dyDescent="0.15">
      <c r="A494" s="44">
        <v>493</v>
      </c>
      <c r="B494" s="215" t="s">
        <v>16</v>
      </c>
      <c r="C494" s="215" t="s">
        <v>6</v>
      </c>
      <c r="D494" s="334" t="s">
        <v>10981</v>
      </c>
      <c r="E494" s="334" t="s">
        <v>5688</v>
      </c>
      <c r="F494" s="75">
        <v>0.25960974000000003</v>
      </c>
      <c r="G494" s="75">
        <v>7.3997942800000022E-2</v>
      </c>
      <c r="H494" s="75">
        <v>-0.58567901776958065</v>
      </c>
      <c r="I494" s="75">
        <v>-1.1307803538234438</v>
      </c>
      <c r="J494" s="44" t="s">
        <v>8626</v>
      </c>
      <c r="K494" s="334" t="s">
        <v>4968</v>
      </c>
      <c r="N494" s="215" t="s">
        <v>5477</v>
      </c>
      <c r="O494" s="44" t="s">
        <v>3405</v>
      </c>
      <c r="P494" s="75" t="s">
        <v>5336</v>
      </c>
    </row>
    <row r="495" spans="1:16" ht="13" customHeight="1" x14ac:dyDescent="0.15">
      <c r="A495" s="44">
        <v>494</v>
      </c>
      <c r="B495" s="215" t="s">
        <v>16</v>
      </c>
      <c r="C495" s="215" t="s">
        <v>6</v>
      </c>
      <c r="D495" s="334" t="s">
        <v>10981</v>
      </c>
      <c r="E495" s="334" t="s">
        <v>5688</v>
      </c>
      <c r="F495" s="75">
        <v>1.2092820799999999</v>
      </c>
      <c r="G495" s="75">
        <v>0.25609896989999992</v>
      </c>
      <c r="H495" s="75">
        <v>8.2527617236577672E-2</v>
      </c>
      <c r="I495" s="75">
        <v>-0.59159216837907336</v>
      </c>
      <c r="J495" s="44" t="s">
        <v>8626</v>
      </c>
      <c r="K495" s="334" t="s">
        <v>4968</v>
      </c>
      <c r="N495" s="215" t="s">
        <v>5478</v>
      </c>
      <c r="O495" s="44" t="s">
        <v>3405</v>
      </c>
      <c r="P495" s="75" t="s">
        <v>5336</v>
      </c>
    </row>
    <row r="496" spans="1:16" ht="13" customHeight="1" x14ac:dyDescent="0.15">
      <c r="A496" s="44">
        <v>495</v>
      </c>
      <c r="B496" s="215" t="s">
        <v>16</v>
      </c>
      <c r="C496" s="215" t="s">
        <v>6</v>
      </c>
      <c r="D496" s="334" t="s">
        <v>10981</v>
      </c>
      <c r="E496" s="334" t="s">
        <v>5688</v>
      </c>
      <c r="F496" s="75">
        <v>1.275411581</v>
      </c>
      <c r="G496" s="75">
        <v>0.23432900629999995</v>
      </c>
      <c r="H496" s="75">
        <v>0.1056503561525379</v>
      </c>
      <c r="I496" s="75">
        <v>-0.6301739491481313</v>
      </c>
      <c r="J496" s="44" t="s">
        <v>8626</v>
      </c>
      <c r="K496" s="334" t="s">
        <v>4968</v>
      </c>
      <c r="N496" s="215" t="s">
        <v>5702</v>
      </c>
      <c r="O496" s="44" t="s">
        <v>3405</v>
      </c>
      <c r="P496" s="75" t="s">
        <v>5336</v>
      </c>
    </row>
    <row r="497" spans="1:16" ht="13" customHeight="1" x14ac:dyDescent="0.15">
      <c r="A497" s="44">
        <v>496</v>
      </c>
      <c r="B497" s="215" t="s">
        <v>16</v>
      </c>
      <c r="C497" s="215" t="s">
        <v>6</v>
      </c>
      <c r="D497" s="334" t="s">
        <v>10981</v>
      </c>
      <c r="E497" s="334" t="s">
        <v>5688</v>
      </c>
      <c r="F497" s="75">
        <v>0.68624294489999993</v>
      </c>
      <c r="G497" s="75">
        <v>5.6328477889999985E-2</v>
      </c>
      <c r="H497" s="75">
        <v>-0.16352210739685982</v>
      </c>
      <c r="I497" s="75">
        <v>-1.2492719841260045</v>
      </c>
      <c r="J497" s="44" t="s">
        <v>8626</v>
      </c>
      <c r="K497" s="334" t="s">
        <v>4968</v>
      </c>
      <c r="N497" s="215" t="s">
        <v>5342</v>
      </c>
      <c r="O497" s="44" t="s">
        <v>3405</v>
      </c>
      <c r="P497" s="75" t="s">
        <v>5336</v>
      </c>
    </row>
    <row r="498" spans="1:16" ht="13" customHeight="1" x14ac:dyDescent="0.15">
      <c r="A498" s="44">
        <v>497</v>
      </c>
      <c r="B498" s="215" t="s">
        <v>16</v>
      </c>
      <c r="C498" s="215" t="s">
        <v>6</v>
      </c>
      <c r="D498" s="334" t="s">
        <v>10981</v>
      </c>
      <c r="E498" s="334" t="s">
        <v>5688</v>
      </c>
      <c r="F498" s="75">
        <v>0.90307394000000007</v>
      </c>
      <c r="G498" s="75">
        <v>0.49654111439999993</v>
      </c>
      <c r="H498" s="75">
        <v>-4.427668997512392E-2</v>
      </c>
      <c r="I498" s="75">
        <v>-0.30404478540065699</v>
      </c>
      <c r="J498" s="44" t="s">
        <v>8626</v>
      </c>
      <c r="K498" s="334" t="s">
        <v>4968</v>
      </c>
      <c r="N498" s="215" t="s">
        <v>5493</v>
      </c>
      <c r="O498" s="44" t="s">
        <v>3405</v>
      </c>
      <c r="P498" s="75" t="s">
        <v>5336</v>
      </c>
    </row>
    <row r="499" spans="1:16" ht="13" customHeight="1" x14ac:dyDescent="0.15">
      <c r="A499" s="44">
        <v>498</v>
      </c>
      <c r="B499" s="215" t="s">
        <v>16</v>
      </c>
      <c r="C499" s="215" t="s">
        <v>6</v>
      </c>
      <c r="D499" s="334" t="s">
        <v>10981</v>
      </c>
      <c r="E499" s="334" t="s">
        <v>5688</v>
      </c>
      <c r="F499" s="75">
        <v>0.80189785830000004</v>
      </c>
      <c r="G499" s="75">
        <v>0.33957819890000002</v>
      </c>
      <c r="H499" s="75">
        <v>-9.5880946431187747E-2</v>
      </c>
      <c r="I499" s="75">
        <v>-0.46906019946857769</v>
      </c>
      <c r="J499" s="44" t="s">
        <v>8626</v>
      </c>
      <c r="K499" s="334" t="s">
        <v>4968</v>
      </c>
      <c r="N499" s="215" t="s">
        <v>5494</v>
      </c>
      <c r="O499" s="44" t="s">
        <v>3405</v>
      </c>
      <c r="P499" s="75" t="s">
        <v>5336</v>
      </c>
    </row>
    <row r="500" spans="1:16" ht="13" customHeight="1" x14ac:dyDescent="0.15">
      <c r="A500" s="44">
        <v>499</v>
      </c>
      <c r="B500" s="215" t="s">
        <v>16</v>
      </c>
      <c r="C500" s="215" t="s">
        <v>6</v>
      </c>
      <c r="D500" s="334" t="s">
        <v>10981</v>
      </c>
      <c r="E500" s="334" t="s">
        <v>5688</v>
      </c>
      <c r="F500" s="75">
        <v>2.8856429080000003</v>
      </c>
      <c r="G500" s="75">
        <v>0.35868575109999995</v>
      </c>
      <c r="H500" s="75">
        <v>0.46024258709000054</v>
      </c>
      <c r="I500" s="75">
        <v>-0.44528587546107268</v>
      </c>
      <c r="J500" s="44" t="s">
        <v>8626</v>
      </c>
      <c r="K500" s="334" t="s">
        <v>4968</v>
      </c>
      <c r="N500" s="215" t="s">
        <v>5163</v>
      </c>
      <c r="O500" s="44" t="s">
        <v>3405</v>
      </c>
      <c r="P500" s="75" t="s">
        <v>5336</v>
      </c>
    </row>
    <row r="501" spans="1:16" ht="13" customHeight="1" x14ac:dyDescent="0.15">
      <c r="A501" s="44">
        <v>500</v>
      </c>
      <c r="B501" s="215" t="s">
        <v>16</v>
      </c>
      <c r="C501" s="215" t="s">
        <v>6</v>
      </c>
      <c r="D501" s="334" t="s">
        <v>10981</v>
      </c>
      <c r="E501" s="334" t="s">
        <v>5688</v>
      </c>
      <c r="F501" s="75">
        <v>7.2991860540000024</v>
      </c>
      <c r="G501" s="75">
        <v>0.13549083309999999</v>
      </c>
      <c r="H501" s="75">
        <v>0.86327443382389035</v>
      </c>
      <c r="I501" s="75">
        <v>-0.86809008684683642</v>
      </c>
      <c r="J501" s="44" t="s">
        <v>8626</v>
      </c>
      <c r="K501" s="334" t="s">
        <v>4968</v>
      </c>
      <c r="N501" s="215" t="s">
        <v>5307</v>
      </c>
      <c r="O501" s="44" t="s">
        <v>3405</v>
      </c>
      <c r="P501" s="75" t="s">
        <v>5336</v>
      </c>
    </row>
    <row r="502" spans="1:16" ht="13" customHeight="1" x14ac:dyDescent="0.15">
      <c r="A502" s="44">
        <v>501</v>
      </c>
      <c r="B502" s="215" t="s">
        <v>16</v>
      </c>
      <c r="C502" s="215" t="s">
        <v>6</v>
      </c>
      <c r="D502" s="334" t="s">
        <v>10981</v>
      </c>
      <c r="E502" s="334" t="s">
        <v>5688</v>
      </c>
      <c r="F502" s="75">
        <v>3.3202453300000005</v>
      </c>
      <c r="G502" s="75">
        <v>0.15884947990000001</v>
      </c>
      <c r="H502" s="75">
        <v>0.52117017452598602</v>
      </c>
      <c r="I502" s="75">
        <v>-0.79901420278791846</v>
      </c>
      <c r="J502" s="44" t="s">
        <v>8626</v>
      </c>
      <c r="K502" s="334" t="s">
        <v>4968</v>
      </c>
      <c r="N502" s="215" t="s">
        <v>5308</v>
      </c>
      <c r="O502" s="44" t="s">
        <v>3405</v>
      </c>
      <c r="P502" s="75" t="s">
        <v>5336</v>
      </c>
    </row>
    <row r="503" spans="1:16" ht="13" customHeight="1" x14ac:dyDescent="0.15">
      <c r="A503" s="44">
        <v>502</v>
      </c>
      <c r="B503" s="215" t="s">
        <v>16</v>
      </c>
      <c r="C503" s="215" t="s">
        <v>6</v>
      </c>
      <c r="D503" s="334" t="s">
        <v>10981</v>
      </c>
      <c r="E503" s="334" t="s">
        <v>5688</v>
      </c>
      <c r="F503" s="75">
        <v>2.3277919490000003</v>
      </c>
      <c r="G503" s="75">
        <v>0.33554873129999996</v>
      </c>
      <c r="H503" s="75">
        <v>0.36694416178584899</v>
      </c>
      <c r="I503" s="75">
        <v>-0.47424439889939773</v>
      </c>
      <c r="J503" s="44" t="s">
        <v>8626</v>
      </c>
      <c r="K503" s="334" t="s">
        <v>4968</v>
      </c>
      <c r="N503" s="215" t="s">
        <v>5309</v>
      </c>
      <c r="O503" s="44" t="s">
        <v>3405</v>
      </c>
      <c r="P503" s="75" t="s">
        <v>5336</v>
      </c>
    </row>
    <row r="504" spans="1:16" ht="13" customHeight="1" x14ac:dyDescent="0.15">
      <c r="A504" s="44">
        <v>503</v>
      </c>
      <c r="B504" s="215" t="s">
        <v>16</v>
      </c>
      <c r="C504" s="215" t="s">
        <v>6</v>
      </c>
      <c r="D504" s="334" t="s">
        <v>10981</v>
      </c>
      <c r="E504" s="334" t="s">
        <v>5688</v>
      </c>
      <c r="F504" s="75">
        <v>1.232680319</v>
      </c>
      <c r="G504" s="75">
        <v>0.1767295693</v>
      </c>
      <c r="H504" s="75">
        <v>9.0850462082019204E-2</v>
      </c>
      <c r="I504" s="75">
        <v>-0.75269078094337827</v>
      </c>
      <c r="J504" s="44" t="s">
        <v>8626</v>
      </c>
      <c r="K504" s="334" t="s">
        <v>4968</v>
      </c>
      <c r="N504" s="215" t="s">
        <v>5591</v>
      </c>
      <c r="O504" s="44" t="s">
        <v>3405</v>
      </c>
      <c r="P504" s="75" t="s">
        <v>5336</v>
      </c>
    </row>
    <row r="505" spans="1:16" ht="13" customHeight="1" x14ac:dyDescent="0.15">
      <c r="A505" s="44">
        <v>504</v>
      </c>
      <c r="B505" s="215" t="s">
        <v>16</v>
      </c>
      <c r="C505" s="215" t="s">
        <v>6</v>
      </c>
      <c r="D505" s="334" t="s">
        <v>10981</v>
      </c>
      <c r="E505" s="334" t="s">
        <v>5688</v>
      </c>
      <c r="F505" s="75">
        <v>0.91269001999999999</v>
      </c>
      <c r="G505" s="75">
        <v>0.12461746839999999</v>
      </c>
      <c r="H505" s="75">
        <v>-3.9676698327779772E-2</v>
      </c>
      <c r="I505" s="75">
        <v>-0.90442107567055319</v>
      </c>
      <c r="J505" s="44" t="s">
        <v>8626</v>
      </c>
      <c r="K505" s="334" t="s">
        <v>4968</v>
      </c>
      <c r="N505" s="215" t="s">
        <v>5439</v>
      </c>
      <c r="O505" s="44" t="s">
        <v>3405</v>
      </c>
      <c r="P505" s="75" t="s">
        <v>5336</v>
      </c>
    </row>
    <row r="506" spans="1:16" ht="13" customHeight="1" x14ac:dyDescent="0.15">
      <c r="A506" s="44">
        <v>505</v>
      </c>
      <c r="B506" s="215" t="s">
        <v>16</v>
      </c>
      <c r="C506" s="215" t="s">
        <v>6</v>
      </c>
      <c r="D506" s="334" t="s">
        <v>10981</v>
      </c>
      <c r="E506" s="334" t="s">
        <v>5688</v>
      </c>
      <c r="F506" s="75">
        <v>0.75759704999999988</v>
      </c>
      <c r="G506" s="75">
        <v>0.13782966259999999</v>
      </c>
      <c r="H506" s="75">
        <v>-0.12056172509667315</v>
      </c>
      <c r="I506" s="75">
        <v>-0.86065730697711451</v>
      </c>
      <c r="J506" s="44" t="s">
        <v>8626</v>
      </c>
      <c r="K506" s="334" t="s">
        <v>4968</v>
      </c>
      <c r="N506" s="215" t="s">
        <v>5105</v>
      </c>
      <c r="O506" s="44" t="s">
        <v>3405</v>
      </c>
      <c r="P506" s="75" t="s">
        <v>5336</v>
      </c>
    </row>
    <row r="507" spans="1:16" ht="13" customHeight="1" x14ac:dyDescent="0.15">
      <c r="A507" s="44">
        <v>506</v>
      </c>
      <c r="B507" s="215" t="s">
        <v>16</v>
      </c>
      <c r="C507" s="215" t="s">
        <v>6</v>
      </c>
      <c r="D507" s="334" t="s">
        <v>10981</v>
      </c>
      <c r="E507" s="334" t="s">
        <v>5688</v>
      </c>
      <c r="F507" s="75">
        <v>1.569460388</v>
      </c>
      <c r="G507" s="75">
        <v>0.31168342190000003</v>
      </c>
      <c r="H507" s="75">
        <v>0.1957503589082408</v>
      </c>
      <c r="I507" s="75">
        <v>-0.50628629675691428</v>
      </c>
      <c r="J507" s="44" t="s">
        <v>8626</v>
      </c>
      <c r="K507" s="334" t="s">
        <v>4968</v>
      </c>
      <c r="N507" s="215" t="s">
        <v>5714</v>
      </c>
      <c r="O507" s="44" t="s">
        <v>3405</v>
      </c>
      <c r="P507" s="75" t="s">
        <v>5336</v>
      </c>
    </row>
    <row r="508" spans="1:16" ht="13" customHeight="1" x14ac:dyDescent="0.15">
      <c r="A508" s="44">
        <v>507</v>
      </c>
      <c r="B508" s="215" t="s">
        <v>16</v>
      </c>
      <c r="C508" s="215" t="s">
        <v>6</v>
      </c>
      <c r="D508" s="334" t="s">
        <v>10981</v>
      </c>
      <c r="E508" s="334" t="s">
        <v>5688</v>
      </c>
      <c r="F508" s="75">
        <v>1.0987489349999999</v>
      </c>
      <c r="G508" s="75">
        <v>0.10229758949999998</v>
      </c>
      <c r="H508" s="75">
        <v>4.0898467127245902E-2</v>
      </c>
      <c r="I508" s="75">
        <v>-0.99013459971093376</v>
      </c>
      <c r="J508" s="44" t="s">
        <v>8626</v>
      </c>
      <c r="K508" s="334" t="s">
        <v>4968</v>
      </c>
      <c r="N508" s="215" t="s">
        <v>5076</v>
      </c>
      <c r="O508" s="44" t="s">
        <v>3405</v>
      </c>
      <c r="P508" s="75" t="s">
        <v>5336</v>
      </c>
    </row>
    <row r="509" spans="1:16" ht="13" customHeight="1" x14ac:dyDescent="0.15">
      <c r="A509" s="44">
        <v>508</v>
      </c>
      <c r="B509" s="215" t="s">
        <v>16</v>
      </c>
      <c r="C509" s="215" t="s">
        <v>6</v>
      </c>
      <c r="D509" s="334" t="s">
        <v>10981</v>
      </c>
      <c r="E509" s="334" t="s">
        <v>5688</v>
      </c>
      <c r="F509" s="75">
        <v>1.2084470439999999</v>
      </c>
      <c r="G509" s="75">
        <v>0.27476077169999996</v>
      </c>
      <c r="H509" s="75">
        <v>8.2227623711405157E-2</v>
      </c>
      <c r="I509" s="75">
        <v>-0.56104527252350811</v>
      </c>
      <c r="J509" s="44" t="s">
        <v>8626</v>
      </c>
      <c r="K509" s="334" t="s">
        <v>4968</v>
      </c>
      <c r="N509" s="215" t="s">
        <v>5077</v>
      </c>
      <c r="O509" s="44" t="s">
        <v>3405</v>
      </c>
      <c r="P509" s="75" t="s">
        <v>5336</v>
      </c>
    </row>
    <row r="510" spans="1:16" ht="13" customHeight="1" x14ac:dyDescent="0.15">
      <c r="A510" s="44">
        <v>509</v>
      </c>
      <c r="B510" s="215" t="s">
        <v>16</v>
      </c>
      <c r="C510" s="215" t="s">
        <v>6</v>
      </c>
      <c r="D510" s="334" t="s">
        <v>10981</v>
      </c>
      <c r="E510" s="334" t="s">
        <v>5688</v>
      </c>
      <c r="F510" s="75">
        <v>0.87479530999999988</v>
      </c>
      <c r="G510" s="75">
        <v>0.27234246379999999</v>
      </c>
      <c r="H510" s="75">
        <v>-5.8093553991259407E-2</v>
      </c>
      <c r="I510" s="75">
        <v>-0.5648846379247503</v>
      </c>
      <c r="J510" s="44" t="s">
        <v>8626</v>
      </c>
      <c r="K510" s="334" t="s">
        <v>4968</v>
      </c>
      <c r="N510" s="215" t="s">
        <v>4974</v>
      </c>
      <c r="O510" s="44" t="s">
        <v>3405</v>
      </c>
      <c r="P510" s="75" t="s">
        <v>5336</v>
      </c>
    </row>
    <row r="511" spans="1:16" ht="13" customHeight="1" x14ac:dyDescent="0.15">
      <c r="A511" s="44">
        <v>510</v>
      </c>
      <c r="B511" s="215" t="s">
        <v>16</v>
      </c>
      <c r="C511" s="215" t="s">
        <v>6</v>
      </c>
      <c r="D511" s="334" t="s">
        <v>10981</v>
      </c>
      <c r="E511" s="334" t="s">
        <v>5688</v>
      </c>
      <c r="F511" s="75">
        <v>2.4331799730000006</v>
      </c>
      <c r="G511" s="75">
        <v>0.21284577429999996</v>
      </c>
      <c r="H511" s="75">
        <v>0.38617423321773797</v>
      </c>
      <c r="I511" s="75">
        <v>-0.67193496759823523</v>
      </c>
      <c r="J511" s="44" t="s">
        <v>8626</v>
      </c>
      <c r="K511" s="334" t="s">
        <v>4968</v>
      </c>
      <c r="N511" s="215" t="s">
        <v>5273</v>
      </c>
      <c r="O511" s="44" t="s">
        <v>3405</v>
      </c>
      <c r="P511" s="75" t="s">
        <v>5336</v>
      </c>
    </row>
    <row r="512" spans="1:16" ht="13" customHeight="1" x14ac:dyDescent="0.15">
      <c r="A512" s="44">
        <v>511</v>
      </c>
      <c r="B512" s="215" t="s">
        <v>16</v>
      </c>
      <c r="C512" s="215" t="s">
        <v>6</v>
      </c>
      <c r="D512" s="334" t="s">
        <v>10981</v>
      </c>
      <c r="E512" s="334" t="s">
        <v>5688</v>
      </c>
      <c r="F512" s="75">
        <v>0.13501483269999998</v>
      </c>
      <c r="G512" s="75">
        <v>0.11364008559999997</v>
      </c>
      <c r="H512" s="75">
        <v>-0.86961851738718932</v>
      </c>
      <c r="I512" s="75">
        <v>-0.94446844781434591</v>
      </c>
      <c r="J512" s="44" t="s">
        <v>8626</v>
      </c>
      <c r="K512" s="334" t="s">
        <v>4968</v>
      </c>
      <c r="N512" s="215" t="s">
        <v>5099</v>
      </c>
      <c r="O512" s="44" t="s">
        <v>3405</v>
      </c>
      <c r="P512" s="75" t="s">
        <v>5336</v>
      </c>
    </row>
    <row r="513" spans="1:16" ht="13" customHeight="1" x14ac:dyDescent="0.15">
      <c r="A513" s="44">
        <v>512</v>
      </c>
      <c r="B513" s="215" t="s">
        <v>16</v>
      </c>
      <c r="C513" s="215" t="s">
        <v>6</v>
      </c>
      <c r="D513" s="334" t="s">
        <v>10981</v>
      </c>
      <c r="E513" s="334" t="s">
        <v>5688</v>
      </c>
      <c r="F513" s="75">
        <v>8.4114431530000006E-2</v>
      </c>
      <c r="G513" s="75">
        <v>4.2954203079999982E-2</v>
      </c>
      <c r="H513" s="75">
        <v>-1.0751294858173952</v>
      </c>
      <c r="I513" s="75">
        <v>-1.3669943339249064</v>
      </c>
      <c r="J513" s="44" t="s">
        <v>8626</v>
      </c>
      <c r="K513" s="334" t="s">
        <v>4968</v>
      </c>
      <c r="N513" s="215" t="s">
        <v>5558</v>
      </c>
      <c r="O513" s="44" t="s">
        <v>3405</v>
      </c>
      <c r="P513" s="75" t="s">
        <v>5336</v>
      </c>
    </row>
    <row r="514" spans="1:16" ht="13" customHeight="1" x14ac:dyDescent="0.15">
      <c r="A514" s="44">
        <v>513</v>
      </c>
      <c r="B514" s="215" t="s">
        <v>16</v>
      </c>
      <c r="C514" s="215" t="s">
        <v>6</v>
      </c>
      <c r="D514" s="334" t="s">
        <v>10981</v>
      </c>
      <c r="E514" s="334" t="s">
        <v>5688</v>
      </c>
      <c r="F514" s="75">
        <v>0.37182661999999994</v>
      </c>
      <c r="G514" s="75">
        <v>4.8954070740000001E-2</v>
      </c>
      <c r="H514" s="75">
        <v>-0.42965952122022355</v>
      </c>
      <c r="I514" s="75">
        <v>-1.3102111889188002</v>
      </c>
      <c r="J514" s="44" t="s">
        <v>8626</v>
      </c>
      <c r="K514" s="334" t="s">
        <v>4968</v>
      </c>
      <c r="N514" s="215" t="s">
        <v>5267</v>
      </c>
      <c r="O514" s="44" t="s">
        <v>3405</v>
      </c>
      <c r="P514" s="75" t="s">
        <v>5336</v>
      </c>
    </row>
    <row r="515" spans="1:16" ht="13" customHeight="1" x14ac:dyDescent="0.15">
      <c r="A515" s="44">
        <v>514</v>
      </c>
      <c r="B515" s="215" t="s">
        <v>16</v>
      </c>
      <c r="C515" s="215" t="s">
        <v>6</v>
      </c>
      <c r="D515" s="334" t="s">
        <v>10981</v>
      </c>
      <c r="E515" s="334" t="s">
        <v>5688</v>
      </c>
      <c r="F515" s="75">
        <v>0.11742335999999999</v>
      </c>
      <c r="G515" s="75">
        <v>3.4864029849999985E-2</v>
      </c>
      <c r="H515" s="75">
        <v>-0.93024549670080536</v>
      </c>
      <c r="I515" s="75">
        <v>-1.4576224152619794</v>
      </c>
      <c r="J515" s="44" t="s">
        <v>8626</v>
      </c>
      <c r="K515" s="334" t="s">
        <v>4968</v>
      </c>
      <c r="N515" s="215" t="s">
        <v>5408</v>
      </c>
      <c r="O515" s="44" t="s">
        <v>3405</v>
      </c>
      <c r="P515" s="75" t="s">
        <v>5336</v>
      </c>
    </row>
    <row r="516" spans="1:16" ht="13" customHeight="1" x14ac:dyDescent="0.15">
      <c r="A516" s="44">
        <v>515</v>
      </c>
      <c r="B516" s="215" t="s">
        <v>16</v>
      </c>
      <c r="C516" s="215" t="s">
        <v>6</v>
      </c>
      <c r="D516" s="334" t="s">
        <v>10981</v>
      </c>
      <c r="E516" s="334" t="s">
        <v>5688</v>
      </c>
      <c r="F516" s="75">
        <v>0.15740344999999997</v>
      </c>
      <c r="G516" s="75">
        <v>4.8286284479999983E-2</v>
      </c>
      <c r="H516" s="75">
        <v>-0.80298575292014196</v>
      </c>
      <c r="I516" s="75">
        <v>-1.316176211288707</v>
      </c>
      <c r="J516" s="44" t="s">
        <v>8626</v>
      </c>
      <c r="K516" s="334" t="s">
        <v>4968</v>
      </c>
      <c r="N516" s="215" t="s">
        <v>5409</v>
      </c>
      <c r="O516" s="44" t="s">
        <v>3405</v>
      </c>
      <c r="P516" s="75" t="s">
        <v>5336</v>
      </c>
    </row>
    <row r="517" spans="1:16" ht="13" customHeight="1" x14ac:dyDescent="0.15">
      <c r="A517" s="44">
        <v>516</v>
      </c>
      <c r="B517" s="215" t="s">
        <v>16</v>
      </c>
      <c r="C517" s="215" t="s">
        <v>6</v>
      </c>
      <c r="D517" s="334" t="s">
        <v>10981</v>
      </c>
      <c r="E517" s="334" t="s">
        <v>5688</v>
      </c>
      <c r="F517" s="75">
        <v>0.11180551999999999</v>
      </c>
      <c r="G517" s="75">
        <v>5.1139873019999969E-2</v>
      </c>
      <c r="H517" s="75">
        <v>-0.95153675417446204</v>
      </c>
      <c r="I517" s="75">
        <v>-1.2912403546589555</v>
      </c>
      <c r="J517" s="44" t="s">
        <v>8626</v>
      </c>
      <c r="K517" s="334" t="s">
        <v>4968</v>
      </c>
      <c r="N517" s="215" t="s">
        <v>5690</v>
      </c>
      <c r="O517" s="44" t="s">
        <v>3405</v>
      </c>
      <c r="P517" s="75" t="s">
        <v>5336</v>
      </c>
    </row>
    <row r="518" spans="1:16" ht="13" customHeight="1" x14ac:dyDescent="0.15">
      <c r="A518" s="44">
        <v>517</v>
      </c>
      <c r="B518" s="215" t="s">
        <v>16</v>
      </c>
      <c r="C518" s="215" t="s">
        <v>6</v>
      </c>
      <c r="D518" s="334" t="s">
        <v>10981</v>
      </c>
      <c r="E518" s="334" t="s">
        <v>5688</v>
      </c>
      <c r="F518" s="75">
        <v>0.12718788279999996</v>
      </c>
      <c r="G518" s="75">
        <v>3.6762154949999987E-2</v>
      </c>
      <c r="H518" s="75">
        <v>-0.89555426198763932</v>
      </c>
      <c r="I518" s="75">
        <v>-1.434599038758638</v>
      </c>
      <c r="J518" s="44" t="s">
        <v>8626</v>
      </c>
      <c r="K518" s="334" t="s">
        <v>4968</v>
      </c>
      <c r="N518" s="215" t="s">
        <v>5410</v>
      </c>
      <c r="O518" s="44" t="s">
        <v>3405</v>
      </c>
      <c r="P518" s="75" t="s">
        <v>5336</v>
      </c>
    </row>
    <row r="519" spans="1:16" ht="13" customHeight="1" x14ac:dyDescent="0.15">
      <c r="A519" s="44">
        <v>518</v>
      </c>
      <c r="B519" s="215" t="s">
        <v>16</v>
      </c>
      <c r="C519" s="215" t="s">
        <v>6</v>
      </c>
      <c r="D519" s="334" t="s">
        <v>10981</v>
      </c>
      <c r="E519" s="334" t="s">
        <v>5688</v>
      </c>
      <c r="F519" s="75">
        <v>9.9064504889999974E-2</v>
      </c>
      <c r="G519" s="75">
        <v>2.7625771169999987E-2</v>
      </c>
      <c r="H519" s="75">
        <v>-1.0040819266626297</v>
      </c>
      <c r="I519" s="75">
        <v>-1.5586855898606424</v>
      </c>
      <c r="J519" s="44" t="s">
        <v>8626</v>
      </c>
      <c r="K519" s="334" t="s">
        <v>4968</v>
      </c>
      <c r="N519" s="215" t="s">
        <v>5637</v>
      </c>
      <c r="O519" s="44" t="s">
        <v>3405</v>
      </c>
      <c r="P519" s="75" t="s">
        <v>5336</v>
      </c>
    </row>
    <row r="520" spans="1:16" ht="13" customHeight="1" x14ac:dyDescent="0.15">
      <c r="A520" s="44">
        <v>519</v>
      </c>
      <c r="B520" s="215" t="s">
        <v>16</v>
      </c>
      <c r="C520" s="215" t="s">
        <v>6</v>
      </c>
      <c r="D520" s="334" t="s">
        <v>10981</v>
      </c>
      <c r="E520" s="334" t="s">
        <v>5688</v>
      </c>
      <c r="F520" s="75">
        <v>0.11544965129999998</v>
      </c>
      <c r="G520" s="75">
        <v>2.4254406709999999E-2</v>
      </c>
      <c r="H520" s="75">
        <v>-0.93760737447235309</v>
      </c>
      <c r="I520" s="75">
        <v>-1.615209344238268</v>
      </c>
      <c r="J520" s="44" t="s">
        <v>8626</v>
      </c>
      <c r="K520" s="334" t="s">
        <v>4968</v>
      </c>
      <c r="N520" s="215" t="s">
        <v>5655</v>
      </c>
      <c r="O520" s="44" t="s">
        <v>3405</v>
      </c>
      <c r="P520" s="75" t="s">
        <v>5336</v>
      </c>
    </row>
    <row r="521" spans="1:16" ht="13" customHeight="1" x14ac:dyDescent="0.15">
      <c r="A521" s="44">
        <v>520</v>
      </c>
      <c r="B521" s="215" t="s">
        <v>16</v>
      </c>
      <c r="C521" s="215" t="s">
        <v>6</v>
      </c>
      <c r="D521" s="334" t="s">
        <v>10981</v>
      </c>
      <c r="E521" s="334" t="s">
        <v>5688</v>
      </c>
      <c r="F521" s="75">
        <v>0.11315381489999998</v>
      </c>
      <c r="G521" s="75">
        <v>4.0537218139999991E-2</v>
      </c>
      <c r="H521" s="75">
        <v>-0.94633079953435251</v>
      </c>
      <c r="I521" s="75">
        <v>-1.3921460580085974</v>
      </c>
      <c r="J521" s="44" t="s">
        <v>8626</v>
      </c>
      <c r="K521" s="334" t="s">
        <v>4968</v>
      </c>
      <c r="N521" s="215" t="s">
        <v>4970</v>
      </c>
      <c r="O521" s="44" t="s">
        <v>3405</v>
      </c>
      <c r="P521" s="75" t="s">
        <v>5336</v>
      </c>
    </row>
    <row r="522" spans="1:16" ht="13" customHeight="1" x14ac:dyDescent="0.15">
      <c r="A522" s="44">
        <v>521</v>
      </c>
      <c r="B522" s="215" t="s">
        <v>16</v>
      </c>
      <c r="C522" s="215" t="s">
        <v>6</v>
      </c>
      <c r="D522" s="334" t="s">
        <v>10981</v>
      </c>
      <c r="E522" s="334" t="s">
        <v>5688</v>
      </c>
      <c r="F522" s="75">
        <v>0.13745126539999997</v>
      </c>
      <c r="G522" s="75">
        <v>4.6031414869999988E-2</v>
      </c>
      <c r="H522" s="75">
        <v>-0.86185125761238079</v>
      </c>
      <c r="I522" s="75">
        <v>-1.3369456759687237</v>
      </c>
      <c r="J522" s="44" t="s">
        <v>8626</v>
      </c>
      <c r="K522" s="334" t="s">
        <v>4968</v>
      </c>
      <c r="N522" s="215" t="s">
        <v>5394</v>
      </c>
      <c r="O522" s="44" t="s">
        <v>3405</v>
      </c>
      <c r="P522" s="75" t="s">
        <v>5336</v>
      </c>
    </row>
    <row r="523" spans="1:16" ht="13" customHeight="1" x14ac:dyDescent="0.15">
      <c r="A523" s="44">
        <v>522</v>
      </c>
      <c r="B523" s="215" t="s">
        <v>16</v>
      </c>
      <c r="C523" s="215" t="s">
        <v>6</v>
      </c>
      <c r="D523" s="334" t="s">
        <v>10981</v>
      </c>
      <c r="E523" s="334" t="s">
        <v>5688</v>
      </c>
      <c r="F523" s="75">
        <v>0.48723374630000005</v>
      </c>
      <c r="G523" s="75">
        <v>0.38098969620000001</v>
      </c>
      <c r="H523" s="75">
        <v>-0.3122626396602301</v>
      </c>
      <c r="I523" s="75">
        <v>-0.41908676958420565</v>
      </c>
      <c r="J523" s="44" t="s">
        <v>8626</v>
      </c>
      <c r="K523" s="334" t="s">
        <v>4968</v>
      </c>
      <c r="N523" s="215" t="s">
        <v>5395</v>
      </c>
      <c r="O523" s="44" t="s">
        <v>3405</v>
      </c>
      <c r="P523" s="75" t="s">
        <v>5336</v>
      </c>
    </row>
    <row r="524" spans="1:16" ht="13" customHeight="1" x14ac:dyDescent="0.15">
      <c r="A524" s="44">
        <v>523</v>
      </c>
      <c r="B524" s="215" t="s">
        <v>16</v>
      </c>
      <c r="C524" s="215" t="s">
        <v>6</v>
      </c>
      <c r="D524" s="334" t="s">
        <v>10981</v>
      </c>
      <c r="E524" s="334" t="s">
        <v>5688</v>
      </c>
      <c r="F524" s="75">
        <v>0.28796353739999997</v>
      </c>
      <c r="G524" s="75">
        <v>0.23275726009999997</v>
      </c>
      <c r="H524" s="75">
        <v>-0.5406625001174965</v>
      </c>
      <c r="I524" s="75">
        <v>-0.63309676374213653</v>
      </c>
      <c r="J524" s="44" t="s">
        <v>8626</v>
      </c>
      <c r="K524" s="334" t="s">
        <v>4968</v>
      </c>
      <c r="N524" s="215" t="s">
        <v>5536</v>
      </c>
      <c r="O524" s="44" t="s">
        <v>3405</v>
      </c>
      <c r="P524" s="75" t="s">
        <v>5336</v>
      </c>
    </row>
    <row r="525" spans="1:16" ht="13" customHeight="1" x14ac:dyDescent="0.15">
      <c r="A525" s="44">
        <v>524</v>
      </c>
      <c r="B525" s="215" t="s">
        <v>16</v>
      </c>
      <c r="C525" s="215" t="s">
        <v>6</v>
      </c>
      <c r="D525" s="334" t="s">
        <v>10981</v>
      </c>
      <c r="E525" s="334" t="s">
        <v>5688</v>
      </c>
      <c r="F525" s="75">
        <v>0.19997622189999997</v>
      </c>
      <c r="G525" s="75">
        <v>0.22924375269999994</v>
      </c>
      <c r="H525" s="75">
        <v>-0.69902164089372842</v>
      </c>
      <c r="I525" s="75">
        <v>-0.63970249079375718</v>
      </c>
      <c r="J525" s="44" t="s">
        <v>8626</v>
      </c>
      <c r="K525" s="334" t="s">
        <v>4968</v>
      </c>
      <c r="N525" s="215" t="s">
        <v>5537</v>
      </c>
      <c r="O525" s="44" t="s">
        <v>3405</v>
      </c>
      <c r="P525" s="75" t="s">
        <v>5336</v>
      </c>
    </row>
    <row r="526" spans="1:16" ht="13" customHeight="1" x14ac:dyDescent="0.15">
      <c r="A526" s="44">
        <v>525</v>
      </c>
      <c r="B526" s="215" t="s">
        <v>16</v>
      </c>
      <c r="C526" s="215" t="s">
        <v>6</v>
      </c>
      <c r="D526" s="334" t="s">
        <v>10981</v>
      </c>
      <c r="E526" s="334" t="s">
        <v>5688</v>
      </c>
      <c r="F526" s="75">
        <v>0.32118160649999999</v>
      </c>
      <c r="G526" s="75">
        <v>0.19869391809999995</v>
      </c>
      <c r="H526" s="75">
        <v>-0.49324933395463749</v>
      </c>
      <c r="I526" s="75">
        <v>-0.70181542617671688</v>
      </c>
      <c r="J526" s="44" t="s">
        <v>8626</v>
      </c>
      <c r="K526" s="334" t="s">
        <v>4968</v>
      </c>
      <c r="N526" s="215" t="s">
        <v>5538</v>
      </c>
      <c r="O526" s="44" t="s">
        <v>3405</v>
      </c>
      <c r="P526" s="75" t="s">
        <v>5336</v>
      </c>
    </row>
    <row r="527" spans="1:16" ht="13" customHeight="1" x14ac:dyDescent="0.15">
      <c r="A527" s="44">
        <v>526</v>
      </c>
      <c r="B527" s="215" t="s">
        <v>16</v>
      </c>
      <c r="C527" s="215" t="s">
        <v>6</v>
      </c>
      <c r="D527" s="334" t="s">
        <v>10981</v>
      </c>
      <c r="E527" s="334" t="s">
        <v>5688</v>
      </c>
      <c r="F527" s="75">
        <v>0.36787254819999998</v>
      </c>
      <c r="G527" s="75">
        <v>0.30909450559999996</v>
      </c>
      <c r="H527" s="75">
        <v>-0.43430261937213982</v>
      </c>
      <c r="I527" s="75">
        <v>-0.50990871479696498</v>
      </c>
      <c r="J527" s="44" t="s">
        <v>8626</v>
      </c>
      <c r="K527" s="334" t="s">
        <v>4968</v>
      </c>
      <c r="N527" s="215" t="s">
        <v>5539</v>
      </c>
      <c r="O527" s="44" t="s">
        <v>3405</v>
      </c>
      <c r="P527" s="75" t="s">
        <v>5336</v>
      </c>
    </row>
    <row r="528" spans="1:16" ht="13" customHeight="1" x14ac:dyDescent="0.15">
      <c r="A528" s="44">
        <v>527</v>
      </c>
      <c r="B528" s="215" t="s">
        <v>16</v>
      </c>
      <c r="C528" s="215" t="s">
        <v>6</v>
      </c>
      <c r="D528" s="334" t="s">
        <v>10981</v>
      </c>
      <c r="E528" s="334" t="s">
        <v>5688</v>
      </c>
      <c r="F528" s="75">
        <v>0.35925524160000005</v>
      </c>
      <c r="G528" s="75">
        <v>0.16166993179999997</v>
      </c>
      <c r="H528" s="75">
        <v>-0.44459688671120434</v>
      </c>
      <c r="I528" s="75">
        <v>-0.79137074489016301</v>
      </c>
      <c r="J528" s="44" t="s">
        <v>8626</v>
      </c>
      <c r="K528" s="334" t="s">
        <v>4968</v>
      </c>
      <c r="N528" s="215" t="s">
        <v>5540</v>
      </c>
      <c r="O528" s="44" t="s">
        <v>3405</v>
      </c>
      <c r="P528" s="75" t="s">
        <v>5336</v>
      </c>
    </row>
    <row r="529" spans="1:16" ht="13" customHeight="1" x14ac:dyDescent="0.15">
      <c r="A529" s="44">
        <v>528</v>
      </c>
      <c r="B529" s="215" t="s">
        <v>16</v>
      </c>
      <c r="C529" s="215" t="s">
        <v>6</v>
      </c>
      <c r="D529" s="334" t="s">
        <v>10981</v>
      </c>
      <c r="E529" s="334" t="s">
        <v>5688</v>
      </c>
      <c r="F529" s="75">
        <v>0.16047564789999996</v>
      </c>
      <c r="G529" s="75">
        <v>0.11492425319999997</v>
      </c>
      <c r="H529" s="75">
        <v>-0.79459086223145947</v>
      </c>
      <c r="I529" s="75">
        <v>-0.93958830969793006</v>
      </c>
      <c r="J529" s="44" t="s">
        <v>8626</v>
      </c>
      <c r="K529" s="334" t="s">
        <v>4968</v>
      </c>
      <c r="N529" s="215" t="s">
        <v>5541</v>
      </c>
      <c r="O529" s="44" t="s">
        <v>3405</v>
      </c>
      <c r="P529" s="75" t="s">
        <v>5336</v>
      </c>
    </row>
    <row r="530" spans="1:16" ht="13" customHeight="1" x14ac:dyDescent="0.15">
      <c r="A530" s="44">
        <v>529</v>
      </c>
      <c r="B530" s="215" t="s">
        <v>16</v>
      </c>
      <c r="C530" s="215" t="s">
        <v>6</v>
      </c>
      <c r="D530" s="334" t="s">
        <v>10981</v>
      </c>
      <c r="E530" s="334" t="s">
        <v>5688</v>
      </c>
      <c r="F530" s="75">
        <v>0.31004166029999997</v>
      </c>
      <c r="G530" s="75">
        <v>7.1350389609999967E-2</v>
      </c>
      <c r="H530" s="75">
        <v>-0.50857994609223511</v>
      </c>
      <c r="I530" s="75">
        <v>-1.146603651070552</v>
      </c>
      <c r="J530" s="44" t="s">
        <v>8626</v>
      </c>
      <c r="K530" s="334" t="s">
        <v>4968</v>
      </c>
      <c r="N530" s="215" t="s">
        <v>5598</v>
      </c>
      <c r="O530" s="44" t="s">
        <v>3405</v>
      </c>
      <c r="P530" s="75" t="s">
        <v>5336</v>
      </c>
    </row>
    <row r="531" spans="1:16" ht="13" customHeight="1" x14ac:dyDescent="0.15">
      <c r="A531" s="44">
        <v>530</v>
      </c>
      <c r="B531" s="215" t="s">
        <v>16</v>
      </c>
      <c r="C531" s="215" t="s">
        <v>6</v>
      </c>
      <c r="D531" s="334" t="s">
        <v>10981</v>
      </c>
      <c r="E531" s="334" t="s">
        <v>5688</v>
      </c>
      <c r="F531" s="75">
        <v>1.3479017210000002</v>
      </c>
      <c r="G531" s="75">
        <v>6.8047281169999974E-2</v>
      </c>
      <c r="H531" s="75">
        <v>0.1296582278199408</v>
      </c>
      <c r="I531" s="75">
        <v>-1.1671892223556475</v>
      </c>
      <c r="J531" s="44" t="s">
        <v>8626</v>
      </c>
      <c r="K531" s="334" t="s">
        <v>4968</v>
      </c>
      <c r="N531" s="215" t="s">
        <v>4973</v>
      </c>
      <c r="O531" s="44" t="s">
        <v>3405</v>
      </c>
      <c r="P531" s="75" t="s">
        <v>5336</v>
      </c>
    </row>
    <row r="532" spans="1:16" ht="13" customHeight="1" x14ac:dyDescent="0.15">
      <c r="A532" s="44">
        <v>531</v>
      </c>
      <c r="B532" s="215" t="s">
        <v>16</v>
      </c>
      <c r="C532" s="215" t="s">
        <v>6</v>
      </c>
      <c r="D532" s="334" t="s">
        <v>10981</v>
      </c>
      <c r="E532" s="334" t="s">
        <v>5688</v>
      </c>
      <c r="F532" s="75">
        <v>1.2930280830000001</v>
      </c>
      <c r="G532" s="75">
        <v>0.17978222529999996</v>
      </c>
      <c r="H532" s="75">
        <v>0.11160795733166243</v>
      </c>
      <c r="I532" s="75">
        <v>-0.74525324828531625</v>
      </c>
      <c r="J532" s="44" t="s">
        <v>8626</v>
      </c>
      <c r="K532" s="334" t="s">
        <v>4968</v>
      </c>
      <c r="N532" s="215" t="s">
        <v>5434</v>
      </c>
      <c r="O532" s="44" t="s">
        <v>3405</v>
      </c>
      <c r="P532" s="75" t="s">
        <v>5336</v>
      </c>
    </row>
    <row r="533" spans="1:16" ht="13" customHeight="1" x14ac:dyDescent="0.15">
      <c r="A533" s="44">
        <v>532</v>
      </c>
      <c r="B533" s="215" t="s">
        <v>16</v>
      </c>
      <c r="C533" s="215" t="s">
        <v>6</v>
      </c>
      <c r="D533" s="334" t="s">
        <v>10981</v>
      </c>
      <c r="E533" s="334" t="s">
        <v>5688</v>
      </c>
      <c r="F533" s="75">
        <v>0.84769153419999999</v>
      </c>
      <c r="G533" s="75">
        <v>0.11095588719999999</v>
      </c>
      <c r="H533" s="75">
        <v>-7.1762154071172687E-2</v>
      </c>
      <c r="I533" s="75">
        <v>-0.95484964962266505</v>
      </c>
      <c r="J533" s="44" t="s">
        <v>8626</v>
      </c>
      <c r="K533" s="334" t="s">
        <v>4968</v>
      </c>
      <c r="N533" s="215" t="s">
        <v>5506</v>
      </c>
      <c r="O533" s="44" t="s">
        <v>3405</v>
      </c>
      <c r="P533" s="75" t="s">
        <v>5336</v>
      </c>
    </row>
    <row r="534" spans="1:16" ht="13" customHeight="1" x14ac:dyDescent="0.15">
      <c r="A534" s="44">
        <v>533</v>
      </c>
      <c r="B534" s="215" t="s">
        <v>16</v>
      </c>
      <c r="C534" s="215" t="s">
        <v>6</v>
      </c>
      <c r="D534" s="334" t="s">
        <v>10981</v>
      </c>
      <c r="E534" s="334" t="s">
        <v>5688</v>
      </c>
      <c r="F534" s="75">
        <v>0.4201148307</v>
      </c>
      <c r="G534" s="75">
        <v>0.12560176179999996</v>
      </c>
      <c r="H534" s="75">
        <v>-0.3766319869278858</v>
      </c>
      <c r="I534" s="75">
        <v>-0.90100426876242201</v>
      </c>
      <c r="J534" s="44" t="s">
        <v>8626</v>
      </c>
      <c r="K534" s="334" t="s">
        <v>4968</v>
      </c>
      <c r="N534" s="215" t="s">
        <v>5507</v>
      </c>
      <c r="O534" s="44" t="s">
        <v>3405</v>
      </c>
      <c r="P534" s="75" t="s">
        <v>5336</v>
      </c>
    </row>
    <row r="535" spans="1:16" ht="13" customHeight="1" x14ac:dyDescent="0.15">
      <c r="A535" s="44">
        <v>534</v>
      </c>
      <c r="B535" s="215" t="s">
        <v>16</v>
      </c>
      <c r="C535" s="215" t="s">
        <v>6</v>
      </c>
      <c r="D535" s="334" t="s">
        <v>10981</v>
      </c>
      <c r="E535" s="334" t="s">
        <v>5688</v>
      </c>
      <c r="F535" s="75">
        <v>0.44386639420000001</v>
      </c>
      <c r="G535" s="75">
        <v>0.17446511719999996</v>
      </c>
      <c r="H535" s="75">
        <v>-0.35274773482591465</v>
      </c>
      <c r="I535" s="75">
        <v>-0.75829139347241903</v>
      </c>
      <c r="J535" s="44" t="s">
        <v>8626</v>
      </c>
      <c r="K535" s="334" t="s">
        <v>4968</v>
      </c>
      <c r="N535" s="215" t="s">
        <v>5101</v>
      </c>
      <c r="O535" s="44" t="s">
        <v>3405</v>
      </c>
      <c r="P535" s="75" t="s">
        <v>5336</v>
      </c>
    </row>
    <row r="536" spans="1:16" ht="13" customHeight="1" x14ac:dyDescent="0.15">
      <c r="A536" s="44">
        <v>535</v>
      </c>
      <c r="B536" s="215" t="s">
        <v>16</v>
      </c>
      <c r="C536" s="215" t="s">
        <v>6</v>
      </c>
      <c r="D536" s="334" t="s">
        <v>10981</v>
      </c>
      <c r="E536" s="334" t="s">
        <v>5688</v>
      </c>
      <c r="F536" s="75">
        <v>0.51310375419999998</v>
      </c>
      <c r="G536" s="75">
        <v>0.28839126130000003</v>
      </c>
      <c r="H536" s="75">
        <v>-0.28979480775276312</v>
      </c>
      <c r="I536" s="75">
        <v>-0.54001790354584067</v>
      </c>
      <c r="J536" s="44" t="s">
        <v>8626</v>
      </c>
      <c r="K536" s="334" t="s">
        <v>4968</v>
      </c>
      <c r="N536" s="215" t="s">
        <v>5750</v>
      </c>
      <c r="O536" s="44" t="s">
        <v>3405</v>
      </c>
      <c r="P536" s="75" t="s">
        <v>5336</v>
      </c>
    </row>
    <row r="537" spans="1:16" ht="13" customHeight="1" x14ac:dyDescent="0.15">
      <c r="A537" s="44">
        <v>536</v>
      </c>
      <c r="B537" s="215" t="s">
        <v>16</v>
      </c>
      <c r="C537" s="215" t="s">
        <v>6</v>
      </c>
      <c r="D537" s="334" t="s">
        <v>10981</v>
      </c>
      <c r="E537" s="334" t="s">
        <v>5688</v>
      </c>
      <c r="F537" s="75">
        <v>1.1519450820000001</v>
      </c>
      <c r="G537" s="75">
        <v>0.49181128340000002</v>
      </c>
      <c r="H537" s="75">
        <v>6.1431774961432636E-2</v>
      </c>
      <c r="I537" s="75">
        <v>-0.30820151166451637</v>
      </c>
      <c r="J537" s="44" t="s">
        <v>8626</v>
      </c>
      <c r="K537" s="334" t="s">
        <v>4968</v>
      </c>
      <c r="N537" s="215" t="s">
        <v>5751</v>
      </c>
      <c r="O537" s="44" t="s">
        <v>3405</v>
      </c>
      <c r="P537" s="75" t="s">
        <v>5336</v>
      </c>
    </row>
    <row r="538" spans="1:16" ht="13" customHeight="1" x14ac:dyDescent="0.15">
      <c r="A538" s="44">
        <v>537</v>
      </c>
      <c r="B538" s="215" t="s">
        <v>16</v>
      </c>
      <c r="C538" s="215" t="s">
        <v>6</v>
      </c>
      <c r="D538" s="334" t="s">
        <v>10981</v>
      </c>
      <c r="E538" s="334" t="s">
        <v>5688</v>
      </c>
      <c r="F538" s="75">
        <v>0.6708159950999999</v>
      </c>
      <c r="G538" s="75">
        <v>0.26391532049999994</v>
      </c>
      <c r="H538" s="75">
        <v>-0.17339659051906933</v>
      </c>
      <c r="I538" s="75">
        <v>-0.57853539789862196</v>
      </c>
      <c r="J538" s="44" t="s">
        <v>8626</v>
      </c>
      <c r="K538" s="334" t="s">
        <v>4968</v>
      </c>
      <c r="N538" s="215" t="s">
        <v>5051</v>
      </c>
      <c r="O538" s="44" t="s">
        <v>3405</v>
      </c>
      <c r="P538" s="75" t="s">
        <v>5336</v>
      </c>
    </row>
    <row r="539" spans="1:16" ht="13" customHeight="1" x14ac:dyDescent="0.15">
      <c r="A539" s="44">
        <v>538</v>
      </c>
      <c r="B539" s="215" t="s">
        <v>16</v>
      </c>
      <c r="C539" s="215" t="s">
        <v>6</v>
      </c>
      <c r="D539" s="334" t="s">
        <v>10981</v>
      </c>
      <c r="E539" s="334" t="s">
        <v>5688</v>
      </c>
      <c r="F539" s="75">
        <v>0.95435237460000011</v>
      </c>
      <c r="G539" s="75">
        <v>0.47993212419999992</v>
      </c>
      <c r="H539" s="75">
        <v>-2.0291241555334769E-2</v>
      </c>
      <c r="I539" s="75">
        <v>-0.31882017964484738</v>
      </c>
      <c r="J539" s="44" t="s">
        <v>8626</v>
      </c>
      <c r="K539" s="334" t="s">
        <v>4968</v>
      </c>
      <c r="N539" s="215" t="s">
        <v>5065</v>
      </c>
      <c r="O539" s="44" t="s">
        <v>3405</v>
      </c>
      <c r="P539" s="75" t="s">
        <v>5336</v>
      </c>
    </row>
    <row r="540" spans="1:16" ht="13" customHeight="1" x14ac:dyDescent="0.15">
      <c r="A540" s="44">
        <v>539</v>
      </c>
      <c r="B540" s="215" t="s">
        <v>16</v>
      </c>
      <c r="C540" s="215" t="s">
        <v>6</v>
      </c>
      <c r="D540" s="334" t="s">
        <v>10981</v>
      </c>
      <c r="E540" s="334" t="s">
        <v>5688</v>
      </c>
      <c r="F540" s="75">
        <v>0.8606865641</v>
      </c>
      <c r="G540" s="75">
        <v>0.22993573</v>
      </c>
      <c r="H540" s="75">
        <v>-6.5154976612327303E-2</v>
      </c>
      <c r="I540" s="75">
        <v>-0.63839353792538645</v>
      </c>
      <c r="J540" s="44" t="s">
        <v>8626</v>
      </c>
      <c r="K540" s="334" t="s">
        <v>4968</v>
      </c>
      <c r="N540" s="215" t="s">
        <v>5341</v>
      </c>
      <c r="O540" s="44" t="s">
        <v>3405</v>
      </c>
      <c r="P540" s="75" t="s">
        <v>5336</v>
      </c>
    </row>
    <row r="541" spans="1:16" ht="13" customHeight="1" x14ac:dyDescent="0.15">
      <c r="A541" s="44">
        <v>540</v>
      </c>
      <c r="B541" s="215" t="s">
        <v>16</v>
      </c>
      <c r="C541" s="215" t="s">
        <v>6</v>
      </c>
      <c r="D541" s="334" t="s">
        <v>10981</v>
      </c>
      <c r="E541" s="334" t="s">
        <v>5688</v>
      </c>
      <c r="F541" s="75">
        <v>0.85174903590000006</v>
      </c>
      <c r="G541" s="75">
        <v>0.10060877349999996</v>
      </c>
      <c r="H541" s="75">
        <v>-6.9688349340415998E-2</v>
      </c>
      <c r="I541" s="75">
        <v>-0.99736414535866036</v>
      </c>
      <c r="J541" s="44" t="s">
        <v>8626</v>
      </c>
      <c r="K541" s="334" t="s">
        <v>4968</v>
      </c>
      <c r="N541" s="215" t="s">
        <v>5230</v>
      </c>
      <c r="O541" s="44" t="s">
        <v>3405</v>
      </c>
      <c r="P541" s="75" t="s">
        <v>5336</v>
      </c>
    </row>
    <row r="542" spans="1:16" ht="13" customHeight="1" x14ac:dyDescent="0.15">
      <c r="A542" s="44">
        <v>541</v>
      </c>
      <c r="B542" s="215" t="s">
        <v>16</v>
      </c>
      <c r="C542" s="215" t="s">
        <v>6</v>
      </c>
      <c r="D542" s="334" t="s">
        <v>10981</v>
      </c>
      <c r="E542" s="334" t="s">
        <v>5688</v>
      </c>
      <c r="F542" s="75">
        <v>0.66471922379999993</v>
      </c>
      <c r="G542" s="75">
        <v>0.11609915019999997</v>
      </c>
      <c r="H542" s="75">
        <v>-0.17736176116938904</v>
      </c>
      <c r="I542" s="75">
        <v>-0.93517095911415149</v>
      </c>
      <c r="J542" s="44" t="s">
        <v>8626</v>
      </c>
      <c r="K542" s="334" t="s">
        <v>4968</v>
      </c>
      <c r="N542" s="215" t="s">
        <v>5712</v>
      </c>
      <c r="O542" s="44" t="s">
        <v>3405</v>
      </c>
      <c r="P542" s="75" t="s">
        <v>5336</v>
      </c>
    </row>
    <row r="543" spans="1:16" ht="13" customHeight="1" x14ac:dyDescent="0.15">
      <c r="A543" s="44">
        <v>542</v>
      </c>
      <c r="B543" s="215" t="s">
        <v>16</v>
      </c>
      <c r="C543" s="215" t="s">
        <v>6</v>
      </c>
      <c r="D543" s="334" t="s">
        <v>10981</v>
      </c>
      <c r="E543" s="334" t="s">
        <v>5688</v>
      </c>
      <c r="F543" s="75">
        <v>0.80626510190000023</v>
      </c>
      <c r="G543" s="75">
        <v>0.37013797449999997</v>
      </c>
      <c r="H543" s="75">
        <v>-9.3522137646087661E-2</v>
      </c>
      <c r="I543" s="75">
        <v>-0.43163635594848332</v>
      </c>
      <c r="J543" s="44" t="s">
        <v>8626</v>
      </c>
      <c r="K543" s="334" t="s">
        <v>4968</v>
      </c>
      <c r="N543" s="215" t="s">
        <v>5455</v>
      </c>
      <c r="O543" s="44" t="s">
        <v>3405</v>
      </c>
      <c r="P543" s="75" t="s">
        <v>5336</v>
      </c>
    </row>
    <row r="544" spans="1:16" ht="13" customHeight="1" x14ac:dyDescent="0.15">
      <c r="A544" s="44">
        <v>543</v>
      </c>
      <c r="B544" s="215" t="s">
        <v>16</v>
      </c>
      <c r="C544" s="215" t="s">
        <v>6</v>
      </c>
      <c r="D544" s="334" t="s">
        <v>10981</v>
      </c>
      <c r="E544" s="334" t="s">
        <v>5688</v>
      </c>
      <c r="F544" s="75">
        <v>0.77088684569999999</v>
      </c>
      <c r="G544" s="75">
        <v>0.60329628890000009</v>
      </c>
      <c r="H544" s="75">
        <v>-0.1130093650029758</v>
      </c>
      <c r="I544" s="75">
        <v>-0.21946934618236713</v>
      </c>
      <c r="J544" s="44" t="s">
        <v>8626</v>
      </c>
      <c r="K544" s="334" t="s">
        <v>4968</v>
      </c>
      <c r="N544" s="215" t="s">
        <v>5508</v>
      </c>
      <c r="O544" s="44" t="s">
        <v>3405</v>
      </c>
      <c r="P544" s="75" t="s">
        <v>5336</v>
      </c>
    </row>
    <row r="545" spans="1:16" ht="13" customHeight="1" x14ac:dyDescent="0.15">
      <c r="A545" s="44">
        <v>544</v>
      </c>
      <c r="B545" s="215" t="s">
        <v>16</v>
      </c>
      <c r="C545" s="215" t="s">
        <v>6</v>
      </c>
      <c r="D545" s="334" t="s">
        <v>10981</v>
      </c>
      <c r="E545" s="334" t="s">
        <v>5688</v>
      </c>
      <c r="F545" s="75">
        <v>0.66230045519999992</v>
      </c>
      <c r="G545" s="75">
        <v>0.1727653619</v>
      </c>
      <c r="H545" s="75">
        <v>-0.17894494646182355</v>
      </c>
      <c r="I545" s="75">
        <v>-0.7625433257668951</v>
      </c>
      <c r="J545" s="44" t="s">
        <v>8626</v>
      </c>
      <c r="K545" s="334" t="s">
        <v>4968</v>
      </c>
      <c r="N545" s="215" t="s">
        <v>5509</v>
      </c>
      <c r="O545" s="44" t="s">
        <v>3405</v>
      </c>
      <c r="P545" s="75" t="s">
        <v>5336</v>
      </c>
    </row>
    <row r="546" spans="1:16" ht="13" customHeight="1" x14ac:dyDescent="0.15">
      <c r="A546" s="44">
        <v>545</v>
      </c>
      <c r="B546" s="215" t="s">
        <v>16</v>
      </c>
      <c r="C546" s="215" t="s">
        <v>6</v>
      </c>
      <c r="D546" s="334" t="s">
        <v>10981</v>
      </c>
      <c r="E546" s="334" t="s">
        <v>5688</v>
      </c>
      <c r="F546" s="75">
        <v>0.29827197189999993</v>
      </c>
      <c r="G546" s="75">
        <v>7.4395799999999984E-2</v>
      </c>
      <c r="H546" s="75">
        <v>-0.52538755462004361</v>
      </c>
      <c r="I546" s="75">
        <v>-1.1284515817701273</v>
      </c>
      <c r="J546" s="44" t="s">
        <v>8626</v>
      </c>
      <c r="K546" s="334" t="s">
        <v>4968</v>
      </c>
      <c r="N546" s="215" t="s">
        <v>4987</v>
      </c>
      <c r="O546" s="44" t="s">
        <v>3405</v>
      </c>
      <c r="P546" s="75" t="s">
        <v>5336</v>
      </c>
    </row>
    <row r="547" spans="1:16" ht="13" customHeight="1" x14ac:dyDescent="0.15">
      <c r="A547" s="44">
        <v>546</v>
      </c>
      <c r="B547" s="215" t="s">
        <v>16</v>
      </c>
      <c r="C547" s="215" t="s">
        <v>6</v>
      </c>
      <c r="D547" s="334" t="s">
        <v>10981</v>
      </c>
      <c r="E547" s="334" t="s">
        <v>5688</v>
      </c>
      <c r="F547" s="75">
        <v>0.7914536808</v>
      </c>
      <c r="G547" s="75">
        <v>0.2164253545</v>
      </c>
      <c r="H547" s="75">
        <v>-0.10157449679858831</v>
      </c>
      <c r="I547" s="75">
        <v>-0.66469186244522172</v>
      </c>
      <c r="J547" s="44" t="s">
        <v>8626</v>
      </c>
      <c r="K547" s="334" t="s">
        <v>4968</v>
      </c>
      <c r="N547" s="215" t="s">
        <v>5025</v>
      </c>
      <c r="O547" s="44" t="s">
        <v>3405</v>
      </c>
      <c r="P547" s="75" t="s">
        <v>5336</v>
      </c>
    </row>
    <row r="548" spans="1:16" ht="13" customHeight="1" x14ac:dyDescent="0.15">
      <c r="A548" s="44">
        <v>547</v>
      </c>
      <c r="B548" s="215" t="s">
        <v>16</v>
      </c>
      <c r="C548" s="215" t="s">
        <v>6</v>
      </c>
      <c r="D548" s="334" t="s">
        <v>10981</v>
      </c>
      <c r="E548" s="334" t="s">
        <v>5688</v>
      </c>
      <c r="F548" s="75">
        <v>0.46897086179999997</v>
      </c>
      <c r="G548" s="75">
        <v>0.28970093819999998</v>
      </c>
      <c r="H548" s="75">
        <v>-0.32885414012626507</v>
      </c>
      <c r="I548" s="75">
        <v>-0.5380500983260168</v>
      </c>
      <c r="J548" s="44" t="s">
        <v>8626</v>
      </c>
      <c r="K548" s="334" t="s">
        <v>4968</v>
      </c>
      <c r="N548" s="215" t="s">
        <v>5641</v>
      </c>
      <c r="O548" s="44" t="s">
        <v>3405</v>
      </c>
      <c r="P548" s="75" t="s">
        <v>5336</v>
      </c>
    </row>
    <row r="549" spans="1:16" ht="13" customHeight="1" x14ac:dyDescent="0.15">
      <c r="A549" s="44">
        <v>548</v>
      </c>
      <c r="B549" s="215" t="s">
        <v>16</v>
      </c>
      <c r="C549" s="215" t="s">
        <v>6</v>
      </c>
      <c r="D549" s="334" t="s">
        <v>10981</v>
      </c>
      <c r="E549" s="334" t="s">
        <v>5688</v>
      </c>
      <c r="F549" s="75">
        <v>0.31691193480000002</v>
      </c>
      <c r="G549" s="75">
        <v>0.15921002499999995</v>
      </c>
      <c r="H549" s="75">
        <v>-0.49906140511332125</v>
      </c>
      <c r="I549" s="75">
        <v>-0.79802958945573066</v>
      </c>
      <c r="J549" s="44" t="s">
        <v>8626</v>
      </c>
      <c r="K549" s="334" t="s">
        <v>4968</v>
      </c>
      <c r="N549" s="215" t="s">
        <v>5327</v>
      </c>
      <c r="O549" s="44" t="s">
        <v>3405</v>
      </c>
      <c r="P549" s="75" t="s">
        <v>5336</v>
      </c>
    </row>
    <row r="550" spans="1:16" ht="13" customHeight="1" x14ac:dyDescent="0.15">
      <c r="A550" s="44">
        <v>549</v>
      </c>
      <c r="B550" s="215" t="s">
        <v>16</v>
      </c>
      <c r="C550" s="215" t="s">
        <v>6</v>
      </c>
      <c r="D550" s="334" t="s">
        <v>10981</v>
      </c>
      <c r="E550" s="334" t="s">
        <v>5688</v>
      </c>
      <c r="F550" s="75">
        <v>0.35157281509999999</v>
      </c>
      <c r="G550" s="75">
        <v>0.1668658979</v>
      </c>
      <c r="H550" s="75">
        <v>-0.45398471354280695</v>
      </c>
      <c r="I550" s="75">
        <v>-0.77763241027780328</v>
      </c>
      <c r="J550" s="44" t="s">
        <v>8626</v>
      </c>
      <c r="K550" s="334" t="s">
        <v>4968</v>
      </c>
      <c r="N550" s="215" t="s">
        <v>5328</v>
      </c>
      <c r="O550" s="44" t="s">
        <v>3405</v>
      </c>
      <c r="P550" s="75" t="s">
        <v>5336</v>
      </c>
    </row>
    <row r="551" spans="1:16" ht="13" customHeight="1" x14ac:dyDescent="0.15">
      <c r="A551" s="44">
        <v>550</v>
      </c>
      <c r="B551" s="215" t="s">
        <v>16</v>
      </c>
      <c r="C551" s="215" t="s">
        <v>6</v>
      </c>
      <c r="D551" s="334" t="s">
        <v>10981</v>
      </c>
      <c r="E551" s="334" t="s">
        <v>5688</v>
      </c>
      <c r="F551" s="75">
        <v>0.23702665029999995</v>
      </c>
      <c r="G551" s="75">
        <v>6.6310091009999961E-2</v>
      </c>
      <c r="H551" s="75">
        <v>-0.62520282096231872</v>
      </c>
      <c r="I551" s="75">
        <v>-1.1784203760223348</v>
      </c>
      <c r="J551" s="44" t="s">
        <v>8626</v>
      </c>
      <c r="K551" s="334" t="s">
        <v>4968</v>
      </c>
      <c r="N551" s="215" t="s">
        <v>5625</v>
      </c>
      <c r="O551" s="44" t="s">
        <v>3405</v>
      </c>
      <c r="P551" s="75" t="s">
        <v>5336</v>
      </c>
    </row>
    <row r="552" spans="1:16" ht="13" customHeight="1" x14ac:dyDescent="0.15">
      <c r="A552" s="44">
        <v>551</v>
      </c>
      <c r="B552" s="215" t="s">
        <v>16</v>
      </c>
      <c r="C552" s="215" t="s">
        <v>6</v>
      </c>
      <c r="D552" s="334" t="s">
        <v>10981</v>
      </c>
      <c r="E552" s="334" t="s">
        <v>5688</v>
      </c>
      <c r="F552" s="75">
        <v>0.41358952809999999</v>
      </c>
      <c r="G552" s="75">
        <v>0.23097251689999998</v>
      </c>
      <c r="H552" s="75">
        <v>-0.38343046591498381</v>
      </c>
      <c r="I552" s="75">
        <v>-0.63643969313277837</v>
      </c>
      <c r="J552" s="44" t="s">
        <v>8626</v>
      </c>
      <c r="K552" s="334" t="s">
        <v>4968</v>
      </c>
      <c r="N552" s="215" t="s">
        <v>5765</v>
      </c>
      <c r="O552" s="44" t="s">
        <v>3405</v>
      </c>
      <c r="P552" s="75" t="s">
        <v>5336</v>
      </c>
    </row>
    <row r="553" spans="1:16" ht="13" customHeight="1" x14ac:dyDescent="0.15">
      <c r="A553" s="44">
        <v>552</v>
      </c>
      <c r="B553" s="215" t="s">
        <v>16</v>
      </c>
      <c r="C553" s="215" t="s">
        <v>6</v>
      </c>
      <c r="D553" s="334" t="s">
        <v>10981</v>
      </c>
      <c r="E553" s="334" t="s">
        <v>5688</v>
      </c>
      <c r="F553" s="75">
        <v>0.2431743794</v>
      </c>
      <c r="G553" s="75">
        <v>7.9065922819999981E-2</v>
      </c>
      <c r="H553" s="75">
        <v>-0.61408218380448765</v>
      </c>
      <c r="I553" s="75">
        <v>-1.1020106558202998</v>
      </c>
      <c r="J553" s="44" t="s">
        <v>8626</v>
      </c>
      <c r="K553" s="334" t="s">
        <v>4968</v>
      </c>
      <c r="N553" s="215" t="s">
        <v>5473</v>
      </c>
      <c r="O553" s="44" t="s">
        <v>3405</v>
      </c>
      <c r="P553" s="75" t="s">
        <v>5336</v>
      </c>
    </row>
    <row r="554" spans="1:16" ht="13" customHeight="1" x14ac:dyDescent="0.15">
      <c r="A554" s="44">
        <v>553</v>
      </c>
      <c r="B554" s="215" t="s">
        <v>16</v>
      </c>
      <c r="C554" s="215" t="s">
        <v>6</v>
      </c>
      <c r="D554" s="334" t="s">
        <v>10981</v>
      </c>
      <c r="E554" s="334" t="s">
        <v>5688</v>
      </c>
      <c r="F554" s="75">
        <v>0.26114773730000002</v>
      </c>
      <c r="G554" s="75">
        <v>0.14886196109999997</v>
      </c>
      <c r="H554" s="75">
        <v>-0.58311373273099432</v>
      </c>
      <c r="I554" s="75">
        <v>-0.82721626393276515</v>
      </c>
      <c r="J554" s="44" t="s">
        <v>8626</v>
      </c>
      <c r="K554" s="334" t="s">
        <v>4968</v>
      </c>
      <c r="N554" s="215" t="s">
        <v>5282</v>
      </c>
      <c r="O554" s="44" t="s">
        <v>3405</v>
      </c>
      <c r="P554" s="75" t="s">
        <v>5336</v>
      </c>
    </row>
    <row r="555" spans="1:16" ht="13" customHeight="1" x14ac:dyDescent="0.15">
      <c r="A555" s="44">
        <v>554</v>
      </c>
      <c r="B555" s="215" t="s">
        <v>16</v>
      </c>
      <c r="C555" s="215" t="s">
        <v>6</v>
      </c>
      <c r="D555" s="334" t="s">
        <v>10981</v>
      </c>
      <c r="E555" s="334" t="s">
        <v>5688</v>
      </c>
      <c r="F555" s="75">
        <v>0.12232818409999996</v>
      </c>
      <c r="G555" s="75">
        <v>8.5800847259999993E-2</v>
      </c>
      <c r="H555" s="75">
        <v>-0.9124734710999054</v>
      </c>
      <c r="I555" s="75">
        <v>-1.0665084235903857</v>
      </c>
      <c r="J555" s="44" t="s">
        <v>8626</v>
      </c>
      <c r="K555" s="334" t="s">
        <v>4968</v>
      </c>
      <c r="N555" s="215" t="s">
        <v>5419</v>
      </c>
      <c r="O555" s="44" t="s">
        <v>3405</v>
      </c>
      <c r="P555" s="75" t="s">
        <v>5336</v>
      </c>
    </row>
    <row r="556" spans="1:16" ht="13" customHeight="1" x14ac:dyDescent="0.15">
      <c r="A556" s="44">
        <v>555</v>
      </c>
      <c r="B556" s="215" t="s">
        <v>16</v>
      </c>
      <c r="C556" s="215" t="s">
        <v>6</v>
      </c>
      <c r="D556" s="334" t="s">
        <v>10981</v>
      </c>
      <c r="E556" s="334" t="s">
        <v>5688</v>
      </c>
      <c r="F556" s="75">
        <v>0.12499367649999996</v>
      </c>
      <c r="G556" s="75">
        <v>5.3647334839999998E-2</v>
      </c>
      <c r="H556" s="75">
        <v>-0.90311195763692431</v>
      </c>
      <c r="I556" s="75">
        <v>-1.2704518485914484</v>
      </c>
      <c r="J556" s="44" t="s">
        <v>8626</v>
      </c>
      <c r="K556" s="334" t="s">
        <v>4968</v>
      </c>
      <c r="N556" s="215" t="s">
        <v>5420</v>
      </c>
      <c r="O556" s="44" t="s">
        <v>3405</v>
      </c>
      <c r="P556" s="75" t="s">
        <v>5336</v>
      </c>
    </row>
    <row r="557" spans="1:16" ht="13" customHeight="1" x14ac:dyDescent="0.15">
      <c r="A557" s="44">
        <v>556</v>
      </c>
      <c r="B557" s="215" t="s">
        <v>16</v>
      </c>
      <c r="C557" s="215" t="s">
        <v>6</v>
      </c>
      <c r="D557" s="334" t="s">
        <v>10981</v>
      </c>
      <c r="E557" s="334" t="s">
        <v>5688</v>
      </c>
      <c r="F557" s="75">
        <v>0.13018783179999996</v>
      </c>
      <c r="G557" s="75">
        <v>5.1661295389999987E-2</v>
      </c>
      <c r="H557" s="75">
        <v>-0.88542960585287056</v>
      </c>
      <c r="I557" s="75">
        <v>-1.2868347082347962</v>
      </c>
      <c r="J557" s="44" t="s">
        <v>8626</v>
      </c>
      <c r="K557" s="334" t="s">
        <v>4968</v>
      </c>
      <c r="N557" s="215" t="s">
        <v>4979</v>
      </c>
      <c r="O557" s="44" t="s">
        <v>3405</v>
      </c>
      <c r="P557" s="75" t="s">
        <v>5336</v>
      </c>
    </row>
    <row r="558" spans="1:16" ht="13" customHeight="1" x14ac:dyDescent="0.15">
      <c r="A558" s="44">
        <v>557</v>
      </c>
      <c r="B558" s="215" t="s">
        <v>16</v>
      </c>
      <c r="C558" s="215" t="s">
        <v>6</v>
      </c>
      <c r="D558" s="334" t="s">
        <v>10981</v>
      </c>
      <c r="E558" s="334" t="s">
        <v>5688</v>
      </c>
      <c r="F558" s="75">
        <v>7.4819499329999997E-2</v>
      </c>
      <c r="G558" s="75">
        <v>2.1436928049999995E-2</v>
      </c>
      <c r="H558" s="75">
        <v>-1.125985202298543</v>
      </c>
      <c r="I558" s="75">
        <v>-1.6688374496938565</v>
      </c>
      <c r="J558" s="44" t="s">
        <v>8626</v>
      </c>
      <c r="K558" s="334" t="s">
        <v>4968</v>
      </c>
      <c r="N558" s="215" t="s">
        <v>5730</v>
      </c>
      <c r="O558" s="44" t="s">
        <v>3405</v>
      </c>
      <c r="P558" s="75" t="s">
        <v>5336</v>
      </c>
    </row>
    <row r="559" spans="1:16" ht="13" customHeight="1" x14ac:dyDescent="0.15">
      <c r="A559" s="44">
        <v>558</v>
      </c>
      <c r="B559" s="215" t="s">
        <v>16</v>
      </c>
      <c r="C559" s="215" t="s">
        <v>6</v>
      </c>
      <c r="D559" s="334" t="s">
        <v>10981</v>
      </c>
      <c r="E559" s="334" t="s">
        <v>5688</v>
      </c>
      <c r="F559" s="75">
        <v>9.2984604039999974E-2</v>
      </c>
      <c r="G559" s="75">
        <v>2.5479101169999983E-2</v>
      </c>
      <c r="H559" s="75">
        <v>-1.0315889539620973</v>
      </c>
      <c r="I559" s="75">
        <v>-1.5938158967367826</v>
      </c>
      <c r="J559" s="44" t="s">
        <v>8626</v>
      </c>
      <c r="K559" s="334" t="s">
        <v>4968</v>
      </c>
      <c r="N559" s="215" t="s">
        <v>5198</v>
      </c>
      <c r="O559" s="44" t="s">
        <v>3405</v>
      </c>
      <c r="P559" s="75" t="s">
        <v>5336</v>
      </c>
    </row>
    <row r="560" spans="1:16" ht="13" customHeight="1" x14ac:dyDescent="0.15">
      <c r="A560" s="44">
        <v>559</v>
      </c>
      <c r="B560" s="215" t="s">
        <v>16</v>
      </c>
      <c r="C560" s="215" t="s">
        <v>6</v>
      </c>
      <c r="D560" s="334" t="s">
        <v>10981</v>
      </c>
      <c r="E560" s="334" t="s">
        <v>5688</v>
      </c>
      <c r="F560" s="75">
        <v>0.10357195109999999</v>
      </c>
      <c r="G560" s="75">
        <v>3.1680948069999992E-2</v>
      </c>
      <c r="H560" s="75">
        <v>-0.98475784238820196</v>
      </c>
      <c r="I560" s="75">
        <v>-1.4992018303840404</v>
      </c>
      <c r="J560" s="44" t="s">
        <v>8626</v>
      </c>
      <c r="K560" s="334" t="s">
        <v>4968</v>
      </c>
      <c r="N560" s="215" t="s">
        <v>5354</v>
      </c>
      <c r="O560" s="44" t="s">
        <v>3405</v>
      </c>
      <c r="P560" s="75" t="s">
        <v>5336</v>
      </c>
    </row>
    <row r="561" spans="1:16" ht="13" customHeight="1" x14ac:dyDescent="0.15">
      <c r="A561" s="44">
        <v>560</v>
      </c>
      <c r="B561" s="215" t="s">
        <v>16</v>
      </c>
      <c r="C561" s="215" t="s">
        <v>6</v>
      </c>
      <c r="D561" s="334" t="s">
        <v>10981</v>
      </c>
      <c r="E561" s="334" t="s">
        <v>5688</v>
      </c>
      <c r="F561" s="75">
        <v>5.9083826629999989E-2</v>
      </c>
      <c r="G561" s="75">
        <v>7.1319672499999967E-3</v>
      </c>
      <c r="H561" s="75">
        <v>-1.2285313848821728</v>
      </c>
      <c r="I561" s="75">
        <v>-2.146790659772754</v>
      </c>
      <c r="J561" s="44" t="s">
        <v>8626</v>
      </c>
      <c r="K561" s="334" t="s">
        <v>4968</v>
      </c>
      <c r="N561" s="215" t="s">
        <v>5355</v>
      </c>
      <c r="O561" s="44" t="s">
        <v>3405</v>
      </c>
      <c r="P561" s="75" t="s">
        <v>5336</v>
      </c>
    </row>
    <row r="562" spans="1:16" ht="13" customHeight="1" x14ac:dyDescent="0.15">
      <c r="A562" s="44">
        <v>561</v>
      </c>
      <c r="B562" s="215" t="s">
        <v>16</v>
      </c>
      <c r="C562" s="215" t="s">
        <v>6</v>
      </c>
      <c r="D562" s="334" t="s">
        <v>10981</v>
      </c>
      <c r="E562" s="334" t="s">
        <v>5688</v>
      </c>
      <c r="F562" s="75">
        <v>0.12155424659999997</v>
      </c>
      <c r="G562" s="75">
        <v>4.2069147799999998E-2</v>
      </c>
      <c r="H562" s="75">
        <v>-0.91522986411204144</v>
      </c>
      <c r="I562" s="75">
        <v>-1.3760362854516532</v>
      </c>
      <c r="J562" s="44" t="s">
        <v>8626</v>
      </c>
      <c r="K562" s="334" t="s">
        <v>4968</v>
      </c>
      <c r="N562" s="215" t="s">
        <v>5356</v>
      </c>
      <c r="O562" s="44" t="s">
        <v>3405</v>
      </c>
      <c r="P562" s="75" t="s">
        <v>5336</v>
      </c>
    </row>
    <row r="563" spans="1:16" ht="13" customHeight="1" x14ac:dyDescent="0.15">
      <c r="A563" s="44">
        <v>562</v>
      </c>
      <c r="B563" s="215" t="s">
        <v>16</v>
      </c>
      <c r="C563" s="215" t="s">
        <v>6</v>
      </c>
      <c r="D563" s="334" t="s">
        <v>10981</v>
      </c>
      <c r="E563" s="334" t="s">
        <v>5688</v>
      </c>
      <c r="F563" s="75">
        <v>9.7922013270000011E-2</v>
      </c>
      <c r="G563" s="75">
        <v>4.6500468679999976E-2</v>
      </c>
      <c r="H563" s="75">
        <v>-1.0091196660414141</v>
      </c>
      <c r="I563" s="75">
        <v>-1.3325426698173148</v>
      </c>
      <c r="J563" s="44" t="s">
        <v>8626</v>
      </c>
      <c r="K563" s="334" t="s">
        <v>4968</v>
      </c>
      <c r="N563" s="215" t="s">
        <v>5626</v>
      </c>
      <c r="O563" s="44" t="s">
        <v>3405</v>
      </c>
      <c r="P563" s="75" t="s">
        <v>5336</v>
      </c>
    </row>
    <row r="564" spans="1:16" ht="13" customHeight="1" x14ac:dyDescent="0.15">
      <c r="A564" s="44">
        <v>563</v>
      </c>
      <c r="B564" s="215" t="s">
        <v>16</v>
      </c>
      <c r="C564" s="215" t="s">
        <v>6</v>
      </c>
      <c r="D564" s="334" t="s">
        <v>10981</v>
      </c>
      <c r="E564" s="334" t="s">
        <v>5688</v>
      </c>
      <c r="F564" s="75">
        <v>0.18048635619999998</v>
      </c>
      <c r="G564" s="75">
        <v>0.20469438619999997</v>
      </c>
      <c r="H564" s="75">
        <v>-0.74355562284980137</v>
      </c>
      <c r="I564" s="75">
        <v>-0.68889406782012352</v>
      </c>
      <c r="J564" s="44" t="s">
        <v>8626</v>
      </c>
      <c r="K564" s="334" t="s">
        <v>4968</v>
      </c>
      <c r="N564" s="215" t="s">
        <v>5358</v>
      </c>
      <c r="O564" s="44" t="s">
        <v>3405</v>
      </c>
      <c r="P564" s="75" t="s">
        <v>5336</v>
      </c>
    </row>
    <row r="565" spans="1:16" ht="13" customHeight="1" x14ac:dyDescent="0.15">
      <c r="A565" s="44">
        <v>564</v>
      </c>
      <c r="B565" s="215" t="s">
        <v>16</v>
      </c>
      <c r="C565" s="215" t="s">
        <v>6</v>
      </c>
      <c r="D565" s="334" t="s">
        <v>10981</v>
      </c>
      <c r="E565" s="334" t="s">
        <v>5688</v>
      </c>
      <c r="F565" s="75">
        <v>9.956009624999998E-2</v>
      </c>
      <c r="G565" s="75">
        <v>5.2051624049999981E-2</v>
      </c>
      <c r="H565" s="75">
        <v>-1.001914692207843</v>
      </c>
      <c r="I565" s="75">
        <v>-1.2835657156260669</v>
      </c>
      <c r="J565" s="44" t="s">
        <v>8626</v>
      </c>
      <c r="K565" s="334" t="s">
        <v>4968</v>
      </c>
      <c r="N565" s="215" t="s">
        <v>5217</v>
      </c>
      <c r="O565" s="44" t="s">
        <v>3405</v>
      </c>
      <c r="P565" s="75" t="s">
        <v>5336</v>
      </c>
    </row>
    <row r="566" spans="1:16" ht="13" customHeight="1" x14ac:dyDescent="0.15">
      <c r="A566" s="44">
        <v>565</v>
      </c>
      <c r="B566" s="215" t="s">
        <v>16</v>
      </c>
      <c r="C566" s="215" t="s">
        <v>6</v>
      </c>
      <c r="D566" s="334" t="s">
        <v>10981</v>
      </c>
      <c r="E566" s="334" t="s">
        <v>5688</v>
      </c>
      <c r="F566" s="75">
        <v>0.19762971239999996</v>
      </c>
      <c r="G566" s="75">
        <v>0.13880059659999999</v>
      </c>
      <c r="H566" s="75">
        <v>-0.70414776136123225</v>
      </c>
      <c r="I566" s="75">
        <v>-0.85760866716984496</v>
      </c>
      <c r="J566" s="44" t="s">
        <v>8626</v>
      </c>
      <c r="K566" s="334" t="s">
        <v>4968</v>
      </c>
      <c r="N566" s="215" t="s">
        <v>5218</v>
      </c>
      <c r="O566" s="44" t="s">
        <v>3405</v>
      </c>
      <c r="P566" s="75" t="s">
        <v>5336</v>
      </c>
    </row>
    <row r="567" spans="1:16" ht="13" customHeight="1" x14ac:dyDescent="0.15">
      <c r="A567" s="44">
        <v>566</v>
      </c>
      <c r="B567" s="215" t="s">
        <v>16</v>
      </c>
      <c r="C567" s="215" t="s">
        <v>6</v>
      </c>
      <c r="D567" s="334" t="s">
        <v>10981</v>
      </c>
      <c r="E567" s="334" t="s">
        <v>5688</v>
      </c>
      <c r="F567" s="75">
        <v>0.27467612509999995</v>
      </c>
      <c r="G567" s="75">
        <v>0.29528535260000005</v>
      </c>
      <c r="H567" s="75">
        <v>-0.56117908789629001</v>
      </c>
      <c r="I567" s="75">
        <v>-0.52975809534025475</v>
      </c>
      <c r="J567" s="44" t="s">
        <v>8626</v>
      </c>
      <c r="K567" s="334" t="s">
        <v>4968</v>
      </c>
      <c r="N567" s="215" t="s">
        <v>5079</v>
      </c>
      <c r="O567" s="44" t="s">
        <v>3405</v>
      </c>
      <c r="P567" s="75" t="s">
        <v>5336</v>
      </c>
    </row>
    <row r="568" spans="1:16" ht="13" customHeight="1" x14ac:dyDescent="0.15">
      <c r="A568" s="44">
        <v>567</v>
      </c>
      <c r="B568" s="215" t="s">
        <v>16</v>
      </c>
      <c r="C568" s="215" t="s">
        <v>6</v>
      </c>
      <c r="D568" s="334" t="s">
        <v>10981</v>
      </c>
      <c r="E568" s="334" t="s">
        <v>5688</v>
      </c>
      <c r="F568" s="75">
        <v>0.21917395689999997</v>
      </c>
      <c r="G568" s="75">
        <v>6.4751811440000001E-2</v>
      </c>
      <c r="H568" s="75">
        <v>-0.6592110516774784</v>
      </c>
      <c r="I568" s="75">
        <v>-1.1887480776344757</v>
      </c>
      <c r="J568" s="44" t="s">
        <v>8626</v>
      </c>
      <c r="K568" s="334" t="s">
        <v>4968</v>
      </c>
      <c r="N568" s="215" t="s">
        <v>5253</v>
      </c>
      <c r="O568" s="44" t="s">
        <v>3405</v>
      </c>
      <c r="P568" s="75" t="s">
        <v>5336</v>
      </c>
    </row>
    <row r="569" spans="1:16" ht="13" customHeight="1" x14ac:dyDescent="0.15">
      <c r="A569" s="44">
        <v>568</v>
      </c>
      <c r="B569" s="215" t="s">
        <v>16</v>
      </c>
      <c r="C569" s="215" t="s">
        <v>6</v>
      </c>
      <c r="D569" s="334" t="s">
        <v>10981</v>
      </c>
      <c r="E569" s="334" t="s">
        <v>5688</v>
      </c>
      <c r="F569" s="75">
        <v>0.34328082069999993</v>
      </c>
      <c r="G569" s="75">
        <v>0.11657979999999998</v>
      </c>
      <c r="H569" s="75">
        <v>-0.46435046018286757</v>
      </c>
      <c r="I569" s="75">
        <v>-0.93337669407551094</v>
      </c>
      <c r="J569" s="44" t="s">
        <v>8626</v>
      </c>
      <c r="K569" s="334" t="s">
        <v>4968</v>
      </c>
      <c r="N569" s="215" t="s">
        <v>5254</v>
      </c>
      <c r="O569" s="44" t="s">
        <v>3405</v>
      </c>
      <c r="P569" s="75" t="s">
        <v>5336</v>
      </c>
    </row>
    <row r="570" spans="1:16" ht="13" customHeight="1" x14ac:dyDescent="0.15">
      <c r="A570" s="44">
        <v>569</v>
      </c>
      <c r="B570" s="215" t="s">
        <v>16</v>
      </c>
      <c r="C570" s="215" t="s">
        <v>6</v>
      </c>
      <c r="D570" s="334" t="s">
        <v>10981</v>
      </c>
      <c r="E570" s="334" t="s">
        <v>5688</v>
      </c>
      <c r="F570" s="75">
        <v>0.64112802169999983</v>
      </c>
      <c r="G570" s="75">
        <v>0.37913075169999993</v>
      </c>
      <c r="H570" s="75">
        <v>-0.19305524104836835</v>
      </c>
      <c r="I570" s="75">
        <v>-0.42121098805583013</v>
      </c>
      <c r="J570" s="44" t="s">
        <v>8626</v>
      </c>
      <c r="K570" s="334" t="s">
        <v>4968</v>
      </c>
      <c r="N570" s="215" t="s">
        <v>5160</v>
      </c>
      <c r="O570" s="44" t="s">
        <v>3405</v>
      </c>
      <c r="P570" s="75" t="s">
        <v>5336</v>
      </c>
    </row>
    <row r="571" spans="1:16" ht="13" customHeight="1" x14ac:dyDescent="0.15">
      <c r="A571" s="44">
        <v>570</v>
      </c>
      <c r="B571" s="215" t="s">
        <v>16</v>
      </c>
      <c r="C571" s="215" t="s">
        <v>6</v>
      </c>
      <c r="D571" s="334" t="s">
        <v>10981</v>
      </c>
      <c r="E571" s="334" t="s">
        <v>5688</v>
      </c>
      <c r="F571" s="75">
        <v>1.7070682640000001</v>
      </c>
      <c r="G571" s="75">
        <v>0.14053986959999998</v>
      </c>
      <c r="H571" s="75">
        <v>0.23225088847603054</v>
      </c>
      <c r="I571" s="75">
        <v>-0.85220045375900144</v>
      </c>
      <c r="J571" s="44" t="s">
        <v>8626</v>
      </c>
      <c r="K571" s="334" t="s">
        <v>4968</v>
      </c>
      <c r="N571" s="215" t="s">
        <v>5107</v>
      </c>
      <c r="O571" s="44" t="s">
        <v>3405</v>
      </c>
      <c r="P571" s="75" t="s">
        <v>5336</v>
      </c>
    </row>
    <row r="572" spans="1:16" ht="13" customHeight="1" x14ac:dyDescent="0.15">
      <c r="A572" s="44">
        <v>571</v>
      </c>
      <c r="B572" s="215" t="s">
        <v>16</v>
      </c>
      <c r="C572" s="215" t="s">
        <v>6</v>
      </c>
      <c r="D572" s="334" t="s">
        <v>10981</v>
      </c>
      <c r="E572" s="334" t="s">
        <v>5688</v>
      </c>
      <c r="F572" s="75">
        <v>1.731276609</v>
      </c>
      <c r="G572" s="75">
        <v>5.0884287879999983E-2</v>
      </c>
      <c r="H572" s="75">
        <v>0.23836646138502166</v>
      </c>
      <c r="I572" s="75">
        <v>-1.2934162990074511</v>
      </c>
      <c r="J572" s="44" t="s">
        <v>8626</v>
      </c>
      <c r="K572" s="334" t="s">
        <v>4968</v>
      </c>
      <c r="N572" s="215" t="s">
        <v>5741</v>
      </c>
      <c r="O572" s="44" t="s">
        <v>3405</v>
      </c>
      <c r="P572" s="75" t="s">
        <v>5336</v>
      </c>
    </row>
    <row r="573" spans="1:16" ht="13" customHeight="1" x14ac:dyDescent="0.15">
      <c r="A573" s="44">
        <v>572</v>
      </c>
      <c r="B573" s="215" t="s">
        <v>16</v>
      </c>
      <c r="C573" s="215" t="s">
        <v>6</v>
      </c>
      <c r="D573" s="334" t="s">
        <v>10981</v>
      </c>
      <c r="E573" s="334" t="s">
        <v>5688</v>
      </c>
      <c r="F573" s="75">
        <v>1.190175771</v>
      </c>
      <c r="G573" s="75">
        <v>0.23680283949999995</v>
      </c>
      <c r="H573" s="75">
        <v>7.5611104870039844E-2</v>
      </c>
      <c r="I573" s="75">
        <v>-0.62561309429798684</v>
      </c>
      <c r="J573" s="44" t="s">
        <v>8626</v>
      </c>
      <c r="K573" s="334" t="s">
        <v>4968</v>
      </c>
      <c r="N573" s="215" t="s">
        <v>5468</v>
      </c>
      <c r="O573" s="44" t="s">
        <v>3405</v>
      </c>
      <c r="P573" s="75" t="s">
        <v>5336</v>
      </c>
    </row>
    <row r="574" spans="1:16" ht="13" customHeight="1" x14ac:dyDescent="0.15">
      <c r="A574" s="44">
        <v>573</v>
      </c>
      <c r="B574" s="215" t="s">
        <v>16</v>
      </c>
      <c r="C574" s="215" t="s">
        <v>6</v>
      </c>
      <c r="D574" s="334" t="s">
        <v>10981</v>
      </c>
      <c r="E574" s="334" t="s">
        <v>5688</v>
      </c>
      <c r="F574" s="75">
        <v>0.28199864809999997</v>
      </c>
      <c r="G574" s="75">
        <v>0.17598327029999997</v>
      </c>
      <c r="H574" s="75">
        <v>-0.54975297368105525</v>
      </c>
      <c r="I574" s="75">
        <v>-0.75452861605933186</v>
      </c>
      <c r="J574" s="44" t="s">
        <v>8626</v>
      </c>
      <c r="K574" s="334" t="s">
        <v>4968</v>
      </c>
      <c r="N574" s="215" t="s">
        <v>5186</v>
      </c>
      <c r="O574" s="44" t="s">
        <v>3405</v>
      </c>
      <c r="P574" s="75" t="s">
        <v>5336</v>
      </c>
    </row>
    <row r="575" spans="1:16" ht="13" customHeight="1" x14ac:dyDescent="0.15">
      <c r="A575" s="44">
        <v>574</v>
      </c>
      <c r="B575" s="215" t="s">
        <v>16</v>
      </c>
      <c r="C575" s="215" t="s">
        <v>6</v>
      </c>
      <c r="D575" s="334" t="s">
        <v>10981</v>
      </c>
      <c r="E575" s="334" t="s">
        <v>5688</v>
      </c>
      <c r="F575" s="75">
        <v>0.38453348050000002</v>
      </c>
      <c r="G575" s="75">
        <v>0.31225304909999996</v>
      </c>
      <c r="H575" s="75">
        <v>-0.41506584113333678</v>
      </c>
      <c r="I575" s="75">
        <v>-0.50549331211847248</v>
      </c>
      <c r="J575" s="44" t="s">
        <v>8626</v>
      </c>
      <c r="K575" s="334" t="s">
        <v>4968</v>
      </c>
      <c r="N575" s="215" t="s">
        <v>5638</v>
      </c>
      <c r="O575" s="44" t="s">
        <v>3405</v>
      </c>
      <c r="P575" s="75" t="s">
        <v>5336</v>
      </c>
    </row>
    <row r="576" spans="1:16" ht="13" customHeight="1" x14ac:dyDescent="0.15">
      <c r="A576" s="44">
        <v>575</v>
      </c>
      <c r="B576" s="215" t="s">
        <v>16</v>
      </c>
      <c r="C576" s="215" t="s">
        <v>6</v>
      </c>
      <c r="D576" s="334" t="s">
        <v>10981</v>
      </c>
      <c r="E576" s="334" t="s">
        <v>5688</v>
      </c>
      <c r="F576" s="75">
        <v>1.0601466910000001</v>
      </c>
      <c r="G576" s="75">
        <v>0.50650438399999997</v>
      </c>
      <c r="H576" s="75">
        <v>2.5365962136573522E-2</v>
      </c>
      <c r="I576" s="75">
        <v>-0.29541679129329818</v>
      </c>
      <c r="J576" s="44" t="s">
        <v>8626</v>
      </c>
      <c r="K576" s="334" t="s">
        <v>4968</v>
      </c>
      <c r="N576" s="215" t="s">
        <v>5639</v>
      </c>
      <c r="O576" s="44" t="s">
        <v>3405</v>
      </c>
      <c r="P576" s="75" t="s">
        <v>5336</v>
      </c>
    </row>
    <row r="577" spans="1:16" ht="13" customHeight="1" x14ac:dyDescent="0.15">
      <c r="A577" s="44">
        <v>576</v>
      </c>
      <c r="B577" s="215" t="s">
        <v>16</v>
      </c>
      <c r="C577" s="215" t="s">
        <v>6</v>
      </c>
      <c r="D577" s="334" t="s">
        <v>10981</v>
      </c>
      <c r="E577" s="334" t="s">
        <v>5688</v>
      </c>
      <c r="F577" s="75">
        <v>1.170257361</v>
      </c>
      <c r="G577" s="75">
        <v>0.29208164249999991</v>
      </c>
      <c r="H577" s="75">
        <v>6.8281381550496248E-2</v>
      </c>
      <c r="I577" s="75">
        <v>-0.53449573782784132</v>
      </c>
      <c r="J577" s="44" t="s">
        <v>8626</v>
      </c>
      <c r="K577" s="334" t="s">
        <v>4968</v>
      </c>
      <c r="N577" s="215" t="s">
        <v>5640</v>
      </c>
      <c r="O577" s="44" t="s">
        <v>3405</v>
      </c>
      <c r="P577" s="75" t="s">
        <v>5336</v>
      </c>
    </row>
    <row r="578" spans="1:16" ht="13" customHeight="1" x14ac:dyDescent="0.15">
      <c r="A578" s="44">
        <v>577</v>
      </c>
      <c r="B578" s="215" t="s">
        <v>16</v>
      </c>
      <c r="C578" s="215" t="s">
        <v>6</v>
      </c>
      <c r="D578" s="334" t="s">
        <v>10981</v>
      </c>
      <c r="E578" s="334" t="s">
        <v>5688</v>
      </c>
      <c r="F578" s="75">
        <v>0.78125809690000003</v>
      </c>
      <c r="G578" s="75">
        <v>0.21148484129999998</v>
      </c>
      <c r="H578" s="75">
        <v>-0.10720546862928479</v>
      </c>
      <c r="I578" s="75">
        <v>-0.67472075630641304</v>
      </c>
      <c r="J578" s="44" t="s">
        <v>8626</v>
      </c>
      <c r="K578" s="334" t="s">
        <v>4968</v>
      </c>
      <c r="N578" s="215" t="s">
        <v>5466</v>
      </c>
      <c r="O578" s="44" t="s">
        <v>3405</v>
      </c>
      <c r="P578" s="75" t="s">
        <v>5336</v>
      </c>
    </row>
    <row r="579" spans="1:16" ht="13" customHeight="1" x14ac:dyDescent="0.15">
      <c r="A579" s="44">
        <v>578</v>
      </c>
      <c r="B579" s="215" t="s">
        <v>16</v>
      </c>
      <c r="C579" s="215" t="s">
        <v>6</v>
      </c>
      <c r="D579" s="334" t="s">
        <v>10981</v>
      </c>
      <c r="E579" s="334" t="s">
        <v>5688</v>
      </c>
      <c r="F579" s="75">
        <v>1.167141628</v>
      </c>
      <c r="G579" s="75">
        <v>9.3664785089999994E-2</v>
      </c>
      <c r="H579" s="75">
        <v>6.7123559153202728E-2</v>
      </c>
      <c r="I579" s="75">
        <v>-1.0284236590128522</v>
      </c>
      <c r="J579" s="44" t="s">
        <v>8626</v>
      </c>
      <c r="K579" s="334" t="s">
        <v>4968</v>
      </c>
      <c r="N579" s="215" t="s">
        <v>5314</v>
      </c>
      <c r="O579" s="44" t="s">
        <v>3405</v>
      </c>
      <c r="P579" s="75" t="s">
        <v>5336</v>
      </c>
    </row>
    <row r="580" spans="1:16" ht="13" customHeight="1" x14ac:dyDescent="0.15">
      <c r="A580" s="44">
        <v>579</v>
      </c>
      <c r="B580" s="215" t="s">
        <v>16</v>
      </c>
      <c r="C580" s="215" t="s">
        <v>6</v>
      </c>
      <c r="D580" s="334" t="s">
        <v>10981</v>
      </c>
      <c r="E580" s="334" t="s">
        <v>5688</v>
      </c>
      <c r="F580" s="75">
        <v>0.94835619989999997</v>
      </c>
      <c r="G580" s="75">
        <v>0.21205804979999998</v>
      </c>
      <c r="H580" s="75">
        <v>-2.3028512244462663E-2</v>
      </c>
      <c r="I580" s="75">
        <v>-0.6735452369162962</v>
      </c>
      <c r="J580" s="44" t="s">
        <v>8626</v>
      </c>
      <c r="K580" s="334" t="s">
        <v>4968</v>
      </c>
      <c r="N580" s="215" t="s">
        <v>5580</v>
      </c>
      <c r="O580" s="44" t="s">
        <v>3405</v>
      </c>
      <c r="P580" s="75" t="s">
        <v>5336</v>
      </c>
    </row>
    <row r="581" spans="1:16" ht="13" customHeight="1" x14ac:dyDescent="0.15">
      <c r="A581" s="44">
        <v>580</v>
      </c>
      <c r="B581" s="215" t="s">
        <v>16</v>
      </c>
      <c r="C581" s="215" t="s">
        <v>6</v>
      </c>
      <c r="D581" s="334" t="s">
        <v>10981</v>
      </c>
      <c r="E581" s="334" t="s">
        <v>5688</v>
      </c>
      <c r="F581" s="75">
        <v>0.64498699319999997</v>
      </c>
      <c r="G581" s="75">
        <v>0.28349481849999997</v>
      </c>
      <c r="H581" s="75">
        <v>-0.19044904325376089</v>
      </c>
      <c r="I581" s="75">
        <v>-0.54745487439866702</v>
      </c>
      <c r="J581" s="44" t="s">
        <v>8626</v>
      </c>
      <c r="K581" s="334" t="s">
        <v>4968</v>
      </c>
      <c r="N581" s="215" t="s">
        <v>5569</v>
      </c>
      <c r="O581" s="44" t="s">
        <v>3405</v>
      </c>
      <c r="P581" s="75" t="s">
        <v>5336</v>
      </c>
    </row>
    <row r="582" spans="1:16" ht="13" customHeight="1" x14ac:dyDescent="0.15">
      <c r="A582" s="44">
        <v>581</v>
      </c>
      <c r="B582" s="215" t="s">
        <v>16</v>
      </c>
      <c r="C582" s="215" t="s">
        <v>6</v>
      </c>
      <c r="D582" s="334" t="s">
        <v>10981</v>
      </c>
      <c r="E582" s="334" t="s">
        <v>5688</v>
      </c>
      <c r="F582" s="75">
        <v>0.52034065370000004</v>
      </c>
      <c r="G582" s="75">
        <v>0.38294986539999998</v>
      </c>
      <c r="H582" s="75">
        <v>-0.2837122417805909</v>
      </c>
      <c r="I582" s="75">
        <v>-0.41685807878675218</v>
      </c>
      <c r="J582" s="44" t="s">
        <v>8626</v>
      </c>
      <c r="K582" s="334" t="s">
        <v>4968</v>
      </c>
      <c r="N582" s="215" t="s">
        <v>5403</v>
      </c>
      <c r="O582" s="44" t="s">
        <v>3405</v>
      </c>
      <c r="P582" s="75" t="s">
        <v>5336</v>
      </c>
    </row>
    <row r="583" spans="1:16" ht="13" customHeight="1" x14ac:dyDescent="0.15">
      <c r="A583" s="44">
        <v>582</v>
      </c>
      <c r="B583" s="215" t="s">
        <v>16</v>
      </c>
      <c r="C583" s="215" t="s">
        <v>6</v>
      </c>
      <c r="D583" s="334" t="s">
        <v>10981</v>
      </c>
      <c r="E583" s="334" t="s">
        <v>5688</v>
      </c>
      <c r="F583" s="75">
        <v>2.6409111030000001</v>
      </c>
      <c r="G583" s="75">
        <v>2.2304829140000004</v>
      </c>
      <c r="H583" s="75">
        <v>0.42175378245404899</v>
      </c>
      <c r="I583" s="75">
        <v>0.34839890079712055</v>
      </c>
      <c r="J583" s="44" t="s">
        <v>8626</v>
      </c>
      <c r="K583" s="334" t="s">
        <v>4968</v>
      </c>
      <c r="N583" s="215" t="s">
        <v>5585</v>
      </c>
      <c r="O583" s="44" t="s">
        <v>3405</v>
      </c>
      <c r="P583" s="75" t="s">
        <v>5336</v>
      </c>
    </row>
    <row r="584" spans="1:16" ht="13" customHeight="1" x14ac:dyDescent="0.15">
      <c r="A584" s="44">
        <v>583</v>
      </c>
      <c r="B584" s="215" t="s">
        <v>16</v>
      </c>
      <c r="C584" s="215" t="s">
        <v>6</v>
      </c>
      <c r="D584" s="334" t="s">
        <v>10981</v>
      </c>
      <c r="E584" s="334" t="s">
        <v>5688</v>
      </c>
      <c r="F584" s="75">
        <v>1.1363121169999999</v>
      </c>
      <c r="G584" s="75">
        <v>0.37736909249999989</v>
      </c>
      <c r="H584" s="75">
        <v>5.5497637777185332E-2</v>
      </c>
      <c r="I584" s="75">
        <v>-0.42323367255045097</v>
      </c>
      <c r="J584" s="44" t="s">
        <v>8626</v>
      </c>
      <c r="K584" s="334" t="s">
        <v>4968</v>
      </c>
      <c r="N584" s="215" t="s">
        <v>5586</v>
      </c>
      <c r="O584" s="44" t="s">
        <v>3405</v>
      </c>
      <c r="P584" s="75" t="s">
        <v>5336</v>
      </c>
    </row>
    <row r="585" spans="1:16" ht="13" customHeight="1" x14ac:dyDescent="0.15">
      <c r="A585" s="44">
        <v>584</v>
      </c>
      <c r="B585" s="215" t="s">
        <v>16</v>
      </c>
      <c r="C585" s="215" t="s">
        <v>6</v>
      </c>
      <c r="D585" s="334" t="s">
        <v>10981</v>
      </c>
      <c r="E585" s="334" t="s">
        <v>5688</v>
      </c>
      <c r="F585" s="75">
        <v>0.56978720239999991</v>
      </c>
      <c r="G585" s="75">
        <v>0.15664543389999999</v>
      </c>
      <c r="H585" s="75">
        <v>-0.24428730937782928</v>
      </c>
      <c r="I585" s="75">
        <v>-0.80508225996475602</v>
      </c>
      <c r="J585" s="44" t="s">
        <v>8626</v>
      </c>
      <c r="K585" s="334" t="s">
        <v>4968</v>
      </c>
      <c r="N585" s="215" t="s">
        <v>5587</v>
      </c>
      <c r="O585" s="44" t="s">
        <v>3405</v>
      </c>
      <c r="P585" s="75" t="s">
        <v>5336</v>
      </c>
    </row>
    <row r="586" spans="1:16" ht="13" customHeight="1" x14ac:dyDescent="0.15">
      <c r="A586" s="44">
        <v>585</v>
      </c>
      <c r="B586" s="215" t="s">
        <v>16</v>
      </c>
      <c r="C586" s="215" t="s">
        <v>6</v>
      </c>
      <c r="D586" s="334" t="s">
        <v>10981</v>
      </c>
      <c r="E586" s="334" t="s">
        <v>5688</v>
      </c>
      <c r="F586" s="75">
        <v>2.3448532059999998</v>
      </c>
      <c r="G586" s="75">
        <v>1.0614943700000001</v>
      </c>
      <c r="H586" s="75">
        <v>0.37011565992118683</v>
      </c>
      <c r="I586" s="75">
        <v>2.5917695078167203E-2</v>
      </c>
      <c r="J586" s="44" t="s">
        <v>8626</v>
      </c>
      <c r="K586" s="334" t="s">
        <v>4968</v>
      </c>
      <c r="N586" s="215" t="s">
        <v>5588</v>
      </c>
      <c r="O586" s="44" t="s">
        <v>3405</v>
      </c>
      <c r="P586" s="75" t="s">
        <v>5336</v>
      </c>
    </row>
    <row r="587" spans="1:16" ht="13" customHeight="1" x14ac:dyDescent="0.15">
      <c r="A587" s="44">
        <v>586</v>
      </c>
      <c r="B587" s="215" t="s">
        <v>16</v>
      </c>
      <c r="C587" s="215" t="s">
        <v>6</v>
      </c>
      <c r="D587" s="334" t="s">
        <v>10981</v>
      </c>
      <c r="E587" s="334" t="s">
        <v>5688</v>
      </c>
      <c r="F587" s="75">
        <v>0.95168170839999999</v>
      </c>
      <c r="G587" s="75">
        <v>0.35856846980000001</v>
      </c>
      <c r="H587" s="75">
        <v>-2.1508277874930586E-2</v>
      </c>
      <c r="I587" s="75">
        <v>-0.44542790215227979</v>
      </c>
      <c r="J587" s="44" t="s">
        <v>8626</v>
      </c>
      <c r="K587" s="334" t="s">
        <v>4968</v>
      </c>
      <c r="N587" s="215" t="s">
        <v>5169</v>
      </c>
      <c r="O587" s="44" t="s">
        <v>3405</v>
      </c>
      <c r="P587" s="75" t="s">
        <v>5336</v>
      </c>
    </row>
    <row r="588" spans="1:16" ht="13" customHeight="1" x14ac:dyDescent="0.15">
      <c r="A588" s="44">
        <v>587</v>
      </c>
      <c r="B588" s="215" t="s">
        <v>16</v>
      </c>
      <c r="C588" s="215" t="s">
        <v>6</v>
      </c>
      <c r="D588" s="334" t="s">
        <v>10981</v>
      </c>
      <c r="E588" s="334" t="s">
        <v>5688</v>
      </c>
      <c r="F588" s="75">
        <v>0.86866836500000011</v>
      </c>
      <c r="G588" s="75">
        <v>0.18933038779999997</v>
      </c>
      <c r="H588" s="75">
        <v>-6.1145994253218428E-2</v>
      </c>
      <c r="I588" s="75">
        <v>-0.72277967555172684</v>
      </c>
      <c r="J588" s="44" t="s">
        <v>8626</v>
      </c>
      <c r="K588" s="334" t="s">
        <v>4968</v>
      </c>
      <c r="N588" s="215" t="s">
        <v>5529</v>
      </c>
      <c r="O588" s="44" t="s">
        <v>3405</v>
      </c>
      <c r="P588" s="75" t="s">
        <v>5336</v>
      </c>
    </row>
    <row r="589" spans="1:16" ht="13" customHeight="1" x14ac:dyDescent="0.15">
      <c r="A589" s="44">
        <v>588</v>
      </c>
      <c r="B589" s="215" t="s">
        <v>16</v>
      </c>
      <c r="C589" s="215" t="s">
        <v>6</v>
      </c>
      <c r="D589" s="334" t="s">
        <v>10981</v>
      </c>
      <c r="E589" s="334" t="s">
        <v>5688</v>
      </c>
      <c r="F589" s="75">
        <v>0.54164867539999995</v>
      </c>
      <c r="G589" s="75">
        <v>9.9271200000000018E-2</v>
      </c>
      <c r="H589" s="75">
        <v>-0.26628231458187712</v>
      </c>
      <c r="I589" s="75">
        <v>-1.0031767282944706</v>
      </c>
      <c r="J589" s="44" t="s">
        <v>8626</v>
      </c>
      <c r="K589" s="334" t="s">
        <v>4968</v>
      </c>
      <c r="N589" s="215" t="s">
        <v>5787</v>
      </c>
      <c r="O589" s="44" t="s">
        <v>3405</v>
      </c>
      <c r="P589" s="75" t="s">
        <v>5336</v>
      </c>
    </row>
    <row r="590" spans="1:16" ht="13" customHeight="1" x14ac:dyDescent="0.15">
      <c r="A590" s="44">
        <v>589</v>
      </c>
      <c r="B590" s="215" t="s">
        <v>16</v>
      </c>
      <c r="C590" s="215" t="s">
        <v>6</v>
      </c>
      <c r="D590" s="334" t="s">
        <v>10981</v>
      </c>
      <c r="E590" s="334" t="s">
        <v>5688</v>
      </c>
      <c r="F590" s="75">
        <v>0.7350205863</v>
      </c>
      <c r="G590" s="75">
        <v>0.28397425329999998</v>
      </c>
      <c r="H590" s="75">
        <v>-0.13370049711813217</v>
      </c>
      <c r="I590" s="75">
        <v>-0.54672103374386882</v>
      </c>
      <c r="J590" s="44" t="s">
        <v>8626</v>
      </c>
      <c r="K590" s="334" t="s">
        <v>4968</v>
      </c>
      <c r="N590" s="215" t="s">
        <v>5788</v>
      </c>
      <c r="O590" s="44" t="s">
        <v>3405</v>
      </c>
      <c r="P590" s="75" t="s">
        <v>5336</v>
      </c>
    </row>
    <row r="591" spans="1:16" ht="13" customHeight="1" x14ac:dyDescent="0.15">
      <c r="A591" s="44">
        <v>590</v>
      </c>
      <c r="B591" s="215" t="s">
        <v>16</v>
      </c>
      <c r="C591" s="215" t="s">
        <v>6</v>
      </c>
      <c r="D591" s="334" t="s">
        <v>10981</v>
      </c>
      <c r="E591" s="334" t="s">
        <v>5688</v>
      </c>
      <c r="F591" s="75">
        <v>1.06711036</v>
      </c>
      <c r="G591" s="75">
        <v>0.20650855909999999</v>
      </c>
      <c r="H591" s="75">
        <v>2.8209336257229732E-2</v>
      </c>
      <c r="I591" s="75">
        <v>-0.6850619435578621</v>
      </c>
      <c r="J591" s="44" t="s">
        <v>8626</v>
      </c>
      <c r="K591" s="334" t="s">
        <v>4968</v>
      </c>
      <c r="N591" s="215" t="s">
        <v>5377</v>
      </c>
      <c r="O591" s="44" t="s">
        <v>3405</v>
      </c>
      <c r="P591" s="75" t="s">
        <v>5336</v>
      </c>
    </row>
    <row r="592" spans="1:16" ht="13" customHeight="1" x14ac:dyDescent="0.15">
      <c r="A592" s="44">
        <v>591</v>
      </c>
      <c r="B592" s="215" t="s">
        <v>16</v>
      </c>
      <c r="C592" s="215" t="s">
        <v>6</v>
      </c>
      <c r="D592" s="334" t="s">
        <v>10981</v>
      </c>
      <c r="E592" s="334" t="s">
        <v>5688</v>
      </c>
      <c r="F592" s="75">
        <v>0.71865434179999998</v>
      </c>
      <c r="G592" s="75">
        <v>0.20902649999999998</v>
      </c>
      <c r="H592" s="75">
        <v>-0.14347994625804361</v>
      </c>
      <c r="I592" s="75">
        <v>-0.67979865133293171</v>
      </c>
      <c r="J592" s="44" t="s">
        <v>8626</v>
      </c>
      <c r="K592" s="334" t="s">
        <v>4968</v>
      </c>
      <c r="N592" s="215" t="s">
        <v>4981</v>
      </c>
      <c r="O592" s="44" t="s">
        <v>3405</v>
      </c>
      <c r="P592" s="75" t="s">
        <v>5336</v>
      </c>
    </row>
    <row r="593" spans="1:16" ht="13" customHeight="1" x14ac:dyDescent="0.15">
      <c r="A593" s="44">
        <v>592</v>
      </c>
      <c r="B593" s="215" t="s">
        <v>16</v>
      </c>
      <c r="C593" s="215" t="s">
        <v>6</v>
      </c>
      <c r="D593" s="334" t="s">
        <v>10981</v>
      </c>
      <c r="E593" s="334" t="s">
        <v>5688</v>
      </c>
      <c r="F593" s="75">
        <v>0.68518909989999999</v>
      </c>
      <c r="G593" s="75">
        <v>0.25652159849999995</v>
      </c>
      <c r="H593" s="75">
        <v>-0.16418955447905406</v>
      </c>
      <c r="I593" s="75">
        <v>-0.59087606246458202</v>
      </c>
      <c r="J593" s="44" t="s">
        <v>8626</v>
      </c>
      <c r="K593" s="334" t="s">
        <v>4968</v>
      </c>
      <c r="N593" s="215" t="s">
        <v>5126</v>
      </c>
      <c r="O593" s="44" t="s">
        <v>3405</v>
      </c>
      <c r="P593" s="75" t="s">
        <v>5336</v>
      </c>
    </row>
    <row r="594" spans="1:16" ht="13" customHeight="1" x14ac:dyDescent="0.15">
      <c r="A594" s="44">
        <v>593</v>
      </c>
      <c r="B594" s="215" t="s">
        <v>16</v>
      </c>
      <c r="C594" s="215" t="s">
        <v>6</v>
      </c>
      <c r="D594" s="334" t="s">
        <v>10981</v>
      </c>
      <c r="E594" s="334" t="s">
        <v>5688</v>
      </c>
      <c r="F594" s="75">
        <v>0.34809636399999999</v>
      </c>
      <c r="G594" s="75">
        <v>0.11956212609999996</v>
      </c>
      <c r="H594" s="75">
        <v>-0.45830051306441394</v>
      </c>
      <c r="I594" s="75">
        <v>-0.92240637077153065</v>
      </c>
      <c r="J594" s="44" t="s">
        <v>8626</v>
      </c>
      <c r="K594" s="334" t="s">
        <v>4968</v>
      </c>
      <c r="N594" s="215" t="s">
        <v>5127</v>
      </c>
      <c r="O594" s="44" t="s">
        <v>3405</v>
      </c>
      <c r="P594" s="75" t="s">
        <v>5336</v>
      </c>
    </row>
    <row r="595" spans="1:16" ht="13" customHeight="1" x14ac:dyDescent="0.15">
      <c r="A595" s="44">
        <v>594</v>
      </c>
      <c r="B595" s="215" t="s">
        <v>16</v>
      </c>
      <c r="C595" s="215" t="s">
        <v>6</v>
      </c>
      <c r="D595" s="334" t="s">
        <v>10981</v>
      </c>
      <c r="E595" s="334" t="s">
        <v>5688</v>
      </c>
      <c r="F595" s="75">
        <v>0.54079783680000004</v>
      </c>
      <c r="G595" s="75">
        <v>0.38388921619999999</v>
      </c>
      <c r="H595" s="75">
        <v>-0.26696505424782241</v>
      </c>
      <c r="I595" s="75">
        <v>-0.41579408744136831</v>
      </c>
      <c r="J595" s="44" t="s">
        <v>8626</v>
      </c>
      <c r="K595" s="334" t="s">
        <v>4968</v>
      </c>
      <c r="N595" s="215" t="s">
        <v>5654</v>
      </c>
      <c r="O595" s="44" t="s">
        <v>3405</v>
      </c>
      <c r="P595" s="75" t="s">
        <v>5336</v>
      </c>
    </row>
    <row r="596" spans="1:16" ht="13" customHeight="1" x14ac:dyDescent="0.15">
      <c r="A596" s="44">
        <v>595</v>
      </c>
      <c r="B596" s="215" t="s">
        <v>16</v>
      </c>
      <c r="C596" s="215" t="s">
        <v>6</v>
      </c>
      <c r="D596" s="334" t="s">
        <v>10981</v>
      </c>
      <c r="E596" s="334" t="s">
        <v>5688</v>
      </c>
      <c r="F596" s="75">
        <v>0.30698809079999995</v>
      </c>
      <c r="G596" s="75">
        <v>8.6573247900000011E-2</v>
      </c>
      <c r="H596" s="75">
        <v>-0.5128784720803542</v>
      </c>
      <c r="I596" s="75">
        <v>-1.0626162890948359</v>
      </c>
      <c r="J596" s="44" t="s">
        <v>8626</v>
      </c>
      <c r="K596" s="334" t="s">
        <v>4968</v>
      </c>
      <c r="N596" s="215" t="s">
        <v>5109</v>
      </c>
      <c r="O596" s="44" t="s">
        <v>3405</v>
      </c>
      <c r="P596" s="75" t="s">
        <v>5336</v>
      </c>
    </row>
    <row r="597" spans="1:16" ht="13" customHeight="1" x14ac:dyDescent="0.15">
      <c r="A597" s="44">
        <v>596</v>
      </c>
      <c r="B597" s="215" t="s">
        <v>16</v>
      </c>
      <c r="C597" s="215" t="s">
        <v>6</v>
      </c>
      <c r="D597" s="334" t="s">
        <v>10981</v>
      </c>
      <c r="E597" s="334" t="s">
        <v>5688</v>
      </c>
      <c r="F597" s="75">
        <v>0.25272442620000002</v>
      </c>
      <c r="G597" s="75">
        <v>6.0640105939999966E-2</v>
      </c>
      <c r="H597" s="75">
        <v>-0.5973527808295519</v>
      </c>
      <c r="I597" s="75">
        <v>-1.2172400486504551</v>
      </c>
      <c r="J597" s="44" t="s">
        <v>8626</v>
      </c>
      <c r="K597" s="334" t="s">
        <v>4968</v>
      </c>
      <c r="N597" s="215" t="s">
        <v>5252</v>
      </c>
      <c r="O597" s="44" t="s">
        <v>3405</v>
      </c>
      <c r="P597" s="75" t="s">
        <v>5336</v>
      </c>
    </row>
    <row r="598" spans="1:16" ht="13" customHeight="1" x14ac:dyDescent="0.15">
      <c r="A598" s="44">
        <v>597</v>
      </c>
      <c r="B598" s="215" t="s">
        <v>16</v>
      </c>
      <c r="C598" s="215" t="s">
        <v>6</v>
      </c>
      <c r="D598" s="334" t="s">
        <v>10981</v>
      </c>
      <c r="E598" s="334" t="s">
        <v>5688</v>
      </c>
      <c r="F598" s="75">
        <v>0.25754761889999994</v>
      </c>
      <c r="G598" s="75">
        <v>0.12157068799999998</v>
      </c>
      <c r="H598" s="75">
        <v>-0.5891424609391821</v>
      </c>
      <c r="I598" s="75">
        <v>-0.91517112551069313</v>
      </c>
      <c r="J598" s="44" t="s">
        <v>8626</v>
      </c>
      <c r="K598" s="334" t="s">
        <v>4968</v>
      </c>
      <c r="N598" s="215" t="s">
        <v>5363</v>
      </c>
      <c r="O598" s="44" t="s">
        <v>3405</v>
      </c>
      <c r="P598" s="75" t="s">
        <v>5336</v>
      </c>
    </row>
    <row r="599" spans="1:16" ht="13" customHeight="1" x14ac:dyDescent="0.15">
      <c r="A599" s="44">
        <v>598</v>
      </c>
      <c r="B599" s="215" t="s">
        <v>16</v>
      </c>
      <c r="C599" s="215" t="s">
        <v>6</v>
      </c>
      <c r="D599" s="334" t="s">
        <v>10981</v>
      </c>
      <c r="E599" s="334" t="s">
        <v>5688</v>
      </c>
      <c r="F599" s="75">
        <v>0.24156673419999999</v>
      </c>
      <c r="G599" s="75">
        <v>4.5870864229999982E-2</v>
      </c>
      <c r="H599" s="75">
        <v>-0.61696287198831701</v>
      </c>
      <c r="I599" s="75">
        <v>-1.3384630774659165</v>
      </c>
      <c r="J599" s="44" t="s">
        <v>8626</v>
      </c>
      <c r="K599" s="334" t="s">
        <v>4968</v>
      </c>
      <c r="N599" s="215" t="s">
        <v>5486</v>
      </c>
      <c r="O599" s="44" t="s">
        <v>3405</v>
      </c>
      <c r="P599" s="75" t="s">
        <v>5336</v>
      </c>
    </row>
    <row r="600" spans="1:16" ht="13" customHeight="1" x14ac:dyDescent="0.15">
      <c r="A600" s="44">
        <v>599</v>
      </c>
      <c r="B600" s="215" t="s">
        <v>16</v>
      </c>
      <c r="C600" s="215" t="s">
        <v>6</v>
      </c>
      <c r="D600" s="334" t="s">
        <v>10981</v>
      </c>
      <c r="E600" s="334" t="s">
        <v>5688</v>
      </c>
      <c r="F600" s="75">
        <v>0.34612573900000004</v>
      </c>
      <c r="G600" s="75">
        <v>6.4478634069999985E-2</v>
      </c>
      <c r="H600" s="75">
        <v>-0.46076610399962437</v>
      </c>
      <c r="I600" s="75">
        <v>-1.1905841712982672</v>
      </c>
      <c r="J600" s="44" t="s">
        <v>8626</v>
      </c>
      <c r="K600" s="334" t="s">
        <v>4968</v>
      </c>
      <c r="N600" s="215" t="s">
        <v>5623</v>
      </c>
      <c r="O600" s="44" t="s">
        <v>3405</v>
      </c>
      <c r="P600" s="75" t="s">
        <v>5336</v>
      </c>
    </row>
    <row r="601" spans="1:16" ht="13" customHeight="1" x14ac:dyDescent="0.15">
      <c r="A601" s="44">
        <v>600</v>
      </c>
      <c r="B601" s="215" t="s">
        <v>16</v>
      </c>
      <c r="C601" s="215" t="s">
        <v>6</v>
      </c>
      <c r="D601" s="334" t="s">
        <v>10981</v>
      </c>
      <c r="E601" s="334" t="s">
        <v>5688</v>
      </c>
      <c r="F601" s="75">
        <v>0.30627113119999994</v>
      </c>
      <c r="G601" s="75">
        <v>6.4928798719999986E-2</v>
      </c>
      <c r="H601" s="75">
        <v>-0.51389393741285061</v>
      </c>
      <c r="I601" s="75">
        <v>-1.1875626321511374</v>
      </c>
      <c r="J601" s="44" t="s">
        <v>8626</v>
      </c>
      <c r="K601" s="334" t="s">
        <v>4968</v>
      </c>
      <c r="N601" s="215" t="s">
        <v>5624</v>
      </c>
      <c r="O601" s="44" t="s">
        <v>3405</v>
      </c>
      <c r="P601" s="75" t="s">
        <v>5336</v>
      </c>
    </row>
    <row r="602" spans="1:16" ht="13" customHeight="1" x14ac:dyDescent="0.15">
      <c r="A602" s="44">
        <v>601</v>
      </c>
      <c r="B602" s="215" t="s">
        <v>16</v>
      </c>
      <c r="C602" s="215" t="s">
        <v>6</v>
      </c>
      <c r="D602" s="334" t="s">
        <v>10981</v>
      </c>
      <c r="E602" s="334" t="s">
        <v>5688</v>
      </c>
      <c r="F602" s="75">
        <v>0.23083433919999993</v>
      </c>
      <c r="G602" s="75">
        <v>3.1542144080000001E-2</v>
      </c>
      <c r="H602" s="75">
        <v>-0.63669958452949649</v>
      </c>
      <c r="I602" s="75">
        <v>-1.501108788798361</v>
      </c>
      <c r="J602" s="44" t="s">
        <v>8626</v>
      </c>
      <c r="K602" s="334" t="s">
        <v>4968</v>
      </c>
      <c r="N602" s="215" t="s">
        <v>5269</v>
      </c>
      <c r="O602" s="44" t="s">
        <v>3405</v>
      </c>
      <c r="P602" s="75" t="s">
        <v>5336</v>
      </c>
    </row>
    <row r="603" spans="1:16" ht="13" customHeight="1" x14ac:dyDescent="0.15">
      <c r="A603" s="44">
        <v>602</v>
      </c>
      <c r="B603" s="215" t="s">
        <v>16</v>
      </c>
      <c r="C603" s="215" t="s">
        <v>6</v>
      </c>
      <c r="D603" s="334" t="s">
        <v>10981</v>
      </c>
      <c r="E603" s="334" t="s">
        <v>5688</v>
      </c>
      <c r="F603" s="75">
        <v>0.19311925559999998</v>
      </c>
      <c r="G603" s="75">
        <v>2.1002674709999988E-2</v>
      </c>
      <c r="H603" s="75">
        <v>-0.71417442128067077</v>
      </c>
      <c r="I603" s="75">
        <v>-1.6777253939411101</v>
      </c>
      <c r="J603" s="44" t="s">
        <v>8626</v>
      </c>
      <c r="K603" s="334" t="s">
        <v>4968</v>
      </c>
      <c r="N603" s="215" t="s">
        <v>5621</v>
      </c>
      <c r="O603" s="44" t="s">
        <v>3405</v>
      </c>
      <c r="P603" s="75" t="s">
        <v>5336</v>
      </c>
    </row>
    <row r="604" spans="1:16" ht="13" customHeight="1" x14ac:dyDescent="0.15">
      <c r="A604" s="44">
        <v>603</v>
      </c>
      <c r="B604" s="215" t="s">
        <v>16</v>
      </c>
      <c r="C604" s="215" t="s">
        <v>6</v>
      </c>
      <c r="D604" s="334" t="s">
        <v>10981</v>
      </c>
      <c r="E604" s="334" t="s">
        <v>5688</v>
      </c>
      <c r="F604" s="75">
        <v>0.29682608059999999</v>
      </c>
      <c r="G604" s="75">
        <v>2.0080675239999991E-2</v>
      </c>
      <c r="H604" s="75">
        <v>-0.52749794246631887</v>
      </c>
      <c r="I604" s="75">
        <v>-1.6972216875392001</v>
      </c>
      <c r="J604" s="44" t="s">
        <v>8626</v>
      </c>
      <c r="K604" s="334" t="s">
        <v>4968</v>
      </c>
      <c r="N604" s="215" t="s">
        <v>4928</v>
      </c>
      <c r="O604" s="44" t="s">
        <v>3405</v>
      </c>
      <c r="P604" s="75" t="s">
        <v>5336</v>
      </c>
    </row>
    <row r="605" spans="1:16" ht="13" customHeight="1" x14ac:dyDescent="0.15">
      <c r="A605" s="44">
        <v>604</v>
      </c>
      <c r="B605" s="215" t="s">
        <v>16</v>
      </c>
      <c r="C605" s="215" t="s">
        <v>6</v>
      </c>
      <c r="D605" s="334" t="s">
        <v>10981</v>
      </c>
      <c r="E605" s="334" t="s">
        <v>5688</v>
      </c>
      <c r="F605" s="75">
        <v>0.32193198969999998</v>
      </c>
      <c r="G605" s="75">
        <v>1.7088572179999994E-2</v>
      </c>
      <c r="H605" s="75">
        <v>-0.49223586624725896</v>
      </c>
      <c r="I605" s="75">
        <v>-1.7672942228411201</v>
      </c>
      <c r="J605" s="44" t="s">
        <v>8626</v>
      </c>
      <c r="K605" s="334" t="s">
        <v>4968</v>
      </c>
      <c r="N605" s="215" t="s">
        <v>5337</v>
      </c>
      <c r="O605" s="44" t="s">
        <v>3405</v>
      </c>
      <c r="P605" s="75" t="s">
        <v>5336</v>
      </c>
    </row>
    <row r="606" spans="1:16" ht="13" customHeight="1" x14ac:dyDescent="0.15">
      <c r="A606" s="44">
        <v>605</v>
      </c>
      <c r="B606" s="215" t="s">
        <v>16</v>
      </c>
      <c r="C606" s="215" t="s">
        <v>6</v>
      </c>
      <c r="D606" s="334" t="s">
        <v>10981</v>
      </c>
      <c r="E606" s="334" t="s">
        <v>5688</v>
      </c>
      <c r="F606" s="75">
        <v>0.33211193989999999</v>
      </c>
      <c r="G606" s="75">
        <v>3.6984078650000002E-2</v>
      </c>
      <c r="H606" s="75">
        <v>-0.47871551061217937</v>
      </c>
      <c r="I606" s="75">
        <v>-1.4319851960023593</v>
      </c>
      <c r="J606" s="44" t="s">
        <v>8626</v>
      </c>
      <c r="K606" s="334" t="s">
        <v>4968</v>
      </c>
      <c r="N606" s="215" t="s">
        <v>5338</v>
      </c>
      <c r="O606" s="44" t="s">
        <v>3405</v>
      </c>
      <c r="P606" s="75" t="s">
        <v>5336</v>
      </c>
    </row>
    <row r="607" spans="1:16" ht="13" customHeight="1" x14ac:dyDescent="0.15">
      <c r="A607" s="44">
        <v>606</v>
      </c>
      <c r="B607" s="215" t="s">
        <v>16</v>
      </c>
      <c r="C607" s="215" t="s">
        <v>6</v>
      </c>
      <c r="D607" s="334" t="s">
        <v>10981</v>
      </c>
      <c r="E607" s="334" t="s">
        <v>5688</v>
      </c>
      <c r="F607" s="75">
        <v>0.22435753999999994</v>
      </c>
      <c r="G607" s="75">
        <v>2.5937170679999996E-2</v>
      </c>
      <c r="H607" s="75">
        <v>-0.6490593305197262</v>
      </c>
      <c r="I607" s="75">
        <v>-1.5860774000745979</v>
      </c>
      <c r="J607" s="44" t="s">
        <v>8626</v>
      </c>
      <c r="K607" s="334" t="s">
        <v>4968</v>
      </c>
      <c r="N607" s="215" t="s">
        <v>5052</v>
      </c>
      <c r="O607" s="44" t="s">
        <v>3405</v>
      </c>
      <c r="P607" s="75" t="s">
        <v>5336</v>
      </c>
    </row>
    <row r="608" spans="1:16" ht="13" customHeight="1" x14ac:dyDescent="0.15">
      <c r="A608" s="44">
        <v>607</v>
      </c>
      <c r="B608" s="215" t="s">
        <v>16</v>
      </c>
      <c r="C608" s="215" t="s">
        <v>6</v>
      </c>
      <c r="D608" s="334" t="s">
        <v>10981</v>
      </c>
      <c r="E608" s="334" t="s">
        <v>5688</v>
      </c>
      <c r="F608" s="75">
        <v>0.30149001449999996</v>
      </c>
      <c r="G608" s="75">
        <v>5.159665977999997E-2</v>
      </c>
      <c r="H608" s="75">
        <v>-0.52072706733598317</v>
      </c>
      <c r="I608" s="75">
        <v>-1.2873784124438825</v>
      </c>
      <c r="J608" s="44" t="s">
        <v>8626</v>
      </c>
      <c r="K608" s="334" t="s">
        <v>4968</v>
      </c>
      <c r="N608" s="215" t="s">
        <v>5325</v>
      </c>
      <c r="O608" s="44" t="s">
        <v>3405</v>
      </c>
      <c r="P608" s="75" t="s">
        <v>5336</v>
      </c>
    </row>
    <row r="609" spans="1:16" ht="13" customHeight="1" x14ac:dyDescent="0.15">
      <c r="A609" s="44">
        <v>608</v>
      </c>
      <c r="B609" s="215" t="s">
        <v>16</v>
      </c>
      <c r="C609" s="215" t="s">
        <v>6</v>
      </c>
      <c r="D609" s="334" t="s">
        <v>10981</v>
      </c>
      <c r="E609" s="334" t="s">
        <v>5688</v>
      </c>
      <c r="F609" s="75">
        <v>0.30296197069999992</v>
      </c>
      <c r="G609" s="75">
        <v>5.8179199189999982E-2</v>
      </c>
      <c r="H609" s="75">
        <v>-0.51861188288936944</v>
      </c>
      <c r="I609" s="75">
        <v>-1.2352322609122255</v>
      </c>
      <c r="J609" s="44" t="s">
        <v>8626</v>
      </c>
      <c r="K609" s="334" t="s">
        <v>4968</v>
      </c>
      <c r="N609" s="215" t="s">
        <v>5706</v>
      </c>
      <c r="O609" s="44" t="s">
        <v>3405</v>
      </c>
      <c r="P609" s="75" t="s">
        <v>5336</v>
      </c>
    </row>
    <row r="610" spans="1:16" ht="13" customHeight="1" x14ac:dyDescent="0.15">
      <c r="A610" s="44">
        <v>609</v>
      </c>
      <c r="B610" s="215" t="s">
        <v>16</v>
      </c>
      <c r="C610" s="215" t="s">
        <v>6</v>
      </c>
      <c r="D610" s="334" t="s">
        <v>10981</v>
      </c>
      <c r="E610" s="334" t="s">
        <v>5688</v>
      </c>
      <c r="F610" s="75">
        <v>0.24527650839999995</v>
      </c>
      <c r="G610" s="75">
        <v>0.16910639999999999</v>
      </c>
      <c r="H610" s="75">
        <v>-0.61034404478506077</v>
      </c>
      <c r="I610" s="75">
        <v>-0.7718399557843556</v>
      </c>
      <c r="J610" s="44" t="s">
        <v>8626</v>
      </c>
      <c r="K610" s="334" t="s">
        <v>4968</v>
      </c>
      <c r="N610" s="215" t="s">
        <v>5707</v>
      </c>
      <c r="O610" s="44" t="s">
        <v>3405</v>
      </c>
      <c r="P610" s="75" t="s">
        <v>5336</v>
      </c>
    </row>
    <row r="611" spans="1:16" ht="13" customHeight="1" x14ac:dyDescent="0.15">
      <c r="A611" s="44">
        <v>610</v>
      </c>
      <c r="B611" s="215" t="s">
        <v>16</v>
      </c>
      <c r="C611" s="215" t="s">
        <v>6</v>
      </c>
      <c r="D611" s="334" t="s">
        <v>10981</v>
      </c>
      <c r="E611" s="334" t="s">
        <v>5688</v>
      </c>
      <c r="F611" s="75">
        <v>0.46687909060000005</v>
      </c>
      <c r="G611" s="75">
        <v>0.12882076819999999</v>
      </c>
      <c r="H611" s="75">
        <v>-0.33079557571661683</v>
      </c>
      <c r="I611" s="75">
        <v>-0.89001411533360686</v>
      </c>
      <c r="J611" s="44" t="s">
        <v>8626</v>
      </c>
      <c r="K611" s="334" t="s">
        <v>4968</v>
      </c>
      <c r="N611" s="215" t="s">
        <v>5174</v>
      </c>
      <c r="O611" s="44" t="s">
        <v>3405</v>
      </c>
      <c r="P611" s="75" t="s">
        <v>5336</v>
      </c>
    </row>
    <row r="612" spans="1:16" ht="13" customHeight="1" x14ac:dyDescent="0.15">
      <c r="A612" s="44">
        <v>611</v>
      </c>
      <c r="B612" s="215" t="s">
        <v>16</v>
      </c>
      <c r="C612" s="215" t="s">
        <v>6</v>
      </c>
      <c r="D612" s="334" t="s">
        <v>10981</v>
      </c>
      <c r="E612" s="334" t="s">
        <v>5688</v>
      </c>
      <c r="F612" s="75">
        <v>0.29190164200000002</v>
      </c>
      <c r="G612" s="75">
        <v>0.2771094436</v>
      </c>
      <c r="H612" s="75">
        <v>-0.53476346201940739</v>
      </c>
      <c r="I612" s="75">
        <v>-0.55734867366387275</v>
      </c>
      <c r="J612" s="44" t="s">
        <v>8626</v>
      </c>
      <c r="K612" s="334" t="s">
        <v>4968</v>
      </c>
      <c r="N612" s="215" t="s">
        <v>5677</v>
      </c>
      <c r="O612" s="44" t="s">
        <v>3405</v>
      </c>
      <c r="P612" s="75" t="s">
        <v>5336</v>
      </c>
    </row>
    <row r="613" spans="1:16" ht="13" customHeight="1" x14ac:dyDescent="0.15">
      <c r="A613" s="44">
        <v>612</v>
      </c>
      <c r="B613" s="215" t="s">
        <v>16</v>
      </c>
      <c r="C613" s="215" t="s">
        <v>6</v>
      </c>
      <c r="D613" s="334" t="s">
        <v>10981</v>
      </c>
      <c r="E613" s="334" t="s">
        <v>5688</v>
      </c>
      <c r="F613" s="75">
        <v>0.35020963209999995</v>
      </c>
      <c r="G613" s="75">
        <v>0.21938925939999995</v>
      </c>
      <c r="H613" s="75">
        <v>-0.45567191333437712</v>
      </c>
      <c r="I613" s="75">
        <v>-0.65878463791669528</v>
      </c>
      <c r="J613" s="44" t="s">
        <v>8626</v>
      </c>
      <c r="K613" s="334" t="s">
        <v>4968</v>
      </c>
      <c r="N613" s="215" t="s">
        <v>4922</v>
      </c>
      <c r="O613" s="44" t="s">
        <v>3405</v>
      </c>
      <c r="P613" s="75" t="s">
        <v>5336</v>
      </c>
    </row>
    <row r="614" spans="1:16" ht="13" customHeight="1" x14ac:dyDescent="0.15">
      <c r="A614" s="44">
        <v>613</v>
      </c>
      <c r="B614" s="215" t="s">
        <v>16</v>
      </c>
      <c r="C614" s="215" t="s">
        <v>6</v>
      </c>
      <c r="D614" s="334" t="s">
        <v>10981</v>
      </c>
      <c r="E614" s="334" t="s">
        <v>5688</v>
      </c>
      <c r="F614" s="75">
        <v>0.34052921419999993</v>
      </c>
      <c r="G614" s="75">
        <v>0.35504339979999999</v>
      </c>
      <c r="H614" s="75">
        <v>-0.46784562377586325</v>
      </c>
      <c r="I614" s="75">
        <v>-0.44971855640513192</v>
      </c>
      <c r="J614" s="44" t="s">
        <v>8626</v>
      </c>
      <c r="K614" s="334" t="s">
        <v>4968</v>
      </c>
      <c r="N614" s="215" t="s">
        <v>4923</v>
      </c>
      <c r="O614" s="44" t="s">
        <v>3405</v>
      </c>
      <c r="P614" s="75" t="s">
        <v>5336</v>
      </c>
    </row>
    <row r="615" spans="1:16" ht="13" customHeight="1" x14ac:dyDescent="0.15">
      <c r="A615" s="44">
        <v>614</v>
      </c>
      <c r="B615" s="215" t="s">
        <v>16</v>
      </c>
      <c r="C615" s="215" t="s">
        <v>6</v>
      </c>
      <c r="D615" s="334" t="s">
        <v>10981</v>
      </c>
      <c r="E615" s="334" t="s">
        <v>5688</v>
      </c>
      <c r="F615" s="75">
        <v>0.77497309520000002</v>
      </c>
      <c r="G615" s="75">
        <v>0.20550091999999995</v>
      </c>
      <c r="H615" s="75">
        <v>-0.11071337466659556</v>
      </c>
      <c r="I615" s="75">
        <v>-0.68718622950553254</v>
      </c>
      <c r="J615" s="44" t="s">
        <v>8626</v>
      </c>
      <c r="K615" s="334" t="s">
        <v>4968</v>
      </c>
      <c r="N615" s="215" t="s">
        <v>4924</v>
      </c>
      <c r="O615" s="44" t="s">
        <v>3405</v>
      </c>
      <c r="P615" s="75" t="s">
        <v>5336</v>
      </c>
    </row>
    <row r="616" spans="1:16" ht="13" customHeight="1" x14ac:dyDescent="0.15">
      <c r="A616" s="44">
        <v>615</v>
      </c>
      <c r="B616" s="215" t="s">
        <v>16</v>
      </c>
      <c r="C616" s="215" t="s">
        <v>6</v>
      </c>
      <c r="D616" s="334" t="s">
        <v>10981</v>
      </c>
      <c r="E616" s="334" t="s">
        <v>5688</v>
      </c>
      <c r="F616" s="75">
        <v>0.54550684319999998</v>
      </c>
      <c r="G616" s="75">
        <v>0.29527107099999994</v>
      </c>
      <c r="H616" s="75">
        <v>-0.26319979696316026</v>
      </c>
      <c r="I616" s="75">
        <v>-0.5297791006831013</v>
      </c>
      <c r="J616" s="44" t="s">
        <v>8626</v>
      </c>
      <c r="K616" s="334" t="s">
        <v>4968</v>
      </c>
      <c r="N616" s="215" t="s">
        <v>5047</v>
      </c>
      <c r="O616" s="44" t="s">
        <v>3405</v>
      </c>
      <c r="P616" s="75" t="s">
        <v>5336</v>
      </c>
    </row>
    <row r="617" spans="1:16" ht="13" customHeight="1" x14ac:dyDescent="0.15">
      <c r="A617" s="44">
        <v>616</v>
      </c>
      <c r="B617" s="215" t="s">
        <v>16</v>
      </c>
      <c r="C617" s="215" t="s">
        <v>6</v>
      </c>
      <c r="D617" s="334" t="s">
        <v>10981</v>
      </c>
      <c r="E617" s="334" t="s">
        <v>5688</v>
      </c>
      <c r="F617" s="75">
        <v>0.69401395480000005</v>
      </c>
      <c r="G617" s="75">
        <v>0.33004374839999995</v>
      </c>
      <c r="H617" s="75">
        <v>-0.1586317969346186</v>
      </c>
      <c r="I617" s="75">
        <v>-0.48142848912386893</v>
      </c>
      <c r="J617" s="44" t="s">
        <v>8626</v>
      </c>
      <c r="K617" s="334" t="s">
        <v>4968</v>
      </c>
      <c r="N617" s="215" t="s">
        <v>5678</v>
      </c>
      <c r="O617" s="44" t="s">
        <v>3405</v>
      </c>
      <c r="P617" s="75" t="s">
        <v>5336</v>
      </c>
    </row>
    <row r="618" spans="1:16" ht="13" customHeight="1" x14ac:dyDescent="0.15">
      <c r="A618" s="44">
        <v>617</v>
      </c>
      <c r="B618" s="215" t="s">
        <v>16</v>
      </c>
      <c r="C618" s="215" t="s">
        <v>6</v>
      </c>
      <c r="D618" s="334" t="s">
        <v>10981</v>
      </c>
      <c r="E618" s="334" t="s">
        <v>5688</v>
      </c>
      <c r="F618" s="75">
        <v>0.79005550140000003</v>
      </c>
      <c r="G618" s="75">
        <v>0.29150219080000001</v>
      </c>
      <c r="H618" s="75">
        <v>-0.10234239844995506</v>
      </c>
      <c r="I618" s="75">
        <v>-0.53535817692975063</v>
      </c>
      <c r="J618" s="44" t="s">
        <v>8626</v>
      </c>
      <c r="K618" s="334" t="s">
        <v>4968</v>
      </c>
      <c r="N618" s="215" t="s">
        <v>5679</v>
      </c>
      <c r="O618" s="44" t="s">
        <v>3405</v>
      </c>
      <c r="P618" s="75" t="s">
        <v>5336</v>
      </c>
    </row>
    <row r="619" spans="1:16" ht="13" customHeight="1" x14ac:dyDescent="0.15">
      <c r="A619" s="44">
        <v>618</v>
      </c>
      <c r="B619" s="215" t="s">
        <v>16</v>
      </c>
      <c r="C619" s="215" t="s">
        <v>6</v>
      </c>
      <c r="D619" s="334" t="s">
        <v>10981</v>
      </c>
      <c r="E619" s="334" t="s">
        <v>5688</v>
      </c>
      <c r="F619" s="75">
        <v>0.61289518109999996</v>
      </c>
      <c r="G619" s="75">
        <v>0.83527868929999993</v>
      </c>
      <c r="H619" s="75">
        <v>-0.21261379328307714</v>
      </c>
      <c r="I619" s="75">
        <v>-7.8168598729995944E-2</v>
      </c>
      <c r="J619" s="44" t="s">
        <v>8626</v>
      </c>
      <c r="K619" s="334" t="s">
        <v>4968</v>
      </c>
      <c r="N619" s="215" t="s">
        <v>5533</v>
      </c>
      <c r="O619" s="44" t="s">
        <v>3405</v>
      </c>
      <c r="P619" s="75" t="s">
        <v>5336</v>
      </c>
    </row>
    <row r="620" spans="1:16" ht="13" customHeight="1" x14ac:dyDescent="0.15">
      <c r="A620" s="44">
        <v>619</v>
      </c>
      <c r="B620" s="215" t="s">
        <v>16</v>
      </c>
      <c r="C620" s="215" t="s">
        <v>6</v>
      </c>
      <c r="D620" s="334" t="s">
        <v>10981</v>
      </c>
      <c r="E620" s="334" t="s">
        <v>5688</v>
      </c>
      <c r="F620" s="75">
        <v>1.515963409</v>
      </c>
      <c r="G620" s="75">
        <v>0.30412043559999996</v>
      </c>
      <c r="H620" s="75">
        <v>0.18068871880185891</v>
      </c>
      <c r="I620" s="75">
        <v>-0.51695439613299943</v>
      </c>
      <c r="J620" s="44" t="s">
        <v>8626</v>
      </c>
      <c r="K620" s="334" t="s">
        <v>4968</v>
      </c>
      <c r="N620" s="215" t="s">
        <v>5534</v>
      </c>
      <c r="O620" s="44" t="s">
        <v>3405</v>
      </c>
      <c r="P620" s="75" t="s">
        <v>5336</v>
      </c>
    </row>
    <row r="621" spans="1:16" ht="13" customHeight="1" x14ac:dyDescent="0.15">
      <c r="A621" s="44">
        <v>620</v>
      </c>
      <c r="B621" s="215" t="s">
        <v>16</v>
      </c>
      <c r="C621" s="215" t="s">
        <v>6</v>
      </c>
      <c r="D621" s="334" t="s">
        <v>10981</v>
      </c>
      <c r="E621" s="334" t="s">
        <v>5688</v>
      </c>
      <c r="F621" s="75">
        <v>0.64626458229999995</v>
      </c>
      <c r="G621" s="75">
        <v>0.45423666150000003</v>
      </c>
      <c r="H621" s="75">
        <v>-0.18958964437618456</v>
      </c>
      <c r="I621" s="75">
        <v>-0.34271781673759089</v>
      </c>
      <c r="J621" s="44" t="s">
        <v>8626</v>
      </c>
      <c r="K621" s="334" t="s">
        <v>4968</v>
      </c>
      <c r="N621" s="215" t="s">
        <v>5535</v>
      </c>
      <c r="O621" s="44" t="s">
        <v>3405</v>
      </c>
      <c r="P621" s="75" t="s">
        <v>5336</v>
      </c>
    </row>
    <row r="622" spans="1:16" ht="13" customHeight="1" x14ac:dyDescent="0.15">
      <c r="A622" s="44">
        <v>621</v>
      </c>
      <c r="B622" s="215" t="s">
        <v>16</v>
      </c>
      <c r="C622" s="215" t="s">
        <v>6</v>
      </c>
      <c r="D622" s="334" t="s">
        <v>10981</v>
      </c>
      <c r="E622" s="334" t="s">
        <v>5688</v>
      </c>
      <c r="F622" s="75">
        <v>0.48435382379999992</v>
      </c>
      <c r="G622" s="75">
        <v>0.19894510509999996</v>
      </c>
      <c r="H622" s="75">
        <v>-0.31483726731420214</v>
      </c>
      <c r="I622" s="75">
        <v>-0.70126674188683891</v>
      </c>
      <c r="J622" s="44" t="s">
        <v>8626</v>
      </c>
      <c r="K622" s="334" t="s">
        <v>4968</v>
      </c>
      <c r="N622" s="215" t="s">
        <v>5612</v>
      </c>
      <c r="O622" s="44" t="s">
        <v>3405</v>
      </c>
      <c r="P622" s="75" t="s">
        <v>5336</v>
      </c>
    </row>
    <row r="623" spans="1:16" ht="13" customHeight="1" x14ac:dyDescent="0.15">
      <c r="A623" s="44">
        <v>622</v>
      </c>
      <c r="B623" s="215" t="s">
        <v>16</v>
      </c>
      <c r="C623" s="215" t="s">
        <v>6</v>
      </c>
      <c r="D623" s="334" t="s">
        <v>10981</v>
      </c>
      <c r="E623" s="334" t="s">
        <v>5688</v>
      </c>
      <c r="F623" s="75">
        <v>0.76584798109999985</v>
      </c>
      <c r="G623" s="75">
        <v>0.28540985120000001</v>
      </c>
      <c r="H623" s="75">
        <v>-0.11585742817611641</v>
      </c>
      <c r="I623" s="75">
        <v>-0.54453104086410464</v>
      </c>
      <c r="J623" s="44" t="s">
        <v>8626</v>
      </c>
      <c r="K623" s="334" t="s">
        <v>4968</v>
      </c>
      <c r="N623" s="215" t="s">
        <v>5315</v>
      </c>
      <c r="O623" s="44" t="s">
        <v>3405</v>
      </c>
      <c r="P623" s="75" t="s">
        <v>5336</v>
      </c>
    </row>
    <row r="624" spans="1:16" ht="13" customHeight="1" x14ac:dyDescent="0.15">
      <c r="A624" s="44">
        <v>623</v>
      </c>
      <c r="B624" s="215" t="s">
        <v>16</v>
      </c>
      <c r="C624" s="215" t="s">
        <v>6</v>
      </c>
      <c r="D624" s="334" t="s">
        <v>10981</v>
      </c>
      <c r="E624" s="334" t="s">
        <v>5688</v>
      </c>
      <c r="F624" s="75">
        <v>0.74546317950000007</v>
      </c>
      <c r="G624" s="75">
        <v>0.14541704559999996</v>
      </c>
      <c r="H624" s="75">
        <v>-0.12757380269372692</v>
      </c>
      <c r="I624" s="75">
        <v>-0.83738468304967828</v>
      </c>
      <c r="J624" s="44" t="s">
        <v>8626</v>
      </c>
      <c r="K624" s="334" t="s">
        <v>4968</v>
      </c>
      <c r="N624" s="215" t="s">
        <v>5316</v>
      </c>
      <c r="O624" s="44" t="s">
        <v>3405</v>
      </c>
      <c r="P624" s="75" t="s">
        <v>5336</v>
      </c>
    </row>
    <row r="625" spans="1:16" ht="13" customHeight="1" x14ac:dyDescent="0.15">
      <c r="A625" s="44">
        <v>624</v>
      </c>
      <c r="B625" s="215" t="s">
        <v>16</v>
      </c>
      <c r="C625" s="215" t="s">
        <v>6</v>
      </c>
      <c r="D625" s="334" t="s">
        <v>10981</v>
      </c>
      <c r="E625" s="334" t="s">
        <v>5688</v>
      </c>
      <c r="F625" s="75">
        <v>0.85947445849999993</v>
      </c>
      <c r="G625" s="75">
        <v>0.2094545753</v>
      </c>
      <c r="H625" s="75">
        <v>-6.5767024965677517E-2</v>
      </c>
      <c r="I625" s="75">
        <v>-0.67891014852386122</v>
      </c>
      <c r="J625" s="44" t="s">
        <v>8626</v>
      </c>
      <c r="K625" s="334" t="s">
        <v>4968</v>
      </c>
      <c r="N625" s="215" t="s">
        <v>5700</v>
      </c>
      <c r="O625" s="44" t="s">
        <v>3405</v>
      </c>
      <c r="P625" s="75" t="s">
        <v>5336</v>
      </c>
    </row>
    <row r="626" spans="1:16" ht="13" customHeight="1" x14ac:dyDescent="0.15">
      <c r="A626" s="44">
        <v>625</v>
      </c>
      <c r="B626" s="215" t="s">
        <v>16</v>
      </c>
      <c r="C626" s="215" t="s">
        <v>6</v>
      </c>
      <c r="D626" s="334" t="s">
        <v>10981</v>
      </c>
      <c r="E626" s="334" t="s">
        <v>5688</v>
      </c>
      <c r="F626" s="75">
        <v>0.6509212714999999</v>
      </c>
      <c r="G626" s="75">
        <v>0.29474762129999998</v>
      </c>
      <c r="H626" s="75">
        <v>-0.18647153588763909</v>
      </c>
      <c r="I626" s="75">
        <v>-0.53054969110294159</v>
      </c>
      <c r="J626" s="44" t="s">
        <v>8626</v>
      </c>
      <c r="K626" s="334" t="s">
        <v>4968</v>
      </c>
      <c r="N626" s="215" t="s">
        <v>5044</v>
      </c>
      <c r="O626" s="44" t="s">
        <v>3405</v>
      </c>
      <c r="P626" s="75" t="s">
        <v>5336</v>
      </c>
    </row>
    <row r="627" spans="1:16" ht="13" customHeight="1" x14ac:dyDescent="0.15">
      <c r="A627" s="44">
        <v>626</v>
      </c>
      <c r="B627" s="215" t="s">
        <v>16</v>
      </c>
      <c r="C627" s="215" t="s">
        <v>6</v>
      </c>
      <c r="D627" s="334" t="s">
        <v>10981</v>
      </c>
      <c r="E627" s="334" t="s">
        <v>5688</v>
      </c>
      <c r="F627" s="75">
        <v>0.99356209410000007</v>
      </c>
      <c r="G627" s="75">
        <v>0.39246909400000002</v>
      </c>
      <c r="H627" s="75">
        <v>-2.8049858442551379E-3</v>
      </c>
      <c r="I627" s="75">
        <v>-0.406194537221228</v>
      </c>
      <c r="J627" s="44" t="s">
        <v>8626</v>
      </c>
      <c r="K627" s="334" t="s">
        <v>4968</v>
      </c>
      <c r="N627" s="215" t="s">
        <v>5503</v>
      </c>
      <c r="O627" s="44" t="s">
        <v>3405</v>
      </c>
      <c r="P627" s="75" t="s">
        <v>5336</v>
      </c>
    </row>
    <row r="628" spans="1:16" ht="13" customHeight="1" x14ac:dyDescent="0.15">
      <c r="A628" s="44">
        <v>627</v>
      </c>
      <c r="B628" s="215" t="s">
        <v>16</v>
      </c>
      <c r="C628" s="215" t="s">
        <v>6</v>
      </c>
      <c r="D628" s="334" t="s">
        <v>10981</v>
      </c>
      <c r="E628" s="334" t="s">
        <v>5688</v>
      </c>
      <c r="F628" s="75">
        <v>1.0652103070000001</v>
      </c>
      <c r="G628" s="75">
        <v>0.86388598459999999</v>
      </c>
      <c r="H628" s="75">
        <v>2.7435360030862201E-2</v>
      </c>
      <c r="I628" s="75">
        <v>-6.3543571787887249E-2</v>
      </c>
      <c r="J628" s="44" t="s">
        <v>8626</v>
      </c>
      <c r="K628" s="334" t="s">
        <v>4968</v>
      </c>
      <c r="N628" s="215" t="s">
        <v>5504</v>
      </c>
      <c r="O628" s="44" t="s">
        <v>3405</v>
      </c>
      <c r="P628" s="75" t="s">
        <v>5336</v>
      </c>
    </row>
    <row r="629" spans="1:16" ht="13" customHeight="1" x14ac:dyDescent="0.15">
      <c r="A629" s="44">
        <v>628</v>
      </c>
      <c r="B629" s="215" t="s">
        <v>16</v>
      </c>
      <c r="C629" s="215" t="s">
        <v>6</v>
      </c>
      <c r="D629" s="334" t="s">
        <v>10981</v>
      </c>
      <c r="E629" s="334" t="s">
        <v>5688</v>
      </c>
      <c r="F629" s="75">
        <v>0.53094962389999989</v>
      </c>
      <c r="G629" s="75">
        <v>0.34951569129999999</v>
      </c>
      <c r="H629" s="75">
        <v>-0.27494668249688126</v>
      </c>
      <c r="I629" s="75">
        <v>-0.45653332208702113</v>
      </c>
      <c r="J629" s="44" t="s">
        <v>8626</v>
      </c>
      <c r="K629" s="334" t="s">
        <v>4968</v>
      </c>
      <c r="N629" s="215" t="s">
        <v>5505</v>
      </c>
      <c r="O629" s="44" t="s">
        <v>3405</v>
      </c>
      <c r="P629" s="75" t="s">
        <v>5336</v>
      </c>
    </row>
    <row r="630" spans="1:16" ht="13" customHeight="1" x14ac:dyDescent="0.15">
      <c r="A630" s="44">
        <v>629</v>
      </c>
      <c r="B630" s="215" t="s">
        <v>16</v>
      </c>
      <c r="C630" s="215" t="s">
        <v>6</v>
      </c>
      <c r="D630" s="334" t="s">
        <v>10981</v>
      </c>
      <c r="E630" s="334" t="s">
        <v>5688</v>
      </c>
      <c r="F630" s="75">
        <v>0.20793933319999999</v>
      </c>
      <c r="G630" s="75">
        <v>0.13816659339999998</v>
      </c>
      <c r="H630" s="75">
        <v>-0.6820633530157898</v>
      </c>
      <c r="I630" s="75">
        <v>-0.85959695012999837</v>
      </c>
      <c r="J630" s="44" t="s">
        <v>8626</v>
      </c>
      <c r="K630" s="334" t="s">
        <v>4968</v>
      </c>
      <c r="N630" s="215" t="s">
        <v>5362</v>
      </c>
      <c r="O630" s="44" t="s">
        <v>3405</v>
      </c>
      <c r="P630" s="75" t="s">
        <v>5336</v>
      </c>
    </row>
    <row r="631" spans="1:16" ht="13" customHeight="1" x14ac:dyDescent="0.15">
      <c r="A631" s="44">
        <v>630</v>
      </c>
      <c r="B631" s="215" t="s">
        <v>16</v>
      </c>
      <c r="C631" s="215" t="s">
        <v>6</v>
      </c>
      <c r="D631" s="334" t="s">
        <v>10981</v>
      </c>
      <c r="E631" s="334" t="s">
        <v>5688</v>
      </c>
      <c r="F631" s="75">
        <v>0.2088517687</v>
      </c>
      <c r="G631" s="75">
        <v>0.13436745019999999</v>
      </c>
      <c r="H631" s="75">
        <v>-0.68016184247979095</v>
      </c>
      <c r="I631" s="75">
        <v>-0.87170592406938296</v>
      </c>
      <c r="J631" s="44" t="s">
        <v>8626</v>
      </c>
      <c r="K631" s="334" t="s">
        <v>4968</v>
      </c>
      <c r="N631" s="215" t="s">
        <v>5661</v>
      </c>
      <c r="O631" s="44" t="s">
        <v>3405</v>
      </c>
      <c r="P631" s="75" t="s">
        <v>5336</v>
      </c>
    </row>
    <row r="632" spans="1:16" ht="13" customHeight="1" x14ac:dyDescent="0.15">
      <c r="A632" s="44">
        <v>631</v>
      </c>
      <c r="B632" s="215" t="s">
        <v>16</v>
      </c>
      <c r="C632" s="215" t="s">
        <v>6</v>
      </c>
      <c r="D632" s="334" t="s">
        <v>10981</v>
      </c>
      <c r="E632" s="334" t="s">
        <v>5688</v>
      </c>
      <c r="F632" s="75">
        <v>0.27434464720000001</v>
      </c>
      <c r="G632" s="75">
        <v>0.11449919159999995</v>
      </c>
      <c r="H632" s="75">
        <v>-0.56170350900237009</v>
      </c>
      <c r="I632" s="75">
        <v>-0.94119757956774863</v>
      </c>
      <c r="J632" s="44" t="s">
        <v>8626</v>
      </c>
      <c r="K632" s="334" t="s">
        <v>4968</v>
      </c>
      <c r="N632" s="215" t="s">
        <v>5390</v>
      </c>
      <c r="O632" s="44" t="s">
        <v>3405</v>
      </c>
      <c r="P632" s="75" t="s">
        <v>5336</v>
      </c>
    </row>
    <row r="633" spans="1:16" ht="13" customHeight="1" x14ac:dyDescent="0.15">
      <c r="A633" s="44">
        <v>632</v>
      </c>
      <c r="B633" s="215" t="s">
        <v>16</v>
      </c>
      <c r="C633" s="215" t="s">
        <v>6</v>
      </c>
      <c r="D633" s="334" t="s">
        <v>10981</v>
      </c>
      <c r="E633" s="334" t="s">
        <v>5688</v>
      </c>
      <c r="F633" s="75">
        <v>7.6182738849999973E-2</v>
      </c>
      <c r="G633" s="75">
        <v>0.12258945449999997</v>
      </c>
      <c r="H633" s="75">
        <v>-1.1181434180486589</v>
      </c>
      <c r="I633" s="75">
        <v>-0.91154688748024115</v>
      </c>
      <c r="J633" s="44" t="s">
        <v>8626</v>
      </c>
      <c r="K633" s="334" t="s">
        <v>4968</v>
      </c>
      <c r="N633" s="215" t="s">
        <v>5233</v>
      </c>
      <c r="O633" s="44" t="s">
        <v>3405</v>
      </c>
      <c r="P633" s="75" t="s">
        <v>5336</v>
      </c>
    </row>
    <row r="634" spans="1:16" ht="13" customHeight="1" x14ac:dyDescent="0.15">
      <c r="A634" s="44">
        <v>633</v>
      </c>
      <c r="B634" s="215" t="s">
        <v>16</v>
      </c>
      <c r="C634" s="215" t="s">
        <v>6</v>
      </c>
      <c r="D634" s="334" t="s">
        <v>10981</v>
      </c>
      <c r="E634" s="334" t="s">
        <v>5688</v>
      </c>
      <c r="F634" s="75">
        <v>8.8212557689999971E-2</v>
      </c>
      <c r="G634" s="75">
        <v>1.2840196839999991E-2</v>
      </c>
      <c r="H634" s="75">
        <v>-1.0544695855341115</v>
      </c>
      <c r="I634" s="75">
        <v>-1.8914283184890845</v>
      </c>
      <c r="J634" s="44" t="s">
        <v>8626</v>
      </c>
      <c r="K634" s="334" t="s">
        <v>4968</v>
      </c>
      <c r="N634" s="215" t="s">
        <v>5542</v>
      </c>
      <c r="O634" s="44" t="s">
        <v>3405</v>
      </c>
      <c r="P634" s="75" t="s">
        <v>5336</v>
      </c>
    </row>
    <row r="635" spans="1:16" ht="13" customHeight="1" x14ac:dyDescent="0.15">
      <c r="A635" s="44">
        <v>634</v>
      </c>
      <c r="B635" s="215" t="s">
        <v>16</v>
      </c>
      <c r="C635" s="215" t="s">
        <v>6</v>
      </c>
      <c r="D635" s="334" t="s">
        <v>10981</v>
      </c>
      <c r="E635" s="334" t="s">
        <v>5688</v>
      </c>
      <c r="F635" s="75">
        <v>7.696780441999998E-2</v>
      </c>
      <c r="G635" s="75">
        <v>0.11615419120000002</v>
      </c>
      <c r="H635" s="75">
        <v>-1.1136909019279648</v>
      </c>
      <c r="I635" s="75">
        <v>-0.9349651149021212</v>
      </c>
      <c r="J635" s="44" t="s">
        <v>8626</v>
      </c>
      <c r="K635" s="334" t="s">
        <v>4968</v>
      </c>
      <c r="N635" s="215" t="s">
        <v>5094</v>
      </c>
      <c r="O635" s="44" t="s">
        <v>3405</v>
      </c>
      <c r="P635" s="75" t="s">
        <v>5336</v>
      </c>
    </row>
    <row r="636" spans="1:16" ht="13" customHeight="1" x14ac:dyDescent="0.15">
      <c r="A636" s="44">
        <v>635</v>
      </c>
      <c r="B636" s="215" t="s">
        <v>16</v>
      </c>
      <c r="C636" s="215" t="s">
        <v>6</v>
      </c>
      <c r="D636" s="334" t="s">
        <v>10981</v>
      </c>
      <c r="E636" s="334" t="s">
        <v>5688</v>
      </c>
      <c r="F636" s="75">
        <v>7.9537564419999998E-2</v>
      </c>
      <c r="G636" s="75">
        <v>0.12133962059999999</v>
      </c>
      <c r="H636" s="75">
        <v>-1.0994277120066802</v>
      </c>
      <c r="I636" s="75">
        <v>-0.91599736732491954</v>
      </c>
      <c r="J636" s="44" t="s">
        <v>8626</v>
      </c>
      <c r="K636" s="334" t="s">
        <v>4968</v>
      </c>
      <c r="N636" s="215" t="s">
        <v>5045</v>
      </c>
      <c r="O636" s="44" t="s">
        <v>3405</v>
      </c>
      <c r="P636" s="75" t="s">
        <v>5336</v>
      </c>
    </row>
    <row r="637" spans="1:16" ht="13" customHeight="1" x14ac:dyDescent="0.15">
      <c r="A637" s="44">
        <v>636</v>
      </c>
      <c r="B637" s="215" t="s">
        <v>16</v>
      </c>
      <c r="C637" s="215" t="s">
        <v>6</v>
      </c>
      <c r="D637" s="334" t="s">
        <v>10981</v>
      </c>
      <c r="E637" s="334" t="s">
        <v>5688</v>
      </c>
      <c r="F637" s="75">
        <v>0.11569722509999997</v>
      </c>
      <c r="G637" s="75">
        <v>2.7028587089999997E-2</v>
      </c>
      <c r="H637" s="75">
        <v>-0.9366770571088352</v>
      </c>
      <c r="I637" s="75">
        <v>-1.5681766563010713</v>
      </c>
      <c r="J637" s="44" t="s">
        <v>8626</v>
      </c>
      <c r="K637" s="334" t="s">
        <v>4968</v>
      </c>
      <c r="N637" s="215" t="s">
        <v>5046</v>
      </c>
      <c r="O637" s="44" t="s">
        <v>3405</v>
      </c>
      <c r="P637" s="75" t="s">
        <v>5336</v>
      </c>
    </row>
    <row r="638" spans="1:16" ht="13" customHeight="1" x14ac:dyDescent="0.15">
      <c r="A638" s="44">
        <v>637</v>
      </c>
      <c r="B638" s="215" t="s">
        <v>16</v>
      </c>
      <c r="C638" s="215" t="s">
        <v>6</v>
      </c>
      <c r="D638" s="334" t="s">
        <v>10981</v>
      </c>
      <c r="E638" s="334" t="s">
        <v>5688</v>
      </c>
      <c r="F638" s="75">
        <v>0.21595829359999996</v>
      </c>
      <c r="G638" s="75">
        <v>8.3534978950000019E-2</v>
      </c>
      <c r="H638" s="75">
        <v>-0.66563011277623385</v>
      </c>
      <c r="I638" s="75">
        <v>-1.0781316324925196</v>
      </c>
      <c r="J638" s="44" t="s">
        <v>8626</v>
      </c>
      <c r="K638" s="334" t="s">
        <v>4968</v>
      </c>
      <c r="N638" s="215" t="s">
        <v>5134</v>
      </c>
      <c r="O638" s="44" t="s">
        <v>3405</v>
      </c>
      <c r="P638" s="75" t="s">
        <v>5336</v>
      </c>
    </row>
    <row r="639" spans="1:16" ht="13" customHeight="1" x14ac:dyDescent="0.15">
      <c r="A639" s="44">
        <v>638</v>
      </c>
      <c r="B639" s="215" t="s">
        <v>16</v>
      </c>
      <c r="C639" s="215" t="s">
        <v>6</v>
      </c>
      <c r="D639" s="334" t="s">
        <v>10981</v>
      </c>
      <c r="E639" s="334" t="s">
        <v>5688</v>
      </c>
      <c r="F639" s="75">
        <v>0.10676082139999998</v>
      </c>
      <c r="G639" s="75">
        <v>0.1371251084</v>
      </c>
      <c r="H639" s="75">
        <v>-0.97158809348217778</v>
      </c>
      <c r="I639" s="75">
        <v>-0.86288301609906848</v>
      </c>
      <c r="J639" s="44" t="s">
        <v>8626</v>
      </c>
      <c r="K639" s="334" t="s">
        <v>4968</v>
      </c>
      <c r="N639" s="215" t="s">
        <v>5021</v>
      </c>
      <c r="O639" s="44" t="s">
        <v>3405</v>
      </c>
      <c r="P639" s="75" t="s">
        <v>5336</v>
      </c>
    </row>
    <row r="640" spans="1:16" ht="13" customHeight="1" x14ac:dyDescent="0.15">
      <c r="A640" s="44">
        <v>639</v>
      </c>
      <c r="B640" s="215" t="s">
        <v>16</v>
      </c>
      <c r="C640" s="215" t="s">
        <v>6</v>
      </c>
      <c r="D640" s="334" t="s">
        <v>10981</v>
      </c>
      <c r="E640" s="334" t="s">
        <v>5688</v>
      </c>
      <c r="F640" s="75">
        <v>9.8729579229999961E-2</v>
      </c>
      <c r="G640" s="75">
        <v>8.9510630119999976E-2</v>
      </c>
      <c r="H640" s="75">
        <v>-1.0055527138770666</v>
      </c>
      <c r="I640" s="75">
        <v>-1.0481253855967423</v>
      </c>
      <c r="J640" s="44" t="s">
        <v>8626</v>
      </c>
      <c r="K640" s="334" t="s">
        <v>4968</v>
      </c>
      <c r="N640" s="215" t="s">
        <v>5135</v>
      </c>
      <c r="O640" s="44" t="s">
        <v>3405</v>
      </c>
      <c r="P640" s="75" t="s">
        <v>5336</v>
      </c>
    </row>
    <row r="641" spans="1:16" ht="13" customHeight="1" x14ac:dyDescent="0.15">
      <c r="A641" s="44">
        <v>640</v>
      </c>
      <c r="B641" s="215" t="s">
        <v>16</v>
      </c>
      <c r="C641" s="215" t="s">
        <v>6</v>
      </c>
      <c r="D641" s="334" t="s">
        <v>10981</v>
      </c>
      <c r="E641" s="334" t="s">
        <v>5688</v>
      </c>
      <c r="F641" s="75">
        <v>9.964794066999999E-2</v>
      </c>
      <c r="G641" s="75">
        <v>8.9514191589999986E-2</v>
      </c>
      <c r="H641" s="75">
        <v>-1.001531672025177</v>
      </c>
      <c r="I641" s="75">
        <v>-1.0481081061295277</v>
      </c>
      <c r="J641" s="44" t="s">
        <v>8626</v>
      </c>
      <c r="K641" s="334" t="s">
        <v>4968</v>
      </c>
      <c r="N641" s="215" t="s">
        <v>5136</v>
      </c>
      <c r="O641" s="44" t="s">
        <v>3405</v>
      </c>
      <c r="P641" s="75" t="s">
        <v>5336</v>
      </c>
    </row>
    <row r="642" spans="1:16" ht="13" customHeight="1" x14ac:dyDescent="0.15">
      <c r="A642" s="44">
        <v>641</v>
      </c>
      <c r="B642" s="215" t="s">
        <v>16</v>
      </c>
      <c r="C642" s="215" t="s">
        <v>6</v>
      </c>
      <c r="D642" s="334" t="s">
        <v>10981</v>
      </c>
      <c r="E642" s="334" t="s">
        <v>5688</v>
      </c>
      <c r="F642" s="75">
        <v>0.12532727399999999</v>
      </c>
      <c r="G642" s="75">
        <v>0.17830338800000001</v>
      </c>
      <c r="H642" s="75">
        <v>-0.90195440658969672</v>
      </c>
      <c r="I642" s="75">
        <v>-0.74884040457716683</v>
      </c>
      <c r="J642" s="44" t="s">
        <v>8626</v>
      </c>
      <c r="K642" s="334" t="s">
        <v>4968</v>
      </c>
      <c r="N642" s="215" t="s">
        <v>5441</v>
      </c>
      <c r="O642" s="44" t="s">
        <v>3405</v>
      </c>
      <c r="P642" s="75" t="s">
        <v>5336</v>
      </c>
    </row>
    <row r="643" spans="1:16" ht="13" customHeight="1" x14ac:dyDescent="0.15">
      <c r="A643" s="44">
        <v>642</v>
      </c>
      <c r="B643" s="215" t="s">
        <v>16</v>
      </c>
      <c r="C643" s="215" t="s">
        <v>6</v>
      </c>
      <c r="D643" s="334" t="s">
        <v>10981</v>
      </c>
      <c r="E643" s="334" t="s">
        <v>5688</v>
      </c>
      <c r="F643" s="75">
        <v>0.19873206949999994</v>
      </c>
      <c r="G643" s="75">
        <v>9.8212487220000005E-2</v>
      </c>
      <c r="H643" s="75">
        <v>-0.70173204490289609</v>
      </c>
      <c r="I643" s="75">
        <v>-1.0078332903600573</v>
      </c>
      <c r="J643" s="44" t="s">
        <v>8626</v>
      </c>
      <c r="K643" s="334" t="s">
        <v>4968</v>
      </c>
      <c r="N643" s="215" t="s">
        <v>5442</v>
      </c>
      <c r="O643" s="44" t="s">
        <v>3405</v>
      </c>
      <c r="P643" s="75" t="s">
        <v>5336</v>
      </c>
    </row>
    <row r="644" spans="1:16" ht="13" customHeight="1" x14ac:dyDescent="0.15">
      <c r="A644" s="44">
        <v>643</v>
      </c>
      <c r="B644" s="215" t="s">
        <v>16</v>
      </c>
      <c r="C644" s="215" t="s">
        <v>6</v>
      </c>
      <c r="D644" s="334" t="s">
        <v>10981</v>
      </c>
      <c r="E644" s="334" t="s">
        <v>5688</v>
      </c>
      <c r="F644" s="75">
        <v>0.13467921250000001</v>
      </c>
      <c r="G644" s="75">
        <v>0.16914770820000002</v>
      </c>
      <c r="H644" s="75">
        <v>-0.87069943169517849</v>
      </c>
      <c r="I644" s="75">
        <v>-0.77173388213752236</v>
      </c>
      <c r="J644" s="44" t="s">
        <v>8626</v>
      </c>
      <c r="K644" s="334" t="s">
        <v>4968</v>
      </c>
      <c r="N644" s="215" t="s">
        <v>5443</v>
      </c>
      <c r="O644" s="44" t="s">
        <v>3405</v>
      </c>
      <c r="P644" s="75" t="s">
        <v>5336</v>
      </c>
    </row>
    <row r="645" spans="1:16" ht="13" customHeight="1" x14ac:dyDescent="0.15">
      <c r="A645" s="44">
        <v>644</v>
      </c>
      <c r="B645" s="215" t="s">
        <v>16</v>
      </c>
      <c r="C645" s="215" t="s">
        <v>6</v>
      </c>
      <c r="D645" s="334" t="s">
        <v>10981</v>
      </c>
      <c r="E645" s="334" t="s">
        <v>5688</v>
      </c>
      <c r="F645" s="75">
        <v>0.61292383979999998</v>
      </c>
      <c r="G645" s="75">
        <v>0.57633363160000006</v>
      </c>
      <c r="H645" s="75">
        <v>-0.21259348634533423</v>
      </c>
      <c r="I645" s="75">
        <v>-0.23932603668772834</v>
      </c>
      <c r="J645" s="44" t="s">
        <v>8626</v>
      </c>
      <c r="K645" s="334" t="s">
        <v>4968</v>
      </c>
      <c r="N645" s="215" t="s">
        <v>5444</v>
      </c>
      <c r="O645" s="44" t="s">
        <v>3405</v>
      </c>
      <c r="P645" s="75" t="s">
        <v>5336</v>
      </c>
    </row>
    <row r="646" spans="1:16" ht="13" customHeight="1" x14ac:dyDescent="0.15">
      <c r="A646" s="44">
        <v>645</v>
      </c>
      <c r="B646" s="215" t="s">
        <v>16</v>
      </c>
      <c r="C646" s="215" t="s">
        <v>6</v>
      </c>
      <c r="D646" s="334" t="s">
        <v>10981</v>
      </c>
      <c r="E646" s="334" t="s">
        <v>5688</v>
      </c>
      <c r="F646" s="75">
        <v>1.3076127070000001</v>
      </c>
      <c r="G646" s="75">
        <v>0.28944554259999999</v>
      </c>
      <c r="H646" s="75">
        <v>0.11647913227630899</v>
      </c>
      <c r="I646" s="75">
        <v>-0.53843313408864146</v>
      </c>
      <c r="J646" s="44" t="s">
        <v>8626</v>
      </c>
      <c r="K646" s="334" t="s">
        <v>4968</v>
      </c>
      <c r="N646" s="215" t="s">
        <v>5445</v>
      </c>
      <c r="O646" s="44" t="s">
        <v>3405</v>
      </c>
      <c r="P646" s="75" t="s">
        <v>5336</v>
      </c>
    </row>
    <row r="647" spans="1:16" ht="13" customHeight="1" x14ac:dyDescent="0.15">
      <c r="A647" s="44">
        <v>646</v>
      </c>
      <c r="B647" s="215" t="s">
        <v>16</v>
      </c>
      <c r="C647" s="215" t="s">
        <v>6</v>
      </c>
      <c r="D647" s="334" t="s">
        <v>10981</v>
      </c>
      <c r="E647" s="334" t="s">
        <v>5688</v>
      </c>
      <c r="F647" s="75">
        <v>2.2320292210000003</v>
      </c>
      <c r="G647" s="75">
        <v>0.13294907219999999</v>
      </c>
      <c r="H647" s="75">
        <v>0.348699875944746</v>
      </c>
      <c r="I647" s="75">
        <v>-0.87631468909455235</v>
      </c>
      <c r="J647" s="44" t="s">
        <v>8626</v>
      </c>
      <c r="K647" s="334" t="s">
        <v>4968</v>
      </c>
      <c r="N647" s="215" t="s">
        <v>4957</v>
      </c>
      <c r="O647" s="44" t="s">
        <v>3405</v>
      </c>
      <c r="P647" s="75" t="s">
        <v>5336</v>
      </c>
    </row>
    <row r="648" spans="1:16" ht="13" customHeight="1" x14ac:dyDescent="0.15">
      <c r="A648" s="44">
        <v>647</v>
      </c>
      <c r="B648" s="215" t="s">
        <v>16</v>
      </c>
      <c r="C648" s="215" t="s">
        <v>6</v>
      </c>
      <c r="D648" s="334" t="s">
        <v>10981</v>
      </c>
      <c r="E648" s="334" t="s">
        <v>5688</v>
      </c>
      <c r="F648" s="75">
        <v>1.3858183020000001</v>
      </c>
      <c r="G648" s="75">
        <v>0.15801464910000002</v>
      </c>
      <c r="H648" s="75">
        <v>0.14170629260506912</v>
      </c>
      <c r="I648" s="75">
        <v>-0.80130264894188763</v>
      </c>
      <c r="J648" s="44" t="s">
        <v>8626</v>
      </c>
      <c r="K648" s="334" t="s">
        <v>4968</v>
      </c>
      <c r="N648" s="215" t="s">
        <v>5103</v>
      </c>
      <c r="O648" s="44" t="s">
        <v>3405</v>
      </c>
      <c r="P648" s="75" t="s">
        <v>5336</v>
      </c>
    </row>
    <row r="649" spans="1:16" ht="13" customHeight="1" x14ac:dyDescent="0.15">
      <c r="A649" s="44">
        <v>648</v>
      </c>
      <c r="B649" s="215" t="s">
        <v>16</v>
      </c>
      <c r="C649" s="215" t="s">
        <v>6</v>
      </c>
      <c r="D649" s="334" t="s">
        <v>10981</v>
      </c>
      <c r="E649" s="334" t="s">
        <v>5688</v>
      </c>
      <c r="F649" s="75">
        <v>0.52284220510000001</v>
      </c>
      <c r="G649" s="75">
        <v>0.13805355489999999</v>
      </c>
      <c r="H649" s="75">
        <v>-0.28162936236498298</v>
      </c>
      <c r="I649" s="75">
        <v>-0.85995240573188159</v>
      </c>
      <c r="J649" s="44" t="s">
        <v>8626</v>
      </c>
      <c r="K649" s="334" t="s">
        <v>4968</v>
      </c>
      <c r="N649" s="215" t="s">
        <v>5104</v>
      </c>
      <c r="O649" s="44" t="s">
        <v>3405</v>
      </c>
      <c r="P649" s="75" t="s">
        <v>5336</v>
      </c>
    </row>
    <row r="650" spans="1:16" ht="13" customHeight="1" x14ac:dyDescent="0.15">
      <c r="A650" s="44">
        <v>649</v>
      </c>
      <c r="B650" s="215" t="s">
        <v>16</v>
      </c>
      <c r="C650" s="215" t="s">
        <v>6</v>
      </c>
      <c r="D650" s="334" t="s">
        <v>10981</v>
      </c>
      <c r="E650" s="334" t="s">
        <v>5688</v>
      </c>
      <c r="F650" s="75">
        <v>0.52559316499999997</v>
      </c>
      <c r="G650" s="75">
        <v>0.21817025449999997</v>
      </c>
      <c r="H650" s="75">
        <v>-0.27935029113108539</v>
      </c>
      <c r="I650" s="75">
        <v>-0.66120446175463088</v>
      </c>
      <c r="J650" s="44" t="s">
        <v>8626</v>
      </c>
      <c r="K650" s="334" t="s">
        <v>4968</v>
      </c>
      <c r="N650" s="215" t="s">
        <v>5246</v>
      </c>
      <c r="O650" s="44" t="s">
        <v>3405</v>
      </c>
      <c r="P650" s="75" t="s">
        <v>5336</v>
      </c>
    </row>
    <row r="651" spans="1:16" ht="13" customHeight="1" x14ac:dyDescent="0.15">
      <c r="A651" s="44">
        <v>650</v>
      </c>
      <c r="B651" s="215" t="s">
        <v>16</v>
      </c>
      <c r="C651" s="215" t="s">
        <v>6</v>
      </c>
      <c r="D651" s="334" t="s">
        <v>10981</v>
      </c>
      <c r="E651" s="334" t="s">
        <v>5688</v>
      </c>
      <c r="F651" s="75">
        <v>0.56643250709999982</v>
      </c>
      <c r="G651" s="75">
        <v>0.39367483109999996</v>
      </c>
      <c r="H651" s="75">
        <v>-0.24685183079666917</v>
      </c>
      <c r="I651" s="75">
        <v>-0.40486235016734223</v>
      </c>
      <c r="J651" s="44" t="s">
        <v>8626</v>
      </c>
      <c r="K651" s="334" t="s">
        <v>4968</v>
      </c>
      <c r="N651" s="215" t="s">
        <v>5247</v>
      </c>
      <c r="O651" s="44" t="s">
        <v>3405</v>
      </c>
      <c r="P651" s="75" t="s">
        <v>5336</v>
      </c>
    </row>
    <row r="652" spans="1:16" ht="13" customHeight="1" x14ac:dyDescent="0.15">
      <c r="A652" s="44">
        <v>651</v>
      </c>
      <c r="B652" s="215" t="s">
        <v>16</v>
      </c>
      <c r="C652" s="215" t="s">
        <v>6</v>
      </c>
      <c r="D652" s="334" t="s">
        <v>10981</v>
      </c>
      <c r="E652" s="334" t="s">
        <v>5688</v>
      </c>
      <c r="F652" s="75">
        <v>1.051238777</v>
      </c>
      <c r="G652" s="75">
        <v>0.41777770470000003</v>
      </c>
      <c r="H652" s="75">
        <v>2.1701372313233162E-2</v>
      </c>
      <c r="I652" s="75">
        <v>-0.37905474047855364</v>
      </c>
      <c r="J652" s="44" t="s">
        <v>8626</v>
      </c>
      <c r="K652" s="334" t="s">
        <v>4968</v>
      </c>
      <c r="N652" s="215" t="s">
        <v>5248</v>
      </c>
      <c r="O652" s="44" t="s">
        <v>3405</v>
      </c>
      <c r="P652" s="75" t="s">
        <v>5336</v>
      </c>
    </row>
    <row r="653" spans="1:16" ht="13" customHeight="1" x14ac:dyDescent="0.15">
      <c r="A653" s="44">
        <v>652</v>
      </c>
      <c r="B653" s="215" t="s">
        <v>16</v>
      </c>
      <c r="C653" s="215" t="s">
        <v>6</v>
      </c>
      <c r="D653" s="334" t="s">
        <v>10981</v>
      </c>
      <c r="E653" s="334" t="s">
        <v>5688</v>
      </c>
      <c r="F653" s="75">
        <v>1.0842720730000002</v>
      </c>
      <c r="G653" s="75">
        <v>0.31283808499999999</v>
      </c>
      <c r="H653" s="75">
        <v>3.5138272033179895E-2</v>
      </c>
      <c r="I653" s="75">
        <v>-0.50468038125635906</v>
      </c>
      <c r="J653" s="44" t="s">
        <v>8626</v>
      </c>
      <c r="K653" s="334" t="s">
        <v>4968</v>
      </c>
      <c r="N653" s="215" t="s">
        <v>5249</v>
      </c>
      <c r="O653" s="44" t="s">
        <v>3405</v>
      </c>
      <c r="P653" s="75" t="s">
        <v>5336</v>
      </c>
    </row>
    <row r="654" spans="1:16" ht="13" customHeight="1" x14ac:dyDescent="0.15">
      <c r="A654" s="44">
        <v>653</v>
      </c>
      <c r="B654" s="215" t="s">
        <v>16</v>
      </c>
      <c r="C654" s="215" t="s">
        <v>6</v>
      </c>
      <c r="D654" s="334" t="s">
        <v>10981</v>
      </c>
      <c r="E654" s="334" t="s">
        <v>5688</v>
      </c>
      <c r="F654" s="75">
        <v>0.50909387610000001</v>
      </c>
      <c r="G654" s="75">
        <v>0.2412071845999999</v>
      </c>
      <c r="H654" s="75">
        <v>-0.29320212706789395</v>
      </c>
      <c r="I654" s="75">
        <v>-0.6176097604387496</v>
      </c>
      <c r="J654" s="44" t="s">
        <v>8626</v>
      </c>
      <c r="K654" s="334" t="s">
        <v>4968</v>
      </c>
      <c r="N654" s="215" t="s">
        <v>5112</v>
      </c>
      <c r="O654" s="44" t="s">
        <v>3405</v>
      </c>
      <c r="P654" s="75" t="s">
        <v>5336</v>
      </c>
    </row>
    <row r="655" spans="1:16" ht="13" customHeight="1" x14ac:dyDescent="0.15">
      <c r="A655" s="44">
        <v>654</v>
      </c>
      <c r="B655" s="215" t="s">
        <v>16</v>
      </c>
      <c r="C655" s="215" t="s">
        <v>6</v>
      </c>
      <c r="D655" s="334" t="s">
        <v>10981</v>
      </c>
      <c r="E655" s="334" t="s">
        <v>5688</v>
      </c>
      <c r="F655" s="75">
        <v>0.52185882300000008</v>
      </c>
      <c r="G655" s="75">
        <v>0.25002767819999994</v>
      </c>
      <c r="H655" s="75">
        <v>-0.28244696957371174</v>
      </c>
      <c r="I655" s="75">
        <v>-0.60201191203129401</v>
      </c>
      <c r="J655" s="44" t="s">
        <v>8626</v>
      </c>
      <c r="K655" s="334" t="s">
        <v>4968</v>
      </c>
      <c r="N655" s="215" t="s">
        <v>5113</v>
      </c>
      <c r="O655" s="44" t="s">
        <v>3405</v>
      </c>
      <c r="P655" s="75" t="s">
        <v>5336</v>
      </c>
    </row>
    <row r="656" spans="1:16" ht="13" customHeight="1" x14ac:dyDescent="0.15">
      <c r="A656" s="44">
        <v>655</v>
      </c>
      <c r="B656" s="215" t="s">
        <v>16</v>
      </c>
      <c r="C656" s="215" t="s">
        <v>6</v>
      </c>
      <c r="D656" s="334" t="s">
        <v>10981</v>
      </c>
      <c r="E656" s="334" t="s">
        <v>5688</v>
      </c>
      <c r="F656" s="75">
        <v>0.91369611289999997</v>
      </c>
      <c r="G656" s="75">
        <v>0.30395959679999995</v>
      </c>
      <c r="H656" s="75">
        <v>-3.9198222685550517E-2</v>
      </c>
      <c r="I656" s="75">
        <v>-0.51718414024963888</v>
      </c>
      <c r="J656" s="44" t="s">
        <v>8626</v>
      </c>
      <c r="K656" s="334" t="s">
        <v>4968</v>
      </c>
      <c r="N656" s="215" t="s">
        <v>5114</v>
      </c>
      <c r="O656" s="44" t="s">
        <v>3405</v>
      </c>
      <c r="P656" s="75" t="s">
        <v>5336</v>
      </c>
    </row>
    <row r="657" spans="1:16" ht="13" customHeight="1" x14ac:dyDescent="0.15">
      <c r="A657" s="44">
        <v>656</v>
      </c>
      <c r="B657" s="215" t="s">
        <v>16</v>
      </c>
      <c r="C657" s="215" t="s">
        <v>6</v>
      </c>
      <c r="D657" s="334" t="s">
        <v>10981</v>
      </c>
      <c r="E657" s="334" t="s">
        <v>5688</v>
      </c>
      <c r="F657" s="75">
        <v>0.91144025319999999</v>
      </c>
      <c r="G657" s="75">
        <v>0.40711526029999995</v>
      </c>
      <c r="H657" s="75">
        <v>-4.0271794980475839E-2</v>
      </c>
      <c r="I657" s="75">
        <v>-0.39028261823010979</v>
      </c>
      <c r="J657" s="44" t="s">
        <v>8626</v>
      </c>
      <c r="K657" s="334" t="s">
        <v>4968</v>
      </c>
      <c r="N657" s="215" t="s">
        <v>5115</v>
      </c>
      <c r="O657" s="44" t="s">
        <v>3405</v>
      </c>
      <c r="P657" s="75" t="s">
        <v>5336</v>
      </c>
    </row>
    <row r="658" spans="1:16" ht="13" customHeight="1" x14ac:dyDescent="0.15">
      <c r="A658" s="44">
        <v>657</v>
      </c>
      <c r="B658" s="215" t="s">
        <v>16</v>
      </c>
      <c r="C658" s="215" t="s">
        <v>6</v>
      </c>
      <c r="D658" s="334" t="s">
        <v>10981</v>
      </c>
      <c r="E658" s="334" t="s">
        <v>5688</v>
      </c>
      <c r="F658" s="75">
        <v>0.73257937600000012</v>
      </c>
      <c r="G658" s="75">
        <v>0.29447551419999995</v>
      </c>
      <c r="H658" s="75">
        <v>-0.1351453120098213</v>
      </c>
      <c r="I658" s="75">
        <v>-0.5309508111992095</v>
      </c>
      <c r="J658" s="44" t="s">
        <v>8626</v>
      </c>
      <c r="K658" s="334" t="s">
        <v>4968</v>
      </c>
      <c r="N658" s="215" t="s">
        <v>5116</v>
      </c>
      <c r="O658" s="44" t="s">
        <v>3405</v>
      </c>
      <c r="P658" s="75" t="s">
        <v>5336</v>
      </c>
    </row>
    <row r="659" spans="1:16" ht="13" customHeight="1" x14ac:dyDescent="0.15">
      <c r="A659" s="44">
        <v>658</v>
      </c>
      <c r="B659" s="215" t="s">
        <v>16</v>
      </c>
      <c r="C659" s="215" t="s">
        <v>6</v>
      </c>
      <c r="D659" s="334" t="s">
        <v>10981</v>
      </c>
      <c r="E659" s="334" t="s">
        <v>5688</v>
      </c>
      <c r="F659" s="75">
        <v>1.056364123</v>
      </c>
      <c r="G659" s="75">
        <v>0.54153008169999994</v>
      </c>
      <c r="H659" s="75">
        <v>2.3813642963025475E-2</v>
      </c>
      <c r="I659" s="75">
        <v>-0.26637741354752187</v>
      </c>
      <c r="J659" s="44" t="s">
        <v>8626</v>
      </c>
      <c r="K659" s="334" t="s">
        <v>4968</v>
      </c>
      <c r="N659" s="215" t="s">
        <v>5117</v>
      </c>
      <c r="O659" s="44" t="s">
        <v>3405</v>
      </c>
      <c r="P659" s="75" t="s">
        <v>5336</v>
      </c>
    </row>
    <row r="660" spans="1:16" ht="13" customHeight="1" x14ac:dyDescent="0.15">
      <c r="A660" s="44">
        <v>659</v>
      </c>
      <c r="B660" s="215" t="s">
        <v>16</v>
      </c>
      <c r="C660" s="215" t="s">
        <v>6</v>
      </c>
      <c r="D660" s="334" t="s">
        <v>10981</v>
      </c>
      <c r="E660" s="334" t="s">
        <v>5688</v>
      </c>
      <c r="F660" s="75">
        <v>1.472206994</v>
      </c>
      <c r="G660" s="75">
        <v>0.98052763119999997</v>
      </c>
      <c r="H660" s="75">
        <v>0.16796887659925555</v>
      </c>
      <c r="I660" s="75">
        <v>-8.5401634356605995E-3</v>
      </c>
      <c r="J660" s="44" t="s">
        <v>8626</v>
      </c>
      <c r="K660" s="334" t="s">
        <v>4968</v>
      </c>
      <c r="N660" s="215" t="s">
        <v>5449</v>
      </c>
      <c r="O660" s="44" t="s">
        <v>3405</v>
      </c>
      <c r="P660" s="75" t="s">
        <v>5336</v>
      </c>
    </row>
    <row r="661" spans="1:16" ht="13" customHeight="1" x14ac:dyDescent="0.15">
      <c r="A661" s="44">
        <v>660</v>
      </c>
      <c r="B661" s="215" t="s">
        <v>16</v>
      </c>
      <c r="C661" s="215" t="s">
        <v>6</v>
      </c>
      <c r="D661" s="334" t="s">
        <v>10981</v>
      </c>
      <c r="E661" s="334" t="s">
        <v>5688</v>
      </c>
      <c r="F661" s="75">
        <v>0.77727604500000003</v>
      </c>
      <c r="G661" s="75">
        <v>0.18462934589999994</v>
      </c>
      <c r="H661" s="75">
        <v>-0.10942471668229907</v>
      </c>
      <c r="I661" s="75">
        <v>-0.73369926891397963</v>
      </c>
      <c r="J661" s="44" t="s">
        <v>8626</v>
      </c>
      <c r="K661" s="334" t="s">
        <v>4968</v>
      </c>
      <c r="N661" s="215" t="s">
        <v>5583</v>
      </c>
      <c r="O661" s="44" t="s">
        <v>3405</v>
      </c>
      <c r="P661" s="75" t="s">
        <v>5336</v>
      </c>
    </row>
    <row r="662" spans="1:16" ht="13" customHeight="1" x14ac:dyDescent="0.15">
      <c r="A662" s="44">
        <v>661</v>
      </c>
      <c r="B662" s="215" t="s">
        <v>16</v>
      </c>
      <c r="C662" s="215" t="s">
        <v>6</v>
      </c>
      <c r="D662" s="334" t="s">
        <v>10981</v>
      </c>
      <c r="E662" s="334" t="s">
        <v>5688</v>
      </c>
      <c r="F662" s="75">
        <v>0.77390646590000001</v>
      </c>
      <c r="G662" s="75">
        <v>0.37365924739999995</v>
      </c>
      <c r="H662" s="75">
        <v>-0.1113115248444233</v>
      </c>
      <c r="I662" s="75">
        <v>-0.42752426526089415</v>
      </c>
      <c r="J662" s="44" t="s">
        <v>8626</v>
      </c>
      <c r="K662" s="334" t="s">
        <v>4968</v>
      </c>
      <c r="N662" s="215" t="s">
        <v>5176</v>
      </c>
      <c r="O662" s="44" t="s">
        <v>3405</v>
      </c>
      <c r="P662" s="75" t="s">
        <v>5336</v>
      </c>
    </row>
    <row r="663" spans="1:16" ht="13" customHeight="1" x14ac:dyDescent="0.15">
      <c r="A663" s="44">
        <v>662</v>
      </c>
      <c r="B663" s="215" t="s">
        <v>16</v>
      </c>
      <c r="C663" s="215" t="s">
        <v>6</v>
      </c>
      <c r="D663" s="334" t="s">
        <v>10981</v>
      </c>
      <c r="E663" s="334" t="s">
        <v>5688</v>
      </c>
      <c r="F663" s="75">
        <v>2.6739565509999998</v>
      </c>
      <c r="G663" s="75">
        <v>0.93299994260000008</v>
      </c>
      <c r="H663" s="75">
        <v>0.42715434615175107</v>
      </c>
      <c r="I663" s="75">
        <v>-3.0118382972153857E-2</v>
      </c>
      <c r="J663" s="44" t="s">
        <v>8626</v>
      </c>
      <c r="K663" s="334" t="s">
        <v>4968</v>
      </c>
      <c r="N663" s="215" t="s">
        <v>5501</v>
      </c>
      <c r="O663" s="44" t="s">
        <v>3405</v>
      </c>
      <c r="P663" s="75" t="s">
        <v>5336</v>
      </c>
    </row>
    <row r="664" spans="1:16" ht="13" customHeight="1" x14ac:dyDescent="0.15">
      <c r="A664" s="44">
        <v>663</v>
      </c>
      <c r="B664" s="215" t="s">
        <v>16</v>
      </c>
      <c r="C664" s="215" t="s">
        <v>6</v>
      </c>
      <c r="D664" s="334" t="s">
        <v>10981</v>
      </c>
      <c r="E664" s="334" t="s">
        <v>5688</v>
      </c>
      <c r="F664" s="75">
        <v>1.3477745700000001</v>
      </c>
      <c r="G664" s="75">
        <v>0.16221688040000001</v>
      </c>
      <c r="H664" s="75">
        <v>0.12961725778366914</v>
      </c>
      <c r="I664" s="75">
        <v>-0.78990395479119269</v>
      </c>
      <c r="J664" s="44" t="s">
        <v>8626</v>
      </c>
      <c r="K664" s="334" t="s">
        <v>4968</v>
      </c>
      <c r="N664" s="215" t="s">
        <v>5050</v>
      </c>
      <c r="O664" s="44" t="s">
        <v>3405</v>
      </c>
      <c r="P664" s="75" t="s">
        <v>5336</v>
      </c>
    </row>
    <row r="665" spans="1:16" ht="13" customHeight="1" x14ac:dyDescent="0.15">
      <c r="A665" s="44">
        <v>664</v>
      </c>
      <c r="B665" s="215" t="s">
        <v>16</v>
      </c>
      <c r="C665" s="215" t="s">
        <v>6</v>
      </c>
      <c r="D665" s="334" t="s">
        <v>10981</v>
      </c>
      <c r="E665" s="334" t="s">
        <v>5688</v>
      </c>
      <c r="F665" s="75">
        <v>0.4384012739</v>
      </c>
      <c r="G665" s="75">
        <v>0.22534608949999996</v>
      </c>
      <c r="H665" s="75">
        <v>-0.35812819255530975</v>
      </c>
      <c r="I665" s="75">
        <v>-0.64714997397333218</v>
      </c>
      <c r="J665" s="44" t="s">
        <v>8626</v>
      </c>
      <c r="K665" s="334" t="s">
        <v>4968</v>
      </c>
      <c r="N665" s="215" t="s">
        <v>5825</v>
      </c>
      <c r="O665" s="44" t="s">
        <v>3405</v>
      </c>
      <c r="P665" s="75" t="s">
        <v>5336</v>
      </c>
    </row>
    <row r="666" spans="1:16" ht="13" customHeight="1" x14ac:dyDescent="0.15">
      <c r="A666" s="44">
        <v>665</v>
      </c>
      <c r="B666" s="215" t="s">
        <v>16</v>
      </c>
      <c r="C666" s="215" t="s">
        <v>6</v>
      </c>
      <c r="D666" s="334" t="s">
        <v>10981</v>
      </c>
      <c r="E666" s="334" t="s">
        <v>5688</v>
      </c>
      <c r="F666" s="75">
        <v>0.38900620799999996</v>
      </c>
      <c r="G666" s="75">
        <v>0.28959608129999986</v>
      </c>
      <c r="H666" s="75">
        <v>-0.41004346788089757</v>
      </c>
      <c r="I666" s="75">
        <v>-0.53820731913684072</v>
      </c>
      <c r="J666" s="44" t="s">
        <v>8626</v>
      </c>
      <c r="K666" s="334" t="s">
        <v>4968</v>
      </c>
      <c r="N666" s="215" t="s">
        <v>5752</v>
      </c>
      <c r="O666" s="44" t="s">
        <v>3405</v>
      </c>
      <c r="P666" s="75" t="s">
        <v>5336</v>
      </c>
    </row>
    <row r="667" spans="1:16" ht="13" customHeight="1" x14ac:dyDescent="0.15">
      <c r="A667" s="44">
        <v>666</v>
      </c>
      <c r="B667" s="215" t="s">
        <v>16</v>
      </c>
      <c r="C667" s="215" t="s">
        <v>6</v>
      </c>
      <c r="D667" s="334" t="s">
        <v>10981</v>
      </c>
      <c r="E667" s="334" t="s">
        <v>5688</v>
      </c>
      <c r="F667" s="75">
        <v>0.38053846479999992</v>
      </c>
      <c r="G667" s="75">
        <v>0.17314043200000001</v>
      </c>
      <c r="H667" s="75">
        <v>-0.41960143822038232</v>
      </c>
      <c r="I667" s="75">
        <v>-0.76160150321596765</v>
      </c>
      <c r="J667" s="44" t="s">
        <v>8626</v>
      </c>
      <c r="K667" s="334" t="s">
        <v>4968</v>
      </c>
      <c r="N667" s="215" t="s">
        <v>5575</v>
      </c>
      <c r="O667" s="44" t="s">
        <v>3405</v>
      </c>
      <c r="P667" s="75" t="s">
        <v>5336</v>
      </c>
    </row>
    <row r="668" spans="1:16" ht="13" customHeight="1" x14ac:dyDescent="0.15">
      <c r="A668" s="44">
        <v>667</v>
      </c>
      <c r="B668" s="215" t="s">
        <v>16</v>
      </c>
      <c r="C668" s="215" t="s">
        <v>6</v>
      </c>
      <c r="D668" s="334" t="s">
        <v>10981</v>
      </c>
      <c r="E668" s="334" t="s">
        <v>5688</v>
      </c>
      <c r="F668" s="75">
        <v>0.3352705916</v>
      </c>
      <c r="G668" s="75">
        <v>0.13246817369999997</v>
      </c>
      <c r="H668" s="75">
        <v>-0.47460453922245271</v>
      </c>
      <c r="I668" s="75">
        <v>-0.87788845113657266</v>
      </c>
      <c r="J668" s="44" t="s">
        <v>8626</v>
      </c>
      <c r="K668" s="334" t="s">
        <v>4968</v>
      </c>
      <c r="N668" s="215" t="s">
        <v>5250</v>
      </c>
      <c r="O668" s="44" t="s">
        <v>3405</v>
      </c>
      <c r="P668" s="75" t="s">
        <v>5336</v>
      </c>
    </row>
    <row r="669" spans="1:16" ht="13" customHeight="1" x14ac:dyDescent="0.15">
      <c r="A669" s="44">
        <v>668</v>
      </c>
      <c r="B669" s="215" t="s">
        <v>16</v>
      </c>
      <c r="C669" s="215" t="s">
        <v>6</v>
      </c>
      <c r="D669" s="334" t="s">
        <v>10981</v>
      </c>
      <c r="E669" s="334" t="s">
        <v>5688</v>
      </c>
      <c r="F669" s="75">
        <v>0.66457106740000005</v>
      </c>
      <c r="G669" s="75">
        <v>0.35093121049999998</v>
      </c>
      <c r="H669" s="75">
        <v>-0.17745856998183729</v>
      </c>
      <c r="I669" s="75">
        <v>-0.45477800555158054</v>
      </c>
      <c r="J669" s="44" t="s">
        <v>8626</v>
      </c>
      <c r="K669" s="334" t="s">
        <v>4968</v>
      </c>
      <c r="N669" s="215" t="s">
        <v>5532</v>
      </c>
      <c r="O669" s="44" t="s">
        <v>3405</v>
      </c>
      <c r="P669" s="75" t="s">
        <v>5336</v>
      </c>
    </row>
    <row r="670" spans="1:16" ht="13" customHeight="1" x14ac:dyDescent="0.15">
      <c r="A670" s="44">
        <v>669</v>
      </c>
      <c r="B670" s="215" t="s">
        <v>6798</v>
      </c>
      <c r="C670" s="215">
        <v>15</v>
      </c>
      <c r="D670" s="334" t="s">
        <v>10981</v>
      </c>
      <c r="E670" s="334" t="s">
        <v>10888</v>
      </c>
      <c r="F670" s="75">
        <v>6.0970859259999996E-2</v>
      </c>
      <c r="G670" s="75">
        <v>1.2357369540000001E-2</v>
      </c>
      <c r="H670" s="75">
        <v>-1.2148776844393403</v>
      </c>
      <c r="I670" s="75">
        <v>-1.9080739658040404</v>
      </c>
      <c r="J670" s="44" t="s">
        <v>8626</v>
      </c>
      <c r="K670" s="334" t="s">
        <v>4968</v>
      </c>
      <c r="O670" s="44" t="s">
        <v>3406</v>
      </c>
      <c r="P670" s="75" t="s">
        <v>5336</v>
      </c>
    </row>
    <row r="671" spans="1:16" ht="13" customHeight="1" x14ac:dyDescent="0.15">
      <c r="A671" s="44">
        <v>670</v>
      </c>
      <c r="B671" s="215" t="s">
        <v>6798</v>
      </c>
      <c r="C671" s="215">
        <v>15</v>
      </c>
      <c r="D671" s="334" t="s">
        <v>10981</v>
      </c>
      <c r="E671" s="334" t="s">
        <v>10888</v>
      </c>
      <c r="F671" s="75">
        <v>7.1884745959999982E-2</v>
      </c>
      <c r="G671" s="75">
        <v>4.4431011549999989E-2</v>
      </c>
      <c r="H671" s="75">
        <v>-1.1433632577150168</v>
      </c>
      <c r="I671" s="75">
        <v>-1.3523137991700611</v>
      </c>
      <c r="J671" s="44" t="s">
        <v>8626</v>
      </c>
      <c r="K671" s="334" t="s">
        <v>4968</v>
      </c>
      <c r="O671" s="44" t="s">
        <v>3406</v>
      </c>
      <c r="P671" s="75" t="s">
        <v>5336</v>
      </c>
    </row>
    <row r="672" spans="1:16" ht="13" customHeight="1" x14ac:dyDescent="0.15">
      <c r="A672" s="44">
        <v>671</v>
      </c>
      <c r="B672" s="215" t="s">
        <v>6798</v>
      </c>
      <c r="C672" s="215">
        <v>15</v>
      </c>
      <c r="D672" s="334" t="s">
        <v>10981</v>
      </c>
      <c r="E672" s="334" t="s">
        <v>10888</v>
      </c>
      <c r="F672" s="75">
        <v>5.5731765109999991E-2</v>
      </c>
      <c r="G672" s="75">
        <v>7.4939084300000005E-3</v>
      </c>
      <c r="H672" s="75">
        <v>-1.2538972019573744</v>
      </c>
      <c r="I672" s="75">
        <v>-2.1252916179660901</v>
      </c>
      <c r="J672" s="44" t="s">
        <v>8626</v>
      </c>
      <c r="K672" s="334" t="s">
        <v>4968</v>
      </c>
      <c r="O672" s="44" t="s">
        <v>3406</v>
      </c>
      <c r="P672" s="75" t="s">
        <v>5336</v>
      </c>
    </row>
    <row r="673" spans="1:16" ht="13" customHeight="1" x14ac:dyDescent="0.15">
      <c r="A673" s="44">
        <v>672</v>
      </c>
      <c r="B673" s="215" t="s">
        <v>6798</v>
      </c>
      <c r="C673" s="215">
        <v>15</v>
      </c>
      <c r="D673" s="334" t="s">
        <v>10981</v>
      </c>
      <c r="E673" s="334" t="s">
        <v>10888</v>
      </c>
      <c r="F673" s="75">
        <v>5.4271760799999978E-2</v>
      </c>
      <c r="G673" s="75">
        <v>2.9603894299999978E-3</v>
      </c>
      <c r="H673" s="75">
        <v>-1.2654260878858179</v>
      </c>
      <c r="I673" s="75">
        <v>-2.528651155097982</v>
      </c>
      <c r="J673" s="44" t="s">
        <v>8626</v>
      </c>
      <c r="K673" s="334" t="s">
        <v>4968</v>
      </c>
      <c r="O673" s="44" t="s">
        <v>3406</v>
      </c>
      <c r="P673" s="75" t="s">
        <v>5336</v>
      </c>
    </row>
    <row r="674" spans="1:16" ht="13" customHeight="1" x14ac:dyDescent="0.15">
      <c r="A674" s="44">
        <v>673</v>
      </c>
      <c r="B674" s="215" t="s">
        <v>6798</v>
      </c>
      <c r="C674" s="215">
        <v>15</v>
      </c>
      <c r="D674" s="334" t="s">
        <v>10981</v>
      </c>
      <c r="E674" s="334" t="s">
        <v>10888</v>
      </c>
      <c r="F674" s="75">
        <v>2.8696688829999997E-2</v>
      </c>
      <c r="G674" s="75">
        <v>9.1162215500000011E-3</v>
      </c>
      <c r="H674" s="75">
        <v>-1.5421682114827202</v>
      </c>
      <c r="I674" s="75">
        <v>-2.0401851287776127</v>
      </c>
      <c r="J674" s="44" t="s">
        <v>8626</v>
      </c>
      <c r="K674" s="334" t="s">
        <v>4968</v>
      </c>
      <c r="O674" s="44" t="s">
        <v>3406</v>
      </c>
      <c r="P674" s="75" t="s">
        <v>5336</v>
      </c>
    </row>
    <row r="675" spans="1:16" ht="13" customHeight="1" x14ac:dyDescent="0.15">
      <c r="A675" s="44">
        <v>674</v>
      </c>
      <c r="B675" s="215" t="s">
        <v>6798</v>
      </c>
      <c r="C675" s="215">
        <v>15</v>
      </c>
      <c r="D675" s="334" t="s">
        <v>10981</v>
      </c>
      <c r="E675" s="334" t="s">
        <v>10888</v>
      </c>
      <c r="F675" s="75">
        <v>3.6631966119999991E-2</v>
      </c>
      <c r="G675" s="75">
        <v>7.7855321799999927E-3</v>
      </c>
      <c r="H675" s="75">
        <v>-1.4361397711484047</v>
      </c>
      <c r="I675" s="75">
        <v>-2.1087116958848142</v>
      </c>
      <c r="J675" s="44" t="s">
        <v>8626</v>
      </c>
      <c r="K675" s="334" t="s">
        <v>4968</v>
      </c>
      <c r="O675" s="44" t="s">
        <v>3406</v>
      </c>
      <c r="P675" s="75" t="s">
        <v>5336</v>
      </c>
    </row>
    <row r="676" spans="1:16" ht="13" customHeight="1" x14ac:dyDescent="0.15">
      <c r="A676" s="44">
        <v>675</v>
      </c>
      <c r="B676" s="215" t="s">
        <v>6798</v>
      </c>
      <c r="C676" s="215">
        <v>15</v>
      </c>
      <c r="D676" s="334" t="s">
        <v>10981</v>
      </c>
      <c r="E676" s="334" t="s">
        <v>10888</v>
      </c>
      <c r="F676" s="75">
        <v>3.8157503329999981E-2</v>
      </c>
      <c r="G676" s="75">
        <v>7.2822588099999974E-3</v>
      </c>
      <c r="H676" s="75">
        <v>-1.4184200492057899</v>
      </c>
      <c r="I676" s="75">
        <v>-2.1377338903900585</v>
      </c>
      <c r="J676" s="44" t="s">
        <v>8626</v>
      </c>
      <c r="K676" s="334" t="s">
        <v>4968</v>
      </c>
      <c r="O676" s="44" t="s">
        <v>3406</v>
      </c>
      <c r="P676" s="75" t="s">
        <v>5336</v>
      </c>
    </row>
    <row r="677" spans="1:16" ht="13" customHeight="1" x14ac:dyDescent="0.15">
      <c r="A677" s="44">
        <v>676</v>
      </c>
      <c r="B677" s="215" t="s">
        <v>6798</v>
      </c>
      <c r="C677" s="215">
        <v>15</v>
      </c>
      <c r="D677" s="334" t="s">
        <v>10981</v>
      </c>
      <c r="E677" s="334" t="s">
        <v>10888</v>
      </c>
      <c r="F677" s="75">
        <v>0.50508438559999991</v>
      </c>
      <c r="G677" s="75">
        <v>8.4484431700000001E-3</v>
      </c>
      <c r="H677" s="75">
        <v>-0.29663605725002695</v>
      </c>
      <c r="I677" s="75">
        <v>-2.0732233129402973</v>
      </c>
      <c r="J677" s="44" t="s">
        <v>8626</v>
      </c>
      <c r="K677" s="334" t="s">
        <v>4968</v>
      </c>
      <c r="O677" s="44" t="s">
        <v>3406</v>
      </c>
      <c r="P677" s="75" t="s">
        <v>5336</v>
      </c>
    </row>
    <row r="678" spans="1:16" ht="13" customHeight="1" x14ac:dyDescent="0.15">
      <c r="A678" s="44">
        <v>677</v>
      </c>
      <c r="B678" s="215" t="s">
        <v>6798</v>
      </c>
      <c r="C678" s="215">
        <v>15</v>
      </c>
      <c r="D678" s="334" t="s">
        <v>10981</v>
      </c>
      <c r="E678" s="334" t="s">
        <v>10888</v>
      </c>
      <c r="F678" s="75">
        <v>3.5478552979999987E-2</v>
      </c>
      <c r="G678" s="75">
        <v>7.9527876199999951E-3</v>
      </c>
      <c r="H678" s="75">
        <v>-1.4500341015127065</v>
      </c>
      <c r="I678" s="75">
        <v>-2.0994806152705729</v>
      </c>
      <c r="J678" s="44" t="s">
        <v>8626</v>
      </c>
      <c r="K678" s="334" t="s">
        <v>4968</v>
      </c>
      <c r="O678" s="44" t="s">
        <v>3406</v>
      </c>
      <c r="P678" s="75" t="s">
        <v>5336</v>
      </c>
    </row>
    <row r="679" spans="1:16" ht="13" customHeight="1" x14ac:dyDescent="0.15">
      <c r="A679" s="44">
        <v>678</v>
      </c>
      <c r="B679" s="215" t="s">
        <v>6798</v>
      </c>
      <c r="C679" s="215">
        <v>15</v>
      </c>
      <c r="D679" s="334" t="s">
        <v>10981</v>
      </c>
      <c r="E679" s="334" t="s">
        <v>10888</v>
      </c>
      <c r="F679" s="75">
        <v>4.687212806999997E-2</v>
      </c>
      <c r="G679" s="75">
        <v>8.2442565799999961E-3</v>
      </c>
      <c r="H679" s="75">
        <v>-1.3290853283642043</v>
      </c>
      <c r="I679" s="75">
        <v>-2.083848500451273</v>
      </c>
      <c r="J679" s="44" t="s">
        <v>8626</v>
      </c>
      <c r="K679" s="334" t="s">
        <v>4968</v>
      </c>
      <c r="O679" s="44" t="s">
        <v>3406</v>
      </c>
      <c r="P679" s="75" t="s">
        <v>5336</v>
      </c>
    </row>
    <row r="680" spans="1:16" ht="13" customHeight="1" x14ac:dyDescent="0.15">
      <c r="A680" s="44">
        <v>679</v>
      </c>
      <c r="B680" s="215" t="s">
        <v>6798</v>
      </c>
      <c r="C680" s="215">
        <v>15</v>
      </c>
      <c r="D680" s="334" t="s">
        <v>10981</v>
      </c>
      <c r="E680" s="334" t="s">
        <v>10888</v>
      </c>
      <c r="F680" s="75">
        <v>7.0192404679999973E-2</v>
      </c>
      <c r="G680" s="75">
        <v>5.9626358799999947E-3</v>
      </c>
      <c r="H680" s="75">
        <v>-1.1537098790956108</v>
      </c>
      <c r="I680" s="75">
        <v>-2.2245617108848617</v>
      </c>
      <c r="J680" s="44" t="s">
        <v>8626</v>
      </c>
      <c r="K680" s="334" t="s">
        <v>4968</v>
      </c>
      <c r="O680" s="44" t="s">
        <v>3406</v>
      </c>
      <c r="P680" s="75" t="s">
        <v>5336</v>
      </c>
    </row>
    <row r="681" spans="1:16" ht="13" customHeight="1" x14ac:dyDescent="0.15">
      <c r="A681" s="44">
        <v>680</v>
      </c>
      <c r="B681" s="215" t="s">
        <v>6798</v>
      </c>
      <c r="C681" s="215">
        <v>15</v>
      </c>
      <c r="D681" s="334" t="s">
        <v>10981</v>
      </c>
      <c r="E681" s="334" t="s">
        <v>10888</v>
      </c>
      <c r="F681" s="75">
        <v>0.16473129039999998</v>
      </c>
      <c r="G681" s="75">
        <v>7.8925777279999956E-2</v>
      </c>
      <c r="H681" s="75">
        <v>-0.78322389957129779</v>
      </c>
      <c r="I681" s="75">
        <v>-1.1027811323783785</v>
      </c>
      <c r="J681" s="44" t="s">
        <v>8626</v>
      </c>
      <c r="K681" s="334" t="s">
        <v>4968</v>
      </c>
      <c r="O681" s="44" t="s">
        <v>3406</v>
      </c>
      <c r="P681" s="75" t="s">
        <v>5336</v>
      </c>
    </row>
    <row r="682" spans="1:16" ht="13" customHeight="1" x14ac:dyDescent="0.15">
      <c r="A682" s="44">
        <v>681</v>
      </c>
      <c r="B682" s="215" t="s">
        <v>6798</v>
      </c>
      <c r="C682" s="215">
        <v>15</v>
      </c>
      <c r="D682" s="334" t="s">
        <v>10981</v>
      </c>
      <c r="E682" s="334" t="s">
        <v>10888</v>
      </c>
      <c r="F682" s="75">
        <v>3.0631677369999985E-2</v>
      </c>
      <c r="G682" s="75">
        <v>8.1169730399999994E-3</v>
      </c>
      <c r="H682" s="75">
        <v>-1.5138292208692545</v>
      </c>
      <c r="I682" s="75">
        <v>-2.0906058965114798</v>
      </c>
      <c r="J682" s="44" t="s">
        <v>8626</v>
      </c>
      <c r="K682" s="334" t="s">
        <v>4968</v>
      </c>
      <c r="O682" s="44" t="s">
        <v>3406</v>
      </c>
      <c r="P682" s="75" t="s">
        <v>5336</v>
      </c>
    </row>
    <row r="683" spans="1:16" ht="13" customHeight="1" x14ac:dyDescent="0.15">
      <c r="A683" s="44">
        <v>682</v>
      </c>
      <c r="B683" s="215" t="s">
        <v>6798</v>
      </c>
      <c r="C683" s="215">
        <v>15</v>
      </c>
      <c r="D683" s="334" t="s">
        <v>10981</v>
      </c>
      <c r="E683" s="334" t="s">
        <v>10888</v>
      </c>
      <c r="F683" s="75">
        <v>6.6272639619999976E-2</v>
      </c>
      <c r="G683" s="75">
        <v>7.2639876599999995E-3</v>
      </c>
      <c r="H683" s="75">
        <v>-1.1786657312412525</v>
      </c>
      <c r="I683" s="75">
        <v>-2.1388249022620895</v>
      </c>
      <c r="J683" s="44" t="s">
        <v>8626</v>
      </c>
      <c r="K683" s="334" t="s">
        <v>4968</v>
      </c>
      <c r="O683" s="44" t="s">
        <v>3406</v>
      </c>
      <c r="P683" s="75" t="s">
        <v>5336</v>
      </c>
    </row>
    <row r="684" spans="1:16" ht="13" customHeight="1" x14ac:dyDescent="0.15">
      <c r="A684" s="44">
        <v>683</v>
      </c>
      <c r="B684" s="215" t="s">
        <v>6798</v>
      </c>
      <c r="C684" s="215">
        <v>15</v>
      </c>
      <c r="D684" s="334" t="s">
        <v>10981</v>
      </c>
      <c r="E684" s="334" t="s">
        <v>10888</v>
      </c>
      <c r="F684" s="75">
        <v>5.2528209529999988E-2</v>
      </c>
      <c r="G684" s="75">
        <v>7.8800970399999903E-3</v>
      </c>
      <c r="H684" s="75">
        <v>-1.2796074022521609</v>
      </c>
      <c r="I684" s="75">
        <v>-2.1034684343280805</v>
      </c>
      <c r="J684" s="44" t="s">
        <v>8626</v>
      </c>
      <c r="K684" s="334" t="s">
        <v>4968</v>
      </c>
      <c r="O684" s="44" t="s">
        <v>3406</v>
      </c>
      <c r="P684" s="75" t="s">
        <v>5336</v>
      </c>
    </row>
    <row r="685" spans="1:16" ht="13" customHeight="1" x14ac:dyDescent="0.15">
      <c r="A685" s="44">
        <v>684</v>
      </c>
      <c r="B685" s="215" t="s">
        <v>6798</v>
      </c>
      <c r="C685" s="215">
        <v>15</v>
      </c>
      <c r="D685" s="334" t="s">
        <v>10981</v>
      </c>
      <c r="E685" s="334" t="s">
        <v>10888</v>
      </c>
      <c r="F685" s="75">
        <v>7.5935780250000015E-2</v>
      </c>
      <c r="G685" s="75">
        <v>9.6905786900000016E-3</v>
      </c>
      <c r="H685" s="75">
        <v>-1.1195535402625665</v>
      </c>
      <c r="I685" s="75">
        <v>-2.0136502875137836</v>
      </c>
      <c r="J685" s="44" t="s">
        <v>8626</v>
      </c>
      <c r="K685" s="334" t="s">
        <v>4968</v>
      </c>
      <c r="O685" s="44" t="s">
        <v>3406</v>
      </c>
      <c r="P685" s="75" t="s">
        <v>5336</v>
      </c>
    </row>
    <row r="686" spans="1:16" ht="13" customHeight="1" x14ac:dyDescent="0.15">
      <c r="A686" s="44">
        <v>685</v>
      </c>
      <c r="B686" s="215" t="s">
        <v>6798</v>
      </c>
      <c r="C686" s="215">
        <v>15</v>
      </c>
      <c r="D686" s="334" t="s">
        <v>10981</v>
      </c>
      <c r="E686" s="334" t="s">
        <v>10888</v>
      </c>
      <c r="F686" s="75">
        <v>7.230257365999998E-2</v>
      </c>
      <c r="G686" s="75">
        <v>8.7228472400000014E-3</v>
      </c>
      <c r="H686" s="75">
        <v>-1.1408462434185682</v>
      </c>
      <c r="I686" s="75">
        <v>-2.0593417330963333</v>
      </c>
      <c r="J686" s="44" t="s">
        <v>8626</v>
      </c>
      <c r="K686" s="334" t="s">
        <v>4968</v>
      </c>
      <c r="O686" s="44" t="s">
        <v>3406</v>
      </c>
      <c r="P686" s="75" t="s">
        <v>5336</v>
      </c>
    </row>
    <row r="687" spans="1:16" ht="13" customHeight="1" x14ac:dyDescent="0.15">
      <c r="A687" s="44">
        <v>686</v>
      </c>
      <c r="B687" s="215" t="s">
        <v>6798</v>
      </c>
      <c r="C687" s="215">
        <v>15</v>
      </c>
      <c r="D687" s="334" t="s">
        <v>10981</v>
      </c>
      <c r="E687" s="334" t="s">
        <v>10888</v>
      </c>
      <c r="F687" s="75">
        <v>9.5175334050000004E-2</v>
      </c>
      <c r="G687" s="75">
        <v>8.1590912799999939E-3</v>
      </c>
      <c r="H687" s="75">
        <v>-1.0214755902076631</v>
      </c>
      <c r="I687" s="75">
        <v>-2.0883582081650109</v>
      </c>
      <c r="J687" s="44" t="s">
        <v>8626</v>
      </c>
      <c r="K687" s="334" t="s">
        <v>4968</v>
      </c>
      <c r="O687" s="44" t="s">
        <v>3406</v>
      </c>
      <c r="P687" s="75" t="s">
        <v>5336</v>
      </c>
    </row>
    <row r="688" spans="1:16" ht="13" customHeight="1" x14ac:dyDescent="0.15">
      <c r="A688" s="44">
        <v>687</v>
      </c>
      <c r="B688" s="215" t="s">
        <v>6798</v>
      </c>
      <c r="C688" s="215">
        <v>15</v>
      </c>
      <c r="D688" s="334" t="s">
        <v>10981</v>
      </c>
      <c r="E688" s="334" t="s">
        <v>10888</v>
      </c>
      <c r="F688" s="75">
        <v>4.4295515199999975E-2</v>
      </c>
      <c r="G688" s="75">
        <v>1.3044243399999994E-2</v>
      </c>
      <c r="H688" s="75">
        <v>-1.3536402426818961</v>
      </c>
      <c r="I688" s="75">
        <v>-1.8845811060412827</v>
      </c>
      <c r="J688" s="44" t="s">
        <v>8626</v>
      </c>
      <c r="K688" s="334" t="s">
        <v>4968</v>
      </c>
      <c r="O688" s="44" t="s">
        <v>3406</v>
      </c>
      <c r="P688" s="75" t="s">
        <v>5336</v>
      </c>
    </row>
    <row r="689" spans="1:16" ht="13" customHeight="1" x14ac:dyDescent="0.15">
      <c r="A689" s="44">
        <v>688</v>
      </c>
      <c r="B689" s="215" t="s">
        <v>6798</v>
      </c>
      <c r="C689" s="215">
        <v>15</v>
      </c>
      <c r="D689" s="334" t="s">
        <v>10981</v>
      </c>
      <c r="E689" s="334" t="s">
        <v>10888</v>
      </c>
      <c r="F689" s="75">
        <v>0.5259916093</v>
      </c>
      <c r="G689" s="75">
        <v>1.7995920419999995E-2</v>
      </c>
      <c r="H689" s="75">
        <v>-0.27902118372415874</v>
      </c>
      <c r="I689" s="75">
        <v>-1.7448259360016523</v>
      </c>
      <c r="J689" s="44" t="s">
        <v>8626</v>
      </c>
      <c r="K689" s="334" t="s">
        <v>4968</v>
      </c>
      <c r="O689" s="44" t="s">
        <v>3406</v>
      </c>
      <c r="P689" s="75" t="s">
        <v>5336</v>
      </c>
    </row>
    <row r="690" spans="1:16" ht="13" customHeight="1" x14ac:dyDescent="0.15">
      <c r="A690" s="44">
        <v>689</v>
      </c>
      <c r="B690" s="215" t="s">
        <v>6798</v>
      </c>
      <c r="C690" s="215">
        <v>15</v>
      </c>
      <c r="D690" s="334" t="s">
        <v>10981</v>
      </c>
      <c r="E690" s="334" t="s">
        <v>10888</v>
      </c>
      <c r="F690" s="75">
        <v>4.0041060349999991E-2</v>
      </c>
      <c r="G690" s="75">
        <v>1.3354691419999992E-2</v>
      </c>
      <c r="H690" s="75">
        <v>-1.3974944302422594</v>
      </c>
      <c r="I690" s="75">
        <v>-1.8743661425463536</v>
      </c>
      <c r="J690" s="44" t="s">
        <v>8626</v>
      </c>
      <c r="K690" s="334" t="s">
        <v>4968</v>
      </c>
      <c r="O690" s="44" t="s">
        <v>3406</v>
      </c>
      <c r="P690" s="75" t="s">
        <v>5336</v>
      </c>
    </row>
    <row r="691" spans="1:16" ht="13" customHeight="1" x14ac:dyDescent="0.15">
      <c r="A691" s="44">
        <v>690</v>
      </c>
      <c r="B691" s="215" t="s">
        <v>6798</v>
      </c>
      <c r="C691" s="215">
        <v>15</v>
      </c>
      <c r="D691" s="334" t="s">
        <v>10981</v>
      </c>
      <c r="E691" s="334" t="s">
        <v>10888</v>
      </c>
      <c r="F691" s="75">
        <v>0.16285650399999999</v>
      </c>
      <c r="G691" s="75">
        <v>9.6668328299999995E-3</v>
      </c>
      <c r="H691" s="75">
        <v>-0.78819489233456708</v>
      </c>
      <c r="I691" s="75">
        <v>-2.014715791662236</v>
      </c>
      <c r="J691" s="44" t="s">
        <v>8626</v>
      </c>
      <c r="K691" s="334" t="s">
        <v>4968</v>
      </c>
      <c r="O691" s="44" t="s">
        <v>3406</v>
      </c>
      <c r="P691" s="75" t="s">
        <v>5336</v>
      </c>
    </row>
    <row r="692" spans="1:16" ht="13" customHeight="1" x14ac:dyDescent="0.15">
      <c r="A692" s="44">
        <v>691</v>
      </c>
      <c r="B692" s="215" t="s">
        <v>6798</v>
      </c>
      <c r="C692" s="215">
        <v>15</v>
      </c>
      <c r="D692" s="334" t="s">
        <v>10981</v>
      </c>
      <c r="E692" s="334" t="s">
        <v>10888</v>
      </c>
      <c r="F692" s="75">
        <v>0.11676549079999997</v>
      </c>
      <c r="G692" s="75">
        <v>4.2468373489999982E-2</v>
      </c>
      <c r="H692" s="75">
        <v>-0.9326854908673663</v>
      </c>
      <c r="I692" s="75">
        <v>-1.3719343718759232</v>
      </c>
      <c r="J692" s="44" t="s">
        <v>8626</v>
      </c>
      <c r="K692" s="334" t="s">
        <v>4968</v>
      </c>
      <c r="O692" s="44" t="s">
        <v>3406</v>
      </c>
      <c r="P692" s="75" t="s">
        <v>5336</v>
      </c>
    </row>
    <row r="693" spans="1:16" ht="13" customHeight="1" x14ac:dyDescent="0.15">
      <c r="A693" s="44">
        <v>692</v>
      </c>
      <c r="B693" s="215" t="s">
        <v>6798</v>
      </c>
      <c r="C693" s="215">
        <v>15</v>
      </c>
      <c r="D693" s="334" t="s">
        <v>10981</v>
      </c>
      <c r="E693" s="334" t="s">
        <v>10888</v>
      </c>
      <c r="F693" s="75">
        <v>1.6062666250000002</v>
      </c>
      <c r="G693" s="75">
        <v>4.5953401149999983E-2</v>
      </c>
      <c r="H693" s="75">
        <v>0.20581763568448852</v>
      </c>
      <c r="I693" s="75">
        <v>-1.3376823396421043</v>
      </c>
      <c r="J693" s="44" t="s">
        <v>8626</v>
      </c>
      <c r="K693" s="334" t="s">
        <v>4968</v>
      </c>
      <c r="O693" s="44" t="s">
        <v>3406</v>
      </c>
      <c r="P693" s="75" t="s">
        <v>5336</v>
      </c>
    </row>
    <row r="694" spans="1:16" ht="13" customHeight="1" x14ac:dyDescent="0.15">
      <c r="A694" s="44">
        <v>693</v>
      </c>
      <c r="B694" s="215" t="s">
        <v>6798</v>
      </c>
      <c r="C694" s="215">
        <v>15</v>
      </c>
      <c r="D694" s="334" t="s">
        <v>10981</v>
      </c>
      <c r="E694" s="334" t="s">
        <v>10888</v>
      </c>
      <c r="F694" s="75">
        <v>3.6146709909999991E-2</v>
      </c>
      <c r="G694" s="75">
        <v>4.3588840499999976E-3</v>
      </c>
      <c r="H694" s="75">
        <v>-1.4419312262521087</v>
      </c>
      <c r="I694" s="75">
        <v>-2.3606246834289628</v>
      </c>
      <c r="J694" s="44" t="s">
        <v>8626</v>
      </c>
      <c r="K694" s="334" t="s">
        <v>4968</v>
      </c>
      <c r="O694" s="44" t="s">
        <v>3406</v>
      </c>
      <c r="P694" s="75" t="s">
        <v>5336</v>
      </c>
    </row>
    <row r="695" spans="1:16" ht="13" customHeight="1" x14ac:dyDescent="0.15">
      <c r="A695" s="44">
        <v>694</v>
      </c>
      <c r="B695" s="215" t="s">
        <v>6798</v>
      </c>
      <c r="C695" s="215">
        <v>15</v>
      </c>
      <c r="D695" s="334" t="s">
        <v>10981</v>
      </c>
      <c r="E695" s="334" t="s">
        <v>10888</v>
      </c>
      <c r="F695" s="75">
        <v>6.8954769669999985E-2</v>
      </c>
      <c r="G695" s="75">
        <v>1.147042645E-2</v>
      </c>
      <c r="H695" s="75">
        <v>-1.1614356878678556</v>
      </c>
      <c r="I695" s="75">
        <v>-1.9404204355042274</v>
      </c>
      <c r="J695" s="44" t="s">
        <v>8626</v>
      </c>
      <c r="K695" s="334" t="s">
        <v>4968</v>
      </c>
      <c r="O695" s="44" t="s">
        <v>3406</v>
      </c>
      <c r="P695" s="75" t="s">
        <v>5336</v>
      </c>
    </row>
    <row r="696" spans="1:16" ht="13" customHeight="1" x14ac:dyDescent="0.15">
      <c r="A696" s="44">
        <v>695</v>
      </c>
      <c r="B696" s="215" t="s">
        <v>6798</v>
      </c>
      <c r="C696" s="215">
        <v>15</v>
      </c>
      <c r="D696" s="334" t="s">
        <v>10981</v>
      </c>
      <c r="E696" s="334" t="s">
        <v>10888</v>
      </c>
      <c r="F696" s="75">
        <v>5.0141897589999984E-2</v>
      </c>
      <c r="G696" s="75">
        <v>7.9857643100000025E-3</v>
      </c>
      <c r="H696" s="75">
        <v>-1.2997992344529581</v>
      </c>
      <c r="I696" s="75">
        <v>-2.0976835116193824</v>
      </c>
      <c r="J696" s="44" t="s">
        <v>8626</v>
      </c>
      <c r="K696" s="334" t="s">
        <v>4968</v>
      </c>
      <c r="O696" s="44" t="s">
        <v>3406</v>
      </c>
      <c r="P696" s="75" t="s">
        <v>5336</v>
      </c>
    </row>
    <row r="697" spans="1:16" ht="13" customHeight="1" x14ac:dyDescent="0.15">
      <c r="A697" s="44">
        <v>696</v>
      </c>
      <c r="B697" s="215" t="s">
        <v>6798</v>
      </c>
      <c r="C697" s="215">
        <v>15</v>
      </c>
      <c r="D697" s="334" t="s">
        <v>10981</v>
      </c>
      <c r="E697" s="334" t="s">
        <v>10888</v>
      </c>
      <c r="F697" s="75">
        <v>4.4936265049999986E-2</v>
      </c>
      <c r="G697" s="75">
        <v>1.1277574799999992E-3</v>
      </c>
      <c r="H697" s="75">
        <v>-1.3474030275017523</v>
      </c>
      <c r="I697" s="75">
        <v>-2.9477842837053561</v>
      </c>
      <c r="J697" s="44" t="s">
        <v>8626</v>
      </c>
      <c r="K697" s="334" t="s">
        <v>4968</v>
      </c>
      <c r="O697" s="44" t="s">
        <v>3406</v>
      </c>
      <c r="P697" s="75" t="s">
        <v>5336</v>
      </c>
    </row>
    <row r="698" spans="1:16" ht="13" customHeight="1" x14ac:dyDescent="0.15">
      <c r="A698" s="44">
        <v>697</v>
      </c>
      <c r="B698" s="215" t="s">
        <v>6798</v>
      </c>
      <c r="C698" s="215">
        <v>15</v>
      </c>
      <c r="D698" s="334" t="s">
        <v>10981</v>
      </c>
      <c r="E698" s="334" t="s">
        <v>10888</v>
      </c>
      <c r="F698" s="75">
        <v>5.0499395159999988E-2</v>
      </c>
      <c r="G698" s="75">
        <v>7.0243536499999962E-3</v>
      </c>
      <c r="H698" s="75">
        <v>-1.2967138234703981</v>
      </c>
      <c r="I698" s="75">
        <v>-2.1533936314446129</v>
      </c>
      <c r="J698" s="44" t="s">
        <v>8626</v>
      </c>
      <c r="K698" s="334" t="s">
        <v>4968</v>
      </c>
      <c r="O698" s="44" t="s">
        <v>3406</v>
      </c>
      <c r="P698" s="75" t="s">
        <v>5336</v>
      </c>
    </row>
    <row r="699" spans="1:16" ht="13" customHeight="1" x14ac:dyDescent="0.15">
      <c r="A699" s="44">
        <v>698</v>
      </c>
      <c r="B699" s="215" t="s">
        <v>6798</v>
      </c>
      <c r="C699" s="215">
        <v>15</v>
      </c>
      <c r="D699" s="334" t="s">
        <v>10981</v>
      </c>
      <c r="E699" s="334" t="s">
        <v>10888</v>
      </c>
      <c r="F699" s="75">
        <v>0.18829642519999998</v>
      </c>
      <c r="G699" s="75">
        <v>9.6768242499999935E-3</v>
      </c>
      <c r="H699" s="75">
        <v>-0.7251579249682053</v>
      </c>
      <c r="I699" s="75">
        <v>-2.0142671465130459</v>
      </c>
      <c r="J699" s="44" t="s">
        <v>8626</v>
      </c>
      <c r="K699" s="334" t="s">
        <v>4968</v>
      </c>
      <c r="O699" s="44" t="s">
        <v>3406</v>
      </c>
      <c r="P699" s="75" t="s">
        <v>5336</v>
      </c>
    </row>
    <row r="700" spans="1:16" ht="13" customHeight="1" x14ac:dyDescent="0.15">
      <c r="A700" s="44">
        <v>699</v>
      </c>
      <c r="B700" s="215" t="s">
        <v>6798</v>
      </c>
      <c r="C700" s="215">
        <v>15</v>
      </c>
      <c r="D700" s="334" t="s">
        <v>10981</v>
      </c>
      <c r="E700" s="334" t="s">
        <v>10888</v>
      </c>
      <c r="F700" s="75">
        <v>7.2663677579999988E-2</v>
      </c>
      <c r="G700" s="75">
        <v>6.8382362599999965E-3</v>
      </c>
      <c r="H700" s="75">
        <v>-1.138682625847329</v>
      </c>
      <c r="I700" s="75">
        <v>-2.1650558984733586</v>
      </c>
      <c r="J700" s="44" t="s">
        <v>8626</v>
      </c>
      <c r="K700" s="334" t="s">
        <v>4968</v>
      </c>
      <c r="O700" s="44" t="s">
        <v>3406</v>
      </c>
      <c r="P700" s="75" t="s">
        <v>5336</v>
      </c>
    </row>
    <row r="701" spans="1:16" ht="13" customHeight="1" x14ac:dyDescent="0.15">
      <c r="A701" s="44">
        <v>700</v>
      </c>
      <c r="B701" s="215" t="s">
        <v>6798</v>
      </c>
      <c r="C701" s="215">
        <v>15</v>
      </c>
      <c r="D701" s="334" t="s">
        <v>10981</v>
      </c>
      <c r="E701" s="334" t="s">
        <v>10888</v>
      </c>
      <c r="F701" s="75">
        <v>8.8387498470000006E-2</v>
      </c>
      <c r="G701" s="75">
        <v>4.9220418099999988E-3</v>
      </c>
      <c r="H701" s="75">
        <v>-1.0536091572656556</v>
      </c>
      <c r="I701" s="75">
        <v>-2.3078547015281434</v>
      </c>
      <c r="J701" s="44" t="s">
        <v>8626</v>
      </c>
      <c r="K701" s="334" t="s">
        <v>4968</v>
      </c>
      <c r="O701" s="44" t="s">
        <v>3406</v>
      </c>
      <c r="P701" s="75" t="s">
        <v>5336</v>
      </c>
    </row>
    <row r="702" spans="1:16" ht="13" customHeight="1" x14ac:dyDescent="0.15">
      <c r="A702" s="44">
        <v>701</v>
      </c>
      <c r="B702" s="215" t="s">
        <v>6798</v>
      </c>
      <c r="C702" s="215">
        <v>15</v>
      </c>
      <c r="D702" s="334" t="s">
        <v>10981</v>
      </c>
      <c r="E702" s="334" t="s">
        <v>10888</v>
      </c>
      <c r="F702" s="75">
        <v>0.10450253240000001</v>
      </c>
      <c r="G702" s="75">
        <v>1.0831602919999992E-2</v>
      </c>
      <c r="H702" s="75">
        <v>-0.98087318520823719</v>
      </c>
      <c r="I702" s="75">
        <v>-1.9653072693396718</v>
      </c>
      <c r="J702" s="44" t="s">
        <v>8626</v>
      </c>
      <c r="K702" s="334" t="s">
        <v>4968</v>
      </c>
      <c r="O702" s="44" t="s">
        <v>3406</v>
      </c>
      <c r="P702" s="75" t="s">
        <v>5336</v>
      </c>
    </row>
    <row r="703" spans="1:16" ht="13" customHeight="1" x14ac:dyDescent="0.15">
      <c r="A703" s="44">
        <v>702</v>
      </c>
      <c r="B703" s="215" t="s">
        <v>6798</v>
      </c>
      <c r="C703" s="215">
        <v>15</v>
      </c>
      <c r="D703" s="334" t="s">
        <v>10981</v>
      </c>
      <c r="E703" s="334" t="s">
        <v>10888</v>
      </c>
      <c r="F703" s="75">
        <v>6.834257879999997E-2</v>
      </c>
      <c r="G703" s="75">
        <v>1.0539692869999992E-2</v>
      </c>
      <c r="H703" s="75">
        <v>-1.1653086378070874</v>
      </c>
      <c r="I703" s="75">
        <v>-1.9771720444183154</v>
      </c>
      <c r="J703" s="44" t="s">
        <v>8626</v>
      </c>
      <c r="K703" s="334" t="s">
        <v>4968</v>
      </c>
      <c r="O703" s="44" t="s">
        <v>3406</v>
      </c>
      <c r="P703" s="75" t="s">
        <v>5336</v>
      </c>
    </row>
    <row r="704" spans="1:16" ht="13" customHeight="1" x14ac:dyDescent="0.15">
      <c r="A704" s="44">
        <v>703</v>
      </c>
      <c r="B704" s="215" t="s">
        <v>6798</v>
      </c>
      <c r="C704" s="215">
        <v>15</v>
      </c>
      <c r="D704" s="334" t="s">
        <v>10981</v>
      </c>
      <c r="E704" s="334" t="s">
        <v>10888</v>
      </c>
      <c r="F704" s="75">
        <v>7.8928637349999969E-2</v>
      </c>
      <c r="G704" s="75">
        <v>2.5760565519999983E-2</v>
      </c>
      <c r="H704" s="75">
        <v>-1.1027653949329366</v>
      </c>
      <c r="I704" s="75">
        <v>-1.5890446071693862</v>
      </c>
      <c r="J704" s="44" t="s">
        <v>8626</v>
      </c>
      <c r="K704" s="334" t="s">
        <v>4968</v>
      </c>
      <c r="O704" s="44" t="s">
        <v>3406</v>
      </c>
      <c r="P704" s="75" t="s">
        <v>5336</v>
      </c>
    </row>
    <row r="705" spans="1:16" ht="13" customHeight="1" x14ac:dyDescent="0.15">
      <c r="A705" s="44">
        <v>704</v>
      </c>
      <c r="B705" s="215" t="s">
        <v>6798</v>
      </c>
      <c r="C705" s="215">
        <v>15</v>
      </c>
      <c r="D705" s="334" t="s">
        <v>10981</v>
      </c>
      <c r="E705" s="334" t="s">
        <v>10888</v>
      </c>
      <c r="F705" s="75">
        <v>0.11495661299999999</v>
      </c>
      <c r="G705" s="75">
        <v>5.7005380999999959E-3</v>
      </c>
      <c r="H705" s="75">
        <v>-0.93946604042949866</v>
      </c>
      <c r="I705" s="75">
        <v>-2.244084147339676</v>
      </c>
      <c r="J705" s="44" t="s">
        <v>8626</v>
      </c>
      <c r="K705" s="334" t="s">
        <v>4968</v>
      </c>
      <c r="O705" s="44" t="s">
        <v>3406</v>
      </c>
      <c r="P705" s="75" t="s">
        <v>5336</v>
      </c>
    </row>
    <row r="706" spans="1:16" ht="13" customHeight="1" x14ac:dyDescent="0.15">
      <c r="A706" s="44">
        <v>705</v>
      </c>
      <c r="B706" s="215" t="s">
        <v>6798</v>
      </c>
      <c r="C706" s="215">
        <v>15</v>
      </c>
      <c r="D706" s="334" t="s">
        <v>10981</v>
      </c>
      <c r="E706" s="334" t="s">
        <v>10888</v>
      </c>
      <c r="F706" s="75">
        <v>7.7173445479999964E-2</v>
      </c>
      <c r="G706" s="75">
        <v>7.3511270900000003E-3</v>
      </c>
      <c r="H706" s="75">
        <v>-1.1125321098375418</v>
      </c>
      <c r="I706" s="75">
        <v>-2.1336460688830212</v>
      </c>
      <c r="J706" s="44" t="s">
        <v>8626</v>
      </c>
      <c r="K706" s="334" t="s">
        <v>4968</v>
      </c>
      <c r="O706" s="44" t="s">
        <v>3406</v>
      </c>
      <c r="P706" s="75" t="s">
        <v>5336</v>
      </c>
    </row>
    <row r="707" spans="1:16" ht="13" customHeight="1" x14ac:dyDescent="0.15">
      <c r="A707" s="44">
        <v>706</v>
      </c>
      <c r="B707" s="215" t="s">
        <v>6798</v>
      </c>
      <c r="C707" s="215">
        <v>15</v>
      </c>
      <c r="D707" s="334" t="s">
        <v>10981</v>
      </c>
      <c r="E707" s="334" t="s">
        <v>10888</v>
      </c>
      <c r="F707" s="75">
        <v>7.4867787750000012E-2</v>
      </c>
      <c r="G707" s="75">
        <v>1.1203758319999998E-2</v>
      </c>
      <c r="H707" s="75">
        <v>-1.1257049995440886</v>
      </c>
      <c r="I707" s="75">
        <v>-1.9506362680582556</v>
      </c>
      <c r="J707" s="44" t="s">
        <v>8626</v>
      </c>
      <c r="K707" s="334" t="s">
        <v>4968</v>
      </c>
      <c r="O707" s="44" t="s">
        <v>3406</v>
      </c>
      <c r="P707" s="75" t="s">
        <v>5336</v>
      </c>
    </row>
    <row r="708" spans="1:16" ht="13" customHeight="1" x14ac:dyDescent="0.15">
      <c r="A708" s="44">
        <v>707</v>
      </c>
      <c r="B708" s="215" t="s">
        <v>6798</v>
      </c>
      <c r="C708" s="215">
        <v>15</v>
      </c>
      <c r="D708" s="334" t="s">
        <v>10981</v>
      </c>
      <c r="E708" s="334" t="s">
        <v>10888</v>
      </c>
      <c r="F708" s="75">
        <v>0.1038153995</v>
      </c>
      <c r="G708" s="75">
        <v>1.1712888950000002E-2</v>
      </c>
      <c r="H708" s="75">
        <v>-0.98373822045844705</v>
      </c>
      <c r="I708" s="75">
        <v>-1.9313359742442668</v>
      </c>
      <c r="J708" s="44" t="s">
        <v>8626</v>
      </c>
      <c r="K708" s="334" t="s">
        <v>4968</v>
      </c>
      <c r="O708" s="44" t="s">
        <v>3406</v>
      </c>
      <c r="P708" s="75" t="s">
        <v>5336</v>
      </c>
    </row>
    <row r="709" spans="1:16" ht="13" customHeight="1" x14ac:dyDescent="0.15">
      <c r="A709" s="44">
        <v>708</v>
      </c>
      <c r="B709" s="215" t="s">
        <v>6798</v>
      </c>
      <c r="C709" s="215">
        <v>15</v>
      </c>
      <c r="D709" s="334" t="s">
        <v>10981</v>
      </c>
      <c r="E709" s="334" t="s">
        <v>10888</v>
      </c>
      <c r="F709" s="75">
        <v>0.13275425419999992</v>
      </c>
      <c r="G709" s="75">
        <v>3.9199881739999991E-2</v>
      </c>
      <c r="H709" s="75">
        <v>-0.87695155276264258</v>
      </c>
      <c r="I709" s="75">
        <v>-1.4067152431770658</v>
      </c>
      <c r="J709" s="44" t="s">
        <v>8626</v>
      </c>
      <c r="K709" s="334" t="s">
        <v>4968</v>
      </c>
      <c r="O709" s="44" t="s">
        <v>3406</v>
      </c>
      <c r="P709" s="75" t="s">
        <v>5336</v>
      </c>
    </row>
    <row r="710" spans="1:16" ht="13" customHeight="1" x14ac:dyDescent="0.15">
      <c r="A710" s="44">
        <v>709</v>
      </c>
      <c r="B710" s="215" t="s">
        <v>6798</v>
      </c>
      <c r="C710" s="215">
        <v>15</v>
      </c>
      <c r="D710" s="334" t="s">
        <v>10981</v>
      </c>
      <c r="E710" s="334" t="s">
        <v>10888</v>
      </c>
      <c r="F710" s="75">
        <v>9.2887350090000001E-2</v>
      </c>
      <c r="G710" s="75">
        <v>2.0278505519999993E-2</v>
      </c>
      <c r="H710" s="75">
        <v>-1.0320434265895615</v>
      </c>
      <c r="I710" s="75">
        <v>-1.6929640546805793</v>
      </c>
      <c r="J710" s="44" t="s">
        <v>8626</v>
      </c>
      <c r="K710" s="334" t="s">
        <v>4968</v>
      </c>
      <c r="O710" s="44" t="s">
        <v>3406</v>
      </c>
      <c r="P710" s="75" t="s">
        <v>5336</v>
      </c>
    </row>
    <row r="711" spans="1:16" ht="13" customHeight="1" x14ac:dyDescent="0.15">
      <c r="A711" s="44">
        <v>710</v>
      </c>
      <c r="B711" s="215" t="s">
        <v>6798</v>
      </c>
      <c r="C711" s="215">
        <v>15</v>
      </c>
      <c r="D711" s="334" t="s">
        <v>10981</v>
      </c>
      <c r="E711" s="334" t="s">
        <v>10888</v>
      </c>
      <c r="F711" s="75">
        <v>0.12625427769999997</v>
      </c>
      <c r="G711" s="75">
        <v>1.1118571799999992E-2</v>
      </c>
      <c r="H711" s="75">
        <v>-0.89875389835755803</v>
      </c>
      <c r="I711" s="75">
        <v>-1.953950995057383</v>
      </c>
      <c r="J711" s="44" t="s">
        <v>8626</v>
      </c>
      <c r="K711" s="334" t="s">
        <v>4968</v>
      </c>
      <c r="O711" s="44" t="s">
        <v>3406</v>
      </c>
      <c r="P711" s="75" t="s">
        <v>5336</v>
      </c>
    </row>
    <row r="712" spans="1:16" ht="13" customHeight="1" x14ac:dyDescent="0.15">
      <c r="A712" s="44">
        <v>711</v>
      </c>
      <c r="B712" s="215" t="s">
        <v>6798</v>
      </c>
      <c r="C712" s="215">
        <v>15</v>
      </c>
      <c r="D712" s="334" t="s">
        <v>10981</v>
      </c>
      <c r="E712" s="334" t="s">
        <v>10888</v>
      </c>
      <c r="F712" s="75">
        <v>0.67079634010000011</v>
      </c>
      <c r="G712" s="75">
        <v>2.6206540519999988E-2</v>
      </c>
      <c r="H712" s="75">
        <v>-0.17340931559295009</v>
      </c>
      <c r="I712" s="75">
        <v>-1.5815903057316401</v>
      </c>
      <c r="J712" s="44" t="s">
        <v>8626</v>
      </c>
      <c r="K712" s="334" t="s">
        <v>4968</v>
      </c>
      <c r="O712" s="44" t="s">
        <v>3406</v>
      </c>
      <c r="P712" s="75" t="s">
        <v>5336</v>
      </c>
    </row>
    <row r="713" spans="1:16" ht="13" customHeight="1" x14ac:dyDescent="0.15">
      <c r="A713" s="44">
        <v>712</v>
      </c>
      <c r="B713" s="215" t="s">
        <v>6798</v>
      </c>
      <c r="C713" s="215">
        <v>15</v>
      </c>
      <c r="D713" s="334" t="s">
        <v>10981</v>
      </c>
      <c r="E713" s="334" t="s">
        <v>10888</v>
      </c>
      <c r="F713" s="75">
        <v>0.2696653182</v>
      </c>
      <c r="G713" s="75">
        <v>4.2331242789999987E-2</v>
      </c>
      <c r="H713" s="75">
        <v>-0.56917490479996091</v>
      </c>
      <c r="I713" s="75">
        <v>-1.3733389810200578</v>
      </c>
      <c r="J713" s="44" t="s">
        <v>8626</v>
      </c>
      <c r="K713" s="334" t="s">
        <v>4968</v>
      </c>
      <c r="O713" s="44" t="s">
        <v>3406</v>
      </c>
      <c r="P713" s="75" t="s">
        <v>5336</v>
      </c>
    </row>
    <row r="714" spans="1:16" ht="13" customHeight="1" x14ac:dyDescent="0.15">
      <c r="A714" s="44">
        <v>713</v>
      </c>
      <c r="B714" s="215" t="s">
        <v>6798</v>
      </c>
      <c r="C714" s="215">
        <v>15</v>
      </c>
      <c r="D714" s="334" t="s">
        <v>10981</v>
      </c>
      <c r="E714" s="334" t="s">
        <v>10888</v>
      </c>
      <c r="F714" s="75">
        <v>0.19744916059999995</v>
      </c>
      <c r="G714" s="75">
        <v>4.134470539999998E-2</v>
      </c>
      <c r="H714" s="75">
        <v>-0.70454470820529469</v>
      </c>
      <c r="I714" s="75">
        <v>-1.383580098270784</v>
      </c>
      <c r="J714" s="44" t="s">
        <v>8626</v>
      </c>
      <c r="K714" s="334" t="s">
        <v>4968</v>
      </c>
      <c r="O714" s="44" t="s">
        <v>3406</v>
      </c>
      <c r="P714" s="75" t="s">
        <v>5336</v>
      </c>
    </row>
    <row r="715" spans="1:16" ht="13" customHeight="1" x14ac:dyDescent="0.15">
      <c r="A715" s="44">
        <v>714</v>
      </c>
      <c r="B715" s="215" t="s">
        <v>6798</v>
      </c>
      <c r="C715" s="215">
        <v>15</v>
      </c>
      <c r="D715" s="334" t="s">
        <v>10981</v>
      </c>
      <c r="E715" s="334" t="s">
        <v>10888</v>
      </c>
      <c r="F715" s="75">
        <v>0.15509804159999996</v>
      </c>
      <c r="G715" s="75">
        <v>0.1095725904</v>
      </c>
      <c r="H715" s="75">
        <v>-0.8093936859238744</v>
      </c>
      <c r="I715" s="75">
        <v>-0.96029807109599707</v>
      </c>
      <c r="J715" s="44" t="s">
        <v>8626</v>
      </c>
      <c r="K715" s="334" t="s">
        <v>4968</v>
      </c>
      <c r="O715" s="44" t="s">
        <v>3406</v>
      </c>
      <c r="P715" s="75" t="s">
        <v>5336</v>
      </c>
    </row>
    <row r="716" spans="1:16" ht="13" customHeight="1" x14ac:dyDescent="0.15">
      <c r="A716" s="44">
        <v>715</v>
      </c>
      <c r="B716" s="215" t="s">
        <v>6798</v>
      </c>
      <c r="C716" s="215">
        <v>15</v>
      </c>
      <c r="D716" s="334" t="s">
        <v>10981</v>
      </c>
      <c r="E716" s="334" t="s">
        <v>10888</v>
      </c>
      <c r="F716" s="75">
        <v>0.43749868849999995</v>
      </c>
      <c r="G716" s="75">
        <v>8.0632973809999967E-2</v>
      </c>
      <c r="H716" s="75">
        <v>-0.35902324453439188</v>
      </c>
      <c r="I716" s="75">
        <v>-1.0934873227697035</v>
      </c>
      <c r="J716" s="44" t="s">
        <v>8626</v>
      </c>
      <c r="K716" s="334" t="s">
        <v>4968</v>
      </c>
      <c r="O716" s="44" t="s">
        <v>3406</v>
      </c>
      <c r="P716" s="75" t="s">
        <v>5336</v>
      </c>
    </row>
    <row r="717" spans="1:16" ht="13" customHeight="1" x14ac:dyDescent="0.15">
      <c r="A717" s="44">
        <v>716</v>
      </c>
      <c r="B717" s="215" t="s">
        <v>6798</v>
      </c>
      <c r="C717" s="215">
        <v>15</v>
      </c>
      <c r="D717" s="334" t="s">
        <v>10981</v>
      </c>
      <c r="E717" s="334" t="s">
        <v>10888</v>
      </c>
      <c r="F717" s="75">
        <v>0.15469858279999998</v>
      </c>
      <c r="G717" s="75">
        <v>5.5367639359999998E-2</v>
      </c>
      <c r="H717" s="75">
        <v>-0.81051366487179577</v>
      </c>
      <c r="I717" s="75">
        <v>-1.2567439925577939</v>
      </c>
      <c r="J717" s="44" t="s">
        <v>8626</v>
      </c>
      <c r="K717" s="334" t="s">
        <v>4968</v>
      </c>
      <c r="O717" s="44" t="s">
        <v>3406</v>
      </c>
      <c r="P717" s="75" t="s">
        <v>5336</v>
      </c>
    </row>
    <row r="718" spans="1:16" ht="13" customHeight="1" x14ac:dyDescent="0.15">
      <c r="A718" s="44">
        <v>717</v>
      </c>
      <c r="B718" s="215" t="s">
        <v>6798</v>
      </c>
      <c r="C718" s="215">
        <v>15</v>
      </c>
      <c r="D718" s="334" t="s">
        <v>10981</v>
      </c>
      <c r="E718" s="334" t="s">
        <v>10888</v>
      </c>
      <c r="F718" s="75">
        <v>0.6978875095</v>
      </c>
      <c r="G718" s="75">
        <v>9.1807911129999975E-2</v>
      </c>
      <c r="H718" s="75">
        <v>-0.15621457442629999</v>
      </c>
      <c r="I718" s="75">
        <v>-1.0371198938306765</v>
      </c>
      <c r="J718" s="44" t="s">
        <v>8626</v>
      </c>
      <c r="K718" s="334" t="s">
        <v>4968</v>
      </c>
      <c r="O718" s="44" t="s">
        <v>3406</v>
      </c>
      <c r="P718" s="75" t="s">
        <v>5336</v>
      </c>
    </row>
    <row r="719" spans="1:16" ht="13" customHeight="1" x14ac:dyDescent="0.15">
      <c r="A719" s="44">
        <v>718</v>
      </c>
      <c r="B719" s="215" t="s">
        <v>6798</v>
      </c>
      <c r="C719" s="215">
        <v>15</v>
      </c>
      <c r="D719" s="334" t="s">
        <v>10981</v>
      </c>
      <c r="E719" s="334" t="s">
        <v>10888</v>
      </c>
      <c r="F719" s="75">
        <v>4.4308022259999996E-2</v>
      </c>
      <c r="G719" s="75">
        <v>3.9755942899999995E-3</v>
      </c>
      <c r="H719" s="75">
        <v>-1.3535176347740263</v>
      </c>
      <c r="I719" s="75">
        <v>-2.4005979418311738</v>
      </c>
      <c r="J719" s="44" t="s">
        <v>8626</v>
      </c>
      <c r="K719" s="334" t="s">
        <v>4968</v>
      </c>
      <c r="O719" s="44" t="s">
        <v>3406</v>
      </c>
      <c r="P719" s="75" t="s">
        <v>5336</v>
      </c>
    </row>
    <row r="720" spans="1:16" ht="13" customHeight="1" x14ac:dyDescent="0.15">
      <c r="A720" s="44">
        <v>719</v>
      </c>
      <c r="B720" s="215" t="s">
        <v>6798</v>
      </c>
      <c r="C720" s="215">
        <v>15</v>
      </c>
      <c r="D720" s="334" t="s">
        <v>10981</v>
      </c>
      <c r="E720" s="334" t="s">
        <v>10888</v>
      </c>
      <c r="F720" s="75">
        <v>0.11957596719999995</v>
      </c>
      <c r="G720" s="75">
        <v>6.0751787199999976E-3</v>
      </c>
      <c r="H720" s="75">
        <v>-0.92235609761532011</v>
      </c>
      <c r="I720" s="75">
        <v>-2.2164409414386013</v>
      </c>
      <c r="J720" s="44" t="s">
        <v>8626</v>
      </c>
      <c r="K720" s="334" t="s">
        <v>4968</v>
      </c>
      <c r="O720" s="44" t="s">
        <v>3406</v>
      </c>
      <c r="P720" s="75" t="s">
        <v>5336</v>
      </c>
    </row>
    <row r="721" spans="1:16" ht="13" customHeight="1" x14ac:dyDescent="0.15">
      <c r="A721" s="44">
        <v>720</v>
      </c>
      <c r="B721" s="215" t="s">
        <v>6798</v>
      </c>
      <c r="C721" s="215">
        <v>15</v>
      </c>
      <c r="D721" s="334" t="s">
        <v>10981</v>
      </c>
      <c r="E721" s="334" t="s">
        <v>10888</v>
      </c>
      <c r="F721" s="75">
        <v>7.2856774189999973E-2</v>
      </c>
      <c r="G721" s="75">
        <v>5.6810235800000015E-3</v>
      </c>
      <c r="H721" s="75">
        <v>-1.137530061511568</v>
      </c>
      <c r="I721" s="75">
        <v>-2.245573408110062</v>
      </c>
      <c r="J721" s="44" t="s">
        <v>8626</v>
      </c>
      <c r="K721" s="334" t="s">
        <v>4968</v>
      </c>
      <c r="O721" s="44" t="s">
        <v>3406</v>
      </c>
      <c r="P721" s="75" t="s">
        <v>5336</v>
      </c>
    </row>
    <row r="722" spans="1:16" ht="13" customHeight="1" x14ac:dyDescent="0.15">
      <c r="A722" s="44">
        <v>721</v>
      </c>
      <c r="B722" s="215" t="s">
        <v>6798</v>
      </c>
      <c r="C722" s="215">
        <v>15</v>
      </c>
      <c r="D722" s="334" t="s">
        <v>10981</v>
      </c>
      <c r="E722" s="334" t="s">
        <v>10888</v>
      </c>
      <c r="F722" s="75">
        <v>6.6700400989999964E-2</v>
      </c>
      <c r="G722" s="75">
        <v>8.2720524999999913E-3</v>
      </c>
      <c r="H722" s="75">
        <v>-1.1758715551805901</v>
      </c>
      <c r="I722" s="75">
        <v>-2.0823867179169673</v>
      </c>
      <c r="J722" s="44" t="s">
        <v>8626</v>
      </c>
      <c r="K722" s="334" t="s">
        <v>4968</v>
      </c>
      <c r="O722" s="44" t="s">
        <v>3406</v>
      </c>
      <c r="P722" s="75" t="s">
        <v>5336</v>
      </c>
    </row>
    <row r="723" spans="1:16" ht="13" customHeight="1" x14ac:dyDescent="0.15">
      <c r="A723" s="44">
        <v>722</v>
      </c>
      <c r="B723" s="215" t="s">
        <v>6798</v>
      </c>
      <c r="C723" s="215">
        <v>15</v>
      </c>
      <c r="D723" s="334" t="s">
        <v>10981</v>
      </c>
      <c r="E723" s="334" t="s">
        <v>10888</v>
      </c>
      <c r="F723" s="75">
        <v>7.7206293869999998E-2</v>
      </c>
      <c r="G723" s="75">
        <v>1.8602636309999993E-2</v>
      </c>
      <c r="H723" s="75">
        <v>-1.112347294462263</v>
      </c>
      <c r="I723" s="75">
        <v>-1.7304255045050203</v>
      </c>
      <c r="J723" s="44" t="s">
        <v>8626</v>
      </c>
      <c r="K723" s="334" t="s">
        <v>4968</v>
      </c>
      <c r="O723" s="44" t="s">
        <v>3406</v>
      </c>
      <c r="P723" s="75" t="s">
        <v>5336</v>
      </c>
    </row>
    <row r="724" spans="1:16" ht="13" customHeight="1" x14ac:dyDescent="0.15">
      <c r="A724" s="44">
        <v>723</v>
      </c>
      <c r="B724" s="215" t="s">
        <v>6798</v>
      </c>
      <c r="C724" s="215">
        <v>15</v>
      </c>
      <c r="D724" s="334" t="s">
        <v>10981</v>
      </c>
      <c r="E724" s="334" t="s">
        <v>10888</v>
      </c>
      <c r="F724" s="75">
        <v>4.3176951469999995E-2</v>
      </c>
      <c r="G724" s="75">
        <v>1.2625666409999998E-2</v>
      </c>
      <c r="H724" s="75">
        <v>-1.3647480244958878</v>
      </c>
      <c r="I724" s="75">
        <v>-1.8987456896015789</v>
      </c>
      <c r="J724" s="44" t="s">
        <v>8626</v>
      </c>
      <c r="K724" s="334" t="s">
        <v>4968</v>
      </c>
      <c r="O724" s="44" t="s">
        <v>3406</v>
      </c>
      <c r="P724" s="75" t="s">
        <v>5336</v>
      </c>
    </row>
    <row r="725" spans="1:16" ht="13" customHeight="1" x14ac:dyDescent="0.15">
      <c r="A725" s="44">
        <v>724</v>
      </c>
      <c r="B725" s="215" t="s">
        <v>6798</v>
      </c>
      <c r="C725" s="215">
        <v>15</v>
      </c>
      <c r="D725" s="334" t="s">
        <v>10981</v>
      </c>
      <c r="E725" s="334" t="s">
        <v>10888</v>
      </c>
      <c r="F725" s="75">
        <v>0.10595529129999995</v>
      </c>
      <c r="G725" s="75">
        <v>2.6504186459999992E-2</v>
      </c>
      <c r="H725" s="75">
        <v>-0.97487735018478949</v>
      </c>
      <c r="I725" s="75">
        <v>-1.5766855218037206</v>
      </c>
      <c r="J725" s="44" t="s">
        <v>8626</v>
      </c>
      <c r="K725" s="334" t="s">
        <v>4968</v>
      </c>
      <c r="O725" s="44" t="s">
        <v>3406</v>
      </c>
      <c r="P725" s="75" t="s">
        <v>5336</v>
      </c>
    </row>
    <row r="726" spans="1:16" ht="13" customHeight="1" x14ac:dyDescent="0.15">
      <c r="A726" s="44">
        <v>725</v>
      </c>
      <c r="B726" s="215" t="s">
        <v>6798</v>
      </c>
      <c r="C726" s="215">
        <v>15</v>
      </c>
      <c r="D726" s="334" t="s">
        <v>10981</v>
      </c>
      <c r="E726" s="334" t="s">
        <v>10888</v>
      </c>
      <c r="F726" s="75">
        <v>0.26733818819999999</v>
      </c>
      <c r="G726" s="75">
        <v>6.3387696899999931E-3</v>
      </c>
      <c r="H726" s="75">
        <v>-0.57293899956769745</v>
      </c>
      <c r="I726" s="75">
        <v>-2.1979950274012676</v>
      </c>
      <c r="J726" s="44" t="s">
        <v>8626</v>
      </c>
      <c r="K726" s="334" t="s">
        <v>4968</v>
      </c>
      <c r="O726" s="44" t="s">
        <v>3406</v>
      </c>
      <c r="P726" s="75" t="s">
        <v>5336</v>
      </c>
    </row>
    <row r="727" spans="1:16" ht="13" customHeight="1" x14ac:dyDescent="0.15">
      <c r="A727" s="44">
        <v>726</v>
      </c>
      <c r="B727" s="215" t="s">
        <v>6798</v>
      </c>
      <c r="C727" s="215">
        <v>15</v>
      </c>
      <c r="D727" s="334" t="s">
        <v>10981</v>
      </c>
      <c r="E727" s="334" t="s">
        <v>10888</v>
      </c>
      <c r="F727" s="75">
        <v>5.8954206489999973E-2</v>
      </c>
      <c r="G727" s="75">
        <v>1.904668759999999E-2</v>
      </c>
      <c r="H727" s="75">
        <v>-1.2294852017611075</v>
      </c>
      <c r="I727" s="75">
        <v>-1.7201805413596993</v>
      </c>
      <c r="J727" s="44" t="s">
        <v>8626</v>
      </c>
      <c r="K727" s="334" t="s">
        <v>4968</v>
      </c>
      <c r="O727" s="44" t="s">
        <v>3406</v>
      </c>
      <c r="P727" s="75" t="s">
        <v>5336</v>
      </c>
    </row>
    <row r="728" spans="1:16" ht="13" customHeight="1" x14ac:dyDescent="0.15">
      <c r="A728" s="44">
        <v>727</v>
      </c>
      <c r="B728" s="215" t="s">
        <v>6798</v>
      </c>
      <c r="C728" s="215">
        <v>15</v>
      </c>
      <c r="D728" s="334" t="s">
        <v>10981</v>
      </c>
      <c r="E728" s="334" t="s">
        <v>10888</v>
      </c>
      <c r="F728" s="75">
        <v>5.7635334009999997E-2</v>
      </c>
      <c r="G728" s="75">
        <v>1.4638436419999991E-2</v>
      </c>
      <c r="H728" s="75">
        <v>-1.2393111856605066</v>
      </c>
      <c r="I728" s="75">
        <v>-1.8345053092360106</v>
      </c>
      <c r="J728" s="44" t="s">
        <v>8626</v>
      </c>
      <c r="K728" s="334" t="s">
        <v>4968</v>
      </c>
      <c r="O728" s="44" t="s">
        <v>3406</v>
      </c>
      <c r="P728" s="75" t="s">
        <v>5336</v>
      </c>
    </row>
    <row r="729" spans="1:16" ht="13" customHeight="1" x14ac:dyDescent="0.15">
      <c r="A729" s="44">
        <v>728</v>
      </c>
      <c r="B729" s="215" t="s">
        <v>6798</v>
      </c>
      <c r="C729" s="215">
        <v>15</v>
      </c>
      <c r="D729" s="334" t="s">
        <v>10981</v>
      </c>
      <c r="E729" s="334" t="s">
        <v>10888</v>
      </c>
      <c r="F729" s="75">
        <v>5.429629415E-2</v>
      </c>
      <c r="G729" s="75">
        <v>1.7246546779999986E-2</v>
      </c>
      <c r="H729" s="75">
        <v>-1.265229811021249</v>
      </c>
      <c r="I729" s="75">
        <v>-1.7632978492586635</v>
      </c>
      <c r="J729" s="44" t="s">
        <v>8626</v>
      </c>
      <c r="K729" s="334" t="s">
        <v>4968</v>
      </c>
      <c r="O729" s="44" t="s">
        <v>3406</v>
      </c>
      <c r="P729" s="75" t="s">
        <v>5336</v>
      </c>
    </row>
    <row r="730" spans="1:16" ht="13" customHeight="1" x14ac:dyDescent="0.15">
      <c r="A730" s="44">
        <v>729</v>
      </c>
      <c r="B730" s="215" t="s">
        <v>6798</v>
      </c>
      <c r="C730" s="215">
        <v>15</v>
      </c>
      <c r="D730" s="334" t="s">
        <v>10981</v>
      </c>
      <c r="E730" s="334" t="s">
        <v>10888</v>
      </c>
      <c r="F730" s="75">
        <v>5.928876164E-2</v>
      </c>
      <c r="G730" s="75">
        <v>9.3318047299999901E-3</v>
      </c>
      <c r="H730" s="75">
        <v>-1.2270276206371782</v>
      </c>
      <c r="I730" s="75">
        <v>-2.0300343574876671</v>
      </c>
      <c r="J730" s="44" t="s">
        <v>8626</v>
      </c>
      <c r="K730" s="334" t="s">
        <v>4968</v>
      </c>
      <c r="O730" s="44" t="s">
        <v>3406</v>
      </c>
      <c r="P730" s="75" t="s">
        <v>5336</v>
      </c>
    </row>
    <row r="731" spans="1:16" ht="13" customHeight="1" x14ac:dyDescent="0.15">
      <c r="A731" s="44">
        <v>730</v>
      </c>
      <c r="B731" s="215" t="s">
        <v>6798</v>
      </c>
      <c r="C731" s="215">
        <v>15</v>
      </c>
      <c r="D731" s="334" t="s">
        <v>10981</v>
      </c>
      <c r="E731" s="334" t="s">
        <v>10888</v>
      </c>
      <c r="F731" s="75">
        <v>8.6079844529999963E-2</v>
      </c>
      <c r="G731" s="75">
        <v>1.8844063439999992E-2</v>
      </c>
      <c r="H731" s="75">
        <v>-1.0650985260622594</v>
      </c>
      <c r="I731" s="75">
        <v>-1.7248254423453113</v>
      </c>
      <c r="J731" s="44" t="s">
        <v>8626</v>
      </c>
      <c r="K731" s="334" t="s">
        <v>4968</v>
      </c>
      <c r="O731" s="44" t="s">
        <v>3406</v>
      </c>
      <c r="P731" s="75" t="s">
        <v>5336</v>
      </c>
    </row>
    <row r="732" spans="1:16" ht="13" customHeight="1" x14ac:dyDescent="0.15">
      <c r="A732" s="44">
        <v>731</v>
      </c>
      <c r="B732" s="215" t="s">
        <v>6798</v>
      </c>
      <c r="C732" s="215">
        <v>15</v>
      </c>
      <c r="D732" s="334" t="s">
        <v>10981</v>
      </c>
      <c r="E732" s="334" t="s">
        <v>10888</v>
      </c>
      <c r="F732" s="75">
        <v>8.9735421409999988E-2</v>
      </c>
      <c r="G732" s="75">
        <v>2.8038539569999986E-2</v>
      </c>
      <c r="H732" s="75">
        <v>-1.0470360933398262</v>
      </c>
      <c r="I732" s="75">
        <v>-1.5522446110052375</v>
      </c>
      <c r="J732" s="44" t="s">
        <v>8626</v>
      </c>
      <c r="K732" s="334" t="s">
        <v>4968</v>
      </c>
      <c r="O732" s="44" t="s">
        <v>3406</v>
      </c>
      <c r="P732" s="75" t="s">
        <v>5336</v>
      </c>
    </row>
    <row r="733" spans="1:16" ht="13" customHeight="1" x14ac:dyDescent="0.15">
      <c r="A733" s="44">
        <v>732</v>
      </c>
      <c r="B733" s="215" t="s">
        <v>6798</v>
      </c>
      <c r="C733" s="215">
        <v>15</v>
      </c>
      <c r="D733" s="334" t="s">
        <v>10981</v>
      </c>
      <c r="E733" s="334" t="s">
        <v>10888</v>
      </c>
      <c r="F733" s="75">
        <v>0.10898254069999999</v>
      </c>
      <c r="G733" s="75">
        <v>2.8252436719999989E-2</v>
      </c>
      <c r="H733" s="75">
        <v>-0.96264307164636953</v>
      </c>
      <c r="I733" s="75">
        <v>-1.5489440891396786</v>
      </c>
      <c r="J733" s="44" t="s">
        <v>8626</v>
      </c>
      <c r="K733" s="334" t="s">
        <v>4968</v>
      </c>
      <c r="O733" s="44" t="s">
        <v>3406</v>
      </c>
      <c r="P733" s="75" t="s">
        <v>5336</v>
      </c>
    </row>
    <row r="734" spans="1:16" ht="13" customHeight="1" x14ac:dyDescent="0.15">
      <c r="A734" s="44">
        <v>733</v>
      </c>
      <c r="B734" s="215" t="s">
        <v>6798</v>
      </c>
      <c r="C734" s="215">
        <v>15</v>
      </c>
      <c r="D734" s="334" t="s">
        <v>10981</v>
      </c>
      <c r="E734" s="334" t="s">
        <v>10888</v>
      </c>
      <c r="F734" s="75">
        <v>8.3343606619999996E-2</v>
      </c>
      <c r="G734" s="75">
        <v>2.9844268129999983E-2</v>
      </c>
      <c r="H734" s="75">
        <v>-1.0791277097669942</v>
      </c>
      <c r="I734" s="75">
        <v>-1.5251390668309337</v>
      </c>
      <c r="J734" s="44" t="s">
        <v>8626</v>
      </c>
      <c r="K734" s="334" t="s">
        <v>4968</v>
      </c>
      <c r="O734" s="44" t="s">
        <v>3406</v>
      </c>
      <c r="P734" s="75" t="s">
        <v>5336</v>
      </c>
    </row>
    <row r="735" spans="1:16" ht="13" customHeight="1" x14ac:dyDescent="0.15">
      <c r="A735" s="44">
        <v>734</v>
      </c>
      <c r="B735" s="215" t="s">
        <v>6798</v>
      </c>
      <c r="C735" s="215">
        <v>15</v>
      </c>
      <c r="D735" s="334" t="s">
        <v>10981</v>
      </c>
      <c r="E735" s="334" t="s">
        <v>10888</v>
      </c>
      <c r="F735" s="75">
        <v>4.3188151659999972E-2</v>
      </c>
      <c r="G735" s="75">
        <v>1.9143506759999995E-2</v>
      </c>
      <c r="H735" s="75">
        <v>-1.3646353822233901</v>
      </c>
      <c r="I735" s="75">
        <v>-1.7179785040190367</v>
      </c>
      <c r="J735" s="44" t="s">
        <v>8626</v>
      </c>
      <c r="K735" s="334" t="s">
        <v>4968</v>
      </c>
      <c r="O735" s="44" t="s">
        <v>3406</v>
      </c>
      <c r="P735" s="75" t="s">
        <v>5336</v>
      </c>
    </row>
    <row r="736" spans="1:16" ht="13" customHeight="1" x14ac:dyDescent="0.15">
      <c r="A736" s="44">
        <v>735</v>
      </c>
      <c r="B736" s="215" t="s">
        <v>6798</v>
      </c>
      <c r="C736" s="215">
        <v>15</v>
      </c>
      <c r="D736" s="334" t="s">
        <v>10981</v>
      </c>
      <c r="E736" s="334" t="s">
        <v>10888</v>
      </c>
      <c r="F736" s="75">
        <v>0.1289958417</v>
      </c>
      <c r="G736" s="75">
        <v>3.1849639959999995E-2</v>
      </c>
      <c r="H736" s="75">
        <v>-0.8894242893585157</v>
      </c>
      <c r="I736" s="75">
        <v>-1.4968954727248334</v>
      </c>
      <c r="J736" s="44" t="s">
        <v>8626</v>
      </c>
      <c r="K736" s="334" t="s">
        <v>4968</v>
      </c>
      <c r="O736" s="44" t="s">
        <v>3406</v>
      </c>
      <c r="P736" s="75" t="s">
        <v>5336</v>
      </c>
    </row>
    <row r="737" spans="1:16" ht="13" customHeight="1" x14ac:dyDescent="0.15">
      <c r="A737" s="44">
        <v>736</v>
      </c>
      <c r="B737" s="215" t="s">
        <v>6798</v>
      </c>
      <c r="C737" s="215">
        <v>15</v>
      </c>
      <c r="D737" s="334" t="s">
        <v>10981</v>
      </c>
      <c r="E737" s="334" t="s">
        <v>10888</v>
      </c>
      <c r="F737" s="75">
        <v>0.10625261689999997</v>
      </c>
      <c r="G737" s="75">
        <v>2.9271384369999997E-2</v>
      </c>
      <c r="H737" s="75">
        <v>-0.97366036488956553</v>
      </c>
      <c r="I737" s="75">
        <v>-1.5335567374215395</v>
      </c>
      <c r="J737" s="44" t="s">
        <v>8626</v>
      </c>
      <c r="K737" s="334" t="s">
        <v>4968</v>
      </c>
      <c r="O737" s="44" t="s">
        <v>3406</v>
      </c>
      <c r="P737" s="75" t="s">
        <v>5336</v>
      </c>
    </row>
    <row r="738" spans="1:16" ht="13" customHeight="1" x14ac:dyDescent="0.15">
      <c r="A738" s="44">
        <v>737</v>
      </c>
      <c r="B738" s="215" t="s">
        <v>6798</v>
      </c>
      <c r="C738" s="215">
        <v>15</v>
      </c>
      <c r="D738" s="334" t="s">
        <v>10981</v>
      </c>
      <c r="E738" s="334" t="s">
        <v>10888</v>
      </c>
      <c r="F738" s="75">
        <v>0.43937729679999998</v>
      </c>
      <c r="G738" s="75">
        <v>2.0757397889999994E-2</v>
      </c>
      <c r="H738" s="75">
        <v>-0.35716238740006351</v>
      </c>
      <c r="I738" s="75">
        <v>-1.6828270897852304</v>
      </c>
      <c r="J738" s="44" t="s">
        <v>8626</v>
      </c>
      <c r="K738" s="334" t="s">
        <v>4968</v>
      </c>
      <c r="O738" s="44" t="s">
        <v>3406</v>
      </c>
      <c r="P738" s="75" t="s">
        <v>5336</v>
      </c>
    </row>
    <row r="739" spans="1:16" ht="13" customHeight="1" x14ac:dyDescent="0.15">
      <c r="A739" s="44">
        <v>738</v>
      </c>
      <c r="B739" s="215" t="s">
        <v>6798</v>
      </c>
      <c r="C739" s="215">
        <v>15</v>
      </c>
      <c r="D739" s="334" t="s">
        <v>10981</v>
      </c>
      <c r="E739" s="334" t="s">
        <v>10888</v>
      </c>
      <c r="F739" s="75">
        <v>0.10806572469999999</v>
      </c>
      <c r="G739" s="75">
        <v>5.0172512619999984E-2</v>
      </c>
      <c r="H739" s="75">
        <v>-0.96631202976584984</v>
      </c>
      <c r="I739" s="75">
        <v>-1.2995341491281822</v>
      </c>
      <c r="J739" s="44" t="s">
        <v>8626</v>
      </c>
      <c r="K739" s="334" t="s">
        <v>4968</v>
      </c>
      <c r="O739" s="44" t="s">
        <v>3406</v>
      </c>
      <c r="P739" s="75" t="s">
        <v>5336</v>
      </c>
    </row>
    <row r="740" spans="1:16" ht="13" customHeight="1" x14ac:dyDescent="0.15">
      <c r="A740" s="44">
        <v>739</v>
      </c>
      <c r="B740" s="215" t="s">
        <v>6798</v>
      </c>
      <c r="C740" s="215">
        <v>15</v>
      </c>
      <c r="D740" s="334" t="s">
        <v>10981</v>
      </c>
      <c r="E740" s="334" t="s">
        <v>10888</v>
      </c>
      <c r="F740" s="75">
        <v>0.10621498939999999</v>
      </c>
      <c r="G740" s="75">
        <v>5.8473990859999991E-2</v>
      </c>
      <c r="H740" s="75">
        <v>-0.97381418989915858</v>
      </c>
      <c r="I740" s="75">
        <v>-1.2330372644775986</v>
      </c>
      <c r="J740" s="44" t="s">
        <v>8626</v>
      </c>
      <c r="K740" s="334" t="s">
        <v>4968</v>
      </c>
      <c r="O740" s="44" t="s">
        <v>3406</v>
      </c>
      <c r="P740" s="75" t="s">
        <v>5336</v>
      </c>
    </row>
    <row r="741" spans="1:16" ht="13" customHeight="1" x14ac:dyDescent="0.15">
      <c r="A741" s="44">
        <v>740</v>
      </c>
      <c r="B741" s="215" t="s">
        <v>6798</v>
      </c>
      <c r="C741" s="215">
        <v>15</v>
      </c>
      <c r="D741" s="334" t="s">
        <v>10981</v>
      </c>
      <c r="E741" s="334" t="s">
        <v>10888</v>
      </c>
      <c r="F741" s="75">
        <v>0.24296712039999996</v>
      </c>
      <c r="G741" s="75">
        <v>3.3087032229999987E-2</v>
      </c>
      <c r="H741" s="75">
        <v>-0.61445249345925013</v>
      </c>
      <c r="I741" s="75">
        <v>-1.4803421855127583</v>
      </c>
      <c r="J741" s="44" t="s">
        <v>8626</v>
      </c>
      <c r="K741" s="334" t="s">
        <v>4968</v>
      </c>
      <c r="O741" s="44" t="s">
        <v>3406</v>
      </c>
      <c r="P741" s="75" t="s">
        <v>5336</v>
      </c>
    </row>
    <row r="742" spans="1:16" ht="13" customHeight="1" x14ac:dyDescent="0.15">
      <c r="A742" s="44">
        <v>741</v>
      </c>
      <c r="B742" s="215" t="s">
        <v>6798</v>
      </c>
      <c r="C742" s="215">
        <v>15</v>
      </c>
      <c r="D742" s="334" t="s">
        <v>10981</v>
      </c>
      <c r="E742" s="334" t="s">
        <v>10888</v>
      </c>
      <c r="F742" s="75">
        <v>0.19969073369999998</v>
      </c>
      <c r="G742" s="75">
        <v>9.0672347959999983E-2</v>
      </c>
      <c r="H742" s="75">
        <v>-0.69964208733924527</v>
      </c>
      <c r="I742" s="75">
        <v>-1.0425251380710066</v>
      </c>
      <c r="J742" s="44" t="s">
        <v>8626</v>
      </c>
      <c r="K742" s="334" t="s">
        <v>4968</v>
      </c>
      <c r="O742" s="44" t="s">
        <v>3406</v>
      </c>
      <c r="P742" s="75" t="s">
        <v>5336</v>
      </c>
    </row>
    <row r="743" spans="1:16" ht="13" customHeight="1" x14ac:dyDescent="0.15">
      <c r="A743" s="44">
        <v>742</v>
      </c>
      <c r="B743" s="215" t="s">
        <v>6798</v>
      </c>
      <c r="C743" s="215">
        <v>15</v>
      </c>
      <c r="D743" s="334" t="s">
        <v>10981</v>
      </c>
      <c r="E743" s="334" t="s">
        <v>10888</v>
      </c>
      <c r="F743" s="75">
        <v>0.29449615669999996</v>
      </c>
      <c r="G743" s="75">
        <v>4.3289247310000008E-2</v>
      </c>
      <c r="H743" s="75">
        <v>-0.53092036856745217</v>
      </c>
      <c r="I743" s="75">
        <v>-1.3636199653985654</v>
      </c>
      <c r="J743" s="44" t="s">
        <v>8626</v>
      </c>
      <c r="K743" s="334" t="s">
        <v>4968</v>
      </c>
      <c r="O743" s="44" t="s">
        <v>3406</v>
      </c>
      <c r="P743" s="75" t="s">
        <v>5336</v>
      </c>
    </row>
    <row r="744" spans="1:16" ht="13" customHeight="1" x14ac:dyDescent="0.15">
      <c r="A744" s="44">
        <v>743</v>
      </c>
      <c r="B744" s="215" t="s">
        <v>6798</v>
      </c>
      <c r="C744" s="215">
        <v>15</v>
      </c>
      <c r="D744" s="334" t="s">
        <v>10981</v>
      </c>
      <c r="E744" s="334" t="s">
        <v>10888</v>
      </c>
      <c r="F744" s="75">
        <v>3.4466767719999979E-2</v>
      </c>
      <c r="G744" s="75">
        <v>4.6066585799999981E-3</v>
      </c>
      <c r="H744" s="75">
        <v>-1.4625994426491458</v>
      </c>
      <c r="I744" s="75">
        <v>-2.3366139740543757</v>
      </c>
      <c r="J744" s="44" t="s">
        <v>8626</v>
      </c>
      <c r="K744" s="334" t="s">
        <v>4968</v>
      </c>
      <c r="O744" s="44" t="s">
        <v>3406</v>
      </c>
      <c r="P744" s="75" t="s">
        <v>5336</v>
      </c>
    </row>
    <row r="745" spans="1:16" ht="13" customHeight="1" x14ac:dyDescent="0.15">
      <c r="A745" s="44">
        <v>744</v>
      </c>
      <c r="B745" s="215" t="s">
        <v>6798</v>
      </c>
      <c r="C745" s="215">
        <v>15</v>
      </c>
      <c r="D745" s="334" t="s">
        <v>10981</v>
      </c>
      <c r="E745" s="334" t="s">
        <v>10888</v>
      </c>
      <c r="F745" s="75">
        <v>3.1516353769999984E-2</v>
      </c>
      <c r="G745" s="75">
        <v>5.8006872699999986E-3</v>
      </c>
      <c r="H745" s="75">
        <v>-1.5014640332245996</v>
      </c>
      <c r="I745" s="75">
        <v>-2.2365205478360366</v>
      </c>
      <c r="J745" s="44" t="s">
        <v>8626</v>
      </c>
      <c r="K745" s="334" t="s">
        <v>4968</v>
      </c>
      <c r="O745" s="44" t="s">
        <v>3406</v>
      </c>
      <c r="P745" s="75" t="s">
        <v>5336</v>
      </c>
    </row>
    <row r="746" spans="1:16" ht="13" customHeight="1" x14ac:dyDescent="0.15">
      <c r="A746" s="44">
        <v>745</v>
      </c>
      <c r="B746" s="215" t="s">
        <v>6798</v>
      </c>
      <c r="C746" s="215">
        <v>15</v>
      </c>
      <c r="D746" s="334" t="s">
        <v>10981</v>
      </c>
      <c r="E746" s="334" t="s">
        <v>10888</v>
      </c>
      <c r="F746" s="75">
        <v>2.6115317329999992E-2</v>
      </c>
      <c r="G746" s="75">
        <v>5.4211109599999968E-3</v>
      </c>
      <c r="H746" s="75">
        <v>-1.5831046926364596</v>
      </c>
      <c r="I746" s="75">
        <v>-2.2659117034328284</v>
      </c>
      <c r="J746" s="44" t="s">
        <v>8626</v>
      </c>
      <c r="K746" s="334" t="s">
        <v>4968</v>
      </c>
      <c r="O746" s="44" t="s">
        <v>3406</v>
      </c>
      <c r="P746" s="75" t="s">
        <v>5336</v>
      </c>
    </row>
    <row r="747" spans="1:16" ht="13" customHeight="1" x14ac:dyDescent="0.15">
      <c r="A747" s="44">
        <v>746</v>
      </c>
      <c r="B747" s="215" t="s">
        <v>6798</v>
      </c>
      <c r="C747" s="215">
        <v>15</v>
      </c>
      <c r="D747" s="334" t="s">
        <v>10981</v>
      </c>
      <c r="E747" s="334" t="s">
        <v>10888</v>
      </c>
      <c r="F747" s="75">
        <v>5.2499711109999979E-2</v>
      </c>
      <c r="G747" s="75">
        <v>1.9271770079999997E-2</v>
      </c>
      <c r="H747" s="75">
        <v>-1.2798430863783874</v>
      </c>
      <c r="I747" s="75">
        <v>-1.7150783942873655</v>
      </c>
      <c r="J747" s="44" t="s">
        <v>8626</v>
      </c>
      <c r="K747" s="334" t="s">
        <v>4968</v>
      </c>
      <c r="O747" s="44" t="s">
        <v>3406</v>
      </c>
      <c r="P747" s="75" t="s">
        <v>5336</v>
      </c>
    </row>
    <row r="748" spans="1:16" ht="13" customHeight="1" x14ac:dyDescent="0.15">
      <c r="A748" s="44">
        <v>747</v>
      </c>
      <c r="B748" s="215" t="s">
        <v>6798</v>
      </c>
      <c r="C748" s="215">
        <v>15</v>
      </c>
      <c r="D748" s="334" t="s">
        <v>10981</v>
      </c>
      <c r="E748" s="334" t="s">
        <v>10888</v>
      </c>
      <c r="F748" s="75">
        <v>5.0979777179999998E-2</v>
      </c>
      <c r="G748" s="75">
        <v>5.5732838599999975E-3</v>
      </c>
      <c r="H748" s="75">
        <v>-1.2926020670563929</v>
      </c>
      <c r="I748" s="75">
        <v>-2.2538888367765391</v>
      </c>
      <c r="J748" s="44" t="s">
        <v>8626</v>
      </c>
      <c r="K748" s="334" t="s">
        <v>4968</v>
      </c>
      <c r="O748" s="44" t="s">
        <v>3406</v>
      </c>
      <c r="P748" s="75" t="s">
        <v>5336</v>
      </c>
    </row>
    <row r="749" spans="1:16" ht="13" customHeight="1" x14ac:dyDescent="0.15">
      <c r="A749" s="44">
        <v>748</v>
      </c>
      <c r="B749" s="215" t="s">
        <v>6798</v>
      </c>
      <c r="C749" s="215">
        <v>15</v>
      </c>
      <c r="D749" s="334" t="s">
        <v>10981</v>
      </c>
      <c r="E749" s="334" t="s">
        <v>10888</v>
      </c>
      <c r="F749" s="75">
        <v>4.4365359289999975E-2</v>
      </c>
      <c r="G749" s="75">
        <v>1.0144209749999999E-2</v>
      </c>
      <c r="H749" s="75">
        <v>-1.3529559970249552</v>
      </c>
      <c r="I749" s="75">
        <v>-1.9937817795406338</v>
      </c>
      <c r="J749" s="44" t="s">
        <v>8626</v>
      </c>
      <c r="K749" s="334" t="s">
        <v>4968</v>
      </c>
      <c r="O749" s="44" t="s">
        <v>3406</v>
      </c>
      <c r="P749" s="75" t="s">
        <v>5336</v>
      </c>
    </row>
    <row r="750" spans="1:16" ht="13" customHeight="1" x14ac:dyDescent="0.15">
      <c r="A750" s="44">
        <v>749</v>
      </c>
      <c r="B750" s="215" t="s">
        <v>6798</v>
      </c>
      <c r="C750" s="215">
        <v>15</v>
      </c>
      <c r="D750" s="334" t="s">
        <v>10981</v>
      </c>
      <c r="E750" s="334" t="s">
        <v>10888</v>
      </c>
      <c r="F750" s="75">
        <v>6.0583361019999976E-2</v>
      </c>
      <c r="G750" s="75">
        <v>1.0261641199999998E-2</v>
      </c>
      <c r="H750" s="75">
        <v>-1.2176466367154568</v>
      </c>
      <c r="I750" s="75">
        <v>-1.988783174594325</v>
      </c>
      <c r="J750" s="44" t="s">
        <v>8626</v>
      </c>
      <c r="K750" s="334" t="s">
        <v>4968</v>
      </c>
      <c r="O750" s="44" t="s">
        <v>3406</v>
      </c>
      <c r="P750" s="75" t="s">
        <v>5336</v>
      </c>
    </row>
    <row r="751" spans="1:16" ht="13" customHeight="1" x14ac:dyDescent="0.15">
      <c r="A751" s="44">
        <v>750</v>
      </c>
      <c r="B751" s="215" t="s">
        <v>6798</v>
      </c>
      <c r="C751" s="215">
        <v>15</v>
      </c>
      <c r="D751" s="334" t="s">
        <v>10981</v>
      </c>
      <c r="E751" s="334" t="s">
        <v>10888</v>
      </c>
      <c r="F751" s="75">
        <v>6.1285336799999993E-2</v>
      </c>
      <c r="G751" s="75">
        <v>1.3104149359999999E-2</v>
      </c>
      <c r="H751" s="75">
        <v>-1.2126434228488174</v>
      </c>
      <c r="I751" s="75">
        <v>-1.8825911655032121</v>
      </c>
      <c r="J751" s="44" t="s">
        <v>8626</v>
      </c>
      <c r="K751" s="334" t="s">
        <v>4968</v>
      </c>
      <c r="O751" s="44" t="s">
        <v>3406</v>
      </c>
      <c r="P751" s="75" t="s">
        <v>5336</v>
      </c>
    </row>
    <row r="752" spans="1:16" ht="13" customHeight="1" x14ac:dyDescent="0.15">
      <c r="A752" s="44">
        <v>751</v>
      </c>
      <c r="B752" s="215" t="s">
        <v>6798</v>
      </c>
      <c r="C752" s="215">
        <v>15</v>
      </c>
      <c r="D752" s="334" t="s">
        <v>10981</v>
      </c>
      <c r="E752" s="334" t="s">
        <v>10888</v>
      </c>
      <c r="F752" s="75">
        <v>6.5540670329999995E-2</v>
      </c>
      <c r="G752" s="75">
        <v>9.620110119999992E-3</v>
      </c>
      <c r="H752" s="75">
        <v>-1.1834891210993357</v>
      </c>
      <c r="I752" s="75">
        <v>-2.0168199566280265</v>
      </c>
      <c r="J752" s="44" t="s">
        <v>8626</v>
      </c>
      <c r="K752" s="334" t="s">
        <v>4968</v>
      </c>
      <c r="O752" s="44" t="s">
        <v>3406</v>
      </c>
      <c r="P752" s="75" t="s">
        <v>5336</v>
      </c>
    </row>
    <row r="753" spans="1:16" ht="13" customHeight="1" x14ac:dyDescent="0.15">
      <c r="A753" s="44">
        <v>752</v>
      </c>
      <c r="B753" s="215" t="s">
        <v>6798</v>
      </c>
      <c r="C753" s="215">
        <v>15</v>
      </c>
      <c r="D753" s="334" t="s">
        <v>10981</v>
      </c>
      <c r="E753" s="334" t="s">
        <v>10888</v>
      </c>
      <c r="F753" s="75">
        <v>0.10992402110000001</v>
      </c>
      <c r="G753" s="75">
        <v>1.0957690109999993E-2</v>
      </c>
      <c r="H753" s="75">
        <v>-0.95890739318845875</v>
      </c>
      <c r="I753" s="75">
        <v>-1.9602809858341463</v>
      </c>
      <c r="J753" s="44" t="s">
        <v>8626</v>
      </c>
      <c r="K753" s="334" t="s">
        <v>4968</v>
      </c>
      <c r="O753" s="44" t="s">
        <v>3406</v>
      </c>
      <c r="P753" s="75" t="s">
        <v>5336</v>
      </c>
    </row>
    <row r="754" spans="1:16" ht="13" customHeight="1" x14ac:dyDescent="0.15">
      <c r="A754" s="44">
        <v>753</v>
      </c>
      <c r="B754" s="215" t="s">
        <v>6798</v>
      </c>
      <c r="C754" s="215">
        <v>15</v>
      </c>
      <c r="D754" s="334" t="s">
        <v>10981</v>
      </c>
      <c r="E754" s="334" t="s">
        <v>10888</v>
      </c>
      <c r="F754" s="75">
        <v>7.4790730479999984E-2</v>
      </c>
      <c r="G754" s="75">
        <v>9.0218107799999933E-3</v>
      </c>
      <c r="H754" s="75">
        <v>-1.1261522250078266</v>
      </c>
      <c r="I754" s="75">
        <v>-2.044706285868727</v>
      </c>
      <c r="J754" s="44" t="s">
        <v>8626</v>
      </c>
      <c r="K754" s="334" t="s">
        <v>4968</v>
      </c>
      <c r="O754" s="44" t="s">
        <v>3406</v>
      </c>
      <c r="P754" s="75" t="s">
        <v>5336</v>
      </c>
    </row>
    <row r="755" spans="1:16" ht="13" customHeight="1" x14ac:dyDescent="0.15">
      <c r="A755" s="44">
        <v>754</v>
      </c>
      <c r="B755" s="215" t="s">
        <v>6798</v>
      </c>
      <c r="C755" s="215">
        <v>15</v>
      </c>
      <c r="D755" s="334" t="s">
        <v>10981</v>
      </c>
      <c r="E755" s="334" t="s">
        <v>10888</v>
      </c>
      <c r="F755" s="75">
        <v>6.8482470659999989E-2</v>
      </c>
      <c r="G755" s="75">
        <v>9.5521587299999908E-3</v>
      </c>
      <c r="H755" s="75">
        <v>-1.1644205798926863</v>
      </c>
      <c r="I755" s="75">
        <v>-2.0198984694024835</v>
      </c>
      <c r="J755" s="44" t="s">
        <v>8626</v>
      </c>
      <c r="K755" s="334" t="s">
        <v>4968</v>
      </c>
      <c r="O755" s="44" t="s">
        <v>3406</v>
      </c>
      <c r="P755" s="75" t="s">
        <v>5336</v>
      </c>
    </row>
    <row r="756" spans="1:16" ht="13" customHeight="1" x14ac:dyDescent="0.15">
      <c r="A756" s="44">
        <v>755</v>
      </c>
      <c r="B756" s="215" t="s">
        <v>6798</v>
      </c>
      <c r="C756" s="215">
        <v>15</v>
      </c>
      <c r="D756" s="334" t="s">
        <v>10981</v>
      </c>
      <c r="E756" s="334" t="s">
        <v>10888</v>
      </c>
      <c r="F756" s="75">
        <v>2.8211002759999999E-2</v>
      </c>
      <c r="G756" s="75">
        <v>4.2570331699999971E-3</v>
      </c>
      <c r="H756" s="75">
        <v>-1.5495814765743472</v>
      </c>
      <c r="I756" s="75">
        <v>-2.3708929658689426</v>
      </c>
      <c r="J756" s="44" t="s">
        <v>8626</v>
      </c>
      <c r="K756" s="334" t="s">
        <v>4968</v>
      </c>
      <c r="O756" s="44" t="s">
        <v>3406</v>
      </c>
      <c r="P756" s="75" t="s">
        <v>5336</v>
      </c>
    </row>
    <row r="757" spans="1:16" ht="13" customHeight="1" x14ac:dyDescent="0.15">
      <c r="A757" s="44">
        <v>756</v>
      </c>
      <c r="B757" s="215" t="s">
        <v>6798</v>
      </c>
      <c r="C757" s="215">
        <v>15</v>
      </c>
      <c r="D757" s="334" t="s">
        <v>10981</v>
      </c>
      <c r="E757" s="334" t="s">
        <v>10888</v>
      </c>
      <c r="F757" s="75">
        <v>7.5440687629999961E-2</v>
      </c>
      <c r="G757" s="75">
        <v>1.5632795329999997E-2</v>
      </c>
      <c r="H757" s="75">
        <v>-1.1223943617268046</v>
      </c>
      <c r="I757" s="75">
        <v>-1.8059633580109395</v>
      </c>
      <c r="J757" s="44" t="s">
        <v>8626</v>
      </c>
      <c r="K757" s="334" t="s">
        <v>4968</v>
      </c>
      <c r="O757" s="44" t="s">
        <v>3406</v>
      </c>
      <c r="P757" s="75" t="s">
        <v>5336</v>
      </c>
    </row>
    <row r="758" spans="1:16" ht="13" customHeight="1" x14ac:dyDescent="0.15">
      <c r="A758" s="44">
        <v>757</v>
      </c>
      <c r="B758" s="215" t="s">
        <v>6798</v>
      </c>
      <c r="C758" s="215">
        <v>15</v>
      </c>
      <c r="D758" s="334" t="s">
        <v>10981</v>
      </c>
      <c r="E758" s="334" t="s">
        <v>10888</v>
      </c>
      <c r="F758" s="75">
        <v>8.9241353119999978E-2</v>
      </c>
      <c r="G758" s="75">
        <v>9.3854228399999941E-3</v>
      </c>
      <c r="H758" s="75">
        <v>-1.0494338533580094</v>
      </c>
      <c r="I758" s="75">
        <v>-2.0275461563999095</v>
      </c>
      <c r="J758" s="44" t="s">
        <v>8626</v>
      </c>
      <c r="K758" s="334" t="s">
        <v>4968</v>
      </c>
      <c r="O758" s="44" t="s">
        <v>3406</v>
      </c>
      <c r="P758" s="75" t="s">
        <v>5336</v>
      </c>
    </row>
    <row r="759" spans="1:16" ht="13" customHeight="1" x14ac:dyDescent="0.15">
      <c r="A759" s="44">
        <v>758</v>
      </c>
      <c r="B759" s="215" t="s">
        <v>6798</v>
      </c>
      <c r="C759" s="215">
        <v>15</v>
      </c>
      <c r="D759" s="334" t="s">
        <v>10981</v>
      </c>
      <c r="E759" s="334" t="s">
        <v>10888</v>
      </c>
      <c r="F759" s="75">
        <v>0.13367301289999997</v>
      </c>
      <c r="G759" s="75">
        <v>4.0885524599999987E-3</v>
      </c>
      <c r="H759" s="75">
        <v>-0.87395626313171204</v>
      </c>
      <c r="I759" s="75">
        <v>-2.3884304254666375</v>
      </c>
      <c r="J759" s="44" t="s">
        <v>8626</v>
      </c>
      <c r="K759" s="334" t="s">
        <v>4968</v>
      </c>
      <c r="O759" s="44" t="s">
        <v>3406</v>
      </c>
      <c r="P759" s="75" t="s">
        <v>5336</v>
      </c>
    </row>
    <row r="760" spans="1:16" ht="13" customHeight="1" x14ac:dyDescent="0.15">
      <c r="A760" s="44">
        <v>759</v>
      </c>
      <c r="B760" s="215" t="s">
        <v>6798</v>
      </c>
      <c r="C760" s="215">
        <v>15</v>
      </c>
      <c r="D760" s="334" t="s">
        <v>10981</v>
      </c>
      <c r="E760" s="334" t="s">
        <v>10888</v>
      </c>
      <c r="F760" s="75">
        <v>6.2372051579999983E-2</v>
      </c>
      <c r="G760" s="75">
        <v>8.9641705899999955E-3</v>
      </c>
      <c r="H760" s="75">
        <v>-1.2050099706318966</v>
      </c>
      <c r="I760" s="75">
        <v>-2.0474898873455079</v>
      </c>
      <c r="J760" s="44" t="s">
        <v>8626</v>
      </c>
      <c r="K760" s="334" t="s">
        <v>4968</v>
      </c>
      <c r="O760" s="44" t="s">
        <v>3406</v>
      </c>
      <c r="P760" s="75" t="s">
        <v>5336</v>
      </c>
    </row>
    <row r="761" spans="1:16" ht="13" customHeight="1" x14ac:dyDescent="0.15">
      <c r="A761" s="44">
        <v>760</v>
      </c>
      <c r="B761" s="215" t="s">
        <v>6798</v>
      </c>
      <c r="C761" s="215">
        <v>15</v>
      </c>
      <c r="D761" s="334" t="s">
        <v>10981</v>
      </c>
      <c r="E761" s="334" t="s">
        <v>10888</v>
      </c>
      <c r="F761" s="75">
        <v>6.9193158549999981E-2</v>
      </c>
      <c r="G761" s="75">
        <v>2.6704312169999987E-2</v>
      </c>
      <c r="H761" s="75">
        <v>-1.1599368441395828</v>
      </c>
      <c r="I761" s="75">
        <v>-1.5734186037881062</v>
      </c>
      <c r="J761" s="44" t="s">
        <v>8626</v>
      </c>
      <c r="K761" s="334" t="s">
        <v>4968</v>
      </c>
      <c r="O761" s="44" t="s">
        <v>3406</v>
      </c>
      <c r="P761" s="75" t="s">
        <v>5336</v>
      </c>
    </row>
    <row r="762" spans="1:16" ht="13" customHeight="1" x14ac:dyDescent="0.15">
      <c r="A762" s="44">
        <v>761</v>
      </c>
      <c r="B762" s="215" t="s">
        <v>6798</v>
      </c>
      <c r="C762" s="215">
        <v>15</v>
      </c>
      <c r="D762" s="334" t="s">
        <v>10981</v>
      </c>
      <c r="E762" s="334" t="s">
        <v>10888</v>
      </c>
      <c r="F762" s="75">
        <v>8.6856341609999985E-2</v>
      </c>
      <c r="G762" s="75">
        <v>3.4200632619999997E-2</v>
      </c>
      <c r="H762" s="75">
        <v>-1.0611984670765955</v>
      </c>
      <c r="I762" s="75">
        <v>-1.4659658605861421</v>
      </c>
      <c r="J762" s="44" t="s">
        <v>8626</v>
      </c>
      <c r="K762" s="334" t="s">
        <v>4968</v>
      </c>
      <c r="O762" s="44" t="s">
        <v>3406</v>
      </c>
      <c r="P762" s="75" t="s">
        <v>5336</v>
      </c>
    </row>
    <row r="763" spans="1:16" ht="13" customHeight="1" x14ac:dyDescent="0.15">
      <c r="A763" s="44">
        <v>762</v>
      </c>
      <c r="B763" s="215" t="s">
        <v>6798</v>
      </c>
      <c r="C763" s="215">
        <v>15</v>
      </c>
      <c r="D763" s="334" t="s">
        <v>10981</v>
      </c>
      <c r="E763" s="334" t="s">
        <v>10888</v>
      </c>
      <c r="F763" s="75">
        <v>0.46786091459999996</v>
      </c>
      <c r="G763" s="75">
        <v>2.3586265279999991E-2</v>
      </c>
      <c r="H763" s="75">
        <v>-0.32988323453117219</v>
      </c>
      <c r="I763" s="75">
        <v>-1.6273408211616422</v>
      </c>
      <c r="J763" s="44" t="s">
        <v>8626</v>
      </c>
      <c r="K763" s="334" t="s">
        <v>4968</v>
      </c>
      <c r="O763" s="44" t="s">
        <v>3406</v>
      </c>
      <c r="P763" s="75" t="s">
        <v>5336</v>
      </c>
    </row>
    <row r="764" spans="1:16" ht="13" customHeight="1" x14ac:dyDescent="0.15">
      <c r="A764" s="44">
        <v>763</v>
      </c>
      <c r="B764" s="215" t="s">
        <v>6798</v>
      </c>
      <c r="C764" s="215">
        <v>15</v>
      </c>
      <c r="D764" s="334" t="s">
        <v>10981</v>
      </c>
      <c r="E764" s="334" t="s">
        <v>10888</v>
      </c>
      <c r="F764" s="75">
        <v>0.14462836109999996</v>
      </c>
      <c r="G764" s="75">
        <v>9.9614787799999927E-3</v>
      </c>
      <c r="H764" s="75">
        <v>-0.83974653510867103</v>
      </c>
      <c r="I764" s="75">
        <v>-2.0016761858411192</v>
      </c>
      <c r="J764" s="44" t="s">
        <v>8626</v>
      </c>
      <c r="K764" s="334" t="s">
        <v>4968</v>
      </c>
      <c r="O764" s="44" t="s">
        <v>3406</v>
      </c>
      <c r="P764" s="75" t="s">
        <v>5336</v>
      </c>
    </row>
    <row r="765" spans="1:16" ht="13" customHeight="1" x14ac:dyDescent="0.15">
      <c r="A765" s="44">
        <v>764</v>
      </c>
      <c r="B765" s="215" t="s">
        <v>6798</v>
      </c>
      <c r="C765" s="215">
        <v>15</v>
      </c>
      <c r="D765" s="334" t="s">
        <v>10981</v>
      </c>
      <c r="E765" s="334" t="s">
        <v>10888</v>
      </c>
      <c r="F765" s="75">
        <v>0.19306082249999998</v>
      </c>
      <c r="G765" s="75">
        <v>2.0579513309999981E-2</v>
      </c>
      <c r="H765" s="75">
        <v>-0.71430584791049079</v>
      </c>
      <c r="I765" s="75">
        <v>-1.6865649001897527</v>
      </c>
      <c r="J765" s="44" t="s">
        <v>8626</v>
      </c>
      <c r="K765" s="334" t="s">
        <v>4968</v>
      </c>
      <c r="O765" s="44" t="s">
        <v>3406</v>
      </c>
      <c r="P765" s="75" t="s">
        <v>5336</v>
      </c>
    </row>
    <row r="766" spans="1:16" ht="13" customHeight="1" x14ac:dyDescent="0.15">
      <c r="A766" s="44">
        <v>765</v>
      </c>
      <c r="B766" s="215" t="s">
        <v>6798</v>
      </c>
      <c r="C766" s="215">
        <v>15</v>
      </c>
      <c r="D766" s="334" t="s">
        <v>10981</v>
      </c>
      <c r="E766" s="334" t="s">
        <v>10888</v>
      </c>
      <c r="F766" s="75">
        <v>0.15715490679999997</v>
      </c>
      <c r="G766" s="75">
        <v>4.3731884649999983E-2</v>
      </c>
      <c r="H766" s="75">
        <v>-0.80367205458979452</v>
      </c>
      <c r="I766" s="75">
        <v>-1.3592018060885216</v>
      </c>
      <c r="J766" s="44" t="s">
        <v>8626</v>
      </c>
      <c r="K766" s="334" t="s">
        <v>4968</v>
      </c>
      <c r="O766" s="44" t="s">
        <v>3406</v>
      </c>
      <c r="P766" s="75" t="s">
        <v>5336</v>
      </c>
    </row>
    <row r="767" spans="1:16" ht="13" customHeight="1" x14ac:dyDescent="0.15">
      <c r="A767" s="44">
        <v>766</v>
      </c>
      <c r="B767" s="215" t="s">
        <v>6798</v>
      </c>
      <c r="C767" s="215">
        <v>15</v>
      </c>
      <c r="D767" s="334" t="s">
        <v>10981</v>
      </c>
      <c r="E767" s="334" t="s">
        <v>10888</v>
      </c>
      <c r="F767" s="75">
        <v>0.17123731710000001</v>
      </c>
      <c r="G767" s="75">
        <v>3.1150553749999994E-2</v>
      </c>
      <c r="H767" s="75">
        <v>-0.76640158519297941</v>
      </c>
      <c r="I767" s="75">
        <v>-1.5065342286699226</v>
      </c>
      <c r="J767" s="44" t="s">
        <v>8626</v>
      </c>
      <c r="K767" s="334" t="s">
        <v>4968</v>
      </c>
      <c r="O767" s="44" t="s">
        <v>3406</v>
      </c>
      <c r="P767" s="75" t="s">
        <v>5336</v>
      </c>
    </row>
    <row r="768" spans="1:16" ht="13" customHeight="1" x14ac:dyDescent="0.15">
      <c r="A768" s="44">
        <v>767</v>
      </c>
      <c r="B768" s="215" t="s">
        <v>6798</v>
      </c>
      <c r="C768" s="215">
        <v>15</v>
      </c>
      <c r="D768" s="334" t="s">
        <v>10981</v>
      </c>
      <c r="E768" s="334" t="s">
        <v>10888</v>
      </c>
      <c r="F768" s="75">
        <v>0.2740009826999999</v>
      </c>
      <c r="G768" s="75">
        <v>3.1633902309999989E-2</v>
      </c>
      <c r="H768" s="75">
        <v>-0.56224787958683087</v>
      </c>
      <c r="I768" s="75">
        <v>-1.499847230873895</v>
      </c>
      <c r="J768" s="44" t="s">
        <v>8626</v>
      </c>
      <c r="K768" s="334" t="s">
        <v>4968</v>
      </c>
      <c r="O768" s="44" t="s">
        <v>3406</v>
      </c>
      <c r="P768" s="75" t="s">
        <v>5336</v>
      </c>
    </row>
    <row r="769" spans="1:16" ht="13" customHeight="1" x14ac:dyDescent="0.15">
      <c r="A769" s="44">
        <v>768</v>
      </c>
      <c r="B769" s="215" t="s">
        <v>6798</v>
      </c>
      <c r="C769" s="215">
        <v>15</v>
      </c>
      <c r="D769" s="334" t="s">
        <v>10981</v>
      </c>
      <c r="E769" s="334" t="s">
        <v>10888</v>
      </c>
      <c r="F769" s="75">
        <v>5.608839119999999E-2</v>
      </c>
      <c r="G769" s="75">
        <v>2.7079658839999989E-2</v>
      </c>
      <c r="H769" s="75">
        <v>-1.2511270168095741</v>
      </c>
      <c r="I769" s="75">
        <v>-1.567356811362032</v>
      </c>
      <c r="J769" s="44" t="s">
        <v>8626</v>
      </c>
      <c r="K769" s="334" t="s">
        <v>4968</v>
      </c>
      <c r="O769" s="44" t="s">
        <v>3406</v>
      </c>
      <c r="P769" s="75" t="s">
        <v>5336</v>
      </c>
    </row>
    <row r="770" spans="1:16" ht="13" customHeight="1" x14ac:dyDescent="0.15">
      <c r="A770" s="44">
        <v>769</v>
      </c>
      <c r="B770" s="215" t="s">
        <v>6798</v>
      </c>
      <c r="C770" s="215">
        <v>15</v>
      </c>
      <c r="D770" s="334" t="s">
        <v>10981</v>
      </c>
      <c r="E770" s="334" t="s">
        <v>11091</v>
      </c>
      <c r="F770" s="75">
        <v>0.7294750257</v>
      </c>
      <c r="G770" s="75">
        <v>0.38089309739999999</v>
      </c>
      <c r="H770" s="75">
        <v>-0.13698957201774342</v>
      </c>
      <c r="I770" s="75">
        <v>-0.41919689761538237</v>
      </c>
      <c r="J770" s="44" t="s">
        <v>8626</v>
      </c>
      <c r="K770" s="334" t="s">
        <v>4968</v>
      </c>
      <c r="O770" s="44" t="s">
        <v>3406</v>
      </c>
      <c r="P770" s="75" t="s">
        <v>5336</v>
      </c>
    </row>
    <row r="771" spans="1:16" ht="13" customHeight="1" x14ac:dyDescent="0.15">
      <c r="A771" s="44">
        <v>770</v>
      </c>
      <c r="B771" s="215" t="s">
        <v>6798</v>
      </c>
      <c r="C771" s="215">
        <v>15</v>
      </c>
      <c r="D771" s="334" t="s">
        <v>10981</v>
      </c>
      <c r="E771" s="334" t="s">
        <v>10888</v>
      </c>
      <c r="F771" s="75">
        <v>2.2891502219999985E-2</v>
      </c>
      <c r="G771" s="75">
        <v>1.2976390599999991E-3</v>
      </c>
      <c r="H771" s="75">
        <v>-1.6403257064757601</v>
      </c>
      <c r="I771" s="75">
        <v>-2.8868460903160633</v>
      </c>
      <c r="J771" s="44" t="s">
        <v>8626</v>
      </c>
      <c r="K771" s="334" t="s">
        <v>4968</v>
      </c>
      <c r="O771" s="44" t="s">
        <v>3406</v>
      </c>
      <c r="P771" s="75" t="s">
        <v>5336</v>
      </c>
    </row>
    <row r="772" spans="1:16" ht="13" customHeight="1" x14ac:dyDescent="0.15">
      <c r="A772" s="44">
        <v>771</v>
      </c>
      <c r="B772" s="215" t="s">
        <v>6798</v>
      </c>
      <c r="C772" s="215">
        <v>15</v>
      </c>
      <c r="D772" s="334" t="s">
        <v>10981</v>
      </c>
      <c r="E772" s="334" t="s">
        <v>10888</v>
      </c>
      <c r="F772" s="75">
        <v>2.8249574929999997E-2</v>
      </c>
      <c r="G772" s="75">
        <v>2.9872639200000002E-3</v>
      </c>
      <c r="H772" s="75">
        <v>-1.5489880826036326</v>
      </c>
      <c r="I772" s="75">
        <v>-2.5247264064764501</v>
      </c>
      <c r="J772" s="44" t="s">
        <v>8626</v>
      </c>
      <c r="K772" s="334" t="s">
        <v>4968</v>
      </c>
      <c r="O772" s="44" t="s">
        <v>3406</v>
      </c>
      <c r="P772" s="75" t="s">
        <v>5336</v>
      </c>
    </row>
    <row r="773" spans="1:16" ht="13" customHeight="1" x14ac:dyDescent="0.15">
      <c r="A773" s="44">
        <v>772</v>
      </c>
      <c r="B773" s="215" t="s">
        <v>6798</v>
      </c>
      <c r="C773" s="215">
        <v>15</v>
      </c>
      <c r="D773" s="334" t="s">
        <v>10981</v>
      </c>
      <c r="E773" s="334" t="s">
        <v>10888</v>
      </c>
      <c r="F773" s="75">
        <v>3.3048837859999985E-2</v>
      </c>
      <c r="G773" s="75">
        <v>6.2702110499999958E-3</v>
      </c>
      <c r="H773" s="75">
        <v>-1.480843807581155</v>
      </c>
      <c r="I773" s="75">
        <v>-2.2027178409383703</v>
      </c>
      <c r="J773" s="44" t="s">
        <v>8626</v>
      </c>
      <c r="K773" s="334" t="s">
        <v>4968</v>
      </c>
      <c r="O773" s="44" t="s">
        <v>3406</v>
      </c>
      <c r="P773" s="75" t="s">
        <v>5336</v>
      </c>
    </row>
    <row r="774" spans="1:16" ht="13" customHeight="1" x14ac:dyDescent="0.15">
      <c r="A774" s="44">
        <v>773</v>
      </c>
      <c r="B774" s="215" t="s">
        <v>6798</v>
      </c>
      <c r="C774" s="215">
        <v>15</v>
      </c>
      <c r="D774" s="334" t="s">
        <v>10981</v>
      </c>
      <c r="E774" s="334" t="s">
        <v>10888</v>
      </c>
      <c r="F774" s="75">
        <v>2.585531336999999E-2</v>
      </c>
      <c r="G774" s="75">
        <v>7.2108786699999925E-3</v>
      </c>
      <c r="H774" s="75">
        <v>-1.5874501941503896</v>
      </c>
      <c r="I774" s="75">
        <v>-2.1420118118018263</v>
      </c>
      <c r="J774" s="44" t="s">
        <v>8626</v>
      </c>
      <c r="K774" s="334" t="s">
        <v>4968</v>
      </c>
      <c r="O774" s="44" t="s">
        <v>3406</v>
      </c>
      <c r="P774" s="75" t="s">
        <v>5336</v>
      </c>
    </row>
    <row r="775" spans="1:16" ht="13" customHeight="1" x14ac:dyDescent="0.15">
      <c r="A775" s="44">
        <v>774</v>
      </c>
      <c r="B775" s="215" t="s">
        <v>6798</v>
      </c>
      <c r="C775" s="215">
        <v>15</v>
      </c>
      <c r="D775" s="334" t="s">
        <v>10981</v>
      </c>
      <c r="E775" s="334" t="s">
        <v>10888</v>
      </c>
      <c r="F775" s="75">
        <v>4.295736243E-2</v>
      </c>
      <c r="G775" s="75">
        <v>4.5286551599999962E-3</v>
      </c>
      <c r="H775" s="75">
        <v>-1.3669623920492375</v>
      </c>
      <c r="I775" s="75">
        <v>-2.3440307479438709</v>
      </c>
      <c r="J775" s="44" t="s">
        <v>8626</v>
      </c>
      <c r="K775" s="334" t="s">
        <v>4968</v>
      </c>
      <c r="O775" s="44" t="s">
        <v>3406</v>
      </c>
      <c r="P775" s="75" t="s">
        <v>5336</v>
      </c>
    </row>
    <row r="776" spans="1:16" ht="13" customHeight="1" x14ac:dyDescent="0.15">
      <c r="A776" s="44">
        <v>775</v>
      </c>
      <c r="B776" s="215" t="s">
        <v>6798</v>
      </c>
      <c r="C776" s="215">
        <v>15</v>
      </c>
      <c r="D776" s="334" t="s">
        <v>10981</v>
      </c>
      <c r="E776" s="334" t="s">
        <v>10888</v>
      </c>
      <c r="F776" s="75">
        <v>3.0738289249999991E-2</v>
      </c>
      <c r="G776" s="75">
        <v>8.0895528899999954E-3</v>
      </c>
      <c r="H776" s="75">
        <v>-1.5123203069715905</v>
      </c>
      <c r="I776" s="75">
        <v>-2.0920754812025364</v>
      </c>
      <c r="J776" s="44" t="s">
        <v>8626</v>
      </c>
      <c r="K776" s="334" t="s">
        <v>4968</v>
      </c>
      <c r="O776" s="44" t="s">
        <v>3406</v>
      </c>
      <c r="P776" s="75" t="s">
        <v>5336</v>
      </c>
    </row>
    <row r="777" spans="1:16" ht="13" customHeight="1" x14ac:dyDescent="0.15">
      <c r="A777" s="44">
        <v>776</v>
      </c>
      <c r="B777" s="215" t="s">
        <v>6798</v>
      </c>
      <c r="C777" s="215">
        <v>15</v>
      </c>
      <c r="D777" s="334" t="s">
        <v>10981</v>
      </c>
      <c r="E777" s="334" t="s">
        <v>10888</v>
      </c>
      <c r="F777" s="75">
        <v>4.9321777499999976E-2</v>
      </c>
      <c r="G777" s="75">
        <v>5.4697874899999974E-3</v>
      </c>
      <c r="H777" s="75">
        <v>-1.3069612803218216</v>
      </c>
      <c r="I777" s="75">
        <v>-2.2620295463746443</v>
      </c>
      <c r="J777" s="44" t="s">
        <v>8626</v>
      </c>
      <c r="K777" s="334" t="s">
        <v>4968</v>
      </c>
      <c r="O777" s="44" t="s">
        <v>3406</v>
      </c>
      <c r="P777" s="75" t="s">
        <v>5336</v>
      </c>
    </row>
    <row r="778" spans="1:16" ht="13" customHeight="1" x14ac:dyDescent="0.15">
      <c r="A778" s="44">
        <v>777</v>
      </c>
      <c r="B778" s="215" t="s">
        <v>6798</v>
      </c>
      <c r="C778" s="215">
        <v>15</v>
      </c>
      <c r="D778" s="334" t="s">
        <v>10981</v>
      </c>
      <c r="E778" s="334" t="s">
        <v>10888</v>
      </c>
      <c r="F778" s="75">
        <v>6.2263777889999983E-2</v>
      </c>
      <c r="G778" s="75">
        <v>8.9099787399999943E-3</v>
      </c>
      <c r="H778" s="75">
        <v>-1.2057645317902925</v>
      </c>
      <c r="I778" s="75">
        <v>-2.0501233322270647</v>
      </c>
      <c r="J778" s="44" t="s">
        <v>8626</v>
      </c>
      <c r="K778" s="334" t="s">
        <v>4968</v>
      </c>
      <c r="O778" s="44" t="s">
        <v>3406</v>
      </c>
      <c r="P778" s="75" t="s">
        <v>5336</v>
      </c>
    </row>
    <row r="779" spans="1:16" ht="13" customHeight="1" x14ac:dyDescent="0.15">
      <c r="A779" s="44">
        <v>778</v>
      </c>
      <c r="B779" s="215" t="s">
        <v>6798</v>
      </c>
      <c r="C779" s="215">
        <v>15</v>
      </c>
      <c r="D779" s="334" t="s">
        <v>10981</v>
      </c>
      <c r="E779" s="334" t="s">
        <v>10888</v>
      </c>
      <c r="F779" s="75">
        <v>6.585636273999998E-2</v>
      </c>
      <c r="G779" s="75">
        <v>7.7657488999999993E-3</v>
      </c>
      <c r="H779" s="75">
        <v>-1.1814022591322861</v>
      </c>
      <c r="I779" s="75">
        <v>-2.1098166561679568</v>
      </c>
      <c r="J779" s="44" t="s">
        <v>8626</v>
      </c>
      <c r="K779" s="334" t="s">
        <v>4968</v>
      </c>
      <c r="O779" s="44" t="s">
        <v>3406</v>
      </c>
      <c r="P779" s="75" t="s">
        <v>5336</v>
      </c>
    </row>
    <row r="780" spans="1:16" ht="13" customHeight="1" x14ac:dyDescent="0.15">
      <c r="A780" s="44">
        <v>779</v>
      </c>
      <c r="B780" s="215" t="s">
        <v>6798</v>
      </c>
      <c r="C780" s="215">
        <v>15</v>
      </c>
      <c r="D780" s="334" t="s">
        <v>10981</v>
      </c>
      <c r="E780" s="334" t="s">
        <v>10888</v>
      </c>
      <c r="F780" s="75">
        <v>4.4382829129999989E-2</v>
      </c>
      <c r="G780" s="75">
        <v>3.1357240799999983E-3</v>
      </c>
      <c r="H780" s="75">
        <v>-1.3527850176428449</v>
      </c>
      <c r="I780" s="75">
        <v>-2.503662158935744</v>
      </c>
      <c r="J780" s="44" t="s">
        <v>8626</v>
      </c>
      <c r="K780" s="334" t="s">
        <v>4968</v>
      </c>
      <c r="O780" s="44" t="s">
        <v>3406</v>
      </c>
      <c r="P780" s="75" t="s">
        <v>5336</v>
      </c>
    </row>
    <row r="781" spans="1:16" ht="13" customHeight="1" x14ac:dyDescent="0.15">
      <c r="A781" s="44">
        <v>780</v>
      </c>
      <c r="B781" s="215" t="s">
        <v>6798</v>
      </c>
      <c r="C781" s="215">
        <v>15</v>
      </c>
      <c r="D781" s="334" t="s">
        <v>10981</v>
      </c>
      <c r="E781" s="334" t="s">
        <v>10888</v>
      </c>
      <c r="F781" s="75">
        <v>5.9926742889999995E-2</v>
      </c>
      <c r="G781" s="75">
        <v>7.3086463399999971E-3</v>
      </c>
      <c r="H781" s="75">
        <v>-1.2223793262304397</v>
      </c>
      <c r="I781" s="75">
        <v>-2.1361630527969035</v>
      </c>
      <c r="J781" s="44" t="s">
        <v>8626</v>
      </c>
      <c r="K781" s="334" t="s">
        <v>4968</v>
      </c>
      <c r="O781" s="44" t="s">
        <v>3406</v>
      </c>
      <c r="P781" s="75" t="s">
        <v>5336</v>
      </c>
    </row>
    <row r="782" spans="1:16" ht="13" customHeight="1" x14ac:dyDescent="0.15">
      <c r="A782" s="44">
        <v>781</v>
      </c>
      <c r="B782" s="215" t="s">
        <v>6798</v>
      </c>
      <c r="C782" s="215">
        <v>15</v>
      </c>
      <c r="D782" s="334" t="s">
        <v>10981</v>
      </c>
      <c r="E782" s="334" t="s">
        <v>10888</v>
      </c>
      <c r="F782" s="75">
        <v>4.1771178209999989E-2</v>
      </c>
      <c r="G782" s="75">
        <v>5.3304778799999966E-3</v>
      </c>
      <c r="H782" s="75">
        <v>-1.3791232747256614</v>
      </c>
      <c r="I782" s="75">
        <v>-2.2732338545112003</v>
      </c>
      <c r="J782" s="44" t="s">
        <v>8626</v>
      </c>
      <c r="K782" s="334" t="s">
        <v>4968</v>
      </c>
      <c r="O782" s="44" t="s">
        <v>3406</v>
      </c>
      <c r="P782" s="75" t="s">
        <v>5336</v>
      </c>
    </row>
    <row r="783" spans="1:16" ht="13" customHeight="1" x14ac:dyDescent="0.15">
      <c r="A783" s="44">
        <v>782</v>
      </c>
      <c r="B783" s="215" t="s">
        <v>6798</v>
      </c>
      <c r="C783" s="215">
        <v>15</v>
      </c>
      <c r="D783" s="334" t="s">
        <v>10981</v>
      </c>
      <c r="E783" s="334" t="s">
        <v>10888</v>
      </c>
      <c r="F783" s="75">
        <v>2.0646334479999993E-2</v>
      </c>
      <c r="G783" s="75">
        <v>4.5355345999999967E-3</v>
      </c>
      <c r="H783" s="75">
        <v>-1.6851570411704897</v>
      </c>
      <c r="I783" s="75">
        <v>-2.3433715156278305</v>
      </c>
      <c r="J783" s="44" t="s">
        <v>8626</v>
      </c>
      <c r="K783" s="334" t="s">
        <v>4968</v>
      </c>
      <c r="O783" s="44" t="s">
        <v>3406</v>
      </c>
      <c r="P783" s="75" t="s">
        <v>5336</v>
      </c>
    </row>
    <row r="784" spans="1:16" ht="13" customHeight="1" x14ac:dyDescent="0.15">
      <c r="A784" s="44">
        <v>783</v>
      </c>
      <c r="B784" s="215" t="s">
        <v>6798</v>
      </c>
      <c r="C784" s="215">
        <v>15</v>
      </c>
      <c r="D784" s="334" t="s">
        <v>10981</v>
      </c>
      <c r="E784" s="334" t="s">
        <v>10888</v>
      </c>
      <c r="F784" s="75">
        <v>4.1322207059999991E-2</v>
      </c>
      <c r="G784" s="75">
        <v>1.7613319339999985E-2</v>
      </c>
      <c r="H784" s="75">
        <v>-1.3838164904345762</v>
      </c>
      <c r="I784" s="75">
        <v>-1.7541587908129335</v>
      </c>
      <c r="J784" s="44" t="s">
        <v>8626</v>
      </c>
      <c r="K784" s="334" t="s">
        <v>4968</v>
      </c>
      <c r="O784" s="44" t="s">
        <v>3406</v>
      </c>
      <c r="P784" s="75" t="s">
        <v>5336</v>
      </c>
    </row>
    <row r="785" spans="1:16" ht="13" customHeight="1" x14ac:dyDescent="0.15">
      <c r="A785" s="44">
        <v>784</v>
      </c>
      <c r="B785" s="215" t="s">
        <v>6798</v>
      </c>
      <c r="C785" s="215">
        <v>15</v>
      </c>
      <c r="D785" s="334" t="s">
        <v>10981</v>
      </c>
      <c r="E785" s="334" t="s">
        <v>10888</v>
      </c>
      <c r="F785" s="75">
        <v>3.1395625369999999E-2</v>
      </c>
      <c r="G785" s="75">
        <v>7.0020264999999934E-3</v>
      </c>
      <c r="H785" s="75">
        <v>-1.5031308618002435</v>
      </c>
      <c r="I785" s="75">
        <v>-2.1547762499288852</v>
      </c>
      <c r="J785" s="44" t="s">
        <v>8626</v>
      </c>
      <c r="K785" s="334" t="s">
        <v>4968</v>
      </c>
      <c r="O785" s="44" t="s">
        <v>3406</v>
      </c>
      <c r="P785" s="75" t="s">
        <v>5336</v>
      </c>
    </row>
    <row r="786" spans="1:16" ht="13" customHeight="1" x14ac:dyDescent="0.15">
      <c r="A786" s="44">
        <v>785</v>
      </c>
      <c r="B786" s="215" t="s">
        <v>6798</v>
      </c>
      <c r="C786" s="215">
        <v>15</v>
      </c>
      <c r="D786" s="334" t="s">
        <v>10981</v>
      </c>
      <c r="E786" s="334" t="s">
        <v>10888</v>
      </c>
      <c r="F786" s="75">
        <v>0.10272646829999997</v>
      </c>
      <c r="G786" s="75">
        <v>1.9431380539999994E-2</v>
      </c>
      <c r="H786" s="75">
        <v>-0.98831764252137932</v>
      </c>
      <c r="I786" s="75">
        <v>-1.7114963430129266</v>
      </c>
      <c r="J786" s="44" t="s">
        <v>8626</v>
      </c>
      <c r="K786" s="334" t="s">
        <v>4968</v>
      </c>
      <c r="O786" s="44" t="s">
        <v>3406</v>
      </c>
      <c r="P786" s="75" t="s">
        <v>5336</v>
      </c>
    </row>
    <row r="787" spans="1:16" ht="13" customHeight="1" x14ac:dyDescent="0.15">
      <c r="A787" s="44">
        <v>786</v>
      </c>
      <c r="B787" s="215" t="s">
        <v>6798</v>
      </c>
      <c r="C787" s="215">
        <v>15</v>
      </c>
      <c r="D787" s="334" t="s">
        <v>10981</v>
      </c>
      <c r="E787" s="334" t="s">
        <v>10888</v>
      </c>
      <c r="F787" s="75">
        <v>6.3458497589999968E-2</v>
      </c>
      <c r="G787" s="75">
        <v>1.532943302E-2</v>
      </c>
      <c r="H787" s="75">
        <v>-1.1975102142415393</v>
      </c>
      <c r="I787" s="75">
        <v>-1.8144739078226624</v>
      </c>
      <c r="J787" s="44" t="s">
        <v>8626</v>
      </c>
      <c r="K787" s="334" t="s">
        <v>4968</v>
      </c>
      <c r="O787" s="44" t="s">
        <v>3406</v>
      </c>
      <c r="P787" s="75" t="s">
        <v>5336</v>
      </c>
    </row>
    <row r="788" spans="1:16" ht="13" customHeight="1" x14ac:dyDescent="0.15">
      <c r="A788" s="44">
        <v>787</v>
      </c>
      <c r="B788" s="215" t="s">
        <v>6798</v>
      </c>
      <c r="C788" s="215">
        <v>15</v>
      </c>
      <c r="D788" s="334" t="s">
        <v>10981</v>
      </c>
      <c r="E788" s="334" t="s">
        <v>10888</v>
      </c>
      <c r="F788" s="75">
        <v>0.29673989209999996</v>
      </c>
      <c r="G788" s="75">
        <v>2.3344042399999987E-2</v>
      </c>
      <c r="H788" s="75">
        <v>-0.52762406556615338</v>
      </c>
      <c r="I788" s="75">
        <v>-1.6318239366368252</v>
      </c>
      <c r="J788" s="44" t="s">
        <v>8626</v>
      </c>
      <c r="K788" s="334" t="s">
        <v>4968</v>
      </c>
      <c r="O788" s="44" t="s">
        <v>3406</v>
      </c>
      <c r="P788" s="75" t="s">
        <v>5336</v>
      </c>
    </row>
    <row r="789" spans="1:16" ht="13" customHeight="1" x14ac:dyDescent="0.15">
      <c r="A789" s="44">
        <v>788</v>
      </c>
      <c r="B789" s="215" t="s">
        <v>6798</v>
      </c>
      <c r="C789" s="215">
        <v>15</v>
      </c>
      <c r="D789" s="334" t="s">
        <v>10981</v>
      </c>
      <c r="E789" s="334" t="s">
        <v>10888</v>
      </c>
      <c r="F789" s="75">
        <v>9.0495567599999965E-2</v>
      </c>
      <c r="G789" s="75">
        <v>2.1195225429999992E-2</v>
      </c>
      <c r="H789" s="75">
        <v>-1.0433726916677524</v>
      </c>
      <c r="I789" s="75">
        <v>-1.673761959964625</v>
      </c>
      <c r="J789" s="44" t="s">
        <v>8626</v>
      </c>
      <c r="K789" s="334" t="s">
        <v>4968</v>
      </c>
      <c r="O789" s="44" t="s">
        <v>3406</v>
      </c>
      <c r="P789" s="75" t="s">
        <v>5336</v>
      </c>
    </row>
    <row r="790" spans="1:16" ht="13" customHeight="1" x14ac:dyDescent="0.15">
      <c r="A790" s="44">
        <v>789</v>
      </c>
      <c r="B790" s="215" t="s">
        <v>6798</v>
      </c>
      <c r="C790" s="215">
        <v>15</v>
      </c>
      <c r="D790" s="334" t="s">
        <v>10981</v>
      </c>
      <c r="E790" s="334" t="s">
        <v>10888</v>
      </c>
      <c r="F790" s="75">
        <v>0.11318955799999995</v>
      </c>
      <c r="G790" s="75">
        <v>9.214187889999996E-3</v>
      </c>
      <c r="H790" s="75">
        <v>-0.94619363597593886</v>
      </c>
      <c r="I790" s="75">
        <v>-2.0355429361295476</v>
      </c>
      <c r="J790" s="44" t="s">
        <v>8626</v>
      </c>
      <c r="K790" s="334" t="s">
        <v>4968</v>
      </c>
      <c r="O790" s="44" t="s">
        <v>3406</v>
      </c>
      <c r="P790" s="75" t="s">
        <v>5336</v>
      </c>
    </row>
    <row r="791" spans="1:16" ht="13" customHeight="1" x14ac:dyDescent="0.15">
      <c r="A791" s="44">
        <v>790</v>
      </c>
      <c r="B791" s="215" t="s">
        <v>6798</v>
      </c>
      <c r="C791" s="215">
        <v>15</v>
      </c>
      <c r="D791" s="334" t="s">
        <v>10981</v>
      </c>
      <c r="E791" s="334" t="s">
        <v>10888</v>
      </c>
      <c r="F791" s="75">
        <v>0.14964571939999999</v>
      </c>
      <c r="G791" s="75">
        <v>6.2103338399999986E-2</v>
      </c>
      <c r="H791" s="75">
        <v>-0.8249357015939055</v>
      </c>
      <c r="I791" s="75">
        <v>-1.2068850534509725</v>
      </c>
      <c r="J791" s="44" t="s">
        <v>8626</v>
      </c>
      <c r="K791" s="334" t="s">
        <v>4968</v>
      </c>
      <c r="O791" s="44" t="s">
        <v>3406</v>
      </c>
      <c r="P791" s="75" t="s">
        <v>5336</v>
      </c>
    </row>
    <row r="792" spans="1:16" ht="13" customHeight="1" x14ac:dyDescent="0.15">
      <c r="A792" s="44">
        <v>791</v>
      </c>
      <c r="B792" s="215" t="s">
        <v>6798</v>
      </c>
      <c r="C792" s="215">
        <v>15</v>
      </c>
      <c r="D792" s="334" t="s">
        <v>10981</v>
      </c>
      <c r="E792" s="334" t="s">
        <v>10888</v>
      </c>
      <c r="F792" s="75">
        <v>0.26062905619999993</v>
      </c>
      <c r="G792" s="75">
        <v>3.0960395469999992E-2</v>
      </c>
      <c r="H792" s="75">
        <v>-0.58397716865456228</v>
      </c>
      <c r="I792" s="75">
        <v>-1.5091935005297834</v>
      </c>
      <c r="J792" s="44" t="s">
        <v>8626</v>
      </c>
      <c r="K792" s="334" t="s">
        <v>4968</v>
      </c>
      <c r="O792" s="44" t="s">
        <v>3406</v>
      </c>
      <c r="P792" s="75" t="s">
        <v>5336</v>
      </c>
    </row>
    <row r="793" spans="1:16" ht="13" customHeight="1" x14ac:dyDescent="0.15">
      <c r="A793" s="44">
        <v>792</v>
      </c>
      <c r="B793" s="215" t="s">
        <v>6798</v>
      </c>
      <c r="C793" s="215">
        <v>15</v>
      </c>
      <c r="D793" s="334" t="s">
        <v>10981</v>
      </c>
      <c r="E793" s="334" t="s">
        <v>10888</v>
      </c>
      <c r="F793" s="75">
        <v>0.16216093709999996</v>
      </c>
      <c r="G793" s="75">
        <v>2.1751801049999984E-2</v>
      </c>
      <c r="H793" s="75">
        <v>-0.79005375459512261</v>
      </c>
      <c r="I793" s="75">
        <v>-1.6625047776200006</v>
      </c>
      <c r="J793" s="44" t="s">
        <v>8626</v>
      </c>
      <c r="K793" s="334" t="s">
        <v>4968</v>
      </c>
      <c r="O793" s="44" t="s">
        <v>3406</v>
      </c>
      <c r="P793" s="75" t="s">
        <v>5336</v>
      </c>
    </row>
    <row r="794" spans="1:16" ht="13" customHeight="1" x14ac:dyDescent="0.15">
      <c r="A794" s="44">
        <v>793</v>
      </c>
      <c r="B794" s="215" t="s">
        <v>6798</v>
      </c>
      <c r="C794" s="215">
        <v>15</v>
      </c>
      <c r="D794" s="334" t="s">
        <v>10981</v>
      </c>
      <c r="E794" s="334" t="s">
        <v>10888</v>
      </c>
      <c r="F794" s="75">
        <v>0.10842356779999997</v>
      </c>
      <c r="G794" s="75">
        <v>4.6523008809999968E-2</v>
      </c>
      <c r="H794" s="75">
        <v>-0.9648763058696781</v>
      </c>
      <c r="I794" s="75">
        <v>-1.3323322056520075</v>
      </c>
      <c r="J794" s="44" t="s">
        <v>8626</v>
      </c>
      <c r="K794" s="334" t="s">
        <v>4968</v>
      </c>
      <c r="O794" s="44" t="s">
        <v>3406</v>
      </c>
      <c r="P794" s="75" t="s">
        <v>5336</v>
      </c>
    </row>
    <row r="795" spans="1:16" ht="13" customHeight="1" x14ac:dyDescent="0.15">
      <c r="A795" s="44">
        <v>794</v>
      </c>
      <c r="B795" s="215">
        <v>9999</v>
      </c>
      <c r="C795" s="215">
        <v>9999</v>
      </c>
      <c r="D795" s="334" t="s">
        <v>10981</v>
      </c>
      <c r="E795" s="334" t="s">
        <v>10888</v>
      </c>
      <c r="F795" s="75">
        <v>8.2470388260000025</v>
      </c>
      <c r="G795" s="75">
        <v>9.8332740669999988E-2</v>
      </c>
      <c r="H795" s="75">
        <v>0.91629803917060793</v>
      </c>
      <c r="I795" s="75">
        <v>-1.0073018562790346</v>
      </c>
      <c r="J795" s="44" t="s">
        <v>8626</v>
      </c>
      <c r="K795" s="334" t="s">
        <v>4968</v>
      </c>
      <c r="O795" s="44" t="s">
        <v>3406</v>
      </c>
      <c r="P795" s="75" t="s">
        <v>12234</v>
      </c>
    </row>
    <row r="796" spans="1:16" ht="13" customHeight="1" x14ac:dyDescent="0.15">
      <c r="A796" s="44">
        <v>795</v>
      </c>
      <c r="B796" s="215" t="s">
        <v>6764</v>
      </c>
      <c r="C796" s="215">
        <v>15</v>
      </c>
      <c r="D796" s="334" t="s">
        <v>10981</v>
      </c>
      <c r="E796" s="334" t="s">
        <v>5299</v>
      </c>
      <c r="F796" s="75">
        <v>7.3913122999999937E-4</v>
      </c>
      <c r="G796" s="75">
        <v>1.9354994199999981E-3</v>
      </c>
      <c r="H796" s="75">
        <v>-3.1312784473898012</v>
      </c>
      <c r="I796" s="75">
        <v>-2.713206954487541</v>
      </c>
      <c r="J796" s="44" t="s">
        <v>8626</v>
      </c>
      <c r="K796" s="334" t="s">
        <v>4968</v>
      </c>
      <c r="O796" s="44" t="s">
        <v>3407</v>
      </c>
      <c r="P796" s="75" t="s">
        <v>5336</v>
      </c>
    </row>
    <row r="797" spans="1:16" ht="13" customHeight="1" x14ac:dyDescent="0.15">
      <c r="A797" s="44">
        <v>796</v>
      </c>
      <c r="B797" s="215" t="s">
        <v>6764</v>
      </c>
      <c r="C797" s="215">
        <v>15</v>
      </c>
      <c r="D797" s="334" t="s">
        <v>10981</v>
      </c>
      <c r="E797" s="334" t="s">
        <v>5299</v>
      </c>
      <c r="F797" s="75">
        <v>1.9412363999999984E-3</v>
      </c>
      <c r="G797" s="75">
        <v>5.1948638799999957E-3</v>
      </c>
      <c r="H797" s="75">
        <v>-2.7119215738522549</v>
      </c>
      <c r="I797" s="75">
        <v>-2.2844258276908991</v>
      </c>
      <c r="J797" s="44" t="s">
        <v>8626</v>
      </c>
      <c r="K797" s="334" t="s">
        <v>4968</v>
      </c>
      <c r="O797" s="44" t="s">
        <v>3407</v>
      </c>
      <c r="P797" s="75" t="s">
        <v>5336</v>
      </c>
    </row>
    <row r="798" spans="1:16" ht="13" customHeight="1" x14ac:dyDescent="0.15">
      <c r="A798" s="44">
        <v>797</v>
      </c>
      <c r="B798" s="215" t="s">
        <v>6764</v>
      </c>
      <c r="C798" s="215">
        <v>15</v>
      </c>
      <c r="D798" s="334" t="s">
        <v>10981</v>
      </c>
      <c r="E798" s="334" t="s">
        <v>5299</v>
      </c>
      <c r="F798" s="75">
        <v>2.2007207999999996E-3</v>
      </c>
      <c r="G798" s="75">
        <v>1.088476675E-2</v>
      </c>
      <c r="H798" s="75">
        <v>-2.6574350518177035</v>
      </c>
      <c r="I798" s="75">
        <v>-1.9631808730329252</v>
      </c>
      <c r="J798" s="44" t="s">
        <v>8626</v>
      </c>
      <c r="K798" s="334" t="s">
        <v>4968</v>
      </c>
      <c r="O798" s="44" t="s">
        <v>3407</v>
      </c>
      <c r="P798" s="75" t="s">
        <v>5336</v>
      </c>
    </row>
    <row r="799" spans="1:16" ht="13" customHeight="1" x14ac:dyDescent="0.15">
      <c r="A799" s="44">
        <v>798</v>
      </c>
      <c r="B799" s="215" t="s">
        <v>6764</v>
      </c>
      <c r="C799" s="215">
        <v>15</v>
      </c>
      <c r="D799" s="334" t="s">
        <v>10981</v>
      </c>
      <c r="E799" s="334" t="s">
        <v>5299</v>
      </c>
      <c r="F799" s="75">
        <v>3.2756951099999999E-3</v>
      </c>
      <c r="G799" s="75">
        <v>1.8688195999999998E-3</v>
      </c>
      <c r="H799" s="75">
        <v>-2.4846965276096094</v>
      </c>
      <c r="I799" s="75">
        <v>-2.7284326197051048</v>
      </c>
      <c r="J799" s="44" t="s">
        <v>8626</v>
      </c>
      <c r="K799" s="334" t="s">
        <v>4968</v>
      </c>
      <c r="O799" s="44" t="s">
        <v>3407</v>
      </c>
      <c r="P799" s="75" t="s">
        <v>5336</v>
      </c>
    </row>
    <row r="800" spans="1:16" ht="13" customHeight="1" x14ac:dyDescent="0.15">
      <c r="A800" s="44">
        <v>799</v>
      </c>
      <c r="B800" s="215" t="s">
        <v>6764</v>
      </c>
      <c r="C800" s="215">
        <v>15</v>
      </c>
      <c r="D800" s="334" t="s">
        <v>10981</v>
      </c>
      <c r="E800" s="334" t="s">
        <v>5299</v>
      </c>
      <c r="F800" s="75">
        <v>3.2937310699999961E-3</v>
      </c>
      <c r="G800" s="75">
        <v>2.1697325099999994E-3</v>
      </c>
      <c r="H800" s="75">
        <v>-2.4823118634488939</v>
      </c>
      <c r="I800" s="75">
        <v>-2.663593803751239</v>
      </c>
      <c r="J800" s="44" t="s">
        <v>8626</v>
      </c>
      <c r="K800" s="334" t="s">
        <v>4968</v>
      </c>
      <c r="O800" s="44" t="s">
        <v>3407</v>
      </c>
      <c r="P800" s="75" t="s">
        <v>5336</v>
      </c>
    </row>
    <row r="801" spans="1:16" ht="13" customHeight="1" x14ac:dyDescent="0.15">
      <c r="A801" s="44">
        <v>800</v>
      </c>
      <c r="B801" s="215" t="s">
        <v>6764</v>
      </c>
      <c r="C801" s="215">
        <v>15</v>
      </c>
      <c r="D801" s="334" t="s">
        <v>10981</v>
      </c>
      <c r="E801" s="334" t="s">
        <v>11036</v>
      </c>
      <c r="F801" s="75">
        <v>3.5554944999999986E-3</v>
      </c>
      <c r="G801" s="75">
        <v>8.070269709999996E-3</v>
      </c>
      <c r="H801" s="75">
        <v>-2.449099988834007</v>
      </c>
      <c r="I801" s="75">
        <v>-2.0931119508284404</v>
      </c>
      <c r="J801" s="44" t="s">
        <v>8626</v>
      </c>
      <c r="K801" s="334" t="s">
        <v>4968</v>
      </c>
      <c r="O801" s="44" t="s">
        <v>3407</v>
      </c>
      <c r="P801" s="75" t="s">
        <v>5336</v>
      </c>
    </row>
    <row r="802" spans="1:16" ht="13" customHeight="1" x14ac:dyDescent="0.15">
      <c r="A802" s="44">
        <v>801</v>
      </c>
      <c r="B802" s="215" t="s">
        <v>6764</v>
      </c>
      <c r="C802" s="215">
        <v>15</v>
      </c>
      <c r="D802" s="334" t="s">
        <v>10981</v>
      </c>
      <c r="E802" s="334" t="s">
        <v>10847</v>
      </c>
      <c r="F802" s="75">
        <v>4.1039290999999971E-3</v>
      </c>
      <c r="G802" s="75">
        <v>3.6619785499999984E-3</v>
      </c>
      <c r="H802" s="75">
        <v>-2.3868001507580199</v>
      </c>
      <c r="I802" s="75">
        <v>-2.4362842039021322</v>
      </c>
      <c r="J802" s="44" t="s">
        <v>8626</v>
      </c>
      <c r="K802" s="334" t="s">
        <v>4968</v>
      </c>
      <c r="O802" s="44" t="s">
        <v>3407</v>
      </c>
      <c r="P802" s="75" t="s">
        <v>5336</v>
      </c>
    </row>
    <row r="803" spans="1:16" ht="13" customHeight="1" x14ac:dyDescent="0.15">
      <c r="A803" s="44">
        <v>802</v>
      </c>
      <c r="B803" s="215" t="s">
        <v>6764</v>
      </c>
      <c r="C803" s="215">
        <v>15</v>
      </c>
      <c r="D803" s="334" t="s">
        <v>10981</v>
      </c>
      <c r="E803" s="334" t="s">
        <v>10848</v>
      </c>
      <c r="F803" s="75">
        <v>4.2626242599999977E-3</v>
      </c>
      <c r="G803" s="75">
        <v>5.7983458299999922E-3</v>
      </c>
      <c r="H803" s="75">
        <v>-2.3703229476719998</v>
      </c>
      <c r="I803" s="75">
        <v>-2.236695885638206</v>
      </c>
      <c r="J803" s="44" t="s">
        <v>8626</v>
      </c>
      <c r="K803" s="334" t="s">
        <v>4968</v>
      </c>
      <c r="O803" s="44" t="s">
        <v>3407</v>
      </c>
      <c r="P803" s="75" t="s">
        <v>5336</v>
      </c>
    </row>
    <row r="804" spans="1:16" ht="13" customHeight="1" x14ac:dyDescent="0.15">
      <c r="A804" s="44">
        <v>803</v>
      </c>
      <c r="B804" s="215" t="s">
        <v>6764</v>
      </c>
      <c r="C804" s="215">
        <v>15</v>
      </c>
      <c r="D804" s="334" t="s">
        <v>10981</v>
      </c>
      <c r="E804" s="334" t="s">
        <v>10849</v>
      </c>
      <c r="F804" s="75">
        <v>4.3431383599999958E-3</v>
      </c>
      <c r="G804" s="75">
        <v>3.1271886999999969E-4</v>
      </c>
      <c r="H804" s="75">
        <v>-2.3621963350339548</v>
      </c>
      <c r="I804" s="75">
        <v>-3.5048459118827013</v>
      </c>
      <c r="J804" s="44" t="s">
        <v>8626</v>
      </c>
      <c r="K804" s="334" t="s">
        <v>4968</v>
      </c>
      <c r="O804" s="44" t="s">
        <v>3407</v>
      </c>
      <c r="P804" s="75" t="s">
        <v>5336</v>
      </c>
    </row>
    <row r="805" spans="1:16" ht="13" customHeight="1" x14ac:dyDescent="0.15">
      <c r="A805" s="44">
        <v>804</v>
      </c>
      <c r="B805" s="215" t="s">
        <v>6764</v>
      </c>
      <c r="C805" s="215">
        <v>15</v>
      </c>
      <c r="D805" s="334" t="s">
        <v>10981</v>
      </c>
      <c r="E805" s="334" t="s">
        <v>10850</v>
      </c>
      <c r="F805" s="75">
        <v>4.3431383599999958E-3</v>
      </c>
      <c r="G805" s="75">
        <v>3.1271886999999969E-4</v>
      </c>
      <c r="H805" s="75">
        <v>-2.3621963350339548</v>
      </c>
      <c r="I805" s="75">
        <v>-3.5048459118827013</v>
      </c>
      <c r="J805" s="44" t="s">
        <v>8626</v>
      </c>
      <c r="K805" s="334" t="s">
        <v>4968</v>
      </c>
      <c r="O805" s="44" t="s">
        <v>3407</v>
      </c>
      <c r="P805" s="75" t="s">
        <v>5336</v>
      </c>
    </row>
    <row r="806" spans="1:16" ht="13" customHeight="1" x14ac:dyDescent="0.15">
      <c r="A806" s="44">
        <v>805</v>
      </c>
      <c r="B806" s="215" t="s">
        <v>6764</v>
      </c>
      <c r="C806" s="215">
        <v>15</v>
      </c>
      <c r="D806" s="334" t="s">
        <v>10981</v>
      </c>
      <c r="E806" s="334" t="s">
        <v>5299</v>
      </c>
      <c r="F806" s="75">
        <v>4.4530405299999945E-3</v>
      </c>
      <c r="G806" s="75">
        <v>2.1680532999999994E-4</v>
      </c>
      <c r="H806" s="75">
        <v>-2.351343352056011</v>
      </c>
      <c r="I806" s="75">
        <v>-3.6639300451911478</v>
      </c>
      <c r="J806" s="44" t="s">
        <v>8626</v>
      </c>
      <c r="K806" s="334" t="s">
        <v>4968</v>
      </c>
      <c r="O806" s="44" t="s">
        <v>3407</v>
      </c>
      <c r="P806" s="75" t="s">
        <v>5336</v>
      </c>
    </row>
    <row r="807" spans="1:16" ht="13" customHeight="1" x14ac:dyDescent="0.15">
      <c r="A807" s="44">
        <v>806</v>
      </c>
      <c r="B807" s="215" t="s">
        <v>6764</v>
      </c>
      <c r="C807" s="215">
        <v>15</v>
      </c>
      <c r="D807" s="334" t="s">
        <v>10981</v>
      </c>
      <c r="E807" s="334" t="s">
        <v>5299</v>
      </c>
      <c r="F807" s="75">
        <v>4.456521069999996E-3</v>
      </c>
      <c r="G807" s="75">
        <v>4.6057153700000009E-3</v>
      </c>
      <c r="H807" s="75">
        <v>-2.3510040358335522</v>
      </c>
      <c r="I807" s="75">
        <v>-2.3367029046388113</v>
      </c>
      <c r="J807" s="44" t="s">
        <v>8626</v>
      </c>
      <c r="K807" s="334" t="s">
        <v>4968</v>
      </c>
      <c r="O807" s="44" t="s">
        <v>3407</v>
      </c>
      <c r="P807" s="75" t="s">
        <v>5336</v>
      </c>
    </row>
    <row r="808" spans="1:16" ht="13" customHeight="1" x14ac:dyDescent="0.15">
      <c r="A808" s="44">
        <v>807</v>
      </c>
      <c r="B808" s="215" t="s">
        <v>6764</v>
      </c>
      <c r="C808" s="215">
        <v>15</v>
      </c>
      <c r="D808" s="334" t="s">
        <v>10981</v>
      </c>
      <c r="E808" s="334" t="s">
        <v>10851</v>
      </c>
      <c r="F808" s="75">
        <v>4.9174061999999984E-3</v>
      </c>
      <c r="G808" s="75">
        <v>3.5380826700000013E-3</v>
      </c>
      <c r="H808" s="75">
        <v>-2.3082639155389622</v>
      </c>
      <c r="I808" s="75">
        <v>-2.451232023685944</v>
      </c>
      <c r="J808" s="44" t="s">
        <v>8626</v>
      </c>
      <c r="K808" s="334" t="s">
        <v>4968</v>
      </c>
      <c r="O808" s="44" t="s">
        <v>3407</v>
      </c>
      <c r="P808" s="75" t="s">
        <v>5336</v>
      </c>
    </row>
    <row r="809" spans="1:16" ht="13" customHeight="1" x14ac:dyDescent="0.15">
      <c r="A809" s="44">
        <v>808</v>
      </c>
      <c r="B809" s="215" t="s">
        <v>6764</v>
      </c>
      <c r="C809" s="215">
        <v>15</v>
      </c>
      <c r="D809" s="334" t="s">
        <v>10981</v>
      </c>
      <c r="E809" s="334" t="s">
        <v>10852</v>
      </c>
      <c r="F809" s="75">
        <v>4.9364456699999993E-3</v>
      </c>
      <c r="G809" s="75">
        <v>3.283437529999998E-3</v>
      </c>
      <c r="H809" s="75">
        <v>-2.3065856384228702</v>
      </c>
      <c r="I809" s="75">
        <v>-2.4836712420943319</v>
      </c>
      <c r="J809" s="44" t="s">
        <v>8626</v>
      </c>
      <c r="K809" s="334" t="s">
        <v>4968</v>
      </c>
      <c r="O809" s="44" t="s">
        <v>3407</v>
      </c>
      <c r="P809" s="75" t="s">
        <v>5336</v>
      </c>
    </row>
    <row r="810" spans="1:16" ht="13" customHeight="1" x14ac:dyDescent="0.15">
      <c r="A810" s="44">
        <v>809</v>
      </c>
      <c r="B810" s="215" t="s">
        <v>6764</v>
      </c>
      <c r="C810" s="215">
        <v>15</v>
      </c>
      <c r="D810" s="334" t="s">
        <v>10981</v>
      </c>
      <c r="E810" s="334" t="s">
        <v>10853</v>
      </c>
      <c r="F810" s="75">
        <v>5.149875709999998E-3</v>
      </c>
      <c r="G810" s="75">
        <v>2.9956316999999984E-4</v>
      </c>
      <c r="H810" s="75">
        <v>-2.2882032523398816</v>
      </c>
      <c r="I810" s="75">
        <v>-3.5235115823243413</v>
      </c>
      <c r="J810" s="44" t="s">
        <v>8626</v>
      </c>
      <c r="K810" s="334" t="s">
        <v>4968</v>
      </c>
      <c r="O810" s="44" t="s">
        <v>3407</v>
      </c>
      <c r="P810" s="75" t="s">
        <v>5336</v>
      </c>
    </row>
    <row r="811" spans="1:16" ht="13" customHeight="1" x14ac:dyDescent="0.15">
      <c r="A811" s="44">
        <v>810</v>
      </c>
      <c r="B811" s="215" t="s">
        <v>6764</v>
      </c>
      <c r="C811" s="215">
        <v>15</v>
      </c>
      <c r="D811" s="334" t="s">
        <v>10981</v>
      </c>
      <c r="E811" s="334" t="s">
        <v>5299</v>
      </c>
      <c r="F811" s="75">
        <v>5.3730769800000014E-3</v>
      </c>
      <c r="G811" s="75">
        <v>1.7585697599999987E-3</v>
      </c>
      <c r="H811" s="75">
        <v>-2.2697769372556635</v>
      </c>
      <c r="I811" s="75">
        <v>-2.7548403991513366</v>
      </c>
      <c r="J811" s="44" t="s">
        <v>8626</v>
      </c>
      <c r="K811" s="334" t="s">
        <v>4968</v>
      </c>
      <c r="O811" s="44" t="s">
        <v>3407</v>
      </c>
      <c r="P811" s="75" t="s">
        <v>5336</v>
      </c>
    </row>
    <row r="812" spans="1:16" ht="13" customHeight="1" x14ac:dyDescent="0.15">
      <c r="A812" s="44">
        <v>811</v>
      </c>
      <c r="B812" s="215" t="s">
        <v>6764</v>
      </c>
      <c r="C812" s="215">
        <v>15</v>
      </c>
      <c r="D812" s="334" t="s">
        <v>10981</v>
      </c>
      <c r="E812" s="334" t="s">
        <v>10854</v>
      </c>
      <c r="F812" s="75">
        <v>5.5315481600000018E-3</v>
      </c>
      <c r="G812" s="75">
        <v>2.6095943899999995E-3</v>
      </c>
      <c r="H812" s="75">
        <v>-2.257153302104483</v>
      </c>
      <c r="I812" s="75">
        <v>-2.5834269899314291</v>
      </c>
      <c r="J812" s="44" t="s">
        <v>8626</v>
      </c>
      <c r="K812" s="334" t="s">
        <v>4968</v>
      </c>
      <c r="O812" s="44" t="s">
        <v>3407</v>
      </c>
      <c r="P812" s="75" t="s">
        <v>5336</v>
      </c>
    </row>
    <row r="813" spans="1:16" ht="13" customHeight="1" x14ac:dyDescent="0.15">
      <c r="A813" s="44">
        <v>812</v>
      </c>
      <c r="B813" s="215" t="s">
        <v>6764</v>
      </c>
      <c r="C813" s="215">
        <v>15</v>
      </c>
      <c r="D813" s="334" t="s">
        <v>10981</v>
      </c>
      <c r="E813" s="334" t="s">
        <v>10852</v>
      </c>
      <c r="F813" s="75">
        <v>7.7758360499999984E-3</v>
      </c>
      <c r="G813" s="75">
        <v>1.0871469599999996E-3</v>
      </c>
      <c r="H813" s="75">
        <v>-2.1092529048887441</v>
      </c>
      <c r="I813" s="75">
        <v>-2.9637117442273917</v>
      </c>
      <c r="J813" s="44" t="s">
        <v>8626</v>
      </c>
      <c r="K813" s="334" t="s">
        <v>4968</v>
      </c>
      <c r="O813" s="44" t="s">
        <v>3407</v>
      </c>
      <c r="P813" s="75" t="s">
        <v>5336</v>
      </c>
    </row>
    <row r="814" spans="1:16" ht="13" customHeight="1" x14ac:dyDescent="0.15">
      <c r="A814" s="44">
        <v>813</v>
      </c>
      <c r="B814" s="215" t="s">
        <v>6764</v>
      </c>
      <c r="C814" s="215">
        <v>15</v>
      </c>
      <c r="D814" s="334" t="s">
        <v>10981</v>
      </c>
      <c r="E814" s="334" t="s">
        <v>10852</v>
      </c>
      <c r="F814" s="75">
        <v>8.8476029199999889E-3</v>
      </c>
      <c r="G814" s="75">
        <v>7.3889572399999989E-3</v>
      </c>
      <c r="H814" s="75">
        <v>-2.0531743767177884</v>
      </c>
      <c r="I814" s="75">
        <v>-2.1314168467022681</v>
      </c>
      <c r="J814" s="44" t="s">
        <v>8626</v>
      </c>
      <c r="K814" s="334" t="s">
        <v>4968</v>
      </c>
      <c r="O814" s="44" t="s">
        <v>3407</v>
      </c>
      <c r="P814" s="75" t="s">
        <v>5336</v>
      </c>
    </row>
    <row r="815" spans="1:16" ht="13" customHeight="1" x14ac:dyDescent="0.15">
      <c r="A815" s="44">
        <v>814</v>
      </c>
      <c r="B815" s="215" t="s">
        <v>6764</v>
      </c>
      <c r="C815" s="215">
        <v>15</v>
      </c>
      <c r="D815" s="334" t="s">
        <v>10981</v>
      </c>
      <c r="E815" s="334" t="s">
        <v>10853</v>
      </c>
      <c r="F815" s="75">
        <v>8.9921515299999991E-3</v>
      </c>
      <c r="G815" s="75">
        <v>8.9302787299999978E-3</v>
      </c>
      <c r="H815" s="75">
        <v>-2.0461363832598498</v>
      </c>
      <c r="I815" s="75">
        <v>-2.0491349857909817</v>
      </c>
      <c r="J815" s="44" t="s">
        <v>8626</v>
      </c>
      <c r="K815" s="334" t="s">
        <v>4968</v>
      </c>
      <c r="O815" s="44" t="s">
        <v>3407</v>
      </c>
      <c r="P815" s="75" t="s">
        <v>5336</v>
      </c>
    </row>
    <row r="816" spans="1:16" ht="13" customHeight="1" x14ac:dyDescent="0.15">
      <c r="A816" s="44">
        <v>815</v>
      </c>
      <c r="B816" s="215" t="s">
        <v>6764</v>
      </c>
      <c r="C816" s="215">
        <v>15</v>
      </c>
      <c r="D816" s="334" t="s">
        <v>10981</v>
      </c>
      <c r="E816" s="334" t="s">
        <v>5299</v>
      </c>
      <c r="F816" s="75">
        <v>1.0316661189999996E-2</v>
      </c>
      <c r="G816" s="75">
        <v>7.7057394299999945E-3</v>
      </c>
      <c r="H816" s="75">
        <v>-1.9864608319115138</v>
      </c>
      <c r="I816" s="75">
        <v>-2.1131856807663678</v>
      </c>
      <c r="J816" s="44" t="s">
        <v>8626</v>
      </c>
      <c r="K816" s="334" t="s">
        <v>4968</v>
      </c>
      <c r="O816" s="44" t="s">
        <v>3407</v>
      </c>
      <c r="P816" s="75" t="s">
        <v>5336</v>
      </c>
    </row>
    <row r="817" spans="1:16" ht="13" customHeight="1" x14ac:dyDescent="0.15">
      <c r="A817" s="44">
        <v>816</v>
      </c>
      <c r="B817" s="215" t="s">
        <v>6764</v>
      </c>
      <c r="C817" s="215">
        <v>15</v>
      </c>
      <c r="D817" s="334" t="s">
        <v>10981</v>
      </c>
      <c r="E817" s="334" t="s">
        <v>10852</v>
      </c>
      <c r="F817" s="75">
        <v>1.1001306479999994E-2</v>
      </c>
      <c r="G817" s="75">
        <v>7.9173299999999967E-3</v>
      </c>
      <c r="H817" s="75">
        <v>-1.9585557363542976</v>
      </c>
      <c r="I817" s="75">
        <v>-2.1014212529771497</v>
      </c>
      <c r="J817" s="44" t="s">
        <v>8626</v>
      </c>
      <c r="K817" s="334" t="s">
        <v>4968</v>
      </c>
      <c r="O817" s="44" t="s">
        <v>3407</v>
      </c>
      <c r="P817" s="75" t="s">
        <v>5336</v>
      </c>
    </row>
    <row r="818" spans="1:16" ht="13" customHeight="1" x14ac:dyDescent="0.15">
      <c r="A818" s="44">
        <v>817</v>
      </c>
      <c r="B818" s="215" t="s">
        <v>6764</v>
      </c>
      <c r="C818" s="215">
        <v>15</v>
      </c>
      <c r="D818" s="334" t="s">
        <v>10981</v>
      </c>
      <c r="E818" s="334" t="s">
        <v>10852</v>
      </c>
      <c r="F818" s="75">
        <v>1.1494418879999996E-2</v>
      </c>
      <c r="G818" s="75">
        <v>4.7067130099999969E-3</v>
      </c>
      <c r="H818" s="75">
        <v>-1.9395129803397997</v>
      </c>
      <c r="I818" s="75">
        <v>-2.3272822818236678</v>
      </c>
      <c r="J818" s="44" t="s">
        <v>8626</v>
      </c>
      <c r="K818" s="334" t="s">
        <v>4968</v>
      </c>
      <c r="O818" s="44" t="s">
        <v>3407</v>
      </c>
      <c r="P818" s="75" t="s">
        <v>5336</v>
      </c>
    </row>
    <row r="819" spans="1:16" ht="13" customHeight="1" x14ac:dyDescent="0.15">
      <c r="A819" s="44">
        <v>818</v>
      </c>
      <c r="B819" s="215" t="s">
        <v>6764</v>
      </c>
      <c r="C819" s="215">
        <v>15</v>
      </c>
      <c r="D819" s="334" t="s">
        <v>10981</v>
      </c>
      <c r="E819" s="334" t="s">
        <v>3754</v>
      </c>
      <c r="F819" s="75">
        <v>1.1656078209999993E-2</v>
      </c>
      <c r="G819" s="75">
        <v>1.7276622459999984E-2</v>
      </c>
      <c r="H819" s="75">
        <v>-1.9334475471974455</v>
      </c>
      <c r="I819" s="75">
        <v>-1.7625411571324539</v>
      </c>
      <c r="J819" s="44" t="s">
        <v>8626</v>
      </c>
      <c r="K819" s="334" t="s">
        <v>4968</v>
      </c>
      <c r="O819" s="44" t="s">
        <v>3407</v>
      </c>
      <c r="P819" s="75" t="s">
        <v>5336</v>
      </c>
    </row>
    <row r="820" spans="1:16" ht="13" customHeight="1" x14ac:dyDescent="0.15">
      <c r="A820" s="44">
        <v>819</v>
      </c>
      <c r="B820" s="215" t="s">
        <v>6764</v>
      </c>
      <c r="C820" s="215">
        <v>15</v>
      </c>
      <c r="D820" s="334" t="s">
        <v>10981</v>
      </c>
      <c r="E820" s="334" t="s">
        <v>10852</v>
      </c>
      <c r="F820" s="75">
        <v>1.2864362069999991E-2</v>
      </c>
      <c r="G820" s="75">
        <v>4.4733979099999986E-3</v>
      </c>
      <c r="H820" s="75">
        <v>-1.890611745120018</v>
      </c>
      <c r="I820" s="75">
        <v>-2.3493624694930455</v>
      </c>
      <c r="J820" s="44" t="s">
        <v>8626</v>
      </c>
      <c r="K820" s="334" t="s">
        <v>4968</v>
      </c>
      <c r="O820" s="44" t="s">
        <v>3407</v>
      </c>
      <c r="P820" s="75" t="s">
        <v>5336</v>
      </c>
    </row>
    <row r="821" spans="1:16" ht="13" customHeight="1" x14ac:dyDescent="0.15">
      <c r="A821" s="44">
        <v>820</v>
      </c>
      <c r="B821" s="215" t="s">
        <v>6764</v>
      </c>
      <c r="C821" s="215">
        <v>15</v>
      </c>
      <c r="D821" s="334" t="s">
        <v>10981</v>
      </c>
      <c r="E821" s="334" t="s">
        <v>5299</v>
      </c>
      <c r="F821" s="75">
        <v>1.3243553799999997E-2</v>
      </c>
      <c r="G821" s="75">
        <v>7.4265413799999933E-3</v>
      </c>
      <c r="H821" s="75">
        <v>-1.8779954598636592</v>
      </c>
      <c r="I821" s="75">
        <v>-2.1292133947575067</v>
      </c>
      <c r="J821" s="44" t="s">
        <v>8626</v>
      </c>
      <c r="K821" s="334" t="s">
        <v>4968</v>
      </c>
      <c r="O821" s="44" t="s">
        <v>3407</v>
      </c>
      <c r="P821" s="75" t="s">
        <v>5336</v>
      </c>
    </row>
    <row r="822" spans="1:16" ht="13" customHeight="1" x14ac:dyDescent="0.15">
      <c r="A822" s="44">
        <v>821</v>
      </c>
      <c r="B822" s="215" t="s">
        <v>6764</v>
      </c>
      <c r="C822" s="215">
        <v>15</v>
      </c>
      <c r="D822" s="334" t="s">
        <v>10981</v>
      </c>
      <c r="E822" s="334" t="s">
        <v>5299</v>
      </c>
      <c r="F822" s="75">
        <v>1.3836182729999995E-2</v>
      </c>
      <c r="G822" s="75">
        <v>2.0430870239999996E-2</v>
      </c>
      <c r="H822" s="75">
        <v>-1.8589837110327381</v>
      </c>
      <c r="I822" s="75">
        <v>-1.6897131344747109</v>
      </c>
      <c r="J822" s="44" t="s">
        <v>8626</v>
      </c>
      <c r="K822" s="334" t="s">
        <v>4968</v>
      </c>
      <c r="O822" s="44" t="s">
        <v>3407</v>
      </c>
      <c r="P822" s="75" t="s">
        <v>5336</v>
      </c>
    </row>
    <row r="823" spans="1:16" ht="13" customHeight="1" x14ac:dyDescent="0.15">
      <c r="A823" s="44">
        <v>822</v>
      </c>
      <c r="B823" s="215" t="s">
        <v>6764</v>
      </c>
      <c r="C823" s="215">
        <v>15</v>
      </c>
      <c r="D823" s="334" t="s">
        <v>10981</v>
      </c>
      <c r="E823" s="334" t="s">
        <v>10855</v>
      </c>
      <c r="F823" s="75">
        <v>1.4029723349999992E-2</v>
      </c>
      <c r="G823" s="75">
        <v>1.3487157769999996E-2</v>
      </c>
      <c r="H823" s="75">
        <v>-1.8529508926746334</v>
      </c>
      <c r="I823" s="75">
        <v>-1.8700795621782611</v>
      </c>
      <c r="J823" s="44" t="s">
        <v>8626</v>
      </c>
      <c r="K823" s="334" t="s">
        <v>4968</v>
      </c>
      <c r="O823" s="44" t="s">
        <v>3407</v>
      </c>
      <c r="P823" s="75" t="s">
        <v>5336</v>
      </c>
    </row>
    <row r="824" spans="1:16" ht="13" customHeight="1" x14ac:dyDescent="0.15">
      <c r="A824" s="44">
        <v>823</v>
      </c>
      <c r="B824" s="215" t="s">
        <v>6764</v>
      </c>
      <c r="C824" s="215">
        <v>15</v>
      </c>
      <c r="D824" s="334" t="s">
        <v>10981</v>
      </c>
      <c r="E824" s="334" t="s">
        <v>10856</v>
      </c>
      <c r="F824" s="75">
        <v>1.415989059999999E-2</v>
      </c>
      <c r="G824" s="75">
        <v>2.0654397019999986E-2</v>
      </c>
      <c r="H824" s="75">
        <v>-1.8489401020134715</v>
      </c>
      <c r="I824" s="75">
        <v>-1.6849874792015158</v>
      </c>
      <c r="J824" s="44" t="s">
        <v>8626</v>
      </c>
      <c r="K824" s="334" t="s">
        <v>4968</v>
      </c>
      <c r="O824" s="44" t="s">
        <v>3407</v>
      </c>
      <c r="P824" s="75" t="s">
        <v>5336</v>
      </c>
    </row>
    <row r="825" spans="1:16" ht="13" customHeight="1" x14ac:dyDescent="0.15">
      <c r="A825" s="44">
        <v>824</v>
      </c>
      <c r="B825" s="215" t="s">
        <v>6764</v>
      </c>
      <c r="C825" s="215">
        <v>15</v>
      </c>
      <c r="D825" s="334" t="s">
        <v>10981</v>
      </c>
      <c r="E825" s="334" t="s">
        <v>11073</v>
      </c>
      <c r="F825" s="75">
        <v>1.5439554129999998E-2</v>
      </c>
      <c r="G825" s="75">
        <v>3.7113948899999975E-3</v>
      </c>
      <c r="H825" s="75">
        <v>-1.8113652455596487</v>
      </c>
      <c r="I825" s="75">
        <v>-2.4304628345426296</v>
      </c>
      <c r="J825" s="44" t="s">
        <v>8626</v>
      </c>
      <c r="K825" s="334" t="s">
        <v>4968</v>
      </c>
      <c r="O825" s="44" t="s">
        <v>3407</v>
      </c>
      <c r="P825" s="75" t="s">
        <v>5336</v>
      </c>
    </row>
    <row r="826" spans="1:16" ht="13" customHeight="1" x14ac:dyDescent="0.15">
      <c r="A826" s="44">
        <v>825</v>
      </c>
      <c r="B826" s="215" t="s">
        <v>6764</v>
      </c>
      <c r="C826" s="215">
        <v>15</v>
      </c>
      <c r="D826" s="334" t="s">
        <v>10981</v>
      </c>
      <c r="E826" s="334" t="s">
        <v>11074</v>
      </c>
      <c r="F826" s="75">
        <v>1.6600402429999987E-2</v>
      </c>
      <c r="G826" s="75">
        <v>7.4244158600000011E-3</v>
      </c>
      <c r="H826" s="75">
        <v>-1.7798813835858549</v>
      </c>
      <c r="I826" s="75">
        <v>-2.1293377101936848</v>
      </c>
      <c r="J826" s="44" t="s">
        <v>8626</v>
      </c>
      <c r="K826" s="334" t="s">
        <v>4968</v>
      </c>
      <c r="O826" s="44" t="s">
        <v>3407</v>
      </c>
      <c r="P826" s="75" t="s">
        <v>5336</v>
      </c>
    </row>
    <row r="827" spans="1:16" ht="13" customHeight="1" x14ac:dyDescent="0.15">
      <c r="A827" s="44">
        <v>826</v>
      </c>
      <c r="B827" s="215" t="s">
        <v>6764</v>
      </c>
      <c r="C827" s="215">
        <v>15</v>
      </c>
      <c r="D827" s="334" t="s">
        <v>10981</v>
      </c>
      <c r="E827" s="334" t="s">
        <v>5299</v>
      </c>
      <c r="F827" s="75">
        <v>1.7429636879999998E-2</v>
      </c>
      <c r="G827" s="75">
        <v>2.5667276009999983E-2</v>
      </c>
      <c r="H827" s="75">
        <v>-1.7587116606613773</v>
      </c>
      <c r="I827" s="75">
        <v>-1.5906202192365571</v>
      </c>
      <c r="J827" s="44" t="s">
        <v>8626</v>
      </c>
      <c r="K827" s="334" t="s">
        <v>4968</v>
      </c>
      <c r="O827" s="44" t="s">
        <v>3407</v>
      </c>
      <c r="P827" s="75" t="s">
        <v>5336</v>
      </c>
    </row>
    <row r="828" spans="1:16" ht="13" customHeight="1" x14ac:dyDescent="0.15">
      <c r="A828" s="44">
        <v>827</v>
      </c>
      <c r="B828" s="215" t="s">
        <v>6764</v>
      </c>
      <c r="C828" s="215">
        <v>15</v>
      </c>
      <c r="D828" s="334" t="s">
        <v>10981</v>
      </c>
      <c r="E828" s="334" t="s">
        <v>5299</v>
      </c>
      <c r="F828" s="75">
        <v>1.7467675499999981E-2</v>
      </c>
      <c r="G828" s="75">
        <v>1.7138106659999996E-2</v>
      </c>
      <c r="H828" s="75">
        <v>-1.7577648846387441</v>
      </c>
      <c r="I828" s="75">
        <v>-1.7660371586399417</v>
      </c>
      <c r="J828" s="44" t="s">
        <v>8626</v>
      </c>
      <c r="K828" s="334" t="s">
        <v>4968</v>
      </c>
      <c r="O828" s="44" t="s">
        <v>3407</v>
      </c>
      <c r="P828" s="75" t="s">
        <v>5336</v>
      </c>
    </row>
    <row r="829" spans="1:16" ht="13" customHeight="1" x14ac:dyDescent="0.15">
      <c r="A829" s="44">
        <v>828</v>
      </c>
      <c r="B829" s="215" t="s">
        <v>6764</v>
      </c>
      <c r="C829" s="215">
        <v>15</v>
      </c>
      <c r="D829" s="334" t="s">
        <v>10981</v>
      </c>
      <c r="E829" s="334" t="s">
        <v>5299</v>
      </c>
      <c r="F829" s="75">
        <v>1.9384453299999996E-2</v>
      </c>
      <c r="G829" s="75">
        <v>4.1658242599999975E-3</v>
      </c>
      <c r="H829" s="75">
        <v>-1.7125464428972317</v>
      </c>
      <c r="I829" s="75">
        <v>-2.3802990552049104</v>
      </c>
      <c r="J829" s="44" t="s">
        <v>8626</v>
      </c>
      <c r="K829" s="334" t="s">
        <v>4968</v>
      </c>
      <c r="O829" s="44" t="s">
        <v>3407</v>
      </c>
      <c r="P829" s="75" t="s">
        <v>5336</v>
      </c>
    </row>
    <row r="830" spans="1:16" ht="13" customHeight="1" x14ac:dyDescent="0.15">
      <c r="A830" s="44">
        <v>829</v>
      </c>
      <c r="B830" s="215" t="s">
        <v>6764</v>
      </c>
      <c r="C830" s="215">
        <v>15</v>
      </c>
      <c r="D830" s="334" t="s">
        <v>10981</v>
      </c>
      <c r="E830" s="334" t="s">
        <v>5299</v>
      </c>
      <c r="F830" s="75">
        <v>2.1032318769999985E-2</v>
      </c>
      <c r="G830" s="75">
        <v>5.3818114999999965E-3</v>
      </c>
      <c r="H830" s="75">
        <v>-1.6771128445983998</v>
      </c>
      <c r="I830" s="75">
        <v>-2.2690715176357146</v>
      </c>
      <c r="J830" s="44" t="s">
        <v>8626</v>
      </c>
      <c r="K830" s="334" t="s">
        <v>4968</v>
      </c>
      <c r="O830" s="44" t="s">
        <v>3407</v>
      </c>
      <c r="P830" s="75" t="s">
        <v>5336</v>
      </c>
    </row>
    <row r="831" spans="1:16" ht="13" customHeight="1" x14ac:dyDescent="0.15">
      <c r="A831" s="44">
        <v>830</v>
      </c>
      <c r="B831" s="215" t="s">
        <v>6764</v>
      </c>
      <c r="C831" s="215">
        <v>15</v>
      </c>
      <c r="D831" s="334" t="s">
        <v>10981</v>
      </c>
      <c r="E831" s="334" t="s">
        <v>5299</v>
      </c>
      <c r="F831" s="75">
        <v>2.2251610009999999E-2</v>
      </c>
      <c r="G831" s="75">
        <v>2.3306189009999988E-2</v>
      </c>
      <c r="H831" s="75">
        <v>-1.6526385602712605</v>
      </c>
      <c r="I831" s="75">
        <v>-1.6325287357989935</v>
      </c>
      <c r="J831" s="44" t="s">
        <v>8626</v>
      </c>
      <c r="K831" s="334" t="s">
        <v>4968</v>
      </c>
      <c r="O831" s="44" t="s">
        <v>3407</v>
      </c>
      <c r="P831" s="75" t="s">
        <v>5336</v>
      </c>
    </row>
    <row r="832" spans="1:16" ht="13" customHeight="1" x14ac:dyDescent="0.15">
      <c r="A832" s="44">
        <v>831</v>
      </c>
      <c r="B832" s="215" t="s">
        <v>6764</v>
      </c>
      <c r="C832" s="215">
        <v>15</v>
      </c>
      <c r="D832" s="334" t="s">
        <v>10981</v>
      </c>
      <c r="E832" s="334" t="s">
        <v>5299</v>
      </c>
      <c r="F832" s="75">
        <v>2.2771988279999995E-2</v>
      </c>
      <c r="G832" s="75">
        <v>1.6417046329999994E-2</v>
      </c>
      <c r="H832" s="75">
        <v>-1.6425990483776443</v>
      </c>
      <c r="I832" s="75">
        <v>-1.784704976203755</v>
      </c>
      <c r="J832" s="44" t="s">
        <v>8626</v>
      </c>
      <c r="K832" s="334" t="s">
        <v>4968</v>
      </c>
      <c r="O832" s="44" t="s">
        <v>3407</v>
      </c>
      <c r="P832" s="75" t="s">
        <v>5336</v>
      </c>
    </row>
    <row r="833" spans="1:16" ht="13" customHeight="1" x14ac:dyDescent="0.15">
      <c r="A833" s="44">
        <v>832</v>
      </c>
      <c r="B833" s="215" t="s">
        <v>6764</v>
      </c>
      <c r="C833" s="215">
        <v>15</v>
      </c>
      <c r="D833" s="334" t="s">
        <v>10981</v>
      </c>
      <c r="E833" s="334" t="s">
        <v>5299</v>
      </c>
      <c r="F833" s="75">
        <v>2.3002528979999992E-2</v>
      </c>
      <c r="G833" s="75">
        <v>1.7855477600000003E-2</v>
      </c>
      <c r="H833" s="75">
        <v>-1.6382244134745849</v>
      </c>
      <c r="I833" s="75">
        <v>-1.7482285287660466</v>
      </c>
      <c r="J833" s="44" t="s">
        <v>8626</v>
      </c>
      <c r="K833" s="334" t="s">
        <v>4968</v>
      </c>
      <c r="O833" s="44" t="s">
        <v>3407</v>
      </c>
      <c r="P833" s="75" t="s">
        <v>5336</v>
      </c>
    </row>
    <row r="834" spans="1:16" ht="13" customHeight="1" x14ac:dyDescent="0.15">
      <c r="A834" s="44">
        <v>833</v>
      </c>
      <c r="B834" s="215" t="s">
        <v>6764</v>
      </c>
      <c r="C834" s="215">
        <v>15</v>
      </c>
      <c r="D834" s="334" t="s">
        <v>10981</v>
      </c>
      <c r="E834" s="334" t="s">
        <v>5299</v>
      </c>
      <c r="F834" s="75">
        <v>2.5351545779999995E-2</v>
      </c>
      <c r="G834" s="75">
        <v>3.7959990959999988E-2</v>
      </c>
      <c r="H834" s="75">
        <v>-1.595995554939827</v>
      </c>
      <c r="I834" s="75">
        <v>-1.4206738996699975</v>
      </c>
      <c r="J834" s="44" t="s">
        <v>8626</v>
      </c>
      <c r="K834" s="334" t="s">
        <v>4968</v>
      </c>
      <c r="O834" s="44" t="s">
        <v>3407</v>
      </c>
      <c r="P834" s="75" t="s">
        <v>5336</v>
      </c>
    </row>
    <row r="835" spans="1:16" ht="13" customHeight="1" x14ac:dyDescent="0.15">
      <c r="A835" s="44">
        <v>834</v>
      </c>
      <c r="B835" s="215" t="s">
        <v>6764</v>
      </c>
      <c r="C835" s="215">
        <v>15</v>
      </c>
      <c r="D835" s="334" t="s">
        <v>10981</v>
      </c>
      <c r="E835" s="334" t="s">
        <v>5299</v>
      </c>
      <c r="F835" s="75">
        <v>2.6358999439999999E-2</v>
      </c>
      <c r="G835" s="75">
        <v>3.2329396439999977E-2</v>
      </c>
      <c r="H835" s="75">
        <v>-1.5790710791286349</v>
      </c>
      <c r="I835" s="75">
        <v>-1.4904024031899992</v>
      </c>
      <c r="J835" s="44" t="s">
        <v>8626</v>
      </c>
      <c r="K835" s="334" t="s">
        <v>4968</v>
      </c>
      <c r="O835" s="44" t="s">
        <v>3407</v>
      </c>
      <c r="P835" s="75" t="s">
        <v>5336</v>
      </c>
    </row>
    <row r="836" spans="1:16" ht="13" customHeight="1" x14ac:dyDescent="0.15">
      <c r="A836" s="44">
        <v>835</v>
      </c>
      <c r="B836" s="215" t="s">
        <v>6764</v>
      </c>
      <c r="C836" s="215">
        <v>15</v>
      </c>
      <c r="D836" s="334" t="s">
        <v>10981</v>
      </c>
      <c r="E836" s="334" t="s">
        <v>5299</v>
      </c>
      <c r="F836" s="75">
        <v>2.6614942159999995E-2</v>
      </c>
      <c r="G836" s="75">
        <v>1.3630293139999991E-2</v>
      </c>
      <c r="H836" s="75">
        <v>-1.5748744733056215</v>
      </c>
      <c r="I836" s="75">
        <v>-1.865494803907408</v>
      </c>
      <c r="J836" s="44" t="s">
        <v>8626</v>
      </c>
      <c r="K836" s="334" t="s">
        <v>4968</v>
      </c>
      <c r="O836" s="44" t="s">
        <v>3407</v>
      </c>
      <c r="P836" s="75" t="s">
        <v>5336</v>
      </c>
    </row>
    <row r="837" spans="1:16" ht="13" customHeight="1" x14ac:dyDescent="0.15">
      <c r="A837" s="44">
        <v>836</v>
      </c>
      <c r="B837" s="215" t="s">
        <v>6764</v>
      </c>
      <c r="C837" s="215">
        <v>15</v>
      </c>
      <c r="D837" s="334" t="s">
        <v>10981</v>
      </c>
      <c r="E837" s="334" t="s">
        <v>5299</v>
      </c>
      <c r="F837" s="75">
        <v>2.8941913859999984E-2</v>
      </c>
      <c r="G837" s="75">
        <v>2.7752235019999998E-2</v>
      </c>
      <c r="H837" s="75">
        <v>-1.5384727534051434</v>
      </c>
      <c r="I837" s="75">
        <v>-1.5567020353245093</v>
      </c>
      <c r="J837" s="44" t="s">
        <v>8626</v>
      </c>
      <c r="K837" s="334" t="s">
        <v>4968</v>
      </c>
      <c r="O837" s="44" t="s">
        <v>3407</v>
      </c>
      <c r="P837" s="75" t="s">
        <v>5336</v>
      </c>
    </row>
    <row r="838" spans="1:16" ht="13" customHeight="1" x14ac:dyDescent="0.15">
      <c r="A838" s="44">
        <v>837</v>
      </c>
      <c r="B838" s="215" t="s">
        <v>6764</v>
      </c>
      <c r="C838" s="215">
        <v>15</v>
      </c>
      <c r="D838" s="334" t="s">
        <v>10981</v>
      </c>
      <c r="E838" s="334" t="s">
        <v>5299</v>
      </c>
      <c r="F838" s="75">
        <v>3.0385267459999987E-2</v>
      </c>
      <c r="G838" s="75">
        <v>5.5978303439999995E-2</v>
      </c>
      <c r="H838" s="75">
        <v>-1.517336936512949</v>
      </c>
      <c r="I838" s="75">
        <v>-1.2519802680315475</v>
      </c>
      <c r="J838" s="44" t="s">
        <v>8626</v>
      </c>
      <c r="K838" s="334" t="s">
        <v>4968</v>
      </c>
      <c r="O838" s="44" t="s">
        <v>3407</v>
      </c>
      <c r="P838" s="75" t="s">
        <v>5336</v>
      </c>
    </row>
    <row r="839" spans="1:16" ht="13" customHeight="1" x14ac:dyDescent="0.15">
      <c r="A839" s="44">
        <v>838</v>
      </c>
      <c r="B839" s="215" t="s">
        <v>6764</v>
      </c>
      <c r="C839" s="215">
        <v>15</v>
      </c>
      <c r="D839" s="334" t="s">
        <v>10981</v>
      </c>
      <c r="E839" s="334" t="s">
        <v>5299</v>
      </c>
      <c r="F839" s="75">
        <v>3.1149825069999994E-2</v>
      </c>
      <c r="G839" s="75">
        <v>9.5143407699999939E-3</v>
      </c>
      <c r="H839" s="75">
        <v>-1.5065443878923568</v>
      </c>
      <c r="I839" s="75">
        <v>-2.0216212977468668</v>
      </c>
      <c r="J839" s="44" t="s">
        <v>8626</v>
      </c>
      <c r="K839" s="334" t="s">
        <v>4968</v>
      </c>
      <c r="O839" s="44" t="s">
        <v>3407</v>
      </c>
      <c r="P839" s="75" t="s">
        <v>5336</v>
      </c>
    </row>
    <row r="840" spans="1:16" ht="13" customHeight="1" x14ac:dyDescent="0.15">
      <c r="A840" s="44">
        <v>839</v>
      </c>
      <c r="B840" s="215" t="s">
        <v>6764</v>
      </c>
      <c r="C840" s="215">
        <v>15</v>
      </c>
      <c r="D840" s="334" t="s">
        <v>10981</v>
      </c>
      <c r="E840" s="334" t="s">
        <v>5299</v>
      </c>
      <c r="F840" s="75">
        <v>3.2702572679999986E-2</v>
      </c>
      <c r="G840" s="75">
        <v>3.6342844849999986E-2</v>
      </c>
      <c r="H840" s="75">
        <v>-1.4854180804657671</v>
      </c>
      <c r="I840" s="75">
        <v>-1.4395810799366482</v>
      </c>
      <c r="J840" s="44" t="s">
        <v>8626</v>
      </c>
      <c r="K840" s="334" t="s">
        <v>4968</v>
      </c>
      <c r="O840" s="44" t="s">
        <v>3407</v>
      </c>
      <c r="P840" s="75" t="s">
        <v>5336</v>
      </c>
    </row>
    <row r="841" spans="1:16" ht="13" customHeight="1" x14ac:dyDescent="0.15">
      <c r="A841" s="44">
        <v>840</v>
      </c>
      <c r="B841" s="215" t="s">
        <v>6764</v>
      </c>
      <c r="C841" s="215">
        <v>15</v>
      </c>
      <c r="D841" s="334" t="s">
        <v>10981</v>
      </c>
      <c r="E841" s="334" t="s">
        <v>11075</v>
      </c>
      <c r="F841" s="75">
        <v>3.3443805279999995E-2</v>
      </c>
      <c r="G841" s="75">
        <v>2.5648391639999994E-2</v>
      </c>
      <c r="H841" s="75">
        <v>-1.4756843138261926</v>
      </c>
      <c r="I841" s="75">
        <v>-1.5909398634478098</v>
      </c>
      <c r="J841" s="44" t="s">
        <v>8626</v>
      </c>
      <c r="K841" s="334" t="s">
        <v>4968</v>
      </c>
      <c r="O841" s="44" t="s">
        <v>3407</v>
      </c>
      <c r="P841" s="75" t="s">
        <v>5336</v>
      </c>
    </row>
    <row r="842" spans="1:16" ht="13" customHeight="1" x14ac:dyDescent="0.15">
      <c r="A842" s="44">
        <v>841</v>
      </c>
      <c r="B842" s="215" t="s">
        <v>6764</v>
      </c>
      <c r="C842" s="215">
        <v>15</v>
      </c>
      <c r="D842" s="334" t="s">
        <v>10981</v>
      </c>
      <c r="E842" s="334" t="s">
        <v>5299</v>
      </c>
      <c r="F842" s="75">
        <v>3.6040618099999991E-2</v>
      </c>
      <c r="G842" s="75">
        <v>5.9919640239999988E-2</v>
      </c>
      <c r="H842" s="75">
        <v>-1.4432077694377752</v>
      </c>
      <c r="I842" s="75">
        <v>-1.2224308028228064</v>
      </c>
      <c r="J842" s="44" t="s">
        <v>8626</v>
      </c>
      <c r="K842" s="334" t="s">
        <v>4968</v>
      </c>
      <c r="O842" s="44" t="s">
        <v>3407</v>
      </c>
      <c r="P842" s="75" t="s">
        <v>5336</v>
      </c>
    </row>
    <row r="843" spans="1:16" ht="13" customHeight="1" x14ac:dyDescent="0.15">
      <c r="A843" s="44">
        <v>842</v>
      </c>
      <c r="B843" s="215" t="s">
        <v>6764</v>
      </c>
      <c r="C843" s="215">
        <v>15</v>
      </c>
      <c r="D843" s="334" t="s">
        <v>10981</v>
      </c>
      <c r="E843" s="334" t="s">
        <v>5299</v>
      </c>
      <c r="F843" s="75">
        <v>4.1597823889999996E-2</v>
      </c>
      <c r="G843" s="75">
        <v>7.9103202099999933E-3</v>
      </c>
      <c r="H843" s="75">
        <v>-1.3809293880579785</v>
      </c>
      <c r="I843" s="75">
        <v>-2.1018059358928007</v>
      </c>
      <c r="J843" s="44" t="s">
        <v>8626</v>
      </c>
      <c r="K843" s="334" t="s">
        <v>4968</v>
      </c>
      <c r="O843" s="44" t="s">
        <v>3407</v>
      </c>
      <c r="P843" s="75" t="s">
        <v>5336</v>
      </c>
    </row>
    <row r="844" spans="1:16" ht="13" customHeight="1" x14ac:dyDescent="0.15">
      <c r="A844" s="44">
        <v>843</v>
      </c>
      <c r="B844" s="215" t="s">
        <v>6764</v>
      </c>
      <c r="C844" s="215">
        <v>15</v>
      </c>
      <c r="D844" s="334" t="s">
        <v>10981</v>
      </c>
      <c r="E844" s="334" t="s">
        <v>3754</v>
      </c>
      <c r="F844" s="75">
        <v>4.3610315749999982E-2</v>
      </c>
      <c r="G844" s="75">
        <v>2.6716794369999994E-2</v>
      </c>
      <c r="H844" s="75">
        <v>-1.360410768910471</v>
      </c>
      <c r="I844" s="75">
        <v>-1.5732156521447662</v>
      </c>
      <c r="J844" s="44" t="s">
        <v>8626</v>
      </c>
      <c r="K844" s="334" t="s">
        <v>4968</v>
      </c>
      <c r="O844" s="44" t="s">
        <v>3407</v>
      </c>
      <c r="P844" s="75" t="s">
        <v>5336</v>
      </c>
    </row>
    <row r="845" spans="1:16" ht="13" customHeight="1" x14ac:dyDescent="0.15">
      <c r="A845" s="44">
        <v>844</v>
      </c>
      <c r="B845" s="215" t="s">
        <v>6764</v>
      </c>
      <c r="C845" s="215">
        <v>15</v>
      </c>
      <c r="D845" s="334" t="s">
        <v>10981</v>
      </c>
      <c r="E845" s="334" t="s">
        <v>10852</v>
      </c>
      <c r="F845" s="75">
        <v>4.4041879809999976E-2</v>
      </c>
      <c r="G845" s="75">
        <v>1.4288240629999997E-2</v>
      </c>
      <c r="H845" s="75">
        <v>-1.3561341526047581</v>
      </c>
      <c r="I845" s="75">
        <v>-1.8450212443876963</v>
      </c>
      <c r="J845" s="44" t="s">
        <v>8626</v>
      </c>
      <c r="K845" s="334" t="s">
        <v>4968</v>
      </c>
      <c r="O845" s="44" t="s">
        <v>3407</v>
      </c>
      <c r="P845" s="75" t="s">
        <v>5336</v>
      </c>
    </row>
    <row r="846" spans="1:16" ht="13" customHeight="1" x14ac:dyDescent="0.15">
      <c r="A846" s="44">
        <v>845</v>
      </c>
      <c r="B846" s="215" t="s">
        <v>6764</v>
      </c>
      <c r="C846" s="215">
        <v>15</v>
      </c>
      <c r="D846" s="334" t="s">
        <v>10981</v>
      </c>
      <c r="E846" s="334" t="s">
        <v>10852</v>
      </c>
      <c r="F846" s="75">
        <v>4.423110005999998E-2</v>
      </c>
      <c r="G846" s="75">
        <v>7.3488102639999983E-2</v>
      </c>
      <c r="H846" s="75">
        <v>-1.3542722592727947</v>
      </c>
      <c r="I846" s="75">
        <v>-1.1337829653515479</v>
      </c>
      <c r="J846" s="44" t="s">
        <v>8626</v>
      </c>
      <c r="K846" s="334" t="s">
        <v>4968</v>
      </c>
      <c r="O846" s="44" t="s">
        <v>3407</v>
      </c>
      <c r="P846" s="75" t="s">
        <v>5336</v>
      </c>
    </row>
    <row r="847" spans="1:16" ht="13" customHeight="1" x14ac:dyDescent="0.15">
      <c r="A847" s="44">
        <v>846</v>
      </c>
      <c r="B847" s="215" t="s">
        <v>6764</v>
      </c>
      <c r="C847" s="215">
        <v>15</v>
      </c>
      <c r="D847" s="334" t="s">
        <v>10981</v>
      </c>
      <c r="E847" s="334" t="s">
        <v>5299</v>
      </c>
      <c r="F847" s="75">
        <v>4.6120670719999993E-2</v>
      </c>
      <c r="G847" s="75">
        <v>1.9380520089999992E-2</v>
      </c>
      <c r="H847" s="75">
        <v>-1.3361043855083703</v>
      </c>
      <c r="I847" s="75">
        <v>-1.7126345725284762</v>
      </c>
      <c r="J847" s="44" t="s">
        <v>8626</v>
      </c>
      <c r="K847" s="334" t="s">
        <v>4968</v>
      </c>
      <c r="O847" s="44" t="s">
        <v>3407</v>
      </c>
      <c r="P847" s="75" t="s">
        <v>5336</v>
      </c>
    </row>
    <row r="848" spans="1:16" ht="13" customHeight="1" x14ac:dyDescent="0.15">
      <c r="A848" s="44">
        <v>847</v>
      </c>
      <c r="B848" s="215" t="s">
        <v>6764</v>
      </c>
      <c r="C848" s="215">
        <v>15</v>
      </c>
      <c r="D848" s="334" t="s">
        <v>10981</v>
      </c>
      <c r="E848" s="334" t="s">
        <v>5299</v>
      </c>
      <c r="F848" s="75">
        <v>4.7522959089999976E-2</v>
      </c>
      <c r="G848" s="75">
        <v>1.7499401800000002E-2</v>
      </c>
      <c r="H848" s="75">
        <v>-1.3230965251723228</v>
      </c>
      <c r="I848" s="75">
        <v>-1.7569767969936736</v>
      </c>
      <c r="J848" s="44" t="s">
        <v>8626</v>
      </c>
      <c r="K848" s="334" t="s">
        <v>4968</v>
      </c>
      <c r="O848" s="44" t="s">
        <v>3407</v>
      </c>
      <c r="P848" s="75" t="s">
        <v>5336</v>
      </c>
    </row>
    <row r="849" spans="1:16" ht="13" customHeight="1" x14ac:dyDescent="0.15">
      <c r="A849" s="44">
        <v>848</v>
      </c>
      <c r="B849" s="215" t="s">
        <v>6764</v>
      </c>
      <c r="C849" s="215">
        <v>15</v>
      </c>
      <c r="D849" s="334" t="s">
        <v>10981</v>
      </c>
      <c r="E849" s="334" t="s">
        <v>5299</v>
      </c>
      <c r="F849" s="75">
        <v>5.1384819129999974E-2</v>
      </c>
      <c r="G849" s="75">
        <v>2.6105220459999988E-2</v>
      </c>
      <c r="H849" s="75">
        <v>-1.2891651678115745</v>
      </c>
      <c r="I849" s="75">
        <v>-1.5832726347973685</v>
      </c>
      <c r="J849" s="44" t="s">
        <v>8626</v>
      </c>
      <c r="K849" s="334" t="s">
        <v>4968</v>
      </c>
      <c r="O849" s="44" t="s">
        <v>3407</v>
      </c>
      <c r="P849" s="75" t="s">
        <v>5336</v>
      </c>
    </row>
    <row r="850" spans="1:16" ht="13" customHeight="1" x14ac:dyDescent="0.15">
      <c r="A850" s="44">
        <v>849</v>
      </c>
      <c r="B850" s="215" t="s">
        <v>6764</v>
      </c>
      <c r="C850" s="215">
        <v>15</v>
      </c>
      <c r="D850" s="334" t="s">
        <v>10981</v>
      </c>
      <c r="E850" s="334" t="s">
        <v>5299</v>
      </c>
      <c r="F850" s="75">
        <v>5.3215656280000002E-2</v>
      </c>
      <c r="G850" s="75">
        <v>1.9563689549999992E-2</v>
      </c>
      <c r="H850" s="75">
        <v>-1.2739605775601952</v>
      </c>
      <c r="I850" s="75">
        <v>-1.7085492374778082</v>
      </c>
      <c r="J850" s="44" t="s">
        <v>8626</v>
      </c>
      <c r="K850" s="334" t="s">
        <v>4968</v>
      </c>
      <c r="O850" s="44" t="s">
        <v>3407</v>
      </c>
      <c r="P850" s="75" t="s">
        <v>5336</v>
      </c>
    </row>
    <row r="851" spans="1:16" ht="13" customHeight="1" x14ac:dyDescent="0.15">
      <c r="A851" s="44">
        <v>850</v>
      </c>
      <c r="B851" s="215" t="s">
        <v>6764</v>
      </c>
      <c r="C851" s="215">
        <v>15</v>
      </c>
      <c r="D851" s="334" t="s">
        <v>10981</v>
      </c>
      <c r="E851" s="334" t="s">
        <v>5299</v>
      </c>
      <c r="F851" s="75">
        <v>5.5419187849999975E-2</v>
      </c>
      <c r="G851" s="75">
        <v>3.2476607679999984E-2</v>
      </c>
      <c r="H851" s="75">
        <v>-1.2563398429501766</v>
      </c>
      <c r="I851" s="75">
        <v>-1.4884293409702287</v>
      </c>
      <c r="J851" s="44" t="s">
        <v>8626</v>
      </c>
      <c r="K851" s="334" t="s">
        <v>4968</v>
      </c>
      <c r="O851" s="44" t="s">
        <v>3407</v>
      </c>
      <c r="P851" s="75" t="s">
        <v>5336</v>
      </c>
    </row>
    <row r="852" spans="1:16" ht="13" customHeight="1" x14ac:dyDescent="0.15">
      <c r="A852" s="44">
        <v>851</v>
      </c>
      <c r="B852" s="215" t="s">
        <v>6764</v>
      </c>
      <c r="C852" s="215">
        <v>15</v>
      </c>
      <c r="D852" s="334" t="s">
        <v>10981</v>
      </c>
      <c r="E852" s="334" t="s">
        <v>10852</v>
      </c>
      <c r="F852" s="75">
        <v>5.6020172169999993E-2</v>
      </c>
      <c r="G852" s="75">
        <v>2.2922671429999989E-2</v>
      </c>
      <c r="H852" s="75">
        <v>-1.2516555607683226</v>
      </c>
      <c r="I852" s="75">
        <v>-1.6397347706618686</v>
      </c>
      <c r="J852" s="44" t="s">
        <v>8626</v>
      </c>
      <c r="K852" s="334" t="s">
        <v>4968</v>
      </c>
      <c r="O852" s="44" t="s">
        <v>3407</v>
      </c>
      <c r="P852" s="75" t="s">
        <v>5336</v>
      </c>
    </row>
    <row r="853" spans="1:16" ht="13" customHeight="1" x14ac:dyDescent="0.15">
      <c r="A853" s="44">
        <v>852</v>
      </c>
      <c r="B853" s="215" t="s">
        <v>6764</v>
      </c>
      <c r="C853" s="215">
        <v>15</v>
      </c>
      <c r="D853" s="334" t="s">
        <v>10981</v>
      </c>
      <c r="E853" s="334" t="s">
        <v>5299</v>
      </c>
      <c r="F853" s="75">
        <v>5.7008737499999976E-2</v>
      </c>
      <c r="G853" s="75">
        <v>2.7334900719999979E-2</v>
      </c>
      <c r="H853" s="75">
        <v>-1.244058576656885</v>
      </c>
      <c r="I853" s="75">
        <v>-1.5632824991214076</v>
      </c>
      <c r="J853" s="44" t="s">
        <v>8626</v>
      </c>
      <c r="K853" s="334" t="s">
        <v>4968</v>
      </c>
      <c r="O853" s="44" t="s">
        <v>3407</v>
      </c>
      <c r="P853" s="75" t="s">
        <v>5336</v>
      </c>
    </row>
    <row r="854" spans="1:16" ht="13" customHeight="1" x14ac:dyDescent="0.15">
      <c r="A854" s="44">
        <v>853</v>
      </c>
      <c r="B854" s="215" t="s">
        <v>6764</v>
      </c>
      <c r="C854" s="215">
        <v>15</v>
      </c>
      <c r="D854" s="334" t="s">
        <v>10981</v>
      </c>
      <c r="E854" s="334" t="s">
        <v>5299</v>
      </c>
      <c r="F854" s="75">
        <v>5.8240462080000006E-2</v>
      </c>
      <c r="G854" s="75">
        <v>7.1835544329999973E-2</v>
      </c>
      <c r="H854" s="75">
        <v>-1.2347751879876341</v>
      </c>
      <c r="I854" s="75">
        <v>-1.1436606130460045</v>
      </c>
      <c r="J854" s="44" t="s">
        <v>8626</v>
      </c>
      <c r="K854" s="334" t="s">
        <v>4968</v>
      </c>
      <c r="O854" s="44" t="s">
        <v>3407</v>
      </c>
      <c r="P854" s="75" t="s">
        <v>5336</v>
      </c>
    </row>
    <row r="855" spans="1:16" ht="13" customHeight="1" x14ac:dyDescent="0.15">
      <c r="A855" s="44">
        <v>854</v>
      </c>
      <c r="B855" s="215" t="s">
        <v>6764</v>
      </c>
      <c r="C855" s="215">
        <v>15</v>
      </c>
      <c r="D855" s="334" t="s">
        <v>10981</v>
      </c>
      <c r="E855" s="334" t="s">
        <v>5299</v>
      </c>
      <c r="F855" s="75">
        <v>5.8463517369999995E-2</v>
      </c>
      <c r="G855" s="75">
        <v>4.0220170149999984E-2</v>
      </c>
      <c r="H855" s="75">
        <v>-1.2331150595152094</v>
      </c>
      <c r="I855" s="75">
        <v>-1.395556096468024</v>
      </c>
      <c r="J855" s="44" t="s">
        <v>8626</v>
      </c>
      <c r="K855" s="334" t="s">
        <v>4968</v>
      </c>
      <c r="O855" s="44" t="s">
        <v>3407</v>
      </c>
      <c r="P855" s="75" t="s">
        <v>5336</v>
      </c>
    </row>
    <row r="856" spans="1:16" ht="13" customHeight="1" x14ac:dyDescent="0.15">
      <c r="A856" s="44">
        <v>855</v>
      </c>
      <c r="B856" s="215" t="s">
        <v>6764</v>
      </c>
      <c r="C856" s="215">
        <v>15</v>
      </c>
      <c r="D856" s="334" t="s">
        <v>10981</v>
      </c>
      <c r="E856" s="334" t="s">
        <v>5299</v>
      </c>
      <c r="F856" s="75">
        <v>6.320503841999997E-2</v>
      </c>
      <c r="G856" s="75">
        <v>1.6261450279999989E-2</v>
      </c>
      <c r="H856" s="75">
        <v>-1.1992483003444163</v>
      </c>
      <c r="I856" s="75">
        <v>-1.788840724393008</v>
      </c>
      <c r="J856" s="44" t="s">
        <v>8626</v>
      </c>
      <c r="K856" s="334" t="s">
        <v>4968</v>
      </c>
      <c r="O856" s="44" t="s">
        <v>3407</v>
      </c>
      <c r="P856" s="75" t="s">
        <v>5336</v>
      </c>
    </row>
    <row r="857" spans="1:16" ht="13" customHeight="1" x14ac:dyDescent="0.15">
      <c r="A857" s="44">
        <v>856</v>
      </c>
      <c r="B857" s="215" t="s">
        <v>6764</v>
      </c>
      <c r="C857" s="215">
        <v>15</v>
      </c>
      <c r="D857" s="334" t="s">
        <v>10981</v>
      </c>
      <c r="E857" s="334" t="s">
        <v>5299</v>
      </c>
      <c r="F857" s="75">
        <v>6.4747678549999979E-2</v>
      </c>
      <c r="G857" s="75">
        <v>5.7269870619999969E-2</v>
      </c>
      <c r="H857" s="75">
        <v>-1.1887757980729434</v>
      </c>
      <c r="I857" s="75">
        <v>-1.2420737980126275</v>
      </c>
      <c r="J857" s="44" t="s">
        <v>8626</v>
      </c>
      <c r="K857" s="334" t="s">
        <v>4968</v>
      </c>
      <c r="O857" s="44" t="s">
        <v>3407</v>
      </c>
      <c r="P857" s="75" t="s">
        <v>5336</v>
      </c>
    </row>
    <row r="858" spans="1:16" ht="13" customHeight="1" x14ac:dyDescent="0.15">
      <c r="A858" s="44">
        <v>857</v>
      </c>
      <c r="B858" s="215" t="s">
        <v>6764</v>
      </c>
      <c r="C858" s="215">
        <v>15</v>
      </c>
      <c r="D858" s="334" t="s">
        <v>10981</v>
      </c>
      <c r="E858" s="334" t="s">
        <v>10852</v>
      </c>
      <c r="F858" s="75">
        <v>6.679851471999998E-2</v>
      </c>
      <c r="G858" s="75">
        <v>1.3150016019999999E-2</v>
      </c>
      <c r="H858" s="75">
        <v>-1.1752331940525895</v>
      </c>
      <c r="I858" s="75">
        <v>-1.8810737180948802</v>
      </c>
      <c r="J858" s="44" t="s">
        <v>8626</v>
      </c>
      <c r="K858" s="334" t="s">
        <v>4968</v>
      </c>
      <c r="O858" s="44" t="s">
        <v>3407</v>
      </c>
      <c r="P858" s="75" t="s">
        <v>5336</v>
      </c>
    </row>
    <row r="859" spans="1:16" ht="13" customHeight="1" x14ac:dyDescent="0.15">
      <c r="A859" s="44">
        <v>858</v>
      </c>
      <c r="B859" s="215" t="s">
        <v>6764</v>
      </c>
      <c r="C859" s="215">
        <v>15</v>
      </c>
      <c r="D859" s="334" t="s">
        <v>10981</v>
      </c>
      <c r="E859" s="334" t="s">
        <v>5299</v>
      </c>
      <c r="F859" s="75">
        <v>6.7250003089999968E-2</v>
      </c>
      <c r="G859" s="75">
        <v>1.3335687349999998E-2</v>
      </c>
      <c r="H859" s="75">
        <v>-1.1723076913706114</v>
      </c>
      <c r="I859" s="75">
        <v>-1.8749845949258095</v>
      </c>
      <c r="J859" s="44" t="s">
        <v>8626</v>
      </c>
      <c r="K859" s="334" t="s">
        <v>4968</v>
      </c>
      <c r="O859" s="44" t="s">
        <v>3407</v>
      </c>
      <c r="P859" s="75" t="s">
        <v>5336</v>
      </c>
    </row>
    <row r="860" spans="1:16" ht="13" customHeight="1" x14ac:dyDescent="0.15">
      <c r="A860" s="44">
        <v>859</v>
      </c>
      <c r="B860" s="215" t="s">
        <v>6764</v>
      </c>
      <c r="C860" s="215">
        <v>15</v>
      </c>
      <c r="D860" s="334" t="s">
        <v>10981</v>
      </c>
      <c r="E860" s="334" t="s">
        <v>5299</v>
      </c>
      <c r="F860" s="75">
        <v>6.9675948339999988E-2</v>
      </c>
      <c r="G860" s="75">
        <v>6.8482738239999966E-2</v>
      </c>
      <c r="H860" s="75">
        <v>-1.1569171115127406</v>
      </c>
      <c r="I860" s="75">
        <v>-1.1644188829870503</v>
      </c>
      <c r="J860" s="44" t="s">
        <v>8626</v>
      </c>
      <c r="K860" s="334" t="s">
        <v>4968</v>
      </c>
      <c r="O860" s="44" t="s">
        <v>3407</v>
      </c>
      <c r="P860" s="75" t="s">
        <v>5336</v>
      </c>
    </row>
    <row r="861" spans="1:16" ht="13" customHeight="1" x14ac:dyDescent="0.15">
      <c r="A861" s="44">
        <v>860</v>
      </c>
      <c r="B861" s="215" t="s">
        <v>6764</v>
      </c>
      <c r="C861" s="215">
        <v>15</v>
      </c>
      <c r="D861" s="334" t="s">
        <v>10981</v>
      </c>
      <c r="E861" s="334" t="s">
        <v>5299</v>
      </c>
      <c r="F861" s="75">
        <v>7.3897394849999951E-2</v>
      </c>
      <c r="G861" s="75">
        <v>6.2000013249999986E-2</v>
      </c>
      <c r="H861" s="75">
        <v>-1.1313708717839606</v>
      </c>
      <c r="I861" s="75">
        <v>-1.2076082176888223</v>
      </c>
      <c r="J861" s="44" t="s">
        <v>8626</v>
      </c>
      <c r="K861" s="334" t="s">
        <v>4968</v>
      </c>
      <c r="O861" s="44" t="s">
        <v>3407</v>
      </c>
      <c r="P861" s="75" t="s">
        <v>5336</v>
      </c>
    </row>
    <row r="862" spans="1:16" ht="13" customHeight="1" x14ac:dyDescent="0.15">
      <c r="A862" s="44">
        <v>861</v>
      </c>
      <c r="B862" s="215" t="s">
        <v>6764</v>
      </c>
      <c r="C862" s="215">
        <v>15</v>
      </c>
      <c r="D862" s="334" t="s">
        <v>10981</v>
      </c>
      <c r="E862" s="334" t="s">
        <v>5299</v>
      </c>
      <c r="F862" s="75">
        <v>7.4772152019999996E-2</v>
      </c>
      <c r="G862" s="75">
        <v>2.8378241569999994E-2</v>
      </c>
      <c r="H862" s="75">
        <v>-1.12626011972832</v>
      </c>
      <c r="I862" s="75">
        <v>-1.547014518677895</v>
      </c>
      <c r="J862" s="44" t="s">
        <v>8626</v>
      </c>
      <c r="K862" s="334" t="s">
        <v>4968</v>
      </c>
      <c r="O862" s="44" t="s">
        <v>3407</v>
      </c>
      <c r="P862" s="75" t="s">
        <v>5336</v>
      </c>
    </row>
    <row r="863" spans="1:16" ht="13" customHeight="1" x14ac:dyDescent="0.15">
      <c r="A863" s="44">
        <v>862</v>
      </c>
      <c r="B863" s="215" t="s">
        <v>6764</v>
      </c>
      <c r="C863" s="215">
        <v>15</v>
      </c>
      <c r="D863" s="334" t="s">
        <v>10981</v>
      </c>
      <c r="E863" s="334" t="s">
        <v>5299</v>
      </c>
      <c r="F863" s="75">
        <v>7.6099583849999985E-2</v>
      </c>
      <c r="G863" s="75">
        <v>3.299548640999999E-2</v>
      </c>
      <c r="H863" s="75">
        <v>-1.1186177181590304</v>
      </c>
      <c r="I863" s="75">
        <v>-1.4815454650099393</v>
      </c>
      <c r="J863" s="44" t="s">
        <v>8626</v>
      </c>
      <c r="K863" s="334" t="s">
        <v>4968</v>
      </c>
      <c r="O863" s="44" t="s">
        <v>3407</v>
      </c>
      <c r="P863" s="75" t="s">
        <v>5336</v>
      </c>
    </row>
    <row r="864" spans="1:16" ht="13" customHeight="1" x14ac:dyDescent="0.15">
      <c r="A864" s="44">
        <v>863</v>
      </c>
      <c r="B864" s="215" t="s">
        <v>6764</v>
      </c>
      <c r="C864" s="215">
        <v>15</v>
      </c>
      <c r="D864" s="334" t="s">
        <v>10981</v>
      </c>
      <c r="E864" s="334" t="s">
        <v>5299</v>
      </c>
      <c r="F864" s="75">
        <v>7.6535250279999995E-2</v>
      </c>
      <c r="G864" s="75">
        <v>2.4088359169999997E-2</v>
      </c>
      <c r="H864" s="75">
        <v>-1.1161384932637597</v>
      </c>
      <c r="I864" s="75">
        <v>-1.6181927818897612</v>
      </c>
      <c r="J864" s="44" t="s">
        <v>8626</v>
      </c>
      <c r="K864" s="334" t="s">
        <v>4968</v>
      </c>
      <c r="O864" s="44" t="s">
        <v>3407</v>
      </c>
      <c r="P864" s="75" t="s">
        <v>5336</v>
      </c>
    </row>
    <row r="865" spans="1:16" ht="13" customHeight="1" x14ac:dyDescent="0.15">
      <c r="A865" s="44">
        <v>864</v>
      </c>
      <c r="B865" s="215" t="s">
        <v>6764</v>
      </c>
      <c r="C865" s="215">
        <v>15</v>
      </c>
      <c r="D865" s="334" t="s">
        <v>10981</v>
      </c>
      <c r="E865" s="334" t="s">
        <v>5299</v>
      </c>
      <c r="F865" s="75">
        <v>7.7569119429999972E-2</v>
      </c>
      <c r="G865" s="75">
        <v>2.5071285139999989E-2</v>
      </c>
      <c r="H865" s="75">
        <v>-1.1103111386687783</v>
      </c>
      <c r="I865" s="75">
        <v>-1.6008234037798954</v>
      </c>
      <c r="J865" s="44" t="s">
        <v>8626</v>
      </c>
      <c r="K865" s="334" t="s">
        <v>4968</v>
      </c>
      <c r="O865" s="44" t="s">
        <v>3407</v>
      </c>
      <c r="P865" s="75" t="s">
        <v>5336</v>
      </c>
    </row>
    <row r="866" spans="1:16" ht="13" customHeight="1" x14ac:dyDescent="0.15">
      <c r="A866" s="44">
        <v>865</v>
      </c>
      <c r="B866" s="215" t="s">
        <v>6764</v>
      </c>
      <c r="C866" s="215">
        <v>15</v>
      </c>
      <c r="D866" s="334" t="s">
        <v>10981</v>
      </c>
      <c r="E866" s="334" t="s">
        <v>5299</v>
      </c>
      <c r="F866" s="75">
        <v>7.7717572300000023E-2</v>
      </c>
      <c r="G866" s="75">
        <v>8.8461775219999997E-2</v>
      </c>
      <c r="H866" s="75">
        <v>-1.1094807741193593</v>
      </c>
      <c r="I866" s="75">
        <v>-1.0532443496090291</v>
      </c>
      <c r="J866" s="44" t="s">
        <v>8626</v>
      </c>
      <c r="K866" s="334" t="s">
        <v>4968</v>
      </c>
      <c r="O866" s="44" t="s">
        <v>3407</v>
      </c>
      <c r="P866" s="75" t="s">
        <v>5336</v>
      </c>
    </row>
    <row r="867" spans="1:16" ht="13" customHeight="1" x14ac:dyDescent="0.15">
      <c r="A867" s="44">
        <v>866</v>
      </c>
      <c r="B867" s="215" t="s">
        <v>6764</v>
      </c>
      <c r="C867" s="215">
        <v>15</v>
      </c>
      <c r="D867" s="334" t="s">
        <v>10981</v>
      </c>
      <c r="E867" s="334" t="s">
        <v>10852</v>
      </c>
      <c r="F867" s="75">
        <v>7.9664355259999944E-2</v>
      </c>
      <c r="G867" s="75">
        <v>1.7635499969999992E-2</v>
      </c>
      <c r="H867" s="75">
        <v>-1.0987359543454582</v>
      </c>
      <c r="I867" s="75">
        <v>-1.7536122234853382</v>
      </c>
      <c r="J867" s="44" t="s">
        <v>8626</v>
      </c>
      <c r="K867" s="334" t="s">
        <v>4968</v>
      </c>
      <c r="O867" s="44" t="s">
        <v>3407</v>
      </c>
      <c r="P867" s="75" t="s">
        <v>5336</v>
      </c>
    </row>
    <row r="868" spans="1:16" ht="13" customHeight="1" x14ac:dyDescent="0.15">
      <c r="A868" s="44">
        <v>867</v>
      </c>
      <c r="B868" s="215" t="s">
        <v>6764</v>
      </c>
      <c r="C868" s="215">
        <v>15</v>
      </c>
      <c r="D868" s="334" t="s">
        <v>10981</v>
      </c>
      <c r="E868" s="334" t="s">
        <v>5299</v>
      </c>
      <c r="F868" s="75">
        <v>8.3012450909999994E-2</v>
      </c>
      <c r="G868" s="75">
        <v>3.9273865549999988E-2</v>
      </c>
      <c r="H868" s="75">
        <v>-1.0808567635761372</v>
      </c>
      <c r="I868" s="75">
        <v>-1.4058963509726661</v>
      </c>
      <c r="J868" s="44" t="s">
        <v>8626</v>
      </c>
      <c r="K868" s="334" t="s">
        <v>4968</v>
      </c>
      <c r="O868" s="44" t="s">
        <v>3407</v>
      </c>
      <c r="P868" s="75" t="s">
        <v>5336</v>
      </c>
    </row>
    <row r="869" spans="1:16" ht="13" customHeight="1" x14ac:dyDescent="0.15">
      <c r="A869" s="44">
        <v>868</v>
      </c>
      <c r="B869" s="215" t="s">
        <v>6764</v>
      </c>
      <c r="C869" s="215">
        <v>15</v>
      </c>
      <c r="D869" s="334" t="s">
        <v>10981</v>
      </c>
      <c r="E869" s="334" t="s">
        <v>5299</v>
      </c>
      <c r="F869" s="75">
        <v>8.8110244189999978E-2</v>
      </c>
      <c r="G869" s="75">
        <v>7.3640928099999989E-2</v>
      </c>
      <c r="H869" s="75">
        <v>-1.0549735951458861</v>
      </c>
      <c r="I869" s="75">
        <v>-1.1328807467002242</v>
      </c>
      <c r="J869" s="44" t="s">
        <v>8626</v>
      </c>
      <c r="K869" s="334" t="s">
        <v>4968</v>
      </c>
      <c r="O869" s="44" t="s">
        <v>3407</v>
      </c>
      <c r="P869" s="75" t="s">
        <v>5336</v>
      </c>
    </row>
    <row r="870" spans="1:16" ht="13" customHeight="1" x14ac:dyDescent="0.15">
      <c r="A870" s="44">
        <v>869</v>
      </c>
      <c r="B870" s="215" t="s">
        <v>6764</v>
      </c>
      <c r="C870" s="215">
        <v>15</v>
      </c>
      <c r="D870" s="334" t="s">
        <v>10981</v>
      </c>
      <c r="E870" s="334" t="s">
        <v>5299</v>
      </c>
      <c r="F870" s="75">
        <v>9.5905372049999993E-2</v>
      </c>
      <c r="G870" s="75">
        <v>5.2001731269999976E-2</v>
      </c>
      <c r="H870" s="75">
        <v>-1.0181570655474965</v>
      </c>
      <c r="I870" s="75">
        <v>-1.2839821973557484</v>
      </c>
      <c r="J870" s="44" t="s">
        <v>8626</v>
      </c>
      <c r="K870" s="334" t="s">
        <v>4968</v>
      </c>
      <c r="O870" s="44" t="s">
        <v>3407</v>
      </c>
      <c r="P870" s="75" t="s">
        <v>5336</v>
      </c>
    </row>
    <row r="871" spans="1:16" ht="13" customHeight="1" x14ac:dyDescent="0.15">
      <c r="A871" s="44">
        <v>870</v>
      </c>
      <c r="B871" s="215" t="s">
        <v>6764</v>
      </c>
      <c r="C871" s="215">
        <v>15</v>
      </c>
      <c r="D871" s="334" t="s">
        <v>10981</v>
      </c>
      <c r="E871" s="334" t="s">
        <v>10852</v>
      </c>
      <c r="F871" s="75">
        <v>9.6960547930000002E-2</v>
      </c>
      <c r="G871" s="75">
        <v>4.1789966419999998E-2</v>
      </c>
      <c r="H871" s="75">
        <v>-1.0134049389461151</v>
      </c>
      <c r="I871" s="75">
        <v>-1.3789279778301611</v>
      </c>
      <c r="J871" s="44" t="s">
        <v>8626</v>
      </c>
      <c r="K871" s="334" t="s">
        <v>4968</v>
      </c>
      <c r="O871" s="44" t="s">
        <v>3407</v>
      </c>
      <c r="P871" s="75" t="s">
        <v>5336</v>
      </c>
    </row>
    <row r="872" spans="1:16" ht="13" customHeight="1" x14ac:dyDescent="0.15">
      <c r="A872" s="44">
        <v>871</v>
      </c>
      <c r="B872" s="215" t="s">
        <v>6764</v>
      </c>
      <c r="C872" s="215">
        <v>15</v>
      </c>
      <c r="D872" s="334" t="s">
        <v>10981</v>
      </c>
      <c r="E872" s="334" t="s">
        <v>5299</v>
      </c>
      <c r="F872" s="75">
        <v>9.9781522459999966E-2</v>
      </c>
      <c r="G872" s="75">
        <v>3.5976572869999994E-2</v>
      </c>
      <c r="H872" s="75">
        <v>-1.000949873909238</v>
      </c>
      <c r="I872" s="75">
        <v>-1.4439802099325814</v>
      </c>
      <c r="J872" s="44" t="s">
        <v>8626</v>
      </c>
      <c r="K872" s="334" t="s">
        <v>4968</v>
      </c>
      <c r="O872" s="44" t="s">
        <v>3407</v>
      </c>
      <c r="P872" s="75" t="s">
        <v>5336</v>
      </c>
    </row>
    <row r="873" spans="1:16" ht="13" customHeight="1" x14ac:dyDescent="0.15">
      <c r="A873" s="44">
        <v>872</v>
      </c>
      <c r="B873" s="215" t="s">
        <v>6764</v>
      </c>
      <c r="C873" s="215">
        <v>15</v>
      </c>
      <c r="D873" s="334" t="s">
        <v>10981</v>
      </c>
      <c r="E873" s="334" t="s">
        <v>10852</v>
      </c>
      <c r="F873" s="75">
        <v>0.10689161999999998</v>
      </c>
      <c r="G873" s="75">
        <v>6.0584594369999988E-2</v>
      </c>
      <c r="H873" s="75">
        <v>-0.97105634091295689</v>
      </c>
      <c r="I873" s="75">
        <v>-1.2176377954818558</v>
      </c>
      <c r="J873" s="44" t="s">
        <v>8626</v>
      </c>
      <c r="K873" s="334" t="s">
        <v>4968</v>
      </c>
      <c r="O873" s="44" t="s">
        <v>3407</v>
      </c>
      <c r="P873" s="75" t="s">
        <v>5336</v>
      </c>
    </row>
    <row r="874" spans="1:16" ht="13" customHeight="1" x14ac:dyDescent="0.15">
      <c r="A874" s="44">
        <v>873</v>
      </c>
      <c r="B874" s="215" t="s">
        <v>6764</v>
      </c>
      <c r="C874" s="215">
        <v>15</v>
      </c>
      <c r="D874" s="334" t="s">
        <v>10981</v>
      </c>
      <c r="E874" s="334" t="s">
        <v>10855</v>
      </c>
      <c r="F874" s="75">
        <v>0.10776523299999999</v>
      </c>
      <c r="G874" s="75">
        <v>6.7870129859999948E-2</v>
      </c>
      <c r="H874" s="75">
        <v>-0.96752132775422928</v>
      </c>
      <c r="I874" s="75">
        <v>-1.1683213198459952</v>
      </c>
      <c r="J874" s="44" t="s">
        <v>8626</v>
      </c>
      <c r="K874" s="334" t="s">
        <v>4968</v>
      </c>
      <c r="O874" s="44" t="s">
        <v>3407</v>
      </c>
      <c r="P874" s="75" t="s">
        <v>5336</v>
      </c>
    </row>
    <row r="875" spans="1:16" ht="13" customHeight="1" x14ac:dyDescent="0.15">
      <c r="A875" s="44">
        <v>874</v>
      </c>
      <c r="B875" s="215" t="s">
        <v>6764</v>
      </c>
      <c r="C875" s="215">
        <v>15</v>
      </c>
      <c r="D875" s="334" t="s">
        <v>10981</v>
      </c>
      <c r="E875" s="334" t="s">
        <v>5299</v>
      </c>
      <c r="F875" s="75">
        <v>0.11136286599999999</v>
      </c>
      <c r="G875" s="75">
        <v>4.8457456939999984E-2</v>
      </c>
      <c r="H875" s="75">
        <v>-0.95325960072230131</v>
      </c>
      <c r="I875" s="75">
        <v>-1.3146393814883437</v>
      </c>
      <c r="J875" s="44" t="s">
        <v>8626</v>
      </c>
      <c r="K875" s="334" t="s">
        <v>4968</v>
      </c>
      <c r="O875" s="44" t="s">
        <v>3407</v>
      </c>
      <c r="P875" s="75" t="s">
        <v>5336</v>
      </c>
    </row>
    <row r="876" spans="1:16" ht="13" customHeight="1" x14ac:dyDescent="0.15">
      <c r="A876" s="44">
        <v>875</v>
      </c>
      <c r="B876" s="215" t="s">
        <v>6764</v>
      </c>
      <c r="C876" s="215">
        <v>15</v>
      </c>
      <c r="D876" s="334" t="s">
        <v>10981</v>
      </c>
      <c r="E876" s="334" t="s">
        <v>5299</v>
      </c>
      <c r="F876" s="75">
        <v>0.11295891620000001</v>
      </c>
      <c r="G876" s="75">
        <v>1.5420680009999991E-2</v>
      </c>
      <c r="H876" s="75">
        <v>-0.94707948317096757</v>
      </c>
      <c r="I876" s="75">
        <v>-1.811896474658665</v>
      </c>
      <c r="J876" s="44" t="s">
        <v>8626</v>
      </c>
      <c r="K876" s="334" t="s">
        <v>4968</v>
      </c>
      <c r="O876" s="44" t="s">
        <v>3407</v>
      </c>
      <c r="P876" s="75" t="s">
        <v>5336</v>
      </c>
    </row>
    <row r="877" spans="1:16" ht="13" customHeight="1" x14ac:dyDescent="0.15">
      <c r="A877" s="44">
        <v>876</v>
      </c>
      <c r="B877" s="215" t="s">
        <v>6764</v>
      </c>
      <c r="C877" s="215">
        <v>15</v>
      </c>
      <c r="D877" s="334" t="s">
        <v>10981</v>
      </c>
      <c r="E877" s="334" t="s">
        <v>5299</v>
      </c>
      <c r="F877" s="75">
        <v>0.11850223319999993</v>
      </c>
      <c r="G877" s="75">
        <v>4.9720910760000001E-2</v>
      </c>
      <c r="H877" s="75">
        <v>-0.92627346520410303</v>
      </c>
      <c r="I877" s="75">
        <v>-1.3034609247926676</v>
      </c>
      <c r="J877" s="44" t="s">
        <v>8626</v>
      </c>
      <c r="K877" s="334" t="s">
        <v>4968</v>
      </c>
      <c r="O877" s="44" t="s">
        <v>3407</v>
      </c>
      <c r="P877" s="75" t="s">
        <v>5336</v>
      </c>
    </row>
    <row r="878" spans="1:16" ht="13" customHeight="1" x14ac:dyDescent="0.15">
      <c r="A878" s="44">
        <v>877</v>
      </c>
      <c r="B878" s="215" t="s">
        <v>6764</v>
      </c>
      <c r="C878" s="215">
        <v>15</v>
      </c>
      <c r="D878" s="334" t="s">
        <v>10981</v>
      </c>
      <c r="E878" s="334" t="s">
        <v>5299</v>
      </c>
      <c r="F878" s="75">
        <v>0.13634904109999998</v>
      </c>
      <c r="G878" s="75">
        <v>5.6621331149999968E-2</v>
      </c>
      <c r="H878" s="75">
        <v>-0.86534791196835825</v>
      </c>
      <c r="I878" s="75">
        <v>-1.2470199247218179</v>
      </c>
      <c r="J878" s="44" t="s">
        <v>8626</v>
      </c>
      <c r="K878" s="334" t="s">
        <v>4968</v>
      </c>
      <c r="O878" s="44" t="s">
        <v>3407</v>
      </c>
      <c r="P878" s="75" t="s">
        <v>5336</v>
      </c>
    </row>
    <row r="879" spans="1:16" ht="13" customHeight="1" x14ac:dyDescent="0.15">
      <c r="A879" s="44">
        <v>878</v>
      </c>
      <c r="B879" s="215" t="s">
        <v>6764</v>
      </c>
      <c r="C879" s="215">
        <v>15</v>
      </c>
      <c r="D879" s="334" t="s">
        <v>10981</v>
      </c>
      <c r="E879" s="334" t="s">
        <v>5299</v>
      </c>
      <c r="F879" s="75">
        <v>0.14053237830000001</v>
      </c>
      <c r="G879" s="75">
        <v>8.5637009329999972E-2</v>
      </c>
      <c r="H879" s="75">
        <v>-0.85222360389408136</v>
      </c>
      <c r="I879" s="75">
        <v>-1.0673385078203508</v>
      </c>
      <c r="J879" s="44" t="s">
        <v>8626</v>
      </c>
      <c r="K879" s="334" t="s">
        <v>4968</v>
      </c>
      <c r="O879" s="44" t="s">
        <v>3407</v>
      </c>
      <c r="P879" s="75" t="s">
        <v>5336</v>
      </c>
    </row>
    <row r="880" spans="1:16" ht="13" customHeight="1" x14ac:dyDescent="0.15">
      <c r="A880" s="44">
        <v>879</v>
      </c>
      <c r="B880" s="215" t="s">
        <v>6764</v>
      </c>
      <c r="C880" s="215">
        <v>15</v>
      </c>
      <c r="D880" s="334" t="s">
        <v>10981</v>
      </c>
      <c r="E880" s="334" t="s">
        <v>5299</v>
      </c>
      <c r="F880" s="75">
        <v>0.14170973359999997</v>
      </c>
      <c r="G880" s="75">
        <v>9.0216266989999988E-2</v>
      </c>
      <c r="H880" s="75">
        <v>-0.84860031839341854</v>
      </c>
      <c r="I880" s="75">
        <v>-1.044715147302433</v>
      </c>
      <c r="J880" s="44" t="s">
        <v>8626</v>
      </c>
      <c r="K880" s="334" t="s">
        <v>4968</v>
      </c>
      <c r="O880" s="44" t="s">
        <v>3407</v>
      </c>
      <c r="P880" s="75" t="s">
        <v>5336</v>
      </c>
    </row>
    <row r="881" spans="1:16" ht="13" customHeight="1" x14ac:dyDescent="0.15">
      <c r="A881" s="44">
        <v>880</v>
      </c>
      <c r="B881" s="215" t="s">
        <v>6764</v>
      </c>
      <c r="C881" s="215">
        <v>15</v>
      </c>
      <c r="D881" s="334" t="s">
        <v>10981</v>
      </c>
      <c r="E881" s="334" t="s">
        <v>5299</v>
      </c>
      <c r="F881" s="75">
        <v>0.14345773780000001</v>
      </c>
      <c r="G881" s="75">
        <v>3.0482267199999993E-2</v>
      </c>
      <c r="H881" s="75">
        <v>-0.84327602188147643</v>
      </c>
      <c r="I881" s="75">
        <v>-1.5159527343196046</v>
      </c>
      <c r="J881" s="44" t="s">
        <v>8626</v>
      </c>
      <c r="K881" s="334" t="s">
        <v>4968</v>
      </c>
      <c r="O881" s="44" t="s">
        <v>3407</v>
      </c>
      <c r="P881" s="75" t="s">
        <v>5336</v>
      </c>
    </row>
    <row r="882" spans="1:16" ht="13" customHeight="1" x14ac:dyDescent="0.15">
      <c r="A882" s="44">
        <v>881</v>
      </c>
      <c r="B882" s="215" t="s">
        <v>6764</v>
      </c>
      <c r="C882" s="215">
        <v>15</v>
      </c>
      <c r="D882" s="334" t="s">
        <v>10981</v>
      </c>
      <c r="E882" s="334" t="s">
        <v>5299</v>
      </c>
      <c r="F882" s="75">
        <v>0.14551631139999996</v>
      </c>
      <c r="G882" s="75">
        <v>9.6247075189999934E-2</v>
      </c>
      <c r="H882" s="75">
        <v>-0.83708832245837883</v>
      </c>
      <c r="I882" s="75">
        <v>-1.0166124592027723</v>
      </c>
      <c r="J882" s="44" t="s">
        <v>8626</v>
      </c>
      <c r="K882" s="334" t="s">
        <v>4968</v>
      </c>
      <c r="O882" s="44" t="s">
        <v>3407</v>
      </c>
      <c r="P882" s="75" t="s">
        <v>5336</v>
      </c>
    </row>
    <row r="883" spans="1:16" ht="13" customHeight="1" x14ac:dyDescent="0.15">
      <c r="A883" s="44">
        <v>882</v>
      </c>
      <c r="B883" s="215" t="s">
        <v>6764</v>
      </c>
      <c r="C883" s="215">
        <v>15</v>
      </c>
      <c r="D883" s="334" t="s">
        <v>10981</v>
      </c>
      <c r="E883" s="334" t="s">
        <v>5299</v>
      </c>
      <c r="F883" s="75">
        <v>0.14836272909999998</v>
      </c>
      <c r="G883" s="75">
        <v>5.2828909219999963E-2</v>
      </c>
      <c r="H883" s="75">
        <v>-0.82867518651780436</v>
      </c>
      <c r="I883" s="75">
        <v>-1.2771283562754965</v>
      </c>
      <c r="J883" s="44" t="s">
        <v>8626</v>
      </c>
      <c r="K883" s="334" t="s">
        <v>4968</v>
      </c>
      <c r="O883" s="44" t="s">
        <v>3407</v>
      </c>
      <c r="P883" s="75" t="s">
        <v>5336</v>
      </c>
    </row>
    <row r="884" spans="1:16" ht="13" customHeight="1" x14ac:dyDescent="0.15">
      <c r="A884" s="44">
        <v>883</v>
      </c>
      <c r="B884" s="215" t="s">
        <v>6764</v>
      </c>
      <c r="C884" s="215">
        <v>15</v>
      </c>
      <c r="D884" s="334" t="s">
        <v>10981</v>
      </c>
      <c r="E884" s="334" t="s">
        <v>5299</v>
      </c>
      <c r="F884" s="75">
        <v>0.14976934760000002</v>
      </c>
      <c r="G884" s="75">
        <v>6.9305113799999998E-2</v>
      </c>
      <c r="H884" s="75">
        <v>-0.82457706200601311</v>
      </c>
      <c r="I884" s="75">
        <v>-1.159234719021913</v>
      </c>
      <c r="J884" s="44" t="s">
        <v>8626</v>
      </c>
      <c r="K884" s="334" t="s">
        <v>4968</v>
      </c>
      <c r="O884" s="44" t="s">
        <v>3407</v>
      </c>
      <c r="P884" s="75" t="s">
        <v>5336</v>
      </c>
    </row>
    <row r="885" spans="1:16" ht="13" customHeight="1" x14ac:dyDescent="0.15">
      <c r="A885" s="44">
        <v>884</v>
      </c>
      <c r="B885" s="215" t="s">
        <v>6764</v>
      </c>
      <c r="C885" s="215">
        <v>15</v>
      </c>
      <c r="D885" s="334" t="s">
        <v>10981</v>
      </c>
      <c r="E885" s="334" t="s">
        <v>5299</v>
      </c>
      <c r="F885" s="75">
        <v>0.15417227289999996</v>
      </c>
      <c r="G885" s="75">
        <v>5.7652744499999971E-2</v>
      </c>
      <c r="H885" s="75">
        <v>-0.81199372491856348</v>
      </c>
      <c r="I885" s="75">
        <v>-1.2391800137320743</v>
      </c>
      <c r="J885" s="44" t="s">
        <v>8626</v>
      </c>
      <c r="K885" s="334" t="s">
        <v>4968</v>
      </c>
      <c r="O885" s="44" t="s">
        <v>3407</v>
      </c>
      <c r="P885" s="75" t="s">
        <v>5336</v>
      </c>
    </row>
    <row r="886" spans="1:16" ht="13" customHeight="1" x14ac:dyDescent="0.15">
      <c r="A886" s="44">
        <v>885</v>
      </c>
      <c r="B886" s="215" t="s">
        <v>6764</v>
      </c>
      <c r="C886" s="215">
        <v>15</v>
      </c>
      <c r="D886" s="334" t="s">
        <v>10981</v>
      </c>
      <c r="E886" s="334" t="s">
        <v>5299</v>
      </c>
      <c r="F886" s="75">
        <v>0.15867588049999998</v>
      </c>
      <c r="G886" s="75">
        <v>8.6337309039999963E-2</v>
      </c>
      <c r="H886" s="75">
        <v>-0.79948908308660493</v>
      </c>
      <c r="I886" s="75">
        <v>-1.0638014915529428</v>
      </c>
      <c r="J886" s="44" t="s">
        <v>8626</v>
      </c>
      <c r="K886" s="334" t="s">
        <v>4968</v>
      </c>
      <c r="O886" s="44" t="s">
        <v>3407</v>
      </c>
      <c r="P886" s="75" t="s">
        <v>5336</v>
      </c>
    </row>
    <row r="887" spans="1:16" ht="13" customHeight="1" x14ac:dyDescent="0.15">
      <c r="A887" s="44">
        <v>886</v>
      </c>
      <c r="B887" s="215" t="s">
        <v>6764</v>
      </c>
      <c r="C887" s="215">
        <v>15</v>
      </c>
      <c r="D887" s="334" t="s">
        <v>10981</v>
      </c>
      <c r="E887" s="334" t="s">
        <v>5299</v>
      </c>
      <c r="F887" s="75">
        <v>0.16457815919999996</v>
      </c>
      <c r="G887" s="75">
        <v>9.3813090889999964E-2</v>
      </c>
      <c r="H887" s="75">
        <v>-0.78362779955073303</v>
      </c>
      <c r="I887" s="75">
        <v>-1.027736554962067</v>
      </c>
      <c r="J887" s="44" t="s">
        <v>8626</v>
      </c>
      <c r="K887" s="334" t="s">
        <v>4968</v>
      </c>
      <c r="O887" s="44" t="s">
        <v>3407</v>
      </c>
      <c r="P887" s="75" t="s">
        <v>5336</v>
      </c>
    </row>
    <row r="888" spans="1:16" ht="13" customHeight="1" x14ac:dyDescent="0.15">
      <c r="A888" s="44">
        <v>887</v>
      </c>
      <c r="B888" s="215" t="s">
        <v>6764</v>
      </c>
      <c r="C888" s="215">
        <v>15</v>
      </c>
      <c r="D888" s="334" t="s">
        <v>10981</v>
      </c>
      <c r="E888" s="334" t="s">
        <v>5299</v>
      </c>
      <c r="F888" s="75">
        <v>0.16839350129999997</v>
      </c>
      <c r="G888" s="75">
        <v>6.2758565149999987E-2</v>
      </c>
      <c r="H888" s="75">
        <v>-0.77367467295518988</v>
      </c>
      <c r="I888" s="75">
        <v>-1.2023269942527366</v>
      </c>
      <c r="J888" s="44" t="s">
        <v>8626</v>
      </c>
      <c r="K888" s="334" t="s">
        <v>4968</v>
      </c>
      <c r="O888" s="44" t="s">
        <v>3407</v>
      </c>
      <c r="P888" s="75" t="s">
        <v>5336</v>
      </c>
    </row>
    <row r="889" spans="1:16" ht="13" customHeight="1" x14ac:dyDescent="0.15">
      <c r="A889" s="44">
        <v>888</v>
      </c>
      <c r="B889" s="215" t="s">
        <v>6764</v>
      </c>
      <c r="C889" s="215">
        <v>15</v>
      </c>
      <c r="D889" s="334" t="s">
        <v>10981</v>
      </c>
      <c r="E889" s="334" t="s">
        <v>5299</v>
      </c>
      <c r="F889" s="75">
        <v>0.18107741559999999</v>
      </c>
      <c r="G889" s="75">
        <v>9.2460459309999951E-2</v>
      </c>
      <c r="H889" s="75">
        <v>-0.74213571253479593</v>
      </c>
      <c r="I889" s="75">
        <v>-1.0340439534752353</v>
      </c>
      <c r="J889" s="44" t="s">
        <v>8626</v>
      </c>
      <c r="K889" s="334" t="s">
        <v>4968</v>
      </c>
      <c r="O889" s="44" t="s">
        <v>3407</v>
      </c>
      <c r="P889" s="75" t="s">
        <v>5336</v>
      </c>
    </row>
    <row r="890" spans="1:16" ht="13" customHeight="1" x14ac:dyDescent="0.15">
      <c r="A890" s="44">
        <v>889</v>
      </c>
      <c r="B890" s="215" t="s">
        <v>6764</v>
      </c>
      <c r="C890" s="215">
        <v>15</v>
      </c>
      <c r="D890" s="334" t="s">
        <v>10981</v>
      </c>
      <c r="E890" s="334" t="s">
        <v>5299</v>
      </c>
      <c r="F890" s="75">
        <v>0.18183697400000004</v>
      </c>
      <c r="G890" s="75">
        <v>8.2163942129999959E-2</v>
      </c>
      <c r="H890" s="75">
        <v>-0.74031780443903006</v>
      </c>
      <c r="I890" s="75">
        <v>-1.0853187319687831</v>
      </c>
      <c r="J890" s="44" t="s">
        <v>8626</v>
      </c>
      <c r="K890" s="334" t="s">
        <v>4968</v>
      </c>
      <c r="O890" s="44" t="s">
        <v>3407</v>
      </c>
      <c r="P890" s="75" t="s">
        <v>5336</v>
      </c>
    </row>
    <row r="891" spans="1:16" ht="13" customHeight="1" x14ac:dyDescent="0.15">
      <c r="A891" s="44">
        <v>890</v>
      </c>
      <c r="B891" s="215" t="s">
        <v>6764</v>
      </c>
      <c r="C891" s="215">
        <v>15</v>
      </c>
      <c r="D891" s="334" t="s">
        <v>10981</v>
      </c>
      <c r="E891" s="334" t="s">
        <v>5299</v>
      </c>
      <c r="F891" s="75">
        <v>0.19381554140000001</v>
      </c>
      <c r="G891" s="75">
        <v>4.3592162220000001E-2</v>
      </c>
      <c r="H891" s="75">
        <v>-0.71261140131186607</v>
      </c>
      <c r="I891" s="75">
        <v>-1.3605915889560358</v>
      </c>
      <c r="J891" s="44" t="s">
        <v>8626</v>
      </c>
      <c r="K891" s="334" t="s">
        <v>4968</v>
      </c>
      <c r="O891" s="44" t="s">
        <v>3407</v>
      </c>
      <c r="P891" s="75" t="s">
        <v>5336</v>
      </c>
    </row>
    <row r="892" spans="1:16" ht="13" customHeight="1" x14ac:dyDescent="0.15">
      <c r="A892" s="44">
        <v>891</v>
      </c>
      <c r="B892" s="215" t="s">
        <v>6764</v>
      </c>
      <c r="C892" s="215">
        <v>15</v>
      </c>
      <c r="D892" s="334" t="s">
        <v>10981</v>
      </c>
      <c r="E892" s="334" t="s">
        <v>5299</v>
      </c>
      <c r="F892" s="75">
        <v>0.22281267769999996</v>
      </c>
      <c r="G892" s="75">
        <v>8.8982829439999953E-2</v>
      </c>
      <c r="H892" s="75">
        <v>-0.65206010210462428</v>
      </c>
      <c r="I892" s="75">
        <v>-1.0506937888482344</v>
      </c>
      <c r="J892" s="44" t="s">
        <v>8626</v>
      </c>
      <c r="K892" s="334" t="s">
        <v>4968</v>
      </c>
      <c r="O892" s="44" t="s">
        <v>3407</v>
      </c>
      <c r="P892" s="75" t="s">
        <v>5336</v>
      </c>
    </row>
    <row r="893" spans="1:16" ht="13" customHeight="1" x14ac:dyDescent="0.15">
      <c r="A893" s="44">
        <v>892</v>
      </c>
      <c r="B893" s="215" t="s">
        <v>6764</v>
      </c>
      <c r="C893" s="215">
        <v>15</v>
      </c>
      <c r="D893" s="334" t="s">
        <v>10981</v>
      </c>
      <c r="E893" s="334" t="s">
        <v>5299</v>
      </c>
      <c r="F893" s="75">
        <v>0.24324427389999997</v>
      </c>
      <c r="G893" s="75">
        <v>8.6737846729999971E-2</v>
      </c>
      <c r="H893" s="75">
        <v>-0.61395737446311738</v>
      </c>
      <c r="I893" s="75">
        <v>-1.0617913634287437</v>
      </c>
      <c r="J893" s="44" t="s">
        <v>8626</v>
      </c>
      <c r="K893" s="334" t="s">
        <v>4968</v>
      </c>
      <c r="O893" s="44" t="s">
        <v>3407</v>
      </c>
      <c r="P893" s="75" t="s">
        <v>5336</v>
      </c>
    </row>
    <row r="894" spans="1:16" ht="13" customHeight="1" x14ac:dyDescent="0.15">
      <c r="A894" s="44">
        <v>893</v>
      </c>
      <c r="B894" s="215" t="s">
        <v>6764</v>
      </c>
      <c r="C894" s="215">
        <v>15</v>
      </c>
      <c r="D894" s="334" t="s">
        <v>10981</v>
      </c>
      <c r="E894" s="334" t="s">
        <v>5299</v>
      </c>
      <c r="F894" s="75">
        <v>0.25044851049999994</v>
      </c>
      <c r="G894" s="75">
        <v>8.9798611249999952E-2</v>
      </c>
      <c r="H894" s="75">
        <v>-0.60128154685949142</v>
      </c>
      <c r="I894" s="75">
        <v>-1.046730379714939</v>
      </c>
      <c r="J894" s="44" t="s">
        <v>8626</v>
      </c>
      <c r="K894" s="334" t="s">
        <v>4968</v>
      </c>
      <c r="O894" s="44" t="s">
        <v>3407</v>
      </c>
      <c r="P894" s="75" t="s">
        <v>5336</v>
      </c>
    </row>
    <row r="895" spans="1:16" ht="13" customHeight="1" x14ac:dyDescent="0.15">
      <c r="A895" s="44">
        <v>894</v>
      </c>
      <c r="B895" s="215" t="s">
        <v>6764</v>
      </c>
      <c r="C895" s="215">
        <v>15</v>
      </c>
      <c r="D895" s="334" t="s">
        <v>10981</v>
      </c>
      <c r="E895" s="334" t="s">
        <v>5299</v>
      </c>
      <c r="F895" s="75">
        <v>0.26225331079999997</v>
      </c>
      <c r="G895" s="75">
        <v>8.0879629219999957E-2</v>
      </c>
      <c r="H895" s="75">
        <v>-0.58127902037713264</v>
      </c>
      <c r="I895" s="75">
        <v>-1.0921608483675636</v>
      </c>
      <c r="J895" s="44" t="s">
        <v>8626</v>
      </c>
      <c r="K895" s="334" t="s">
        <v>4968</v>
      </c>
      <c r="O895" s="44" t="s">
        <v>3407</v>
      </c>
      <c r="P895" s="75" t="s">
        <v>5336</v>
      </c>
    </row>
    <row r="896" spans="1:16" ht="13" customHeight="1" x14ac:dyDescent="0.15">
      <c r="A896" s="44">
        <v>895</v>
      </c>
      <c r="B896" s="215" t="s">
        <v>6764</v>
      </c>
      <c r="C896" s="215">
        <v>15</v>
      </c>
      <c r="D896" s="334" t="s">
        <v>10981</v>
      </c>
      <c r="E896" s="334" t="s">
        <v>5299</v>
      </c>
      <c r="F896" s="75">
        <v>0.35850663929999999</v>
      </c>
      <c r="G896" s="75">
        <v>8.2314523059999992E-2</v>
      </c>
      <c r="H896" s="75">
        <v>-0.44550279708222251</v>
      </c>
      <c r="I896" s="75">
        <v>-1.0845235338232506</v>
      </c>
      <c r="J896" s="44" t="s">
        <v>8626</v>
      </c>
      <c r="K896" s="334" t="s">
        <v>4968</v>
      </c>
      <c r="O896" s="44" t="s">
        <v>3407</v>
      </c>
      <c r="P896" s="75" t="s">
        <v>5336</v>
      </c>
    </row>
    <row r="897" spans="1:16" ht="13" customHeight="1" x14ac:dyDescent="0.15">
      <c r="A897" s="44">
        <v>896</v>
      </c>
      <c r="B897" s="215" t="s">
        <v>6764</v>
      </c>
      <c r="C897" s="215">
        <v>15</v>
      </c>
      <c r="D897" s="334" t="s">
        <v>10981</v>
      </c>
      <c r="E897" s="334" t="s">
        <v>5299</v>
      </c>
      <c r="F897" s="75">
        <v>0.37205282019999997</v>
      </c>
      <c r="G897" s="75">
        <v>5.3031798520000013E-2</v>
      </c>
      <c r="H897" s="75">
        <v>-0.42939539911552643</v>
      </c>
      <c r="I897" s="75">
        <v>-1.2754636439720171</v>
      </c>
      <c r="J897" s="44" t="s">
        <v>8626</v>
      </c>
      <c r="K897" s="334" t="s">
        <v>4968</v>
      </c>
      <c r="O897" s="44" t="s">
        <v>3407</v>
      </c>
      <c r="P897" s="75" t="s">
        <v>5336</v>
      </c>
    </row>
    <row r="898" spans="1:16" ht="13" customHeight="1" x14ac:dyDescent="0.15">
      <c r="A898" s="44">
        <v>897</v>
      </c>
      <c r="B898" s="215" t="s">
        <v>6764</v>
      </c>
      <c r="C898" s="215">
        <v>15</v>
      </c>
      <c r="D898" s="334" t="s">
        <v>10981</v>
      </c>
      <c r="E898" s="334" t="s">
        <v>5299</v>
      </c>
      <c r="F898" s="75">
        <v>0.39770891469999992</v>
      </c>
      <c r="G898" s="75">
        <v>2.6779694709999986E-2</v>
      </c>
      <c r="H898" s="75">
        <v>-0.40043467413439626</v>
      </c>
      <c r="I898" s="75">
        <v>-1.5721943782768897</v>
      </c>
      <c r="J898" s="44" t="s">
        <v>8626</v>
      </c>
      <c r="K898" s="334" t="s">
        <v>4968</v>
      </c>
      <c r="O898" s="44" t="s">
        <v>3407</v>
      </c>
      <c r="P898" s="75" t="s">
        <v>5336</v>
      </c>
    </row>
    <row r="899" spans="1:16" ht="13" customHeight="1" x14ac:dyDescent="0.15">
      <c r="A899" s="44">
        <v>898</v>
      </c>
      <c r="B899" s="215" t="s">
        <v>6764</v>
      </c>
      <c r="C899" s="215">
        <v>15</v>
      </c>
      <c r="D899" s="334" t="s">
        <v>10981</v>
      </c>
      <c r="E899" s="334" t="s">
        <v>5299</v>
      </c>
      <c r="F899" s="75">
        <v>0.41235941769999995</v>
      </c>
      <c r="G899" s="75">
        <v>4.5954312449999993E-2</v>
      </c>
      <c r="H899" s="75">
        <v>-0.38472408232205474</v>
      </c>
      <c r="I899" s="75">
        <v>-1.3376737272515686</v>
      </c>
      <c r="J899" s="44" t="s">
        <v>8626</v>
      </c>
      <c r="K899" s="334" t="s">
        <v>4968</v>
      </c>
      <c r="O899" s="44" t="s">
        <v>3407</v>
      </c>
      <c r="P899" s="75" t="s">
        <v>5336</v>
      </c>
    </row>
    <row r="900" spans="1:16" ht="13" customHeight="1" x14ac:dyDescent="0.15">
      <c r="A900" s="44">
        <v>899</v>
      </c>
      <c r="B900" s="215" t="s">
        <v>6764</v>
      </c>
      <c r="C900" s="215">
        <v>15</v>
      </c>
      <c r="D900" s="334" t="s">
        <v>10981</v>
      </c>
      <c r="E900" s="334" t="s">
        <v>5299</v>
      </c>
      <c r="F900" s="75">
        <v>0.4125403218</v>
      </c>
      <c r="G900" s="75">
        <v>2.9640060859999984E-2</v>
      </c>
      <c r="H900" s="75">
        <v>-0.38453359698212519</v>
      </c>
      <c r="I900" s="75">
        <v>-1.5281209089540106</v>
      </c>
      <c r="J900" s="44" t="s">
        <v>8626</v>
      </c>
      <c r="K900" s="334" t="s">
        <v>4968</v>
      </c>
      <c r="O900" s="44" t="s">
        <v>3407</v>
      </c>
      <c r="P900" s="75" t="s">
        <v>5336</v>
      </c>
    </row>
    <row r="901" spans="1:16" ht="13" customHeight="1" x14ac:dyDescent="0.15">
      <c r="A901" s="44">
        <v>900</v>
      </c>
      <c r="B901" s="215" t="s">
        <v>6764</v>
      </c>
      <c r="C901" s="215">
        <v>15</v>
      </c>
      <c r="D901" s="334" t="s">
        <v>10981</v>
      </c>
      <c r="E901" s="334" t="s">
        <v>5299</v>
      </c>
      <c r="F901" s="75">
        <v>0.43085294120000001</v>
      </c>
      <c r="G901" s="75">
        <v>6.3207986619999962E-2</v>
      </c>
      <c r="H901" s="75">
        <v>-0.36567093801475181</v>
      </c>
      <c r="I901" s="75">
        <v>-1.1992280431439992</v>
      </c>
      <c r="J901" s="44" t="s">
        <v>8626</v>
      </c>
      <c r="K901" s="334" t="s">
        <v>4968</v>
      </c>
      <c r="O901" s="44" t="s">
        <v>3407</v>
      </c>
      <c r="P901" s="75" t="s">
        <v>5336</v>
      </c>
    </row>
    <row r="902" spans="1:16" ht="13" customHeight="1" x14ac:dyDescent="0.15">
      <c r="A902" s="44">
        <v>901</v>
      </c>
      <c r="B902" s="215" t="s">
        <v>6764</v>
      </c>
      <c r="C902" s="215">
        <v>15</v>
      </c>
      <c r="D902" s="334" t="s">
        <v>10981</v>
      </c>
      <c r="E902" s="334" t="s">
        <v>5299</v>
      </c>
      <c r="F902" s="75">
        <v>0.50941595319999999</v>
      </c>
      <c r="G902" s="75">
        <v>4.3415728159999979E-2</v>
      </c>
      <c r="H902" s="75">
        <v>-0.29292745851209617</v>
      </c>
      <c r="I902" s="75">
        <v>-1.362352910679123</v>
      </c>
      <c r="J902" s="44" t="s">
        <v>8626</v>
      </c>
      <c r="K902" s="334" t="s">
        <v>4968</v>
      </c>
      <c r="O902" s="44" t="s">
        <v>3407</v>
      </c>
      <c r="P902" s="75" t="s">
        <v>5336</v>
      </c>
    </row>
    <row r="903" spans="1:16" ht="13" customHeight="1" x14ac:dyDescent="0.15">
      <c r="A903" s="44">
        <v>902</v>
      </c>
      <c r="B903" s="215" t="s">
        <v>6764</v>
      </c>
      <c r="C903" s="215">
        <v>15</v>
      </c>
      <c r="D903" s="334" t="s">
        <v>10981</v>
      </c>
      <c r="E903" s="334" t="s">
        <v>5299</v>
      </c>
      <c r="F903" s="75">
        <v>0.55175286150000002</v>
      </c>
      <c r="G903" s="75">
        <v>4.4976614329999991E-2</v>
      </c>
      <c r="H903" s="75">
        <v>-0.25825540582296808</v>
      </c>
      <c r="I903" s="75">
        <v>-1.3470132397216272</v>
      </c>
      <c r="J903" s="44" t="s">
        <v>8626</v>
      </c>
      <c r="K903" s="334" t="s">
        <v>4968</v>
      </c>
      <c r="O903" s="44" t="s">
        <v>3407</v>
      </c>
      <c r="P903" s="75" t="s">
        <v>5336</v>
      </c>
    </row>
    <row r="904" spans="1:16" ht="13" customHeight="1" x14ac:dyDescent="0.15">
      <c r="A904" s="44">
        <v>903</v>
      </c>
      <c r="B904" s="215" t="s">
        <v>6764</v>
      </c>
      <c r="C904" s="215">
        <v>15</v>
      </c>
      <c r="D904" s="334" t="s">
        <v>10981</v>
      </c>
      <c r="E904" s="334" t="s">
        <v>5299</v>
      </c>
      <c r="F904" s="75">
        <v>0.8303092608999999</v>
      </c>
      <c r="G904" s="75">
        <v>2.4679245999999991E-2</v>
      </c>
      <c r="H904" s="75">
        <v>-8.0760118122349803E-2</v>
      </c>
      <c r="I904" s="75">
        <v>-1.6076681129954229</v>
      </c>
      <c r="J904" s="44" t="s">
        <v>8626</v>
      </c>
      <c r="K904" s="334" t="s">
        <v>4968</v>
      </c>
      <c r="O904" s="44" t="s">
        <v>3407</v>
      </c>
      <c r="P904" s="75" t="s">
        <v>5336</v>
      </c>
    </row>
    <row r="905" spans="1:16" ht="13" customHeight="1" x14ac:dyDescent="0.15">
      <c r="A905" s="44">
        <v>904</v>
      </c>
      <c r="B905" s="215" t="s">
        <v>6764</v>
      </c>
      <c r="C905" s="215">
        <v>15</v>
      </c>
      <c r="D905" s="334" t="s">
        <v>10981</v>
      </c>
      <c r="E905" s="334" t="s">
        <v>5299</v>
      </c>
      <c r="F905" s="75">
        <v>0.91743829950000011</v>
      </c>
      <c r="G905" s="75">
        <v>4.1559659479999997E-2</v>
      </c>
      <c r="H905" s="75">
        <v>-3.7423133710993178E-2</v>
      </c>
      <c r="I905" s="75">
        <v>-1.3813280195018387</v>
      </c>
      <c r="J905" s="44" t="s">
        <v>8626</v>
      </c>
      <c r="K905" s="334" t="s">
        <v>4968</v>
      </c>
      <c r="O905" s="44" t="s">
        <v>3407</v>
      </c>
      <c r="P905" s="75" t="s">
        <v>5336</v>
      </c>
    </row>
    <row r="906" spans="1:16" ht="13" customHeight="1" x14ac:dyDescent="0.15">
      <c r="A906" s="44">
        <v>905</v>
      </c>
      <c r="B906" s="215" t="s">
        <v>6764</v>
      </c>
      <c r="C906" s="215">
        <v>15</v>
      </c>
      <c r="D906" s="334" t="s">
        <v>10981</v>
      </c>
      <c r="E906" s="334" t="s">
        <v>5299</v>
      </c>
      <c r="F906" s="75">
        <v>0.98091027180000012</v>
      </c>
      <c r="G906" s="75">
        <v>3.4654212589999997E-2</v>
      </c>
      <c r="H906" s="75">
        <v>-8.3707176398124857E-3</v>
      </c>
      <c r="I906" s="75">
        <v>-1.4602439647061687</v>
      </c>
      <c r="J906" s="44" t="s">
        <v>8626</v>
      </c>
      <c r="K906" s="334" t="s">
        <v>4968</v>
      </c>
      <c r="O906" s="44" t="s">
        <v>3407</v>
      </c>
      <c r="P906" s="75" t="s">
        <v>5336</v>
      </c>
    </row>
    <row r="907" spans="1:16" ht="13" customHeight="1" x14ac:dyDescent="0.15">
      <c r="A907" s="44">
        <v>906</v>
      </c>
      <c r="B907" s="215" t="s">
        <v>6765</v>
      </c>
      <c r="C907" s="215" t="s">
        <v>6</v>
      </c>
      <c r="D907" s="75" t="s">
        <v>10820</v>
      </c>
      <c r="E907" s="75" t="s">
        <v>10430</v>
      </c>
      <c r="F907" s="75">
        <v>220</v>
      </c>
      <c r="G907" s="75">
        <v>278</v>
      </c>
      <c r="H907" s="75">
        <v>2.3424226808222062</v>
      </c>
      <c r="I907" s="75">
        <v>2.4440447959180762</v>
      </c>
      <c r="J907" s="75" t="s">
        <v>11247</v>
      </c>
      <c r="K907" s="334" t="s">
        <v>5098</v>
      </c>
      <c r="L907" s="75">
        <v>28.37</v>
      </c>
      <c r="M907" s="75">
        <v>75.599999999999994</v>
      </c>
      <c r="N907" s="75"/>
      <c r="O907" s="334" t="s">
        <v>3423</v>
      </c>
      <c r="P907" s="75" t="s">
        <v>5336</v>
      </c>
    </row>
    <row r="908" spans="1:16" ht="13" customHeight="1" x14ac:dyDescent="0.15">
      <c r="A908" s="44">
        <v>907</v>
      </c>
      <c r="B908" s="215" t="s">
        <v>6765</v>
      </c>
      <c r="C908" s="215" t="s">
        <v>6</v>
      </c>
      <c r="D908" s="75" t="s">
        <v>11068</v>
      </c>
      <c r="E908" s="75" t="s">
        <v>4105</v>
      </c>
      <c r="F908" s="75">
        <v>1827</v>
      </c>
      <c r="G908" s="75">
        <v>832</v>
      </c>
      <c r="H908" s="75">
        <v>3.2617385473525378</v>
      </c>
      <c r="I908" s="75">
        <v>2.920123326290724</v>
      </c>
      <c r="J908" s="75" t="s">
        <v>10382</v>
      </c>
      <c r="K908" s="334" t="s">
        <v>5098</v>
      </c>
      <c r="L908" s="75">
        <v>23.33</v>
      </c>
      <c r="M908" s="75">
        <v>75.05</v>
      </c>
      <c r="N908" s="75"/>
      <c r="O908" s="334" t="s">
        <v>3423</v>
      </c>
      <c r="P908" s="75" t="s">
        <v>5336</v>
      </c>
    </row>
    <row r="909" spans="1:16" ht="13" customHeight="1" x14ac:dyDescent="0.15">
      <c r="A909" s="44">
        <v>908</v>
      </c>
      <c r="B909" s="215" t="s">
        <v>6765</v>
      </c>
      <c r="C909" s="215" t="s">
        <v>6</v>
      </c>
      <c r="D909" s="75" t="s">
        <v>11068</v>
      </c>
      <c r="E909" s="75" t="s">
        <v>10965</v>
      </c>
      <c r="F909" s="75">
        <v>1967</v>
      </c>
      <c r="G909" s="75">
        <v>1516</v>
      </c>
      <c r="H909" s="75">
        <v>3.2938043599193367</v>
      </c>
      <c r="I909" s="75">
        <v>3.1806992012960347</v>
      </c>
      <c r="J909" s="75" t="s">
        <v>10382</v>
      </c>
      <c r="K909" s="334" t="s">
        <v>5098</v>
      </c>
      <c r="L909" s="75">
        <v>25.44</v>
      </c>
      <c r="M909" s="75">
        <v>78.569999999999993</v>
      </c>
      <c r="N909" s="75"/>
      <c r="O909" s="334" t="s">
        <v>3423</v>
      </c>
      <c r="P909" s="75" t="s">
        <v>5336</v>
      </c>
    </row>
    <row r="910" spans="1:16" ht="13" customHeight="1" x14ac:dyDescent="0.15">
      <c r="A910" s="44">
        <v>909</v>
      </c>
      <c r="B910" s="215" t="s">
        <v>6765</v>
      </c>
      <c r="C910" s="215" t="s">
        <v>6</v>
      </c>
      <c r="D910" s="75" t="s">
        <v>10820</v>
      </c>
      <c r="E910" s="75" t="s">
        <v>10966</v>
      </c>
      <c r="F910" s="75">
        <v>2001</v>
      </c>
      <c r="G910" s="75">
        <v>1402</v>
      </c>
      <c r="H910" s="75">
        <v>3.3012470886362113</v>
      </c>
      <c r="I910" s="75">
        <v>3.1467480136306398</v>
      </c>
      <c r="J910" s="75" t="s">
        <v>10382</v>
      </c>
      <c r="K910" s="334" t="s">
        <v>5098</v>
      </c>
      <c r="L910" s="75">
        <v>30</v>
      </c>
      <c r="M910" s="75">
        <v>76.45</v>
      </c>
      <c r="N910" s="75"/>
      <c r="O910" s="334" t="s">
        <v>3423</v>
      </c>
      <c r="P910" s="75" t="s">
        <v>5336</v>
      </c>
    </row>
    <row r="911" spans="1:16" ht="13" customHeight="1" x14ac:dyDescent="0.15">
      <c r="A911" s="44">
        <v>910</v>
      </c>
      <c r="B911" s="215" t="s">
        <v>6765</v>
      </c>
      <c r="C911" s="215" t="s">
        <v>6</v>
      </c>
      <c r="D911" s="75" t="s">
        <v>10967</v>
      </c>
      <c r="E911" s="75" t="s">
        <v>3849</v>
      </c>
      <c r="F911" s="75">
        <v>2227</v>
      </c>
      <c r="G911" s="75">
        <v>984</v>
      </c>
      <c r="H911" s="75">
        <v>3.3477202170340381</v>
      </c>
      <c r="I911" s="75">
        <v>2.9929950984313414</v>
      </c>
      <c r="J911" s="75" t="s">
        <v>10382</v>
      </c>
      <c r="K911" s="334" t="s">
        <v>5098</v>
      </c>
      <c r="L911" s="75">
        <v>23.4</v>
      </c>
      <c r="M911" s="75">
        <v>75.7</v>
      </c>
      <c r="N911" s="75"/>
      <c r="O911" s="334" t="s">
        <v>3423</v>
      </c>
      <c r="P911" s="75" t="s">
        <v>5336</v>
      </c>
    </row>
    <row r="912" spans="1:16" ht="13" customHeight="1" x14ac:dyDescent="0.15">
      <c r="A912" s="44">
        <v>911</v>
      </c>
      <c r="B912" s="215" t="s">
        <v>6765</v>
      </c>
      <c r="C912" s="215" t="s">
        <v>6</v>
      </c>
      <c r="D912" s="75" t="s">
        <v>10968</v>
      </c>
      <c r="E912" s="75" t="s">
        <v>11152</v>
      </c>
      <c r="F912" s="75">
        <v>2273</v>
      </c>
      <c r="G912" s="75">
        <v>702</v>
      </c>
      <c r="H912" s="75">
        <v>3.3565994357249709</v>
      </c>
      <c r="I912" s="75">
        <v>2.8463371121298051</v>
      </c>
      <c r="J912" s="75" t="s">
        <v>10382</v>
      </c>
      <c r="K912" s="334" t="s">
        <v>5098</v>
      </c>
      <c r="L912" s="75">
        <v>44</v>
      </c>
      <c r="M912" s="75">
        <v>-101.9</v>
      </c>
      <c r="N912" s="75"/>
      <c r="O912" s="334" t="s">
        <v>3423</v>
      </c>
      <c r="P912" s="75" t="s">
        <v>5336</v>
      </c>
    </row>
    <row r="913" spans="1:16" ht="13" customHeight="1" x14ac:dyDescent="0.15">
      <c r="A913" s="44">
        <v>912</v>
      </c>
      <c r="B913" s="215" t="s">
        <v>6765</v>
      </c>
      <c r="C913" s="215" t="s">
        <v>6</v>
      </c>
      <c r="D913" s="75" t="s">
        <v>10930</v>
      </c>
      <c r="E913" s="75" t="s">
        <v>11045</v>
      </c>
      <c r="F913" s="75">
        <v>2904</v>
      </c>
      <c r="G913" s="75">
        <v>1851</v>
      </c>
      <c r="H913" s="75">
        <v>3.4629966120280562</v>
      </c>
      <c r="I913" s="75">
        <v>3.2674064187529042</v>
      </c>
      <c r="J913" s="75" t="s">
        <v>10382</v>
      </c>
      <c r="K913" s="334" t="s">
        <v>5098</v>
      </c>
      <c r="L913" s="75">
        <v>23.82</v>
      </c>
      <c r="M913" s="75">
        <v>78.739999999999995</v>
      </c>
      <c r="N913" s="75"/>
      <c r="O913" s="334" t="s">
        <v>3423</v>
      </c>
      <c r="P913" s="75" t="s">
        <v>5336</v>
      </c>
    </row>
    <row r="914" spans="1:16" ht="13" customHeight="1" x14ac:dyDescent="0.15">
      <c r="A914" s="44">
        <v>913</v>
      </c>
      <c r="B914" s="215" t="s">
        <v>6765</v>
      </c>
      <c r="C914" s="215" t="s">
        <v>6</v>
      </c>
      <c r="D914" s="75" t="s">
        <v>10800</v>
      </c>
      <c r="E914" s="75" t="s">
        <v>10386</v>
      </c>
      <c r="F914" s="75">
        <v>2958</v>
      </c>
      <c r="G914" s="75">
        <v>1028</v>
      </c>
      <c r="H914" s="75">
        <v>3.4709981696608736</v>
      </c>
      <c r="I914" s="75">
        <v>3.0119931146592571</v>
      </c>
      <c r="J914" s="75" t="s">
        <v>10382</v>
      </c>
      <c r="K914" s="334" t="s">
        <v>5098</v>
      </c>
      <c r="L914" s="75">
        <v>-40</v>
      </c>
      <c r="M914" s="75">
        <v>-63</v>
      </c>
      <c r="N914" s="75"/>
      <c r="O914" s="334" t="s">
        <v>3423</v>
      </c>
      <c r="P914" s="75" t="s">
        <v>5336</v>
      </c>
    </row>
    <row r="915" spans="1:16" ht="13" customHeight="1" x14ac:dyDescent="0.15">
      <c r="A915" s="44">
        <v>914</v>
      </c>
      <c r="B915" s="215" t="s">
        <v>6765</v>
      </c>
      <c r="C915" s="215" t="s">
        <v>6</v>
      </c>
      <c r="D915" s="75" t="s">
        <v>10968</v>
      </c>
      <c r="E915" s="75" t="s">
        <v>10918</v>
      </c>
      <c r="F915" s="75">
        <v>3211</v>
      </c>
      <c r="G915" s="75">
        <v>1124</v>
      </c>
      <c r="H915" s="75">
        <v>3.5066403055665023</v>
      </c>
      <c r="I915" s="75">
        <v>3.0507663112330423</v>
      </c>
      <c r="J915" s="75" t="s">
        <v>10382</v>
      </c>
      <c r="K915" s="334" t="s">
        <v>5098</v>
      </c>
      <c r="L915" s="75">
        <v>50.79</v>
      </c>
      <c r="M915" s="75">
        <v>-107.9</v>
      </c>
      <c r="N915" s="75"/>
      <c r="O915" s="334" t="s">
        <v>3423</v>
      </c>
      <c r="P915" s="75" t="s">
        <v>5336</v>
      </c>
    </row>
    <row r="916" spans="1:16" ht="13" customHeight="1" x14ac:dyDescent="0.15">
      <c r="A916" s="44">
        <v>915</v>
      </c>
      <c r="B916" s="215" t="s">
        <v>6765</v>
      </c>
      <c r="C916" s="215" t="s">
        <v>6</v>
      </c>
      <c r="D916" s="75" t="s">
        <v>10968</v>
      </c>
      <c r="E916" s="75" t="s">
        <v>10936</v>
      </c>
      <c r="F916" s="75">
        <v>3211</v>
      </c>
      <c r="G916" s="75">
        <v>710</v>
      </c>
      <c r="H916" s="75">
        <v>3.5066403055665023</v>
      </c>
      <c r="I916" s="75">
        <v>2.8512583487190755</v>
      </c>
      <c r="J916" s="75" t="s">
        <v>10382</v>
      </c>
      <c r="K916" s="334" t="s">
        <v>5098</v>
      </c>
      <c r="L916" s="75">
        <v>38.880000000000003</v>
      </c>
      <c r="M916" s="75">
        <v>-99.36</v>
      </c>
      <c r="N916" s="75"/>
      <c r="O916" s="334" t="s">
        <v>3423</v>
      </c>
      <c r="P916" s="75" t="s">
        <v>5336</v>
      </c>
    </row>
    <row r="917" spans="1:16" ht="13" customHeight="1" x14ac:dyDescent="0.15">
      <c r="A917" s="44">
        <v>916</v>
      </c>
      <c r="B917" s="215" t="s">
        <v>6765</v>
      </c>
      <c r="C917" s="215" t="s">
        <v>6</v>
      </c>
      <c r="D917" s="75" t="s">
        <v>10968</v>
      </c>
      <c r="E917" s="75" t="s">
        <v>10935</v>
      </c>
      <c r="F917" s="75">
        <v>3637</v>
      </c>
      <c r="G917" s="75">
        <v>971</v>
      </c>
      <c r="H917" s="75">
        <v>3.5607433010547118</v>
      </c>
      <c r="I917" s="75">
        <v>2.9872192299080047</v>
      </c>
      <c r="J917" s="75" t="s">
        <v>10382</v>
      </c>
      <c r="K917" s="334" t="s">
        <v>5098</v>
      </c>
      <c r="L917" s="75">
        <v>46.89</v>
      </c>
      <c r="M917" s="75">
        <v>-102.79</v>
      </c>
      <c r="N917" s="75"/>
      <c r="O917" s="334" t="s">
        <v>3423</v>
      </c>
      <c r="P917" s="75" t="s">
        <v>5336</v>
      </c>
    </row>
    <row r="918" spans="1:16" ht="13" customHeight="1" x14ac:dyDescent="0.15">
      <c r="A918" s="44">
        <v>917</v>
      </c>
      <c r="B918" s="215" t="s">
        <v>6765</v>
      </c>
      <c r="C918" s="215" t="s">
        <v>6</v>
      </c>
      <c r="D918" s="75" t="s">
        <v>10859</v>
      </c>
      <c r="E918" s="75" t="s">
        <v>10860</v>
      </c>
      <c r="F918" s="75">
        <v>4317</v>
      </c>
      <c r="G918" s="75">
        <v>842</v>
      </c>
      <c r="H918" s="75">
        <v>3.6351820486562678</v>
      </c>
      <c r="I918" s="75">
        <v>2.9253120914996495</v>
      </c>
      <c r="J918" s="75" t="s">
        <v>10382</v>
      </c>
      <c r="K918" s="334" t="s">
        <v>5098</v>
      </c>
      <c r="L918" s="75">
        <v>42</v>
      </c>
      <c r="M918" s="75">
        <v>44</v>
      </c>
      <c r="N918" s="75"/>
      <c r="O918" s="334" t="s">
        <v>3423</v>
      </c>
      <c r="P918" s="75" t="s">
        <v>5336</v>
      </c>
    </row>
    <row r="919" spans="1:16" ht="13" customHeight="1" x14ac:dyDescent="0.15">
      <c r="A919" s="44">
        <v>918</v>
      </c>
      <c r="B919" s="215" t="s">
        <v>6765</v>
      </c>
      <c r="C919" s="215" t="s">
        <v>6</v>
      </c>
      <c r="D919" s="75" t="s">
        <v>10937</v>
      </c>
      <c r="E919" s="75" t="s">
        <v>11125</v>
      </c>
      <c r="F919" s="75">
        <v>4592</v>
      </c>
      <c r="G919" s="75">
        <v>3141</v>
      </c>
      <c r="H919" s="75">
        <v>3.6620018793899169</v>
      </c>
      <c r="I919" s="75">
        <v>3.4970679363985049</v>
      </c>
      <c r="J919" s="75" t="s">
        <v>10382</v>
      </c>
      <c r="K919" s="334" t="s">
        <v>5098</v>
      </c>
      <c r="L919" s="75">
        <v>30</v>
      </c>
      <c r="M919" s="75">
        <v>76.45</v>
      </c>
      <c r="N919" s="75"/>
      <c r="O919" s="334" t="s">
        <v>3423</v>
      </c>
      <c r="P919" s="75" t="s">
        <v>5336</v>
      </c>
    </row>
    <row r="920" spans="1:16" ht="13" customHeight="1" x14ac:dyDescent="0.15">
      <c r="A920" s="44">
        <v>919</v>
      </c>
      <c r="B920" s="215" t="s">
        <v>6765</v>
      </c>
      <c r="C920" s="215" t="s">
        <v>6</v>
      </c>
      <c r="D920" s="75" t="s">
        <v>10938</v>
      </c>
      <c r="E920" s="75" t="s">
        <v>10966</v>
      </c>
      <c r="F920" s="75">
        <v>4673</v>
      </c>
      <c r="G920" s="75">
        <v>2452</v>
      </c>
      <c r="H920" s="75">
        <v>3.6695957810243134</v>
      </c>
      <c r="I920" s="75">
        <v>3.3895204658463776</v>
      </c>
      <c r="J920" s="75" t="s">
        <v>10382</v>
      </c>
      <c r="K920" s="334" t="s">
        <v>5098</v>
      </c>
      <c r="L920" s="75">
        <v>30</v>
      </c>
      <c r="M920" s="75">
        <v>76.45</v>
      </c>
      <c r="N920" s="75"/>
      <c r="O920" s="334" t="s">
        <v>3423</v>
      </c>
      <c r="P920" s="75" t="s">
        <v>5336</v>
      </c>
    </row>
    <row r="921" spans="1:16" ht="13" customHeight="1" x14ac:dyDescent="0.15">
      <c r="A921" s="44">
        <v>920</v>
      </c>
      <c r="B921" s="215" t="s">
        <v>6765</v>
      </c>
      <c r="C921" s="215" t="s">
        <v>6</v>
      </c>
      <c r="D921" s="75" t="s">
        <v>10820</v>
      </c>
      <c r="E921" s="75" t="s">
        <v>10966</v>
      </c>
      <c r="F921" s="75">
        <v>4709</v>
      </c>
      <c r="G921" s="75">
        <v>3538</v>
      </c>
      <c r="H921" s="75">
        <v>3.6729286904427223</v>
      </c>
      <c r="I921" s="75">
        <v>3.5487578285737045</v>
      </c>
      <c r="J921" s="75" t="s">
        <v>10382</v>
      </c>
      <c r="K921" s="334" t="s">
        <v>5098</v>
      </c>
      <c r="L921" s="75">
        <v>30</v>
      </c>
      <c r="M921" s="75">
        <v>76.45</v>
      </c>
      <c r="N921" s="75"/>
      <c r="O921" s="334" t="s">
        <v>3423</v>
      </c>
      <c r="P921" s="75" t="s">
        <v>5336</v>
      </c>
    </row>
    <row r="922" spans="1:16" ht="13" customHeight="1" x14ac:dyDescent="0.15">
      <c r="A922" s="44">
        <v>921</v>
      </c>
      <c r="B922" s="215" t="s">
        <v>6765</v>
      </c>
      <c r="C922" s="215" t="s">
        <v>6</v>
      </c>
      <c r="D922" s="75" t="s">
        <v>10969</v>
      </c>
      <c r="E922" s="75" t="s">
        <v>10976</v>
      </c>
      <c r="F922" s="75">
        <v>4730</v>
      </c>
      <c r="G922" s="75">
        <v>4557</v>
      </c>
      <c r="H922" s="75">
        <v>3.6748611407378116</v>
      </c>
      <c r="I922" s="75">
        <v>3.6586790285824486</v>
      </c>
      <c r="J922" s="75" t="s">
        <v>10382</v>
      </c>
      <c r="K922" s="334" t="s">
        <v>5098</v>
      </c>
      <c r="L922" s="75">
        <v>25.05</v>
      </c>
      <c r="M922" s="75">
        <v>83.05</v>
      </c>
      <c r="N922" s="75"/>
      <c r="O922" s="334" t="s">
        <v>3423</v>
      </c>
      <c r="P922" s="75" t="s">
        <v>5336</v>
      </c>
    </row>
    <row r="923" spans="1:16" ht="13" customHeight="1" x14ac:dyDescent="0.15">
      <c r="A923" s="44">
        <v>922</v>
      </c>
      <c r="B923" s="215" t="s">
        <v>6765</v>
      </c>
      <c r="C923" s="215" t="s">
        <v>6</v>
      </c>
      <c r="D923" s="75" t="s">
        <v>10887</v>
      </c>
      <c r="E923" s="75" t="s">
        <v>10874</v>
      </c>
      <c r="F923" s="75">
        <v>8411</v>
      </c>
      <c r="G923" s="75">
        <v>5581</v>
      </c>
      <c r="H923" s="75">
        <v>3.9248476329755371</v>
      </c>
      <c r="I923" s="75">
        <v>3.7467120225166606</v>
      </c>
      <c r="J923" s="75" t="s">
        <v>10382</v>
      </c>
      <c r="K923" s="334" t="s">
        <v>5098</v>
      </c>
      <c r="L923" s="75">
        <v>-54.6</v>
      </c>
      <c r="M923" s="75">
        <v>158.9</v>
      </c>
      <c r="N923" s="75"/>
      <c r="O923" s="334" t="s">
        <v>3423</v>
      </c>
      <c r="P923" s="75" t="s">
        <v>5336</v>
      </c>
    </row>
    <row r="924" spans="1:16" ht="13" customHeight="1" x14ac:dyDescent="0.15">
      <c r="A924" s="44">
        <v>923</v>
      </c>
      <c r="B924" s="215" t="s">
        <v>6765</v>
      </c>
      <c r="C924" s="215" t="s">
        <v>6</v>
      </c>
      <c r="D924" s="75" t="s">
        <v>11108</v>
      </c>
      <c r="E924" s="75" t="s">
        <v>10534</v>
      </c>
      <c r="F924" s="75">
        <v>347</v>
      </c>
      <c r="G924" s="75">
        <v>345</v>
      </c>
      <c r="H924" s="75">
        <v>2.5403294747908736</v>
      </c>
      <c r="I924" s="75">
        <v>2.537819095073274</v>
      </c>
      <c r="J924" s="75" t="s">
        <v>10518</v>
      </c>
      <c r="K924" s="334" t="s">
        <v>5098</v>
      </c>
      <c r="L924" s="75">
        <v>22.02</v>
      </c>
      <c r="M924" s="75">
        <v>69.599999999999994</v>
      </c>
      <c r="N924" s="75"/>
      <c r="O924" s="334" t="s">
        <v>3423</v>
      </c>
      <c r="P924" s="75" t="s">
        <v>5336</v>
      </c>
    </row>
    <row r="925" spans="1:16" ht="13" customHeight="1" x14ac:dyDescent="0.15">
      <c r="A925" s="44">
        <v>924</v>
      </c>
      <c r="B925" s="215" t="s">
        <v>6765</v>
      </c>
      <c r="C925" s="215" t="s">
        <v>6</v>
      </c>
      <c r="D925" s="75" t="s">
        <v>10912</v>
      </c>
      <c r="E925" s="75" t="s">
        <v>10534</v>
      </c>
      <c r="F925" s="75">
        <v>166</v>
      </c>
      <c r="G925" s="75">
        <v>179</v>
      </c>
      <c r="H925" s="75">
        <v>2.220108088040055</v>
      </c>
      <c r="I925" s="75">
        <v>2.2528530309798933</v>
      </c>
      <c r="J925" s="75" t="s">
        <v>10518</v>
      </c>
      <c r="K925" s="334" t="s">
        <v>5098</v>
      </c>
      <c r="L925" s="75">
        <v>22.02</v>
      </c>
      <c r="M925" s="75">
        <v>69.599999999999994</v>
      </c>
      <c r="N925" s="75"/>
      <c r="O925" s="334" t="s">
        <v>3423</v>
      </c>
      <c r="P925" s="75" t="s">
        <v>5336</v>
      </c>
    </row>
    <row r="926" spans="1:16" ht="13" customHeight="1" x14ac:dyDescent="0.15">
      <c r="A926" s="44">
        <v>925</v>
      </c>
      <c r="B926" s="215" t="s">
        <v>6765</v>
      </c>
      <c r="C926" s="215" t="s">
        <v>6</v>
      </c>
      <c r="D926" s="75" t="s">
        <v>10955</v>
      </c>
      <c r="E926" s="75" t="s">
        <v>10534</v>
      </c>
      <c r="F926" s="75">
        <v>156</v>
      </c>
      <c r="G926" s="75">
        <v>229</v>
      </c>
      <c r="H926" s="75">
        <v>2.1931245983544616</v>
      </c>
      <c r="I926" s="75">
        <v>2.3598354823398879</v>
      </c>
      <c r="J926" s="75" t="s">
        <v>10518</v>
      </c>
      <c r="K926" s="334" t="s">
        <v>5098</v>
      </c>
      <c r="L926" s="75">
        <v>22.02</v>
      </c>
      <c r="M926" s="75">
        <v>69.599999999999994</v>
      </c>
      <c r="N926" s="75"/>
      <c r="O926" s="334" t="s">
        <v>3423</v>
      </c>
      <c r="P926" s="75" t="s">
        <v>5336</v>
      </c>
    </row>
    <row r="927" spans="1:16" ht="13" customHeight="1" x14ac:dyDescent="0.15">
      <c r="A927" s="44">
        <v>926</v>
      </c>
      <c r="B927" s="215" t="s">
        <v>6765</v>
      </c>
      <c r="C927" s="215" t="s">
        <v>6</v>
      </c>
      <c r="D927" s="75" t="s">
        <v>11062</v>
      </c>
      <c r="E927" s="75" t="s">
        <v>10519</v>
      </c>
      <c r="F927" s="75">
        <v>2001</v>
      </c>
      <c r="G927" s="75">
        <v>1402</v>
      </c>
      <c r="H927" s="75">
        <v>3.3012470886362113</v>
      </c>
      <c r="I927" s="75">
        <v>3.1467480136306398</v>
      </c>
      <c r="J927" s="75" t="s">
        <v>10518</v>
      </c>
      <c r="K927" s="334" t="s">
        <v>5098</v>
      </c>
      <c r="L927" s="75">
        <v>30</v>
      </c>
      <c r="M927" s="75">
        <v>76.45</v>
      </c>
      <c r="N927" s="75"/>
      <c r="O927" s="334" t="s">
        <v>3423</v>
      </c>
      <c r="P927" s="75" t="s">
        <v>5336</v>
      </c>
    </row>
    <row r="928" spans="1:16" ht="13" customHeight="1" x14ac:dyDescent="0.15">
      <c r="A928" s="44">
        <v>927</v>
      </c>
      <c r="B928" s="215" t="s">
        <v>6765</v>
      </c>
      <c r="C928" s="215" t="s">
        <v>6</v>
      </c>
      <c r="D928" s="75" t="s">
        <v>11064</v>
      </c>
      <c r="E928" s="75" t="s">
        <v>10520</v>
      </c>
      <c r="F928" s="75">
        <v>2940</v>
      </c>
      <c r="G928" s="75">
        <v>2430</v>
      </c>
      <c r="H928" s="75">
        <v>3.4683473304121573</v>
      </c>
      <c r="I928" s="75">
        <v>3.3856062735983121</v>
      </c>
      <c r="J928" s="75" t="s">
        <v>10518</v>
      </c>
      <c r="K928" s="334" t="s">
        <v>5098</v>
      </c>
      <c r="L928" s="75">
        <v>21.47</v>
      </c>
      <c r="M928" s="75">
        <v>83.98</v>
      </c>
      <c r="N928" s="75"/>
      <c r="O928" s="334" t="s">
        <v>3423</v>
      </c>
      <c r="P928" s="75" t="s">
        <v>5336</v>
      </c>
    </row>
    <row r="929" spans="1:16" ht="13" customHeight="1" x14ac:dyDescent="0.15">
      <c r="A929" s="44">
        <v>928</v>
      </c>
      <c r="B929" s="215" t="s">
        <v>6765</v>
      </c>
      <c r="C929" s="215" t="s">
        <v>6</v>
      </c>
      <c r="D929" s="75" t="s">
        <v>10889</v>
      </c>
      <c r="E929" s="75" t="s">
        <v>10521</v>
      </c>
      <c r="F929" s="75">
        <v>666</v>
      </c>
      <c r="G929" s="75">
        <v>507</v>
      </c>
      <c r="H929" s="75">
        <v>2.823474229170301</v>
      </c>
      <c r="I929" s="75">
        <v>2.705007959333336</v>
      </c>
      <c r="J929" s="75" t="s">
        <v>10518</v>
      </c>
      <c r="K929" s="334" t="s">
        <v>5098</v>
      </c>
      <c r="L929" s="75">
        <v>24.57</v>
      </c>
      <c r="M929" s="75">
        <v>73.69</v>
      </c>
      <c r="N929" s="75"/>
      <c r="O929" s="334" t="s">
        <v>3423</v>
      </c>
      <c r="P929" s="75" t="s">
        <v>5336</v>
      </c>
    </row>
    <row r="930" spans="1:16" ht="13" customHeight="1" x14ac:dyDescent="0.15">
      <c r="A930" s="44">
        <v>929</v>
      </c>
      <c r="B930" s="215" t="s">
        <v>6765</v>
      </c>
      <c r="C930" s="215" t="s">
        <v>6</v>
      </c>
      <c r="D930" s="75" t="s">
        <v>10889</v>
      </c>
      <c r="E930" s="75" t="s">
        <v>10521</v>
      </c>
      <c r="F930" s="75">
        <v>604</v>
      </c>
      <c r="G930" s="75">
        <v>438</v>
      </c>
      <c r="H930" s="75">
        <v>2.7810369386211318</v>
      </c>
      <c r="I930" s="75">
        <v>2.6414741105040997</v>
      </c>
      <c r="J930" s="75" t="s">
        <v>10518</v>
      </c>
      <c r="K930" s="334" t="s">
        <v>5098</v>
      </c>
      <c r="L930" s="75">
        <v>24.57</v>
      </c>
      <c r="M930" s="75">
        <v>73.69</v>
      </c>
      <c r="N930" s="75"/>
      <c r="O930" s="334" t="s">
        <v>3423</v>
      </c>
      <c r="P930" s="75" t="s">
        <v>5336</v>
      </c>
    </row>
    <row r="931" spans="1:16" ht="13" customHeight="1" x14ac:dyDescent="0.15">
      <c r="A931" s="44">
        <v>930</v>
      </c>
      <c r="B931" s="215" t="s">
        <v>6765</v>
      </c>
      <c r="C931" s="215" t="s">
        <v>6</v>
      </c>
      <c r="D931" s="75" t="s">
        <v>10889</v>
      </c>
      <c r="E931" s="75" t="s">
        <v>10521</v>
      </c>
      <c r="F931" s="75">
        <v>889</v>
      </c>
      <c r="G931" s="75">
        <v>706</v>
      </c>
      <c r="H931" s="75">
        <v>2.9489017609702137</v>
      </c>
      <c r="I931" s="75">
        <v>2.8488047010518036</v>
      </c>
      <c r="J931" s="75" t="s">
        <v>10518</v>
      </c>
      <c r="K931" s="334" t="s">
        <v>5098</v>
      </c>
      <c r="L931" s="75">
        <v>24.57</v>
      </c>
      <c r="M931" s="75">
        <v>73.69</v>
      </c>
      <c r="N931" s="75"/>
      <c r="O931" s="334" t="s">
        <v>3423</v>
      </c>
      <c r="P931" s="75" t="s">
        <v>5336</v>
      </c>
    </row>
    <row r="932" spans="1:16" ht="13" customHeight="1" x14ac:dyDescent="0.15">
      <c r="A932" s="44">
        <v>931</v>
      </c>
      <c r="B932" s="215" t="s">
        <v>6765</v>
      </c>
      <c r="C932" s="215" t="s">
        <v>6</v>
      </c>
      <c r="D932" s="75" t="s">
        <v>10889</v>
      </c>
      <c r="E932" s="75" t="s">
        <v>10521</v>
      </c>
      <c r="F932" s="75">
        <v>553</v>
      </c>
      <c r="G932" s="75">
        <v>393</v>
      </c>
      <c r="H932" s="75">
        <v>2.7427251313046983</v>
      </c>
      <c r="I932" s="75">
        <v>2.5943925503754266</v>
      </c>
      <c r="J932" s="75" t="s">
        <v>10518</v>
      </c>
      <c r="K932" s="334" t="s">
        <v>5098</v>
      </c>
      <c r="L932" s="75">
        <v>24.57</v>
      </c>
      <c r="M932" s="75">
        <v>73.69</v>
      </c>
      <c r="N932" s="75"/>
      <c r="O932" s="334" t="s">
        <v>3423</v>
      </c>
      <c r="P932" s="75" t="s">
        <v>5336</v>
      </c>
    </row>
    <row r="933" spans="1:16" ht="13" customHeight="1" x14ac:dyDescent="0.15">
      <c r="A933" s="44">
        <v>932</v>
      </c>
      <c r="B933" s="215" t="s">
        <v>6765</v>
      </c>
      <c r="C933" s="215" t="s">
        <v>6</v>
      </c>
      <c r="D933" s="75" t="s">
        <v>10890</v>
      </c>
      <c r="E933" s="75" t="s">
        <v>10522</v>
      </c>
      <c r="F933" s="75">
        <v>3293</v>
      </c>
      <c r="G933" s="75">
        <v>3595</v>
      </c>
      <c r="H933" s="75">
        <v>3.5175917307119078</v>
      </c>
      <c r="I933" s="75">
        <v>3.5556988947189012</v>
      </c>
      <c r="J933" s="75" t="s">
        <v>10518</v>
      </c>
      <c r="K933" s="334" t="s">
        <v>5098</v>
      </c>
      <c r="L933" s="75">
        <v>25.05</v>
      </c>
      <c r="M933" s="75">
        <v>83.05</v>
      </c>
      <c r="N933" s="75"/>
      <c r="O933" s="334" t="s">
        <v>3423</v>
      </c>
      <c r="P933" s="75" t="s">
        <v>5336</v>
      </c>
    </row>
    <row r="934" spans="1:16" ht="13" customHeight="1" x14ac:dyDescent="0.15">
      <c r="A934" s="44">
        <v>933</v>
      </c>
      <c r="B934" s="215" t="s">
        <v>6765</v>
      </c>
      <c r="C934" s="215" t="s">
        <v>6</v>
      </c>
      <c r="D934" s="75" t="s">
        <v>10891</v>
      </c>
      <c r="E934" s="75" t="s">
        <v>11032</v>
      </c>
      <c r="F934" s="75">
        <v>3010</v>
      </c>
      <c r="G934" s="75">
        <v>1700</v>
      </c>
      <c r="H934" s="75">
        <v>3.4785664955938436</v>
      </c>
      <c r="I934" s="75">
        <v>3.2304489213782741</v>
      </c>
      <c r="J934" s="75" t="s">
        <v>4110</v>
      </c>
      <c r="K934" s="334" t="s">
        <v>5098</v>
      </c>
      <c r="L934" s="75"/>
      <c r="M934" s="75"/>
      <c r="N934" s="75"/>
      <c r="O934" s="334" t="s">
        <v>3423</v>
      </c>
      <c r="P934" s="75" t="s">
        <v>5336</v>
      </c>
    </row>
    <row r="935" spans="1:16" ht="13" customHeight="1" x14ac:dyDescent="0.15">
      <c r="A935" s="44">
        <v>934</v>
      </c>
      <c r="B935" s="215" t="s">
        <v>6765</v>
      </c>
      <c r="C935" s="215" t="s">
        <v>6</v>
      </c>
      <c r="D935" s="75" t="s">
        <v>10891</v>
      </c>
      <c r="E935" s="75" t="s">
        <v>10892</v>
      </c>
      <c r="F935" s="75">
        <v>2760</v>
      </c>
      <c r="G935" s="75">
        <v>1780</v>
      </c>
      <c r="H935" s="75">
        <v>3.4409090820652177</v>
      </c>
      <c r="I935" s="75">
        <v>3.2504200023088941</v>
      </c>
      <c r="J935" s="75" t="s">
        <v>11248</v>
      </c>
      <c r="K935" s="334" t="s">
        <v>5098</v>
      </c>
      <c r="L935" s="75">
        <v>55.02</v>
      </c>
      <c r="M935" s="75">
        <v>82.94</v>
      </c>
      <c r="N935" s="75"/>
      <c r="O935" s="334" t="s">
        <v>3423</v>
      </c>
      <c r="P935" s="75" t="s">
        <v>5336</v>
      </c>
    </row>
    <row r="936" spans="1:16" ht="13" customHeight="1" x14ac:dyDescent="0.15">
      <c r="A936" s="44">
        <v>935</v>
      </c>
      <c r="B936" s="215" t="s">
        <v>6765</v>
      </c>
      <c r="C936" s="215" t="s">
        <v>6</v>
      </c>
      <c r="D936" s="75" t="s">
        <v>11001</v>
      </c>
      <c r="E936" s="75" t="s">
        <v>11034</v>
      </c>
      <c r="F936" s="75">
        <v>3230</v>
      </c>
      <c r="G936" s="75">
        <v>3500</v>
      </c>
      <c r="H936" s="75">
        <v>3.509202522331103</v>
      </c>
      <c r="I936" s="75">
        <v>3.5440680443502757</v>
      </c>
      <c r="J936" s="75" t="s">
        <v>10462</v>
      </c>
      <c r="K936" s="334" t="s">
        <v>5098</v>
      </c>
      <c r="L936" s="75">
        <v>55.02</v>
      </c>
      <c r="M936" s="75">
        <v>82.94</v>
      </c>
      <c r="N936" s="75"/>
      <c r="O936" s="334" t="s">
        <v>3423</v>
      </c>
      <c r="P936" s="75" t="s">
        <v>5336</v>
      </c>
    </row>
    <row r="937" spans="1:16" ht="13" customHeight="1" x14ac:dyDescent="0.15">
      <c r="A937" s="44">
        <v>936</v>
      </c>
      <c r="B937" s="215" t="s">
        <v>6765</v>
      </c>
      <c r="C937" s="215" t="s">
        <v>6</v>
      </c>
      <c r="D937" s="75" t="s">
        <v>11002</v>
      </c>
      <c r="E937" s="75" t="s">
        <v>11035</v>
      </c>
      <c r="F937" s="75">
        <v>2390</v>
      </c>
      <c r="G937" s="75">
        <v>1500</v>
      </c>
      <c r="H937" s="75">
        <v>3.3783979009481375</v>
      </c>
      <c r="I937" s="75">
        <v>3.1760912590556813</v>
      </c>
      <c r="J937" s="75" t="s">
        <v>10462</v>
      </c>
      <c r="K937" s="334" t="s">
        <v>5098</v>
      </c>
      <c r="L937" s="75">
        <v>48.95</v>
      </c>
      <c r="M937" s="75">
        <v>16.760000000000002</v>
      </c>
      <c r="N937" s="75"/>
      <c r="O937" s="334" t="s">
        <v>3423</v>
      </c>
      <c r="P937" s="75" t="s">
        <v>5336</v>
      </c>
    </row>
    <row r="938" spans="1:16" ht="13" customHeight="1" x14ac:dyDescent="0.15">
      <c r="A938" s="44">
        <v>937</v>
      </c>
      <c r="B938" s="215" t="s">
        <v>6765</v>
      </c>
      <c r="C938" s="215" t="s">
        <v>6</v>
      </c>
      <c r="D938" s="75" t="s">
        <v>11003</v>
      </c>
      <c r="E938" s="75" t="s">
        <v>3922</v>
      </c>
      <c r="F938" s="75">
        <v>2850</v>
      </c>
      <c r="G938" s="75">
        <v>1320</v>
      </c>
      <c r="H938" s="75">
        <v>3.4548448600085102</v>
      </c>
      <c r="I938" s="75">
        <v>3.12057393120585</v>
      </c>
      <c r="J938" s="75" t="s">
        <v>10462</v>
      </c>
      <c r="K938" s="334" t="s">
        <v>5098</v>
      </c>
      <c r="L938" s="75">
        <v>52.64</v>
      </c>
      <c r="M938" s="75">
        <v>41.43</v>
      </c>
      <c r="N938" s="75"/>
      <c r="O938" s="334" t="s">
        <v>3423</v>
      </c>
      <c r="P938" s="75" t="s">
        <v>5336</v>
      </c>
    </row>
    <row r="939" spans="1:16" ht="13" customHeight="1" x14ac:dyDescent="0.15">
      <c r="A939" s="44">
        <v>938</v>
      </c>
      <c r="B939" s="215" t="s">
        <v>6765</v>
      </c>
      <c r="C939" s="215" t="s">
        <v>6</v>
      </c>
      <c r="D939" s="75" t="s">
        <v>11003</v>
      </c>
      <c r="E939" s="75" t="s">
        <v>10892</v>
      </c>
      <c r="F939" s="75">
        <v>2030</v>
      </c>
      <c r="G939" s="75">
        <v>800</v>
      </c>
      <c r="H939" s="75">
        <v>3.307496037913213</v>
      </c>
      <c r="I939" s="75">
        <v>2.9030899869919438</v>
      </c>
      <c r="J939" s="75" t="s">
        <v>10462</v>
      </c>
      <c r="K939" s="334" t="s">
        <v>5098</v>
      </c>
      <c r="L939" s="75">
        <v>55.02</v>
      </c>
      <c r="M939" s="75">
        <v>82.94</v>
      </c>
      <c r="N939" s="75"/>
      <c r="O939" s="334" t="s">
        <v>3423</v>
      </c>
      <c r="P939" s="75" t="s">
        <v>5336</v>
      </c>
    </row>
    <row r="940" spans="1:16" ht="13" customHeight="1" x14ac:dyDescent="0.15">
      <c r="A940" s="44">
        <v>939</v>
      </c>
      <c r="B940" s="215" t="s">
        <v>6765</v>
      </c>
      <c r="C940" s="215" t="s">
        <v>6</v>
      </c>
      <c r="D940" s="75" t="s">
        <v>11153</v>
      </c>
      <c r="E940" s="75" t="s">
        <v>10319</v>
      </c>
      <c r="F940" s="75">
        <v>2166</v>
      </c>
      <c r="G940" s="75">
        <v>1690</v>
      </c>
      <c r="H940" s="75">
        <v>3.3356584522893016</v>
      </c>
      <c r="I940" s="75">
        <v>3.2278867046136734</v>
      </c>
      <c r="J940" s="75" t="s">
        <v>10462</v>
      </c>
      <c r="K940" s="334" t="s">
        <v>5098</v>
      </c>
      <c r="L940" s="75">
        <v>48.95</v>
      </c>
      <c r="M940" s="75">
        <v>16.760000000000002</v>
      </c>
      <c r="N940" s="75"/>
      <c r="O940" s="334" t="s">
        <v>3423</v>
      </c>
      <c r="P940" s="75" t="s">
        <v>5336</v>
      </c>
    </row>
    <row r="941" spans="1:16" ht="13" customHeight="1" x14ac:dyDescent="0.15">
      <c r="A941" s="44">
        <v>940</v>
      </c>
      <c r="B941" s="215" t="s">
        <v>6765</v>
      </c>
      <c r="C941" s="215" t="s">
        <v>6</v>
      </c>
      <c r="D941" s="75" t="s">
        <v>10975</v>
      </c>
      <c r="E941" s="75" t="s">
        <v>10973</v>
      </c>
      <c r="F941" s="75">
        <v>3050</v>
      </c>
      <c r="G941" s="75">
        <v>1590</v>
      </c>
      <c r="H941" s="75">
        <v>3.4842998393467859</v>
      </c>
      <c r="I941" s="75">
        <v>3.2013971243204513</v>
      </c>
      <c r="J941" s="75" t="s">
        <v>10462</v>
      </c>
      <c r="K941" s="334" t="s">
        <v>5098</v>
      </c>
      <c r="L941" s="75">
        <v>60</v>
      </c>
      <c r="M941" s="75">
        <v>30.17</v>
      </c>
      <c r="N941" s="75"/>
      <c r="O941" s="334" t="s">
        <v>3423</v>
      </c>
      <c r="P941" s="75" t="s">
        <v>5336</v>
      </c>
    </row>
    <row r="942" spans="1:16" ht="13" customHeight="1" x14ac:dyDescent="0.15">
      <c r="A942" s="44">
        <v>941</v>
      </c>
      <c r="B942" s="215" t="s">
        <v>6765</v>
      </c>
      <c r="C942" s="215" t="s">
        <v>6</v>
      </c>
      <c r="D942" s="75" t="s">
        <v>11153</v>
      </c>
      <c r="E942" s="75" t="s">
        <v>10974</v>
      </c>
      <c r="F942" s="75">
        <v>2060</v>
      </c>
      <c r="G942" s="75">
        <v>1340</v>
      </c>
      <c r="H942" s="75">
        <v>3.3138672203691533</v>
      </c>
      <c r="I942" s="75">
        <v>3.1271047983648077</v>
      </c>
      <c r="J942" s="75" t="s">
        <v>10462</v>
      </c>
      <c r="K942" s="334" t="s">
        <v>5098</v>
      </c>
      <c r="L942" s="75">
        <v>55.74</v>
      </c>
      <c r="M942" s="75">
        <v>37.61</v>
      </c>
      <c r="N942" s="75"/>
      <c r="O942" s="334" t="s">
        <v>3423</v>
      </c>
      <c r="P942" s="75" t="s">
        <v>5336</v>
      </c>
    </row>
    <row r="943" spans="1:16" ht="13" customHeight="1" x14ac:dyDescent="0.15">
      <c r="A943" s="44">
        <v>942</v>
      </c>
      <c r="B943" s="215" t="s">
        <v>6765</v>
      </c>
      <c r="C943" s="215" t="s">
        <v>6</v>
      </c>
      <c r="D943" s="75" t="s">
        <v>10975</v>
      </c>
      <c r="E943" s="75"/>
      <c r="F943" s="75">
        <v>1170</v>
      </c>
      <c r="G943" s="75">
        <v>812</v>
      </c>
      <c r="H943" s="75">
        <v>3.0681858617461617</v>
      </c>
      <c r="I943" s="75">
        <v>2.9095560292411755</v>
      </c>
      <c r="J943" s="75" t="s">
        <v>10462</v>
      </c>
      <c r="K943" s="334" t="s">
        <v>5098</v>
      </c>
      <c r="L943" s="75"/>
      <c r="M943" s="75"/>
      <c r="N943" s="75"/>
      <c r="O943" s="334" t="s">
        <v>3423</v>
      </c>
      <c r="P943" s="75" t="s">
        <v>5336</v>
      </c>
    </row>
    <row r="944" spans="1:16" ht="13" customHeight="1" x14ac:dyDescent="0.15">
      <c r="A944" s="44">
        <v>943</v>
      </c>
      <c r="B944" s="215" t="s">
        <v>6765</v>
      </c>
      <c r="C944" s="215" t="s">
        <v>6</v>
      </c>
      <c r="D944" s="75" t="s">
        <v>10995</v>
      </c>
      <c r="E944" s="75" t="s">
        <v>10996</v>
      </c>
      <c r="F944" s="75">
        <v>1232</v>
      </c>
      <c r="G944" s="75">
        <v>1250</v>
      </c>
      <c r="H944" s="75">
        <v>3.0906107078284069</v>
      </c>
      <c r="I944" s="75">
        <v>3.0969100130080562</v>
      </c>
      <c r="J944" s="75" t="s">
        <v>10462</v>
      </c>
      <c r="K944" s="334" t="s">
        <v>5098</v>
      </c>
      <c r="L944" s="75">
        <v>51.72</v>
      </c>
      <c r="M944" s="75">
        <v>9.6199999999999992</v>
      </c>
      <c r="N944" s="75"/>
      <c r="O944" s="334" t="s">
        <v>3423</v>
      </c>
      <c r="P944" s="75" t="s">
        <v>5336</v>
      </c>
    </row>
    <row r="945" spans="1:16" ht="13" customHeight="1" x14ac:dyDescent="0.15">
      <c r="A945" s="44">
        <v>944</v>
      </c>
      <c r="B945" s="215" t="s">
        <v>6765</v>
      </c>
      <c r="C945" s="215" t="s">
        <v>6</v>
      </c>
      <c r="D945" s="75" t="s">
        <v>10975</v>
      </c>
      <c r="E945" s="75" t="s">
        <v>10997</v>
      </c>
      <c r="F945" s="75">
        <v>3274</v>
      </c>
      <c r="G945" s="75">
        <v>1810</v>
      </c>
      <c r="H945" s="75">
        <v>3.5150786750759226</v>
      </c>
      <c r="I945" s="75">
        <v>3.2576785748691846</v>
      </c>
      <c r="J945" s="75" t="s">
        <v>10462</v>
      </c>
      <c r="K945" s="334" t="s">
        <v>5098</v>
      </c>
      <c r="L945" s="75"/>
      <c r="M945" s="75"/>
      <c r="N945" s="75"/>
      <c r="O945" s="334" t="s">
        <v>3423</v>
      </c>
      <c r="P945" s="75" t="s">
        <v>5336</v>
      </c>
    </row>
    <row r="946" spans="1:16" ht="13" customHeight="1" x14ac:dyDescent="0.15">
      <c r="A946" s="44">
        <v>945</v>
      </c>
      <c r="B946" s="215" t="s">
        <v>6765</v>
      </c>
      <c r="C946" s="215" t="s">
        <v>6</v>
      </c>
      <c r="D946" s="75" t="s">
        <v>10998</v>
      </c>
      <c r="E946" s="75" t="s">
        <v>3922</v>
      </c>
      <c r="F946" s="75">
        <v>3870</v>
      </c>
      <c r="G946" s="75">
        <v>1460</v>
      </c>
      <c r="H946" s="75">
        <v>3.5877109650189114</v>
      </c>
      <c r="I946" s="75">
        <v>3.1643528557844371</v>
      </c>
      <c r="J946" s="75" t="s">
        <v>10462</v>
      </c>
      <c r="K946" s="334" t="s">
        <v>5098</v>
      </c>
      <c r="L946" s="75">
        <v>52.64</v>
      </c>
      <c r="M946" s="75">
        <v>41.43</v>
      </c>
      <c r="N946" s="75"/>
      <c r="O946" s="334" t="s">
        <v>3423</v>
      </c>
      <c r="P946" s="75" t="s">
        <v>5336</v>
      </c>
    </row>
    <row r="947" spans="1:16" ht="13" customHeight="1" x14ac:dyDescent="0.15">
      <c r="A947" s="44">
        <v>946</v>
      </c>
      <c r="B947" s="215" t="s">
        <v>6765</v>
      </c>
      <c r="C947" s="215" t="s">
        <v>6</v>
      </c>
      <c r="D947" s="75" t="s">
        <v>10998</v>
      </c>
      <c r="E947" s="75" t="s">
        <v>10873</v>
      </c>
      <c r="F947" s="75">
        <v>6720</v>
      </c>
      <c r="G947" s="75">
        <v>3100</v>
      </c>
      <c r="H947" s="75">
        <v>3.8273692730538253</v>
      </c>
      <c r="I947" s="75">
        <v>3.4913616938342726</v>
      </c>
      <c r="J947" s="75" t="s">
        <v>10462</v>
      </c>
      <c r="K947" s="334" t="s">
        <v>5098</v>
      </c>
      <c r="L947" s="75">
        <v>55.02</v>
      </c>
      <c r="M947" s="75">
        <v>82.94</v>
      </c>
      <c r="N947" s="75"/>
      <c r="O947" s="334" t="s">
        <v>3423</v>
      </c>
      <c r="P947" s="75" t="s">
        <v>5336</v>
      </c>
    </row>
    <row r="948" spans="1:16" ht="13" customHeight="1" x14ac:dyDescent="0.15">
      <c r="A948" s="44">
        <v>947</v>
      </c>
      <c r="B948" s="215" t="s">
        <v>6765</v>
      </c>
      <c r="C948" s="215" t="s">
        <v>6</v>
      </c>
      <c r="D948" s="75" t="s">
        <v>10948</v>
      </c>
      <c r="E948" s="75" t="s">
        <v>10892</v>
      </c>
      <c r="F948" s="75">
        <v>2200</v>
      </c>
      <c r="G948" s="75">
        <v>1410</v>
      </c>
      <c r="H948" s="75">
        <v>3.3424226808222062</v>
      </c>
      <c r="I948" s="75">
        <v>3.1492191126553797</v>
      </c>
      <c r="J948" s="75" t="s">
        <v>10462</v>
      </c>
      <c r="K948" s="334" t="s">
        <v>5098</v>
      </c>
      <c r="L948" s="75">
        <v>55.02</v>
      </c>
      <c r="M948" s="75">
        <v>82.94</v>
      </c>
      <c r="N948" s="75"/>
      <c r="O948" s="334" t="s">
        <v>3423</v>
      </c>
      <c r="P948" s="75" t="s">
        <v>5336</v>
      </c>
    </row>
    <row r="949" spans="1:16" ht="13" customHeight="1" x14ac:dyDescent="0.15">
      <c r="A949" s="44">
        <v>948</v>
      </c>
      <c r="B949" s="215" t="s">
        <v>6765</v>
      </c>
      <c r="C949" s="215" t="s">
        <v>6</v>
      </c>
      <c r="D949" s="75" t="s">
        <v>10977</v>
      </c>
      <c r="E949" s="75" t="s">
        <v>10892</v>
      </c>
      <c r="F949" s="75">
        <v>690</v>
      </c>
      <c r="G949" s="75">
        <v>520</v>
      </c>
      <c r="H949" s="75">
        <v>2.8388490907372552</v>
      </c>
      <c r="I949" s="75">
        <v>2.716003343634799</v>
      </c>
      <c r="J949" s="75" t="s">
        <v>10462</v>
      </c>
      <c r="K949" s="334" t="s">
        <v>5098</v>
      </c>
      <c r="L949" s="75">
        <v>55.02</v>
      </c>
      <c r="M949" s="75">
        <v>82.94</v>
      </c>
      <c r="N949" s="75"/>
      <c r="O949" s="334" t="s">
        <v>3423</v>
      </c>
      <c r="P949" s="75" t="s">
        <v>5336</v>
      </c>
    </row>
    <row r="950" spans="1:16" ht="13" customHeight="1" x14ac:dyDescent="0.15">
      <c r="A950" s="44">
        <v>949</v>
      </c>
      <c r="B950" s="215" t="s">
        <v>6765</v>
      </c>
      <c r="C950" s="215" t="s">
        <v>6</v>
      </c>
      <c r="D950" s="75" t="s">
        <v>10948</v>
      </c>
      <c r="E950" s="75" t="s">
        <v>10978</v>
      </c>
      <c r="F950" s="75">
        <v>3168</v>
      </c>
      <c r="G950" s="75">
        <v>1651</v>
      </c>
      <c r="H950" s="75">
        <v>3.5007851729174559</v>
      </c>
      <c r="I950" s="75">
        <v>3.2177470732627937</v>
      </c>
      <c r="J950" s="75" t="s">
        <v>10462</v>
      </c>
      <c r="K950" s="334" t="s">
        <v>5098</v>
      </c>
      <c r="L950" s="75"/>
      <c r="M950" s="75"/>
      <c r="N950" s="75"/>
      <c r="O950" s="334" t="s">
        <v>3423</v>
      </c>
      <c r="P950" s="75" t="s">
        <v>5336</v>
      </c>
    </row>
    <row r="951" spans="1:16" ht="13" customHeight="1" x14ac:dyDescent="0.15">
      <c r="A951" s="44">
        <v>950</v>
      </c>
      <c r="B951" s="215" t="s">
        <v>6765</v>
      </c>
      <c r="C951" s="215" t="s">
        <v>6</v>
      </c>
      <c r="D951" s="75" t="s">
        <v>11087</v>
      </c>
      <c r="E951" s="75" t="s">
        <v>10319</v>
      </c>
      <c r="F951" s="75">
        <v>4180</v>
      </c>
      <c r="G951" s="75">
        <v>2410</v>
      </c>
      <c r="H951" s="75">
        <v>3.621176281775035</v>
      </c>
      <c r="I951" s="75">
        <v>3.3820170425748683</v>
      </c>
      <c r="J951" s="75" t="s">
        <v>10462</v>
      </c>
      <c r="K951" s="334" t="s">
        <v>5098</v>
      </c>
      <c r="L951" s="75">
        <v>48.95</v>
      </c>
      <c r="M951" s="75">
        <v>16.760000000000002</v>
      </c>
      <c r="N951" s="75"/>
      <c r="O951" s="334" t="s">
        <v>3423</v>
      </c>
      <c r="P951" s="75" t="s">
        <v>5336</v>
      </c>
    </row>
    <row r="952" spans="1:16" ht="13" customHeight="1" x14ac:dyDescent="0.15">
      <c r="A952" s="44">
        <v>951</v>
      </c>
      <c r="B952" s="215" t="s">
        <v>6765</v>
      </c>
      <c r="C952" s="215" t="s">
        <v>6</v>
      </c>
      <c r="D952" s="75" t="s">
        <v>10977</v>
      </c>
      <c r="E952" s="75" t="s">
        <v>11249</v>
      </c>
      <c r="F952" s="75">
        <v>2241</v>
      </c>
      <c r="G952" s="75">
        <v>984</v>
      </c>
      <c r="H952" s="75">
        <v>3.3504418565350611</v>
      </c>
      <c r="I952" s="75">
        <v>2.9929950984313414</v>
      </c>
      <c r="J952" s="75" t="s">
        <v>10462</v>
      </c>
      <c r="K952" s="334" t="s">
        <v>5098</v>
      </c>
      <c r="L952" s="75"/>
      <c r="M952" s="75"/>
      <c r="N952" s="75"/>
      <c r="O952" s="334" t="s">
        <v>3423</v>
      </c>
      <c r="P952" s="75" t="s">
        <v>5336</v>
      </c>
    </row>
    <row r="953" spans="1:16" ht="13" customHeight="1" x14ac:dyDescent="0.15">
      <c r="A953" s="44">
        <v>952</v>
      </c>
      <c r="B953" s="215" t="s">
        <v>6765</v>
      </c>
      <c r="C953" s="215" t="s">
        <v>6</v>
      </c>
      <c r="D953" s="75" t="s">
        <v>10448</v>
      </c>
      <c r="E953" s="75" t="s">
        <v>10760</v>
      </c>
      <c r="F953" s="75">
        <v>1931</v>
      </c>
      <c r="G953" s="75">
        <v>801</v>
      </c>
      <c r="H953" s="75">
        <v>3.2857822737793949</v>
      </c>
      <c r="I953" s="75">
        <v>2.9036325160842376</v>
      </c>
      <c r="J953" s="75" t="s">
        <v>11060</v>
      </c>
      <c r="K953" s="334" t="s">
        <v>5098</v>
      </c>
      <c r="L953" s="75">
        <v>45.783333333333331</v>
      </c>
      <c r="M953" s="75">
        <v>-110.78333333333333</v>
      </c>
      <c r="N953" s="75" t="s">
        <v>11953</v>
      </c>
      <c r="O953" s="334" t="s">
        <v>3423</v>
      </c>
      <c r="P953" s="75" t="s">
        <v>5336</v>
      </c>
    </row>
    <row r="954" spans="1:16" ht="13" customHeight="1" x14ac:dyDescent="0.15">
      <c r="A954" s="44">
        <v>953</v>
      </c>
      <c r="B954" s="215" t="s">
        <v>6765</v>
      </c>
      <c r="C954" s="215" t="s">
        <v>6</v>
      </c>
      <c r="D954" s="75" t="s">
        <v>10448</v>
      </c>
      <c r="E954" s="75" t="s">
        <v>10926</v>
      </c>
      <c r="F954" s="75">
        <v>1788</v>
      </c>
      <c r="G954" s="75">
        <v>728</v>
      </c>
      <c r="H954" s="75">
        <v>3.2523675144598987</v>
      </c>
      <c r="I954" s="75">
        <v>2.8621313793130372</v>
      </c>
      <c r="J954" s="75" t="s">
        <v>11060</v>
      </c>
      <c r="K954" s="334" t="s">
        <v>5098</v>
      </c>
      <c r="L954" s="75">
        <v>43.95</v>
      </c>
      <c r="M954" s="75">
        <v>-101.86666666666666</v>
      </c>
      <c r="N954" s="75" t="s">
        <v>11954</v>
      </c>
      <c r="O954" s="334" t="s">
        <v>3423</v>
      </c>
      <c r="P954" s="75" t="s">
        <v>5336</v>
      </c>
    </row>
    <row r="955" spans="1:16" ht="13" customHeight="1" x14ac:dyDescent="0.15">
      <c r="A955" s="44">
        <v>954</v>
      </c>
      <c r="B955" s="215" t="s">
        <v>6765</v>
      </c>
      <c r="C955" s="215" t="s">
        <v>6</v>
      </c>
      <c r="D955" s="75" t="s">
        <v>10448</v>
      </c>
      <c r="E955" s="75" t="s">
        <v>10555</v>
      </c>
      <c r="F955" s="75">
        <v>1979</v>
      </c>
      <c r="G955" s="75">
        <v>1076</v>
      </c>
      <c r="H955" s="75">
        <v>3.2964457942063961</v>
      </c>
      <c r="I955" s="75">
        <v>3.0318122713303706</v>
      </c>
      <c r="J955" s="75" t="s">
        <v>11060</v>
      </c>
      <c r="K955" s="334" t="s">
        <v>5098</v>
      </c>
      <c r="L955" s="75">
        <v>43.95</v>
      </c>
      <c r="M955" s="75">
        <v>-101.86666666666666</v>
      </c>
      <c r="N955" s="75" t="s">
        <v>11952</v>
      </c>
      <c r="O955" s="334" t="s">
        <v>3423</v>
      </c>
      <c r="P955" s="75" t="s">
        <v>5336</v>
      </c>
    </row>
    <row r="956" spans="1:16" ht="13" customHeight="1" x14ac:dyDescent="0.15">
      <c r="A956" s="44">
        <v>955</v>
      </c>
      <c r="B956" s="215" t="s">
        <v>6765</v>
      </c>
      <c r="C956" s="215" t="s">
        <v>6</v>
      </c>
      <c r="D956" s="75" t="s">
        <v>10448</v>
      </c>
      <c r="E956" s="75" t="s">
        <v>10353</v>
      </c>
      <c r="F956" s="75">
        <v>2236</v>
      </c>
      <c r="G956" s="75">
        <v>583</v>
      </c>
      <c r="H956" s="75">
        <v>3.3494717992143856</v>
      </c>
      <c r="I956" s="75">
        <v>2.7656685547590141</v>
      </c>
      <c r="J956" s="75" t="s">
        <v>11060</v>
      </c>
      <c r="K956" s="334" t="s">
        <v>5098</v>
      </c>
      <c r="L956" s="75">
        <v>43.95</v>
      </c>
      <c r="M956" s="75">
        <v>-101.86666666666666</v>
      </c>
      <c r="N956" s="75" t="s">
        <v>11953</v>
      </c>
      <c r="O956" s="334" t="s">
        <v>3423</v>
      </c>
      <c r="P956" s="75" t="s">
        <v>5336</v>
      </c>
    </row>
    <row r="957" spans="1:16" ht="13" customHeight="1" x14ac:dyDescent="0.15">
      <c r="A957" s="44">
        <v>956</v>
      </c>
      <c r="B957" s="215" t="s">
        <v>6765</v>
      </c>
      <c r="C957" s="215" t="s">
        <v>6</v>
      </c>
      <c r="D957" s="75" t="s">
        <v>10448</v>
      </c>
      <c r="E957" s="75" t="s">
        <v>10900</v>
      </c>
      <c r="F957" s="75">
        <v>2472</v>
      </c>
      <c r="G957" s="75">
        <v>1283</v>
      </c>
      <c r="H957" s="75">
        <v>3.3930484664167784</v>
      </c>
      <c r="I957" s="75">
        <v>3.1082266563749283</v>
      </c>
      <c r="J957" s="75" t="s">
        <v>11060</v>
      </c>
      <c r="K957" s="334" t="s">
        <v>5098</v>
      </c>
      <c r="L957" s="75">
        <v>46.9</v>
      </c>
      <c r="M957" s="75">
        <v>-102.81666666666666</v>
      </c>
      <c r="N957" s="75" t="s">
        <v>11954</v>
      </c>
      <c r="O957" s="334" t="s">
        <v>3423</v>
      </c>
      <c r="P957" s="75" t="s">
        <v>5336</v>
      </c>
    </row>
    <row r="958" spans="1:16" ht="13" customHeight="1" x14ac:dyDescent="0.15">
      <c r="A958" s="44">
        <v>957</v>
      </c>
      <c r="B958" s="215" t="s">
        <v>6765</v>
      </c>
      <c r="C958" s="215" t="s">
        <v>6</v>
      </c>
      <c r="D958" s="75" t="s">
        <v>10448</v>
      </c>
      <c r="E958" s="75" t="s">
        <v>10901</v>
      </c>
      <c r="F958" s="75">
        <v>1979</v>
      </c>
      <c r="G958" s="75">
        <v>1425</v>
      </c>
      <c r="H958" s="75">
        <v>3.2964457942063961</v>
      </c>
      <c r="I958" s="75">
        <v>3.153814864344529</v>
      </c>
      <c r="J958" s="75" t="s">
        <v>11060</v>
      </c>
      <c r="K958" s="334" t="s">
        <v>5098</v>
      </c>
      <c r="L958" s="75">
        <v>38.866666666666667</v>
      </c>
      <c r="M958" s="75">
        <v>-99.38333333333334</v>
      </c>
      <c r="N958" s="75" t="s">
        <v>11954</v>
      </c>
      <c r="O958" s="334" t="s">
        <v>3423</v>
      </c>
      <c r="P958" s="75" t="s">
        <v>5336</v>
      </c>
    </row>
    <row r="959" spans="1:16" ht="13" customHeight="1" x14ac:dyDescent="0.15">
      <c r="A959" s="44">
        <v>958</v>
      </c>
      <c r="B959" s="215" t="s">
        <v>6765</v>
      </c>
      <c r="C959" s="215" t="s">
        <v>6</v>
      </c>
      <c r="D959" s="75" t="s">
        <v>10448</v>
      </c>
      <c r="E959" s="75" t="s">
        <v>10902</v>
      </c>
      <c r="F959" s="75">
        <v>346</v>
      </c>
      <c r="G959" s="75">
        <v>225</v>
      </c>
      <c r="H959" s="75">
        <v>2.5390760987927767</v>
      </c>
      <c r="I959" s="75">
        <v>2.3521825181113627</v>
      </c>
      <c r="J959" s="75" t="s">
        <v>11060</v>
      </c>
      <c r="K959" s="334" t="s">
        <v>5098</v>
      </c>
      <c r="L959" s="75">
        <v>32.6</v>
      </c>
      <c r="M959" s="75">
        <v>-106.85</v>
      </c>
      <c r="N959" s="75" t="s">
        <v>11954</v>
      </c>
      <c r="O959" s="334" t="s">
        <v>3423</v>
      </c>
      <c r="P959" s="75" t="s">
        <v>5336</v>
      </c>
    </row>
    <row r="960" spans="1:16" ht="13" customHeight="1" x14ac:dyDescent="0.15">
      <c r="A960" s="44">
        <v>959</v>
      </c>
      <c r="B960" s="215" t="s">
        <v>6765</v>
      </c>
      <c r="C960" s="215" t="s">
        <v>6</v>
      </c>
      <c r="D960" s="75" t="s">
        <v>10448</v>
      </c>
      <c r="E960" s="75" t="s">
        <v>10354</v>
      </c>
      <c r="F960" s="75">
        <v>311</v>
      </c>
      <c r="G960" s="75">
        <v>379</v>
      </c>
      <c r="H960" s="75">
        <v>2.4927603890268375</v>
      </c>
      <c r="I960" s="75">
        <v>2.5786392099680722</v>
      </c>
      <c r="J960" s="75" t="s">
        <v>11060</v>
      </c>
      <c r="K960" s="334" t="s">
        <v>5098</v>
      </c>
      <c r="L960" s="75">
        <v>32.6</v>
      </c>
      <c r="M960" s="75">
        <v>-106.85</v>
      </c>
      <c r="N960" s="75" t="s">
        <v>11952</v>
      </c>
      <c r="O960" s="334" t="s">
        <v>3423</v>
      </c>
      <c r="P960" s="75" t="s">
        <v>5336</v>
      </c>
    </row>
    <row r="961" spans="1:16" ht="13" customHeight="1" x14ac:dyDescent="0.15">
      <c r="A961" s="44">
        <v>960</v>
      </c>
      <c r="B961" s="215" t="s">
        <v>6765</v>
      </c>
      <c r="C961" s="215" t="s">
        <v>6</v>
      </c>
      <c r="D961" s="75" t="s">
        <v>10448</v>
      </c>
      <c r="E961" s="75" t="s">
        <v>10359</v>
      </c>
      <c r="F961" s="75">
        <v>253</v>
      </c>
      <c r="G961" s="75">
        <v>282</v>
      </c>
      <c r="H961" s="75">
        <v>2.403120521175818</v>
      </c>
      <c r="I961" s="75">
        <v>2.4502491083193609</v>
      </c>
      <c r="J961" s="75" t="s">
        <v>11060</v>
      </c>
      <c r="K961" s="334" t="s">
        <v>5098</v>
      </c>
      <c r="L961" s="75">
        <v>32.6</v>
      </c>
      <c r="M961" s="75">
        <v>-106.85</v>
      </c>
      <c r="N961" s="75" t="s">
        <v>11953</v>
      </c>
      <c r="O961" s="334" t="s">
        <v>3423</v>
      </c>
      <c r="P961" s="75" t="s">
        <v>5336</v>
      </c>
    </row>
    <row r="962" spans="1:16" ht="13" customHeight="1" x14ac:dyDescent="0.15">
      <c r="A962" s="44">
        <v>961</v>
      </c>
      <c r="B962" s="215" t="s">
        <v>6765</v>
      </c>
      <c r="C962" s="215" t="s">
        <v>6</v>
      </c>
      <c r="D962" s="75" t="s">
        <v>10448</v>
      </c>
      <c r="E962" s="75" t="s">
        <v>10945</v>
      </c>
      <c r="F962" s="75">
        <v>1887</v>
      </c>
      <c r="G962" s="75">
        <v>933</v>
      </c>
      <c r="H962" s="75">
        <v>3.2757719001649312</v>
      </c>
      <c r="I962" s="75">
        <v>2.9698816437465001</v>
      </c>
      <c r="J962" s="75" t="s">
        <v>11060</v>
      </c>
      <c r="K962" s="334" t="s">
        <v>5098</v>
      </c>
      <c r="L962" s="75">
        <v>36.950000000000003</v>
      </c>
      <c r="M962" s="75">
        <v>-96.55</v>
      </c>
      <c r="N962" s="75" t="s">
        <v>11954</v>
      </c>
      <c r="O962" s="334" t="s">
        <v>3423</v>
      </c>
      <c r="P962" s="75" t="s">
        <v>5336</v>
      </c>
    </row>
    <row r="963" spans="1:16" ht="13" customHeight="1" x14ac:dyDescent="0.15">
      <c r="A963" s="44">
        <v>962</v>
      </c>
      <c r="B963" s="215" t="s">
        <v>6765</v>
      </c>
      <c r="C963" s="215" t="s">
        <v>6</v>
      </c>
      <c r="D963" s="75" t="s">
        <v>10448</v>
      </c>
      <c r="E963" s="75" t="s">
        <v>10360</v>
      </c>
      <c r="F963" s="75">
        <v>2000</v>
      </c>
      <c r="G963" s="75">
        <v>847</v>
      </c>
      <c r="H963" s="75">
        <v>3.3010299956639813</v>
      </c>
      <c r="I963" s="75">
        <v>2.9278834103307068</v>
      </c>
      <c r="J963" s="75" t="s">
        <v>11060</v>
      </c>
      <c r="K963" s="334" t="s">
        <v>5098</v>
      </c>
      <c r="L963" s="75">
        <v>36.950000000000003</v>
      </c>
      <c r="M963" s="75">
        <v>-96.55</v>
      </c>
      <c r="N963" s="75" t="s">
        <v>11952</v>
      </c>
      <c r="O963" s="334" t="s">
        <v>3423</v>
      </c>
      <c r="P963" s="75" t="s">
        <v>5336</v>
      </c>
    </row>
    <row r="964" spans="1:16" ht="13" customHeight="1" x14ac:dyDescent="0.15">
      <c r="A964" s="44">
        <v>963</v>
      </c>
      <c r="B964" s="215" t="s">
        <v>6765</v>
      </c>
      <c r="C964" s="215" t="s">
        <v>6</v>
      </c>
      <c r="D964" s="75" t="s">
        <v>10448</v>
      </c>
      <c r="E964" s="75" t="s">
        <v>10361</v>
      </c>
      <c r="F964" s="75">
        <v>1564</v>
      </c>
      <c r="G964" s="75">
        <v>882</v>
      </c>
      <c r="H964" s="75">
        <v>3.1942367487238292</v>
      </c>
      <c r="I964" s="75">
        <v>2.9454685851318199</v>
      </c>
      <c r="J964" s="75" t="s">
        <v>11060</v>
      </c>
      <c r="K964" s="334" t="s">
        <v>5098</v>
      </c>
      <c r="L964" s="75">
        <v>36.950000000000003</v>
      </c>
      <c r="M964" s="75">
        <v>-96.55</v>
      </c>
      <c r="N964" s="75" t="s">
        <v>11953</v>
      </c>
      <c r="O964" s="334" t="s">
        <v>3423</v>
      </c>
      <c r="P964" s="75" t="s">
        <v>5336</v>
      </c>
    </row>
    <row r="965" spans="1:16" ht="13" customHeight="1" x14ac:dyDescent="0.15">
      <c r="A965" s="44">
        <v>964</v>
      </c>
      <c r="B965" s="215" t="s">
        <v>6765</v>
      </c>
      <c r="C965" s="215" t="s">
        <v>6</v>
      </c>
      <c r="D965" s="75" t="s">
        <v>10448</v>
      </c>
      <c r="E965" s="75" t="s">
        <v>10946</v>
      </c>
      <c r="F965" s="75">
        <v>1216</v>
      </c>
      <c r="G965" s="75">
        <v>572</v>
      </c>
      <c r="H965" s="75">
        <v>3.0849335749367159</v>
      </c>
      <c r="I965" s="75">
        <v>2.7573960287930244</v>
      </c>
      <c r="J965" s="75" t="s">
        <v>11060</v>
      </c>
      <c r="K965" s="334" t="s">
        <v>5098</v>
      </c>
      <c r="L965" s="75">
        <v>35.299999999999997</v>
      </c>
      <c r="M965" s="75">
        <v>-101.53333333333333</v>
      </c>
      <c r="N965" s="75" t="s">
        <v>11954</v>
      </c>
      <c r="O965" s="334" t="s">
        <v>3423</v>
      </c>
      <c r="P965" s="75" t="s">
        <v>5336</v>
      </c>
    </row>
    <row r="966" spans="1:16" ht="13" customHeight="1" x14ac:dyDescent="0.15">
      <c r="A966" s="44">
        <v>965</v>
      </c>
      <c r="B966" s="215" t="s">
        <v>6765</v>
      </c>
      <c r="C966" s="215" t="s">
        <v>6</v>
      </c>
      <c r="D966" s="75" t="s">
        <v>10448</v>
      </c>
      <c r="E966" s="75" t="s">
        <v>10355</v>
      </c>
      <c r="F966" s="75">
        <v>865</v>
      </c>
      <c r="G966" s="75">
        <v>895</v>
      </c>
      <c r="H966" s="75">
        <v>2.9370161074648142</v>
      </c>
      <c r="I966" s="75">
        <v>2.9518230353159121</v>
      </c>
      <c r="J966" s="75" t="s">
        <v>11060</v>
      </c>
      <c r="K966" s="334" t="s">
        <v>5098</v>
      </c>
      <c r="L966" s="75">
        <v>35.299999999999997</v>
      </c>
      <c r="M966" s="75">
        <v>-101.53333333333333</v>
      </c>
      <c r="N966" s="75" t="s">
        <v>11952</v>
      </c>
      <c r="O966" s="334" t="s">
        <v>3423</v>
      </c>
      <c r="P966" s="75" t="s">
        <v>5336</v>
      </c>
    </row>
    <row r="967" spans="1:16" ht="13" customHeight="1" x14ac:dyDescent="0.15">
      <c r="A967" s="44">
        <v>966</v>
      </c>
      <c r="B967" s="215" t="s">
        <v>6765</v>
      </c>
      <c r="C967" s="215" t="s">
        <v>6</v>
      </c>
      <c r="D967" s="75" t="s">
        <v>10448</v>
      </c>
      <c r="E967" s="75" t="s">
        <v>10464</v>
      </c>
      <c r="F967" s="75">
        <v>1076</v>
      </c>
      <c r="G967" s="75">
        <v>1203</v>
      </c>
      <c r="H967" s="75">
        <v>3.0318122713303706</v>
      </c>
      <c r="I967" s="75">
        <v>3.0802656273398448</v>
      </c>
      <c r="J967" s="75" t="s">
        <v>11060</v>
      </c>
      <c r="K967" s="334" t="s">
        <v>5098</v>
      </c>
      <c r="L967" s="75">
        <v>35.299999999999997</v>
      </c>
      <c r="M967" s="75">
        <v>-101.53333333333333</v>
      </c>
      <c r="N967" s="75" t="s">
        <v>11953</v>
      </c>
      <c r="O967" s="334" t="s">
        <v>3423</v>
      </c>
      <c r="P967" s="75" t="s">
        <v>5336</v>
      </c>
    </row>
    <row r="968" spans="1:16" ht="13" customHeight="1" x14ac:dyDescent="0.15">
      <c r="A968" s="44">
        <v>967</v>
      </c>
      <c r="B968" s="215" t="s">
        <v>6765</v>
      </c>
      <c r="C968" s="215" t="s">
        <v>6</v>
      </c>
      <c r="D968" s="75" t="s">
        <v>10448</v>
      </c>
      <c r="E968" s="75" t="s">
        <v>10947</v>
      </c>
      <c r="F968" s="75">
        <v>1934</v>
      </c>
      <c r="G968" s="75">
        <v>571</v>
      </c>
      <c r="H968" s="75">
        <v>3.2864564697469829</v>
      </c>
      <c r="I968" s="75">
        <v>2.7566361082458481</v>
      </c>
      <c r="J968" s="75" t="s">
        <v>11060</v>
      </c>
      <c r="K968" s="334" t="s">
        <v>5098</v>
      </c>
      <c r="L968" s="75">
        <v>40.81666666666667</v>
      </c>
      <c r="M968" s="75">
        <v>-104.76666666666667</v>
      </c>
      <c r="N968" s="75" t="s">
        <v>11954</v>
      </c>
      <c r="O968" s="334" t="s">
        <v>3423</v>
      </c>
      <c r="P968" s="75" t="s">
        <v>5336</v>
      </c>
    </row>
    <row r="969" spans="1:16" ht="13" customHeight="1" x14ac:dyDescent="0.15">
      <c r="A969" s="44">
        <v>968</v>
      </c>
      <c r="B969" s="215" t="s">
        <v>6765</v>
      </c>
      <c r="C969" s="215" t="s">
        <v>6</v>
      </c>
      <c r="D969" s="75" t="s">
        <v>10448</v>
      </c>
      <c r="E969" s="75" t="s">
        <v>10446</v>
      </c>
      <c r="F969" s="75">
        <v>1273</v>
      </c>
      <c r="G969" s="75">
        <v>904</v>
      </c>
      <c r="H969" s="75">
        <v>3.1048284036536553</v>
      </c>
      <c r="I969" s="75">
        <v>2.9561684304753633</v>
      </c>
      <c r="J969" s="75" t="s">
        <v>11060</v>
      </c>
      <c r="K969" s="334" t="s">
        <v>5098</v>
      </c>
      <c r="L969" s="75">
        <v>40.81666666666667</v>
      </c>
      <c r="M969" s="75">
        <v>-104.76666666666667</v>
      </c>
      <c r="N969" s="75" t="s">
        <v>11952</v>
      </c>
      <c r="O969" s="334" t="s">
        <v>3423</v>
      </c>
      <c r="P969" s="75" t="s">
        <v>5336</v>
      </c>
    </row>
    <row r="970" spans="1:16" ht="13" customHeight="1" x14ac:dyDescent="0.15">
      <c r="A970" s="44">
        <v>969</v>
      </c>
      <c r="B970" s="215" t="s">
        <v>6765</v>
      </c>
      <c r="C970" s="215" t="s">
        <v>6</v>
      </c>
      <c r="D970" s="75" t="s">
        <v>10448</v>
      </c>
      <c r="E970" s="75" t="s">
        <v>10452</v>
      </c>
      <c r="F970" s="75">
        <v>1176</v>
      </c>
      <c r="G970" s="75">
        <v>745</v>
      </c>
      <c r="H970" s="75">
        <v>3.0704073217401198</v>
      </c>
      <c r="I970" s="75">
        <v>2.8721562727482928</v>
      </c>
      <c r="J970" s="75" t="s">
        <v>11060</v>
      </c>
      <c r="K970" s="334" t="s">
        <v>5098</v>
      </c>
      <c r="L970" s="75">
        <v>40.81666666666667</v>
      </c>
      <c r="M970" s="75">
        <v>-104.76666666666667</v>
      </c>
      <c r="N970" s="75" t="s">
        <v>11953</v>
      </c>
      <c r="O970" s="334" t="s">
        <v>3423</v>
      </c>
      <c r="P970" s="75" t="s">
        <v>5336</v>
      </c>
    </row>
    <row r="971" spans="1:16" ht="13" customHeight="1" x14ac:dyDescent="0.15">
      <c r="A971" s="44">
        <v>970</v>
      </c>
      <c r="B971" s="215" t="s">
        <v>6765</v>
      </c>
      <c r="C971" s="215" t="s">
        <v>6</v>
      </c>
      <c r="D971" s="75" t="s">
        <v>10453</v>
      </c>
      <c r="E971" s="75" t="s">
        <v>10396</v>
      </c>
      <c r="F971" s="75">
        <v>2229</v>
      </c>
      <c r="G971" s="75">
        <v>917</v>
      </c>
      <c r="H971" s="75">
        <v>3.3481100684802376</v>
      </c>
      <c r="I971" s="75">
        <v>2.9623693356700209</v>
      </c>
      <c r="J971" s="75" t="s">
        <v>11060</v>
      </c>
      <c r="K971" s="334" t="s">
        <v>5098</v>
      </c>
      <c r="L971" s="75">
        <v>45.783333333333331</v>
      </c>
      <c r="M971" s="75">
        <v>-110.78333333333333</v>
      </c>
      <c r="N971" s="75" t="s">
        <v>11953</v>
      </c>
      <c r="O971" s="334" t="s">
        <v>3423</v>
      </c>
      <c r="P971" s="75"/>
    </row>
    <row r="972" spans="1:16" ht="13" customHeight="1" x14ac:dyDescent="0.15">
      <c r="A972" s="44">
        <v>971</v>
      </c>
      <c r="B972" s="215" t="s">
        <v>6765</v>
      </c>
      <c r="C972" s="215" t="s">
        <v>6</v>
      </c>
      <c r="D972" s="75" t="s">
        <v>10453</v>
      </c>
      <c r="E972" s="75" t="s">
        <v>10398</v>
      </c>
      <c r="F972" s="75">
        <v>2264</v>
      </c>
      <c r="G972" s="75">
        <v>850</v>
      </c>
      <c r="H972" s="75">
        <v>3.354876422516234</v>
      </c>
      <c r="I972" s="75">
        <v>2.9294189257142929</v>
      </c>
      <c r="J972" s="75" t="s">
        <v>11060</v>
      </c>
      <c r="K972" s="334" t="s">
        <v>5098</v>
      </c>
      <c r="L972" s="75">
        <v>43.95</v>
      </c>
      <c r="M972" s="75">
        <v>-101.86666666666666</v>
      </c>
      <c r="N972" s="75" t="s">
        <v>11954</v>
      </c>
      <c r="O972" s="334" t="s">
        <v>3423</v>
      </c>
      <c r="P972" s="75"/>
    </row>
    <row r="973" spans="1:16" ht="13" customHeight="1" x14ac:dyDescent="0.15">
      <c r="A973" s="44">
        <v>972</v>
      </c>
      <c r="B973" s="215" t="s">
        <v>6765</v>
      </c>
      <c r="C973" s="215" t="s">
        <v>6</v>
      </c>
      <c r="D973" s="75" t="s">
        <v>10453</v>
      </c>
      <c r="E973" s="75" t="s">
        <v>10555</v>
      </c>
      <c r="F973" s="75">
        <v>2566</v>
      </c>
      <c r="G973" s="75">
        <v>1224</v>
      </c>
      <c r="H973" s="75">
        <v>3.4092566520389096</v>
      </c>
      <c r="I973" s="75">
        <v>3.0877814178095422</v>
      </c>
      <c r="J973" s="75" t="s">
        <v>11060</v>
      </c>
      <c r="K973" s="334" t="s">
        <v>5098</v>
      </c>
      <c r="L973" s="75">
        <v>43.95</v>
      </c>
      <c r="M973" s="75">
        <v>-101.86666666666666</v>
      </c>
      <c r="N973" s="75" t="s">
        <v>11952</v>
      </c>
      <c r="O973" s="334" t="s">
        <v>3423</v>
      </c>
      <c r="P973" s="75"/>
    </row>
    <row r="974" spans="1:16" ht="13" customHeight="1" x14ac:dyDescent="0.15">
      <c r="A974" s="44">
        <v>973</v>
      </c>
      <c r="B974" s="215" t="s">
        <v>6765</v>
      </c>
      <c r="C974" s="215" t="s">
        <v>6</v>
      </c>
      <c r="D974" s="75" t="s">
        <v>10453</v>
      </c>
      <c r="E974" s="75" t="s">
        <v>10353</v>
      </c>
      <c r="F974" s="75">
        <v>2578</v>
      </c>
      <c r="G974" s="75">
        <v>522</v>
      </c>
      <c r="H974" s="75">
        <v>3.4112829130173843</v>
      </c>
      <c r="I974" s="75">
        <v>2.7176705030022621</v>
      </c>
      <c r="J974" s="75" t="s">
        <v>11060</v>
      </c>
      <c r="K974" s="334" t="s">
        <v>5098</v>
      </c>
      <c r="L974" s="75">
        <v>43.95</v>
      </c>
      <c r="M974" s="75">
        <v>-101.86666666666666</v>
      </c>
      <c r="N974" s="75" t="s">
        <v>11953</v>
      </c>
      <c r="O974" s="334" t="s">
        <v>3423</v>
      </c>
      <c r="P974" s="75"/>
    </row>
    <row r="975" spans="1:16" ht="13" customHeight="1" x14ac:dyDescent="0.15">
      <c r="A975" s="44">
        <v>974</v>
      </c>
      <c r="B975" s="215" t="s">
        <v>6765</v>
      </c>
      <c r="C975" s="215" t="s">
        <v>6</v>
      </c>
      <c r="D975" s="75" t="s">
        <v>10453</v>
      </c>
      <c r="E975" s="75" t="s">
        <v>10308</v>
      </c>
      <c r="F975" s="75">
        <v>2808</v>
      </c>
      <c r="G975" s="75">
        <v>1260</v>
      </c>
      <c r="H975" s="75">
        <v>3.4483971034577676</v>
      </c>
      <c r="I975" s="75">
        <v>3.1003705451175629</v>
      </c>
      <c r="J975" s="75" t="s">
        <v>11060</v>
      </c>
      <c r="K975" s="334" t="s">
        <v>5098</v>
      </c>
      <c r="L975" s="75">
        <v>46.9</v>
      </c>
      <c r="M975" s="75">
        <v>-102.81666666666666</v>
      </c>
      <c r="N975" s="75" t="s">
        <v>11954</v>
      </c>
      <c r="O975" s="334" t="s">
        <v>3423</v>
      </c>
      <c r="P975" s="75"/>
    </row>
    <row r="976" spans="1:16" ht="13" customHeight="1" x14ac:dyDescent="0.15">
      <c r="A976" s="44">
        <v>975</v>
      </c>
      <c r="B976" s="215" t="s">
        <v>6765</v>
      </c>
      <c r="C976" s="215" t="s">
        <v>6</v>
      </c>
      <c r="D976" s="75" t="s">
        <v>10453</v>
      </c>
      <c r="E976" s="75" t="s">
        <v>10309</v>
      </c>
      <c r="F976" s="75">
        <v>1332</v>
      </c>
      <c r="G976" s="75">
        <v>1227</v>
      </c>
      <c r="H976" s="75">
        <v>3.1245042248342823</v>
      </c>
      <c r="I976" s="75">
        <v>3.088844562727004</v>
      </c>
      <c r="J976" s="75" t="s">
        <v>11060</v>
      </c>
      <c r="K976" s="334" t="s">
        <v>5098</v>
      </c>
      <c r="L976" s="75">
        <v>38.866666666666667</v>
      </c>
      <c r="M976" s="75">
        <v>-99.38333333333334</v>
      </c>
      <c r="N976" s="75" t="s">
        <v>11954</v>
      </c>
      <c r="O976" s="334" t="s">
        <v>3423</v>
      </c>
      <c r="P976" s="75"/>
    </row>
    <row r="977" spans="1:16" ht="13" customHeight="1" x14ac:dyDescent="0.15">
      <c r="A977" s="44">
        <v>976</v>
      </c>
      <c r="B977" s="215" t="s">
        <v>6765</v>
      </c>
      <c r="C977" s="215" t="s">
        <v>6</v>
      </c>
      <c r="D977" s="75" t="s">
        <v>10453</v>
      </c>
      <c r="E977" s="75" t="s">
        <v>10310</v>
      </c>
      <c r="F977" s="75">
        <v>260</v>
      </c>
      <c r="G977" s="75">
        <v>227</v>
      </c>
      <c r="H977" s="75">
        <v>2.4149733479708178</v>
      </c>
      <c r="I977" s="75">
        <v>2.3560258571931225</v>
      </c>
      <c r="J977" s="75" t="s">
        <v>11060</v>
      </c>
      <c r="K977" s="334" t="s">
        <v>5098</v>
      </c>
      <c r="L977" s="75">
        <v>32.6</v>
      </c>
      <c r="M977" s="75">
        <v>-106.85</v>
      </c>
      <c r="N977" s="75" t="s">
        <v>11954</v>
      </c>
      <c r="O977" s="334" t="s">
        <v>3423</v>
      </c>
      <c r="P977" s="75"/>
    </row>
    <row r="978" spans="1:16" ht="13" customHeight="1" x14ac:dyDescent="0.15">
      <c r="A978" s="44">
        <v>977</v>
      </c>
      <c r="B978" s="215" t="s">
        <v>6765</v>
      </c>
      <c r="C978" s="215" t="s">
        <v>6</v>
      </c>
      <c r="D978" s="75" t="s">
        <v>10453</v>
      </c>
      <c r="E978" s="75" t="s">
        <v>10354</v>
      </c>
      <c r="F978" s="75">
        <v>227</v>
      </c>
      <c r="G978" s="75">
        <v>233</v>
      </c>
      <c r="H978" s="75">
        <v>2.3560258571931225</v>
      </c>
      <c r="I978" s="75">
        <v>2.3673559210260189</v>
      </c>
      <c r="J978" s="75" t="s">
        <v>11060</v>
      </c>
      <c r="K978" s="334" t="s">
        <v>5098</v>
      </c>
      <c r="L978" s="75">
        <v>32.6</v>
      </c>
      <c r="M978" s="75">
        <v>-106.85</v>
      </c>
      <c r="N978" s="75" t="s">
        <v>11952</v>
      </c>
      <c r="O978" s="334" t="s">
        <v>3423</v>
      </c>
      <c r="P978" s="75"/>
    </row>
    <row r="979" spans="1:16" ht="13" customHeight="1" x14ac:dyDescent="0.15">
      <c r="A979" s="44">
        <v>978</v>
      </c>
      <c r="B979" s="215" t="s">
        <v>6765</v>
      </c>
      <c r="C979" s="215" t="s">
        <v>6</v>
      </c>
      <c r="D979" s="75" t="s">
        <v>10453</v>
      </c>
      <c r="E979" s="75" t="s">
        <v>10359</v>
      </c>
      <c r="F979" s="75">
        <v>202</v>
      </c>
      <c r="G979" s="75">
        <v>237</v>
      </c>
      <c r="H979" s="75">
        <v>2.3053513694466239</v>
      </c>
      <c r="I979" s="75">
        <v>2.374748346010104</v>
      </c>
      <c r="J979" s="75" t="s">
        <v>11060</v>
      </c>
      <c r="K979" s="334" t="s">
        <v>5098</v>
      </c>
      <c r="L979" s="75">
        <v>32.6</v>
      </c>
      <c r="M979" s="75">
        <v>-106.85</v>
      </c>
      <c r="N979" s="75" t="s">
        <v>11953</v>
      </c>
      <c r="O979" s="334" t="s">
        <v>3423</v>
      </c>
      <c r="P979" s="75"/>
    </row>
    <row r="980" spans="1:16" ht="13" customHeight="1" x14ac:dyDescent="0.15">
      <c r="A980" s="44">
        <v>979</v>
      </c>
      <c r="B980" s="215" t="s">
        <v>6765</v>
      </c>
      <c r="C980" s="215" t="s">
        <v>6</v>
      </c>
      <c r="D980" s="75" t="s">
        <v>10453</v>
      </c>
      <c r="E980" s="75" t="s">
        <v>10305</v>
      </c>
      <c r="F980" s="75">
        <v>1692</v>
      </c>
      <c r="G980" s="75">
        <v>936</v>
      </c>
      <c r="H980" s="75">
        <v>3.2284003587030048</v>
      </c>
      <c r="I980" s="75">
        <v>2.971275848738105</v>
      </c>
      <c r="J980" s="75" t="s">
        <v>11060</v>
      </c>
      <c r="K980" s="334" t="s">
        <v>5098</v>
      </c>
      <c r="L980" s="75">
        <v>36.950000000000003</v>
      </c>
      <c r="M980" s="75">
        <v>-96.55</v>
      </c>
      <c r="N980" s="75" t="s">
        <v>11954</v>
      </c>
      <c r="O980" s="334" t="s">
        <v>3423</v>
      </c>
      <c r="P980" s="75"/>
    </row>
    <row r="981" spans="1:16" ht="13" customHeight="1" x14ac:dyDescent="0.15">
      <c r="A981" s="44">
        <v>980</v>
      </c>
      <c r="B981" s="215" t="s">
        <v>6765</v>
      </c>
      <c r="C981" s="215" t="s">
        <v>6</v>
      </c>
      <c r="D981" s="75" t="s">
        <v>10453</v>
      </c>
      <c r="E981" s="75" t="s">
        <v>10360</v>
      </c>
      <c r="F981" s="75">
        <v>1808</v>
      </c>
      <c r="G981" s="75">
        <v>944</v>
      </c>
      <c r="H981" s="75">
        <v>3.2571984261393445</v>
      </c>
      <c r="I981" s="75">
        <v>2.9749719942980688</v>
      </c>
      <c r="J981" s="75" t="s">
        <v>11060</v>
      </c>
      <c r="K981" s="334" t="s">
        <v>5098</v>
      </c>
      <c r="L981" s="75">
        <v>36.950000000000003</v>
      </c>
      <c r="M981" s="75">
        <v>-96.55</v>
      </c>
      <c r="N981" s="75" t="s">
        <v>11952</v>
      </c>
      <c r="O981" s="334" t="s">
        <v>3423</v>
      </c>
      <c r="P981" s="75"/>
    </row>
    <row r="982" spans="1:16" ht="13" customHeight="1" x14ac:dyDescent="0.15">
      <c r="A982" s="44">
        <v>981</v>
      </c>
      <c r="B982" s="215" t="s">
        <v>6765</v>
      </c>
      <c r="C982" s="215" t="s">
        <v>6</v>
      </c>
      <c r="D982" s="75" t="s">
        <v>10453</v>
      </c>
      <c r="E982" s="75" t="s">
        <v>10361</v>
      </c>
      <c r="F982" s="75">
        <v>1494</v>
      </c>
      <c r="G982" s="75">
        <v>1353</v>
      </c>
      <c r="H982" s="75">
        <v>3.1743505974793798</v>
      </c>
      <c r="I982" s="75">
        <v>3.131297796597623</v>
      </c>
      <c r="J982" s="75" t="s">
        <v>11060</v>
      </c>
      <c r="K982" s="334" t="s">
        <v>5098</v>
      </c>
      <c r="L982" s="75">
        <v>36.950000000000003</v>
      </c>
      <c r="M982" s="75">
        <v>-96.55</v>
      </c>
      <c r="N982" s="75" t="s">
        <v>11953</v>
      </c>
      <c r="O982" s="334" t="s">
        <v>3423</v>
      </c>
      <c r="P982" s="75"/>
    </row>
    <row r="983" spans="1:16" ht="13" customHeight="1" x14ac:dyDescent="0.15">
      <c r="A983" s="44">
        <v>982</v>
      </c>
      <c r="B983" s="215" t="s">
        <v>6765</v>
      </c>
      <c r="C983" s="215" t="s">
        <v>6</v>
      </c>
      <c r="D983" s="75" t="s">
        <v>10453</v>
      </c>
      <c r="E983" s="75" t="s">
        <v>10719</v>
      </c>
      <c r="F983" s="75">
        <v>1523</v>
      </c>
      <c r="G983" s="75">
        <v>565</v>
      </c>
      <c r="H983" s="75">
        <v>3.1826999033360424</v>
      </c>
      <c r="I983" s="75">
        <v>2.7520484478194387</v>
      </c>
      <c r="J983" s="75" t="s">
        <v>11060</v>
      </c>
      <c r="K983" s="334" t="s">
        <v>5098</v>
      </c>
      <c r="L983" s="75">
        <v>35.299999999999997</v>
      </c>
      <c r="M983" s="75">
        <v>-101.53333333333333</v>
      </c>
      <c r="N983" s="75" t="s">
        <v>11954</v>
      </c>
      <c r="O983" s="334" t="s">
        <v>3423</v>
      </c>
      <c r="P983" s="75"/>
    </row>
    <row r="984" spans="1:16" ht="13" customHeight="1" x14ac:dyDescent="0.15">
      <c r="A984" s="44">
        <v>983</v>
      </c>
      <c r="B984" s="215" t="s">
        <v>6765</v>
      </c>
      <c r="C984" s="215" t="s">
        <v>6</v>
      </c>
      <c r="D984" s="75" t="s">
        <v>10453</v>
      </c>
      <c r="E984" s="75" t="s">
        <v>10355</v>
      </c>
      <c r="F984" s="75">
        <v>874</v>
      </c>
      <c r="G984" s="75">
        <v>1205</v>
      </c>
      <c r="H984" s="75">
        <v>2.9415114326344032</v>
      </c>
      <c r="I984" s="75">
        <v>3.0809870469108871</v>
      </c>
      <c r="J984" s="75" t="s">
        <v>11060</v>
      </c>
      <c r="K984" s="334" t="s">
        <v>5098</v>
      </c>
      <c r="L984" s="75">
        <v>35.299999999999997</v>
      </c>
      <c r="M984" s="75">
        <v>-101.53333333333333</v>
      </c>
      <c r="N984" s="75" t="s">
        <v>11952</v>
      </c>
      <c r="O984" s="334" t="s">
        <v>3423</v>
      </c>
      <c r="P984" s="75"/>
    </row>
    <row r="985" spans="1:16" ht="13" customHeight="1" x14ac:dyDescent="0.15">
      <c r="A985" s="44">
        <v>984</v>
      </c>
      <c r="B985" s="215" t="s">
        <v>6765</v>
      </c>
      <c r="C985" s="215" t="s">
        <v>6</v>
      </c>
      <c r="D985" s="75" t="s">
        <v>10453</v>
      </c>
      <c r="E985" s="75" t="s">
        <v>10464</v>
      </c>
      <c r="F985" s="75">
        <v>1022</v>
      </c>
      <c r="G985" s="75">
        <v>1270</v>
      </c>
      <c r="H985" s="75">
        <v>3.0094508957986941</v>
      </c>
      <c r="I985" s="75">
        <v>3.1038037209559568</v>
      </c>
      <c r="J985" s="75" t="s">
        <v>11060</v>
      </c>
      <c r="K985" s="334" t="s">
        <v>5098</v>
      </c>
      <c r="L985" s="75">
        <v>35.299999999999997</v>
      </c>
      <c r="M985" s="75">
        <v>-101.53333333333333</v>
      </c>
      <c r="N985" s="75" t="s">
        <v>11953</v>
      </c>
      <c r="O985" s="334" t="s">
        <v>3423</v>
      </c>
      <c r="P985" s="75"/>
    </row>
    <row r="986" spans="1:16" ht="13" customHeight="1" x14ac:dyDescent="0.15">
      <c r="A986" s="44">
        <v>985</v>
      </c>
      <c r="B986" s="215" t="s">
        <v>6765</v>
      </c>
      <c r="C986" s="215" t="s">
        <v>6</v>
      </c>
      <c r="D986" s="75" t="s">
        <v>10453</v>
      </c>
      <c r="E986" s="75" t="s">
        <v>10316</v>
      </c>
      <c r="F986" s="75">
        <v>1955</v>
      </c>
      <c r="G986" s="75">
        <v>594</v>
      </c>
      <c r="H986" s="75">
        <v>3.2911467617318855</v>
      </c>
      <c r="I986" s="75">
        <v>2.7737864449811935</v>
      </c>
      <c r="J986" s="75" t="s">
        <v>11060</v>
      </c>
      <c r="K986" s="334" t="s">
        <v>5098</v>
      </c>
      <c r="L986" s="75">
        <v>40.81666666666667</v>
      </c>
      <c r="M986" s="75">
        <v>-104.76666666666667</v>
      </c>
      <c r="N986" s="75" t="s">
        <v>11954</v>
      </c>
      <c r="O986" s="334" t="s">
        <v>3423</v>
      </c>
      <c r="P986" s="75"/>
    </row>
    <row r="987" spans="1:16" ht="13" customHeight="1" x14ac:dyDescent="0.15">
      <c r="A987" s="44">
        <v>986</v>
      </c>
      <c r="B987" s="215" t="s">
        <v>6765</v>
      </c>
      <c r="C987" s="215" t="s">
        <v>6</v>
      </c>
      <c r="D987" s="75" t="s">
        <v>10453</v>
      </c>
      <c r="E987" s="75" t="s">
        <v>10446</v>
      </c>
      <c r="F987" s="75">
        <v>1254</v>
      </c>
      <c r="G987" s="75">
        <v>830</v>
      </c>
      <c r="H987" s="75">
        <v>3.0982975364946976</v>
      </c>
      <c r="I987" s="75">
        <v>2.9190780923760737</v>
      </c>
      <c r="J987" s="75" t="s">
        <v>11060</v>
      </c>
      <c r="K987" s="334" t="s">
        <v>5098</v>
      </c>
      <c r="L987" s="75">
        <v>40.81666666666667</v>
      </c>
      <c r="M987" s="75">
        <v>-104.76666666666667</v>
      </c>
      <c r="N987" s="75" t="s">
        <v>11952</v>
      </c>
      <c r="O987" s="334" t="s">
        <v>3423</v>
      </c>
      <c r="P987" s="75"/>
    </row>
    <row r="988" spans="1:16" ht="13" customHeight="1" x14ac:dyDescent="0.15">
      <c r="A988" s="44">
        <v>987</v>
      </c>
      <c r="B988" s="215" t="s">
        <v>6765</v>
      </c>
      <c r="C988" s="215" t="s">
        <v>6</v>
      </c>
      <c r="D988" s="75" t="s">
        <v>10453</v>
      </c>
      <c r="E988" s="75" t="s">
        <v>10452</v>
      </c>
      <c r="F988" s="75">
        <v>1542</v>
      </c>
      <c r="G988" s="75">
        <v>506</v>
      </c>
      <c r="H988" s="75">
        <v>3.188084373714938</v>
      </c>
      <c r="I988" s="75">
        <v>2.7041505168397992</v>
      </c>
      <c r="J988" s="75" t="s">
        <v>11060</v>
      </c>
      <c r="K988" s="334" t="s">
        <v>5098</v>
      </c>
      <c r="L988" s="75">
        <v>40.81666666666667</v>
      </c>
      <c r="M988" s="75">
        <v>-104.76666666666667</v>
      </c>
      <c r="N988" s="75" t="s">
        <v>11953</v>
      </c>
      <c r="O988" s="334" t="s">
        <v>3423</v>
      </c>
      <c r="P988" s="75"/>
    </row>
    <row r="989" spans="1:16" ht="13" customHeight="1" x14ac:dyDescent="0.15">
      <c r="A989" s="44">
        <v>988</v>
      </c>
      <c r="B989" s="215" t="s">
        <v>6766</v>
      </c>
      <c r="C989" s="215">
        <v>16</v>
      </c>
      <c r="D989" s="75" t="s">
        <v>10820</v>
      </c>
      <c r="E989" s="75" t="s">
        <v>10430</v>
      </c>
      <c r="F989" s="75">
        <v>103</v>
      </c>
      <c r="G989" s="75">
        <v>217</v>
      </c>
      <c r="H989" s="75">
        <v>2.012837224705172</v>
      </c>
      <c r="I989" s="75">
        <v>2.3364597338485296</v>
      </c>
      <c r="J989" s="75" t="s">
        <v>11076</v>
      </c>
      <c r="K989" s="334" t="s">
        <v>5098</v>
      </c>
      <c r="L989" s="75">
        <v>28.37</v>
      </c>
      <c r="M989" s="75">
        <v>75.599999999999994</v>
      </c>
      <c r="N989" s="75"/>
      <c r="O989" s="334" t="s">
        <v>3575</v>
      </c>
      <c r="P989" s="75" t="s">
        <v>5336</v>
      </c>
    </row>
    <row r="990" spans="1:16" ht="13" customHeight="1" x14ac:dyDescent="0.15">
      <c r="A990" s="44">
        <v>989</v>
      </c>
      <c r="B990" s="215" t="s">
        <v>6766</v>
      </c>
      <c r="C990" s="215">
        <v>16</v>
      </c>
      <c r="D990" s="75" t="s">
        <v>11068</v>
      </c>
      <c r="E990" s="75" t="s">
        <v>4105</v>
      </c>
      <c r="F990" s="75">
        <v>679</v>
      </c>
      <c r="G990" s="75">
        <v>433</v>
      </c>
      <c r="H990" s="75">
        <v>2.8318697742805017</v>
      </c>
      <c r="I990" s="75">
        <v>2.6364878963533656</v>
      </c>
      <c r="J990" s="75" t="s">
        <v>10382</v>
      </c>
      <c r="K990" s="334" t="s">
        <v>5098</v>
      </c>
      <c r="L990" s="75">
        <v>23.33</v>
      </c>
      <c r="M990" s="75">
        <v>75.05</v>
      </c>
      <c r="N990" s="75"/>
      <c r="O990" s="334" t="s">
        <v>3575</v>
      </c>
      <c r="P990" s="75" t="s">
        <v>5336</v>
      </c>
    </row>
    <row r="991" spans="1:16" ht="13" customHeight="1" x14ac:dyDescent="0.15">
      <c r="A991" s="44">
        <v>990</v>
      </c>
      <c r="B991" s="215" t="s">
        <v>6766</v>
      </c>
      <c r="C991" s="215">
        <v>16</v>
      </c>
      <c r="D991" s="75" t="s">
        <v>11068</v>
      </c>
      <c r="E991" s="75" t="s">
        <v>10965</v>
      </c>
      <c r="F991" s="75">
        <v>1408</v>
      </c>
      <c r="G991" s="75">
        <v>1019</v>
      </c>
      <c r="H991" s="75">
        <v>3.1486026548060932</v>
      </c>
      <c r="I991" s="75">
        <v>3.0081741840064264</v>
      </c>
      <c r="J991" s="75" t="s">
        <v>10382</v>
      </c>
      <c r="K991" s="334" t="s">
        <v>5098</v>
      </c>
      <c r="L991" s="75">
        <v>25.44</v>
      </c>
      <c r="M991" s="75">
        <v>78.569999999999993</v>
      </c>
      <c r="N991" s="75"/>
      <c r="O991" s="334" t="s">
        <v>3575</v>
      </c>
      <c r="P991" s="75" t="s">
        <v>5336</v>
      </c>
    </row>
    <row r="992" spans="1:16" ht="13" customHeight="1" x14ac:dyDescent="0.15">
      <c r="A992" s="44">
        <v>991</v>
      </c>
      <c r="B992" s="215" t="s">
        <v>6766</v>
      </c>
      <c r="C992" s="215">
        <v>16</v>
      </c>
      <c r="D992" s="75" t="s">
        <v>10820</v>
      </c>
      <c r="E992" s="75" t="s">
        <v>10966</v>
      </c>
      <c r="F992" s="75">
        <v>730</v>
      </c>
      <c r="G992" s="75">
        <v>617</v>
      </c>
      <c r="H992" s="75">
        <v>2.8633228601204559</v>
      </c>
      <c r="I992" s="75">
        <v>2.7902851640332416</v>
      </c>
      <c r="J992" s="75" t="s">
        <v>10382</v>
      </c>
      <c r="K992" s="334" t="s">
        <v>5098</v>
      </c>
      <c r="L992" s="75">
        <v>30</v>
      </c>
      <c r="M992" s="75">
        <v>76.45</v>
      </c>
      <c r="N992" s="75"/>
      <c r="O992" s="334" t="s">
        <v>3575</v>
      </c>
      <c r="P992" s="75" t="s">
        <v>5336</v>
      </c>
    </row>
    <row r="993" spans="1:16" ht="13" customHeight="1" x14ac:dyDescent="0.15">
      <c r="A993" s="44">
        <v>992</v>
      </c>
      <c r="B993" s="215" t="s">
        <v>6766</v>
      </c>
      <c r="C993" s="215">
        <v>16</v>
      </c>
      <c r="D993" s="75" t="s">
        <v>10967</v>
      </c>
      <c r="E993" s="75" t="s">
        <v>3849</v>
      </c>
      <c r="F993" s="75">
        <v>879</v>
      </c>
      <c r="G993" s="75">
        <v>520</v>
      </c>
      <c r="H993" s="75">
        <v>2.9439888750737717</v>
      </c>
      <c r="I993" s="75">
        <v>2.716003343634799</v>
      </c>
      <c r="J993" s="75" t="s">
        <v>10382</v>
      </c>
      <c r="K993" s="334" t="s">
        <v>5098</v>
      </c>
      <c r="L993" s="75">
        <v>23.4</v>
      </c>
      <c r="M993" s="75">
        <v>75.7</v>
      </c>
      <c r="N993" s="75"/>
      <c r="O993" s="334" t="s">
        <v>3575</v>
      </c>
      <c r="P993" s="75" t="s">
        <v>5336</v>
      </c>
    </row>
    <row r="994" spans="1:16" ht="13" customHeight="1" x14ac:dyDescent="0.15">
      <c r="A994" s="44">
        <v>993</v>
      </c>
      <c r="B994" s="215" t="s">
        <v>6766</v>
      </c>
      <c r="C994" s="215">
        <v>16</v>
      </c>
      <c r="D994" s="75" t="s">
        <v>10968</v>
      </c>
      <c r="E994" s="75" t="s">
        <v>11077</v>
      </c>
      <c r="F994" s="75">
        <v>301</v>
      </c>
      <c r="G994" s="75">
        <v>433</v>
      </c>
      <c r="H994" s="75">
        <v>2.4785664955938436</v>
      </c>
      <c r="I994" s="75">
        <v>2.6364878963533656</v>
      </c>
      <c r="J994" s="75" t="s">
        <v>10382</v>
      </c>
      <c r="K994" s="334" t="s">
        <v>5098</v>
      </c>
      <c r="L994" s="75">
        <v>44</v>
      </c>
      <c r="M994" s="75">
        <v>-101.9</v>
      </c>
      <c r="N994" s="75"/>
      <c r="O994" s="334" t="s">
        <v>3575</v>
      </c>
      <c r="P994" s="75" t="s">
        <v>5336</v>
      </c>
    </row>
    <row r="995" spans="1:16" ht="13" customHeight="1" x14ac:dyDescent="0.15">
      <c r="A995" s="44">
        <v>994</v>
      </c>
      <c r="B995" s="215" t="s">
        <v>6766</v>
      </c>
      <c r="C995" s="215">
        <v>16</v>
      </c>
      <c r="D995" s="75" t="s">
        <v>10930</v>
      </c>
      <c r="E995" s="75" t="s">
        <v>11045</v>
      </c>
      <c r="F995" s="75">
        <v>1090</v>
      </c>
      <c r="G995" s="75">
        <v>914</v>
      </c>
      <c r="H995" s="75">
        <v>3.0374264979406238</v>
      </c>
      <c r="I995" s="75">
        <v>2.9609461957338312</v>
      </c>
      <c r="J995" s="75" t="s">
        <v>10382</v>
      </c>
      <c r="K995" s="334" t="s">
        <v>5098</v>
      </c>
      <c r="L995" s="75">
        <v>23.82</v>
      </c>
      <c r="M995" s="75">
        <v>78.739999999999995</v>
      </c>
      <c r="N995" s="75"/>
      <c r="O995" s="334" t="s">
        <v>3575</v>
      </c>
      <c r="P995" s="75" t="s">
        <v>5336</v>
      </c>
    </row>
    <row r="996" spans="1:16" ht="13" customHeight="1" x14ac:dyDescent="0.15">
      <c r="A996" s="44">
        <v>995</v>
      </c>
      <c r="B996" s="215" t="s">
        <v>6766</v>
      </c>
      <c r="C996" s="215">
        <v>16</v>
      </c>
      <c r="D996" s="75" t="s">
        <v>10800</v>
      </c>
      <c r="E996" s="75" t="s">
        <v>10386</v>
      </c>
      <c r="F996" s="75">
        <v>862</v>
      </c>
      <c r="G996" s="75">
        <v>532</v>
      </c>
      <c r="H996" s="75">
        <v>2.9355072658247128</v>
      </c>
      <c r="I996" s="75">
        <v>2.7259116322950483</v>
      </c>
      <c r="J996" s="75" t="s">
        <v>10382</v>
      </c>
      <c r="K996" s="334" t="s">
        <v>5098</v>
      </c>
      <c r="L996" s="75">
        <v>-40</v>
      </c>
      <c r="M996" s="75">
        <v>-63</v>
      </c>
      <c r="N996" s="75"/>
      <c r="O996" s="334" t="s">
        <v>3575</v>
      </c>
      <c r="P996" s="75" t="s">
        <v>5336</v>
      </c>
    </row>
    <row r="997" spans="1:16" ht="13" customHeight="1" x14ac:dyDescent="0.15">
      <c r="A997" s="44">
        <v>996</v>
      </c>
      <c r="B997" s="215" t="s">
        <v>6766</v>
      </c>
      <c r="C997" s="215">
        <v>16</v>
      </c>
      <c r="D997" s="75" t="s">
        <v>10968</v>
      </c>
      <c r="E997" s="75" t="s">
        <v>10918</v>
      </c>
      <c r="F997" s="75">
        <v>560</v>
      </c>
      <c r="G997" s="75">
        <v>447</v>
      </c>
      <c r="H997" s="75">
        <v>2.7481880270062002</v>
      </c>
      <c r="I997" s="75">
        <v>2.6503075231319366</v>
      </c>
      <c r="J997" s="75" t="s">
        <v>10382</v>
      </c>
      <c r="K997" s="334" t="s">
        <v>5098</v>
      </c>
      <c r="L997" s="75">
        <v>50.79</v>
      </c>
      <c r="M997" s="75">
        <v>-107.9</v>
      </c>
      <c r="N997" s="75"/>
      <c r="O997" s="334" t="s">
        <v>3575</v>
      </c>
      <c r="P997" s="75" t="s">
        <v>5336</v>
      </c>
    </row>
    <row r="998" spans="1:16" ht="13" customHeight="1" x14ac:dyDescent="0.15">
      <c r="A998" s="44">
        <v>997</v>
      </c>
      <c r="B998" s="215" t="s">
        <v>6766</v>
      </c>
      <c r="C998" s="215">
        <v>16</v>
      </c>
      <c r="D998" s="75" t="s">
        <v>10968</v>
      </c>
      <c r="E998" s="75" t="s">
        <v>11078</v>
      </c>
      <c r="F998" s="75">
        <v>560</v>
      </c>
      <c r="G998" s="75">
        <v>422</v>
      </c>
      <c r="H998" s="75">
        <v>2.7481880270062002</v>
      </c>
      <c r="I998" s="75">
        <v>2.6253124509616739</v>
      </c>
      <c r="J998" s="75" t="s">
        <v>10382</v>
      </c>
      <c r="K998" s="334" t="s">
        <v>5098</v>
      </c>
      <c r="L998" s="75">
        <v>38.880000000000003</v>
      </c>
      <c r="M998" s="75">
        <v>-99.36</v>
      </c>
      <c r="N998" s="75"/>
      <c r="O998" s="334" t="s">
        <v>3575</v>
      </c>
      <c r="P998" s="75" t="s">
        <v>5336</v>
      </c>
    </row>
    <row r="999" spans="1:16" ht="13" customHeight="1" x14ac:dyDescent="0.15">
      <c r="A999" s="44">
        <v>998</v>
      </c>
      <c r="B999" s="215" t="s">
        <v>6766</v>
      </c>
      <c r="C999" s="215">
        <v>16</v>
      </c>
      <c r="D999" s="75" t="s">
        <v>10968</v>
      </c>
      <c r="E999" s="75" t="s">
        <v>10935</v>
      </c>
      <c r="F999" s="75">
        <v>672</v>
      </c>
      <c r="G999" s="75">
        <v>580</v>
      </c>
      <c r="H999" s="75">
        <v>2.8273692730538253</v>
      </c>
      <c r="I999" s="75">
        <v>2.7634279935629373</v>
      </c>
      <c r="J999" s="75" t="s">
        <v>10382</v>
      </c>
      <c r="K999" s="334" t="s">
        <v>5098</v>
      </c>
      <c r="L999" s="75">
        <v>46.89</v>
      </c>
      <c r="M999" s="75">
        <v>-102.79</v>
      </c>
      <c r="N999" s="75"/>
      <c r="O999" s="334" t="s">
        <v>3575</v>
      </c>
      <c r="P999" s="75" t="s">
        <v>5336</v>
      </c>
    </row>
    <row r="1000" spans="1:16" ht="13" customHeight="1" x14ac:dyDescent="0.15">
      <c r="A1000" s="44">
        <v>999</v>
      </c>
      <c r="B1000" s="215" t="s">
        <v>6766</v>
      </c>
      <c r="C1000" s="215">
        <v>16</v>
      </c>
      <c r="D1000" s="75" t="s">
        <v>10859</v>
      </c>
      <c r="E1000" s="75" t="s">
        <v>10860</v>
      </c>
      <c r="F1000" s="75">
        <v>2535</v>
      </c>
      <c r="G1000" s="75">
        <v>492</v>
      </c>
      <c r="H1000" s="75">
        <v>3.4039779636693548</v>
      </c>
      <c r="I1000" s="75">
        <v>2.6919651027673601</v>
      </c>
      <c r="J1000" s="75" t="s">
        <v>10382</v>
      </c>
      <c r="K1000" s="334" t="s">
        <v>5098</v>
      </c>
      <c r="L1000" s="75">
        <v>42</v>
      </c>
      <c r="M1000" s="75">
        <v>44</v>
      </c>
      <c r="N1000" s="75"/>
      <c r="O1000" s="334" t="s">
        <v>3575</v>
      </c>
      <c r="P1000" s="75" t="s">
        <v>5336</v>
      </c>
    </row>
    <row r="1001" spans="1:16" ht="13" customHeight="1" x14ac:dyDescent="0.15">
      <c r="A1001" s="44">
        <v>1000</v>
      </c>
      <c r="B1001" s="215" t="s">
        <v>6766</v>
      </c>
      <c r="C1001" s="215">
        <v>16</v>
      </c>
      <c r="D1001" s="75" t="s">
        <v>10937</v>
      </c>
      <c r="E1001" s="75" t="s">
        <v>10966</v>
      </c>
      <c r="F1001" s="75">
        <v>3361</v>
      </c>
      <c r="G1001" s="75">
        <v>2143</v>
      </c>
      <c r="H1001" s="75">
        <v>3.5264685124694775</v>
      </c>
      <c r="I1001" s="75">
        <v>3.3310221710418286</v>
      </c>
      <c r="J1001" s="75" t="s">
        <v>10382</v>
      </c>
      <c r="K1001" s="334" t="s">
        <v>5098</v>
      </c>
      <c r="L1001" s="75">
        <v>30</v>
      </c>
      <c r="M1001" s="75">
        <v>76.45</v>
      </c>
      <c r="N1001" s="75"/>
      <c r="O1001" s="334" t="s">
        <v>3575</v>
      </c>
      <c r="P1001" s="75" t="s">
        <v>5336</v>
      </c>
    </row>
    <row r="1002" spans="1:16" ht="13" customHeight="1" x14ac:dyDescent="0.15">
      <c r="A1002" s="44">
        <v>1001</v>
      </c>
      <c r="B1002" s="215" t="s">
        <v>6766</v>
      </c>
      <c r="C1002" s="215">
        <v>16</v>
      </c>
      <c r="D1002" s="75" t="s">
        <v>10938</v>
      </c>
      <c r="E1002" s="75" t="s">
        <v>10966</v>
      </c>
      <c r="F1002" s="75">
        <v>1578</v>
      </c>
      <c r="G1002" s="75">
        <v>862</v>
      </c>
      <c r="H1002" s="75">
        <v>3.1981069988734014</v>
      </c>
      <c r="I1002" s="75">
        <v>2.9355072658247128</v>
      </c>
      <c r="J1002" s="75" t="s">
        <v>10382</v>
      </c>
      <c r="K1002" s="334" t="s">
        <v>5098</v>
      </c>
      <c r="L1002" s="75">
        <v>30</v>
      </c>
      <c r="M1002" s="75">
        <v>76.45</v>
      </c>
      <c r="N1002" s="75"/>
      <c r="O1002" s="334" t="s">
        <v>3575</v>
      </c>
      <c r="P1002" s="75" t="s">
        <v>5336</v>
      </c>
    </row>
    <row r="1003" spans="1:16" ht="13" customHeight="1" x14ac:dyDescent="0.15">
      <c r="A1003" s="44">
        <v>1002</v>
      </c>
      <c r="B1003" s="215" t="s">
        <v>6766</v>
      </c>
      <c r="C1003" s="215">
        <v>16</v>
      </c>
      <c r="D1003" s="75" t="s">
        <v>10820</v>
      </c>
      <c r="E1003" s="75" t="s">
        <v>10966</v>
      </c>
      <c r="F1003" s="75">
        <v>3242</v>
      </c>
      <c r="G1003" s="75">
        <v>2407</v>
      </c>
      <c r="H1003" s="75">
        <v>3.5108130105124959</v>
      </c>
      <c r="I1003" s="75">
        <v>3.3814760902750298</v>
      </c>
      <c r="J1003" s="75" t="s">
        <v>10382</v>
      </c>
      <c r="K1003" s="334" t="s">
        <v>5098</v>
      </c>
      <c r="L1003" s="75">
        <v>30</v>
      </c>
      <c r="M1003" s="75">
        <v>76.45</v>
      </c>
      <c r="N1003" s="75"/>
      <c r="O1003" s="334" t="s">
        <v>3575</v>
      </c>
      <c r="P1003" s="75" t="s">
        <v>5336</v>
      </c>
    </row>
    <row r="1004" spans="1:16" ht="13" customHeight="1" x14ac:dyDescent="0.15">
      <c r="A1004" s="44">
        <v>1003</v>
      </c>
      <c r="B1004" s="215" t="s">
        <v>6766</v>
      </c>
      <c r="C1004" s="215">
        <v>16</v>
      </c>
      <c r="D1004" s="75" t="s">
        <v>10969</v>
      </c>
      <c r="E1004" s="75" t="s">
        <v>11079</v>
      </c>
      <c r="F1004" s="75">
        <v>3296</v>
      </c>
      <c r="G1004" s="75">
        <v>3396</v>
      </c>
      <c r="H1004" s="75">
        <v>3.5179872030250783</v>
      </c>
      <c r="I1004" s="75">
        <v>3.5309676815719149</v>
      </c>
      <c r="J1004" s="75" t="s">
        <v>10382</v>
      </c>
      <c r="K1004" s="334" t="s">
        <v>5098</v>
      </c>
      <c r="L1004" s="75">
        <v>25.05</v>
      </c>
      <c r="M1004" s="75">
        <v>83.05</v>
      </c>
      <c r="N1004" s="75"/>
      <c r="O1004" s="334" t="s">
        <v>3575</v>
      </c>
      <c r="P1004" s="75" t="s">
        <v>5336</v>
      </c>
    </row>
    <row r="1005" spans="1:16" ht="13" customHeight="1" x14ac:dyDescent="0.15">
      <c r="A1005" s="44">
        <v>1004</v>
      </c>
      <c r="B1005" s="215" t="s">
        <v>6766</v>
      </c>
      <c r="C1005" s="215">
        <v>16</v>
      </c>
      <c r="D1005" s="75" t="s">
        <v>10887</v>
      </c>
      <c r="E1005" s="75" t="s">
        <v>10874</v>
      </c>
      <c r="F1005" s="75">
        <v>3510</v>
      </c>
      <c r="G1005" s="75">
        <v>1911</v>
      </c>
      <c r="H1005" s="75">
        <v>3.5453071164658239</v>
      </c>
      <c r="I1005" s="75">
        <v>3.2812606870550129</v>
      </c>
      <c r="J1005" s="75" t="s">
        <v>10382</v>
      </c>
      <c r="K1005" s="334" t="s">
        <v>5098</v>
      </c>
      <c r="L1005" s="75">
        <v>-54.6</v>
      </c>
      <c r="M1005" s="75">
        <v>158.9</v>
      </c>
      <c r="N1005" s="75"/>
      <c r="O1005" s="334" t="s">
        <v>3575</v>
      </c>
      <c r="P1005" s="75" t="s">
        <v>5336</v>
      </c>
    </row>
    <row r="1006" spans="1:16" ht="13" customHeight="1" x14ac:dyDescent="0.15">
      <c r="A1006" s="44">
        <v>1005</v>
      </c>
      <c r="B1006" s="215" t="s">
        <v>6766</v>
      </c>
      <c r="C1006" s="215" t="s">
        <v>6</v>
      </c>
      <c r="D1006" s="75" t="s">
        <v>11108</v>
      </c>
      <c r="E1006" s="75" t="s">
        <v>10534</v>
      </c>
      <c r="F1006" s="75">
        <v>147</v>
      </c>
      <c r="G1006" s="75">
        <v>98</v>
      </c>
      <c r="H1006" s="75">
        <v>2.167317334748176</v>
      </c>
      <c r="I1006" s="75">
        <v>1.9912260756924949</v>
      </c>
      <c r="J1006" s="75" t="s">
        <v>10518</v>
      </c>
      <c r="K1006" s="334" t="s">
        <v>5098</v>
      </c>
      <c r="L1006" s="75">
        <v>22.02</v>
      </c>
      <c r="M1006" s="75">
        <v>69.599999999999994</v>
      </c>
      <c r="N1006" s="75"/>
      <c r="O1006" s="334" t="s">
        <v>3575</v>
      </c>
      <c r="P1006" s="75" t="s">
        <v>5336</v>
      </c>
    </row>
    <row r="1007" spans="1:16" ht="13" customHeight="1" x14ac:dyDescent="0.15">
      <c r="A1007" s="44">
        <v>1006</v>
      </c>
      <c r="B1007" s="215" t="s">
        <v>6766</v>
      </c>
      <c r="C1007" s="215" t="s">
        <v>6</v>
      </c>
      <c r="D1007" s="75" t="s">
        <v>10912</v>
      </c>
      <c r="E1007" s="75" t="s">
        <v>10534</v>
      </c>
      <c r="F1007" s="75">
        <v>93</v>
      </c>
      <c r="G1007" s="75">
        <v>83</v>
      </c>
      <c r="H1007" s="75">
        <v>1.968482948553935</v>
      </c>
      <c r="I1007" s="75">
        <v>1.919078092376074</v>
      </c>
      <c r="J1007" s="75" t="s">
        <v>10518</v>
      </c>
      <c r="K1007" s="334" t="s">
        <v>5098</v>
      </c>
      <c r="L1007" s="75">
        <v>22.02</v>
      </c>
      <c r="M1007" s="75">
        <v>69.599999999999994</v>
      </c>
      <c r="N1007" s="75"/>
      <c r="O1007" s="334" t="s">
        <v>3575</v>
      </c>
      <c r="P1007" s="75" t="s">
        <v>5336</v>
      </c>
    </row>
    <row r="1008" spans="1:16" ht="13" customHeight="1" x14ac:dyDescent="0.15">
      <c r="A1008" s="44">
        <v>1007</v>
      </c>
      <c r="B1008" s="215" t="s">
        <v>6766</v>
      </c>
      <c r="C1008" s="215" t="s">
        <v>6</v>
      </c>
      <c r="D1008" s="75" t="s">
        <v>10955</v>
      </c>
      <c r="E1008" s="75" t="s">
        <v>10534</v>
      </c>
      <c r="F1008" s="75">
        <v>70</v>
      </c>
      <c r="G1008" s="75">
        <v>92</v>
      </c>
      <c r="H1008" s="75">
        <v>1.8450980400142569</v>
      </c>
      <c r="I1008" s="75">
        <v>1.9637878273455553</v>
      </c>
      <c r="J1008" s="75" t="s">
        <v>10518</v>
      </c>
      <c r="K1008" s="334" t="s">
        <v>5098</v>
      </c>
      <c r="L1008" s="75">
        <v>22.02</v>
      </c>
      <c r="M1008" s="75">
        <v>69.599999999999994</v>
      </c>
      <c r="N1008" s="75"/>
      <c r="O1008" s="334" t="s">
        <v>3575</v>
      </c>
      <c r="P1008" s="75" t="s">
        <v>5336</v>
      </c>
    </row>
    <row r="1009" spans="1:16" ht="13" customHeight="1" x14ac:dyDescent="0.15">
      <c r="A1009" s="44">
        <v>1008</v>
      </c>
      <c r="B1009" s="215" t="s">
        <v>6766</v>
      </c>
      <c r="C1009" s="215" t="s">
        <v>6</v>
      </c>
      <c r="D1009" s="75" t="s">
        <v>11062</v>
      </c>
      <c r="E1009" s="75" t="s">
        <v>10519</v>
      </c>
      <c r="F1009" s="75">
        <v>730</v>
      </c>
      <c r="G1009" s="75">
        <v>617</v>
      </c>
      <c r="H1009" s="75">
        <v>2.8633228601204559</v>
      </c>
      <c r="I1009" s="75">
        <v>2.7902851640332416</v>
      </c>
      <c r="J1009" s="75" t="s">
        <v>10518</v>
      </c>
      <c r="K1009" s="334" t="s">
        <v>5098</v>
      </c>
      <c r="L1009" s="75">
        <v>30</v>
      </c>
      <c r="M1009" s="75">
        <v>76.45</v>
      </c>
      <c r="N1009" s="75"/>
      <c r="O1009" s="334" t="s">
        <v>3575</v>
      </c>
      <c r="P1009" s="75" t="s">
        <v>5336</v>
      </c>
    </row>
    <row r="1010" spans="1:16" ht="13" customHeight="1" x14ac:dyDescent="0.15">
      <c r="A1010" s="44">
        <v>1009</v>
      </c>
      <c r="B1010" s="215" t="s">
        <v>6766</v>
      </c>
      <c r="C1010" s="215" t="s">
        <v>6</v>
      </c>
      <c r="D1010" s="75" t="s">
        <v>11064</v>
      </c>
      <c r="E1010" s="75" t="s">
        <v>10520</v>
      </c>
      <c r="F1010" s="75">
        <v>572</v>
      </c>
      <c r="G1010" s="75">
        <v>458</v>
      </c>
      <c r="H1010" s="75">
        <v>2.7573960287930244</v>
      </c>
      <c r="I1010" s="75">
        <v>2.6608654780038692</v>
      </c>
      <c r="J1010" s="75" t="s">
        <v>10518</v>
      </c>
      <c r="K1010" s="334" t="s">
        <v>5098</v>
      </c>
      <c r="L1010" s="75">
        <v>21.47</v>
      </c>
      <c r="M1010" s="75">
        <v>83.98</v>
      </c>
      <c r="N1010" s="75"/>
      <c r="O1010" s="334" t="s">
        <v>3575</v>
      </c>
      <c r="P1010" s="75" t="s">
        <v>5336</v>
      </c>
    </row>
    <row r="1011" spans="1:16" ht="13" customHeight="1" x14ac:dyDescent="0.15">
      <c r="A1011" s="44">
        <v>1010</v>
      </c>
      <c r="B1011" s="215" t="s">
        <v>6766</v>
      </c>
      <c r="C1011" s="215" t="s">
        <v>6</v>
      </c>
      <c r="D1011" s="75" t="s">
        <v>10889</v>
      </c>
      <c r="E1011" s="75" t="s">
        <v>10521</v>
      </c>
      <c r="F1011" s="75">
        <v>256</v>
      </c>
      <c r="G1011" s="75">
        <v>237</v>
      </c>
      <c r="H1011" s="75">
        <v>2.4082399653118496</v>
      </c>
      <c r="I1011" s="75">
        <v>2.374748346010104</v>
      </c>
      <c r="J1011" s="75" t="s">
        <v>10518</v>
      </c>
      <c r="K1011" s="334" t="s">
        <v>5098</v>
      </c>
      <c r="L1011" s="75">
        <v>24.57</v>
      </c>
      <c r="M1011" s="75">
        <v>73.69</v>
      </c>
      <c r="N1011" s="75"/>
      <c r="O1011" s="334" t="s">
        <v>3575</v>
      </c>
      <c r="P1011" s="75" t="s">
        <v>5336</v>
      </c>
    </row>
    <row r="1012" spans="1:16" ht="13" customHeight="1" x14ac:dyDescent="0.15">
      <c r="A1012" s="44">
        <v>1011</v>
      </c>
      <c r="B1012" s="215" t="s">
        <v>6766</v>
      </c>
      <c r="C1012" s="215" t="s">
        <v>6</v>
      </c>
      <c r="D1012" s="75" t="s">
        <v>10889</v>
      </c>
      <c r="E1012" s="75" t="s">
        <v>10521</v>
      </c>
      <c r="F1012" s="75">
        <v>225</v>
      </c>
      <c r="G1012" s="75">
        <v>211</v>
      </c>
      <c r="H1012" s="75">
        <v>2.3521825181113627</v>
      </c>
      <c r="I1012" s="75">
        <v>2.3242824552976926</v>
      </c>
      <c r="J1012" s="75" t="s">
        <v>10518</v>
      </c>
      <c r="K1012" s="334" t="s">
        <v>5098</v>
      </c>
      <c r="L1012" s="75">
        <v>24.57</v>
      </c>
      <c r="M1012" s="75">
        <v>73.69</v>
      </c>
      <c r="N1012" s="75"/>
      <c r="O1012" s="334" t="s">
        <v>3575</v>
      </c>
      <c r="P1012" s="75" t="s">
        <v>5336</v>
      </c>
    </row>
    <row r="1013" spans="1:16" ht="13" customHeight="1" x14ac:dyDescent="0.15">
      <c r="A1013" s="44">
        <v>1012</v>
      </c>
      <c r="B1013" s="215" t="s">
        <v>6766</v>
      </c>
      <c r="C1013" s="215" t="s">
        <v>6</v>
      </c>
      <c r="D1013" s="75" t="s">
        <v>10889</v>
      </c>
      <c r="E1013" s="75" t="s">
        <v>10521</v>
      </c>
      <c r="F1013" s="75">
        <v>394</v>
      </c>
      <c r="G1013" s="75">
        <v>375</v>
      </c>
      <c r="H1013" s="75">
        <v>2.5954962218255742</v>
      </c>
      <c r="I1013" s="75">
        <v>2.5740312677277188</v>
      </c>
      <c r="J1013" s="75" t="s">
        <v>10518</v>
      </c>
      <c r="K1013" s="334" t="s">
        <v>5098</v>
      </c>
      <c r="L1013" s="75">
        <v>24.57</v>
      </c>
      <c r="M1013" s="75">
        <v>73.69</v>
      </c>
      <c r="N1013" s="75"/>
      <c r="O1013" s="334" t="s">
        <v>3575</v>
      </c>
      <c r="P1013" s="75" t="s">
        <v>5336</v>
      </c>
    </row>
    <row r="1014" spans="1:16" ht="13" customHeight="1" x14ac:dyDescent="0.15">
      <c r="A1014" s="44">
        <v>1013</v>
      </c>
      <c r="B1014" s="215" t="s">
        <v>6766</v>
      </c>
      <c r="C1014" s="215" t="s">
        <v>6</v>
      </c>
      <c r="D1014" s="75" t="s">
        <v>10889</v>
      </c>
      <c r="E1014" s="75" t="s">
        <v>10521</v>
      </c>
      <c r="F1014" s="75">
        <v>207</v>
      </c>
      <c r="G1014" s="75">
        <v>201</v>
      </c>
      <c r="H1014" s="75">
        <v>2.3159703454569178</v>
      </c>
      <c r="I1014" s="75">
        <v>2.3031960574204891</v>
      </c>
      <c r="J1014" s="75" t="s">
        <v>10518</v>
      </c>
      <c r="K1014" s="334" t="s">
        <v>5098</v>
      </c>
      <c r="L1014" s="75">
        <v>24.57</v>
      </c>
      <c r="M1014" s="75">
        <v>73.69</v>
      </c>
      <c r="N1014" s="75"/>
      <c r="O1014" s="334" t="s">
        <v>3575</v>
      </c>
      <c r="P1014" s="75" t="s">
        <v>5336</v>
      </c>
    </row>
    <row r="1015" spans="1:16" ht="13" customHeight="1" x14ac:dyDescent="0.15">
      <c r="A1015" s="44">
        <v>1014</v>
      </c>
      <c r="B1015" s="215" t="s">
        <v>6766</v>
      </c>
      <c r="C1015" s="215" t="s">
        <v>6</v>
      </c>
      <c r="D1015" s="75" t="s">
        <v>10890</v>
      </c>
      <c r="E1015" s="75" t="s">
        <v>10522</v>
      </c>
      <c r="F1015" s="75">
        <v>2360</v>
      </c>
      <c r="G1015" s="75">
        <v>2218</v>
      </c>
      <c r="H1015" s="75">
        <v>3.3729120029701067</v>
      </c>
      <c r="I1015" s="75">
        <v>3.3459615418131414</v>
      </c>
      <c r="J1015" s="75" t="s">
        <v>10518</v>
      </c>
      <c r="K1015" s="334" t="s">
        <v>5098</v>
      </c>
      <c r="L1015" s="75">
        <v>25.05</v>
      </c>
      <c r="M1015" s="75">
        <v>83.05</v>
      </c>
      <c r="N1015" s="75"/>
      <c r="O1015" s="334" t="s">
        <v>3575</v>
      </c>
      <c r="P1015" s="75" t="s">
        <v>5336</v>
      </c>
    </row>
    <row r="1016" spans="1:16" ht="13" customHeight="1" x14ac:dyDescent="0.15">
      <c r="A1016" s="44">
        <v>1015</v>
      </c>
      <c r="B1016" s="215" t="s">
        <v>6766</v>
      </c>
      <c r="C1016" s="215" t="s">
        <v>6</v>
      </c>
      <c r="D1016" s="75" t="s">
        <v>10891</v>
      </c>
      <c r="E1016" s="75" t="s">
        <v>11032</v>
      </c>
      <c r="F1016" s="75">
        <v>760</v>
      </c>
      <c r="G1016" s="75">
        <v>560</v>
      </c>
      <c r="H1016" s="75">
        <v>2.8808135922807914</v>
      </c>
      <c r="I1016" s="75">
        <v>2.7481880270062002</v>
      </c>
      <c r="J1016" s="75" t="s">
        <v>11033</v>
      </c>
      <c r="K1016" s="334" t="s">
        <v>5098</v>
      </c>
      <c r="L1016" s="75"/>
      <c r="M1016" s="75"/>
      <c r="N1016" s="75"/>
      <c r="O1016" s="334" t="s">
        <v>3575</v>
      </c>
      <c r="P1016" s="75" t="s">
        <v>5336</v>
      </c>
    </row>
    <row r="1017" spans="1:16" ht="13" customHeight="1" x14ac:dyDescent="0.15">
      <c r="A1017" s="44">
        <v>1016</v>
      </c>
      <c r="B1017" s="215" t="s">
        <v>6766</v>
      </c>
      <c r="C1017" s="215" t="s">
        <v>6</v>
      </c>
      <c r="D1017" s="75" t="s">
        <v>10891</v>
      </c>
      <c r="E1017" s="75" t="s">
        <v>10892</v>
      </c>
      <c r="F1017" s="75">
        <v>590</v>
      </c>
      <c r="G1017" s="75">
        <v>380</v>
      </c>
      <c r="H1017" s="75">
        <v>2.7708520116421442</v>
      </c>
      <c r="I1017" s="75">
        <v>2.5797835966168101</v>
      </c>
      <c r="J1017" s="75" t="s">
        <v>11248</v>
      </c>
      <c r="K1017" s="334" t="s">
        <v>5098</v>
      </c>
      <c r="L1017" s="75">
        <v>55.02</v>
      </c>
      <c r="M1017" s="75">
        <v>82.94</v>
      </c>
      <c r="N1017" s="75"/>
      <c r="O1017" s="334" t="s">
        <v>3575</v>
      </c>
      <c r="P1017" s="75" t="s">
        <v>5336</v>
      </c>
    </row>
    <row r="1018" spans="1:16" ht="13" customHeight="1" x14ac:dyDescent="0.15">
      <c r="A1018" s="44">
        <v>1017</v>
      </c>
      <c r="B1018" s="215" t="s">
        <v>6766</v>
      </c>
      <c r="C1018" s="215" t="s">
        <v>6</v>
      </c>
      <c r="D1018" s="75" t="s">
        <v>11001</v>
      </c>
      <c r="E1018" s="75" t="s">
        <v>11034</v>
      </c>
      <c r="F1018" s="75">
        <v>470</v>
      </c>
      <c r="G1018" s="75">
        <v>270</v>
      </c>
      <c r="H1018" s="75">
        <v>2.6720978579357175</v>
      </c>
      <c r="I1018" s="75">
        <v>2.4313637641589874</v>
      </c>
      <c r="J1018" s="75" t="s">
        <v>10462</v>
      </c>
      <c r="K1018" s="334" t="s">
        <v>5098</v>
      </c>
      <c r="L1018" s="75">
        <v>55.02</v>
      </c>
      <c r="M1018" s="75">
        <v>82.94</v>
      </c>
      <c r="N1018" s="75"/>
      <c r="O1018" s="334" t="s">
        <v>3575</v>
      </c>
      <c r="P1018" s="75" t="s">
        <v>5336</v>
      </c>
    </row>
    <row r="1019" spans="1:16" ht="13" customHeight="1" x14ac:dyDescent="0.15">
      <c r="A1019" s="44">
        <v>1018</v>
      </c>
      <c r="B1019" s="215" t="s">
        <v>6766</v>
      </c>
      <c r="C1019" s="215" t="s">
        <v>6</v>
      </c>
      <c r="D1019" s="75" t="s">
        <v>11002</v>
      </c>
      <c r="E1019" s="75" t="s">
        <v>11035</v>
      </c>
      <c r="F1019" s="75">
        <v>370</v>
      </c>
      <c r="G1019" s="75">
        <v>460</v>
      </c>
      <c r="H1019" s="75">
        <v>2.568201724066995</v>
      </c>
      <c r="I1019" s="75">
        <v>2.6627578316815739</v>
      </c>
      <c r="J1019" s="75" t="s">
        <v>10462</v>
      </c>
      <c r="K1019" s="334" t="s">
        <v>5098</v>
      </c>
      <c r="L1019" s="75">
        <v>48.95</v>
      </c>
      <c r="M1019" s="75">
        <v>16.760000000000002</v>
      </c>
      <c r="N1019" s="75"/>
      <c r="O1019" s="334" t="s">
        <v>3575</v>
      </c>
      <c r="P1019" s="75" t="s">
        <v>5336</v>
      </c>
    </row>
    <row r="1020" spans="1:16" ht="13" customHeight="1" x14ac:dyDescent="0.15">
      <c r="A1020" s="44">
        <v>1019</v>
      </c>
      <c r="B1020" s="215" t="s">
        <v>6766</v>
      </c>
      <c r="C1020" s="215" t="s">
        <v>6</v>
      </c>
      <c r="D1020" s="75" t="s">
        <v>11003</v>
      </c>
      <c r="E1020" s="75" t="s">
        <v>11092</v>
      </c>
      <c r="F1020" s="75">
        <v>650</v>
      </c>
      <c r="G1020" s="75">
        <v>590</v>
      </c>
      <c r="H1020" s="75">
        <v>2.8129133566428557</v>
      </c>
      <c r="I1020" s="75">
        <v>2.7708520116421442</v>
      </c>
      <c r="J1020" s="75" t="s">
        <v>10462</v>
      </c>
      <c r="K1020" s="334" t="s">
        <v>5098</v>
      </c>
      <c r="L1020" s="75">
        <v>52.64</v>
      </c>
      <c r="M1020" s="75">
        <v>41.43</v>
      </c>
      <c r="N1020" s="75"/>
      <c r="O1020" s="334" t="s">
        <v>3575</v>
      </c>
      <c r="P1020" s="75" t="s">
        <v>5336</v>
      </c>
    </row>
    <row r="1021" spans="1:16" ht="13" customHeight="1" x14ac:dyDescent="0.15">
      <c r="A1021" s="44">
        <v>1020</v>
      </c>
      <c r="B1021" s="215" t="s">
        <v>6766</v>
      </c>
      <c r="C1021" s="215" t="s">
        <v>6</v>
      </c>
      <c r="D1021" s="75" t="s">
        <v>11003</v>
      </c>
      <c r="E1021" s="75" t="s">
        <v>10892</v>
      </c>
      <c r="F1021" s="75">
        <v>1230</v>
      </c>
      <c r="G1021" s="75">
        <v>530</v>
      </c>
      <c r="H1021" s="75">
        <v>3.0899051114393981</v>
      </c>
      <c r="I1021" s="75">
        <v>2.7242758696007892</v>
      </c>
      <c r="J1021" s="75" t="s">
        <v>10462</v>
      </c>
      <c r="K1021" s="334" t="s">
        <v>5098</v>
      </c>
      <c r="L1021" s="75">
        <v>55.02</v>
      </c>
      <c r="M1021" s="75">
        <v>82.94</v>
      </c>
      <c r="N1021" s="75"/>
      <c r="O1021" s="334" t="s">
        <v>3575</v>
      </c>
      <c r="P1021" s="75" t="s">
        <v>5336</v>
      </c>
    </row>
    <row r="1022" spans="1:16" ht="13" customHeight="1" x14ac:dyDescent="0.15">
      <c r="A1022" s="44">
        <v>1021</v>
      </c>
      <c r="B1022" s="215" t="s">
        <v>6766</v>
      </c>
      <c r="C1022" s="215" t="s">
        <v>6</v>
      </c>
      <c r="D1022" s="75" t="s">
        <v>11153</v>
      </c>
      <c r="E1022" s="75" t="s">
        <v>10319</v>
      </c>
      <c r="F1022" s="75">
        <v>496</v>
      </c>
      <c r="G1022" s="75">
        <v>720</v>
      </c>
      <c r="H1022" s="75">
        <v>2.6954816764901977</v>
      </c>
      <c r="I1022" s="75">
        <v>2.8573324964312685</v>
      </c>
      <c r="J1022" s="75" t="s">
        <v>10462</v>
      </c>
      <c r="K1022" s="334" t="s">
        <v>5098</v>
      </c>
      <c r="L1022" s="75">
        <v>48.95</v>
      </c>
      <c r="M1022" s="75">
        <v>16.760000000000002</v>
      </c>
      <c r="N1022" s="75"/>
      <c r="O1022" s="334" t="s">
        <v>3575</v>
      </c>
      <c r="P1022" s="75" t="s">
        <v>5336</v>
      </c>
    </row>
    <row r="1023" spans="1:16" ht="13" customHeight="1" x14ac:dyDescent="0.15">
      <c r="A1023" s="44">
        <v>1022</v>
      </c>
      <c r="B1023" s="215" t="s">
        <v>6766</v>
      </c>
      <c r="C1023" s="215" t="s">
        <v>6</v>
      </c>
      <c r="D1023" s="75" t="s">
        <v>10975</v>
      </c>
      <c r="E1023" s="75" t="s">
        <v>10973</v>
      </c>
      <c r="F1023" s="75">
        <v>1230</v>
      </c>
      <c r="G1023" s="75">
        <v>630</v>
      </c>
      <c r="H1023" s="75">
        <v>3.0899051114393981</v>
      </c>
      <c r="I1023" s="75">
        <v>2.7993405494535817</v>
      </c>
      <c r="J1023" s="75" t="s">
        <v>10462</v>
      </c>
      <c r="K1023" s="334" t="s">
        <v>5098</v>
      </c>
      <c r="L1023" s="75">
        <v>60</v>
      </c>
      <c r="M1023" s="75">
        <v>30.17</v>
      </c>
      <c r="N1023" s="75"/>
      <c r="O1023" s="334" t="s">
        <v>3575</v>
      </c>
      <c r="P1023" s="75" t="s">
        <v>5336</v>
      </c>
    </row>
    <row r="1024" spans="1:16" ht="13" customHeight="1" x14ac:dyDescent="0.15">
      <c r="A1024" s="44">
        <v>1023</v>
      </c>
      <c r="B1024" s="215" t="s">
        <v>6766</v>
      </c>
      <c r="C1024" s="215" t="s">
        <v>6</v>
      </c>
      <c r="D1024" s="75" t="s">
        <v>10975</v>
      </c>
      <c r="E1024" s="75" t="s">
        <v>10997</v>
      </c>
      <c r="F1024" s="75">
        <v>2086</v>
      </c>
      <c r="G1024" s="75">
        <v>925</v>
      </c>
      <c r="H1024" s="75">
        <v>3.3193143040905122</v>
      </c>
      <c r="I1024" s="75">
        <v>2.9661417327390325</v>
      </c>
      <c r="J1024" s="75" t="s">
        <v>10462</v>
      </c>
      <c r="K1024" s="334" t="s">
        <v>5098</v>
      </c>
      <c r="L1024" s="75"/>
      <c r="M1024" s="75"/>
      <c r="N1024" s="75"/>
      <c r="O1024" s="334" t="s">
        <v>3575</v>
      </c>
      <c r="P1024" s="75" t="s">
        <v>5336</v>
      </c>
    </row>
    <row r="1025" spans="1:16" ht="13" customHeight="1" x14ac:dyDescent="0.15">
      <c r="A1025" s="44">
        <v>1024</v>
      </c>
      <c r="B1025" s="215" t="s">
        <v>6766</v>
      </c>
      <c r="C1025" s="215" t="s">
        <v>6</v>
      </c>
      <c r="D1025" s="75" t="s">
        <v>10998</v>
      </c>
      <c r="E1025" s="75" t="s">
        <v>3922</v>
      </c>
      <c r="F1025" s="75">
        <v>570</v>
      </c>
      <c r="G1025" s="75">
        <v>360</v>
      </c>
      <c r="H1025" s="75">
        <v>2.7558748556724915</v>
      </c>
      <c r="I1025" s="75">
        <v>2.5563025007672873</v>
      </c>
      <c r="J1025" s="75" t="s">
        <v>10462</v>
      </c>
      <c r="K1025" s="334" t="s">
        <v>5098</v>
      </c>
      <c r="L1025" s="75">
        <v>52.64</v>
      </c>
      <c r="M1025" s="75">
        <v>41.43</v>
      </c>
      <c r="N1025" s="75"/>
      <c r="O1025" s="334" t="s">
        <v>3575</v>
      </c>
      <c r="P1025" s="75" t="s">
        <v>5336</v>
      </c>
    </row>
    <row r="1026" spans="1:16" ht="13" customHeight="1" x14ac:dyDescent="0.15">
      <c r="A1026" s="44">
        <v>1025</v>
      </c>
      <c r="B1026" s="215" t="s">
        <v>6766</v>
      </c>
      <c r="C1026" s="215" t="s">
        <v>6</v>
      </c>
      <c r="D1026" s="75" t="s">
        <v>10998</v>
      </c>
      <c r="E1026" s="75" t="s">
        <v>10873</v>
      </c>
      <c r="F1026" s="75">
        <v>4390</v>
      </c>
      <c r="G1026" s="75">
        <v>420</v>
      </c>
      <c r="H1026" s="75">
        <v>3.6424645202421213</v>
      </c>
      <c r="I1026" s="75">
        <v>2.6232492903979003</v>
      </c>
      <c r="J1026" s="75" t="s">
        <v>10462</v>
      </c>
      <c r="K1026" s="334" t="s">
        <v>5098</v>
      </c>
      <c r="L1026" s="75">
        <v>55.02</v>
      </c>
      <c r="M1026" s="75">
        <v>82.94</v>
      </c>
      <c r="N1026" s="75"/>
      <c r="O1026" s="334" t="s">
        <v>3575</v>
      </c>
      <c r="P1026" s="75" t="s">
        <v>5336</v>
      </c>
    </row>
    <row r="1027" spans="1:16" ht="13" customHeight="1" x14ac:dyDescent="0.15">
      <c r="A1027" s="44">
        <v>1026</v>
      </c>
      <c r="B1027" s="215" t="s">
        <v>6766</v>
      </c>
      <c r="C1027" s="215" t="s">
        <v>6</v>
      </c>
      <c r="D1027" s="75" t="s">
        <v>10948</v>
      </c>
      <c r="E1027" s="75" t="s">
        <v>10892</v>
      </c>
      <c r="F1027" s="75">
        <v>470</v>
      </c>
      <c r="G1027" s="75">
        <v>330</v>
      </c>
      <c r="H1027" s="75">
        <v>2.6720978579357175</v>
      </c>
      <c r="I1027" s="75">
        <v>2.5185139398778875</v>
      </c>
      <c r="J1027" s="75" t="s">
        <v>10462</v>
      </c>
      <c r="K1027" s="334" t="s">
        <v>5098</v>
      </c>
      <c r="L1027" s="75">
        <v>55.02</v>
      </c>
      <c r="M1027" s="75">
        <v>82.94</v>
      </c>
      <c r="N1027" s="75"/>
      <c r="O1027" s="334" t="s">
        <v>3575</v>
      </c>
      <c r="P1027" s="75" t="s">
        <v>5336</v>
      </c>
    </row>
    <row r="1028" spans="1:16" ht="13" customHeight="1" x14ac:dyDescent="0.15">
      <c r="A1028" s="44">
        <v>1027</v>
      </c>
      <c r="B1028" s="215" t="s">
        <v>6766</v>
      </c>
      <c r="C1028" s="215" t="s">
        <v>6</v>
      </c>
      <c r="D1028" s="75" t="s">
        <v>10977</v>
      </c>
      <c r="E1028" s="75" t="s">
        <v>10892</v>
      </c>
      <c r="F1028" s="75">
        <v>390</v>
      </c>
      <c r="G1028" s="75">
        <v>220</v>
      </c>
      <c r="H1028" s="75">
        <v>2.5910646070264991</v>
      </c>
      <c r="I1028" s="75">
        <v>2.3424226808222062</v>
      </c>
      <c r="J1028" s="75" t="s">
        <v>10462</v>
      </c>
      <c r="K1028" s="334" t="s">
        <v>5098</v>
      </c>
      <c r="L1028" s="75">
        <v>55.02</v>
      </c>
      <c r="M1028" s="75">
        <v>82.94</v>
      </c>
      <c r="N1028" s="75"/>
      <c r="O1028" s="334" t="s">
        <v>3575</v>
      </c>
      <c r="P1028" s="75" t="s">
        <v>5336</v>
      </c>
    </row>
    <row r="1029" spans="1:16" ht="13" customHeight="1" x14ac:dyDescent="0.15">
      <c r="A1029" s="44">
        <v>1028</v>
      </c>
      <c r="B1029" s="215" t="s">
        <v>6766</v>
      </c>
      <c r="C1029" s="215" t="s">
        <v>6</v>
      </c>
      <c r="D1029" s="75" t="s">
        <v>10948</v>
      </c>
      <c r="E1029" s="75" t="s">
        <v>10978</v>
      </c>
      <c r="F1029" s="75">
        <v>646</v>
      </c>
      <c r="G1029" s="75">
        <v>559</v>
      </c>
      <c r="H1029" s="75">
        <v>2.8102325179950842</v>
      </c>
      <c r="I1029" s="75">
        <v>2.7474118078864231</v>
      </c>
      <c r="J1029" s="75" t="s">
        <v>10462</v>
      </c>
      <c r="K1029" s="334" t="s">
        <v>5098</v>
      </c>
      <c r="L1029" s="75"/>
      <c r="M1029" s="75"/>
      <c r="N1029" s="75"/>
      <c r="O1029" s="334" t="s">
        <v>3575</v>
      </c>
      <c r="P1029" s="75" t="s">
        <v>5336</v>
      </c>
    </row>
    <row r="1030" spans="1:16" ht="13" customHeight="1" x14ac:dyDescent="0.15">
      <c r="A1030" s="44">
        <v>1029</v>
      </c>
      <c r="B1030" s="215" t="s">
        <v>6766</v>
      </c>
      <c r="C1030" s="215" t="s">
        <v>6</v>
      </c>
      <c r="D1030" s="75" t="s">
        <v>10948</v>
      </c>
      <c r="E1030" s="75" t="s">
        <v>10978</v>
      </c>
      <c r="F1030" s="75">
        <v>491</v>
      </c>
      <c r="G1030" s="75">
        <v>507</v>
      </c>
      <c r="H1030" s="75">
        <v>2.6910814921229687</v>
      </c>
      <c r="I1030" s="75">
        <v>2.705007959333336</v>
      </c>
      <c r="J1030" s="75" t="s">
        <v>10462</v>
      </c>
      <c r="K1030" s="334" t="s">
        <v>5098</v>
      </c>
      <c r="L1030" s="75"/>
      <c r="M1030" s="75"/>
      <c r="N1030" s="75"/>
      <c r="O1030" s="334" t="s">
        <v>3575</v>
      </c>
      <c r="P1030" s="75" t="s">
        <v>5336</v>
      </c>
    </row>
    <row r="1031" spans="1:16" ht="13" customHeight="1" x14ac:dyDescent="0.15">
      <c r="A1031" s="44">
        <v>1030</v>
      </c>
      <c r="B1031" s="215" t="s">
        <v>6766</v>
      </c>
      <c r="C1031" s="215" t="s">
        <v>6</v>
      </c>
      <c r="D1031" s="75" t="s">
        <v>11087</v>
      </c>
      <c r="E1031" s="75" t="s">
        <v>10319</v>
      </c>
      <c r="F1031" s="75">
        <v>1270</v>
      </c>
      <c r="G1031" s="75">
        <v>1270</v>
      </c>
      <c r="H1031" s="75">
        <v>3.1038037209559568</v>
      </c>
      <c r="I1031" s="75">
        <v>3.1038037209559568</v>
      </c>
      <c r="J1031" s="75" t="s">
        <v>10462</v>
      </c>
      <c r="K1031" s="334" t="s">
        <v>5098</v>
      </c>
      <c r="L1031" s="75">
        <v>48.95</v>
      </c>
      <c r="M1031" s="75">
        <v>16.760000000000002</v>
      </c>
      <c r="N1031" s="75"/>
      <c r="O1031" s="334" t="s">
        <v>3575</v>
      </c>
      <c r="P1031" s="75" t="s">
        <v>5336</v>
      </c>
    </row>
    <row r="1032" spans="1:16" ht="13" customHeight="1" x14ac:dyDescent="0.15">
      <c r="A1032" s="44">
        <v>1031</v>
      </c>
      <c r="B1032" s="215" t="s">
        <v>6766</v>
      </c>
      <c r="C1032" s="215" t="s">
        <v>6</v>
      </c>
      <c r="D1032" s="75" t="s">
        <v>10977</v>
      </c>
      <c r="E1032" s="75" t="s">
        <v>10978</v>
      </c>
      <c r="F1032" s="75">
        <v>431</v>
      </c>
      <c r="G1032" s="75">
        <v>406</v>
      </c>
      <c r="H1032" s="75">
        <v>2.6344772701607315</v>
      </c>
      <c r="I1032" s="75">
        <v>2.6085260335771943</v>
      </c>
      <c r="J1032" s="75" t="s">
        <v>10462</v>
      </c>
      <c r="K1032" s="334" t="s">
        <v>5098</v>
      </c>
      <c r="L1032" s="75"/>
      <c r="M1032" s="75"/>
      <c r="N1032" s="75"/>
      <c r="O1032" s="334" t="s">
        <v>3575</v>
      </c>
      <c r="P1032" s="75" t="s">
        <v>5336</v>
      </c>
    </row>
    <row r="1033" spans="1:16" ht="13" customHeight="1" x14ac:dyDescent="0.15">
      <c r="A1033" s="44">
        <v>1032</v>
      </c>
      <c r="B1033" s="215" t="s">
        <v>6766</v>
      </c>
      <c r="C1033" s="215" t="s">
        <v>6</v>
      </c>
      <c r="D1033" s="75" t="s">
        <v>10899</v>
      </c>
      <c r="E1033" s="75" t="s">
        <v>11080</v>
      </c>
      <c r="F1033" s="75">
        <v>900</v>
      </c>
      <c r="G1033" s="75">
        <v>390</v>
      </c>
      <c r="H1033" s="75">
        <v>2.9542425094393248</v>
      </c>
      <c r="I1033" s="75">
        <v>2.5910646070264991</v>
      </c>
      <c r="J1033" s="75" t="s">
        <v>11313</v>
      </c>
      <c r="K1033" s="334" t="s">
        <v>5098</v>
      </c>
      <c r="L1033" s="75"/>
      <c r="M1033" s="75"/>
      <c r="N1033" s="75"/>
      <c r="O1033" s="334" t="s">
        <v>3575</v>
      </c>
      <c r="P1033" s="75" t="s">
        <v>5336</v>
      </c>
    </row>
    <row r="1034" spans="1:16" ht="13" customHeight="1" x14ac:dyDescent="0.15">
      <c r="A1034" s="44">
        <v>1033</v>
      </c>
      <c r="B1034" s="215" t="s">
        <v>6766</v>
      </c>
      <c r="C1034" s="215" t="s">
        <v>6</v>
      </c>
      <c r="D1034" s="75" t="s">
        <v>10899</v>
      </c>
      <c r="E1034" s="75" t="s">
        <v>10988</v>
      </c>
      <c r="F1034" s="75">
        <v>978</v>
      </c>
      <c r="G1034" s="75">
        <v>508</v>
      </c>
      <c r="H1034" s="75">
        <v>2.9903388547876015</v>
      </c>
      <c r="I1034" s="75">
        <v>2.7058637122839193</v>
      </c>
      <c r="J1034" s="75" t="s">
        <v>3769</v>
      </c>
      <c r="K1034" s="334" t="s">
        <v>5098</v>
      </c>
      <c r="L1034" s="75"/>
      <c r="M1034" s="75"/>
      <c r="N1034" s="75"/>
      <c r="O1034" s="334" t="s">
        <v>3575</v>
      </c>
      <c r="P1034" s="75" t="s">
        <v>5336</v>
      </c>
    </row>
    <row r="1035" spans="1:16" ht="13" customHeight="1" x14ac:dyDescent="0.15">
      <c r="A1035" s="44">
        <v>1034</v>
      </c>
      <c r="B1035" s="215" t="s">
        <v>6766</v>
      </c>
      <c r="C1035" s="215" t="s">
        <v>6</v>
      </c>
      <c r="D1035" s="75" t="s">
        <v>10899</v>
      </c>
      <c r="E1035" s="75" t="s">
        <v>10989</v>
      </c>
      <c r="F1035" s="75">
        <v>925</v>
      </c>
      <c r="G1035" s="75">
        <v>544</v>
      </c>
      <c r="H1035" s="75">
        <v>2.9661417327390325</v>
      </c>
      <c r="I1035" s="75">
        <v>2.7355988996981799</v>
      </c>
      <c r="J1035" s="75" t="s">
        <v>10046</v>
      </c>
      <c r="K1035" s="334" t="s">
        <v>5098</v>
      </c>
      <c r="L1035" s="75"/>
      <c r="M1035" s="75"/>
      <c r="N1035" s="75"/>
      <c r="O1035" s="334" t="s">
        <v>3575</v>
      </c>
      <c r="P1035" s="75" t="s">
        <v>5336</v>
      </c>
    </row>
    <row r="1036" spans="1:16" ht="13" customHeight="1" x14ac:dyDescent="0.15">
      <c r="A1036" s="44">
        <v>1035</v>
      </c>
      <c r="B1036" s="215" t="s">
        <v>6766</v>
      </c>
      <c r="C1036" s="215" t="s">
        <v>6</v>
      </c>
      <c r="D1036" s="75" t="s">
        <v>10899</v>
      </c>
      <c r="E1036" s="75" t="s">
        <v>11031</v>
      </c>
      <c r="F1036" s="75">
        <v>543</v>
      </c>
      <c r="G1036" s="75">
        <v>258</v>
      </c>
      <c r="H1036" s="75">
        <v>2.7347998295888472</v>
      </c>
      <c r="I1036" s="75">
        <v>2.4116197059632301</v>
      </c>
      <c r="J1036" s="75" t="s">
        <v>10046</v>
      </c>
      <c r="K1036" s="334" t="s">
        <v>5098</v>
      </c>
      <c r="L1036" s="75">
        <v>38</v>
      </c>
      <c r="M1036" s="75">
        <v>-96</v>
      </c>
      <c r="N1036" s="75"/>
      <c r="O1036" s="334" t="s">
        <v>3575</v>
      </c>
      <c r="P1036" s="75" t="s">
        <v>5336</v>
      </c>
    </row>
    <row r="1037" spans="1:16" ht="13" customHeight="1" x14ac:dyDescent="0.15">
      <c r="A1037" s="44">
        <v>1036</v>
      </c>
      <c r="B1037" s="215" t="s">
        <v>6766</v>
      </c>
      <c r="C1037" s="215" t="s">
        <v>6</v>
      </c>
      <c r="D1037" s="75" t="s">
        <v>10899</v>
      </c>
      <c r="E1037" s="75" t="s">
        <v>11314</v>
      </c>
      <c r="F1037" s="75">
        <v>441</v>
      </c>
      <c r="G1037" s="75">
        <v>244</v>
      </c>
      <c r="H1037" s="75">
        <v>2.6444385894678386</v>
      </c>
      <c r="I1037" s="75">
        <v>2.3873898263387292</v>
      </c>
      <c r="J1037" s="75" t="s">
        <v>10046</v>
      </c>
      <c r="K1037" s="334" t="s">
        <v>5098</v>
      </c>
      <c r="L1037" s="75">
        <v>38</v>
      </c>
      <c r="M1037" s="75">
        <v>-96</v>
      </c>
      <c r="N1037" s="75"/>
      <c r="O1037" s="334" t="s">
        <v>3575</v>
      </c>
      <c r="P1037" s="75" t="s">
        <v>5336</v>
      </c>
    </row>
    <row r="1038" spans="1:16" ht="13" customHeight="1" x14ac:dyDescent="0.15">
      <c r="A1038" s="44">
        <v>1037</v>
      </c>
      <c r="B1038" s="215" t="s">
        <v>6766</v>
      </c>
      <c r="C1038" s="215" t="s">
        <v>6</v>
      </c>
      <c r="D1038" s="75" t="s">
        <v>10899</v>
      </c>
      <c r="E1038" s="75" t="s">
        <v>11315</v>
      </c>
      <c r="F1038" s="75">
        <v>252</v>
      </c>
      <c r="G1038" s="75">
        <v>148</v>
      </c>
      <c r="H1038" s="75">
        <v>2.4014005407815442</v>
      </c>
      <c r="I1038" s="75">
        <v>2.1702617153949575</v>
      </c>
      <c r="J1038" s="75" t="s">
        <v>10046</v>
      </c>
      <c r="K1038" s="334" t="s">
        <v>5098</v>
      </c>
      <c r="L1038" s="75">
        <v>38</v>
      </c>
      <c r="M1038" s="75">
        <v>-96</v>
      </c>
      <c r="N1038" s="75"/>
      <c r="O1038" s="334" t="s">
        <v>3575</v>
      </c>
      <c r="P1038" s="75" t="s">
        <v>5336</v>
      </c>
    </row>
    <row r="1039" spans="1:16" ht="13" customHeight="1" x14ac:dyDescent="0.15">
      <c r="A1039" s="44">
        <v>1038</v>
      </c>
      <c r="B1039" s="215" t="s">
        <v>6766</v>
      </c>
      <c r="C1039" s="215" t="s">
        <v>6</v>
      </c>
      <c r="D1039" s="75" t="s">
        <v>10899</v>
      </c>
      <c r="E1039" s="75" t="s">
        <v>3848</v>
      </c>
      <c r="F1039" s="75">
        <v>1030</v>
      </c>
      <c r="G1039" s="75">
        <v>457</v>
      </c>
      <c r="H1039" s="75">
        <v>3.012837224705172</v>
      </c>
      <c r="I1039" s="75">
        <v>2.6599162000698504</v>
      </c>
      <c r="J1039" s="75" t="s">
        <v>10046</v>
      </c>
      <c r="K1039" s="334" t="s">
        <v>5098</v>
      </c>
      <c r="L1039" s="75">
        <v>32.69</v>
      </c>
      <c r="M1039" s="75">
        <v>-97.3</v>
      </c>
      <c r="N1039" s="75"/>
      <c r="O1039" s="334" t="s">
        <v>3575</v>
      </c>
      <c r="P1039" s="75" t="s">
        <v>5336</v>
      </c>
    </row>
    <row r="1040" spans="1:16" ht="13" customHeight="1" x14ac:dyDescent="0.15">
      <c r="A1040" s="44">
        <v>1039</v>
      </c>
      <c r="B1040" s="215" t="s">
        <v>6766</v>
      </c>
      <c r="C1040" s="215">
        <v>17</v>
      </c>
      <c r="D1040" s="75" t="s">
        <v>10448</v>
      </c>
      <c r="E1040" s="75" t="s">
        <v>11316</v>
      </c>
      <c r="F1040" s="75">
        <v>178</v>
      </c>
      <c r="G1040" s="75">
        <v>82</v>
      </c>
      <c r="H1040" s="75">
        <v>2.2504200023088941</v>
      </c>
      <c r="I1040" s="75">
        <v>1.9138138523837167</v>
      </c>
      <c r="J1040" s="75" t="s">
        <v>11060</v>
      </c>
      <c r="K1040" s="334" t="s">
        <v>5098</v>
      </c>
      <c r="L1040" s="75">
        <v>46.4</v>
      </c>
      <c r="M1040" s="75">
        <v>-119.55</v>
      </c>
      <c r="N1040" s="75" t="s">
        <v>11952</v>
      </c>
      <c r="O1040" s="334" t="s">
        <v>3575</v>
      </c>
      <c r="P1040" s="75" t="s">
        <v>5336</v>
      </c>
    </row>
    <row r="1041" spans="1:16" ht="13" customHeight="1" x14ac:dyDescent="0.15">
      <c r="A1041" s="44">
        <v>1040</v>
      </c>
      <c r="B1041" s="215" t="s">
        <v>6766</v>
      </c>
      <c r="C1041" s="215">
        <v>17</v>
      </c>
      <c r="D1041" s="75" t="s">
        <v>10448</v>
      </c>
      <c r="E1041" s="75" t="s">
        <v>10368</v>
      </c>
      <c r="F1041" s="75">
        <v>122</v>
      </c>
      <c r="G1041" s="75">
        <v>114</v>
      </c>
      <c r="H1041" s="75">
        <v>2.0863598306747484</v>
      </c>
      <c r="I1041" s="75">
        <v>2.0569048513364727</v>
      </c>
      <c r="J1041" s="75" t="s">
        <v>11060</v>
      </c>
      <c r="K1041" s="334" t="s">
        <v>5098</v>
      </c>
      <c r="L1041" s="75">
        <v>46.4</v>
      </c>
      <c r="M1041" s="75">
        <v>-119.55</v>
      </c>
      <c r="N1041" s="75" t="s">
        <v>11953</v>
      </c>
      <c r="O1041" s="334" t="s">
        <v>3575</v>
      </c>
      <c r="P1041" s="75" t="s">
        <v>5336</v>
      </c>
    </row>
    <row r="1042" spans="1:16" ht="13" customHeight="1" x14ac:dyDescent="0.15">
      <c r="A1042" s="44">
        <v>1041</v>
      </c>
      <c r="B1042" s="215" t="s">
        <v>6766</v>
      </c>
      <c r="C1042" s="215">
        <v>17</v>
      </c>
      <c r="D1042" s="75" t="s">
        <v>10448</v>
      </c>
      <c r="E1042" s="75" t="s">
        <v>11082</v>
      </c>
      <c r="F1042" s="75">
        <v>204</v>
      </c>
      <c r="G1042" s="75">
        <v>272</v>
      </c>
      <c r="H1042" s="75">
        <v>2.3096301674258988</v>
      </c>
      <c r="I1042" s="75">
        <v>2.4345689040341987</v>
      </c>
      <c r="J1042" s="75" t="s">
        <v>11060</v>
      </c>
      <c r="K1042" s="334" t="s">
        <v>5098</v>
      </c>
      <c r="L1042" s="75">
        <v>47.31666666666667</v>
      </c>
      <c r="M1042" s="75">
        <v>-114.26666666666667</v>
      </c>
      <c r="N1042" s="75" t="s">
        <v>11954</v>
      </c>
      <c r="O1042" s="334" t="s">
        <v>3575</v>
      </c>
      <c r="P1042" s="75" t="s">
        <v>5336</v>
      </c>
    </row>
    <row r="1043" spans="1:16" ht="13" customHeight="1" x14ac:dyDescent="0.15">
      <c r="A1043" s="44">
        <v>1042</v>
      </c>
      <c r="B1043" s="215" t="s">
        <v>6766</v>
      </c>
      <c r="C1043" s="215">
        <v>17</v>
      </c>
      <c r="D1043" s="75" t="s">
        <v>10448</v>
      </c>
      <c r="E1043" s="75" t="s">
        <v>11083</v>
      </c>
      <c r="F1043" s="75">
        <v>129</v>
      </c>
      <c r="G1043" s="75">
        <v>168</v>
      </c>
      <c r="H1043" s="75">
        <v>2.1105897102992488</v>
      </c>
      <c r="I1043" s="75">
        <v>2.2253092817258628</v>
      </c>
      <c r="J1043" s="75" t="s">
        <v>11060</v>
      </c>
      <c r="K1043" s="334" t="s">
        <v>5098</v>
      </c>
      <c r="L1043" s="75">
        <v>45.783333333333331</v>
      </c>
      <c r="M1043" s="75">
        <v>-110.78333333333333</v>
      </c>
      <c r="N1043" s="75" t="s">
        <v>11954</v>
      </c>
      <c r="O1043" s="334" t="s">
        <v>3575</v>
      </c>
      <c r="P1043" s="75" t="s">
        <v>5336</v>
      </c>
    </row>
    <row r="1044" spans="1:16" ht="13" customHeight="1" x14ac:dyDescent="0.15">
      <c r="A1044" s="44">
        <v>1043</v>
      </c>
      <c r="B1044" s="215" t="s">
        <v>6766</v>
      </c>
      <c r="C1044" s="215">
        <v>17</v>
      </c>
      <c r="D1044" s="75" t="s">
        <v>10448</v>
      </c>
      <c r="E1044" s="75" t="s">
        <v>10760</v>
      </c>
      <c r="F1044" s="75">
        <v>274</v>
      </c>
      <c r="G1044" s="75">
        <v>330</v>
      </c>
      <c r="H1044" s="75">
        <v>2.4377505628203879</v>
      </c>
      <c r="I1044" s="75">
        <v>2.5185139398778875</v>
      </c>
      <c r="J1044" s="75" t="s">
        <v>11060</v>
      </c>
      <c r="K1044" s="334" t="s">
        <v>5098</v>
      </c>
      <c r="L1044" s="75">
        <v>45.783333333333331</v>
      </c>
      <c r="M1044" s="75">
        <v>-110.78333333333333</v>
      </c>
      <c r="N1044" s="75" t="s">
        <v>11953</v>
      </c>
      <c r="O1044" s="334" t="s">
        <v>3575</v>
      </c>
      <c r="P1044" s="75" t="s">
        <v>5336</v>
      </c>
    </row>
    <row r="1045" spans="1:16" ht="13" customHeight="1" x14ac:dyDescent="0.15">
      <c r="A1045" s="44">
        <v>1044</v>
      </c>
      <c r="B1045" s="215" t="s">
        <v>6766</v>
      </c>
      <c r="C1045" s="215">
        <v>17</v>
      </c>
      <c r="D1045" s="75" t="s">
        <v>10448</v>
      </c>
      <c r="E1045" s="75" t="s">
        <v>10926</v>
      </c>
      <c r="F1045" s="75">
        <v>222</v>
      </c>
      <c r="G1045" s="75">
        <v>212</v>
      </c>
      <c r="H1045" s="75">
        <v>2.3463529744506388</v>
      </c>
      <c r="I1045" s="75">
        <v>2.3263358609287512</v>
      </c>
      <c r="J1045" s="75" t="s">
        <v>11060</v>
      </c>
      <c r="K1045" s="334" t="s">
        <v>5098</v>
      </c>
      <c r="L1045" s="75">
        <v>43.95</v>
      </c>
      <c r="M1045" s="75">
        <v>-101.86666666666666</v>
      </c>
      <c r="N1045" s="75" t="s">
        <v>11954</v>
      </c>
      <c r="O1045" s="334" t="s">
        <v>3575</v>
      </c>
      <c r="P1045" s="75" t="s">
        <v>5336</v>
      </c>
    </row>
    <row r="1046" spans="1:16" ht="13" customHeight="1" x14ac:dyDescent="0.15">
      <c r="A1046" s="44">
        <v>1045</v>
      </c>
      <c r="B1046" s="215" t="s">
        <v>6766</v>
      </c>
      <c r="C1046" s="215">
        <v>17</v>
      </c>
      <c r="D1046" s="75" t="s">
        <v>10448</v>
      </c>
      <c r="E1046" s="75" t="s">
        <v>10555</v>
      </c>
      <c r="F1046" s="75">
        <v>241</v>
      </c>
      <c r="G1046" s="75">
        <v>255</v>
      </c>
      <c r="H1046" s="75">
        <v>2.3820170425748683</v>
      </c>
      <c r="I1046" s="75">
        <v>2.406540180433955</v>
      </c>
      <c r="J1046" s="75" t="s">
        <v>11060</v>
      </c>
      <c r="K1046" s="334" t="s">
        <v>5098</v>
      </c>
      <c r="L1046" s="75">
        <v>43.95</v>
      </c>
      <c r="M1046" s="75">
        <v>-101.86666666666666</v>
      </c>
      <c r="N1046" s="75" t="s">
        <v>11952</v>
      </c>
      <c r="O1046" s="334" t="s">
        <v>3575</v>
      </c>
      <c r="P1046" s="75" t="s">
        <v>5336</v>
      </c>
    </row>
    <row r="1047" spans="1:16" ht="13" customHeight="1" x14ac:dyDescent="0.15">
      <c r="A1047" s="44">
        <v>1046</v>
      </c>
      <c r="B1047" s="215" t="s">
        <v>6766</v>
      </c>
      <c r="C1047" s="215">
        <v>17</v>
      </c>
      <c r="D1047" s="75" t="s">
        <v>10448</v>
      </c>
      <c r="E1047" s="75" t="s">
        <v>10353</v>
      </c>
      <c r="F1047" s="75">
        <v>236</v>
      </c>
      <c r="G1047" s="75">
        <v>279</v>
      </c>
      <c r="H1047" s="75">
        <v>2.3729120029701067</v>
      </c>
      <c r="I1047" s="75">
        <v>2.4456042032735974</v>
      </c>
      <c r="J1047" s="75" t="s">
        <v>11060</v>
      </c>
      <c r="K1047" s="334" t="s">
        <v>5098</v>
      </c>
      <c r="L1047" s="75">
        <v>43.95</v>
      </c>
      <c r="M1047" s="75">
        <v>-101.86666666666666</v>
      </c>
      <c r="N1047" s="75" t="s">
        <v>11953</v>
      </c>
      <c r="O1047" s="334" t="s">
        <v>3575</v>
      </c>
      <c r="P1047" s="75" t="s">
        <v>5336</v>
      </c>
    </row>
    <row r="1048" spans="1:16" ht="13" customHeight="1" x14ac:dyDescent="0.15">
      <c r="A1048" s="44">
        <v>1047</v>
      </c>
      <c r="B1048" s="215" t="s">
        <v>6766</v>
      </c>
      <c r="C1048" s="215">
        <v>17</v>
      </c>
      <c r="D1048" s="75" t="s">
        <v>10448</v>
      </c>
      <c r="E1048" s="75" t="s">
        <v>10900</v>
      </c>
      <c r="F1048" s="75">
        <v>547</v>
      </c>
      <c r="G1048" s="75">
        <v>351</v>
      </c>
      <c r="H1048" s="75">
        <v>2.7379873263334309</v>
      </c>
      <c r="I1048" s="75">
        <v>2.5453071164658239</v>
      </c>
      <c r="J1048" s="75" t="s">
        <v>11060</v>
      </c>
      <c r="K1048" s="334" t="s">
        <v>5098</v>
      </c>
      <c r="L1048" s="75">
        <v>46.9</v>
      </c>
      <c r="M1048" s="75">
        <v>-102.81666666666666</v>
      </c>
      <c r="N1048" s="75" t="s">
        <v>11954</v>
      </c>
      <c r="O1048" s="334" t="s">
        <v>3575</v>
      </c>
      <c r="P1048" s="75" t="s">
        <v>5336</v>
      </c>
    </row>
    <row r="1049" spans="1:16" ht="13" customHeight="1" x14ac:dyDescent="0.15">
      <c r="A1049" s="44">
        <v>1048</v>
      </c>
      <c r="B1049" s="215" t="s">
        <v>6766</v>
      </c>
      <c r="C1049" s="215">
        <v>17</v>
      </c>
      <c r="D1049" s="75" t="s">
        <v>10448</v>
      </c>
      <c r="E1049" s="75" t="s">
        <v>10901</v>
      </c>
      <c r="F1049" s="75">
        <v>196</v>
      </c>
      <c r="G1049" s="75">
        <v>363</v>
      </c>
      <c r="H1049" s="75">
        <v>2.2922560713564759</v>
      </c>
      <c r="I1049" s="75">
        <v>2.5599066250361124</v>
      </c>
      <c r="J1049" s="75" t="s">
        <v>11060</v>
      </c>
      <c r="K1049" s="334" t="s">
        <v>5098</v>
      </c>
      <c r="L1049" s="75">
        <v>38.866666666666667</v>
      </c>
      <c r="M1049" s="75">
        <v>-99.38333333333334</v>
      </c>
      <c r="N1049" s="75" t="s">
        <v>11954</v>
      </c>
      <c r="O1049" s="334" t="s">
        <v>3575</v>
      </c>
      <c r="P1049" s="75" t="s">
        <v>5336</v>
      </c>
    </row>
    <row r="1050" spans="1:16" ht="13" customHeight="1" x14ac:dyDescent="0.15">
      <c r="A1050" s="44">
        <v>1049</v>
      </c>
      <c r="B1050" s="215" t="s">
        <v>6766</v>
      </c>
      <c r="C1050" s="215">
        <v>17</v>
      </c>
      <c r="D1050" s="75" t="s">
        <v>10448</v>
      </c>
      <c r="E1050" s="75" t="s">
        <v>10902</v>
      </c>
      <c r="F1050" s="75">
        <v>87</v>
      </c>
      <c r="G1050" s="75">
        <v>134</v>
      </c>
      <c r="H1050" s="75">
        <v>1.9395192526186185</v>
      </c>
      <c r="I1050" s="75">
        <v>2.1271047983648077</v>
      </c>
      <c r="J1050" s="75" t="s">
        <v>11060</v>
      </c>
      <c r="K1050" s="334" t="s">
        <v>5098</v>
      </c>
      <c r="L1050" s="75">
        <v>32.6</v>
      </c>
      <c r="M1050" s="75">
        <v>-106.85</v>
      </c>
      <c r="N1050" s="75" t="s">
        <v>11954</v>
      </c>
      <c r="O1050" s="334" t="s">
        <v>3575</v>
      </c>
      <c r="P1050" s="75" t="s">
        <v>5336</v>
      </c>
    </row>
    <row r="1051" spans="1:16" ht="13" customHeight="1" x14ac:dyDescent="0.15">
      <c r="A1051" s="44">
        <v>1050</v>
      </c>
      <c r="B1051" s="215" t="s">
        <v>6766</v>
      </c>
      <c r="C1051" s="215">
        <v>17</v>
      </c>
      <c r="D1051" s="75" t="s">
        <v>10448</v>
      </c>
      <c r="E1051" s="75" t="s">
        <v>10354</v>
      </c>
      <c r="F1051" s="75">
        <v>79</v>
      </c>
      <c r="G1051" s="75">
        <v>125</v>
      </c>
      <c r="H1051" s="75">
        <v>1.8976270912904414</v>
      </c>
      <c r="I1051" s="75">
        <v>2.0969100130080562</v>
      </c>
      <c r="J1051" s="75" t="s">
        <v>11060</v>
      </c>
      <c r="K1051" s="334" t="s">
        <v>5098</v>
      </c>
      <c r="L1051" s="75">
        <v>32.6</v>
      </c>
      <c r="M1051" s="75">
        <v>-106.85</v>
      </c>
      <c r="N1051" s="75" t="s">
        <v>11952</v>
      </c>
      <c r="O1051" s="334" t="s">
        <v>3575</v>
      </c>
      <c r="P1051" s="75" t="s">
        <v>5336</v>
      </c>
    </row>
    <row r="1052" spans="1:16" ht="13" customHeight="1" x14ac:dyDescent="0.15">
      <c r="A1052" s="44">
        <v>1051</v>
      </c>
      <c r="B1052" s="215" t="s">
        <v>6766</v>
      </c>
      <c r="C1052" s="215">
        <v>17</v>
      </c>
      <c r="D1052" s="75" t="s">
        <v>10448</v>
      </c>
      <c r="E1052" s="75" t="s">
        <v>10359</v>
      </c>
      <c r="F1052" s="75">
        <v>88</v>
      </c>
      <c r="G1052" s="75">
        <v>186</v>
      </c>
      <c r="H1052" s="75">
        <v>1.9444826721501687</v>
      </c>
      <c r="I1052" s="75">
        <v>2.2695129442179165</v>
      </c>
      <c r="J1052" s="75" t="s">
        <v>11060</v>
      </c>
      <c r="K1052" s="334" t="s">
        <v>5098</v>
      </c>
      <c r="L1052" s="75">
        <v>32.6</v>
      </c>
      <c r="M1052" s="75">
        <v>-106.85</v>
      </c>
      <c r="N1052" s="75" t="s">
        <v>11953</v>
      </c>
      <c r="O1052" s="334" t="s">
        <v>3575</v>
      </c>
      <c r="P1052" s="75" t="s">
        <v>5336</v>
      </c>
    </row>
    <row r="1053" spans="1:16" ht="13" customHeight="1" x14ac:dyDescent="0.15">
      <c r="A1053" s="44">
        <v>1052</v>
      </c>
      <c r="B1053" s="215" t="s">
        <v>6766</v>
      </c>
      <c r="C1053" s="215">
        <v>17</v>
      </c>
      <c r="D1053" s="75" t="s">
        <v>10448</v>
      </c>
      <c r="E1053" s="75" t="s">
        <v>10945</v>
      </c>
      <c r="F1053" s="75">
        <v>458</v>
      </c>
      <c r="G1053" s="75">
        <v>331</v>
      </c>
      <c r="H1053" s="75">
        <v>2.6608654780038692</v>
      </c>
      <c r="I1053" s="75">
        <v>2.5198279937757189</v>
      </c>
      <c r="J1053" s="75" t="s">
        <v>11060</v>
      </c>
      <c r="K1053" s="334" t="s">
        <v>5098</v>
      </c>
      <c r="L1053" s="75">
        <v>36.950000000000003</v>
      </c>
      <c r="M1053" s="75">
        <v>-96.55</v>
      </c>
      <c r="N1053" s="75" t="s">
        <v>11954</v>
      </c>
      <c r="O1053" s="334" t="s">
        <v>3575</v>
      </c>
      <c r="P1053" s="75" t="s">
        <v>5336</v>
      </c>
    </row>
    <row r="1054" spans="1:16" ht="13" customHeight="1" x14ac:dyDescent="0.15">
      <c r="A1054" s="44">
        <v>1053</v>
      </c>
      <c r="B1054" s="215" t="s">
        <v>6766</v>
      </c>
      <c r="C1054" s="215">
        <v>17</v>
      </c>
      <c r="D1054" s="75" t="s">
        <v>10448</v>
      </c>
      <c r="E1054" s="75" t="s">
        <v>10360</v>
      </c>
      <c r="F1054" s="75">
        <v>699</v>
      </c>
      <c r="G1054" s="75">
        <v>416</v>
      </c>
      <c r="H1054" s="75">
        <v>2.8444771757456815</v>
      </c>
      <c r="I1054" s="75">
        <v>2.6190933306267428</v>
      </c>
      <c r="J1054" s="75" t="s">
        <v>11060</v>
      </c>
      <c r="K1054" s="334" t="s">
        <v>5098</v>
      </c>
      <c r="L1054" s="75">
        <v>36.950000000000003</v>
      </c>
      <c r="M1054" s="75">
        <v>-96.55</v>
      </c>
      <c r="N1054" s="75" t="s">
        <v>11952</v>
      </c>
      <c r="O1054" s="334" t="s">
        <v>3575</v>
      </c>
      <c r="P1054" s="75" t="s">
        <v>5336</v>
      </c>
    </row>
    <row r="1055" spans="1:16" ht="13" customHeight="1" x14ac:dyDescent="0.15">
      <c r="A1055" s="44">
        <v>1054</v>
      </c>
      <c r="B1055" s="215" t="s">
        <v>6766</v>
      </c>
      <c r="C1055" s="215">
        <v>17</v>
      </c>
      <c r="D1055" s="75" t="s">
        <v>10448</v>
      </c>
      <c r="E1055" s="75" t="s">
        <v>10361</v>
      </c>
      <c r="F1055" s="75">
        <v>636</v>
      </c>
      <c r="G1055" s="75">
        <v>290</v>
      </c>
      <c r="H1055" s="75">
        <v>2.8034571156484138</v>
      </c>
      <c r="I1055" s="75">
        <v>2.4623979978989561</v>
      </c>
      <c r="J1055" s="75" t="s">
        <v>11060</v>
      </c>
      <c r="K1055" s="334" t="s">
        <v>5098</v>
      </c>
      <c r="L1055" s="75">
        <v>36.950000000000003</v>
      </c>
      <c r="M1055" s="75">
        <v>-96.55</v>
      </c>
      <c r="N1055" s="75" t="s">
        <v>11953</v>
      </c>
      <c r="O1055" s="334" t="s">
        <v>3575</v>
      </c>
      <c r="P1055" s="75" t="s">
        <v>5336</v>
      </c>
    </row>
    <row r="1056" spans="1:16" ht="13" customHeight="1" x14ac:dyDescent="0.15">
      <c r="A1056" s="44">
        <v>1055</v>
      </c>
      <c r="B1056" s="215" t="s">
        <v>6766</v>
      </c>
      <c r="C1056" s="215">
        <v>17</v>
      </c>
      <c r="D1056" s="75" t="s">
        <v>10448</v>
      </c>
      <c r="E1056" s="75" t="s">
        <v>10946</v>
      </c>
      <c r="F1056" s="75">
        <v>98</v>
      </c>
      <c r="G1056" s="75">
        <v>155</v>
      </c>
      <c r="H1056" s="75">
        <v>1.9912260756924949</v>
      </c>
      <c r="I1056" s="75">
        <v>2.1903316981702914</v>
      </c>
      <c r="J1056" s="75" t="s">
        <v>11060</v>
      </c>
      <c r="K1056" s="334" t="s">
        <v>5098</v>
      </c>
      <c r="L1056" s="75">
        <v>35.299999999999997</v>
      </c>
      <c r="M1056" s="75">
        <v>-101.53333333333333</v>
      </c>
      <c r="N1056" s="75" t="s">
        <v>11954</v>
      </c>
      <c r="O1056" s="334" t="s">
        <v>3575</v>
      </c>
      <c r="P1056" s="75" t="s">
        <v>5336</v>
      </c>
    </row>
    <row r="1057" spans="1:16" ht="13" customHeight="1" x14ac:dyDescent="0.15">
      <c r="A1057" s="44">
        <v>1056</v>
      </c>
      <c r="B1057" s="215" t="s">
        <v>6766</v>
      </c>
      <c r="C1057" s="215">
        <v>17</v>
      </c>
      <c r="D1057" s="75" t="s">
        <v>10448</v>
      </c>
      <c r="E1057" s="75" t="s">
        <v>10355</v>
      </c>
      <c r="F1057" s="75">
        <v>248</v>
      </c>
      <c r="G1057" s="75">
        <v>289</v>
      </c>
      <c r="H1057" s="75">
        <v>2.3944516808262164</v>
      </c>
      <c r="I1057" s="75">
        <v>2.4608978427565478</v>
      </c>
      <c r="J1057" s="75" t="s">
        <v>11060</v>
      </c>
      <c r="K1057" s="334" t="s">
        <v>5098</v>
      </c>
      <c r="L1057" s="75">
        <v>35.299999999999997</v>
      </c>
      <c r="M1057" s="75">
        <v>-101.53333333333333</v>
      </c>
      <c r="N1057" s="75" t="s">
        <v>11952</v>
      </c>
      <c r="O1057" s="334" t="s">
        <v>3575</v>
      </c>
      <c r="P1057" s="75" t="s">
        <v>5336</v>
      </c>
    </row>
    <row r="1058" spans="1:16" ht="13" customHeight="1" x14ac:dyDescent="0.15">
      <c r="A1058" s="44">
        <v>1057</v>
      </c>
      <c r="B1058" s="215" t="s">
        <v>6766</v>
      </c>
      <c r="C1058" s="215">
        <v>17</v>
      </c>
      <c r="D1058" s="75" t="s">
        <v>10448</v>
      </c>
      <c r="E1058" s="75" t="s">
        <v>10464</v>
      </c>
      <c r="F1058" s="75">
        <v>254</v>
      </c>
      <c r="G1058" s="75">
        <v>327</v>
      </c>
      <c r="H1058" s="75">
        <v>2.4048337166199381</v>
      </c>
      <c r="I1058" s="75">
        <v>2.514547752660286</v>
      </c>
      <c r="J1058" s="75" t="s">
        <v>11060</v>
      </c>
      <c r="K1058" s="334" t="s">
        <v>5098</v>
      </c>
      <c r="L1058" s="75">
        <v>35.299999999999997</v>
      </c>
      <c r="M1058" s="75">
        <v>-101.53333333333333</v>
      </c>
      <c r="N1058" s="75" t="s">
        <v>11953</v>
      </c>
      <c r="O1058" s="334" t="s">
        <v>3575</v>
      </c>
      <c r="P1058" s="75" t="s">
        <v>5336</v>
      </c>
    </row>
    <row r="1059" spans="1:16" ht="13" customHeight="1" x14ac:dyDescent="0.15">
      <c r="A1059" s="44">
        <v>1058</v>
      </c>
      <c r="B1059" s="215" t="s">
        <v>6766</v>
      </c>
      <c r="C1059" s="215">
        <v>17</v>
      </c>
      <c r="D1059" s="75" t="s">
        <v>10448</v>
      </c>
      <c r="E1059" s="75" t="s">
        <v>10947</v>
      </c>
      <c r="F1059" s="75">
        <v>123</v>
      </c>
      <c r="G1059" s="75">
        <v>160</v>
      </c>
      <c r="H1059" s="75">
        <v>2.0899051114393981</v>
      </c>
      <c r="I1059" s="75">
        <v>2.2041199826559246</v>
      </c>
      <c r="J1059" s="75" t="s">
        <v>11060</v>
      </c>
      <c r="K1059" s="334" t="s">
        <v>5098</v>
      </c>
      <c r="L1059" s="75">
        <v>40.81666666666667</v>
      </c>
      <c r="M1059" s="75">
        <v>-104.76666666666667</v>
      </c>
      <c r="N1059" s="75" t="s">
        <v>11954</v>
      </c>
      <c r="O1059" s="334" t="s">
        <v>3575</v>
      </c>
      <c r="P1059" s="75" t="s">
        <v>5336</v>
      </c>
    </row>
    <row r="1060" spans="1:16" ht="13" customHeight="1" x14ac:dyDescent="0.15">
      <c r="A1060" s="44">
        <v>1059</v>
      </c>
      <c r="B1060" s="215" t="s">
        <v>6766</v>
      </c>
      <c r="C1060" s="215">
        <v>17</v>
      </c>
      <c r="D1060" s="75" t="s">
        <v>10448</v>
      </c>
      <c r="E1060" s="75" t="s">
        <v>10446</v>
      </c>
      <c r="F1060" s="75">
        <v>119</v>
      </c>
      <c r="G1060" s="75">
        <v>218</v>
      </c>
      <c r="H1060" s="75">
        <v>2.0755469613925306</v>
      </c>
      <c r="I1060" s="75">
        <v>2.3384564936046046</v>
      </c>
      <c r="J1060" s="75" t="s">
        <v>11060</v>
      </c>
      <c r="K1060" s="334" t="s">
        <v>5098</v>
      </c>
      <c r="L1060" s="75">
        <v>40.81666666666667</v>
      </c>
      <c r="M1060" s="75">
        <v>-104.76666666666667</v>
      </c>
      <c r="N1060" s="75" t="s">
        <v>11952</v>
      </c>
      <c r="O1060" s="334" t="s">
        <v>3575</v>
      </c>
      <c r="P1060" s="75" t="s">
        <v>5336</v>
      </c>
    </row>
    <row r="1061" spans="1:16" ht="13" customHeight="1" x14ac:dyDescent="0.15">
      <c r="A1061" s="44">
        <v>1060</v>
      </c>
      <c r="B1061" s="215" t="s">
        <v>6766</v>
      </c>
      <c r="C1061" s="215">
        <v>17</v>
      </c>
      <c r="D1061" s="75" t="s">
        <v>10448</v>
      </c>
      <c r="E1061" s="75" t="s">
        <v>10452</v>
      </c>
      <c r="F1061" s="75">
        <v>163</v>
      </c>
      <c r="G1061" s="75">
        <v>138</v>
      </c>
      <c r="H1061" s="75">
        <v>2.2121876044039577</v>
      </c>
      <c r="I1061" s="75">
        <v>2.1398790864012365</v>
      </c>
      <c r="J1061" s="75" t="s">
        <v>11060</v>
      </c>
      <c r="K1061" s="334" t="s">
        <v>5098</v>
      </c>
      <c r="L1061" s="75">
        <v>40.81666666666667</v>
      </c>
      <c r="M1061" s="75">
        <v>-104.76666666666667</v>
      </c>
      <c r="N1061" s="75" t="s">
        <v>11953</v>
      </c>
      <c r="O1061" s="334" t="s">
        <v>3575</v>
      </c>
      <c r="P1061" s="75" t="s">
        <v>5336</v>
      </c>
    </row>
    <row r="1062" spans="1:16" ht="13" customHeight="1" x14ac:dyDescent="0.15">
      <c r="A1062" s="44">
        <v>1061</v>
      </c>
      <c r="B1062" s="215" t="s">
        <v>6766</v>
      </c>
      <c r="C1062" s="215">
        <v>17</v>
      </c>
      <c r="D1062" s="75" t="s">
        <v>2944</v>
      </c>
      <c r="E1062" s="75" t="s">
        <v>10403</v>
      </c>
      <c r="F1062" s="75">
        <v>140</v>
      </c>
      <c r="G1062" s="75">
        <v>54</v>
      </c>
      <c r="H1062" s="75">
        <v>2.1461280356782382</v>
      </c>
      <c r="I1062" s="75">
        <v>1.7323937598229686</v>
      </c>
      <c r="J1062" s="75" t="s">
        <v>11060</v>
      </c>
      <c r="K1062" s="334" t="s">
        <v>5098</v>
      </c>
      <c r="L1062" s="75">
        <v>46.4</v>
      </c>
      <c r="M1062" s="75">
        <v>-119.55</v>
      </c>
      <c r="N1062" s="75" t="s">
        <v>11952</v>
      </c>
      <c r="O1062" s="334" t="s">
        <v>3575</v>
      </c>
      <c r="P1062" s="75"/>
    </row>
    <row r="1063" spans="1:16" ht="13" customHeight="1" x14ac:dyDescent="0.15">
      <c r="A1063" s="44">
        <v>1062</v>
      </c>
      <c r="B1063" s="215" t="s">
        <v>6766</v>
      </c>
      <c r="C1063" s="215">
        <v>17</v>
      </c>
      <c r="D1063" s="75" t="s">
        <v>2944</v>
      </c>
      <c r="E1063" s="75" t="s">
        <v>10368</v>
      </c>
      <c r="F1063" s="75">
        <v>81</v>
      </c>
      <c r="G1063" s="75">
        <v>99</v>
      </c>
      <c r="H1063" s="75">
        <v>1.9084850188786497</v>
      </c>
      <c r="I1063" s="75">
        <v>1.9956351945975499</v>
      </c>
      <c r="J1063" s="75" t="s">
        <v>11060</v>
      </c>
      <c r="K1063" s="334" t="s">
        <v>5098</v>
      </c>
      <c r="L1063" s="75">
        <v>46.4</v>
      </c>
      <c r="M1063" s="75">
        <v>-119.55</v>
      </c>
      <c r="N1063" s="75" t="s">
        <v>11953</v>
      </c>
      <c r="O1063" s="334" t="s">
        <v>3575</v>
      </c>
      <c r="P1063" s="75"/>
    </row>
    <row r="1064" spans="1:16" ht="13" customHeight="1" x14ac:dyDescent="0.15">
      <c r="A1064" s="44">
        <v>1063</v>
      </c>
      <c r="B1064" s="215" t="s">
        <v>6766</v>
      </c>
      <c r="C1064" s="215">
        <v>17</v>
      </c>
      <c r="D1064" s="75" t="s">
        <v>2944</v>
      </c>
      <c r="E1064" s="75" t="s">
        <v>10404</v>
      </c>
      <c r="F1064" s="75">
        <v>114</v>
      </c>
      <c r="G1064" s="75">
        <v>170</v>
      </c>
      <c r="H1064" s="75">
        <v>2.0569048513364727</v>
      </c>
      <c r="I1064" s="75">
        <v>2.2304489213782741</v>
      </c>
      <c r="J1064" s="75" t="s">
        <v>11060</v>
      </c>
      <c r="K1064" s="334" t="s">
        <v>5098</v>
      </c>
      <c r="L1064" s="75">
        <v>47.31666666666667</v>
      </c>
      <c r="M1064" s="75">
        <v>-114.26666666666667</v>
      </c>
      <c r="N1064" s="75" t="s">
        <v>11954</v>
      </c>
      <c r="O1064" s="334" t="s">
        <v>3575</v>
      </c>
      <c r="P1064" s="75"/>
    </row>
    <row r="1065" spans="1:16" ht="13" customHeight="1" x14ac:dyDescent="0.15">
      <c r="A1065" s="44">
        <v>1064</v>
      </c>
      <c r="B1065" s="215" t="s">
        <v>6766</v>
      </c>
      <c r="C1065" s="215">
        <v>17</v>
      </c>
      <c r="D1065" s="75" t="s">
        <v>2944</v>
      </c>
      <c r="E1065" s="75" t="s">
        <v>10507</v>
      </c>
      <c r="F1065" s="75">
        <v>109</v>
      </c>
      <c r="G1065" s="75">
        <v>145</v>
      </c>
      <c r="H1065" s="75">
        <v>2.0374264979406238</v>
      </c>
      <c r="I1065" s="75">
        <v>2.1613680022349748</v>
      </c>
      <c r="J1065" s="75" t="s">
        <v>11060</v>
      </c>
      <c r="K1065" s="334" t="s">
        <v>5098</v>
      </c>
      <c r="L1065" s="75">
        <v>45.783333333333331</v>
      </c>
      <c r="M1065" s="75">
        <v>-110.78333333333333</v>
      </c>
      <c r="N1065" s="75" t="s">
        <v>11954</v>
      </c>
      <c r="O1065" s="334" t="s">
        <v>3575</v>
      </c>
      <c r="P1065" s="75"/>
    </row>
    <row r="1066" spans="1:16" ht="13" customHeight="1" x14ac:dyDescent="0.15">
      <c r="A1066" s="44">
        <v>1065</v>
      </c>
      <c r="B1066" s="215" t="s">
        <v>6766</v>
      </c>
      <c r="C1066" s="215">
        <v>17</v>
      </c>
      <c r="D1066" s="75" t="s">
        <v>2944</v>
      </c>
      <c r="E1066" s="75" t="s">
        <v>10396</v>
      </c>
      <c r="F1066" s="75">
        <v>266</v>
      </c>
      <c r="G1066" s="75">
        <v>344</v>
      </c>
      <c r="H1066" s="75">
        <v>2.424881636631067</v>
      </c>
      <c r="I1066" s="75">
        <v>2.53655844257153</v>
      </c>
      <c r="J1066" s="75" t="s">
        <v>11060</v>
      </c>
      <c r="K1066" s="334" t="s">
        <v>5098</v>
      </c>
      <c r="L1066" s="75">
        <v>45.783333333333331</v>
      </c>
      <c r="M1066" s="75">
        <v>-110.78333333333333</v>
      </c>
      <c r="N1066" s="75" t="s">
        <v>11953</v>
      </c>
      <c r="O1066" s="334" t="s">
        <v>3575</v>
      </c>
      <c r="P1066" s="75"/>
    </row>
    <row r="1067" spans="1:16" ht="13" customHeight="1" x14ac:dyDescent="0.15">
      <c r="A1067" s="44">
        <v>1066</v>
      </c>
      <c r="B1067" s="215" t="s">
        <v>6766</v>
      </c>
      <c r="C1067" s="215">
        <v>17</v>
      </c>
      <c r="D1067" s="75" t="s">
        <v>2944</v>
      </c>
      <c r="E1067" s="75" t="s">
        <v>10398</v>
      </c>
      <c r="F1067" s="75">
        <v>131</v>
      </c>
      <c r="G1067" s="75">
        <v>160</v>
      </c>
      <c r="H1067" s="75">
        <v>2.1172712956557644</v>
      </c>
      <c r="I1067" s="75">
        <v>2.2041199826559246</v>
      </c>
      <c r="J1067" s="75" t="s">
        <v>11060</v>
      </c>
      <c r="K1067" s="334" t="s">
        <v>5098</v>
      </c>
      <c r="L1067" s="75">
        <v>43.95</v>
      </c>
      <c r="M1067" s="75">
        <v>-101.86666666666666</v>
      </c>
      <c r="N1067" s="75" t="s">
        <v>11954</v>
      </c>
      <c r="O1067" s="334" t="s">
        <v>3575</v>
      </c>
      <c r="P1067" s="75"/>
    </row>
    <row r="1068" spans="1:16" ht="13" customHeight="1" x14ac:dyDescent="0.15">
      <c r="A1068" s="44">
        <v>1067</v>
      </c>
      <c r="B1068" s="215" t="s">
        <v>6766</v>
      </c>
      <c r="C1068" s="215">
        <v>17</v>
      </c>
      <c r="D1068" s="75" t="s">
        <v>2944</v>
      </c>
      <c r="E1068" s="75" t="s">
        <v>10555</v>
      </c>
      <c r="F1068" s="75">
        <v>112</v>
      </c>
      <c r="G1068" s="75">
        <v>205</v>
      </c>
      <c r="H1068" s="75">
        <v>2.0492180226701815</v>
      </c>
      <c r="I1068" s="75">
        <v>2.3117538610557542</v>
      </c>
      <c r="J1068" s="75" t="s">
        <v>11060</v>
      </c>
      <c r="K1068" s="334" t="s">
        <v>5098</v>
      </c>
      <c r="L1068" s="75">
        <v>43.95</v>
      </c>
      <c r="M1068" s="75">
        <v>-101.86666666666666</v>
      </c>
      <c r="N1068" s="75" t="s">
        <v>11952</v>
      </c>
      <c r="O1068" s="334" t="s">
        <v>3575</v>
      </c>
      <c r="P1068" s="75"/>
    </row>
    <row r="1069" spans="1:16" ht="13" customHeight="1" x14ac:dyDescent="0.15">
      <c r="A1069" s="44">
        <v>1068</v>
      </c>
      <c r="B1069" s="215" t="s">
        <v>6766</v>
      </c>
      <c r="C1069" s="215">
        <v>17</v>
      </c>
      <c r="D1069" s="75" t="s">
        <v>2944</v>
      </c>
      <c r="E1069" s="75" t="s">
        <v>10353</v>
      </c>
      <c r="F1069" s="75">
        <v>111</v>
      </c>
      <c r="G1069" s="75">
        <v>177</v>
      </c>
      <c r="H1069" s="75">
        <v>2.0453229787866576</v>
      </c>
      <c r="I1069" s="75">
        <v>2.2479732663618068</v>
      </c>
      <c r="J1069" s="75" t="s">
        <v>11060</v>
      </c>
      <c r="K1069" s="334" t="s">
        <v>5098</v>
      </c>
      <c r="L1069" s="75">
        <v>43.95</v>
      </c>
      <c r="M1069" s="75">
        <v>-101.86666666666666</v>
      </c>
      <c r="N1069" s="75" t="s">
        <v>11953</v>
      </c>
      <c r="O1069" s="334" t="s">
        <v>3575</v>
      </c>
      <c r="P1069" s="75"/>
    </row>
    <row r="1070" spans="1:16" ht="13" customHeight="1" x14ac:dyDescent="0.15">
      <c r="A1070" s="44">
        <v>1069</v>
      </c>
      <c r="B1070" s="215" t="s">
        <v>6766</v>
      </c>
      <c r="C1070" s="215">
        <v>17</v>
      </c>
      <c r="D1070" s="75" t="s">
        <v>2944</v>
      </c>
      <c r="E1070" s="75" t="s">
        <v>10308</v>
      </c>
      <c r="F1070" s="75">
        <v>250</v>
      </c>
      <c r="G1070" s="75">
        <v>302</v>
      </c>
      <c r="H1070" s="75">
        <v>2.3979400086720375</v>
      </c>
      <c r="I1070" s="75">
        <v>2.4800069429571505</v>
      </c>
      <c r="J1070" s="75" t="s">
        <v>11060</v>
      </c>
      <c r="K1070" s="334" t="s">
        <v>5098</v>
      </c>
      <c r="L1070" s="75">
        <v>46.9</v>
      </c>
      <c r="M1070" s="75">
        <v>-102.81666666666666</v>
      </c>
      <c r="N1070" s="75" t="s">
        <v>11954</v>
      </c>
      <c r="O1070" s="334" t="s">
        <v>3575</v>
      </c>
      <c r="P1070" s="75"/>
    </row>
    <row r="1071" spans="1:16" ht="13" customHeight="1" x14ac:dyDescent="0.15">
      <c r="A1071" s="44">
        <v>1070</v>
      </c>
      <c r="B1071" s="215" t="s">
        <v>6766</v>
      </c>
      <c r="C1071" s="215">
        <v>17</v>
      </c>
      <c r="D1071" s="75" t="s">
        <v>2944</v>
      </c>
      <c r="E1071" s="75" t="s">
        <v>10309</v>
      </c>
      <c r="F1071" s="75">
        <v>152</v>
      </c>
      <c r="G1071" s="75">
        <v>372</v>
      </c>
      <c r="H1071" s="75">
        <v>2.1818435879447726</v>
      </c>
      <c r="I1071" s="75">
        <v>2.5705429398818973</v>
      </c>
      <c r="J1071" s="75" t="s">
        <v>11060</v>
      </c>
      <c r="K1071" s="334" t="s">
        <v>5098</v>
      </c>
      <c r="L1071" s="75">
        <v>38.866666666666667</v>
      </c>
      <c r="M1071" s="75">
        <v>-99.38333333333334</v>
      </c>
      <c r="N1071" s="75" t="s">
        <v>11954</v>
      </c>
      <c r="O1071" s="334" t="s">
        <v>3575</v>
      </c>
      <c r="P1071" s="75"/>
    </row>
    <row r="1072" spans="1:16" ht="13" customHeight="1" x14ac:dyDescent="0.15">
      <c r="A1072" s="44">
        <v>1071</v>
      </c>
      <c r="B1072" s="215" t="s">
        <v>6766</v>
      </c>
      <c r="C1072" s="215">
        <v>17</v>
      </c>
      <c r="D1072" s="75" t="s">
        <v>2944</v>
      </c>
      <c r="E1072" s="75" t="s">
        <v>10310</v>
      </c>
      <c r="F1072" s="75">
        <v>57</v>
      </c>
      <c r="G1072" s="75">
        <v>97</v>
      </c>
      <c r="H1072" s="75">
        <v>1.7558748556724915</v>
      </c>
      <c r="I1072" s="75">
        <v>1.9867717342662448</v>
      </c>
      <c r="J1072" s="75" t="s">
        <v>11060</v>
      </c>
      <c r="K1072" s="334" t="s">
        <v>5098</v>
      </c>
      <c r="L1072" s="75">
        <v>32.6</v>
      </c>
      <c r="M1072" s="75">
        <v>-106.85</v>
      </c>
      <c r="N1072" s="75" t="s">
        <v>11954</v>
      </c>
      <c r="O1072" s="334" t="s">
        <v>3575</v>
      </c>
      <c r="P1072" s="75"/>
    </row>
    <row r="1073" spans="1:16" ht="13" customHeight="1" x14ac:dyDescent="0.15">
      <c r="A1073" s="44">
        <v>1072</v>
      </c>
      <c r="B1073" s="215" t="s">
        <v>6766</v>
      </c>
      <c r="C1073" s="215">
        <v>17</v>
      </c>
      <c r="D1073" s="75" t="s">
        <v>2944</v>
      </c>
      <c r="E1073" s="75" t="s">
        <v>10354</v>
      </c>
      <c r="F1073" s="75">
        <v>36</v>
      </c>
      <c r="G1073" s="75">
        <v>51</v>
      </c>
      <c r="H1073" s="75">
        <v>1.5563025007672873</v>
      </c>
      <c r="I1073" s="75">
        <v>1.7075701760979363</v>
      </c>
      <c r="J1073" s="75" t="s">
        <v>11060</v>
      </c>
      <c r="K1073" s="334" t="s">
        <v>5098</v>
      </c>
      <c r="L1073" s="75">
        <v>32.6</v>
      </c>
      <c r="M1073" s="75">
        <v>-106.85</v>
      </c>
      <c r="N1073" s="75" t="s">
        <v>11952</v>
      </c>
      <c r="O1073" s="334" t="s">
        <v>3575</v>
      </c>
      <c r="P1073" s="75"/>
    </row>
    <row r="1074" spans="1:16" ht="13" customHeight="1" x14ac:dyDescent="0.15">
      <c r="A1074" s="44">
        <v>1073</v>
      </c>
      <c r="B1074" s="215" t="s">
        <v>6766</v>
      </c>
      <c r="C1074" s="215">
        <v>17</v>
      </c>
      <c r="D1074" s="75" t="s">
        <v>2944</v>
      </c>
      <c r="E1074" s="75" t="s">
        <v>10359</v>
      </c>
      <c r="F1074" s="75">
        <v>59</v>
      </c>
      <c r="G1074" s="75">
        <v>180</v>
      </c>
      <c r="H1074" s="75">
        <v>1.7708520116421442</v>
      </c>
      <c r="I1074" s="75">
        <v>2.255272505103306</v>
      </c>
      <c r="J1074" s="75" t="s">
        <v>11060</v>
      </c>
      <c r="K1074" s="334" t="s">
        <v>5098</v>
      </c>
      <c r="L1074" s="75">
        <v>32.6</v>
      </c>
      <c r="M1074" s="75">
        <v>-106.85</v>
      </c>
      <c r="N1074" s="75" t="s">
        <v>11953</v>
      </c>
      <c r="O1074" s="334" t="s">
        <v>3575</v>
      </c>
      <c r="P1074" s="75"/>
    </row>
    <row r="1075" spans="1:16" ht="13" customHeight="1" x14ac:dyDescent="0.15">
      <c r="A1075" s="44">
        <v>1074</v>
      </c>
      <c r="B1075" s="215" t="s">
        <v>6766</v>
      </c>
      <c r="C1075" s="215">
        <v>17</v>
      </c>
      <c r="D1075" s="75" t="s">
        <v>2944</v>
      </c>
      <c r="E1075" s="75" t="s">
        <v>10305</v>
      </c>
      <c r="F1075" s="75">
        <v>257</v>
      </c>
      <c r="G1075" s="75">
        <v>434</v>
      </c>
      <c r="H1075" s="75">
        <v>2.4099331233312946</v>
      </c>
      <c r="I1075" s="75">
        <v>2.6374897295125108</v>
      </c>
      <c r="J1075" s="75" t="s">
        <v>11060</v>
      </c>
      <c r="K1075" s="334" t="s">
        <v>5098</v>
      </c>
      <c r="L1075" s="75">
        <v>36.950000000000003</v>
      </c>
      <c r="M1075" s="75">
        <v>-96.55</v>
      </c>
      <c r="N1075" s="75" t="s">
        <v>11954</v>
      </c>
      <c r="O1075" s="334" t="s">
        <v>3575</v>
      </c>
      <c r="P1075" s="75"/>
    </row>
    <row r="1076" spans="1:16" ht="13" customHeight="1" x14ac:dyDescent="0.15">
      <c r="A1076" s="44">
        <v>1075</v>
      </c>
      <c r="B1076" s="215" t="s">
        <v>6766</v>
      </c>
      <c r="C1076" s="215">
        <v>17</v>
      </c>
      <c r="D1076" s="75" t="s">
        <v>2944</v>
      </c>
      <c r="E1076" s="75" t="s">
        <v>10360</v>
      </c>
      <c r="F1076" s="75">
        <v>407</v>
      </c>
      <c r="G1076" s="75">
        <v>523</v>
      </c>
      <c r="H1076" s="75">
        <v>2.6095944092252199</v>
      </c>
      <c r="I1076" s="75">
        <v>2.7185016888672742</v>
      </c>
      <c r="J1076" s="75" t="s">
        <v>11060</v>
      </c>
      <c r="K1076" s="334" t="s">
        <v>5098</v>
      </c>
      <c r="L1076" s="75">
        <v>36.950000000000003</v>
      </c>
      <c r="M1076" s="75">
        <v>-96.55</v>
      </c>
      <c r="N1076" s="75" t="s">
        <v>11952</v>
      </c>
      <c r="O1076" s="334" t="s">
        <v>3575</v>
      </c>
      <c r="P1076" s="75"/>
    </row>
    <row r="1077" spans="1:16" ht="13" customHeight="1" x14ac:dyDescent="0.15">
      <c r="A1077" s="44">
        <v>1076</v>
      </c>
      <c r="B1077" s="215" t="s">
        <v>6766</v>
      </c>
      <c r="C1077" s="215">
        <v>17</v>
      </c>
      <c r="D1077" s="75" t="s">
        <v>2944</v>
      </c>
      <c r="E1077" s="75" t="s">
        <v>10361</v>
      </c>
      <c r="F1077" s="75">
        <v>285</v>
      </c>
      <c r="G1077" s="75">
        <v>370</v>
      </c>
      <c r="H1077" s="75">
        <v>2.4548448600085102</v>
      </c>
      <c r="I1077" s="75">
        <v>2.568201724066995</v>
      </c>
      <c r="J1077" s="75" t="s">
        <v>11060</v>
      </c>
      <c r="K1077" s="334" t="s">
        <v>5098</v>
      </c>
      <c r="L1077" s="75">
        <v>36.950000000000003</v>
      </c>
      <c r="M1077" s="75">
        <v>-96.55</v>
      </c>
      <c r="N1077" s="75" t="s">
        <v>11953</v>
      </c>
      <c r="O1077" s="334" t="s">
        <v>3575</v>
      </c>
      <c r="P1077" s="75"/>
    </row>
    <row r="1078" spans="1:16" ht="13" customHeight="1" x14ac:dyDescent="0.15">
      <c r="A1078" s="44">
        <v>1077</v>
      </c>
      <c r="B1078" s="215" t="s">
        <v>6766</v>
      </c>
      <c r="C1078" s="215">
        <v>17</v>
      </c>
      <c r="D1078" s="75" t="s">
        <v>2944</v>
      </c>
      <c r="E1078" s="75" t="s">
        <v>10719</v>
      </c>
      <c r="F1078" s="75">
        <v>126</v>
      </c>
      <c r="G1078" s="75">
        <v>155</v>
      </c>
      <c r="H1078" s="75">
        <v>2.1003705451175629</v>
      </c>
      <c r="I1078" s="75">
        <v>2.1903316981702914</v>
      </c>
      <c r="J1078" s="75" t="s">
        <v>11060</v>
      </c>
      <c r="K1078" s="334" t="s">
        <v>5098</v>
      </c>
      <c r="L1078" s="75">
        <v>35.299999999999997</v>
      </c>
      <c r="M1078" s="75">
        <v>-101.53333333333333</v>
      </c>
      <c r="N1078" s="75" t="s">
        <v>11954</v>
      </c>
      <c r="O1078" s="334" t="s">
        <v>3575</v>
      </c>
      <c r="P1078" s="75"/>
    </row>
    <row r="1079" spans="1:16" ht="13" customHeight="1" x14ac:dyDescent="0.15">
      <c r="A1079" s="44">
        <v>1078</v>
      </c>
      <c r="B1079" s="215" t="s">
        <v>6766</v>
      </c>
      <c r="C1079" s="215">
        <v>17</v>
      </c>
      <c r="D1079" s="75" t="s">
        <v>2944</v>
      </c>
      <c r="E1079" s="75" t="s">
        <v>10355</v>
      </c>
      <c r="F1079" s="75">
        <v>258</v>
      </c>
      <c r="G1079" s="75">
        <v>218</v>
      </c>
      <c r="H1079" s="75">
        <v>2.4116197059632301</v>
      </c>
      <c r="I1079" s="75">
        <v>2.3384564936046046</v>
      </c>
      <c r="J1079" s="75" t="s">
        <v>11060</v>
      </c>
      <c r="K1079" s="334" t="s">
        <v>5098</v>
      </c>
      <c r="L1079" s="75">
        <v>35.299999999999997</v>
      </c>
      <c r="M1079" s="75">
        <v>-101.53333333333333</v>
      </c>
      <c r="N1079" s="75" t="s">
        <v>11952</v>
      </c>
      <c r="O1079" s="334" t="s">
        <v>3575</v>
      </c>
      <c r="P1079" s="75"/>
    </row>
    <row r="1080" spans="1:16" ht="13" customHeight="1" x14ac:dyDescent="0.15">
      <c r="A1080" s="44">
        <v>1079</v>
      </c>
      <c r="B1080" s="215" t="s">
        <v>6766</v>
      </c>
      <c r="C1080" s="215">
        <v>17</v>
      </c>
      <c r="D1080" s="75" t="s">
        <v>2944</v>
      </c>
      <c r="E1080" s="75" t="s">
        <v>10464</v>
      </c>
      <c r="F1080" s="75">
        <v>213</v>
      </c>
      <c r="G1080" s="75">
        <v>302</v>
      </c>
      <c r="H1080" s="75">
        <v>2.3283796034387376</v>
      </c>
      <c r="I1080" s="75">
        <v>2.4800069429571505</v>
      </c>
      <c r="J1080" s="75" t="s">
        <v>11060</v>
      </c>
      <c r="K1080" s="334" t="s">
        <v>5098</v>
      </c>
      <c r="L1080" s="75">
        <v>35.299999999999997</v>
      </c>
      <c r="M1080" s="75">
        <v>-101.53333333333333</v>
      </c>
      <c r="N1080" s="75" t="s">
        <v>11953</v>
      </c>
      <c r="O1080" s="334" t="s">
        <v>3575</v>
      </c>
      <c r="P1080" s="75"/>
    </row>
    <row r="1081" spans="1:16" ht="13" customHeight="1" x14ac:dyDescent="0.15">
      <c r="A1081" s="44">
        <v>1080</v>
      </c>
      <c r="B1081" s="215" t="s">
        <v>6766</v>
      </c>
      <c r="C1081" s="215">
        <v>17</v>
      </c>
      <c r="D1081" s="75" t="s">
        <v>2944</v>
      </c>
      <c r="E1081" s="75" t="s">
        <v>10316</v>
      </c>
      <c r="F1081" s="75">
        <v>90</v>
      </c>
      <c r="G1081" s="75">
        <v>123</v>
      </c>
      <c r="H1081" s="75">
        <v>1.954242509439325</v>
      </c>
      <c r="I1081" s="75">
        <v>2.0899051114393981</v>
      </c>
      <c r="J1081" s="75" t="s">
        <v>11060</v>
      </c>
      <c r="K1081" s="334" t="s">
        <v>5098</v>
      </c>
      <c r="L1081" s="75">
        <v>40.81666666666667</v>
      </c>
      <c r="M1081" s="75">
        <v>-104.76666666666667</v>
      </c>
      <c r="N1081" s="75" t="s">
        <v>11954</v>
      </c>
      <c r="O1081" s="334" t="s">
        <v>3575</v>
      </c>
      <c r="P1081" s="75"/>
    </row>
    <row r="1082" spans="1:16" ht="13" customHeight="1" x14ac:dyDescent="0.15">
      <c r="A1082" s="44">
        <v>1081</v>
      </c>
      <c r="B1082" s="215" t="s">
        <v>6766</v>
      </c>
      <c r="C1082" s="215">
        <v>17</v>
      </c>
      <c r="D1082" s="75" t="s">
        <v>2944</v>
      </c>
      <c r="E1082" s="75" t="s">
        <v>10446</v>
      </c>
      <c r="F1082" s="75">
        <v>167</v>
      </c>
      <c r="G1082" s="75">
        <v>108</v>
      </c>
      <c r="H1082" s="75">
        <v>2.2227164711475833</v>
      </c>
      <c r="I1082" s="75">
        <v>2.0334237554869499</v>
      </c>
      <c r="J1082" s="75" t="s">
        <v>11060</v>
      </c>
      <c r="K1082" s="334" t="s">
        <v>5098</v>
      </c>
      <c r="L1082" s="75">
        <v>40.81666666666667</v>
      </c>
      <c r="M1082" s="75">
        <v>-104.76666666666667</v>
      </c>
      <c r="N1082" s="75" t="s">
        <v>11952</v>
      </c>
      <c r="O1082" s="334" t="s">
        <v>3575</v>
      </c>
      <c r="P1082" s="75"/>
    </row>
    <row r="1083" spans="1:16" ht="13" customHeight="1" x14ac:dyDescent="0.15">
      <c r="A1083" s="44">
        <v>1082</v>
      </c>
      <c r="B1083" s="215" t="s">
        <v>6766</v>
      </c>
      <c r="C1083" s="215">
        <v>17</v>
      </c>
      <c r="D1083" s="75" t="s">
        <v>2944</v>
      </c>
      <c r="E1083" s="75" t="s">
        <v>10452</v>
      </c>
      <c r="F1083" s="75">
        <v>124</v>
      </c>
      <c r="G1083" s="75">
        <v>77</v>
      </c>
      <c r="H1083" s="75">
        <v>2.0934216851622351</v>
      </c>
      <c r="I1083" s="75">
        <v>1.8864907251724818</v>
      </c>
      <c r="J1083" s="75" t="s">
        <v>11060</v>
      </c>
      <c r="K1083" s="334" t="s">
        <v>5098</v>
      </c>
      <c r="L1083" s="75">
        <v>40.81666666666667</v>
      </c>
      <c r="M1083" s="75">
        <v>-104.76666666666667</v>
      </c>
      <c r="N1083" s="75" t="s">
        <v>11953</v>
      </c>
      <c r="O1083" s="334" t="s">
        <v>3575</v>
      </c>
      <c r="P1083" s="75"/>
    </row>
    <row r="1084" spans="1:16" s="75" customFormat="1" ht="13" customHeight="1" x14ac:dyDescent="0.15">
      <c r="A1084" s="44">
        <v>1083</v>
      </c>
      <c r="B1084" s="215" t="s">
        <v>6767</v>
      </c>
      <c r="C1084" s="215">
        <v>19</v>
      </c>
      <c r="D1084" s="75" t="s">
        <v>10761</v>
      </c>
      <c r="E1084" s="75" t="s">
        <v>7018</v>
      </c>
      <c r="F1084" s="75">
        <v>150</v>
      </c>
      <c r="G1084" s="75">
        <v>230</v>
      </c>
      <c r="H1084" s="75">
        <v>2.1760912590556813</v>
      </c>
      <c r="I1084" s="75">
        <v>2.3617278360175931</v>
      </c>
      <c r="J1084" s="75" t="s">
        <v>11194</v>
      </c>
      <c r="K1084" s="75" t="s">
        <v>11195</v>
      </c>
      <c r="L1084" s="75">
        <v>46</v>
      </c>
      <c r="M1084" s="75">
        <v>-77</v>
      </c>
      <c r="O1084" s="44" t="s">
        <v>17</v>
      </c>
      <c r="P1084" s="75" t="s">
        <v>11196</v>
      </c>
    </row>
    <row r="1085" spans="1:16" s="75" customFormat="1" ht="13" customHeight="1" x14ac:dyDescent="0.15">
      <c r="A1085" s="44">
        <v>1084</v>
      </c>
      <c r="B1085" s="215" t="s">
        <v>6767</v>
      </c>
      <c r="C1085" s="215">
        <v>19</v>
      </c>
      <c r="D1085" s="75" t="s">
        <v>10877</v>
      </c>
      <c r="E1085" s="75" t="s">
        <v>6551</v>
      </c>
      <c r="F1085" s="75">
        <v>830.00000000000011</v>
      </c>
      <c r="G1085" s="75">
        <v>690</v>
      </c>
      <c r="H1085" s="75">
        <v>2.9190780923760742</v>
      </c>
      <c r="I1085" s="75">
        <v>2.8388490907372552</v>
      </c>
      <c r="J1085" s="75" t="s">
        <v>11224</v>
      </c>
      <c r="K1085" s="75" t="s">
        <v>11195</v>
      </c>
      <c r="L1085" s="75">
        <v>18.079999999999998</v>
      </c>
      <c r="M1085" s="75">
        <v>-76.5</v>
      </c>
      <c r="O1085" s="44" t="s">
        <v>17</v>
      </c>
      <c r="P1085" s="75" t="s">
        <v>11225</v>
      </c>
    </row>
    <row r="1086" spans="1:16" s="75" customFormat="1" ht="13" customHeight="1" x14ac:dyDescent="0.15">
      <c r="A1086" s="44">
        <v>1085</v>
      </c>
      <c r="B1086" s="215" t="s">
        <v>6767</v>
      </c>
      <c r="C1086" s="215">
        <v>19</v>
      </c>
      <c r="D1086" s="75" t="s">
        <v>10877</v>
      </c>
      <c r="E1086" s="75" t="s">
        <v>6551</v>
      </c>
      <c r="F1086" s="75">
        <v>670</v>
      </c>
      <c r="G1086" s="75">
        <v>790</v>
      </c>
      <c r="H1086" s="75">
        <v>2.8260748027008264</v>
      </c>
      <c r="I1086" s="75">
        <v>2.8976270912904414</v>
      </c>
      <c r="J1086" s="75" t="s">
        <v>11224</v>
      </c>
      <c r="K1086" s="75" t="s">
        <v>11195</v>
      </c>
      <c r="L1086" s="75">
        <v>18.079999999999998</v>
      </c>
      <c r="M1086" s="75">
        <v>-76.5</v>
      </c>
      <c r="O1086" s="44" t="s">
        <v>17</v>
      </c>
      <c r="P1086" s="75" t="s">
        <v>11225</v>
      </c>
    </row>
    <row r="1087" spans="1:16" s="75" customFormat="1" ht="13" customHeight="1" x14ac:dyDescent="0.15">
      <c r="A1087" s="44">
        <v>1086</v>
      </c>
      <c r="B1087" s="215" t="s">
        <v>6767</v>
      </c>
      <c r="C1087" s="215">
        <v>19</v>
      </c>
      <c r="D1087" s="75" t="s">
        <v>10928</v>
      </c>
      <c r="E1087" s="75" t="s">
        <v>6508</v>
      </c>
      <c r="F1087" s="75">
        <v>250</v>
      </c>
      <c r="G1087" s="75">
        <v>1150</v>
      </c>
      <c r="H1087" s="75">
        <v>2.3979400086720375</v>
      </c>
      <c r="I1087" s="75">
        <v>3.0606978403536118</v>
      </c>
      <c r="J1087" s="75" t="s">
        <v>11288</v>
      </c>
      <c r="K1087" s="75" t="s">
        <v>11195</v>
      </c>
      <c r="L1087" s="75">
        <v>5.5</v>
      </c>
      <c r="M1087" s="75">
        <v>4</v>
      </c>
      <c r="O1087" s="44" t="s">
        <v>17</v>
      </c>
      <c r="P1087" s="75" t="s">
        <v>11225</v>
      </c>
    </row>
    <row r="1088" spans="1:16" s="75" customFormat="1" ht="13" customHeight="1" x14ac:dyDescent="0.15">
      <c r="A1088" s="44">
        <v>1087</v>
      </c>
      <c r="B1088" s="215" t="s">
        <v>6767</v>
      </c>
      <c r="C1088" s="215">
        <v>19</v>
      </c>
      <c r="D1088" s="75" t="s">
        <v>10928</v>
      </c>
      <c r="E1088" s="75" t="s">
        <v>6783</v>
      </c>
      <c r="F1088" s="75">
        <v>900</v>
      </c>
      <c r="G1088" s="75">
        <v>1154</v>
      </c>
      <c r="H1088" s="75">
        <v>2.9542425094393248</v>
      </c>
      <c r="I1088" s="75">
        <v>3.0622058088197126</v>
      </c>
      <c r="J1088" s="75" t="s">
        <v>11151</v>
      </c>
      <c r="K1088" s="75" t="s">
        <v>11195</v>
      </c>
      <c r="L1088" s="75">
        <v>5.5</v>
      </c>
      <c r="M1088" s="75">
        <v>-4</v>
      </c>
      <c r="O1088" s="44" t="s">
        <v>17</v>
      </c>
      <c r="P1088" s="75" t="s">
        <v>11225</v>
      </c>
    </row>
    <row r="1089" spans="1:16" s="75" customFormat="1" ht="13" customHeight="1" x14ac:dyDescent="0.15">
      <c r="A1089" s="44">
        <v>1088</v>
      </c>
      <c r="B1089" s="215" t="s">
        <v>6767</v>
      </c>
      <c r="C1089" s="215">
        <v>19</v>
      </c>
      <c r="D1089" s="75" t="s">
        <v>10928</v>
      </c>
      <c r="E1089" s="75" t="s">
        <v>6476</v>
      </c>
      <c r="F1089" s="75">
        <v>800</v>
      </c>
      <c r="G1089" s="75">
        <v>1322</v>
      </c>
      <c r="H1089" s="75">
        <v>2.9030899869919438</v>
      </c>
      <c r="I1089" s="75">
        <v>3.1212314551496214</v>
      </c>
      <c r="J1089" s="75" t="s">
        <v>11151</v>
      </c>
      <c r="K1089" s="75" t="s">
        <v>11195</v>
      </c>
      <c r="L1089" s="75">
        <v>5.5</v>
      </c>
      <c r="M1089" s="75">
        <v>-4</v>
      </c>
      <c r="O1089" s="44" t="s">
        <v>17</v>
      </c>
      <c r="P1089" s="75" t="s">
        <v>11225</v>
      </c>
    </row>
    <row r="1090" spans="1:16" s="75" customFormat="1" ht="13" customHeight="1" x14ac:dyDescent="0.15">
      <c r="A1090" s="44">
        <v>1089</v>
      </c>
      <c r="B1090" s="215" t="s">
        <v>6767</v>
      </c>
      <c r="C1090" s="215">
        <v>19</v>
      </c>
      <c r="D1090" s="75" t="s">
        <v>10928</v>
      </c>
      <c r="E1090" s="75" t="s">
        <v>6548</v>
      </c>
      <c r="F1090" s="75">
        <v>590</v>
      </c>
      <c r="G1090" s="75">
        <v>1491</v>
      </c>
      <c r="H1090" s="75">
        <v>2.7708520116421442</v>
      </c>
      <c r="I1090" s="75">
        <v>3.1734776434529945</v>
      </c>
      <c r="J1090" s="75" t="s">
        <v>11137</v>
      </c>
      <c r="K1090" s="75" t="s">
        <v>11195</v>
      </c>
      <c r="L1090" s="75">
        <v>3</v>
      </c>
      <c r="M1090" s="75">
        <v>102.5</v>
      </c>
      <c r="O1090" s="44" t="s">
        <v>17</v>
      </c>
      <c r="P1090" s="75" t="s">
        <v>11225</v>
      </c>
    </row>
    <row r="1091" spans="1:16" s="75" customFormat="1" ht="13" customHeight="1" x14ac:dyDescent="0.15">
      <c r="A1091" s="44">
        <v>1090</v>
      </c>
      <c r="B1091" s="215" t="s">
        <v>6767</v>
      </c>
      <c r="C1091" s="215">
        <v>19</v>
      </c>
      <c r="D1091" s="75" t="s">
        <v>10928</v>
      </c>
      <c r="E1091" s="75" t="s">
        <v>6476</v>
      </c>
      <c r="F1091" s="75">
        <v>900</v>
      </c>
      <c r="G1091" s="75">
        <v>1537</v>
      </c>
      <c r="H1091" s="75">
        <v>2.9542425094393248</v>
      </c>
      <c r="I1091" s="75">
        <v>3.1866738674997452</v>
      </c>
      <c r="J1091" s="75" t="s">
        <v>11151</v>
      </c>
      <c r="K1091" s="75" t="s">
        <v>11138</v>
      </c>
      <c r="L1091" s="75">
        <v>5.5</v>
      </c>
      <c r="M1091" s="75">
        <v>-4</v>
      </c>
      <c r="O1091" s="44" t="s">
        <v>17</v>
      </c>
      <c r="P1091" s="75" t="s">
        <v>11225</v>
      </c>
    </row>
    <row r="1092" spans="1:16" s="75" customFormat="1" ht="13" customHeight="1" x14ac:dyDescent="0.15">
      <c r="A1092" s="44">
        <v>1091</v>
      </c>
      <c r="B1092" s="215" t="s">
        <v>6767</v>
      </c>
      <c r="C1092" s="215">
        <v>19</v>
      </c>
      <c r="D1092" s="75" t="s">
        <v>10928</v>
      </c>
      <c r="E1092" s="75" t="s">
        <v>6635</v>
      </c>
      <c r="F1092" s="75">
        <v>777</v>
      </c>
      <c r="G1092" s="75">
        <v>1969</v>
      </c>
      <c r="H1092" s="75">
        <v>2.8904210188009141</v>
      </c>
      <c r="I1092" s="75">
        <v>3.2942457161381182</v>
      </c>
      <c r="J1092" s="75" t="s">
        <v>11139</v>
      </c>
      <c r="K1092" s="75" t="s">
        <v>11165</v>
      </c>
      <c r="L1092" s="75">
        <v>3</v>
      </c>
      <c r="M1092" s="75">
        <v>102.5</v>
      </c>
      <c r="O1092" s="44" t="s">
        <v>17</v>
      </c>
      <c r="P1092" s="75" t="s">
        <v>11225</v>
      </c>
    </row>
    <row r="1093" spans="1:16" s="75" customFormat="1" ht="13" customHeight="1" x14ac:dyDescent="0.15">
      <c r="A1093" s="44">
        <v>1092</v>
      </c>
      <c r="B1093" s="215" t="s">
        <v>6767</v>
      </c>
      <c r="C1093" s="215">
        <v>19</v>
      </c>
      <c r="D1093" s="75" t="s">
        <v>10928</v>
      </c>
      <c r="E1093" s="75" t="s">
        <v>6635</v>
      </c>
      <c r="F1093" s="75">
        <v>819.99999999999989</v>
      </c>
      <c r="G1093" s="75">
        <v>2250</v>
      </c>
      <c r="H1093" s="75">
        <v>2.9138138523837167</v>
      </c>
      <c r="I1093" s="75">
        <v>3.3521825181113627</v>
      </c>
      <c r="J1093" s="75" t="s">
        <v>11139</v>
      </c>
      <c r="K1093" s="75" t="s">
        <v>11195</v>
      </c>
      <c r="L1093" s="75">
        <v>3</v>
      </c>
      <c r="M1093" s="75">
        <v>102.5</v>
      </c>
      <c r="O1093" s="44" t="s">
        <v>17</v>
      </c>
      <c r="P1093" s="75" t="s">
        <v>11225</v>
      </c>
    </row>
    <row r="1094" spans="1:16" s="75" customFormat="1" ht="13" customHeight="1" x14ac:dyDescent="0.15">
      <c r="A1094" s="44">
        <v>1093</v>
      </c>
      <c r="B1094" s="215" t="s">
        <v>6767</v>
      </c>
      <c r="C1094" s="215">
        <v>19</v>
      </c>
      <c r="D1094" s="75" t="s">
        <v>10928</v>
      </c>
      <c r="E1094" s="75" t="s">
        <v>6660</v>
      </c>
      <c r="F1094" s="75">
        <v>819.99999999999989</v>
      </c>
      <c r="G1094" s="75">
        <v>3031</v>
      </c>
      <c r="H1094" s="75">
        <v>2.9138138523837167</v>
      </c>
      <c r="I1094" s="75">
        <v>3.4815859363676225</v>
      </c>
      <c r="J1094" s="75" t="s">
        <v>11239</v>
      </c>
      <c r="K1094" s="75" t="s">
        <v>11195</v>
      </c>
      <c r="L1094" s="75">
        <v>7.5</v>
      </c>
      <c r="M1094" s="75">
        <v>99.5</v>
      </c>
      <c r="O1094" s="44" t="s">
        <v>17</v>
      </c>
      <c r="P1094" s="75" t="s">
        <v>11225</v>
      </c>
    </row>
    <row r="1095" spans="1:16" s="75" customFormat="1" ht="13" customHeight="1" x14ac:dyDescent="0.15">
      <c r="A1095" s="44">
        <v>1094</v>
      </c>
      <c r="B1095" s="215" t="s">
        <v>6767</v>
      </c>
      <c r="C1095" s="215">
        <v>19</v>
      </c>
      <c r="D1095" s="75" t="s">
        <v>10929</v>
      </c>
      <c r="E1095" s="75" t="s">
        <v>6106</v>
      </c>
      <c r="F1095" s="75">
        <v>409.99999999999994</v>
      </c>
      <c r="G1095" s="75">
        <v>755</v>
      </c>
      <c r="H1095" s="75">
        <v>2.6127838567197355</v>
      </c>
      <c r="I1095" s="75">
        <v>2.8779469516291885</v>
      </c>
      <c r="J1095" s="75" t="s">
        <v>11237</v>
      </c>
      <c r="K1095" s="75" t="s">
        <v>11195</v>
      </c>
      <c r="L1095" s="75">
        <v>25</v>
      </c>
      <c r="M1095" s="75">
        <v>83</v>
      </c>
      <c r="O1095" s="44" t="s">
        <v>17</v>
      </c>
      <c r="P1095" s="75" t="s">
        <v>11225</v>
      </c>
    </row>
    <row r="1096" spans="1:16" s="75" customFormat="1" ht="13" customHeight="1" x14ac:dyDescent="0.15">
      <c r="A1096" s="44">
        <v>1095</v>
      </c>
      <c r="B1096" s="215" t="s">
        <v>6767</v>
      </c>
      <c r="C1096" s="215">
        <v>19</v>
      </c>
      <c r="D1096" s="75" t="s">
        <v>10909</v>
      </c>
      <c r="E1096" s="75" t="s">
        <v>6741</v>
      </c>
      <c r="F1096" s="75">
        <v>610</v>
      </c>
      <c r="G1096" s="75">
        <v>890</v>
      </c>
      <c r="H1096" s="75">
        <v>2.7853298350107671</v>
      </c>
      <c r="I1096" s="75">
        <v>2.9493900066449128</v>
      </c>
      <c r="J1096" s="75" t="s">
        <v>11238</v>
      </c>
      <c r="K1096" s="75" t="s">
        <v>11307</v>
      </c>
      <c r="L1096" s="75">
        <v>34.5</v>
      </c>
      <c r="M1096" s="75">
        <v>136.5</v>
      </c>
      <c r="O1096" s="44" t="s">
        <v>17</v>
      </c>
      <c r="P1096" s="75" t="s">
        <v>11308</v>
      </c>
    </row>
    <row r="1097" spans="1:16" s="75" customFormat="1" ht="13" customHeight="1" x14ac:dyDescent="0.15">
      <c r="A1097" s="44">
        <v>1096</v>
      </c>
      <c r="B1097" s="215" t="s">
        <v>6767</v>
      </c>
      <c r="C1097" s="215">
        <v>19</v>
      </c>
      <c r="D1097" s="75" t="s">
        <v>10929</v>
      </c>
      <c r="E1097" s="75" t="s">
        <v>6106</v>
      </c>
      <c r="F1097" s="75">
        <v>470</v>
      </c>
      <c r="G1097" s="75">
        <v>915</v>
      </c>
      <c r="H1097" s="75">
        <v>2.6720978579357175</v>
      </c>
      <c r="I1097" s="75">
        <v>2.9614210940664485</v>
      </c>
      <c r="J1097" s="75" t="s">
        <v>11237</v>
      </c>
      <c r="K1097" s="75" t="s">
        <v>11195</v>
      </c>
      <c r="L1097" s="75">
        <v>25</v>
      </c>
      <c r="M1097" s="75">
        <v>83</v>
      </c>
      <c r="O1097" s="44" t="s">
        <v>17</v>
      </c>
      <c r="P1097" s="75" t="s">
        <v>11225</v>
      </c>
    </row>
    <row r="1098" spans="1:16" s="75" customFormat="1" ht="13" customHeight="1" x14ac:dyDescent="0.15">
      <c r="A1098" s="44">
        <v>1097</v>
      </c>
      <c r="B1098" s="215" t="s">
        <v>6767</v>
      </c>
      <c r="C1098" s="215">
        <v>19</v>
      </c>
      <c r="D1098" s="75" t="s">
        <v>10909</v>
      </c>
      <c r="E1098" s="75" t="s">
        <v>6741</v>
      </c>
      <c r="F1098" s="75">
        <v>500</v>
      </c>
      <c r="G1098" s="75">
        <v>930</v>
      </c>
      <c r="H1098" s="75">
        <v>2.6989700043360187</v>
      </c>
      <c r="I1098" s="75">
        <v>2.9684829485539352</v>
      </c>
      <c r="J1098" s="75" t="s">
        <v>11238</v>
      </c>
      <c r="K1098" s="75" t="s">
        <v>11195</v>
      </c>
      <c r="L1098" s="75">
        <v>34.5</v>
      </c>
      <c r="M1098" s="75">
        <v>136.5</v>
      </c>
      <c r="O1098" s="44" t="s">
        <v>17</v>
      </c>
      <c r="P1098" s="75" t="s">
        <v>11308</v>
      </c>
    </row>
    <row r="1099" spans="1:16" s="75" customFormat="1" ht="13" customHeight="1" x14ac:dyDescent="0.15">
      <c r="A1099" s="44">
        <v>1098</v>
      </c>
      <c r="B1099" s="215" t="s">
        <v>6767</v>
      </c>
      <c r="C1099" s="215">
        <v>19</v>
      </c>
      <c r="D1099" s="75" t="s">
        <v>10909</v>
      </c>
      <c r="E1099" s="75" t="s">
        <v>6741</v>
      </c>
      <c r="F1099" s="75">
        <v>740</v>
      </c>
      <c r="G1099" s="75">
        <v>1070</v>
      </c>
      <c r="H1099" s="75">
        <v>2.8692317197309762</v>
      </c>
      <c r="I1099" s="75">
        <v>3.0293837776852097</v>
      </c>
      <c r="J1099" s="75" t="s">
        <v>11238</v>
      </c>
      <c r="K1099" s="75" t="s">
        <v>11195</v>
      </c>
      <c r="L1099" s="75">
        <v>34.5</v>
      </c>
      <c r="M1099" s="75">
        <v>136.5</v>
      </c>
      <c r="O1099" s="44" t="s">
        <v>17</v>
      </c>
      <c r="P1099" s="75" t="s">
        <v>11308</v>
      </c>
    </row>
    <row r="1100" spans="1:16" s="75" customFormat="1" ht="13" customHeight="1" x14ac:dyDescent="0.15">
      <c r="A1100" s="44">
        <v>1099</v>
      </c>
      <c r="B1100" s="215" t="s">
        <v>6767</v>
      </c>
      <c r="C1100" s="215">
        <v>19</v>
      </c>
      <c r="D1100" s="75" t="s">
        <v>10909</v>
      </c>
      <c r="E1100" s="75" t="s">
        <v>6741</v>
      </c>
      <c r="F1100" s="75">
        <v>730</v>
      </c>
      <c r="G1100" s="75">
        <v>1090</v>
      </c>
      <c r="H1100" s="75">
        <v>2.8633228601204559</v>
      </c>
      <c r="I1100" s="75">
        <v>3.0374264979406238</v>
      </c>
      <c r="J1100" s="75" t="s">
        <v>11238</v>
      </c>
      <c r="K1100" s="75" t="s">
        <v>11195</v>
      </c>
      <c r="L1100" s="75">
        <v>34.5</v>
      </c>
      <c r="M1100" s="75">
        <v>136.5</v>
      </c>
      <c r="O1100" s="44" t="s">
        <v>17</v>
      </c>
      <c r="P1100" s="75" t="s">
        <v>11308</v>
      </c>
    </row>
    <row r="1101" spans="1:16" s="75" customFormat="1" ht="13" customHeight="1" x14ac:dyDescent="0.15">
      <c r="A1101" s="44">
        <v>1100</v>
      </c>
      <c r="B1101" s="215" t="s">
        <v>6767</v>
      </c>
      <c r="C1101" s="215">
        <v>19</v>
      </c>
      <c r="D1101" s="75" t="s">
        <v>10929</v>
      </c>
      <c r="E1101" s="75" t="s">
        <v>6106</v>
      </c>
      <c r="F1101" s="75">
        <v>620</v>
      </c>
      <c r="G1101" s="75">
        <v>1142</v>
      </c>
      <c r="H1101" s="75">
        <v>2.7923916894982539</v>
      </c>
      <c r="I1101" s="75">
        <v>3.0576661039098294</v>
      </c>
      <c r="J1101" s="75" t="s">
        <v>11237</v>
      </c>
      <c r="K1101" s="75" t="s">
        <v>11195</v>
      </c>
      <c r="L1101" s="75">
        <v>25</v>
      </c>
      <c r="M1101" s="75">
        <v>83</v>
      </c>
      <c r="O1101" s="44" t="s">
        <v>17</v>
      </c>
      <c r="P1101" s="75" t="s">
        <v>11308</v>
      </c>
    </row>
    <row r="1102" spans="1:16" s="75" customFormat="1" ht="13" customHeight="1" x14ac:dyDescent="0.15">
      <c r="A1102" s="44">
        <v>1101</v>
      </c>
      <c r="B1102" s="215" t="s">
        <v>6767</v>
      </c>
      <c r="C1102" s="215">
        <v>19</v>
      </c>
      <c r="D1102" s="75" t="s">
        <v>10909</v>
      </c>
      <c r="E1102" s="75" t="s">
        <v>6741</v>
      </c>
      <c r="F1102" s="75">
        <v>630</v>
      </c>
      <c r="G1102" s="75">
        <v>1540</v>
      </c>
      <c r="H1102" s="75">
        <v>2.7993405494535817</v>
      </c>
      <c r="I1102" s="75">
        <v>3.1875207208364631</v>
      </c>
      <c r="J1102" s="75" t="s">
        <v>11238</v>
      </c>
      <c r="K1102" s="75" t="s">
        <v>11309</v>
      </c>
      <c r="L1102" s="75">
        <v>34.5</v>
      </c>
      <c r="M1102" s="75">
        <v>136.5</v>
      </c>
      <c r="O1102" s="44" t="s">
        <v>17</v>
      </c>
      <c r="P1102" s="75" t="s">
        <v>11308</v>
      </c>
    </row>
    <row r="1103" spans="1:16" s="75" customFormat="1" ht="13" customHeight="1" x14ac:dyDescent="0.15">
      <c r="A1103" s="44">
        <v>1102</v>
      </c>
      <c r="B1103" s="215" t="s">
        <v>6767</v>
      </c>
      <c r="C1103" s="215">
        <v>19</v>
      </c>
      <c r="D1103" s="75" t="s">
        <v>10909</v>
      </c>
      <c r="E1103" s="75" t="s">
        <v>6741</v>
      </c>
      <c r="F1103" s="75">
        <v>750</v>
      </c>
      <c r="G1103" s="75">
        <v>1840</v>
      </c>
      <c r="H1103" s="75">
        <v>2.8750612633917001</v>
      </c>
      <c r="I1103" s="75">
        <v>3.2648178230095364</v>
      </c>
      <c r="J1103" s="75" t="s">
        <v>11238</v>
      </c>
      <c r="K1103" s="75" t="s">
        <v>11250</v>
      </c>
      <c r="L1103" s="75">
        <v>34.5</v>
      </c>
      <c r="M1103" s="75">
        <v>136.5</v>
      </c>
      <c r="O1103" s="44" t="s">
        <v>17</v>
      </c>
      <c r="P1103" s="75" t="s">
        <v>11308</v>
      </c>
    </row>
    <row r="1104" spans="1:16" s="75" customFormat="1" ht="13" customHeight="1" x14ac:dyDescent="0.15">
      <c r="A1104" s="44">
        <v>1103</v>
      </c>
      <c r="B1104" s="215">
        <v>9999</v>
      </c>
      <c r="C1104" s="215">
        <v>9999</v>
      </c>
      <c r="D1104" s="75" t="s">
        <v>10929</v>
      </c>
      <c r="E1104" s="75" t="s">
        <v>6511</v>
      </c>
      <c r="F1104" s="75">
        <v>229.99999999999997</v>
      </c>
      <c r="G1104" s="75">
        <v>30</v>
      </c>
      <c r="H1104" s="75">
        <v>2.3617278360175926</v>
      </c>
      <c r="I1104" s="75">
        <v>1.4771212547196624</v>
      </c>
      <c r="J1104" s="75" t="s">
        <v>11311</v>
      </c>
      <c r="K1104" s="75" t="s">
        <v>11021</v>
      </c>
      <c r="L1104" s="75">
        <v>18</v>
      </c>
      <c r="M1104" s="75">
        <v>-67</v>
      </c>
      <c r="O1104" s="44" t="s">
        <v>17</v>
      </c>
      <c r="P1104" s="75" t="s">
        <v>12235</v>
      </c>
    </row>
    <row r="1105" spans="1:16" s="75" customFormat="1" ht="13" customHeight="1" x14ac:dyDescent="0.15">
      <c r="A1105" s="44">
        <v>1104</v>
      </c>
      <c r="B1105" s="215" t="s">
        <v>6767</v>
      </c>
      <c r="C1105" s="215">
        <v>19</v>
      </c>
      <c r="D1105" s="75" t="s">
        <v>10878</v>
      </c>
      <c r="E1105" s="75" t="s">
        <v>6557</v>
      </c>
      <c r="F1105" s="75">
        <v>190</v>
      </c>
      <c r="G1105" s="75">
        <v>103</v>
      </c>
      <c r="H1105" s="75">
        <v>2.2787536009528289</v>
      </c>
      <c r="I1105" s="75">
        <v>2.012837224705172</v>
      </c>
      <c r="J1105" s="75" t="s">
        <v>11203</v>
      </c>
      <c r="K1105" s="75" t="s">
        <v>11016</v>
      </c>
      <c r="L1105" s="75">
        <v>32.5</v>
      </c>
      <c r="M1105" s="75">
        <v>-111</v>
      </c>
      <c r="O1105" s="44" t="s">
        <v>17</v>
      </c>
      <c r="P1105" s="75" t="s">
        <v>11017</v>
      </c>
    </row>
    <row r="1106" spans="1:16" s="75" customFormat="1" ht="13" customHeight="1" x14ac:dyDescent="0.15">
      <c r="A1106" s="44">
        <v>1105</v>
      </c>
      <c r="B1106" s="215" t="s">
        <v>6767</v>
      </c>
      <c r="C1106" s="215">
        <v>19</v>
      </c>
      <c r="D1106" s="75" t="s">
        <v>10908</v>
      </c>
      <c r="E1106" s="75" t="s">
        <v>6396</v>
      </c>
      <c r="F1106" s="75">
        <v>120</v>
      </c>
      <c r="G1106" s="75">
        <v>198</v>
      </c>
      <c r="H1106" s="75">
        <v>2.0791812460476247</v>
      </c>
      <c r="I1106" s="75">
        <v>2.2966651902615309</v>
      </c>
      <c r="J1106" s="75" t="s">
        <v>11018</v>
      </c>
      <c r="K1106" s="75" t="s">
        <v>11195</v>
      </c>
      <c r="L1106" s="75">
        <v>61</v>
      </c>
      <c r="M1106" s="75">
        <v>-46</v>
      </c>
      <c r="O1106" s="44" t="s">
        <v>17</v>
      </c>
      <c r="P1106" s="75" t="s">
        <v>11019</v>
      </c>
    </row>
    <row r="1107" spans="1:16" s="75" customFormat="1" ht="13" customHeight="1" x14ac:dyDescent="0.15">
      <c r="A1107" s="44">
        <v>1106</v>
      </c>
      <c r="B1107" s="215" t="s">
        <v>6767</v>
      </c>
      <c r="C1107" s="215">
        <v>19</v>
      </c>
      <c r="D1107" s="75" t="s">
        <v>10761</v>
      </c>
      <c r="E1107" s="75" t="s">
        <v>6894</v>
      </c>
      <c r="F1107" s="75">
        <v>100</v>
      </c>
      <c r="G1107" s="75">
        <v>232</v>
      </c>
      <c r="H1107" s="75">
        <v>2</v>
      </c>
      <c r="I1107" s="75">
        <v>2.3654879848908998</v>
      </c>
      <c r="J1107" s="75" t="s">
        <v>11020</v>
      </c>
      <c r="K1107" s="75" t="s">
        <v>11206</v>
      </c>
      <c r="L1107" s="75">
        <v>45.5</v>
      </c>
      <c r="M1107" s="75">
        <v>-84.5</v>
      </c>
      <c r="O1107" s="44" t="s">
        <v>17</v>
      </c>
      <c r="P1107" s="75" t="s">
        <v>11308</v>
      </c>
    </row>
    <row r="1108" spans="1:16" s="75" customFormat="1" ht="13" customHeight="1" x14ac:dyDescent="0.15">
      <c r="A1108" s="44">
        <v>1107</v>
      </c>
      <c r="B1108" s="215" t="s">
        <v>6767</v>
      </c>
      <c r="C1108" s="215">
        <v>19</v>
      </c>
      <c r="D1108" s="75" t="s">
        <v>10908</v>
      </c>
      <c r="E1108" s="75" t="s">
        <v>6400</v>
      </c>
      <c r="F1108" s="75">
        <v>90</v>
      </c>
      <c r="G1108" s="75">
        <v>271</v>
      </c>
      <c r="H1108" s="75">
        <v>1.954242509439325</v>
      </c>
      <c r="I1108" s="75">
        <v>2.4329692908744058</v>
      </c>
      <c r="J1108" s="75" t="s">
        <v>11207</v>
      </c>
      <c r="K1108" s="75" t="s">
        <v>11208</v>
      </c>
      <c r="L1108" s="75">
        <v>60</v>
      </c>
      <c r="M1108" s="75">
        <v>18</v>
      </c>
      <c r="O1108" s="44" t="s">
        <v>17</v>
      </c>
      <c r="P1108" s="75" t="s">
        <v>11209</v>
      </c>
    </row>
    <row r="1109" spans="1:16" s="75" customFormat="1" ht="13" customHeight="1" x14ac:dyDescent="0.15">
      <c r="A1109" s="44">
        <v>1108</v>
      </c>
      <c r="B1109" s="215" t="s">
        <v>6767</v>
      </c>
      <c r="C1109" s="215">
        <v>19</v>
      </c>
      <c r="D1109" s="75" t="s">
        <v>10761</v>
      </c>
      <c r="E1109" s="75" t="s">
        <v>6193</v>
      </c>
      <c r="F1109" s="75">
        <v>160</v>
      </c>
      <c r="G1109" s="75">
        <v>310</v>
      </c>
      <c r="H1109" s="75">
        <v>2.2041199826559246</v>
      </c>
      <c r="I1109" s="75">
        <v>2.4913616938342726</v>
      </c>
      <c r="J1109" s="75" t="s">
        <v>11210</v>
      </c>
      <c r="K1109" s="75" t="s">
        <v>11211</v>
      </c>
      <c r="L1109" s="75">
        <v>43.9</v>
      </c>
      <c r="M1109" s="75">
        <v>-80.5</v>
      </c>
      <c r="O1109" s="44" t="s">
        <v>17</v>
      </c>
      <c r="P1109" s="75" t="s">
        <v>11280</v>
      </c>
    </row>
    <row r="1110" spans="1:16" s="75" customFormat="1" ht="13" customHeight="1" x14ac:dyDescent="0.15">
      <c r="A1110" s="44">
        <v>1109</v>
      </c>
      <c r="B1110" s="215" t="s">
        <v>6767</v>
      </c>
      <c r="C1110" s="215">
        <v>19</v>
      </c>
      <c r="D1110" s="75" t="s">
        <v>10907</v>
      </c>
      <c r="E1110" s="75" t="s">
        <v>6747</v>
      </c>
      <c r="F1110" s="75">
        <v>190</v>
      </c>
      <c r="G1110" s="75">
        <v>316</v>
      </c>
      <c r="H1110" s="75">
        <v>2.2787536009528289</v>
      </c>
      <c r="I1110" s="75">
        <v>2.4996870826184039</v>
      </c>
      <c r="J1110" s="75" t="s">
        <v>11272</v>
      </c>
      <c r="K1110" s="75" t="s">
        <v>11214</v>
      </c>
      <c r="L1110" s="75">
        <v>37</v>
      </c>
      <c r="M1110" s="75">
        <v>138.5</v>
      </c>
      <c r="O1110" s="44" t="s">
        <v>17</v>
      </c>
      <c r="P1110" s="75" t="s">
        <v>11212</v>
      </c>
    </row>
    <row r="1111" spans="1:16" s="75" customFormat="1" ht="13" customHeight="1" x14ac:dyDescent="0.15">
      <c r="A1111" s="44">
        <v>1110</v>
      </c>
      <c r="B1111" s="215" t="s">
        <v>6767</v>
      </c>
      <c r="C1111" s="215">
        <v>19</v>
      </c>
      <c r="D1111" s="75" t="s">
        <v>10907</v>
      </c>
      <c r="E1111" s="75" t="s">
        <v>6747</v>
      </c>
      <c r="F1111" s="75">
        <v>180</v>
      </c>
      <c r="G1111" s="75">
        <v>322</v>
      </c>
      <c r="H1111" s="75">
        <v>2.255272505103306</v>
      </c>
      <c r="I1111" s="75">
        <v>2.5078558716958308</v>
      </c>
      <c r="J1111" s="75" t="s">
        <v>11272</v>
      </c>
      <c r="K1111" s="75" t="s">
        <v>11214</v>
      </c>
      <c r="L1111" s="75">
        <v>37</v>
      </c>
      <c r="M1111" s="75">
        <v>138.5</v>
      </c>
      <c r="O1111" s="44" t="s">
        <v>17</v>
      </c>
      <c r="P1111" s="75" t="s">
        <v>11212</v>
      </c>
    </row>
    <row r="1112" spans="1:16" s="75" customFormat="1" ht="13" customHeight="1" x14ac:dyDescent="0.15">
      <c r="A1112" s="44">
        <v>1111</v>
      </c>
      <c r="B1112" s="215" t="s">
        <v>6767</v>
      </c>
      <c r="C1112" s="215">
        <v>19</v>
      </c>
      <c r="D1112" s="75" t="s">
        <v>10907</v>
      </c>
      <c r="E1112" s="75" t="s">
        <v>6529</v>
      </c>
      <c r="F1112" s="75">
        <v>240</v>
      </c>
      <c r="G1112" s="75">
        <v>401</v>
      </c>
      <c r="H1112" s="75">
        <v>2.3802112417116059</v>
      </c>
      <c r="I1112" s="75">
        <v>2.6031443726201822</v>
      </c>
      <c r="J1112" s="75" t="s">
        <v>11272</v>
      </c>
      <c r="K1112" s="75" t="s">
        <v>11213</v>
      </c>
      <c r="L1112" s="75">
        <v>37</v>
      </c>
      <c r="M1112" s="75">
        <v>138.5</v>
      </c>
      <c r="O1112" s="44" t="s">
        <v>17</v>
      </c>
      <c r="P1112" s="75" t="s">
        <v>11212</v>
      </c>
    </row>
    <row r="1113" spans="1:16" s="75" customFormat="1" ht="13" customHeight="1" x14ac:dyDescent="0.15">
      <c r="A1113" s="44">
        <v>1112</v>
      </c>
      <c r="B1113" s="215" t="s">
        <v>6767</v>
      </c>
      <c r="C1113" s="215">
        <v>19</v>
      </c>
      <c r="D1113" s="75" t="s">
        <v>10761</v>
      </c>
      <c r="E1113" s="75" t="s">
        <v>6680</v>
      </c>
      <c r="F1113" s="75">
        <v>200</v>
      </c>
      <c r="G1113" s="75">
        <v>406</v>
      </c>
      <c r="H1113" s="75">
        <v>2.3010299956639813</v>
      </c>
      <c r="I1113" s="75">
        <v>2.6085260335771943</v>
      </c>
      <c r="J1113" s="75" t="s">
        <v>11201</v>
      </c>
      <c r="K1113" s="75" t="s">
        <v>11402</v>
      </c>
      <c r="L1113" s="75">
        <v>36</v>
      </c>
      <c r="M1113" s="75">
        <v>-106</v>
      </c>
      <c r="O1113" s="44" t="s">
        <v>17</v>
      </c>
      <c r="P1113" s="75" t="s">
        <v>11209</v>
      </c>
    </row>
    <row r="1114" spans="1:16" s="75" customFormat="1" ht="13" customHeight="1" x14ac:dyDescent="0.15">
      <c r="A1114" s="44">
        <v>1113</v>
      </c>
      <c r="B1114" s="215" t="s">
        <v>6767</v>
      </c>
      <c r="C1114" s="215">
        <v>19</v>
      </c>
      <c r="D1114" s="75" t="s">
        <v>10878</v>
      </c>
      <c r="E1114" s="75" t="s">
        <v>6218</v>
      </c>
      <c r="F1114" s="75">
        <v>160</v>
      </c>
      <c r="G1114" s="75">
        <v>416</v>
      </c>
      <c r="H1114" s="75">
        <v>2.2041199826559246</v>
      </c>
      <c r="I1114" s="75">
        <v>2.6190933306267428</v>
      </c>
      <c r="J1114" s="75" t="s">
        <v>11207</v>
      </c>
      <c r="K1114" s="75" t="s">
        <v>11214</v>
      </c>
      <c r="L1114" s="75">
        <v>60</v>
      </c>
      <c r="M1114" s="75">
        <v>18</v>
      </c>
      <c r="O1114" s="44" t="s">
        <v>17</v>
      </c>
      <c r="P1114" s="75" t="s">
        <v>11325</v>
      </c>
    </row>
    <row r="1115" spans="1:16" s="75" customFormat="1" ht="13" customHeight="1" x14ac:dyDescent="0.15">
      <c r="A1115" s="44">
        <v>1114</v>
      </c>
      <c r="B1115" s="215" t="s">
        <v>6767</v>
      </c>
      <c r="C1115" s="215">
        <v>19</v>
      </c>
      <c r="D1115" s="75" t="s">
        <v>10762</v>
      </c>
      <c r="E1115" s="75" t="s">
        <v>6553</v>
      </c>
      <c r="F1115" s="75">
        <v>160</v>
      </c>
      <c r="G1115" s="75">
        <v>438</v>
      </c>
      <c r="H1115" s="75">
        <v>2.2041199826559246</v>
      </c>
      <c r="I1115" s="75">
        <v>2.6414741105040997</v>
      </c>
      <c r="J1115" s="75" t="s">
        <v>11207</v>
      </c>
      <c r="K1115" s="75" t="s">
        <v>11211</v>
      </c>
      <c r="L1115" s="75">
        <v>60</v>
      </c>
      <c r="M1115" s="75">
        <v>18</v>
      </c>
      <c r="O1115" s="44" t="s">
        <v>17</v>
      </c>
      <c r="P1115" s="75" t="s">
        <v>11326</v>
      </c>
    </row>
    <row r="1116" spans="1:16" s="75" customFormat="1" ht="13" customHeight="1" x14ac:dyDescent="0.15">
      <c r="A1116" s="44">
        <v>1115</v>
      </c>
      <c r="B1116" s="215" t="s">
        <v>6767</v>
      </c>
      <c r="C1116" s="215">
        <v>19</v>
      </c>
      <c r="D1116" s="75" t="s">
        <v>10908</v>
      </c>
      <c r="E1116" s="75" t="s">
        <v>6125</v>
      </c>
      <c r="F1116" s="75">
        <v>234</v>
      </c>
      <c r="G1116" s="75">
        <v>469</v>
      </c>
      <c r="H1116" s="75">
        <v>2.369215857410143</v>
      </c>
      <c r="I1116" s="75">
        <v>2.6711728427150834</v>
      </c>
      <c r="J1116" s="75" t="s">
        <v>11327</v>
      </c>
      <c r="K1116" s="75" t="s">
        <v>11208</v>
      </c>
      <c r="L1116" s="75">
        <v>64.75</v>
      </c>
      <c r="M1116" s="75">
        <v>-148</v>
      </c>
      <c r="O1116" s="44" t="s">
        <v>17</v>
      </c>
      <c r="P1116" s="75" t="s">
        <v>11328</v>
      </c>
    </row>
    <row r="1117" spans="1:16" s="75" customFormat="1" ht="13" customHeight="1" x14ac:dyDescent="0.15">
      <c r="A1117" s="44">
        <v>1116</v>
      </c>
      <c r="B1117" s="215" t="s">
        <v>6767</v>
      </c>
      <c r="C1117" s="215">
        <v>19</v>
      </c>
      <c r="D1117" s="75" t="s">
        <v>10878</v>
      </c>
      <c r="E1117" s="75" t="s">
        <v>6502</v>
      </c>
      <c r="F1117" s="75">
        <v>300</v>
      </c>
      <c r="G1117" s="75">
        <v>500</v>
      </c>
      <c r="H1117" s="75">
        <v>2.4771212547196626</v>
      </c>
      <c r="I1117" s="75">
        <v>2.6989700043360187</v>
      </c>
      <c r="J1117" s="75" t="s">
        <v>11189</v>
      </c>
      <c r="K1117" s="75" t="s">
        <v>11190</v>
      </c>
      <c r="L1117" s="75">
        <v>35.5</v>
      </c>
      <c r="M1117" s="75">
        <v>-84</v>
      </c>
      <c r="O1117" s="44" t="s">
        <v>17</v>
      </c>
      <c r="P1117" s="75" t="s">
        <v>11191</v>
      </c>
    </row>
    <row r="1118" spans="1:16" s="75" customFormat="1" ht="13" customHeight="1" x14ac:dyDescent="0.15">
      <c r="A1118" s="44">
        <v>1117</v>
      </c>
      <c r="B1118" s="215" t="s">
        <v>6767</v>
      </c>
      <c r="C1118" s="215">
        <v>19</v>
      </c>
      <c r="D1118" s="75" t="s">
        <v>10878</v>
      </c>
      <c r="E1118" s="75" t="s">
        <v>6371</v>
      </c>
      <c r="F1118" s="75">
        <v>300</v>
      </c>
      <c r="G1118" s="75">
        <v>503</v>
      </c>
      <c r="H1118" s="75">
        <v>2.4771212547196626</v>
      </c>
      <c r="I1118" s="75">
        <v>2.7015679850559273</v>
      </c>
      <c r="J1118" s="75" t="s">
        <v>11192</v>
      </c>
      <c r="K1118" s="75" t="s">
        <v>11214</v>
      </c>
      <c r="L1118" s="75">
        <v>55.5</v>
      </c>
      <c r="M1118" s="75">
        <v>13.5</v>
      </c>
      <c r="O1118" s="44" t="s">
        <v>17</v>
      </c>
      <c r="P1118" s="75" t="s">
        <v>11204</v>
      </c>
    </row>
    <row r="1119" spans="1:16" s="75" customFormat="1" ht="13" customHeight="1" x14ac:dyDescent="0.15">
      <c r="A1119" s="44">
        <v>1118</v>
      </c>
      <c r="B1119" s="215" t="s">
        <v>6767</v>
      </c>
      <c r="C1119" s="215">
        <v>19</v>
      </c>
      <c r="D1119" s="75" t="s">
        <v>10907</v>
      </c>
      <c r="E1119" s="75" t="s">
        <v>6530</v>
      </c>
      <c r="F1119" s="75">
        <v>240</v>
      </c>
      <c r="G1119" s="75">
        <v>504</v>
      </c>
      <c r="H1119" s="75">
        <v>2.3802112417116059</v>
      </c>
      <c r="I1119" s="75">
        <v>2.7024305364455254</v>
      </c>
      <c r="J1119" s="75" t="s">
        <v>11272</v>
      </c>
      <c r="K1119" s="75" t="s">
        <v>11205</v>
      </c>
      <c r="L1119" s="75">
        <v>37</v>
      </c>
      <c r="M1119" s="75">
        <v>138.5</v>
      </c>
      <c r="O1119" s="44" t="s">
        <v>17</v>
      </c>
      <c r="P1119" s="75" t="s">
        <v>11212</v>
      </c>
    </row>
    <row r="1120" spans="1:16" s="75" customFormat="1" ht="13" customHeight="1" x14ac:dyDescent="0.15">
      <c r="A1120" s="44">
        <v>1119</v>
      </c>
      <c r="B1120" s="215" t="s">
        <v>6767</v>
      </c>
      <c r="C1120" s="215">
        <v>19</v>
      </c>
      <c r="D1120" s="75" t="s">
        <v>10907</v>
      </c>
      <c r="E1120" s="75" t="s">
        <v>6510</v>
      </c>
      <c r="F1120" s="75">
        <v>190</v>
      </c>
      <c r="G1120" s="75">
        <v>520</v>
      </c>
      <c r="H1120" s="75">
        <v>2.2787536009528289</v>
      </c>
      <c r="I1120" s="75">
        <v>2.716003343634799</v>
      </c>
      <c r="J1120" s="75" t="s">
        <v>11277</v>
      </c>
      <c r="K1120" s="75" t="s">
        <v>11195</v>
      </c>
      <c r="L1120" s="75">
        <v>36.799999999999997</v>
      </c>
      <c r="M1120" s="75">
        <v>138.6</v>
      </c>
      <c r="O1120" s="44" t="s">
        <v>17</v>
      </c>
      <c r="P1120" s="75" t="s">
        <v>11212</v>
      </c>
    </row>
    <row r="1121" spans="1:16" s="75" customFormat="1" ht="13" customHeight="1" x14ac:dyDescent="0.15">
      <c r="A1121" s="44">
        <v>1120</v>
      </c>
      <c r="B1121" s="215" t="s">
        <v>6767</v>
      </c>
      <c r="C1121" s="215">
        <v>19</v>
      </c>
      <c r="D1121" s="75" t="s">
        <v>10907</v>
      </c>
      <c r="E1121" s="75" t="s">
        <v>6598</v>
      </c>
      <c r="F1121" s="75">
        <v>240</v>
      </c>
      <c r="G1121" s="75">
        <v>525</v>
      </c>
      <c r="H1121" s="75">
        <v>2.3802112417116059</v>
      </c>
      <c r="I1121" s="75">
        <v>2.720159303405957</v>
      </c>
      <c r="J1121" s="75" t="s">
        <v>11272</v>
      </c>
      <c r="K1121" s="75" t="s">
        <v>11195</v>
      </c>
      <c r="L1121" s="75">
        <v>37</v>
      </c>
      <c r="M1121" s="75">
        <v>138.5</v>
      </c>
      <c r="O1121" s="44" t="s">
        <v>17</v>
      </c>
      <c r="P1121" s="75" t="s">
        <v>11212</v>
      </c>
    </row>
    <row r="1122" spans="1:16" s="75" customFormat="1" ht="13" customHeight="1" x14ac:dyDescent="0.15">
      <c r="A1122" s="44">
        <v>1121</v>
      </c>
      <c r="B1122" s="215" t="s">
        <v>6767</v>
      </c>
      <c r="C1122" s="215">
        <v>19</v>
      </c>
      <c r="D1122" s="75" t="s">
        <v>10878</v>
      </c>
      <c r="E1122" s="75" t="s">
        <v>6061</v>
      </c>
      <c r="F1122" s="75">
        <v>260</v>
      </c>
      <c r="G1122" s="75">
        <v>541</v>
      </c>
      <c r="H1122" s="75">
        <v>2.4149733479708178</v>
      </c>
      <c r="I1122" s="75">
        <v>2.7331972651065692</v>
      </c>
      <c r="J1122" s="75" t="s">
        <v>11278</v>
      </c>
      <c r="K1122" s="75" t="s">
        <v>11195</v>
      </c>
      <c r="L1122" s="75">
        <v>43</v>
      </c>
      <c r="M1122" s="75">
        <v>-89.5</v>
      </c>
      <c r="O1122" s="44" t="s">
        <v>17</v>
      </c>
      <c r="P1122" s="75" t="s">
        <v>11279</v>
      </c>
    </row>
    <row r="1123" spans="1:16" s="75" customFormat="1" ht="13" customHeight="1" x14ac:dyDescent="0.15">
      <c r="A1123" s="44">
        <v>1122</v>
      </c>
      <c r="B1123" s="215" t="s">
        <v>6767</v>
      </c>
      <c r="C1123" s="215">
        <v>19</v>
      </c>
      <c r="D1123" s="75" t="s">
        <v>10878</v>
      </c>
      <c r="E1123" s="75" t="s">
        <v>6550</v>
      </c>
      <c r="F1123" s="75">
        <v>730</v>
      </c>
      <c r="G1123" s="75">
        <v>550</v>
      </c>
      <c r="H1123" s="75">
        <v>2.8633228601204559</v>
      </c>
      <c r="I1123" s="75">
        <v>2.7403626894942437</v>
      </c>
      <c r="J1123" s="75" t="s">
        <v>11262</v>
      </c>
      <c r="K1123" s="75" t="s">
        <v>11195</v>
      </c>
      <c r="L1123" s="75">
        <v>43.5</v>
      </c>
      <c r="M1123" s="75">
        <v>4</v>
      </c>
      <c r="O1123" s="44" t="s">
        <v>17</v>
      </c>
      <c r="P1123" s="75" t="s">
        <v>11263</v>
      </c>
    </row>
    <row r="1124" spans="1:16" s="75" customFormat="1" ht="13" customHeight="1" x14ac:dyDescent="0.15">
      <c r="A1124" s="44">
        <v>1123</v>
      </c>
      <c r="B1124" s="215" t="s">
        <v>6767</v>
      </c>
      <c r="C1124" s="215">
        <v>19</v>
      </c>
      <c r="D1124" s="75" t="s">
        <v>10761</v>
      </c>
      <c r="E1124" s="75" t="s">
        <v>6894</v>
      </c>
      <c r="F1124" s="75">
        <v>180</v>
      </c>
      <c r="G1124" s="75">
        <v>558</v>
      </c>
      <c r="H1124" s="75">
        <v>2.255272505103306</v>
      </c>
      <c r="I1124" s="75">
        <v>2.7466341989375787</v>
      </c>
      <c r="J1124" s="75" t="s">
        <v>11020</v>
      </c>
      <c r="K1124" s="75" t="s">
        <v>11195</v>
      </c>
      <c r="L1124" s="75">
        <v>45.5</v>
      </c>
      <c r="M1124" s="75">
        <v>-84.5</v>
      </c>
      <c r="O1124" s="44" t="s">
        <v>17</v>
      </c>
      <c r="P1124" s="75" t="s">
        <v>11196</v>
      </c>
    </row>
    <row r="1125" spans="1:16" s="75" customFormat="1" ht="13" customHeight="1" x14ac:dyDescent="0.15">
      <c r="A1125" s="44">
        <v>1124</v>
      </c>
      <c r="B1125" s="215" t="s">
        <v>6767</v>
      </c>
      <c r="C1125" s="215">
        <v>19</v>
      </c>
      <c r="D1125" s="75" t="s">
        <v>10761</v>
      </c>
      <c r="E1125" s="75" t="s">
        <v>6299</v>
      </c>
      <c r="F1125" s="75">
        <v>286</v>
      </c>
      <c r="G1125" s="75">
        <v>562</v>
      </c>
      <c r="H1125" s="75">
        <v>2.4563660331290431</v>
      </c>
      <c r="I1125" s="75">
        <v>2.7497363155690611</v>
      </c>
      <c r="J1125" s="75" t="s">
        <v>11327</v>
      </c>
      <c r="K1125" s="75" t="s">
        <v>11195</v>
      </c>
      <c r="L1125" s="75">
        <v>64.75</v>
      </c>
      <c r="M1125" s="75">
        <v>-148</v>
      </c>
      <c r="O1125" s="44" t="s">
        <v>17</v>
      </c>
      <c r="P1125" s="75" t="s">
        <v>11285</v>
      </c>
    </row>
    <row r="1126" spans="1:16" s="75" customFormat="1" ht="13" customHeight="1" x14ac:dyDescent="0.15">
      <c r="A1126" s="44">
        <v>1125</v>
      </c>
      <c r="B1126" s="215" t="s">
        <v>6767</v>
      </c>
      <c r="C1126" s="215">
        <v>19</v>
      </c>
      <c r="D1126" s="75" t="s">
        <v>10907</v>
      </c>
      <c r="E1126" s="75" t="s">
        <v>6510</v>
      </c>
      <c r="F1126" s="75">
        <v>250</v>
      </c>
      <c r="G1126" s="75">
        <v>583</v>
      </c>
      <c r="H1126" s="75">
        <v>2.3979400086720375</v>
      </c>
      <c r="I1126" s="75">
        <v>2.7656685547590141</v>
      </c>
      <c r="J1126" s="75" t="s">
        <v>11277</v>
      </c>
      <c r="K1126" s="75" t="s">
        <v>11195</v>
      </c>
      <c r="L1126" s="75">
        <v>36.799999999999997</v>
      </c>
      <c r="M1126" s="75">
        <v>138.6</v>
      </c>
      <c r="O1126" s="44" t="s">
        <v>17</v>
      </c>
      <c r="P1126" s="75" t="s">
        <v>11212</v>
      </c>
    </row>
    <row r="1127" spans="1:16" s="75" customFormat="1" ht="13" customHeight="1" x14ac:dyDescent="0.15">
      <c r="A1127" s="44">
        <v>1126</v>
      </c>
      <c r="B1127" s="215" t="s">
        <v>6767</v>
      </c>
      <c r="C1127" s="215">
        <v>19</v>
      </c>
      <c r="D1127" s="75" t="s">
        <v>10907</v>
      </c>
      <c r="E1127" s="75" t="s">
        <v>6614</v>
      </c>
      <c r="F1127" s="75">
        <v>300</v>
      </c>
      <c r="G1127" s="75">
        <v>600</v>
      </c>
      <c r="H1127" s="75">
        <v>2.4771212547196626</v>
      </c>
      <c r="I1127" s="75">
        <v>2.7781512503836434</v>
      </c>
      <c r="J1127" s="75" t="s">
        <v>11128</v>
      </c>
      <c r="K1127" s="75" t="s">
        <v>11129</v>
      </c>
      <c r="L1127" s="75">
        <v>35.5</v>
      </c>
      <c r="M1127" s="75">
        <v>-84</v>
      </c>
      <c r="O1127" s="44" t="s">
        <v>17</v>
      </c>
      <c r="P1127" s="75" t="s">
        <v>11130</v>
      </c>
    </row>
    <row r="1128" spans="1:16" s="75" customFormat="1" ht="13" customHeight="1" x14ac:dyDescent="0.15">
      <c r="A1128" s="44">
        <v>1127</v>
      </c>
      <c r="B1128" s="215" t="s">
        <v>6767</v>
      </c>
      <c r="C1128" s="215">
        <v>19</v>
      </c>
      <c r="D1128" s="75" t="s">
        <v>10907</v>
      </c>
      <c r="E1128" s="75" t="s">
        <v>6232</v>
      </c>
      <c r="F1128" s="75">
        <v>360</v>
      </c>
      <c r="G1128" s="75">
        <v>620</v>
      </c>
      <c r="H1128" s="75">
        <v>2.5563025007672873</v>
      </c>
      <c r="I1128" s="75">
        <v>2.7923916894982539</v>
      </c>
      <c r="J1128" s="75" t="s">
        <v>11272</v>
      </c>
      <c r="K1128" s="75" t="s">
        <v>11195</v>
      </c>
      <c r="L1128" s="75">
        <v>37</v>
      </c>
      <c r="M1128" s="75">
        <v>138.5</v>
      </c>
      <c r="O1128" s="44" t="s">
        <v>17</v>
      </c>
      <c r="P1128" s="75" t="s">
        <v>11212</v>
      </c>
    </row>
    <row r="1129" spans="1:16" s="75" customFormat="1" ht="13" customHeight="1" x14ac:dyDescent="0.15">
      <c r="A1129" s="44">
        <v>1128</v>
      </c>
      <c r="B1129" s="215" t="s">
        <v>6767</v>
      </c>
      <c r="C1129" s="215">
        <v>19</v>
      </c>
      <c r="D1129" s="75" t="s">
        <v>10907</v>
      </c>
      <c r="E1129" s="75" t="s">
        <v>6510</v>
      </c>
      <c r="F1129" s="75">
        <v>270</v>
      </c>
      <c r="G1129" s="75">
        <v>628</v>
      </c>
      <c r="H1129" s="75">
        <v>2.4313637641589874</v>
      </c>
      <c r="I1129" s="75">
        <v>2.7979596437371961</v>
      </c>
      <c r="J1129" s="75" t="s">
        <v>11277</v>
      </c>
      <c r="K1129" s="75" t="s">
        <v>11195</v>
      </c>
      <c r="L1129" s="75">
        <v>36.799999999999997</v>
      </c>
      <c r="M1129" s="75">
        <v>138.6</v>
      </c>
      <c r="O1129" s="44" t="s">
        <v>17</v>
      </c>
      <c r="P1129" s="75" t="s">
        <v>11212</v>
      </c>
    </row>
    <row r="1130" spans="1:16" s="75" customFormat="1" ht="13" customHeight="1" x14ac:dyDescent="0.15">
      <c r="A1130" s="44">
        <v>1129</v>
      </c>
      <c r="B1130" s="215" t="s">
        <v>6767</v>
      </c>
      <c r="C1130" s="215">
        <v>19</v>
      </c>
      <c r="D1130" s="75" t="s">
        <v>10908</v>
      </c>
      <c r="E1130" s="75" t="s">
        <v>6124</v>
      </c>
      <c r="F1130" s="75">
        <v>250</v>
      </c>
      <c r="G1130" s="75">
        <v>670</v>
      </c>
      <c r="H1130" s="75">
        <v>2.3979400086720375</v>
      </c>
      <c r="I1130" s="75">
        <v>2.8260748027008264</v>
      </c>
      <c r="J1130" s="75" t="s">
        <v>11131</v>
      </c>
      <c r="K1130" s="75" t="s">
        <v>11195</v>
      </c>
      <c r="L1130" s="75">
        <v>52.5</v>
      </c>
      <c r="M1130" s="75">
        <v>0</v>
      </c>
      <c r="O1130" s="44" t="s">
        <v>17</v>
      </c>
      <c r="P1130" s="75" t="s">
        <v>11285</v>
      </c>
    </row>
    <row r="1131" spans="1:16" s="75" customFormat="1" ht="13" customHeight="1" x14ac:dyDescent="0.15">
      <c r="A1131" s="44">
        <v>1130</v>
      </c>
      <c r="B1131" s="215" t="s">
        <v>6767</v>
      </c>
      <c r="C1131" s="215">
        <v>19</v>
      </c>
      <c r="D1131" s="75" t="s">
        <v>10907</v>
      </c>
      <c r="E1131" s="75" t="s">
        <v>6598</v>
      </c>
      <c r="F1131" s="75">
        <v>270</v>
      </c>
      <c r="G1131" s="75">
        <v>681</v>
      </c>
      <c r="H1131" s="75">
        <v>2.4313637641589874</v>
      </c>
      <c r="I1131" s="75">
        <v>2.8331471119127851</v>
      </c>
      <c r="J1131" s="75" t="s">
        <v>11272</v>
      </c>
      <c r="K1131" s="75" t="s">
        <v>11206</v>
      </c>
      <c r="L1131" s="75">
        <v>37</v>
      </c>
      <c r="M1131" s="75">
        <v>138.5</v>
      </c>
      <c r="O1131" s="44" t="s">
        <v>17</v>
      </c>
      <c r="P1131" s="75" t="s">
        <v>11212</v>
      </c>
    </row>
    <row r="1132" spans="1:16" s="75" customFormat="1" ht="13" customHeight="1" x14ac:dyDescent="0.15">
      <c r="A1132" s="44">
        <v>1131</v>
      </c>
      <c r="B1132" s="215" t="s">
        <v>6767</v>
      </c>
      <c r="C1132" s="215">
        <v>19</v>
      </c>
      <c r="D1132" s="75" t="s">
        <v>10878</v>
      </c>
      <c r="E1132" s="75" t="s">
        <v>6199</v>
      </c>
      <c r="F1132" s="75">
        <v>340</v>
      </c>
      <c r="G1132" s="75">
        <v>717</v>
      </c>
      <c r="H1132" s="75">
        <v>2.5314789170422549</v>
      </c>
      <c r="I1132" s="75">
        <v>2.8555191556678001</v>
      </c>
      <c r="J1132" s="75" t="s">
        <v>11132</v>
      </c>
      <c r="K1132" s="75" t="s">
        <v>11195</v>
      </c>
      <c r="L1132" s="75">
        <v>48</v>
      </c>
      <c r="M1132" s="75">
        <v>20.5</v>
      </c>
      <c r="O1132" s="44" t="s">
        <v>17</v>
      </c>
      <c r="P1132" s="75" t="s">
        <v>11150</v>
      </c>
    </row>
    <row r="1133" spans="1:16" s="75" customFormat="1" ht="13" customHeight="1" x14ac:dyDescent="0.15">
      <c r="A1133" s="44">
        <v>1132</v>
      </c>
      <c r="B1133" s="215" t="s">
        <v>6767</v>
      </c>
      <c r="C1133" s="215">
        <v>19</v>
      </c>
      <c r="D1133" s="75" t="s">
        <v>10761</v>
      </c>
      <c r="E1133" s="75" t="s">
        <v>6173</v>
      </c>
      <c r="F1133" s="75">
        <v>280</v>
      </c>
      <c r="G1133" s="75">
        <v>744</v>
      </c>
      <c r="H1133" s="75">
        <v>2.4471580313422194</v>
      </c>
      <c r="I1133" s="75">
        <v>2.8715729355458786</v>
      </c>
      <c r="J1133" s="75" t="s">
        <v>11160</v>
      </c>
      <c r="K1133" s="75" t="s">
        <v>11195</v>
      </c>
      <c r="L1133" s="75">
        <v>45.5</v>
      </c>
      <c r="M1133" s="75">
        <v>-89.35</v>
      </c>
      <c r="O1133" s="44" t="s">
        <v>17</v>
      </c>
      <c r="P1133" s="75" t="s">
        <v>11161</v>
      </c>
    </row>
    <row r="1134" spans="1:16" s="75" customFormat="1" ht="13" customHeight="1" x14ac:dyDescent="0.15">
      <c r="A1134" s="44">
        <v>1133</v>
      </c>
      <c r="B1134" s="215" t="s">
        <v>6767</v>
      </c>
      <c r="C1134" s="215">
        <v>19</v>
      </c>
      <c r="D1134" s="75" t="s">
        <v>10878</v>
      </c>
      <c r="E1134" s="75" t="s">
        <v>6288</v>
      </c>
      <c r="F1134" s="75">
        <v>280</v>
      </c>
      <c r="G1134" s="75">
        <v>750</v>
      </c>
      <c r="H1134" s="75">
        <v>2.4471580313422194</v>
      </c>
      <c r="I1134" s="75">
        <v>2.8750612633917001</v>
      </c>
      <c r="J1134" s="75" t="s">
        <v>11189</v>
      </c>
      <c r="K1134" s="75" t="s">
        <v>11162</v>
      </c>
      <c r="L1134" s="75">
        <v>35.5</v>
      </c>
      <c r="M1134" s="75">
        <v>-84</v>
      </c>
      <c r="O1134" s="44" t="s">
        <v>17</v>
      </c>
      <c r="P1134" s="75" t="s">
        <v>11225</v>
      </c>
    </row>
    <row r="1135" spans="1:16" s="75" customFormat="1" ht="13" customHeight="1" x14ac:dyDescent="0.15">
      <c r="A1135" s="44">
        <v>1134</v>
      </c>
      <c r="B1135" s="215" t="s">
        <v>6767</v>
      </c>
      <c r="C1135" s="215">
        <v>19</v>
      </c>
      <c r="D1135" s="75" t="s">
        <v>11081</v>
      </c>
      <c r="E1135" s="75" t="s">
        <v>6805</v>
      </c>
      <c r="F1135" s="75">
        <v>890</v>
      </c>
      <c r="G1135" s="75">
        <v>750</v>
      </c>
      <c r="H1135" s="75">
        <v>2.9493900066449128</v>
      </c>
      <c r="I1135" s="75">
        <v>2.8750612633917001</v>
      </c>
      <c r="J1135" s="75" t="s">
        <v>11163</v>
      </c>
      <c r="K1135" s="75" t="s">
        <v>11205</v>
      </c>
      <c r="L1135" s="75">
        <v>-37</v>
      </c>
      <c r="M1135" s="75">
        <v>145</v>
      </c>
      <c r="O1135" s="44" t="s">
        <v>17</v>
      </c>
      <c r="P1135" s="75" t="s">
        <v>11164</v>
      </c>
    </row>
    <row r="1136" spans="1:16" s="75" customFormat="1" ht="13" customHeight="1" x14ac:dyDescent="0.15">
      <c r="A1136" s="44">
        <v>1135</v>
      </c>
      <c r="B1136" s="215" t="s">
        <v>6767</v>
      </c>
      <c r="C1136" s="215">
        <v>19</v>
      </c>
      <c r="D1136" s="75" t="s">
        <v>10761</v>
      </c>
      <c r="E1136" s="75" t="s">
        <v>6173</v>
      </c>
      <c r="F1136" s="75">
        <v>370</v>
      </c>
      <c r="G1136" s="75">
        <v>756</v>
      </c>
      <c r="H1136" s="75">
        <v>2.568201724066995</v>
      </c>
      <c r="I1136" s="75">
        <v>2.8785217955012063</v>
      </c>
      <c r="J1136" s="75" t="s">
        <v>11160</v>
      </c>
      <c r="K1136" s="75" t="s">
        <v>11195</v>
      </c>
      <c r="L1136" s="75">
        <v>45.5</v>
      </c>
      <c r="M1136" s="75">
        <v>-89.35</v>
      </c>
      <c r="O1136" s="44" t="s">
        <v>17</v>
      </c>
      <c r="P1136" s="75" t="s">
        <v>11161</v>
      </c>
    </row>
    <row r="1137" spans="1:16" s="75" customFormat="1" ht="13" customHeight="1" x14ac:dyDescent="0.15">
      <c r="A1137" s="44">
        <v>1136</v>
      </c>
      <c r="B1137" s="215" t="s">
        <v>6767</v>
      </c>
      <c r="C1137" s="215">
        <v>19</v>
      </c>
      <c r="D1137" s="75" t="s">
        <v>10907</v>
      </c>
      <c r="E1137" s="75" t="s">
        <v>6702</v>
      </c>
      <c r="F1137" s="75">
        <v>250</v>
      </c>
      <c r="G1137" s="75">
        <v>761</v>
      </c>
      <c r="H1137" s="75">
        <v>2.3979400086720375</v>
      </c>
      <c r="I1137" s="75">
        <v>2.8813846567705728</v>
      </c>
      <c r="J1137" s="75" t="s">
        <v>11277</v>
      </c>
      <c r="K1137" s="75" t="s">
        <v>11162</v>
      </c>
      <c r="L1137" s="75">
        <v>36.799999999999997</v>
      </c>
      <c r="M1137" s="75">
        <v>138.6</v>
      </c>
      <c r="O1137" s="44" t="s">
        <v>17</v>
      </c>
      <c r="P1137" s="75" t="s">
        <v>11212</v>
      </c>
    </row>
    <row r="1138" spans="1:16" s="75" customFormat="1" ht="13" customHeight="1" x14ac:dyDescent="0.15">
      <c r="A1138" s="44">
        <v>1137</v>
      </c>
      <c r="B1138" s="215" t="s">
        <v>6767</v>
      </c>
      <c r="C1138" s="215">
        <v>19</v>
      </c>
      <c r="D1138" s="75" t="s">
        <v>10908</v>
      </c>
      <c r="E1138" s="75" t="s">
        <v>6124</v>
      </c>
      <c r="F1138" s="75">
        <v>229.99999999999997</v>
      </c>
      <c r="G1138" s="75">
        <v>780</v>
      </c>
      <c r="H1138" s="75">
        <v>2.3617278360175926</v>
      </c>
      <c r="I1138" s="75">
        <v>2.8920946026904804</v>
      </c>
      <c r="J1138" s="75" t="s">
        <v>11131</v>
      </c>
      <c r="K1138" s="75" t="s">
        <v>11195</v>
      </c>
      <c r="L1138" s="75">
        <v>52.5</v>
      </c>
      <c r="M1138" s="75">
        <v>0</v>
      </c>
      <c r="O1138" s="44" t="s">
        <v>17</v>
      </c>
      <c r="P1138" s="75" t="s">
        <v>11093</v>
      </c>
    </row>
    <row r="1139" spans="1:16" s="75" customFormat="1" ht="13" customHeight="1" x14ac:dyDescent="0.15">
      <c r="A1139" s="44">
        <v>1138</v>
      </c>
      <c r="B1139" s="215" t="s">
        <v>6767</v>
      </c>
      <c r="C1139" s="215">
        <v>19</v>
      </c>
      <c r="D1139" s="75" t="s">
        <v>10878</v>
      </c>
      <c r="E1139" s="75" t="s">
        <v>6372</v>
      </c>
      <c r="F1139" s="75">
        <v>320</v>
      </c>
      <c r="G1139" s="75">
        <v>792</v>
      </c>
      <c r="H1139" s="75">
        <v>2.5051499783199058</v>
      </c>
      <c r="I1139" s="75">
        <v>2.8987251815894934</v>
      </c>
      <c r="J1139" s="75" t="s">
        <v>11166</v>
      </c>
      <c r="K1139" s="75" t="s">
        <v>11195</v>
      </c>
      <c r="L1139" s="75">
        <v>50</v>
      </c>
      <c r="M1139" s="75">
        <v>5</v>
      </c>
      <c r="O1139" s="44" t="s">
        <v>17</v>
      </c>
      <c r="P1139" s="75" t="s">
        <v>11167</v>
      </c>
    </row>
    <row r="1140" spans="1:16" s="75" customFormat="1" ht="13" customHeight="1" x14ac:dyDescent="0.15">
      <c r="A1140" s="44">
        <v>1139</v>
      </c>
      <c r="B1140" s="215" t="s">
        <v>6767</v>
      </c>
      <c r="C1140" s="215">
        <v>19</v>
      </c>
      <c r="D1140" s="75" t="s">
        <v>10878</v>
      </c>
      <c r="E1140" s="75" t="s">
        <v>6807</v>
      </c>
      <c r="F1140" s="75">
        <v>320</v>
      </c>
      <c r="G1140" s="75">
        <v>800</v>
      </c>
      <c r="H1140" s="75">
        <v>2.5051499783199058</v>
      </c>
      <c r="I1140" s="75">
        <v>2.9030899869919438</v>
      </c>
      <c r="J1140" s="75" t="s">
        <v>11166</v>
      </c>
      <c r="K1140" s="75" t="s">
        <v>11195</v>
      </c>
      <c r="L1140" s="75">
        <v>50</v>
      </c>
      <c r="M1140" s="75">
        <v>5</v>
      </c>
      <c r="O1140" s="44" t="s">
        <v>17</v>
      </c>
      <c r="P1140" s="75" t="s">
        <v>11168</v>
      </c>
    </row>
    <row r="1141" spans="1:16" s="75" customFormat="1" ht="13" customHeight="1" x14ac:dyDescent="0.15">
      <c r="A1141" s="44">
        <v>1140</v>
      </c>
      <c r="B1141" s="215" t="s">
        <v>6767</v>
      </c>
      <c r="C1141" s="215">
        <v>19</v>
      </c>
      <c r="D1141" s="75" t="s">
        <v>10878</v>
      </c>
      <c r="E1141" s="75" t="s">
        <v>6849</v>
      </c>
      <c r="F1141" s="75">
        <v>370</v>
      </c>
      <c r="G1141" s="75">
        <v>800</v>
      </c>
      <c r="H1141" s="75">
        <v>2.568201724066995</v>
      </c>
      <c r="I1141" s="75">
        <v>2.9030899869919438</v>
      </c>
      <c r="J1141" s="75" t="s">
        <v>11242</v>
      </c>
      <c r="K1141" s="75" t="s">
        <v>11250</v>
      </c>
      <c r="L1141" s="75">
        <v>52</v>
      </c>
      <c r="M1141" s="75">
        <v>39</v>
      </c>
      <c r="O1141" s="44" t="s">
        <v>17</v>
      </c>
      <c r="P1141" s="75" t="s">
        <v>11243</v>
      </c>
    </row>
    <row r="1142" spans="1:16" s="75" customFormat="1" ht="13" customHeight="1" x14ac:dyDescent="0.15">
      <c r="A1142" s="44">
        <v>1141</v>
      </c>
      <c r="B1142" s="215" t="s">
        <v>6767</v>
      </c>
      <c r="C1142" s="215">
        <v>19</v>
      </c>
      <c r="D1142" s="75" t="s">
        <v>10878</v>
      </c>
      <c r="E1142" s="75" t="s">
        <v>6748</v>
      </c>
      <c r="F1142" s="75">
        <v>409.99999999999994</v>
      </c>
      <c r="G1142" s="75">
        <v>806</v>
      </c>
      <c r="H1142" s="75">
        <v>2.6127838567197355</v>
      </c>
      <c r="I1142" s="75">
        <v>2.9063350418050908</v>
      </c>
      <c r="J1142" s="75" t="s">
        <v>11244</v>
      </c>
      <c r="K1142" s="75" t="s">
        <v>11245</v>
      </c>
      <c r="L1142" s="75">
        <v>54</v>
      </c>
      <c r="M1142" s="75">
        <v>-3</v>
      </c>
      <c r="O1142" s="44" t="s">
        <v>17</v>
      </c>
      <c r="P1142" s="75" t="s">
        <v>11246</v>
      </c>
    </row>
    <row r="1143" spans="1:16" s="75" customFormat="1" ht="13" customHeight="1" x14ac:dyDescent="0.15">
      <c r="A1143" s="44">
        <v>1142</v>
      </c>
      <c r="B1143" s="215" t="s">
        <v>6767</v>
      </c>
      <c r="C1143" s="215">
        <v>19</v>
      </c>
      <c r="D1143" s="75" t="s">
        <v>10907</v>
      </c>
      <c r="E1143" s="75" t="s">
        <v>6696</v>
      </c>
      <c r="F1143" s="75">
        <v>290</v>
      </c>
      <c r="G1143" s="75">
        <v>827</v>
      </c>
      <c r="H1143" s="75">
        <v>2.4623979978989561</v>
      </c>
      <c r="I1143" s="75">
        <v>2.9175055095525466</v>
      </c>
      <c r="J1143" s="75" t="s">
        <v>11277</v>
      </c>
      <c r="K1143" s="75" t="s">
        <v>11206</v>
      </c>
      <c r="L1143" s="75">
        <v>36.799999999999997</v>
      </c>
      <c r="M1143" s="75">
        <v>138.6</v>
      </c>
      <c r="O1143" s="44" t="s">
        <v>17</v>
      </c>
      <c r="P1143" s="75" t="s">
        <v>11212</v>
      </c>
    </row>
    <row r="1144" spans="1:16" s="75" customFormat="1" ht="13" customHeight="1" x14ac:dyDescent="0.15">
      <c r="A1144" s="44">
        <v>1143</v>
      </c>
      <c r="B1144" s="215" t="s">
        <v>6767</v>
      </c>
      <c r="C1144" s="215">
        <v>19</v>
      </c>
      <c r="D1144" s="75" t="s">
        <v>10761</v>
      </c>
      <c r="E1144" s="75" t="s">
        <v>6894</v>
      </c>
      <c r="F1144" s="75">
        <v>240</v>
      </c>
      <c r="G1144" s="75">
        <v>828</v>
      </c>
      <c r="H1144" s="75">
        <v>2.3802112417116059</v>
      </c>
      <c r="I1144" s="75">
        <v>2.9180303367848803</v>
      </c>
      <c r="J1144" s="75" t="s">
        <v>11020</v>
      </c>
      <c r="K1144" s="75" t="s">
        <v>11206</v>
      </c>
      <c r="L1144" s="75">
        <v>45.5</v>
      </c>
      <c r="M1144" s="75">
        <v>-84.5</v>
      </c>
      <c r="O1144" s="44" t="s">
        <v>17</v>
      </c>
      <c r="P1144" s="75" t="s">
        <v>11196</v>
      </c>
    </row>
    <row r="1145" spans="1:16" s="75" customFormat="1" ht="13" customHeight="1" x14ac:dyDescent="0.15">
      <c r="A1145" s="44">
        <v>1144</v>
      </c>
      <c r="B1145" s="215" t="s">
        <v>6767</v>
      </c>
      <c r="C1145" s="215">
        <v>19</v>
      </c>
      <c r="D1145" s="75" t="s">
        <v>10907</v>
      </c>
      <c r="E1145" s="75" t="s">
        <v>6048</v>
      </c>
      <c r="F1145" s="75">
        <v>380</v>
      </c>
      <c r="G1145" s="75">
        <v>830</v>
      </c>
      <c r="H1145" s="75">
        <v>2.5797835966168101</v>
      </c>
      <c r="I1145" s="75">
        <v>2.9190780923760737</v>
      </c>
      <c r="J1145" s="75" t="s">
        <v>11272</v>
      </c>
      <c r="K1145" s="75" t="s">
        <v>11236</v>
      </c>
      <c r="L1145" s="75">
        <v>37</v>
      </c>
      <c r="M1145" s="75">
        <v>138.5</v>
      </c>
      <c r="O1145" s="44" t="s">
        <v>17</v>
      </c>
      <c r="P1145" s="75" t="s">
        <v>11212</v>
      </c>
    </row>
    <row r="1146" spans="1:16" s="75" customFormat="1" ht="13" customHeight="1" x14ac:dyDescent="0.15">
      <c r="A1146" s="44">
        <v>1145</v>
      </c>
      <c r="B1146" s="215" t="s">
        <v>6767</v>
      </c>
      <c r="C1146" s="215">
        <v>19</v>
      </c>
      <c r="D1146" s="75" t="s">
        <v>10761</v>
      </c>
      <c r="E1146" s="75" t="s">
        <v>6173</v>
      </c>
      <c r="F1146" s="75">
        <v>240</v>
      </c>
      <c r="G1146" s="75">
        <v>832</v>
      </c>
      <c r="H1146" s="75">
        <v>2.3802112417116059</v>
      </c>
      <c r="I1146" s="75">
        <v>2.920123326290724</v>
      </c>
      <c r="J1146" s="75" t="s">
        <v>11160</v>
      </c>
      <c r="K1146" s="75" t="s">
        <v>11206</v>
      </c>
      <c r="L1146" s="75">
        <v>45.5</v>
      </c>
      <c r="M1146" s="75">
        <v>-89.35</v>
      </c>
      <c r="O1146" s="44" t="s">
        <v>17</v>
      </c>
      <c r="P1146" s="75" t="s">
        <v>11161</v>
      </c>
    </row>
    <row r="1147" spans="1:16" s="75" customFormat="1" ht="13" customHeight="1" x14ac:dyDescent="0.15">
      <c r="A1147" s="44">
        <v>1146</v>
      </c>
      <c r="B1147" s="215" t="s">
        <v>6767</v>
      </c>
      <c r="C1147" s="215">
        <v>19</v>
      </c>
      <c r="D1147" s="75" t="s">
        <v>10907</v>
      </c>
      <c r="E1147" s="75" t="s">
        <v>6702</v>
      </c>
      <c r="F1147" s="75">
        <v>270</v>
      </c>
      <c r="G1147" s="75">
        <v>838</v>
      </c>
      <c r="H1147" s="75">
        <v>2.4313637641589874</v>
      </c>
      <c r="I1147" s="75">
        <v>2.9232440186302764</v>
      </c>
      <c r="J1147" s="75" t="s">
        <v>11277</v>
      </c>
      <c r="K1147" s="75" t="s">
        <v>11236</v>
      </c>
      <c r="L1147" s="75">
        <v>36.799999999999997</v>
      </c>
      <c r="M1147" s="75">
        <v>138.6</v>
      </c>
      <c r="O1147" s="44" t="s">
        <v>17</v>
      </c>
      <c r="P1147" s="75" t="s">
        <v>11212</v>
      </c>
    </row>
    <row r="1148" spans="1:16" s="75" customFormat="1" ht="13" customHeight="1" x14ac:dyDescent="0.15">
      <c r="A1148" s="44">
        <v>1147</v>
      </c>
      <c r="B1148" s="215" t="s">
        <v>6767</v>
      </c>
      <c r="C1148" s="215">
        <v>19</v>
      </c>
      <c r="D1148" s="75" t="s">
        <v>10907</v>
      </c>
      <c r="E1148" s="75" t="s">
        <v>6696</v>
      </c>
      <c r="F1148" s="75">
        <v>300</v>
      </c>
      <c r="G1148" s="75">
        <v>842</v>
      </c>
      <c r="H1148" s="75">
        <v>2.4771212547196626</v>
      </c>
      <c r="I1148" s="75">
        <v>2.9253120914996495</v>
      </c>
      <c r="J1148" s="75" t="s">
        <v>11277</v>
      </c>
      <c r="K1148" s="75" t="s">
        <v>11206</v>
      </c>
      <c r="L1148" s="75">
        <v>36.799999999999997</v>
      </c>
      <c r="M1148" s="75">
        <v>138.6</v>
      </c>
      <c r="O1148" s="44" t="s">
        <v>17</v>
      </c>
      <c r="P1148" s="75" t="s">
        <v>11212</v>
      </c>
    </row>
    <row r="1149" spans="1:16" s="75" customFormat="1" ht="13" customHeight="1" x14ac:dyDescent="0.15">
      <c r="A1149" s="44">
        <v>1148</v>
      </c>
      <c r="B1149" s="215" t="s">
        <v>6767</v>
      </c>
      <c r="C1149" s="215">
        <v>19</v>
      </c>
      <c r="D1149" s="75" t="s">
        <v>10761</v>
      </c>
      <c r="E1149" s="75" t="s">
        <v>6455</v>
      </c>
      <c r="F1149" s="75">
        <v>285</v>
      </c>
      <c r="G1149" s="75">
        <v>861</v>
      </c>
      <c r="H1149" s="75">
        <v>2.4548448600085102</v>
      </c>
      <c r="I1149" s="75">
        <v>2.935003151453655</v>
      </c>
      <c r="J1149" s="75" t="s">
        <v>11360</v>
      </c>
      <c r="K1149" s="75" t="s">
        <v>11206</v>
      </c>
      <c r="O1149" s="44" t="s">
        <v>17</v>
      </c>
      <c r="P1149" s="75" t="s">
        <v>11361</v>
      </c>
    </row>
    <row r="1150" spans="1:16" s="75" customFormat="1" ht="13" customHeight="1" x14ac:dyDescent="0.15">
      <c r="A1150" s="44">
        <v>1149</v>
      </c>
      <c r="B1150" s="215" t="s">
        <v>6767</v>
      </c>
      <c r="C1150" s="215">
        <v>19</v>
      </c>
      <c r="D1150" s="75" t="s">
        <v>10907</v>
      </c>
      <c r="E1150" s="75" t="s">
        <v>6702</v>
      </c>
      <c r="F1150" s="75">
        <v>320</v>
      </c>
      <c r="G1150" s="75">
        <v>865</v>
      </c>
      <c r="H1150" s="75">
        <v>2.5051499783199058</v>
      </c>
      <c r="I1150" s="75">
        <v>2.9370161074648142</v>
      </c>
      <c r="J1150" s="75" t="s">
        <v>11277</v>
      </c>
      <c r="K1150" s="75" t="s">
        <v>11206</v>
      </c>
      <c r="L1150" s="75">
        <v>36.799999999999997</v>
      </c>
      <c r="M1150" s="75">
        <v>138.6</v>
      </c>
      <c r="O1150" s="44" t="s">
        <v>17</v>
      </c>
      <c r="P1150" s="75" t="s">
        <v>11212</v>
      </c>
    </row>
    <row r="1151" spans="1:16" s="75" customFormat="1" ht="13" customHeight="1" x14ac:dyDescent="0.15">
      <c r="A1151" s="44">
        <v>1150</v>
      </c>
      <c r="B1151" s="215" t="s">
        <v>6767</v>
      </c>
      <c r="C1151" s="215">
        <v>19</v>
      </c>
      <c r="D1151" s="75" t="s">
        <v>10907</v>
      </c>
      <c r="E1151" s="75" t="s">
        <v>6614</v>
      </c>
      <c r="F1151" s="75">
        <v>500</v>
      </c>
      <c r="G1151" s="75">
        <v>880</v>
      </c>
      <c r="H1151" s="75">
        <v>2.6989700043360187</v>
      </c>
      <c r="I1151" s="75">
        <v>2.9444826721501687</v>
      </c>
      <c r="J1151" s="75" t="s">
        <v>11128</v>
      </c>
      <c r="K1151" s="75" t="s">
        <v>11206</v>
      </c>
      <c r="L1151" s="75">
        <v>35.5</v>
      </c>
      <c r="M1151" s="75">
        <v>-84</v>
      </c>
      <c r="O1151" s="44" t="s">
        <v>17</v>
      </c>
      <c r="P1151" s="75" t="s">
        <v>11168</v>
      </c>
    </row>
    <row r="1152" spans="1:16" s="75" customFormat="1" ht="13" customHeight="1" x14ac:dyDescent="0.15">
      <c r="A1152" s="44">
        <v>1151</v>
      </c>
      <c r="B1152" s="215" t="s">
        <v>6767</v>
      </c>
      <c r="C1152" s="215">
        <v>19</v>
      </c>
      <c r="D1152" s="75" t="s">
        <v>10878</v>
      </c>
      <c r="E1152" s="75" t="s">
        <v>6748</v>
      </c>
      <c r="F1152" s="75">
        <v>370</v>
      </c>
      <c r="G1152" s="75">
        <v>890</v>
      </c>
      <c r="H1152" s="75">
        <v>2.568201724066995</v>
      </c>
      <c r="I1152" s="75">
        <v>2.9493900066449128</v>
      </c>
      <c r="J1152" s="75" t="s">
        <v>11244</v>
      </c>
      <c r="K1152" s="75" t="s">
        <v>11236</v>
      </c>
      <c r="L1152" s="75">
        <v>54</v>
      </c>
      <c r="M1152" s="75">
        <v>-3</v>
      </c>
      <c r="O1152" s="44" t="s">
        <v>17</v>
      </c>
      <c r="P1152" s="75" t="s">
        <v>11246</v>
      </c>
    </row>
    <row r="1153" spans="1:16" s="75" customFormat="1" ht="13" customHeight="1" x14ac:dyDescent="0.15">
      <c r="A1153" s="44">
        <v>1152</v>
      </c>
      <c r="B1153" s="215" t="s">
        <v>6767</v>
      </c>
      <c r="C1153" s="215">
        <v>19</v>
      </c>
      <c r="D1153" s="75" t="s">
        <v>10878</v>
      </c>
      <c r="E1153" s="75" t="s">
        <v>6223</v>
      </c>
      <c r="F1153" s="75">
        <v>290</v>
      </c>
      <c r="G1153" s="75">
        <v>911</v>
      </c>
      <c r="H1153" s="75">
        <v>2.4623979978989561</v>
      </c>
      <c r="I1153" s="75">
        <v>2.9595183769729982</v>
      </c>
      <c r="J1153" s="75" t="s">
        <v>11362</v>
      </c>
      <c r="K1153" s="75" t="s">
        <v>11206</v>
      </c>
      <c r="L1153" s="75">
        <v>50</v>
      </c>
      <c r="M1153" s="75">
        <v>20</v>
      </c>
      <c r="O1153" s="44" t="s">
        <v>17</v>
      </c>
      <c r="P1153" s="75" t="s">
        <v>11212</v>
      </c>
    </row>
    <row r="1154" spans="1:16" s="75" customFormat="1" ht="13" customHeight="1" x14ac:dyDescent="0.15">
      <c r="A1154" s="44">
        <v>1153</v>
      </c>
      <c r="B1154" s="215" t="s">
        <v>6767</v>
      </c>
      <c r="C1154" s="215">
        <v>19</v>
      </c>
      <c r="D1154" s="75" t="s">
        <v>10927</v>
      </c>
      <c r="E1154" s="75" t="s">
        <v>6505</v>
      </c>
      <c r="F1154" s="75">
        <v>390</v>
      </c>
      <c r="G1154" s="75">
        <v>926</v>
      </c>
      <c r="H1154" s="75">
        <v>2.5910646070264991</v>
      </c>
      <c r="I1154" s="75">
        <v>2.9666109866819341</v>
      </c>
      <c r="J1154" s="75" t="s">
        <v>11364</v>
      </c>
      <c r="K1154" s="75" t="s">
        <v>11236</v>
      </c>
      <c r="L1154" s="75">
        <v>36</v>
      </c>
      <c r="M1154" s="75">
        <v>-84.5</v>
      </c>
      <c r="O1154" s="44" t="s">
        <v>17</v>
      </c>
      <c r="P1154" s="75" t="s">
        <v>11209</v>
      </c>
    </row>
    <row r="1155" spans="1:16" s="75" customFormat="1" ht="13" customHeight="1" x14ac:dyDescent="0.15">
      <c r="A1155" s="44">
        <v>1154</v>
      </c>
      <c r="B1155" s="215" t="s">
        <v>6767</v>
      </c>
      <c r="C1155" s="215">
        <v>19</v>
      </c>
      <c r="D1155" s="75" t="s">
        <v>10907</v>
      </c>
      <c r="E1155" s="75" t="s">
        <v>6326</v>
      </c>
      <c r="F1155" s="75">
        <v>350</v>
      </c>
      <c r="G1155" s="75">
        <v>927</v>
      </c>
      <c r="H1155" s="75">
        <v>2.5440680443502757</v>
      </c>
      <c r="I1155" s="75">
        <v>2.9670797341444972</v>
      </c>
      <c r="J1155" s="75" t="s">
        <v>11365</v>
      </c>
      <c r="K1155" s="75" t="s">
        <v>11236</v>
      </c>
      <c r="L1155" s="75">
        <v>48.5</v>
      </c>
      <c r="M1155" s="75">
        <v>2.5</v>
      </c>
      <c r="O1155" s="44" t="s">
        <v>17</v>
      </c>
      <c r="P1155" s="75" t="s">
        <v>11289</v>
      </c>
    </row>
    <row r="1156" spans="1:16" s="75" customFormat="1" ht="13" customHeight="1" x14ac:dyDescent="0.15">
      <c r="A1156" s="44">
        <v>1155</v>
      </c>
      <c r="B1156" s="215" t="s">
        <v>6767</v>
      </c>
      <c r="C1156" s="215">
        <v>19</v>
      </c>
      <c r="D1156" s="75" t="s">
        <v>10878</v>
      </c>
      <c r="E1156" s="75" t="s">
        <v>7011</v>
      </c>
      <c r="F1156" s="75">
        <v>560</v>
      </c>
      <c r="G1156" s="75">
        <v>930</v>
      </c>
      <c r="H1156" s="75">
        <v>2.7481880270062002</v>
      </c>
      <c r="I1156" s="75">
        <v>2.9684829485539352</v>
      </c>
      <c r="J1156" s="75" t="s">
        <v>11240</v>
      </c>
      <c r="K1156" s="75" t="s">
        <v>11206</v>
      </c>
      <c r="L1156" s="75">
        <v>35</v>
      </c>
      <c r="M1156" s="75">
        <v>-83.5</v>
      </c>
      <c r="O1156" s="44" t="s">
        <v>17</v>
      </c>
      <c r="P1156" s="75" t="s">
        <v>11325</v>
      </c>
    </row>
    <row r="1157" spans="1:16" s="75" customFormat="1" ht="13" customHeight="1" x14ac:dyDescent="0.15">
      <c r="A1157" s="44">
        <v>1156</v>
      </c>
      <c r="B1157" s="215" t="s">
        <v>6767</v>
      </c>
      <c r="C1157" s="215">
        <v>19</v>
      </c>
      <c r="D1157" s="75" t="s">
        <v>10907</v>
      </c>
      <c r="E1157" s="75" t="s">
        <v>6661</v>
      </c>
      <c r="F1157" s="75">
        <v>300</v>
      </c>
      <c r="G1157" s="75">
        <v>981</v>
      </c>
      <c r="H1157" s="75">
        <v>2.4771212547196626</v>
      </c>
      <c r="I1157" s="75">
        <v>2.9916690073799486</v>
      </c>
      <c r="J1157" s="75" t="s">
        <v>11241</v>
      </c>
      <c r="K1157" s="75" t="s">
        <v>11236</v>
      </c>
      <c r="L1157" s="75">
        <v>35.5</v>
      </c>
      <c r="M1157" s="75">
        <v>135.5</v>
      </c>
      <c r="O1157" s="44" t="s">
        <v>17</v>
      </c>
      <c r="P1157" s="75" t="s">
        <v>11263</v>
      </c>
    </row>
    <row r="1158" spans="1:16" s="75" customFormat="1" ht="13" customHeight="1" x14ac:dyDescent="0.15">
      <c r="A1158" s="44">
        <v>1157</v>
      </c>
      <c r="B1158" s="215" t="s">
        <v>6767</v>
      </c>
      <c r="C1158" s="215">
        <v>19</v>
      </c>
      <c r="D1158" s="75" t="s">
        <v>10907</v>
      </c>
      <c r="E1158" s="75" t="s">
        <v>6702</v>
      </c>
      <c r="F1158" s="75">
        <v>300</v>
      </c>
      <c r="G1158" s="75">
        <v>982</v>
      </c>
      <c r="H1158" s="75">
        <v>2.4771212547196626</v>
      </c>
      <c r="I1158" s="75">
        <v>2.9921114877869495</v>
      </c>
      <c r="J1158" s="75" t="s">
        <v>11277</v>
      </c>
      <c r="K1158" s="75" t="s">
        <v>11206</v>
      </c>
      <c r="L1158" s="75">
        <v>36.799999999999997</v>
      </c>
      <c r="M1158" s="75">
        <v>138.6</v>
      </c>
      <c r="O1158" s="44" t="s">
        <v>17</v>
      </c>
      <c r="P1158" s="75" t="s">
        <v>11212</v>
      </c>
    </row>
    <row r="1159" spans="1:16" s="75" customFormat="1" ht="13" customHeight="1" x14ac:dyDescent="0.15">
      <c r="A1159" s="44">
        <v>1158</v>
      </c>
      <c r="B1159" s="215" t="s">
        <v>6767</v>
      </c>
      <c r="C1159" s="215">
        <v>19</v>
      </c>
      <c r="D1159" s="75" t="s">
        <v>10907</v>
      </c>
      <c r="E1159" s="75" t="s">
        <v>6848</v>
      </c>
      <c r="F1159" s="75">
        <v>250</v>
      </c>
      <c r="G1159" s="75">
        <v>990</v>
      </c>
      <c r="H1159" s="75">
        <v>2.3979400086720375</v>
      </c>
      <c r="I1159" s="75">
        <v>2.9956351945975501</v>
      </c>
      <c r="J1159" s="75" t="s">
        <v>11232</v>
      </c>
      <c r="K1159" s="75" t="s">
        <v>11206</v>
      </c>
      <c r="L1159" s="75">
        <v>56</v>
      </c>
      <c r="M1159" s="75">
        <v>12.4</v>
      </c>
      <c r="O1159" s="44" t="s">
        <v>17</v>
      </c>
      <c r="P1159" s="75" t="s">
        <v>11233</v>
      </c>
    </row>
    <row r="1160" spans="1:16" s="75" customFormat="1" ht="13" customHeight="1" x14ac:dyDescent="0.15">
      <c r="A1160" s="44">
        <v>1159</v>
      </c>
      <c r="B1160" s="215" t="s">
        <v>6767</v>
      </c>
      <c r="C1160" s="215">
        <v>19</v>
      </c>
      <c r="D1160" s="75" t="s">
        <v>10907</v>
      </c>
      <c r="E1160" s="75" t="s">
        <v>6389</v>
      </c>
      <c r="F1160" s="75">
        <v>330</v>
      </c>
      <c r="G1160" s="75">
        <v>1005</v>
      </c>
      <c r="H1160" s="75">
        <v>2.5185139398778875</v>
      </c>
      <c r="I1160" s="75">
        <v>3.0021660617565078</v>
      </c>
      <c r="J1160" s="75" t="s">
        <v>11234</v>
      </c>
      <c r="K1160" s="75" t="s">
        <v>11236</v>
      </c>
      <c r="L1160" s="75">
        <v>52</v>
      </c>
      <c r="M1160" s="75">
        <v>9.5</v>
      </c>
      <c r="O1160" s="44" t="s">
        <v>17</v>
      </c>
      <c r="P1160" s="75" t="s">
        <v>11209</v>
      </c>
    </row>
    <row r="1161" spans="1:16" s="75" customFormat="1" ht="13" customHeight="1" x14ac:dyDescent="0.15">
      <c r="A1161" s="44">
        <v>1160</v>
      </c>
      <c r="B1161" s="215" t="s">
        <v>6767</v>
      </c>
      <c r="C1161" s="215">
        <v>19</v>
      </c>
      <c r="D1161" s="75" t="s">
        <v>10907</v>
      </c>
      <c r="E1161" s="75" t="s">
        <v>6588</v>
      </c>
      <c r="F1161" s="75">
        <v>300</v>
      </c>
      <c r="G1161" s="75">
        <v>1021</v>
      </c>
      <c r="H1161" s="75">
        <v>2.4771212547196626</v>
      </c>
      <c r="I1161" s="75">
        <v>3.0090257420869104</v>
      </c>
      <c r="J1161" s="75" t="s">
        <v>11166</v>
      </c>
      <c r="K1161" s="75" t="s">
        <v>11236</v>
      </c>
      <c r="L1161" s="75">
        <v>50</v>
      </c>
      <c r="M1161" s="75">
        <v>5</v>
      </c>
      <c r="O1161" s="44" t="s">
        <v>17</v>
      </c>
      <c r="P1161" s="75" t="s">
        <v>11235</v>
      </c>
    </row>
    <row r="1162" spans="1:16" s="75" customFormat="1" ht="13" customHeight="1" x14ac:dyDescent="0.15">
      <c r="A1162" s="44">
        <v>1161</v>
      </c>
      <c r="B1162" s="215" t="s">
        <v>6767</v>
      </c>
      <c r="C1162" s="215">
        <v>19</v>
      </c>
      <c r="D1162" s="75" t="s">
        <v>10761</v>
      </c>
      <c r="E1162" s="75" t="s">
        <v>6173</v>
      </c>
      <c r="F1162" s="75">
        <v>240</v>
      </c>
      <c r="G1162" s="75">
        <v>1028</v>
      </c>
      <c r="H1162" s="75">
        <v>2.3802112417116059</v>
      </c>
      <c r="I1162" s="75">
        <v>3.0119931146592571</v>
      </c>
      <c r="J1162" s="75" t="s">
        <v>11312</v>
      </c>
      <c r="K1162" s="75" t="s">
        <v>11211</v>
      </c>
      <c r="L1162" s="75">
        <v>46</v>
      </c>
      <c r="M1162" s="75">
        <v>-89.5</v>
      </c>
      <c r="O1162" s="44" t="s">
        <v>17</v>
      </c>
      <c r="P1162" s="75" t="s">
        <v>11361</v>
      </c>
    </row>
    <row r="1163" spans="1:16" s="75" customFormat="1" ht="13" customHeight="1" x14ac:dyDescent="0.15">
      <c r="A1163" s="44">
        <v>1162</v>
      </c>
      <c r="B1163" s="215" t="s">
        <v>6767</v>
      </c>
      <c r="C1163" s="215">
        <v>19</v>
      </c>
      <c r="D1163" s="75" t="s">
        <v>10878</v>
      </c>
      <c r="E1163" s="75" t="s">
        <v>6413</v>
      </c>
      <c r="F1163" s="75">
        <v>350</v>
      </c>
      <c r="G1163" s="75">
        <v>1039</v>
      </c>
      <c r="H1163" s="75">
        <v>2.5440680443502757</v>
      </c>
      <c r="I1163" s="75">
        <v>3.0166155475571772</v>
      </c>
      <c r="J1163" s="75" t="s">
        <v>11388</v>
      </c>
      <c r="K1163" s="75" t="s">
        <v>11211</v>
      </c>
      <c r="L1163" s="75">
        <v>50</v>
      </c>
      <c r="M1163" s="75">
        <v>4</v>
      </c>
      <c r="O1163" s="44" t="s">
        <v>17</v>
      </c>
      <c r="P1163" s="75" t="s">
        <v>11389</v>
      </c>
    </row>
    <row r="1164" spans="1:16" s="75" customFormat="1" ht="13" customHeight="1" x14ac:dyDescent="0.15">
      <c r="A1164" s="44">
        <v>1163</v>
      </c>
      <c r="B1164" s="215" t="s">
        <v>6767</v>
      </c>
      <c r="C1164" s="215">
        <v>19</v>
      </c>
      <c r="D1164" s="75" t="s">
        <v>10907</v>
      </c>
      <c r="E1164" s="75" t="s">
        <v>6219</v>
      </c>
      <c r="F1164" s="75">
        <v>310</v>
      </c>
      <c r="G1164" s="75">
        <v>1047</v>
      </c>
      <c r="H1164" s="75">
        <v>2.4913616938342726</v>
      </c>
      <c r="I1164" s="75">
        <v>3.0199466816788423</v>
      </c>
      <c r="J1164" s="75" t="s">
        <v>11234</v>
      </c>
      <c r="K1164" s="75" t="s">
        <v>11211</v>
      </c>
      <c r="L1164" s="75">
        <v>52</v>
      </c>
      <c r="M1164" s="75">
        <v>9.5</v>
      </c>
      <c r="O1164" s="44" t="s">
        <v>17</v>
      </c>
      <c r="P1164" s="75" t="s">
        <v>11390</v>
      </c>
    </row>
    <row r="1165" spans="1:16" s="75" customFormat="1" ht="13" customHeight="1" x14ac:dyDescent="0.15">
      <c r="A1165" s="44">
        <v>1164</v>
      </c>
      <c r="B1165" s="215" t="s">
        <v>6767</v>
      </c>
      <c r="C1165" s="215">
        <v>19</v>
      </c>
      <c r="D1165" s="75" t="s">
        <v>10909</v>
      </c>
      <c r="E1165" s="75" t="s">
        <v>6369</v>
      </c>
      <c r="F1165" s="75">
        <v>710</v>
      </c>
      <c r="G1165" s="75">
        <v>1050</v>
      </c>
      <c r="H1165" s="75">
        <v>2.8512583487190755</v>
      </c>
      <c r="I1165" s="75">
        <v>3.0211892990699383</v>
      </c>
      <c r="J1165" s="75" t="s">
        <v>11391</v>
      </c>
      <c r="K1165" s="75" t="s">
        <v>11206</v>
      </c>
      <c r="L1165" s="75">
        <v>34.5</v>
      </c>
      <c r="M1165" s="75">
        <v>136.5</v>
      </c>
      <c r="O1165" s="44" t="s">
        <v>17</v>
      </c>
      <c r="P1165" s="75" t="s">
        <v>11317</v>
      </c>
    </row>
    <row r="1166" spans="1:16" s="75" customFormat="1" ht="13" customHeight="1" x14ac:dyDescent="0.15">
      <c r="A1166" s="44">
        <v>1165</v>
      </c>
      <c r="B1166" s="215" t="s">
        <v>6767</v>
      </c>
      <c r="C1166" s="215">
        <v>19</v>
      </c>
      <c r="D1166" s="75" t="s">
        <v>10878</v>
      </c>
      <c r="E1166" s="75" t="s">
        <v>6773</v>
      </c>
      <c r="F1166" s="75">
        <v>360</v>
      </c>
      <c r="G1166" s="75">
        <v>1053</v>
      </c>
      <c r="H1166" s="75">
        <v>2.5563025007672873</v>
      </c>
      <c r="I1166" s="75">
        <v>3.0224283711854865</v>
      </c>
      <c r="J1166" s="75" t="s">
        <v>11318</v>
      </c>
      <c r="K1166" s="75" t="s">
        <v>11319</v>
      </c>
      <c r="L1166" s="75">
        <v>52</v>
      </c>
      <c r="M1166" s="75">
        <v>6.5</v>
      </c>
      <c r="O1166" s="44" t="s">
        <v>17</v>
      </c>
      <c r="P1166" s="75" t="s">
        <v>11320</v>
      </c>
    </row>
    <row r="1167" spans="1:16" s="75" customFormat="1" ht="13" customHeight="1" x14ac:dyDescent="0.15">
      <c r="A1167" s="44">
        <v>1166</v>
      </c>
      <c r="B1167" s="215" t="s">
        <v>6767</v>
      </c>
      <c r="C1167" s="215">
        <v>19</v>
      </c>
      <c r="D1167" s="75" t="s">
        <v>10878</v>
      </c>
      <c r="E1167" s="75" t="s">
        <v>6183</v>
      </c>
      <c r="F1167" s="75">
        <v>270</v>
      </c>
      <c r="G1167" s="75">
        <v>1054</v>
      </c>
      <c r="H1167" s="75">
        <v>2.4313637641589874</v>
      </c>
      <c r="I1167" s="75">
        <v>3.022840610876528</v>
      </c>
      <c r="J1167" s="75" t="s">
        <v>11321</v>
      </c>
      <c r="K1167" s="75" t="s">
        <v>11319</v>
      </c>
      <c r="L1167" s="75">
        <v>50.5</v>
      </c>
      <c r="M1167" s="75">
        <v>36</v>
      </c>
      <c r="O1167" s="44" t="s">
        <v>17</v>
      </c>
      <c r="P1167" s="75" t="s">
        <v>11209</v>
      </c>
    </row>
    <row r="1168" spans="1:16" s="75" customFormat="1" ht="13" customHeight="1" x14ac:dyDescent="0.15">
      <c r="A1168" s="44">
        <v>1167</v>
      </c>
      <c r="B1168" s="215" t="s">
        <v>6767</v>
      </c>
      <c r="C1168" s="215">
        <v>19</v>
      </c>
      <c r="D1168" s="75" t="s">
        <v>10908</v>
      </c>
      <c r="E1168" s="75" t="s">
        <v>6531</v>
      </c>
      <c r="F1168" s="75">
        <v>340</v>
      </c>
      <c r="G1168" s="75">
        <v>1070</v>
      </c>
      <c r="H1168" s="75">
        <v>2.5314789170422549</v>
      </c>
      <c r="I1168" s="75">
        <v>3.0293837776852097</v>
      </c>
      <c r="J1168" s="75" t="s">
        <v>11322</v>
      </c>
      <c r="K1168" s="75" t="s">
        <v>11206</v>
      </c>
      <c r="L1168" s="75">
        <v>48</v>
      </c>
      <c r="M1168" s="75">
        <v>18</v>
      </c>
      <c r="O1168" s="44" t="s">
        <v>17</v>
      </c>
      <c r="P1168" s="75" t="s">
        <v>11317</v>
      </c>
    </row>
    <row r="1169" spans="1:16" s="75" customFormat="1" ht="13" customHeight="1" x14ac:dyDescent="0.15">
      <c r="A1169" s="44">
        <v>1168</v>
      </c>
      <c r="B1169" s="215" t="s">
        <v>6767</v>
      </c>
      <c r="C1169" s="215">
        <v>19</v>
      </c>
      <c r="D1169" s="75" t="s">
        <v>11081</v>
      </c>
      <c r="E1169" s="75" t="s">
        <v>6805</v>
      </c>
      <c r="F1169" s="75">
        <v>690</v>
      </c>
      <c r="G1169" s="75">
        <v>1079</v>
      </c>
      <c r="H1169" s="75">
        <v>2.8388490907372552</v>
      </c>
      <c r="I1169" s="75">
        <v>3.0330214446829107</v>
      </c>
      <c r="J1169" s="75" t="s">
        <v>11163</v>
      </c>
      <c r="K1169" s="75" t="s">
        <v>11206</v>
      </c>
      <c r="L1169" s="75">
        <v>-37</v>
      </c>
      <c r="M1169" s="75">
        <v>145</v>
      </c>
      <c r="O1169" s="44" t="s">
        <v>17</v>
      </c>
      <c r="P1169" s="75" t="s">
        <v>11323</v>
      </c>
    </row>
    <row r="1170" spans="1:16" s="75" customFormat="1" ht="13" customHeight="1" x14ac:dyDescent="0.15">
      <c r="A1170" s="44">
        <v>1169</v>
      </c>
      <c r="B1170" s="215" t="s">
        <v>6767</v>
      </c>
      <c r="C1170" s="215">
        <v>19</v>
      </c>
      <c r="D1170" s="75" t="s">
        <v>10907</v>
      </c>
      <c r="E1170" s="75" t="s">
        <v>6588</v>
      </c>
      <c r="F1170" s="75">
        <v>290</v>
      </c>
      <c r="G1170" s="75">
        <v>1081</v>
      </c>
      <c r="H1170" s="75">
        <v>2.4623979978989561</v>
      </c>
      <c r="I1170" s="75">
        <v>3.0338256939533101</v>
      </c>
      <c r="J1170" s="75" t="s">
        <v>11166</v>
      </c>
      <c r="K1170" s="75" t="s">
        <v>11206</v>
      </c>
      <c r="L1170" s="75">
        <v>50</v>
      </c>
      <c r="M1170" s="75">
        <v>5</v>
      </c>
      <c r="O1170" s="44" t="s">
        <v>17</v>
      </c>
      <c r="P1170" s="75" t="s">
        <v>11279</v>
      </c>
    </row>
    <row r="1171" spans="1:16" s="75" customFormat="1" ht="13" customHeight="1" x14ac:dyDescent="0.15">
      <c r="A1171" s="44">
        <v>1170</v>
      </c>
      <c r="B1171" s="215" t="s">
        <v>6767</v>
      </c>
      <c r="C1171" s="215">
        <v>19</v>
      </c>
      <c r="D1171" s="75" t="s">
        <v>10878</v>
      </c>
      <c r="E1171" s="75" t="s">
        <v>6222</v>
      </c>
      <c r="F1171" s="75">
        <v>340</v>
      </c>
      <c r="G1171" s="75">
        <v>1082</v>
      </c>
      <c r="H1171" s="75">
        <v>2.5314789170422549</v>
      </c>
      <c r="I1171" s="75">
        <v>3.0342272607705505</v>
      </c>
      <c r="J1171" s="75" t="s">
        <v>11324</v>
      </c>
      <c r="K1171" s="75" t="s">
        <v>11236</v>
      </c>
      <c r="L1171" s="75">
        <v>45.5</v>
      </c>
      <c r="M1171" s="75">
        <v>-93.5</v>
      </c>
      <c r="O1171" s="44" t="s">
        <v>17</v>
      </c>
      <c r="P1171" s="75" t="s">
        <v>11161</v>
      </c>
    </row>
    <row r="1172" spans="1:16" s="75" customFormat="1" ht="13" customHeight="1" x14ac:dyDescent="0.15">
      <c r="A1172" s="44">
        <v>1171</v>
      </c>
      <c r="B1172" s="215" t="s">
        <v>6767</v>
      </c>
      <c r="C1172" s="215">
        <v>19</v>
      </c>
      <c r="D1172" s="75" t="s">
        <v>10878</v>
      </c>
      <c r="E1172" s="75" t="s">
        <v>6372</v>
      </c>
      <c r="F1172" s="75">
        <v>360</v>
      </c>
      <c r="G1172" s="75">
        <v>1083</v>
      </c>
      <c r="H1172" s="75">
        <v>2.5563025007672873</v>
      </c>
      <c r="I1172" s="75">
        <v>3.0346284566253203</v>
      </c>
      <c r="J1172" s="75" t="s">
        <v>11175</v>
      </c>
      <c r="K1172" s="75" t="s">
        <v>11206</v>
      </c>
      <c r="L1172" s="75">
        <v>50</v>
      </c>
      <c r="M1172" s="75">
        <v>5</v>
      </c>
      <c r="O1172" s="44" t="s">
        <v>17</v>
      </c>
      <c r="P1172" s="75" t="s">
        <v>11176</v>
      </c>
    </row>
    <row r="1173" spans="1:16" s="75" customFormat="1" ht="13" customHeight="1" x14ac:dyDescent="0.15">
      <c r="A1173" s="44">
        <v>1172</v>
      </c>
      <c r="B1173" s="215" t="s">
        <v>6767</v>
      </c>
      <c r="C1173" s="215">
        <v>19</v>
      </c>
      <c r="D1173" s="75" t="s">
        <v>10878</v>
      </c>
      <c r="E1173" s="75" t="s">
        <v>6652</v>
      </c>
      <c r="F1173" s="75">
        <v>420</v>
      </c>
      <c r="G1173" s="75">
        <v>1091</v>
      </c>
      <c r="H1173" s="75">
        <v>2.6232492903979003</v>
      </c>
      <c r="I1173" s="75">
        <v>3.0378247505883418</v>
      </c>
      <c r="J1173" s="75" t="s">
        <v>11364</v>
      </c>
      <c r="K1173" s="75" t="s">
        <v>11177</v>
      </c>
      <c r="L1173" s="75">
        <v>36</v>
      </c>
      <c r="M1173" s="75">
        <v>-84.5</v>
      </c>
      <c r="O1173" s="44" t="s">
        <v>17</v>
      </c>
      <c r="P1173" s="75" t="s">
        <v>11209</v>
      </c>
    </row>
    <row r="1174" spans="1:16" s="75" customFormat="1" ht="13" customHeight="1" x14ac:dyDescent="0.15">
      <c r="A1174" s="44">
        <v>1173</v>
      </c>
      <c r="B1174" s="215" t="s">
        <v>6767</v>
      </c>
      <c r="C1174" s="215">
        <v>19</v>
      </c>
      <c r="D1174" s="75" t="s">
        <v>10878</v>
      </c>
      <c r="E1174" s="75" t="s">
        <v>6264</v>
      </c>
      <c r="F1174" s="75">
        <v>470</v>
      </c>
      <c r="G1174" s="75">
        <v>1120</v>
      </c>
      <c r="H1174" s="75">
        <v>2.6720978579357175</v>
      </c>
      <c r="I1174" s="75">
        <v>3.0492180226701815</v>
      </c>
      <c r="J1174" s="75" t="s">
        <v>11364</v>
      </c>
      <c r="K1174" s="75" t="s">
        <v>11206</v>
      </c>
      <c r="L1174" s="75">
        <v>36</v>
      </c>
      <c r="M1174" s="75">
        <v>-84.5</v>
      </c>
      <c r="O1174" s="44" t="s">
        <v>17</v>
      </c>
      <c r="P1174" s="75" t="s">
        <v>11209</v>
      </c>
    </row>
    <row r="1175" spans="1:16" s="75" customFormat="1" ht="13" customHeight="1" x14ac:dyDescent="0.15">
      <c r="A1175" s="44">
        <v>1174</v>
      </c>
      <c r="B1175" s="215" t="s">
        <v>6767</v>
      </c>
      <c r="C1175" s="215">
        <v>19</v>
      </c>
      <c r="D1175" s="75" t="s">
        <v>10878</v>
      </c>
      <c r="E1175" s="75" t="s">
        <v>6287</v>
      </c>
      <c r="F1175" s="75">
        <v>350</v>
      </c>
      <c r="G1175" s="75">
        <v>1136</v>
      </c>
      <c r="H1175" s="75">
        <v>2.5440680443502757</v>
      </c>
      <c r="I1175" s="75">
        <v>3.055378331375</v>
      </c>
      <c r="J1175" s="75" t="s">
        <v>11166</v>
      </c>
      <c r="K1175" s="75" t="s">
        <v>11236</v>
      </c>
      <c r="L1175" s="75">
        <v>50</v>
      </c>
      <c r="M1175" s="75">
        <v>5</v>
      </c>
      <c r="O1175" s="44" t="s">
        <v>17</v>
      </c>
      <c r="P1175" s="75" t="s">
        <v>11017</v>
      </c>
    </row>
    <row r="1176" spans="1:16" s="75" customFormat="1" ht="13" customHeight="1" x14ac:dyDescent="0.15">
      <c r="A1176" s="44">
        <v>1175</v>
      </c>
      <c r="B1176" s="215" t="s">
        <v>6767</v>
      </c>
      <c r="C1176" s="215">
        <v>19</v>
      </c>
      <c r="D1176" s="75" t="s">
        <v>10907</v>
      </c>
      <c r="E1176" s="75" t="s">
        <v>6275</v>
      </c>
      <c r="F1176" s="75">
        <v>270</v>
      </c>
      <c r="G1176" s="75">
        <v>1140</v>
      </c>
      <c r="H1176" s="75">
        <v>2.4313637641589874</v>
      </c>
      <c r="I1176" s="75">
        <v>3.0569048513364727</v>
      </c>
      <c r="J1176" s="75" t="s">
        <v>11178</v>
      </c>
      <c r="K1176" s="75" t="s">
        <v>11206</v>
      </c>
      <c r="L1176" s="75">
        <v>56</v>
      </c>
      <c r="M1176" s="75">
        <v>13.5</v>
      </c>
      <c r="O1176" s="44" t="s">
        <v>17</v>
      </c>
      <c r="P1176" s="75" t="s">
        <v>11179</v>
      </c>
    </row>
    <row r="1177" spans="1:16" s="75" customFormat="1" ht="13" customHeight="1" x14ac:dyDescent="0.15">
      <c r="A1177" s="44">
        <v>1176</v>
      </c>
      <c r="B1177" s="215" t="s">
        <v>6767</v>
      </c>
      <c r="C1177" s="215">
        <v>19</v>
      </c>
      <c r="D1177" s="75" t="s">
        <v>10909</v>
      </c>
      <c r="E1177" s="75" t="s">
        <v>6369</v>
      </c>
      <c r="F1177" s="75">
        <v>750</v>
      </c>
      <c r="G1177" s="75">
        <v>1150</v>
      </c>
      <c r="H1177" s="75">
        <v>2.8750612633917001</v>
      </c>
      <c r="I1177" s="75">
        <v>3.0606978403536118</v>
      </c>
      <c r="J1177" s="75" t="s">
        <v>11391</v>
      </c>
      <c r="K1177" s="75" t="s">
        <v>11206</v>
      </c>
      <c r="L1177" s="75">
        <v>34.5</v>
      </c>
      <c r="M1177" s="75">
        <v>136.5</v>
      </c>
      <c r="O1177" s="44" t="s">
        <v>17</v>
      </c>
      <c r="P1177" s="75" t="s">
        <v>11317</v>
      </c>
    </row>
    <row r="1178" spans="1:16" s="75" customFormat="1" ht="13" customHeight="1" x14ac:dyDescent="0.15">
      <c r="A1178" s="44">
        <v>1177</v>
      </c>
      <c r="B1178" s="215" t="s">
        <v>6767</v>
      </c>
      <c r="C1178" s="215">
        <v>19</v>
      </c>
      <c r="D1178" s="75" t="s">
        <v>10878</v>
      </c>
      <c r="E1178" s="75" t="s">
        <v>6061</v>
      </c>
      <c r="F1178" s="75">
        <v>390</v>
      </c>
      <c r="G1178" s="75">
        <v>1161</v>
      </c>
      <c r="H1178" s="75">
        <v>2.5910646070264991</v>
      </c>
      <c r="I1178" s="75">
        <v>3.064832219738574</v>
      </c>
      <c r="J1178" s="75" t="s">
        <v>11278</v>
      </c>
      <c r="K1178" s="75" t="s">
        <v>11236</v>
      </c>
      <c r="L1178" s="75">
        <v>43</v>
      </c>
      <c r="M1178" s="75">
        <v>-89.5</v>
      </c>
      <c r="O1178" s="44" t="s">
        <v>17</v>
      </c>
      <c r="P1178" s="75" t="s">
        <v>11279</v>
      </c>
    </row>
    <row r="1179" spans="1:16" s="75" customFormat="1" ht="13" customHeight="1" x14ac:dyDescent="0.15">
      <c r="A1179" s="44">
        <v>1178</v>
      </c>
      <c r="B1179" s="215" t="s">
        <v>6767</v>
      </c>
      <c r="C1179" s="215">
        <v>19</v>
      </c>
      <c r="D1179" s="75" t="s">
        <v>10909</v>
      </c>
      <c r="E1179" s="75" t="s">
        <v>6369</v>
      </c>
      <c r="F1179" s="75">
        <v>760</v>
      </c>
      <c r="G1179" s="75">
        <v>1180</v>
      </c>
      <c r="H1179" s="75">
        <v>2.8808135922807914</v>
      </c>
      <c r="I1179" s="75">
        <v>3.0718820073061255</v>
      </c>
      <c r="J1179" s="75" t="s">
        <v>11391</v>
      </c>
      <c r="K1179" s="75" t="s">
        <v>11206</v>
      </c>
      <c r="L1179" s="75">
        <v>34.5</v>
      </c>
      <c r="M1179" s="75">
        <v>136.5</v>
      </c>
      <c r="O1179" s="44" t="s">
        <v>17</v>
      </c>
      <c r="P1179" s="75" t="s">
        <v>11317</v>
      </c>
    </row>
    <row r="1180" spans="1:16" s="75" customFormat="1" ht="13" customHeight="1" x14ac:dyDescent="0.15">
      <c r="A1180" s="44">
        <v>1179</v>
      </c>
      <c r="B1180" s="215" t="s">
        <v>6767</v>
      </c>
      <c r="C1180" s="215">
        <v>19</v>
      </c>
      <c r="D1180" s="75" t="s">
        <v>11081</v>
      </c>
      <c r="E1180" s="75" t="s">
        <v>6805</v>
      </c>
      <c r="F1180" s="75">
        <v>550</v>
      </c>
      <c r="G1180" s="75">
        <v>1190</v>
      </c>
      <c r="H1180" s="75">
        <v>2.7403626894942437</v>
      </c>
      <c r="I1180" s="75">
        <v>3.0755469613925306</v>
      </c>
      <c r="J1180" s="75" t="s">
        <v>11163</v>
      </c>
      <c r="K1180" s="75" t="s">
        <v>11206</v>
      </c>
      <c r="L1180" s="75">
        <v>-37</v>
      </c>
      <c r="M1180" s="75">
        <v>145</v>
      </c>
      <c r="O1180" s="44" t="s">
        <v>17</v>
      </c>
      <c r="P1180" s="75" t="s">
        <v>11252</v>
      </c>
    </row>
    <row r="1181" spans="1:16" s="75" customFormat="1" ht="13" customHeight="1" x14ac:dyDescent="0.15">
      <c r="A1181" s="44">
        <v>1180</v>
      </c>
      <c r="B1181" s="215" t="s">
        <v>6767</v>
      </c>
      <c r="C1181" s="215">
        <v>19</v>
      </c>
      <c r="D1181" s="75" t="s">
        <v>10878</v>
      </c>
      <c r="E1181" s="75" t="s">
        <v>6372</v>
      </c>
      <c r="F1181" s="75">
        <v>400</v>
      </c>
      <c r="G1181" s="75">
        <v>1232</v>
      </c>
      <c r="H1181" s="75">
        <v>2.6020599913279625</v>
      </c>
      <c r="I1181" s="75">
        <v>3.0906107078284069</v>
      </c>
      <c r="J1181" s="75" t="s">
        <v>11166</v>
      </c>
      <c r="K1181" s="75" t="s">
        <v>11206</v>
      </c>
      <c r="L1181" s="75">
        <v>50</v>
      </c>
      <c r="M1181" s="75">
        <v>5</v>
      </c>
      <c r="O1181" s="44" t="s">
        <v>17</v>
      </c>
      <c r="P1181" s="75" t="s">
        <v>11179</v>
      </c>
    </row>
    <row r="1182" spans="1:16" s="75" customFormat="1" ht="13" customHeight="1" x14ac:dyDescent="0.15">
      <c r="A1182" s="44">
        <v>1181</v>
      </c>
      <c r="B1182" s="215" t="s">
        <v>6767</v>
      </c>
      <c r="C1182" s="215">
        <v>19</v>
      </c>
      <c r="D1182" s="75" t="s">
        <v>10907</v>
      </c>
      <c r="E1182" s="75" t="s">
        <v>6436</v>
      </c>
      <c r="F1182" s="75">
        <v>320</v>
      </c>
      <c r="G1182" s="75">
        <v>1239</v>
      </c>
      <c r="H1182" s="75">
        <v>2.5051499783199058</v>
      </c>
      <c r="I1182" s="75">
        <v>3.0930713063760633</v>
      </c>
      <c r="J1182" s="75" t="s">
        <v>11234</v>
      </c>
      <c r="K1182" s="75" t="s">
        <v>11236</v>
      </c>
      <c r="L1182" s="75">
        <v>52</v>
      </c>
      <c r="M1182" s="75">
        <v>9.5</v>
      </c>
      <c r="O1182" s="44" t="s">
        <v>17</v>
      </c>
      <c r="P1182" s="75" t="s">
        <v>11253</v>
      </c>
    </row>
    <row r="1183" spans="1:16" s="75" customFormat="1" ht="13" customHeight="1" x14ac:dyDescent="0.15">
      <c r="A1183" s="44">
        <v>1182</v>
      </c>
      <c r="B1183" s="215" t="s">
        <v>6767</v>
      </c>
      <c r="C1183" s="215">
        <v>19</v>
      </c>
      <c r="D1183" s="75" t="s">
        <v>10761</v>
      </c>
      <c r="E1183" s="75" t="s">
        <v>6156</v>
      </c>
      <c r="F1183" s="75">
        <v>610</v>
      </c>
      <c r="G1183" s="75">
        <v>1240</v>
      </c>
      <c r="H1183" s="75">
        <v>2.7853298350107671</v>
      </c>
      <c r="I1183" s="75">
        <v>3.0934216851622351</v>
      </c>
      <c r="J1183" s="75" t="s">
        <v>11242</v>
      </c>
      <c r="K1183" s="75" t="s">
        <v>11206</v>
      </c>
      <c r="L1183" s="75">
        <v>56</v>
      </c>
      <c r="M1183" s="75">
        <v>30</v>
      </c>
      <c r="O1183" s="44" t="s">
        <v>17</v>
      </c>
      <c r="P1183" s="75" t="s">
        <v>11285</v>
      </c>
    </row>
    <row r="1184" spans="1:16" s="75" customFormat="1" ht="13" customHeight="1" x14ac:dyDescent="0.15">
      <c r="A1184" s="44">
        <v>1183</v>
      </c>
      <c r="B1184" s="215" t="s">
        <v>6767</v>
      </c>
      <c r="C1184" s="215">
        <v>19</v>
      </c>
      <c r="D1184" s="75" t="s">
        <v>10878</v>
      </c>
      <c r="E1184" s="75" t="s">
        <v>6183</v>
      </c>
      <c r="F1184" s="75">
        <v>360</v>
      </c>
      <c r="G1184" s="75">
        <v>1243</v>
      </c>
      <c r="H1184" s="75">
        <v>2.5563025007672873</v>
      </c>
      <c r="I1184" s="75">
        <v>3.0944711286416449</v>
      </c>
      <c r="J1184" s="75" t="s">
        <v>11321</v>
      </c>
      <c r="K1184" s="75" t="s">
        <v>11236</v>
      </c>
      <c r="L1184" s="75">
        <v>50.5</v>
      </c>
      <c r="M1184" s="75">
        <v>36</v>
      </c>
      <c r="O1184" s="44" t="s">
        <v>17</v>
      </c>
      <c r="P1184" s="75" t="s">
        <v>11476</v>
      </c>
    </row>
    <row r="1185" spans="1:16" s="75" customFormat="1" ht="13" customHeight="1" x14ac:dyDescent="0.15">
      <c r="A1185" s="44">
        <v>1184</v>
      </c>
      <c r="B1185" s="215" t="s">
        <v>6767</v>
      </c>
      <c r="C1185" s="215">
        <v>19</v>
      </c>
      <c r="D1185" s="75" t="s">
        <v>10878</v>
      </c>
      <c r="E1185" s="75" t="s">
        <v>6178</v>
      </c>
      <c r="F1185" s="75">
        <v>480</v>
      </c>
      <c r="G1185" s="75">
        <v>1262</v>
      </c>
      <c r="H1185" s="75">
        <v>2.6812412373755872</v>
      </c>
      <c r="I1185" s="75">
        <v>3.1010593549081156</v>
      </c>
      <c r="J1185" s="75" t="s">
        <v>11398</v>
      </c>
      <c r="K1185" s="75" t="s">
        <v>11399</v>
      </c>
      <c r="L1185" s="75">
        <v>35</v>
      </c>
      <c r="M1185" s="75">
        <v>-97.5</v>
      </c>
      <c r="O1185" s="44" t="s">
        <v>17</v>
      </c>
      <c r="P1185" s="75" t="s">
        <v>11209</v>
      </c>
    </row>
    <row r="1186" spans="1:16" s="75" customFormat="1" ht="13" customHeight="1" x14ac:dyDescent="0.15">
      <c r="A1186" s="44">
        <v>1185</v>
      </c>
      <c r="B1186" s="215" t="s">
        <v>6767</v>
      </c>
      <c r="C1186" s="215">
        <v>19</v>
      </c>
      <c r="D1186" s="75" t="s">
        <v>10878</v>
      </c>
      <c r="E1186" s="75" t="s">
        <v>6712</v>
      </c>
      <c r="F1186" s="75">
        <v>780</v>
      </c>
      <c r="G1186" s="75">
        <v>1264</v>
      </c>
      <c r="H1186" s="75">
        <v>2.8920946026904804</v>
      </c>
      <c r="I1186" s="75">
        <v>3.1017470739463664</v>
      </c>
      <c r="J1186" s="75" t="s">
        <v>11400</v>
      </c>
      <c r="K1186" s="75" t="s">
        <v>11236</v>
      </c>
      <c r="L1186" s="75">
        <v>32</v>
      </c>
      <c r="M1186" s="75">
        <v>130.5</v>
      </c>
      <c r="O1186" s="44" t="s">
        <v>17</v>
      </c>
      <c r="P1186" s="75" t="s">
        <v>11161</v>
      </c>
    </row>
    <row r="1187" spans="1:16" s="75" customFormat="1" ht="13" customHeight="1" x14ac:dyDescent="0.15">
      <c r="A1187" s="44">
        <v>1186</v>
      </c>
      <c r="B1187" s="215" t="s">
        <v>6767</v>
      </c>
      <c r="C1187" s="215">
        <v>19</v>
      </c>
      <c r="D1187" s="75" t="s">
        <v>10907</v>
      </c>
      <c r="E1187" s="75" t="s">
        <v>6848</v>
      </c>
      <c r="F1187" s="75">
        <v>220.00000000000003</v>
      </c>
      <c r="G1187" s="75">
        <v>1290</v>
      </c>
      <c r="H1187" s="75">
        <v>2.3424226808222062</v>
      </c>
      <c r="I1187" s="75">
        <v>3.1105897102992488</v>
      </c>
      <c r="J1187" s="75" t="s">
        <v>11232</v>
      </c>
      <c r="K1187" s="75" t="s">
        <v>11206</v>
      </c>
      <c r="L1187" s="75">
        <v>56</v>
      </c>
      <c r="M1187" s="75">
        <v>12.4</v>
      </c>
      <c r="O1187" s="44" t="s">
        <v>17</v>
      </c>
      <c r="P1187" s="75" t="s">
        <v>11401</v>
      </c>
    </row>
    <row r="1188" spans="1:16" s="75" customFormat="1" ht="13" customHeight="1" x14ac:dyDescent="0.15">
      <c r="A1188" s="44">
        <v>1187</v>
      </c>
      <c r="B1188" s="215" t="s">
        <v>6767</v>
      </c>
      <c r="C1188" s="215">
        <v>19</v>
      </c>
      <c r="D1188" s="75" t="s">
        <v>11126</v>
      </c>
      <c r="E1188" s="75" t="s">
        <v>6515</v>
      </c>
      <c r="F1188" s="75">
        <v>1600</v>
      </c>
      <c r="G1188" s="75">
        <v>1300</v>
      </c>
      <c r="H1188" s="75">
        <v>3.2041199826559246</v>
      </c>
      <c r="I1188" s="75">
        <v>3.1139433523068369</v>
      </c>
      <c r="J1188" s="75" t="s">
        <v>11404</v>
      </c>
      <c r="K1188" s="75" t="s">
        <v>11211</v>
      </c>
      <c r="L1188" s="75">
        <v>29.4</v>
      </c>
      <c r="M1188" s="75">
        <v>79.5</v>
      </c>
      <c r="O1188" s="44" t="s">
        <v>17</v>
      </c>
      <c r="P1188" s="75" t="s">
        <v>11225</v>
      </c>
    </row>
    <row r="1189" spans="1:16" s="75" customFormat="1" ht="13" customHeight="1" x14ac:dyDescent="0.15">
      <c r="A1189" s="44">
        <v>1188</v>
      </c>
      <c r="B1189" s="215" t="s">
        <v>6767</v>
      </c>
      <c r="C1189" s="215">
        <v>19</v>
      </c>
      <c r="D1189" s="75" t="s">
        <v>10907</v>
      </c>
      <c r="E1189" s="75" t="s">
        <v>6615</v>
      </c>
      <c r="F1189" s="75">
        <v>300</v>
      </c>
      <c r="G1189" s="75">
        <v>1303</v>
      </c>
      <c r="H1189" s="75">
        <v>2.4771212547196626</v>
      </c>
      <c r="I1189" s="75">
        <v>3.1149444157125847</v>
      </c>
      <c r="J1189" s="75" t="s">
        <v>11184</v>
      </c>
      <c r="K1189" s="75" t="s">
        <v>11206</v>
      </c>
      <c r="L1189" s="75">
        <v>37</v>
      </c>
      <c r="M1189" s="75">
        <v>140</v>
      </c>
      <c r="O1189" s="44" t="s">
        <v>17</v>
      </c>
      <c r="P1189" s="75" t="s">
        <v>11225</v>
      </c>
    </row>
    <row r="1190" spans="1:16" s="75" customFormat="1" ht="13" customHeight="1" x14ac:dyDescent="0.15">
      <c r="A1190" s="44">
        <v>1189</v>
      </c>
      <c r="B1190" s="215" t="s">
        <v>6767</v>
      </c>
      <c r="C1190" s="215">
        <v>19</v>
      </c>
      <c r="D1190" s="75" t="s">
        <v>10878</v>
      </c>
      <c r="E1190" s="75" t="s">
        <v>6712</v>
      </c>
      <c r="F1190" s="75">
        <v>780</v>
      </c>
      <c r="G1190" s="75">
        <v>1330</v>
      </c>
      <c r="H1190" s="75">
        <v>2.8920946026904804</v>
      </c>
      <c r="I1190" s="75">
        <v>3.1238516409670858</v>
      </c>
      <c r="J1190" s="75" t="s">
        <v>11400</v>
      </c>
      <c r="K1190" s="75" t="s">
        <v>11402</v>
      </c>
      <c r="L1190" s="75">
        <v>32</v>
      </c>
      <c r="M1190" s="75">
        <v>130.5</v>
      </c>
      <c r="O1190" s="44" t="s">
        <v>17</v>
      </c>
      <c r="P1190" s="75" t="s">
        <v>11161</v>
      </c>
    </row>
    <row r="1191" spans="1:16" s="75" customFormat="1" ht="13" customHeight="1" x14ac:dyDescent="0.15">
      <c r="A1191" s="44">
        <v>1190</v>
      </c>
      <c r="B1191" s="215" t="s">
        <v>6767</v>
      </c>
      <c r="C1191" s="215">
        <v>19</v>
      </c>
      <c r="D1191" s="75" t="s">
        <v>10907</v>
      </c>
      <c r="E1191" s="75" t="s">
        <v>6171</v>
      </c>
      <c r="F1191" s="75">
        <v>360</v>
      </c>
      <c r="G1191" s="75">
        <v>1380</v>
      </c>
      <c r="H1191" s="75">
        <v>2.5563025007672873</v>
      </c>
      <c r="I1191" s="75">
        <v>3.1398790864012365</v>
      </c>
      <c r="J1191" s="75" t="s">
        <v>11274</v>
      </c>
      <c r="K1191" s="75" t="s">
        <v>11206</v>
      </c>
      <c r="L1191" s="75">
        <v>56</v>
      </c>
      <c r="M1191" s="75">
        <v>13.5</v>
      </c>
      <c r="O1191" s="44" t="s">
        <v>17</v>
      </c>
      <c r="P1191" s="75" t="s">
        <v>11279</v>
      </c>
    </row>
    <row r="1192" spans="1:16" s="75" customFormat="1" ht="13" customHeight="1" x14ac:dyDescent="0.15">
      <c r="A1192" s="44">
        <v>1191</v>
      </c>
      <c r="B1192" s="215" t="s">
        <v>6767</v>
      </c>
      <c r="C1192" s="215">
        <v>19</v>
      </c>
      <c r="D1192" s="75" t="s">
        <v>11126</v>
      </c>
      <c r="E1192" s="75" t="s">
        <v>5784</v>
      </c>
      <c r="F1192" s="75">
        <v>620</v>
      </c>
      <c r="G1192" s="75">
        <v>1387</v>
      </c>
      <c r="H1192" s="75">
        <v>2.7923916894982539</v>
      </c>
      <c r="I1192" s="75">
        <v>3.1420764610732848</v>
      </c>
      <c r="J1192" s="75" t="s">
        <v>11275</v>
      </c>
      <c r="K1192" s="75" t="s">
        <v>11206</v>
      </c>
      <c r="L1192" s="75">
        <v>25.5</v>
      </c>
      <c r="M1192" s="75">
        <v>83</v>
      </c>
      <c r="O1192" s="44" t="s">
        <v>17</v>
      </c>
      <c r="P1192" s="75" t="s">
        <v>11308</v>
      </c>
    </row>
    <row r="1193" spans="1:16" s="75" customFormat="1" ht="13" customHeight="1" x14ac:dyDescent="0.15">
      <c r="A1193" s="44">
        <v>1192</v>
      </c>
      <c r="B1193" s="215" t="s">
        <v>6767</v>
      </c>
      <c r="C1193" s="215">
        <v>19</v>
      </c>
      <c r="D1193" s="75" t="s">
        <v>10878</v>
      </c>
      <c r="E1193" s="75" t="s">
        <v>6712</v>
      </c>
      <c r="F1193" s="75">
        <v>680</v>
      </c>
      <c r="G1193" s="75">
        <v>1392</v>
      </c>
      <c r="H1193" s="75">
        <v>2.8325089127062362</v>
      </c>
      <c r="I1193" s="75">
        <v>3.1436392352745433</v>
      </c>
      <c r="J1193" s="75" t="s">
        <v>11400</v>
      </c>
      <c r="K1193" s="75" t="s">
        <v>11206</v>
      </c>
      <c r="L1193" s="75">
        <v>32</v>
      </c>
      <c r="M1193" s="75">
        <v>130.5</v>
      </c>
      <c r="O1193" s="44" t="s">
        <v>17</v>
      </c>
      <c r="P1193" s="75" t="s">
        <v>11161</v>
      </c>
    </row>
    <row r="1194" spans="1:16" s="75" customFormat="1" ht="13" customHeight="1" x14ac:dyDescent="0.15">
      <c r="A1194" s="44">
        <v>1193</v>
      </c>
      <c r="B1194" s="215" t="s">
        <v>6767</v>
      </c>
      <c r="C1194" s="215">
        <v>19</v>
      </c>
      <c r="D1194" s="75" t="s">
        <v>10878</v>
      </c>
      <c r="E1194" s="75" t="s">
        <v>6831</v>
      </c>
      <c r="F1194" s="75">
        <v>590</v>
      </c>
      <c r="G1194" s="75">
        <v>1480</v>
      </c>
      <c r="H1194" s="75">
        <v>2.7708520116421442</v>
      </c>
      <c r="I1194" s="75">
        <v>3.1702617153949575</v>
      </c>
      <c r="J1194" s="75" t="s">
        <v>11391</v>
      </c>
      <c r="K1194" s="75" t="s">
        <v>11236</v>
      </c>
      <c r="L1194" s="75">
        <v>34.5</v>
      </c>
      <c r="M1194" s="75">
        <v>136.5</v>
      </c>
      <c r="O1194" s="44" t="s">
        <v>17</v>
      </c>
      <c r="P1194" s="75" t="s">
        <v>11317</v>
      </c>
    </row>
    <row r="1195" spans="1:16" s="75" customFormat="1" ht="13" customHeight="1" x14ac:dyDescent="0.15">
      <c r="A1195" s="44">
        <v>1194</v>
      </c>
      <c r="B1195" s="215" t="s">
        <v>6767</v>
      </c>
      <c r="C1195" s="215">
        <v>19</v>
      </c>
      <c r="D1195" s="75" t="s">
        <v>10878</v>
      </c>
      <c r="E1195" s="75" t="s">
        <v>6831</v>
      </c>
      <c r="F1195" s="75">
        <v>630</v>
      </c>
      <c r="G1195" s="75">
        <v>1500</v>
      </c>
      <c r="H1195" s="75">
        <v>2.7993405494535817</v>
      </c>
      <c r="I1195" s="75">
        <v>3.1760912590556813</v>
      </c>
      <c r="J1195" s="75" t="s">
        <v>11391</v>
      </c>
      <c r="K1195" s="75" t="s">
        <v>11206</v>
      </c>
      <c r="L1195" s="75">
        <v>34.5</v>
      </c>
      <c r="M1195" s="75">
        <v>136.5</v>
      </c>
      <c r="O1195" s="44" t="s">
        <v>17</v>
      </c>
      <c r="P1195" s="75" t="s">
        <v>11317</v>
      </c>
    </row>
    <row r="1196" spans="1:16" s="75" customFormat="1" ht="13" customHeight="1" x14ac:dyDescent="0.15">
      <c r="A1196" s="44">
        <v>1195</v>
      </c>
      <c r="B1196" s="215" t="s">
        <v>6767</v>
      </c>
      <c r="C1196" s="215">
        <v>19</v>
      </c>
      <c r="D1196" s="75" t="s">
        <v>10907</v>
      </c>
      <c r="E1196" s="75" t="s">
        <v>6756</v>
      </c>
      <c r="F1196" s="75">
        <v>770</v>
      </c>
      <c r="G1196" s="75">
        <v>1525</v>
      </c>
      <c r="H1196" s="75">
        <v>2.8864907251724818</v>
      </c>
      <c r="I1196" s="75">
        <v>3.1832698436828046</v>
      </c>
      <c r="J1196" s="75" t="s">
        <v>11276</v>
      </c>
      <c r="K1196" s="75" t="s">
        <v>11236</v>
      </c>
      <c r="L1196" s="75">
        <v>27</v>
      </c>
      <c r="M1196" s="75">
        <v>128</v>
      </c>
      <c r="O1196" s="44" t="s">
        <v>17</v>
      </c>
      <c r="P1196" s="75" t="s">
        <v>11268</v>
      </c>
    </row>
    <row r="1197" spans="1:16" s="75" customFormat="1" ht="13" customHeight="1" x14ac:dyDescent="0.15">
      <c r="A1197" s="44">
        <v>1196</v>
      </c>
      <c r="B1197" s="215" t="s">
        <v>6767</v>
      </c>
      <c r="C1197" s="215">
        <v>19</v>
      </c>
      <c r="D1197" s="75" t="s">
        <v>10907</v>
      </c>
      <c r="E1197" s="75" t="s">
        <v>6825</v>
      </c>
      <c r="F1197" s="75">
        <v>409.99999999999994</v>
      </c>
      <c r="G1197" s="75">
        <v>1530</v>
      </c>
      <c r="H1197" s="75">
        <v>2.6127838567197355</v>
      </c>
      <c r="I1197" s="75">
        <v>3.1846914308175989</v>
      </c>
      <c r="J1197" s="75" t="s">
        <v>11178</v>
      </c>
      <c r="K1197" s="75" t="s">
        <v>11177</v>
      </c>
      <c r="L1197" s="75">
        <v>56</v>
      </c>
      <c r="M1197" s="75">
        <v>13.5</v>
      </c>
      <c r="O1197" s="44" t="s">
        <v>17</v>
      </c>
      <c r="P1197" s="75" t="s">
        <v>11212</v>
      </c>
    </row>
    <row r="1198" spans="1:16" s="75" customFormat="1" ht="13" customHeight="1" x14ac:dyDescent="0.15">
      <c r="A1198" s="44">
        <v>1197</v>
      </c>
      <c r="B1198" s="215" t="s">
        <v>6767</v>
      </c>
      <c r="C1198" s="215">
        <v>19</v>
      </c>
      <c r="D1198" s="75" t="s">
        <v>11126</v>
      </c>
      <c r="E1198" s="75" t="s">
        <v>6121</v>
      </c>
      <c r="F1198" s="75">
        <v>1830</v>
      </c>
      <c r="G1198" s="75">
        <v>1530</v>
      </c>
      <c r="H1198" s="75">
        <v>3.2624510897304293</v>
      </c>
      <c r="I1198" s="75">
        <v>3.1846914308175989</v>
      </c>
      <c r="J1198" s="75" t="s">
        <v>11404</v>
      </c>
      <c r="K1198" s="75" t="s">
        <v>11177</v>
      </c>
      <c r="L1198" s="75">
        <v>29.4</v>
      </c>
      <c r="M1198" s="75">
        <v>79.5</v>
      </c>
      <c r="O1198" s="44" t="s">
        <v>17</v>
      </c>
      <c r="P1198" s="75" t="s">
        <v>11225</v>
      </c>
    </row>
    <row r="1199" spans="1:16" s="75" customFormat="1" ht="13" customHeight="1" x14ac:dyDescent="0.15">
      <c r="A1199" s="44">
        <v>1198</v>
      </c>
      <c r="B1199" s="215" t="s">
        <v>6767</v>
      </c>
      <c r="C1199" s="215">
        <v>19</v>
      </c>
      <c r="D1199" s="75" t="s">
        <v>10878</v>
      </c>
      <c r="E1199" s="75" t="s">
        <v>6286</v>
      </c>
      <c r="F1199" s="75">
        <v>350</v>
      </c>
      <c r="G1199" s="75">
        <v>1550</v>
      </c>
      <c r="H1199" s="75">
        <v>2.5440680443502757</v>
      </c>
      <c r="I1199" s="75">
        <v>3.1903316981702914</v>
      </c>
      <c r="J1199" s="75" t="s">
        <v>11128</v>
      </c>
      <c r="K1199" s="75" t="s">
        <v>11177</v>
      </c>
      <c r="L1199" s="75">
        <v>35.5</v>
      </c>
      <c r="M1199" s="75">
        <v>-84</v>
      </c>
      <c r="O1199" s="44" t="s">
        <v>17</v>
      </c>
      <c r="P1199" s="75" t="s">
        <v>11225</v>
      </c>
    </row>
    <row r="1200" spans="1:16" s="75" customFormat="1" ht="13" customHeight="1" x14ac:dyDescent="0.15">
      <c r="A1200" s="44">
        <v>1199</v>
      </c>
      <c r="B1200" s="215" t="s">
        <v>6767</v>
      </c>
      <c r="C1200" s="215">
        <v>19</v>
      </c>
      <c r="D1200" s="75" t="s">
        <v>10878</v>
      </c>
      <c r="E1200" s="75" t="s">
        <v>6646</v>
      </c>
      <c r="F1200" s="75">
        <v>1989.9999999999998</v>
      </c>
      <c r="G1200" s="75">
        <v>1560</v>
      </c>
      <c r="H1200" s="75">
        <v>3.2988530764097068</v>
      </c>
      <c r="I1200" s="75">
        <v>3.1931245983544616</v>
      </c>
      <c r="J1200" s="75" t="s">
        <v>11404</v>
      </c>
      <c r="K1200" s="75" t="s">
        <v>11211</v>
      </c>
      <c r="L1200" s="75">
        <v>29.4</v>
      </c>
      <c r="M1200" s="75">
        <v>79.5</v>
      </c>
      <c r="O1200" s="44" t="s">
        <v>17</v>
      </c>
      <c r="P1200" s="75" t="s">
        <v>11225</v>
      </c>
    </row>
    <row r="1201" spans="1:16" s="75" customFormat="1" ht="13" customHeight="1" x14ac:dyDescent="0.15">
      <c r="A1201" s="44">
        <v>1200</v>
      </c>
      <c r="B1201" s="215" t="s">
        <v>6767</v>
      </c>
      <c r="C1201" s="215">
        <v>19</v>
      </c>
      <c r="D1201" s="165" t="s">
        <v>3270</v>
      </c>
      <c r="E1201" s="75" t="s">
        <v>6466</v>
      </c>
      <c r="F1201" s="75">
        <v>860</v>
      </c>
      <c r="G1201" s="75">
        <v>1590</v>
      </c>
      <c r="H1201" s="75">
        <v>2.9344984512435679</v>
      </c>
      <c r="I1201" s="75">
        <v>3.2013971243204513</v>
      </c>
      <c r="J1201" s="75" t="s">
        <v>11269</v>
      </c>
      <c r="K1201" s="75" t="s">
        <v>11214</v>
      </c>
      <c r="L1201" s="75">
        <v>1.9</v>
      </c>
      <c r="M1201" s="75">
        <v>-67.900000000000006</v>
      </c>
      <c r="O1201" s="44" t="s">
        <v>17</v>
      </c>
      <c r="P1201" s="75" t="s">
        <v>11225</v>
      </c>
    </row>
    <row r="1202" spans="1:16" s="75" customFormat="1" ht="13" customHeight="1" x14ac:dyDescent="0.15">
      <c r="A1202" s="44">
        <v>1201</v>
      </c>
      <c r="B1202" s="215" t="s">
        <v>6767</v>
      </c>
      <c r="C1202" s="215">
        <v>19</v>
      </c>
      <c r="D1202" s="75" t="s">
        <v>2832</v>
      </c>
      <c r="E1202" s="75" t="s">
        <v>6831</v>
      </c>
      <c r="F1202" s="75">
        <v>710</v>
      </c>
      <c r="G1202" s="75">
        <v>1640</v>
      </c>
      <c r="H1202" s="75">
        <v>2.8512583487190755</v>
      </c>
      <c r="I1202" s="75">
        <v>3.214843848047698</v>
      </c>
      <c r="J1202" s="75" t="s">
        <v>11391</v>
      </c>
      <c r="K1202" s="75" t="s">
        <v>11211</v>
      </c>
      <c r="L1202" s="75">
        <v>34.5</v>
      </c>
      <c r="M1202" s="75">
        <v>136.5</v>
      </c>
      <c r="O1202" s="44" t="s">
        <v>17</v>
      </c>
      <c r="P1202" s="75" t="s">
        <v>11317</v>
      </c>
    </row>
    <row r="1203" spans="1:16" s="75" customFormat="1" ht="13" customHeight="1" x14ac:dyDescent="0.15">
      <c r="A1203" s="44">
        <v>1202</v>
      </c>
      <c r="B1203" s="215" t="s">
        <v>6767</v>
      </c>
      <c r="C1203" s="215">
        <v>19</v>
      </c>
      <c r="D1203" s="75" t="s">
        <v>2833</v>
      </c>
      <c r="E1203" s="75" t="s">
        <v>6624</v>
      </c>
      <c r="F1203" s="75">
        <v>490.00000000000006</v>
      </c>
      <c r="G1203" s="75">
        <v>1680</v>
      </c>
      <c r="H1203" s="75">
        <v>2.6901960800285138</v>
      </c>
      <c r="I1203" s="75">
        <v>3.2253092817258628</v>
      </c>
      <c r="J1203" s="75" t="s">
        <v>11273</v>
      </c>
      <c r="K1203" s="75" t="s">
        <v>11347</v>
      </c>
      <c r="L1203" s="75">
        <v>37.5</v>
      </c>
      <c r="M1203" s="75">
        <v>139</v>
      </c>
      <c r="O1203" s="44" t="s">
        <v>17</v>
      </c>
      <c r="P1203" s="75" t="s">
        <v>11348</v>
      </c>
    </row>
    <row r="1204" spans="1:16" s="75" customFormat="1" ht="13" customHeight="1" x14ac:dyDescent="0.15">
      <c r="A1204" s="44">
        <v>1203</v>
      </c>
      <c r="B1204" s="215" t="s">
        <v>6767</v>
      </c>
      <c r="C1204" s="215">
        <v>19</v>
      </c>
      <c r="D1204" s="75" t="s">
        <v>2832</v>
      </c>
      <c r="E1204" s="75" t="s">
        <v>6823</v>
      </c>
      <c r="F1204" s="75">
        <v>420</v>
      </c>
      <c r="G1204" s="75">
        <v>1820</v>
      </c>
      <c r="H1204" s="75">
        <v>2.6232492903979003</v>
      </c>
      <c r="I1204" s="75">
        <v>3.2600713879850747</v>
      </c>
      <c r="J1204" s="75" t="s">
        <v>11189</v>
      </c>
      <c r="K1204" s="75" t="s">
        <v>11206</v>
      </c>
      <c r="L1204" s="75">
        <v>35.5</v>
      </c>
      <c r="M1204" s="75">
        <v>-84</v>
      </c>
      <c r="O1204" s="44" t="s">
        <v>17</v>
      </c>
      <c r="P1204" s="75" t="s">
        <v>11225</v>
      </c>
    </row>
    <row r="1205" spans="1:16" s="75" customFormat="1" ht="13" customHeight="1" x14ac:dyDescent="0.15">
      <c r="A1205" s="44">
        <v>1204</v>
      </c>
      <c r="B1205" s="215" t="s">
        <v>6767</v>
      </c>
      <c r="C1205" s="215">
        <v>19</v>
      </c>
      <c r="D1205" s="75" t="s">
        <v>2832</v>
      </c>
      <c r="E1205" s="75" t="s">
        <v>6831</v>
      </c>
      <c r="F1205" s="75">
        <v>880.00000000000011</v>
      </c>
      <c r="G1205" s="75">
        <v>1880</v>
      </c>
      <c r="H1205" s="75">
        <v>2.9444826721501687</v>
      </c>
      <c r="I1205" s="75">
        <v>3.27415784926368</v>
      </c>
      <c r="J1205" s="75" t="s">
        <v>11391</v>
      </c>
      <c r="K1205" s="75" t="s">
        <v>11236</v>
      </c>
      <c r="L1205" s="75">
        <v>33.5</v>
      </c>
      <c r="M1205" s="75">
        <v>133.5</v>
      </c>
      <c r="O1205" s="44" t="s">
        <v>17</v>
      </c>
      <c r="P1205" s="75" t="s">
        <v>11209</v>
      </c>
    </row>
    <row r="1206" spans="1:16" s="75" customFormat="1" ht="13" customHeight="1" x14ac:dyDescent="0.15">
      <c r="A1206" s="44">
        <v>1205</v>
      </c>
      <c r="B1206" s="215" t="s">
        <v>6767</v>
      </c>
      <c r="C1206" s="215">
        <v>19</v>
      </c>
      <c r="D1206" s="75" t="s">
        <v>2832</v>
      </c>
      <c r="E1206" s="75" t="s">
        <v>6831</v>
      </c>
      <c r="F1206" s="75">
        <v>990</v>
      </c>
      <c r="G1206" s="75">
        <v>2120</v>
      </c>
      <c r="H1206" s="75">
        <v>2.9956351945975501</v>
      </c>
      <c r="I1206" s="75">
        <v>3.3263358609287512</v>
      </c>
      <c r="J1206" s="75" t="s">
        <v>11391</v>
      </c>
      <c r="K1206" s="75" t="s">
        <v>11206</v>
      </c>
      <c r="L1206" s="75">
        <v>33.5</v>
      </c>
      <c r="M1206" s="75">
        <v>133.5</v>
      </c>
      <c r="O1206" s="44" t="s">
        <v>17</v>
      </c>
      <c r="P1206" s="75" t="s">
        <v>11209</v>
      </c>
    </row>
    <row r="1207" spans="1:16" s="75" customFormat="1" ht="13" customHeight="1" x14ac:dyDescent="0.15">
      <c r="A1207" s="44">
        <v>1206</v>
      </c>
      <c r="B1207" s="215" t="s">
        <v>6767</v>
      </c>
      <c r="C1207" s="215">
        <v>19</v>
      </c>
      <c r="D1207" s="75" t="s">
        <v>2832</v>
      </c>
      <c r="E1207" s="75" t="s">
        <v>6411</v>
      </c>
      <c r="F1207" s="75">
        <v>2790</v>
      </c>
      <c r="G1207" s="75">
        <v>2170</v>
      </c>
      <c r="H1207" s="75">
        <v>3.4456042032735974</v>
      </c>
      <c r="I1207" s="75">
        <v>3.3364597338485296</v>
      </c>
      <c r="J1207" s="75" t="s">
        <v>11404</v>
      </c>
      <c r="K1207" s="75" t="s">
        <v>11236</v>
      </c>
      <c r="L1207" s="75">
        <v>29.4</v>
      </c>
      <c r="M1207" s="75">
        <v>79.5</v>
      </c>
      <c r="O1207" s="44" t="s">
        <v>17</v>
      </c>
      <c r="P1207" s="75" t="s">
        <v>11225</v>
      </c>
    </row>
    <row r="1208" spans="1:16" s="75" customFormat="1" ht="13" customHeight="1" x14ac:dyDescent="0.15">
      <c r="A1208" s="44">
        <v>1207</v>
      </c>
      <c r="B1208" s="215" t="s">
        <v>6767</v>
      </c>
      <c r="C1208" s="215">
        <v>19</v>
      </c>
      <c r="D1208" s="75" t="s">
        <v>2834</v>
      </c>
      <c r="E1208" s="75" t="s">
        <v>6082</v>
      </c>
      <c r="F1208" s="75">
        <v>480</v>
      </c>
      <c r="G1208" s="75">
        <v>2240</v>
      </c>
      <c r="H1208" s="75">
        <v>2.6812412373755872</v>
      </c>
      <c r="I1208" s="75">
        <v>3.3502480183341627</v>
      </c>
      <c r="J1208" s="75" t="s">
        <v>11242</v>
      </c>
      <c r="K1208" s="75" t="s">
        <v>11206</v>
      </c>
      <c r="L1208" s="75">
        <v>52</v>
      </c>
      <c r="M1208" s="75">
        <v>39</v>
      </c>
      <c r="O1208" s="44" t="s">
        <v>17</v>
      </c>
      <c r="P1208" s="75" t="s">
        <v>11161</v>
      </c>
    </row>
    <row r="1209" spans="1:16" s="75" customFormat="1" ht="13" customHeight="1" x14ac:dyDescent="0.15">
      <c r="A1209" s="44">
        <v>1208</v>
      </c>
      <c r="B1209" s="215" t="s">
        <v>6767</v>
      </c>
      <c r="C1209" s="215">
        <v>19</v>
      </c>
      <c r="D1209" s="75" t="s">
        <v>2832</v>
      </c>
      <c r="E1209" s="75" t="s">
        <v>6774</v>
      </c>
      <c r="F1209" s="75">
        <v>360</v>
      </c>
      <c r="G1209" s="75">
        <v>2260</v>
      </c>
      <c r="H1209" s="75">
        <v>2.5563025007672873</v>
      </c>
      <c r="I1209" s="75">
        <v>3.3541084391474008</v>
      </c>
      <c r="J1209" s="75" t="s">
        <v>11189</v>
      </c>
      <c r="K1209" s="75" t="s">
        <v>11236</v>
      </c>
      <c r="L1209" s="75">
        <v>35.5</v>
      </c>
      <c r="M1209" s="75">
        <v>-84</v>
      </c>
      <c r="O1209" s="44" t="s">
        <v>17</v>
      </c>
      <c r="P1209" s="75" t="s">
        <v>11225</v>
      </c>
    </row>
    <row r="1210" spans="1:16" s="75" customFormat="1" ht="13" customHeight="1" x14ac:dyDescent="0.15">
      <c r="A1210" s="44">
        <v>1209</v>
      </c>
      <c r="B1210" s="215" t="s">
        <v>6767</v>
      </c>
      <c r="C1210" s="215">
        <v>19</v>
      </c>
      <c r="D1210" s="75" t="s">
        <v>2832</v>
      </c>
      <c r="E1210" s="75" t="s">
        <v>6831</v>
      </c>
      <c r="F1210" s="75">
        <v>1200</v>
      </c>
      <c r="G1210" s="75">
        <v>2360</v>
      </c>
      <c r="H1210" s="75">
        <v>3.0791812460476247</v>
      </c>
      <c r="I1210" s="75">
        <v>3.3729120029701067</v>
      </c>
      <c r="J1210" s="75" t="s">
        <v>11391</v>
      </c>
      <c r="K1210" s="75" t="s">
        <v>11206</v>
      </c>
      <c r="L1210" s="75">
        <v>33.5</v>
      </c>
      <c r="M1210" s="75">
        <v>133.5</v>
      </c>
      <c r="O1210" s="44" t="s">
        <v>17</v>
      </c>
      <c r="P1210" s="75" t="s">
        <v>11209</v>
      </c>
    </row>
    <row r="1211" spans="1:16" s="75" customFormat="1" ht="13" customHeight="1" x14ac:dyDescent="0.15">
      <c r="A1211" s="44">
        <v>1210</v>
      </c>
      <c r="B1211" s="215" t="s">
        <v>6767</v>
      </c>
      <c r="C1211" s="215">
        <v>20</v>
      </c>
      <c r="D1211" s="165" t="s">
        <v>3270</v>
      </c>
      <c r="E1211" s="334" t="s">
        <v>3233</v>
      </c>
      <c r="F1211" s="165">
        <v>564</v>
      </c>
      <c r="G1211" s="165">
        <v>1719</v>
      </c>
      <c r="H1211" s="165">
        <v>2.7512791039833417</v>
      </c>
      <c r="I1211" s="165">
        <v>3.2352758766870524</v>
      </c>
      <c r="J1211" s="165" t="s">
        <v>11281</v>
      </c>
      <c r="K1211" s="165" t="s">
        <v>10705</v>
      </c>
      <c r="L1211" s="165">
        <v>21.68</v>
      </c>
      <c r="M1211" s="165">
        <v>110.42</v>
      </c>
      <c r="N1211" s="165"/>
      <c r="O1211" s="44" t="s">
        <v>17</v>
      </c>
      <c r="P1211" s="165" t="s">
        <v>11350</v>
      </c>
    </row>
    <row r="1212" spans="1:16" s="75" customFormat="1" ht="13" customHeight="1" x14ac:dyDescent="0.15">
      <c r="A1212" s="44">
        <v>1211</v>
      </c>
      <c r="B1212" s="215" t="s">
        <v>6767</v>
      </c>
      <c r="C1212" s="215">
        <v>20</v>
      </c>
      <c r="D1212" s="165" t="s">
        <v>3270</v>
      </c>
      <c r="E1212" s="334" t="s">
        <v>3233</v>
      </c>
      <c r="F1212" s="165">
        <v>876</v>
      </c>
      <c r="G1212" s="165">
        <v>1809</v>
      </c>
      <c r="H1212" s="165">
        <v>2.9425041061680806</v>
      </c>
      <c r="I1212" s="165">
        <v>3.2574385668598143</v>
      </c>
      <c r="J1212" s="165" t="s">
        <v>11281</v>
      </c>
      <c r="K1212" s="165" t="s">
        <v>10705</v>
      </c>
      <c r="L1212" s="165">
        <v>21.85</v>
      </c>
      <c r="M1212" s="165">
        <v>108.7</v>
      </c>
      <c r="N1212" s="165"/>
      <c r="O1212" s="44" t="s">
        <v>17</v>
      </c>
      <c r="P1212" s="165" t="s">
        <v>11351</v>
      </c>
    </row>
    <row r="1213" spans="1:16" s="75" customFormat="1" ht="13" customHeight="1" x14ac:dyDescent="0.15">
      <c r="A1213" s="44">
        <v>1212</v>
      </c>
      <c r="B1213" s="215" t="s">
        <v>6767</v>
      </c>
      <c r="C1213" s="215">
        <v>20</v>
      </c>
      <c r="D1213" s="165" t="s">
        <v>3270</v>
      </c>
      <c r="E1213" s="334" t="s">
        <v>3233</v>
      </c>
      <c r="F1213" s="165">
        <v>983</v>
      </c>
      <c r="G1213" s="165">
        <v>1845</v>
      </c>
      <c r="H1213" s="165">
        <v>2.992553517832135</v>
      </c>
      <c r="I1213" s="165">
        <v>3.2659963704950794</v>
      </c>
      <c r="J1213" s="165" t="s">
        <v>11281</v>
      </c>
      <c r="K1213" s="165" t="s">
        <v>10705</v>
      </c>
      <c r="L1213" s="165">
        <v>21.4</v>
      </c>
      <c r="M1213" s="165">
        <v>109.4</v>
      </c>
      <c r="N1213" s="165"/>
      <c r="O1213" s="44" t="s">
        <v>17</v>
      </c>
      <c r="P1213" s="165" t="s">
        <v>11352</v>
      </c>
    </row>
    <row r="1214" spans="1:16" s="75" customFormat="1" ht="13" customHeight="1" x14ac:dyDescent="0.15">
      <c r="A1214" s="44">
        <v>1213</v>
      </c>
      <c r="B1214" s="215" t="s">
        <v>6767</v>
      </c>
      <c r="C1214" s="215">
        <v>20</v>
      </c>
      <c r="D1214" s="165" t="s">
        <v>3270</v>
      </c>
      <c r="E1214" s="334" t="s">
        <v>3233</v>
      </c>
      <c r="F1214" s="165">
        <v>635</v>
      </c>
      <c r="G1214" s="165">
        <v>1923</v>
      </c>
      <c r="H1214" s="165">
        <v>2.8027737252919764</v>
      </c>
      <c r="I1214" s="165">
        <v>3.2839792842384798</v>
      </c>
      <c r="J1214" s="165" t="s">
        <v>11281</v>
      </c>
      <c r="K1214" s="165" t="s">
        <v>10705</v>
      </c>
      <c r="L1214" s="165">
        <v>18.7</v>
      </c>
      <c r="M1214" s="165">
        <v>108.8</v>
      </c>
      <c r="N1214" s="165"/>
      <c r="O1214" s="44" t="s">
        <v>17</v>
      </c>
      <c r="P1214" s="165" t="s">
        <v>11353</v>
      </c>
    </row>
    <row r="1215" spans="1:16" s="75" customFormat="1" ht="13" customHeight="1" x14ac:dyDescent="0.15">
      <c r="A1215" s="44">
        <v>1214</v>
      </c>
      <c r="B1215" s="215" t="s">
        <v>6767</v>
      </c>
      <c r="C1215" s="215">
        <v>20</v>
      </c>
      <c r="D1215" s="165" t="s">
        <v>3270</v>
      </c>
      <c r="E1215" s="334" t="s">
        <v>3233</v>
      </c>
      <c r="F1215" s="165">
        <v>875</v>
      </c>
      <c r="G1215" s="165">
        <v>2168</v>
      </c>
      <c r="H1215" s="165">
        <v>2.9420080530223132</v>
      </c>
      <c r="I1215" s="165">
        <v>3.3360592778663487</v>
      </c>
      <c r="J1215" s="165" t="s">
        <v>11281</v>
      </c>
      <c r="K1215" s="165" t="s">
        <v>10705</v>
      </c>
      <c r="L1215" s="165">
        <v>19.23</v>
      </c>
      <c r="M1215" s="165">
        <v>109.82</v>
      </c>
      <c r="N1215" s="165"/>
      <c r="O1215" s="44" t="s">
        <v>17</v>
      </c>
      <c r="P1215" s="165" t="s">
        <v>11427</v>
      </c>
    </row>
    <row r="1216" spans="1:16" s="75" customFormat="1" ht="13" customHeight="1" x14ac:dyDescent="0.15">
      <c r="A1216" s="44">
        <v>1215</v>
      </c>
      <c r="B1216" s="215" t="s">
        <v>6767</v>
      </c>
      <c r="C1216" s="215">
        <v>20</v>
      </c>
      <c r="D1216" s="165" t="s">
        <v>3270</v>
      </c>
      <c r="E1216" s="334" t="s">
        <v>3233</v>
      </c>
      <c r="F1216" s="165">
        <v>2156</v>
      </c>
      <c r="G1216" s="165">
        <v>2663</v>
      </c>
      <c r="H1216" s="165">
        <v>3.3336487565147004</v>
      </c>
      <c r="I1216" s="165">
        <v>3.425371166438941</v>
      </c>
      <c r="J1216" s="165" t="s">
        <v>11281</v>
      </c>
      <c r="K1216" s="165" t="s">
        <v>10705</v>
      </c>
      <c r="L1216" s="165">
        <v>21.7</v>
      </c>
      <c r="M1216" s="165">
        <v>108.3</v>
      </c>
      <c r="N1216" s="165"/>
      <c r="O1216" s="44" t="s">
        <v>17</v>
      </c>
      <c r="P1216" s="165" t="s">
        <v>11428</v>
      </c>
    </row>
    <row r="1217" spans="1:16" s="75" customFormat="1" ht="13" customHeight="1" x14ac:dyDescent="0.15">
      <c r="A1217" s="44">
        <v>1216</v>
      </c>
      <c r="B1217" s="215" t="s">
        <v>6767</v>
      </c>
      <c r="C1217" s="215">
        <v>20</v>
      </c>
      <c r="D1217" s="165" t="s">
        <v>3270</v>
      </c>
      <c r="E1217" s="334" t="s">
        <v>3233</v>
      </c>
      <c r="F1217" s="165">
        <v>2244</v>
      </c>
      <c r="G1217" s="165">
        <v>2720</v>
      </c>
      <c r="H1217" s="165">
        <v>3.3510228525841237</v>
      </c>
      <c r="I1217" s="165">
        <v>3.4345689040341982</v>
      </c>
      <c r="J1217" s="165" t="s">
        <v>11281</v>
      </c>
      <c r="K1217" s="165" t="s">
        <v>10705</v>
      </c>
      <c r="L1217" s="165">
        <v>21.7</v>
      </c>
      <c r="M1217" s="165">
        <v>109.6</v>
      </c>
      <c r="N1217" s="165"/>
      <c r="O1217" s="44" t="s">
        <v>17</v>
      </c>
      <c r="P1217" s="165" t="s">
        <v>11429</v>
      </c>
    </row>
    <row r="1218" spans="1:16" s="75" customFormat="1" ht="13" customHeight="1" x14ac:dyDescent="0.15">
      <c r="A1218" s="44">
        <v>1217</v>
      </c>
      <c r="B1218" s="215" t="s">
        <v>6767</v>
      </c>
      <c r="C1218" s="215">
        <v>20</v>
      </c>
      <c r="D1218" s="165" t="s">
        <v>3270</v>
      </c>
      <c r="E1218" s="334" t="s">
        <v>3233</v>
      </c>
      <c r="F1218" s="165">
        <v>1551</v>
      </c>
      <c r="G1218" s="165">
        <v>2765</v>
      </c>
      <c r="H1218" s="165">
        <v>3.190611797813605</v>
      </c>
      <c r="I1218" s="165">
        <v>3.4416951356407166</v>
      </c>
      <c r="J1218" s="165" t="s">
        <v>11281</v>
      </c>
      <c r="K1218" s="165" t="s">
        <v>10705</v>
      </c>
      <c r="L1218" s="165">
        <v>18.62</v>
      </c>
      <c r="M1218" s="165">
        <v>104.68</v>
      </c>
      <c r="N1218" s="165"/>
      <c r="O1218" s="44" t="s">
        <v>17</v>
      </c>
      <c r="P1218" s="165" t="s">
        <v>11430</v>
      </c>
    </row>
    <row r="1219" spans="1:16" s="75" customFormat="1" ht="13" customHeight="1" x14ac:dyDescent="0.15">
      <c r="A1219" s="44">
        <v>1218</v>
      </c>
      <c r="B1219" s="215" t="s">
        <v>6767</v>
      </c>
      <c r="C1219" s="215">
        <v>20</v>
      </c>
      <c r="D1219" s="165" t="s">
        <v>3270</v>
      </c>
      <c r="E1219" s="334" t="s">
        <v>3224</v>
      </c>
      <c r="F1219" s="165">
        <v>200</v>
      </c>
      <c r="G1219" s="165">
        <v>955.9</v>
      </c>
      <c r="H1219" s="165">
        <v>2.3010299956639804</v>
      </c>
      <c r="I1219" s="165">
        <v>2.9804124616068921</v>
      </c>
      <c r="J1219" s="165" t="s">
        <v>11354</v>
      </c>
      <c r="K1219" s="165" t="s">
        <v>10705</v>
      </c>
      <c r="L1219" s="165">
        <v>18.3</v>
      </c>
      <c r="M1219" s="165">
        <v>-65.83</v>
      </c>
      <c r="N1219" s="165"/>
      <c r="O1219" s="44" t="s">
        <v>17</v>
      </c>
      <c r="P1219" s="165" t="s">
        <v>11355</v>
      </c>
    </row>
    <row r="1220" spans="1:16" s="75" customFormat="1" ht="13" customHeight="1" x14ac:dyDescent="0.15">
      <c r="A1220" s="44">
        <v>1219</v>
      </c>
      <c r="B1220" s="215" t="s">
        <v>6767</v>
      </c>
      <c r="C1220" s="215">
        <v>20</v>
      </c>
      <c r="D1220" s="165" t="s">
        <v>3270</v>
      </c>
      <c r="E1220" s="334" t="s">
        <v>3224</v>
      </c>
      <c r="F1220" s="165">
        <v>500</v>
      </c>
      <c r="G1220" s="165">
        <v>1028.5</v>
      </c>
      <c r="H1220" s="165">
        <v>2.6989700043360192</v>
      </c>
      <c r="I1220" s="165">
        <v>3.0122042960307427</v>
      </c>
      <c r="J1220" s="165" t="s">
        <v>11354</v>
      </c>
      <c r="K1220" s="165" t="s">
        <v>10705</v>
      </c>
      <c r="L1220" s="165">
        <v>18.3</v>
      </c>
      <c r="M1220" s="165">
        <v>-65.83</v>
      </c>
      <c r="N1220" s="165"/>
      <c r="O1220" s="44" t="s">
        <v>17</v>
      </c>
      <c r="P1220" s="165" t="s">
        <v>11356</v>
      </c>
    </row>
    <row r="1221" spans="1:16" s="75" customFormat="1" ht="13" customHeight="1" x14ac:dyDescent="0.15">
      <c r="A1221" s="44">
        <v>1220</v>
      </c>
      <c r="B1221" s="215" t="s">
        <v>6767</v>
      </c>
      <c r="C1221" s="215">
        <v>20</v>
      </c>
      <c r="D1221" s="165" t="s">
        <v>3270</v>
      </c>
      <c r="E1221" s="334" t="s">
        <v>3224</v>
      </c>
      <c r="F1221" s="165">
        <v>600</v>
      </c>
      <c r="G1221" s="165">
        <v>1210</v>
      </c>
      <c r="H1221" s="165">
        <v>2.7781512503836434</v>
      </c>
      <c r="I1221" s="165">
        <v>3.0827853703164498</v>
      </c>
      <c r="J1221" s="165" t="s">
        <v>11354</v>
      </c>
      <c r="K1221" s="165" t="s">
        <v>10705</v>
      </c>
      <c r="L1221" s="165">
        <v>18.3</v>
      </c>
      <c r="M1221" s="165">
        <v>-65.83</v>
      </c>
      <c r="N1221" s="165"/>
      <c r="O1221" s="44" t="s">
        <v>17</v>
      </c>
      <c r="P1221" s="165" t="s">
        <v>11357</v>
      </c>
    </row>
    <row r="1222" spans="1:16" s="75" customFormat="1" ht="13" customHeight="1" x14ac:dyDescent="0.15">
      <c r="A1222" s="44">
        <v>1221</v>
      </c>
      <c r="B1222" s="215" t="s">
        <v>6767</v>
      </c>
      <c r="C1222" s="215">
        <v>20</v>
      </c>
      <c r="D1222" s="165" t="s">
        <v>3270</v>
      </c>
      <c r="E1222" s="334" t="s">
        <v>3224</v>
      </c>
      <c r="F1222" s="165">
        <v>500</v>
      </c>
      <c r="G1222" s="165">
        <v>1488.3</v>
      </c>
      <c r="H1222" s="165">
        <v>2.6989700043360192</v>
      </c>
      <c r="I1222" s="165">
        <v>3.1726904817558474</v>
      </c>
      <c r="J1222" s="165" t="s">
        <v>11354</v>
      </c>
      <c r="K1222" s="165" t="s">
        <v>10705</v>
      </c>
      <c r="L1222" s="165">
        <v>18.3</v>
      </c>
      <c r="M1222" s="165">
        <v>-65.83</v>
      </c>
      <c r="N1222" s="165"/>
      <c r="O1222" s="44" t="s">
        <v>17</v>
      </c>
      <c r="P1222" s="165" t="s">
        <v>11358</v>
      </c>
    </row>
    <row r="1223" spans="1:16" s="75" customFormat="1" ht="13" customHeight="1" x14ac:dyDescent="0.15">
      <c r="A1223" s="44">
        <v>1222</v>
      </c>
      <c r="B1223" s="215" t="s">
        <v>6767</v>
      </c>
      <c r="C1223" s="215">
        <v>20</v>
      </c>
      <c r="D1223" s="165" t="s">
        <v>3270</v>
      </c>
      <c r="E1223" s="334" t="s">
        <v>3225</v>
      </c>
      <c r="F1223" s="165">
        <v>245</v>
      </c>
      <c r="G1223" s="165">
        <v>791</v>
      </c>
      <c r="H1223" s="165">
        <v>2.389166084364533</v>
      </c>
      <c r="I1223" s="165">
        <v>2.898176483497676</v>
      </c>
      <c r="J1223" s="165" t="s">
        <v>11281</v>
      </c>
      <c r="K1223" s="165" t="s">
        <v>10705</v>
      </c>
      <c r="L1223" s="165">
        <v>27.78</v>
      </c>
      <c r="M1223" s="165">
        <v>107.85</v>
      </c>
      <c r="N1223" s="165"/>
      <c r="O1223" s="44" t="s">
        <v>17</v>
      </c>
      <c r="P1223" s="165" t="s">
        <v>11359</v>
      </c>
    </row>
    <row r="1224" spans="1:16" s="75" customFormat="1" ht="13" customHeight="1" x14ac:dyDescent="0.15">
      <c r="A1224" s="44">
        <v>1223</v>
      </c>
      <c r="B1224" s="215" t="s">
        <v>6767</v>
      </c>
      <c r="C1224" s="215">
        <v>20</v>
      </c>
      <c r="D1224" s="165" t="s">
        <v>3270</v>
      </c>
      <c r="E1224" s="334" t="s">
        <v>3225</v>
      </c>
      <c r="F1224" s="165">
        <v>953.99999999999989</v>
      </c>
      <c r="G1224" s="165">
        <v>1298</v>
      </c>
      <c r="H1224" s="165">
        <v>2.9795483747040943</v>
      </c>
      <c r="I1224" s="165">
        <v>3.11327469246435</v>
      </c>
      <c r="J1224" s="165" t="s">
        <v>11281</v>
      </c>
      <c r="K1224" s="165" t="s">
        <v>10705</v>
      </c>
      <c r="L1224" s="165">
        <v>27.1</v>
      </c>
      <c r="M1224" s="165">
        <v>107.8</v>
      </c>
      <c r="N1224" s="165"/>
      <c r="O1224" s="44" t="s">
        <v>17</v>
      </c>
      <c r="P1224" s="165" t="s">
        <v>11286</v>
      </c>
    </row>
    <row r="1225" spans="1:16" s="75" customFormat="1" ht="13" customHeight="1" x14ac:dyDescent="0.15">
      <c r="A1225" s="44">
        <v>1224</v>
      </c>
      <c r="B1225" s="215" t="s">
        <v>6767</v>
      </c>
      <c r="C1225" s="215">
        <v>20</v>
      </c>
      <c r="D1225" s="165" t="s">
        <v>3270</v>
      </c>
      <c r="E1225" s="334" t="s">
        <v>3225</v>
      </c>
      <c r="F1225" s="165">
        <v>690</v>
      </c>
      <c r="G1225" s="165">
        <v>2089</v>
      </c>
      <c r="H1225" s="165">
        <v>2.8388490907372543</v>
      </c>
      <c r="I1225" s="165">
        <v>3.3199384399803082</v>
      </c>
      <c r="J1225" s="165" t="s">
        <v>11281</v>
      </c>
      <c r="K1225" s="165" t="s">
        <v>10705</v>
      </c>
      <c r="L1225" s="165">
        <v>25.75</v>
      </c>
      <c r="M1225" s="165">
        <v>108.09</v>
      </c>
      <c r="N1225" s="165"/>
      <c r="O1225" s="44" t="s">
        <v>17</v>
      </c>
      <c r="P1225" s="165" t="s">
        <v>11287</v>
      </c>
    </row>
    <row r="1226" spans="1:16" s="75" customFormat="1" ht="13" customHeight="1" x14ac:dyDescent="0.15">
      <c r="A1226" s="44">
        <v>1225</v>
      </c>
      <c r="B1226" s="215" t="s">
        <v>6767</v>
      </c>
      <c r="C1226" s="215">
        <v>20</v>
      </c>
      <c r="D1226" s="165" t="s">
        <v>3270</v>
      </c>
      <c r="E1226" s="334" t="s">
        <v>3225</v>
      </c>
      <c r="F1226" s="165">
        <v>778</v>
      </c>
      <c r="G1226" s="165">
        <v>2346</v>
      </c>
      <c r="H1226" s="165">
        <v>2.8909795969896885</v>
      </c>
      <c r="I1226" s="165">
        <v>3.370328007779511</v>
      </c>
      <c r="J1226" s="165" t="s">
        <v>11281</v>
      </c>
      <c r="K1226" s="165" t="s">
        <v>10705</v>
      </c>
      <c r="L1226" s="165">
        <v>26.7</v>
      </c>
      <c r="M1226" s="165">
        <v>105.9</v>
      </c>
      <c r="N1226" s="165"/>
      <c r="O1226" s="44" t="s">
        <v>17</v>
      </c>
      <c r="P1226" s="165" t="s">
        <v>11436</v>
      </c>
    </row>
    <row r="1227" spans="1:16" s="75" customFormat="1" ht="13" customHeight="1" x14ac:dyDescent="0.15">
      <c r="A1227" s="44">
        <v>1226</v>
      </c>
      <c r="B1227" s="215" t="s">
        <v>6767</v>
      </c>
      <c r="C1227" s="215">
        <v>20</v>
      </c>
      <c r="D1227" s="165" t="s">
        <v>3270</v>
      </c>
      <c r="E1227" s="334" t="s">
        <v>3225</v>
      </c>
      <c r="F1227" s="165">
        <v>638</v>
      </c>
      <c r="G1227" s="165">
        <v>1224</v>
      </c>
      <c r="H1227" s="165">
        <v>2.8048206787211623</v>
      </c>
      <c r="I1227" s="165">
        <v>3.0877814178095426</v>
      </c>
      <c r="J1227" s="165" t="s">
        <v>11281</v>
      </c>
      <c r="K1227" s="165" t="s">
        <v>10705</v>
      </c>
      <c r="L1227" s="165">
        <v>28.4</v>
      </c>
      <c r="M1227" s="165">
        <v>97</v>
      </c>
      <c r="N1227" s="165"/>
      <c r="O1227" s="44" t="s">
        <v>17</v>
      </c>
      <c r="P1227" s="165" t="s">
        <v>11513</v>
      </c>
    </row>
    <row r="1228" spans="1:16" s="74" customFormat="1" ht="13" customHeight="1" x14ac:dyDescent="0.15">
      <c r="A1228" s="44">
        <v>1227</v>
      </c>
      <c r="B1228" s="215" t="s">
        <v>6767</v>
      </c>
      <c r="C1228" s="215">
        <v>20</v>
      </c>
      <c r="D1228" s="165" t="s">
        <v>3270</v>
      </c>
      <c r="E1228" s="334" t="s">
        <v>3225</v>
      </c>
      <c r="F1228" s="165">
        <v>422</v>
      </c>
      <c r="G1228" s="165">
        <v>752</v>
      </c>
      <c r="H1228" s="165">
        <v>2.6253124509616743</v>
      </c>
      <c r="I1228" s="165">
        <v>2.8762178405916421</v>
      </c>
      <c r="J1228" s="165" t="s">
        <v>11281</v>
      </c>
      <c r="K1228" s="165" t="s">
        <v>10705</v>
      </c>
      <c r="L1228" s="165">
        <v>33.299999999999997</v>
      </c>
      <c r="M1228" s="165">
        <v>106.1</v>
      </c>
      <c r="N1228" s="165"/>
      <c r="O1228" s="44" t="s">
        <v>17</v>
      </c>
      <c r="P1228" s="165" t="s">
        <v>11514</v>
      </c>
    </row>
    <row r="1229" spans="1:16" s="74" customFormat="1" ht="13" customHeight="1" x14ac:dyDescent="0.15">
      <c r="A1229" s="44">
        <v>1228</v>
      </c>
      <c r="B1229" s="215" t="s">
        <v>6767</v>
      </c>
      <c r="C1229" s="215">
        <v>20</v>
      </c>
      <c r="D1229" s="165" t="s">
        <v>3270</v>
      </c>
      <c r="E1229" s="334" t="s">
        <v>3225</v>
      </c>
      <c r="F1229" s="165">
        <v>401.99999999999972</v>
      </c>
      <c r="G1229" s="165">
        <v>853.99999999999989</v>
      </c>
      <c r="H1229" s="165">
        <v>2.6042260530844699</v>
      </c>
      <c r="I1229" s="165">
        <v>2.9314578706890044</v>
      </c>
      <c r="J1229" s="165" t="s">
        <v>11281</v>
      </c>
      <c r="K1229" s="165" t="s">
        <v>10705</v>
      </c>
      <c r="L1229" s="165">
        <v>33.200000000000003</v>
      </c>
      <c r="M1229" s="165">
        <v>107.5</v>
      </c>
      <c r="N1229" s="165"/>
      <c r="O1229" s="44" t="s">
        <v>17</v>
      </c>
      <c r="P1229" s="165" t="s">
        <v>11515</v>
      </c>
    </row>
    <row r="1230" spans="1:16" s="74" customFormat="1" ht="13" customHeight="1" x14ac:dyDescent="0.15">
      <c r="A1230" s="44">
        <v>1229</v>
      </c>
      <c r="B1230" s="215" t="s">
        <v>6767</v>
      </c>
      <c r="C1230" s="215">
        <v>20</v>
      </c>
      <c r="D1230" s="165" t="s">
        <v>3270</v>
      </c>
      <c r="E1230" s="334" t="s">
        <v>3225</v>
      </c>
      <c r="F1230" s="165">
        <v>494.00000000000011</v>
      </c>
      <c r="G1230" s="165">
        <v>1137</v>
      </c>
      <c r="H1230" s="165">
        <v>2.6937269489236475</v>
      </c>
      <c r="I1230" s="165">
        <v>3.0557604646877348</v>
      </c>
      <c r="J1230" s="165" t="s">
        <v>11281</v>
      </c>
      <c r="K1230" s="165" t="s">
        <v>10705</v>
      </c>
      <c r="L1230" s="165">
        <v>33.299999999999997</v>
      </c>
      <c r="M1230" s="165">
        <v>108.3</v>
      </c>
      <c r="N1230" s="165"/>
      <c r="O1230" s="44" t="s">
        <v>17</v>
      </c>
      <c r="P1230" s="165" t="s">
        <v>11437</v>
      </c>
    </row>
    <row r="1231" spans="1:16" s="74" customFormat="1" ht="13" customHeight="1" x14ac:dyDescent="0.15">
      <c r="A1231" s="44">
        <v>1230</v>
      </c>
      <c r="B1231" s="215" t="s">
        <v>6767</v>
      </c>
      <c r="C1231" s="215">
        <v>20</v>
      </c>
      <c r="D1231" s="165" t="s">
        <v>3270</v>
      </c>
      <c r="E1231" s="334" t="s">
        <v>3225</v>
      </c>
      <c r="F1231" s="165">
        <v>739</v>
      </c>
      <c r="G1231" s="165">
        <v>1441</v>
      </c>
      <c r="H1231" s="165">
        <v>2.8686444383948242</v>
      </c>
      <c r="I1231" s="165">
        <v>3.1586639808139885</v>
      </c>
      <c r="J1231" s="165" t="s">
        <v>11281</v>
      </c>
      <c r="K1231" s="165" t="s">
        <v>10705</v>
      </c>
      <c r="L1231" s="165">
        <v>27.1</v>
      </c>
      <c r="M1231" s="165">
        <v>99.2</v>
      </c>
      <c r="N1231" s="165"/>
      <c r="O1231" s="44" t="s">
        <v>17</v>
      </c>
      <c r="P1231" s="165" t="s">
        <v>11438</v>
      </c>
    </row>
    <row r="1232" spans="1:16" s="74" customFormat="1" ht="13" customHeight="1" x14ac:dyDescent="0.15">
      <c r="A1232" s="44">
        <v>1231</v>
      </c>
      <c r="B1232" s="215" t="s">
        <v>6767</v>
      </c>
      <c r="C1232" s="215">
        <v>20</v>
      </c>
      <c r="D1232" s="165" t="s">
        <v>3270</v>
      </c>
      <c r="E1232" s="334" t="s">
        <v>3225</v>
      </c>
      <c r="F1232" s="165">
        <v>543</v>
      </c>
      <c r="G1232" s="165">
        <v>1198</v>
      </c>
      <c r="H1232" s="165">
        <v>2.7347998295888467</v>
      </c>
      <c r="I1232" s="165">
        <v>3.0784568180532927</v>
      </c>
      <c r="J1232" s="165" t="s">
        <v>11281</v>
      </c>
      <c r="K1232" s="165" t="s">
        <v>10705</v>
      </c>
      <c r="L1232" s="165">
        <v>33.5</v>
      </c>
      <c r="M1232" s="165">
        <v>108.5</v>
      </c>
      <c r="N1232" s="165"/>
      <c r="O1232" s="44" t="s">
        <v>17</v>
      </c>
      <c r="P1232" s="165" t="s">
        <v>11439</v>
      </c>
    </row>
    <row r="1233" spans="1:16" s="74" customFormat="1" ht="13" customHeight="1" x14ac:dyDescent="0.15">
      <c r="A1233" s="44">
        <v>1232</v>
      </c>
      <c r="B1233" s="215" t="s">
        <v>6767</v>
      </c>
      <c r="C1233" s="215">
        <v>20</v>
      </c>
      <c r="D1233" s="165" t="s">
        <v>3270</v>
      </c>
      <c r="E1233" s="334" t="s">
        <v>3225</v>
      </c>
      <c r="F1233" s="165">
        <v>670</v>
      </c>
      <c r="G1233" s="165">
        <v>1224</v>
      </c>
      <c r="H1233" s="165">
        <v>2.826074802700826</v>
      </c>
      <c r="I1233" s="165">
        <v>3.0877814178095426</v>
      </c>
      <c r="J1233" s="165" t="s">
        <v>11281</v>
      </c>
      <c r="K1233" s="165" t="s">
        <v>10705</v>
      </c>
      <c r="L1233" s="165">
        <v>28.7</v>
      </c>
      <c r="M1233" s="165">
        <v>96.7</v>
      </c>
      <c r="N1233" s="165"/>
      <c r="O1233" s="44" t="s">
        <v>17</v>
      </c>
      <c r="P1233" s="165" t="s">
        <v>11440</v>
      </c>
    </row>
    <row r="1234" spans="1:16" s="74" customFormat="1" ht="13" customHeight="1" x14ac:dyDescent="0.15">
      <c r="A1234" s="44">
        <v>1233</v>
      </c>
      <c r="B1234" s="215" t="s">
        <v>6767</v>
      </c>
      <c r="C1234" s="215">
        <v>20</v>
      </c>
      <c r="D1234" s="165" t="s">
        <v>3270</v>
      </c>
      <c r="E1234" s="334" t="s">
        <v>3225</v>
      </c>
      <c r="F1234" s="165">
        <v>259</v>
      </c>
      <c r="G1234" s="165">
        <v>288</v>
      </c>
      <c r="H1234" s="165">
        <v>2.4132997640812524</v>
      </c>
      <c r="I1234" s="165">
        <v>2.4593924877592306</v>
      </c>
      <c r="J1234" s="165" t="s">
        <v>11281</v>
      </c>
      <c r="K1234" s="165" t="s">
        <v>10705</v>
      </c>
      <c r="L1234" s="165">
        <v>35.47</v>
      </c>
      <c r="M1234" s="165">
        <v>111.99</v>
      </c>
      <c r="N1234" s="165"/>
      <c r="O1234" s="44" t="s">
        <v>17</v>
      </c>
      <c r="P1234" s="165" t="s">
        <v>11442</v>
      </c>
    </row>
    <row r="1235" spans="1:16" s="74" customFormat="1" ht="13" customHeight="1" x14ac:dyDescent="0.15">
      <c r="A1235" s="44">
        <v>1234</v>
      </c>
      <c r="B1235" s="215" t="s">
        <v>6767</v>
      </c>
      <c r="C1235" s="215">
        <v>20</v>
      </c>
      <c r="D1235" s="165" t="s">
        <v>3270</v>
      </c>
      <c r="E1235" s="334" t="s">
        <v>3225</v>
      </c>
      <c r="F1235" s="165">
        <v>192</v>
      </c>
      <c r="G1235" s="165">
        <v>428</v>
      </c>
      <c r="H1235" s="165">
        <v>2.2833012287035497</v>
      </c>
      <c r="I1235" s="165">
        <v>2.6314437690131718</v>
      </c>
      <c r="J1235" s="165" t="s">
        <v>11281</v>
      </c>
      <c r="K1235" s="165" t="s">
        <v>10705</v>
      </c>
      <c r="L1235" s="165">
        <v>37.68</v>
      </c>
      <c r="M1235" s="165">
        <v>111.86</v>
      </c>
      <c r="N1235" s="165"/>
      <c r="O1235" s="44" t="s">
        <v>17</v>
      </c>
      <c r="P1235" s="165" t="s">
        <v>11290</v>
      </c>
    </row>
    <row r="1236" spans="1:16" s="74" customFormat="1" ht="13" customHeight="1" x14ac:dyDescent="0.15">
      <c r="A1236" s="44">
        <v>1235</v>
      </c>
      <c r="B1236" s="215" t="s">
        <v>6767</v>
      </c>
      <c r="C1236" s="215">
        <v>20</v>
      </c>
      <c r="D1236" s="165" t="s">
        <v>3270</v>
      </c>
      <c r="E1236" s="334" t="s">
        <v>3225</v>
      </c>
      <c r="F1236" s="165">
        <v>194</v>
      </c>
      <c r="G1236" s="165">
        <v>444.00000000000011</v>
      </c>
      <c r="H1236" s="165">
        <v>2.2878017299302265</v>
      </c>
      <c r="I1236" s="165">
        <v>2.6473829701146201</v>
      </c>
      <c r="J1236" s="165" t="s">
        <v>11281</v>
      </c>
      <c r="K1236" s="165" t="s">
        <v>10705</v>
      </c>
      <c r="L1236" s="165">
        <v>37.22</v>
      </c>
      <c r="M1236" s="165">
        <v>111.14</v>
      </c>
      <c r="N1236" s="165"/>
      <c r="O1236" s="44" t="s">
        <v>17</v>
      </c>
      <c r="P1236" s="165" t="s">
        <v>11291</v>
      </c>
    </row>
    <row r="1237" spans="1:16" s="74" customFormat="1" ht="13" customHeight="1" x14ac:dyDescent="0.15">
      <c r="A1237" s="44">
        <v>1236</v>
      </c>
      <c r="B1237" s="215" t="s">
        <v>6767</v>
      </c>
      <c r="C1237" s="215">
        <v>20</v>
      </c>
      <c r="D1237" s="165" t="s">
        <v>3270</v>
      </c>
      <c r="E1237" s="334" t="s">
        <v>3225</v>
      </c>
      <c r="F1237" s="165">
        <v>383</v>
      </c>
      <c r="G1237" s="165">
        <v>495</v>
      </c>
      <c r="H1237" s="165">
        <v>2.5831987739686233</v>
      </c>
      <c r="I1237" s="165">
        <v>2.6946051989335684</v>
      </c>
      <c r="J1237" s="165" t="s">
        <v>11281</v>
      </c>
      <c r="K1237" s="165" t="s">
        <v>10705</v>
      </c>
      <c r="L1237" s="165">
        <v>35.43</v>
      </c>
      <c r="M1237" s="165">
        <v>111.98</v>
      </c>
      <c r="N1237" s="165"/>
      <c r="O1237" s="44" t="s">
        <v>17</v>
      </c>
      <c r="P1237" s="165" t="s">
        <v>11133</v>
      </c>
    </row>
    <row r="1238" spans="1:16" s="74" customFormat="1" ht="13" customHeight="1" x14ac:dyDescent="0.15">
      <c r="A1238" s="44">
        <v>1237</v>
      </c>
      <c r="B1238" s="215" t="s">
        <v>6767</v>
      </c>
      <c r="C1238" s="215">
        <v>20</v>
      </c>
      <c r="D1238" s="165" t="s">
        <v>3270</v>
      </c>
      <c r="E1238" s="334" t="s">
        <v>3225</v>
      </c>
      <c r="F1238" s="165">
        <v>186</v>
      </c>
      <c r="G1238" s="165">
        <v>531</v>
      </c>
      <c r="H1238" s="165">
        <v>2.2695129442179169</v>
      </c>
      <c r="I1238" s="165">
        <v>2.7250945210814694</v>
      </c>
      <c r="J1238" s="165" t="s">
        <v>11281</v>
      </c>
      <c r="K1238" s="165" t="s">
        <v>10705</v>
      </c>
      <c r="L1238" s="165">
        <v>36.18</v>
      </c>
      <c r="M1238" s="165">
        <v>111.02</v>
      </c>
      <c r="N1238" s="165"/>
      <c r="O1238" s="44" t="s">
        <v>17</v>
      </c>
      <c r="P1238" s="165" t="s">
        <v>11134</v>
      </c>
    </row>
    <row r="1239" spans="1:16" s="74" customFormat="1" ht="13" customHeight="1" x14ac:dyDescent="0.15">
      <c r="A1239" s="44">
        <v>1238</v>
      </c>
      <c r="B1239" s="215" t="s">
        <v>6767</v>
      </c>
      <c r="C1239" s="215">
        <v>20</v>
      </c>
      <c r="D1239" s="165" t="s">
        <v>3270</v>
      </c>
      <c r="E1239" s="334" t="s">
        <v>3225</v>
      </c>
      <c r="F1239" s="165">
        <v>200</v>
      </c>
      <c r="G1239" s="165">
        <v>542</v>
      </c>
      <c r="H1239" s="165">
        <v>2.3010299956639804</v>
      </c>
      <c r="I1239" s="165">
        <v>2.7339992865383875</v>
      </c>
      <c r="J1239" s="165" t="s">
        <v>11281</v>
      </c>
      <c r="K1239" s="165" t="s">
        <v>10705</v>
      </c>
      <c r="L1239" s="165">
        <v>42.3</v>
      </c>
      <c r="M1239" s="165">
        <v>119</v>
      </c>
      <c r="N1239" s="165"/>
      <c r="O1239" s="44" t="s">
        <v>17</v>
      </c>
      <c r="P1239" s="165" t="s">
        <v>11135</v>
      </c>
    </row>
    <row r="1240" spans="1:16" s="74" customFormat="1" ht="13" customHeight="1" x14ac:dyDescent="0.15">
      <c r="A1240" s="44">
        <v>1239</v>
      </c>
      <c r="B1240" s="215" t="s">
        <v>6767</v>
      </c>
      <c r="C1240" s="215">
        <v>20</v>
      </c>
      <c r="D1240" s="165" t="s">
        <v>3270</v>
      </c>
      <c r="E1240" s="334" t="s">
        <v>3225</v>
      </c>
      <c r="F1240" s="165">
        <v>202</v>
      </c>
      <c r="G1240" s="165">
        <v>548</v>
      </c>
      <c r="H1240" s="165">
        <v>2.3053513694466239</v>
      </c>
      <c r="I1240" s="165">
        <v>2.7387805584843696</v>
      </c>
      <c r="J1240" s="165" t="s">
        <v>11281</v>
      </c>
      <c r="K1240" s="165" t="s">
        <v>10705</v>
      </c>
      <c r="L1240" s="165">
        <v>39.799999999999997</v>
      </c>
      <c r="M1240" s="165">
        <v>115.6</v>
      </c>
      <c r="N1240" s="165"/>
      <c r="O1240" s="44" t="s">
        <v>17</v>
      </c>
      <c r="P1240" s="165" t="s">
        <v>11229</v>
      </c>
    </row>
    <row r="1241" spans="1:16" s="74" customFormat="1" ht="13" customHeight="1" x14ac:dyDescent="0.15">
      <c r="A1241" s="44">
        <v>1240</v>
      </c>
      <c r="B1241" s="215" t="s">
        <v>6767</v>
      </c>
      <c r="C1241" s="215">
        <v>20</v>
      </c>
      <c r="D1241" s="165" t="s">
        <v>3270</v>
      </c>
      <c r="E1241" s="334" t="s">
        <v>3225</v>
      </c>
      <c r="F1241" s="165">
        <v>198</v>
      </c>
      <c r="G1241" s="165">
        <v>549</v>
      </c>
      <c r="H1241" s="165">
        <v>2.2966651902615305</v>
      </c>
      <c r="I1241" s="165">
        <v>2.7395723444500923</v>
      </c>
      <c r="J1241" s="165" t="s">
        <v>11281</v>
      </c>
      <c r="K1241" s="165" t="s">
        <v>10705</v>
      </c>
      <c r="L1241" s="165">
        <v>36.270000000000003</v>
      </c>
      <c r="M1241" s="165">
        <v>111</v>
      </c>
      <c r="N1241" s="165"/>
      <c r="O1241" s="44" t="s">
        <v>17</v>
      </c>
      <c r="P1241" s="165" t="s">
        <v>11230</v>
      </c>
    </row>
    <row r="1242" spans="1:16" s="74" customFormat="1" ht="13" customHeight="1" x14ac:dyDescent="0.15">
      <c r="A1242" s="44">
        <v>1241</v>
      </c>
      <c r="B1242" s="215" t="s">
        <v>6767</v>
      </c>
      <c r="C1242" s="215">
        <v>20</v>
      </c>
      <c r="D1242" s="165" t="s">
        <v>3270</v>
      </c>
      <c r="E1242" s="334" t="s">
        <v>3225</v>
      </c>
      <c r="F1242" s="165">
        <v>244</v>
      </c>
      <c r="G1242" s="165">
        <v>592</v>
      </c>
      <c r="H1242" s="165">
        <v>2.3873898263387288</v>
      </c>
      <c r="I1242" s="165">
        <v>2.77232170672292</v>
      </c>
      <c r="J1242" s="165" t="s">
        <v>11281</v>
      </c>
      <c r="K1242" s="165" t="s">
        <v>10705</v>
      </c>
      <c r="L1242" s="165">
        <v>37.08</v>
      </c>
      <c r="M1242" s="165">
        <v>111.23</v>
      </c>
      <c r="N1242" s="165"/>
      <c r="O1242" s="44" t="s">
        <v>17</v>
      </c>
      <c r="P1242" s="165" t="s">
        <v>11231</v>
      </c>
    </row>
    <row r="1243" spans="1:16" s="74" customFormat="1" ht="13" customHeight="1" x14ac:dyDescent="0.15">
      <c r="A1243" s="44">
        <v>1242</v>
      </c>
      <c r="B1243" s="215" t="s">
        <v>6767</v>
      </c>
      <c r="C1243" s="215">
        <v>20</v>
      </c>
      <c r="D1243" s="165" t="s">
        <v>3270</v>
      </c>
      <c r="E1243" s="334" t="s">
        <v>3225</v>
      </c>
      <c r="F1243" s="165">
        <v>252</v>
      </c>
      <c r="G1243" s="165">
        <v>596</v>
      </c>
      <c r="H1243" s="165">
        <v>2.4014005407815442</v>
      </c>
      <c r="I1243" s="165">
        <v>2.7752462597402361</v>
      </c>
      <c r="J1243" s="165" t="s">
        <v>11281</v>
      </c>
      <c r="K1243" s="165" t="s">
        <v>10705</v>
      </c>
      <c r="L1243" s="165">
        <v>33.5</v>
      </c>
      <c r="M1243" s="165">
        <v>104.83</v>
      </c>
      <c r="N1243" s="165"/>
      <c r="O1243" s="44" t="s">
        <v>17</v>
      </c>
      <c r="P1243" s="165" t="s">
        <v>11301</v>
      </c>
    </row>
    <row r="1244" spans="1:16" s="74" customFormat="1" ht="13" customHeight="1" x14ac:dyDescent="0.15">
      <c r="A1244" s="44">
        <v>1243</v>
      </c>
      <c r="B1244" s="215" t="s">
        <v>6767</v>
      </c>
      <c r="C1244" s="215">
        <v>20</v>
      </c>
      <c r="D1244" s="165" t="s">
        <v>3270</v>
      </c>
      <c r="E1244" s="334" t="s">
        <v>3225</v>
      </c>
      <c r="F1244" s="165">
        <v>224</v>
      </c>
      <c r="G1244" s="165">
        <v>629</v>
      </c>
      <c r="H1244" s="165">
        <v>2.3502480183341623</v>
      </c>
      <c r="I1244" s="165">
        <v>2.7986506454452686</v>
      </c>
      <c r="J1244" s="165" t="s">
        <v>11281</v>
      </c>
      <c r="K1244" s="165" t="s">
        <v>10705</v>
      </c>
      <c r="L1244" s="165">
        <v>37.200000000000003</v>
      </c>
      <c r="M1244" s="165">
        <v>113.55</v>
      </c>
      <c r="N1244" s="165"/>
      <c r="O1244" s="44" t="s">
        <v>17</v>
      </c>
      <c r="P1244" s="165" t="s">
        <v>11302</v>
      </c>
    </row>
    <row r="1245" spans="1:16" s="74" customFormat="1" ht="13" customHeight="1" x14ac:dyDescent="0.15">
      <c r="A1245" s="44">
        <v>1244</v>
      </c>
      <c r="B1245" s="215" t="s">
        <v>6767</v>
      </c>
      <c r="C1245" s="215">
        <v>20</v>
      </c>
      <c r="D1245" s="165" t="s">
        <v>3270</v>
      </c>
      <c r="E1245" s="334" t="s">
        <v>3225</v>
      </c>
      <c r="F1245" s="165">
        <v>298</v>
      </c>
      <c r="G1245" s="165">
        <v>630</v>
      </c>
      <c r="H1245" s="165">
        <v>2.4742162640762548</v>
      </c>
      <c r="I1245" s="165">
        <v>2.7993405494535821</v>
      </c>
      <c r="J1245" s="165" t="s">
        <v>11281</v>
      </c>
      <c r="K1245" s="165" t="s">
        <v>10705</v>
      </c>
      <c r="L1245" s="165">
        <v>36.97</v>
      </c>
      <c r="M1245" s="165">
        <v>112.08</v>
      </c>
      <c r="N1245" s="165"/>
      <c r="O1245" s="44" t="s">
        <v>17</v>
      </c>
      <c r="P1245" s="165" t="s">
        <v>11226</v>
      </c>
    </row>
    <row r="1246" spans="1:16" s="74" customFormat="1" ht="13" customHeight="1" x14ac:dyDescent="0.15">
      <c r="A1246" s="44">
        <v>1245</v>
      </c>
      <c r="B1246" s="215" t="s">
        <v>6767</v>
      </c>
      <c r="C1246" s="215">
        <v>20</v>
      </c>
      <c r="D1246" s="165" t="s">
        <v>3270</v>
      </c>
      <c r="E1246" s="334" t="s">
        <v>3225</v>
      </c>
      <c r="F1246" s="165">
        <v>239</v>
      </c>
      <c r="G1246" s="165">
        <v>666</v>
      </c>
      <c r="H1246" s="165">
        <v>2.3783979009481371</v>
      </c>
      <c r="I1246" s="165">
        <v>2.823474229170301</v>
      </c>
      <c r="J1246" s="165" t="s">
        <v>11281</v>
      </c>
      <c r="K1246" s="165" t="s">
        <v>10705</v>
      </c>
      <c r="L1246" s="165">
        <v>36.65</v>
      </c>
      <c r="M1246" s="165">
        <v>112.05</v>
      </c>
      <c r="N1246" s="165"/>
      <c r="O1246" s="44" t="s">
        <v>17</v>
      </c>
      <c r="P1246" s="165" t="s">
        <v>11227</v>
      </c>
    </row>
    <row r="1247" spans="1:16" s="74" customFormat="1" ht="13" customHeight="1" x14ac:dyDescent="0.15">
      <c r="A1247" s="44">
        <v>1246</v>
      </c>
      <c r="B1247" s="215" t="s">
        <v>6767</v>
      </c>
      <c r="C1247" s="215">
        <v>20</v>
      </c>
      <c r="D1247" s="165" t="s">
        <v>3270</v>
      </c>
      <c r="E1247" s="334" t="s">
        <v>3225</v>
      </c>
      <c r="F1247" s="165">
        <v>394</v>
      </c>
      <c r="G1247" s="165">
        <v>698</v>
      </c>
      <c r="H1247" s="165">
        <v>2.5954962218255742</v>
      </c>
      <c r="I1247" s="165">
        <v>2.84385542262316</v>
      </c>
      <c r="J1247" s="165" t="s">
        <v>11281</v>
      </c>
      <c r="K1247" s="165" t="s">
        <v>10705</v>
      </c>
      <c r="L1247" s="165">
        <v>30.9</v>
      </c>
      <c r="M1247" s="165">
        <v>103.1</v>
      </c>
      <c r="N1247" s="165"/>
      <c r="O1247" s="44" t="s">
        <v>17</v>
      </c>
      <c r="P1247" s="165" t="s">
        <v>11310</v>
      </c>
    </row>
    <row r="1248" spans="1:16" s="74" customFormat="1" ht="13" customHeight="1" x14ac:dyDescent="0.15">
      <c r="A1248" s="44">
        <v>1247</v>
      </c>
      <c r="B1248" s="215" t="s">
        <v>6767</v>
      </c>
      <c r="C1248" s="215">
        <v>20</v>
      </c>
      <c r="D1248" s="165" t="s">
        <v>3270</v>
      </c>
      <c r="E1248" s="334" t="s">
        <v>3225</v>
      </c>
      <c r="F1248" s="165">
        <v>443</v>
      </c>
      <c r="G1248" s="165">
        <v>734</v>
      </c>
      <c r="H1248" s="165">
        <v>2.6464037262230686</v>
      </c>
      <c r="I1248" s="165">
        <v>2.865696059916071</v>
      </c>
      <c r="J1248" s="165" t="s">
        <v>11281</v>
      </c>
      <c r="K1248" s="165" t="s">
        <v>10705</v>
      </c>
      <c r="L1248" s="165">
        <v>33.53</v>
      </c>
      <c r="M1248" s="165">
        <v>104.91</v>
      </c>
      <c r="N1248" s="165"/>
      <c r="O1248" s="44" t="s">
        <v>17</v>
      </c>
      <c r="P1248" s="165" t="s">
        <v>11306</v>
      </c>
    </row>
    <row r="1249" spans="1:16" s="74" customFormat="1" ht="13" customHeight="1" x14ac:dyDescent="0.15">
      <c r="A1249" s="44">
        <v>1248</v>
      </c>
      <c r="B1249" s="215" t="s">
        <v>6767</v>
      </c>
      <c r="C1249" s="215">
        <v>20</v>
      </c>
      <c r="D1249" s="165" t="s">
        <v>3270</v>
      </c>
      <c r="E1249" s="334" t="s">
        <v>3225</v>
      </c>
      <c r="F1249" s="165">
        <v>455.99999999999972</v>
      </c>
      <c r="G1249" s="165">
        <v>738</v>
      </c>
      <c r="H1249" s="165">
        <v>2.6589648426644348</v>
      </c>
      <c r="I1249" s="165">
        <v>2.8680563618230406</v>
      </c>
      <c r="J1249" s="165" t="s">
        <v>11281</v>
      </c>
      <c r="K1249" s="165" t="s">
        <v>10705</v>
      </c>
      <c r="L1249" s="165">
        <v>33.4</v>
      </c>
      <c r="M1249" s="165">
        <v>108.4</v>
      </c>
      <c r="N1249" s="165"/>
      <c r="O1249" s="44" t="s">
        <v>17</v>
      </c>
      <c r="P1249" s="165" t="s">
        <v>11385</v>
      </c>
    </row>
    <row r="1250" spans="1:16" s="74" customFormat="1" ht="13" customHeight="1" x14ac:dyDescent="0.15">
      <c r="A1250" s="44">
        <v>1249</v>
      </c>
      <c r="B1250" s="215" t="s">
        <v>6767</v>
      </c>
      <c r="C1250" s="215">
        <v>20</v>
      </c>
      <c r="D1250" s="165" t="s">
        <v>3270</v>
      </c>
      <c r="E1250" s="334" t="s">
        <v>3225</v>
      </c>
      <c r="F1250" s="165">
        <v>285</v>
      </c>
      <c r="G1250" s="165">
        <v>741</v>
      </c>
      <c r="H1250" s="165">
        <v>2.4548448600085102</v>
      </c>
      <c r="I1250" s="165">
        <v>2.869818207979328</v>
      </c>
      <c r="J1250" s="165" t="s">
        <v>11281</v>
      </c>
      <c r="K1250" s="165" t="s">
        <v>10705</v>
      </c>
      <c r="L1250" s="165">
        <v>37.42</v>
      </c>
      <c r="M1250" s="165">
        <v>111.41</v>
      </c>
      <c r="N1250" s="165"/>
      <c r="O1250" s="44" t="s">
        <v>17</v>
      </c>
      <c r="P1250" s="165" t="s">
        <v>11386</v>
      </c>
    </row>
    <row r="1251" spans="1:16" s="74" customFormat="1" ht="13" customHeight="1" x14ac:dyDescent="0.15">
      <c r="A1251" s="44">
        <v>1250</v>
      </c>
      <c r="B1251" s="215" t="s">
        <v>6767</v>
      </c>
      <c r="C1251" s="215">
        <v>20</v>
      </c>
      <c r="D1251" s="165" t="s">
        <v>3270</v>
      </c>
      <c r="E1251" s="334" t="s">
        <v>3225</v>
      </c>
      <c r="F1251" s="165">
        <v>320</v>
      </c>
      <c r="G1251" s="165">
        <v>743</v>
      </c>
      <c r="H1251" s="165">
        <v>2.5051499783199063</v>
      </c>
      <c r="I1251" s="165">
        <v>2.8709888137605746</v>
      </c>
      <c r="J1251" s="165" t="s">
        <v>11281</v>
      </c>
      <c r="K1251" s="165" t="s">
        <v>10705</v>
      </c>
      <c r="L1251" s="165">
        <v>36.86</v>
      </c>
      <c r="M1251" s="165">
        <v>112.03</v>
      </c>
      <c r="N1251" s="165"/>
      <c r="O1251" s="44" t="s">
        <v>17</v>
      </c>
      <c r="P1251" s="165" t="s">
        <v>11387</v>
      </c>
    </row>
    <row r="1252" spans="1:16" s="74" customFormat="1" ht="13" customHeight="1" x14ac:dyDescent="0.15">
      <c r="A1252" s="44">
        <v>1251</v>
      </c>
      <c r="B1252" s="215" t="s">
        <v>6767</v>
      </c>
      <c r="C1252" s="215">
        <v>20</v>
      </c>
      <c r="D1252" s="165" t="s">
        <v>3270</v>
      </c>
      <c r="E1252" s="334" t="s">
        <v>3225</v>
      </c>
      <c r="F1252" s="165">
        <v>270</v>
      </c>
      <c r="G1252" s="165">
        <v>807</v>
      </c>
      <c r="H1252" s="165">
        <v>2.4313637641589869</v>
      </c>
      <c r="I1252" s="165">
        <v>2.9068735347220702</v>
      </c>
      <c r="J1252" s="165" t="s">
        <v>11281</v>
      </c>
      <c r="K1252" s="165" t="s">
        <v>10705</v>
      </c>
      <c r="L1252" s="165">
        <v>38.47</v>
      </c>
      <c r="M1252" s="165">
        <v>111.37</v>
      </c>
      <c r="N1252" s="165"/>
      <c r="O1252" s="44" t="s">
        <v>17</v>
      </c>
      <c r="P1252" s="165" t="s">
        <v>11466</v>
      </c>
    </row>
    <row r="1253" spans="1:16" s="74" customFormat="1" ht="13" customHeight="1" x14ac:dyDescent="0.15">
      <c r="A1253" s="44">
        <v>1252</v>
      </c>
      <c r="B1253" s="215" t="s">
        <v>6767</v>
      </c>
      <c r="C1253" s="215">
        <v>20</v>
      </c>
      <c r="D1253" s="165" t="s">
        <v>3270</v>
      </c>
      <c r="E1253" s="334" t="s">
        <v>3225</v>
      </c>
      <c r="F1253" s="165">
        <v>377</v>
      </c>
      <c r="G1253" s="165">
        <v>839</v>
      </c>
      <c r="H1253" s="165">
        <v>2.576341350205793</v>
      </c>
      <c r="I1253" s="165">
        <v>2.9237619608287</v>
      </c>
      <c r="J1253" s="165" t="s">
        <v>11281</v>
      </c>
      <c r="K1253" s="165" t="s">
        <v>10705</v>
      </c>
      <c r="L1253" s="165">
        <v>37.549999999999997</v>
      </c>
      <c r="M1253" s="165">
        <v>111.66</v>
      </c>
      <c r="N1253" s="165"/>
      <c r="O1253" s="44" t="s">
        <v>17</v>
      </c>
      <c r="P1253" s="165" t="s">
        <v>11467</v>
      </c>
    </row>
    <row r="1254" spans="1:16" s="74" customFormat="1" ht="13" customHeight="1" x14ac:dyDescent="0.15">
      <c r="A1254" s="44">
        <v>1253</v>
      </c>
      <c r="B1254" s="215" t="s">
        <v>6767</v>
      </c>
      <c r="C1254" s="215">
        <v>20</v>
      </c>
      <c r="D1254" s="165" t="s">
        <v>3270</v>
      </c>
      <c r="E1254" s="334" t="s">
        <v>3225</v>
      </c>
      <c r="F1254" s="165">
        <v>275</v>
      </c>
      <c r="G1254" s="165">
        <v>857</v>
      </c>
      <c r="H1254" s="165">
        <v>2.4393326938302624</v>
      </c>
      <c r="I1254" s="165">
        <v>2.9329808219231976</v>
      </c>
      <c r="J1254" s="165" t="s">
        <v>11281</v>
      </c>
      <c r="K1254" s="165" t="s">
        <v>10705</v>
      </c>
      <c r="L1254" s="165">
        <v>36.869999999999997</v>
      </c>
      <c r="M1254" s="165">
        <v>113.36</v>
      </c>
      <c r="N1254" s="165"/>
      <c r="O1254" s="44" t="s">
        <v>17</v>
      </c>
      <c r="P1254" s="165" t="s">
        <v>11468</v>
      </c>
    </row>
    <row r="1255" spans="1:16" s="74" customFormat="1" ht="13" customHeight="1" x14ac:dyDescent="0.15">
      <c r="A1255" s="44">
        <v>1254</v>
      </c>
      <c r="B1255" s="215" t="s">
        <v>6767</v>
      </c>
      <c r="C1255" s="215">
        <v>20</v>
      </c>
      <c r="D1255" s="165" t="s">
        <v>3270</v>
      </c>
      <c r="E1255" s="334" t="s">
        <v>3225</v>
      </c>
      <c r="F1255" s="165">
        <v>360</v>
      </c>
      <c r="G1255" s="165">
        <v>861.99999999999989</v>
      </c>
      <c r="H1255" s="165">
        <v>2.5563025007672868</v>
      </c>
      <c r="I1255" s="165">
        <v>2.9355072658247132</v>
      </c>
      <c r="J1255" s="165" t="s">
        <v>11281</v>
      </c>
      <c r="K1255" s="165" t="s">
        <v>10705</v>
      </c>
      <c r="L1255" s="165">
        <v>36.53</v>
      </c>
      <c r="M1255" s="165">
        <v>111.89</v>
      </c>
      <c r="N1255" s="165"/>
      <c r="O1255" s="44" t="s">
        <v>17</v>
      </c>
      <c r="P1255" s="165" t="s">
        <v>11469</v>
      </c>
    </row>
    <row r="1256" spans="1:16" s="74" customFormat="1" ht="13" customHeight="1" x14ac:dyDescent="0.15">
      <c r="A1256" s="44">
        <v>1255</v>
      </c>
      <c r="B1256" s="215" t="s">
        <v>6767</v>
      </c>
      <c r="C1256" s="215">
        <v>20</v>
      </c>
      <c r="D1256" s="165" t="s">
        <v>3270</v>
      </c>
      <c r="E1256" s="334" t="s">
        <v>3225</v>
      </c>
      <c r="F1256" s="165">
        <v>301</v>
      </c>
      <c r="G1256" s="165">
        <v>888.00000000000011</v>
      </c>
      <c r="H1256" s="165">
        <v>2.4785664955938431</v>
      </c>
      <c r="I1256" s="165">
        <v>2.9484129657786005</v>
      </c>
      <c r="J1256" s="165" t="s">
        <v>11281</v>
      </c>
      <c r="K1256" s="165" t="s">
        <v>10705</v>
      </c>
      <c r="L1256" s="165">
        <v>37.479999999999997</v>
      </c>
      <c r="M1256" s="165">
        <v>111.57</v>
      </c>
      <c r="N1256" s="165"/>
      <c r="O1256" s="44" t="s">
        <v>17</v>
      </c>
      <c r="P1256" s="165" t="s">
        <v>11470</v>
      </c>
    </row>
    <row r="1257" spans="1:16" s="74" customFormat="1" ht="13" customHeight="1" x14ac:dyDescent="0.15">
      <c r="A1257" s="44">
        <v>1256</v>
      </c>
      <c r="B1257" s="215" t="s">
        <v>6767</v>
      </c>
      <c r="C1257" s="215">
        <v>20</v>
      </c>
      <c r="D1257" s="165" t="s">
        <v>3270</v>
      </c>
      <c r="E1257" s="334" t="s">
        <v>3225</v>
      </c>
      <c r="F1257" s="165">
        <v>488</v>
      </c>
      <c r="G1257" s="165">
        <v>894</v>
      </c>
      <c r="H1257" s="165">
        <v>2.68841982200271</v>
      </c>
      <c r="I1257" s="165">
        <v>2.9513375187959179</v>
      </c>
      <c r="J1257" s="165" t="s">
        <v>11281</v>
      </c>
      <c r="K1257" s="165" t="s">
        <v>10705</v>
      </c>
      <c r="L1257" s="165">
        <v>39.97</v>
      </c>
      <c r="M1257" s="165">
        <v>115.43</v>
      </c>
      <c r="N1257" s="165"/>
      <c r="O1257" s="44" t="s">
        <v>17</v>
      </c>
      <c r="P1257" s="165" t="s">
        <v>11392</v>
      </c>
    </row>
    <row r="1258" spans="1:16" s="74" customFormat="1" ht="13" customHeight="1" x14ac:dyDescent="0.15">
      <c r="A1258" s="44">
        <v>1257</v>
      </c>
      <c r="B1258" s="215" t="s">
        <v>6767</v>
      </c>
      <c r="C1258" s="215">
        <v>20</v>
      </c>
      <c r="D1258" s="165" t="s">
        <v>3270</v>
      </c>
      <c r="E1258" s="334" t="s">
        <v>3225</v>
      </c>
      <c r="F1258" s="165">
        <v>604</v>
      </c>
      <c r="G1258" s="165">
        <v>933</v>
      </c>
      <c r="H1258" s="165">
        <v>2.7810369386211327</v>
      </c>
      <c r="I1258" s="165">
        <v>2.9698816437465001</v>
      </c>
      <c r="J1258" s="165" t="s">
        <v>11281</v>
      </c>
      <c r="K1258" s="165" t="s">
        <v>10705</v>
      </c>
      <c r="L1258" s="165">
        <v>36.65</v>
      </c>
      <c r="M1258" s="165">
        <v>113.3</v>
      </c>
      <c r="N1258" s="165"/>
      <c r="O1258" s="44" t="s">
        <v>17</v>
      </c>
      <c r="P1258" s="165" t="s">
        <v>11393</v>
      </c>
    </row>
    <row r="1259" spans="1:16" s="74" customFormat="1" ht="13" customHeight="1" x14ac:dyDescent="0.15">
      <c r="A1259" s="44">
        <v>1258</v>
      </c>
      <c r="B1259" s="215" t="s">
        <v>6767</v>
      </c>
      <c r="C1259" s="215">
        <v>20</v>
      </c>
      <c r="D1259" s="165" t="s">
        <v>3270</v>
      </c>
      <c r="E1259" s="334" t="s">
        <v>3225</v>
      </c>
      <c r="F1259" s="165">
        <v>381</v>
      </c>
      <c r="G1259" s="165">
        <v>939</v>
      </c>
      <c r="H1259" s="165">
        <v>2.5809249756756194</v>
      </c>
      <c r="I1259" s="165">
        <v>2.9726655922661105</v>
      </c>
      <c r="J1259" s="165" t="s">
        <v>11281</v>
      </c>
      <c r="K1259" s="165" t="s">
        <v>10705</v>
      </c>
      <c r="L1259" s="165">
        <v>30.6</v>
      </c>
      <c r="M1259" s="165">
        <v>102.7</v>
      </c>
      <c r="N1259" s="165"/>
      <c r="O1259" s="44" t="s">
        <v>17</v>
      </c>
      <c r="P1259" s="165" t="s">
        <v>11394</v>
      </c>
    </row>
    <row r="1260" spans="1:16" s="74" customFormat="1" ht="13" customHeight="1" x14ac:dyDescent="0.15">
      <c r="A1260" s="44">
        <v>1259</v>
      </c>
      <c r="B1260" s="215" t="s">
        <v>6767</v>
      </c>
      <c r="C1260" s="215">
        <v>20</v>
      </c>
      <c r="D1260" s="165" t="s">
        <v>3270</v>
      </c>
      <c r="E1260" s="334" t="s">
        <v>3225</v>
      </c>
      <c r="F1260" s="165">
        <v>378</v>
      </c>
      <c r="G1260" s="165">
        <v>960</v>
      </c>
      <c r="H1260" s="165">
        <v>2.5774917998372264</v>
      </c>
      <c r="I1260" s="165">
        <v>2.9822712330395675</v>
      </c>
      <c r="J1260" s="165" t="s">
        <v>11281</v>
      </c>
      <c r="K1260" s="165" t="s">
        <v>10705</v>
      </c>
      <c r="L1260" s="165">
        <v>37.93</v>
      </c>
      <c r="M1260" s="165">
        <v>111.36</v>
      </c>
      <c r="N1260" s="165"/>
      <c r="O1260" s="44" t="s">
        <v>17</v>
      </c>
      <c r="P1260" s="165" t="s">
        <v>11395</v>
      </c>
    </row>
    <row r="1261" spans="1:16" s="74" customFormat="1" ht="13" customHeight="1" x14ac:dyDescent="0.15">
      <c r="A1261" s="44">
        <v>1260</v>
      </c>
      <c r="B1261" s="215" t="s">
        <v>6767</v>
      </c>
      <c r="C1261" s="215">
        <v>20</v>
      </c>
      <c r="D1261" s="165" t="s">
        <v>3270</v>
      </c>
      <c r="E1261" s="334" t="s">
        <v>3225</v>
      </c>
      <c r="F1261" s="165">
        <v>315</v>
      </c>
      <c r="G1261" s="165">
        <v>1004</v>
      </c>
      <c r="H1261" s="165">
        <v>2.4983105537896</v>
      </c>
      <c r="I1261" s="165">
        <v>3.001733712809</v>
      </c>
      <c r="J1261" s="165" t="s">
        <v>11281</v>
      </c>
      <c r="K1261" s="165" t="s">
        <v>10705</v>
      </c>
      <c r="L1261" s="165">
        <v>38.25</v>
      </c>
      <c r="M1261" s="165">
        <v>111.32</v>
      </c>
      <c r="N1261" s="165"/>
      <c r="O1261" s="44" t="s">
        <v>17</v>
      </c>
      <c r="P1261" s="165" t="s">
        <v>11396</v>
      </c>
    </row>
    <row r="1262" spans="1:16" s="74" customFormat="1" ht="13" customHeight="1" x14ac:dyDescent="0.15">
      <c r="A1262" s="44">
        <v>1261</v>
      </c>
      <c r="B1262" s="215" t="s">
        <v>6767</v>
      </c>
      <c r="C1262" s="215">
        <v>20</v>
      </c>
      <c r="D1262" s="165" t="s">
        <v>3270</v>
      </c>
      <c r="E1262" s="334" t="s">
        <v>3225</v>
      </c>
      <c r="F1262" s="165">
        <v>299</v>
      </c>
      <c r="G1262" s="165">
        <v>1052</v>
      </c>
      <c r="H1262" s="165">
        <v>2.47567118832443</v>
      </c>
      <c r="I1262" s="165">
        <v>3.0220157398177201</v>
      </c>
      <c r="J1262" s="165" t="s">
        <v>11281</v>
      </c>
      <c r="K1262" s="165" t="s">
        <v>10705</v>
      </c>
      <c r="L1262" s="165">
        <v>37.119999999999997</v>
      </c>
      <c r="M1262" s="165">
        <v>113.5</v>
      </c>
      <c r="N1262" s="165"/>
      <c r="O1262" s="44" t="s">
        <v>17</v>
      </c>
      <c r="P1262" s="165" t="s">
        <v>11397</v>
      </c>
    </row>
    <row r="1263" spans="1:16" s="74" customFormat="1" ht="13" customHeight="1" x14ac:dyDescent="0.15">
      <c r="A1263" s="44">
        <v>1262</v>
      </c>
      <c r="B1263" s="215" t="s">
        <v>6767</v>
      </c>
      <c r="C1263" s="215">
        <v>20</v>
      </c>
      <c r="D1263" s="165" t="s">
        <v>3270</v>
      </c>
      <c r="E1263" s="334" t="s">
        <v>3225</v>
      </c>
      <c r="F1263" s="165">
        <v>437</v>
      </c>
      <c r="G1263" s="165">
        <v>1096</v>
      </c>
      <c r="H1263" s="165">
        <v>2.6404814369704224</v>
      </c>
      <c r="I1263" s="165">
        <v>3.03981055414835</v>
      </c>
      <c r="J1263" s="165" t="s">
        <v>11281</v>
      </c>
      <c r="K1263" s="165" t="s">
        <v>10705</v>
      </c>
      <c r="L1263" s="165">
        <v>33.5</v>
      </c>
      <c r="M1263" s="165">
        <v>108</v>
      </c>
      <c r="N1263" s="165"/>
      <c r="O1263" s="44" t="s">
        <v>17</v>
      </c>
      <c r="P1263" s="165" t="s">
        <v>11251</v>
      </c>
    </row>
    <row r="1264" spans="1:16" s="74" customFormat="1" ht="13" customHeight="1" x14ac:dyDescent="0.15">
      <c r="A1264" s="44">
        <v>1263</v>
      </c>
      <c r="B1264" s="215" t="s">
        <v>6767</v>
      </c>
      <c r="C1264" s="215">
        <v>20</v>
      </c>
      <c r="D1264" s="165" t="s">
        <v>3270</v>
      </c>
      <c r="E1264" s="334" t="s">
        <v>3225</v>
      </c>
      <c r="F1264" s="165">
        <v>411.00000000000011</v>
      </c>
      <c r="G1264" s="165">
        <v>1131</v>
      </c>
      <c r="H1264" s="165">
        <v>2.6138418218760688</v>
      </c>
      <c r="I1264" s="165">
        <v>3.0534626049254547</v>
      </c>
      <c r="J1264" s="165" t="s">
        <v>11281</v>
      </c>
      <c r="K1264" s="165" t="s">
        <v>10705</v>
      </c>
      <c r="L1264" s="165">
        <v>40.6</v>
      </c>
      <c r="M1264" s="165">
        <v>118.4</v>
      </c>
      <c r="N1264" s="165"/>
      <c r="O1264" s="44" t="s">
        <v>17</v>
      </c>
      <c r="P1264" s="165" t="s">
        <v>11474</v>
      </c>
    </row>
    <row r="1265" spans="1:16" s="74" customFormat="1" ht="13" customHeight="1" x14ac:dyDescent="0.15">
      <c r="A1265" s="44">
        <v>1264</v>
      </c>
      <c r="B1265" s="215" t="s">
        <v>6767</v>
      </c>
      <c r="C1265" s="215">
        <v>20</v>
      </c>
      <c r="D1265" s="165" t="s">
        <v>3270</v>
      </c>
      <c r="E1265" s="334" t="s">
        <v>3225</v>
      </c>
      <c r="F1265" s="165">
        <v>441</v>
      </c>
      <c r="G1265" s="165">
        <v>1218</v>
      </c>
      <c r="H1265" s="165">
        <v>2.6444385894678391</v>
      </c>
      <c r="I1265" s="165">
        <v>3.0856472882968564</v>
      </c>
      <c r="J1265" s="165" t="s">
        <v>11281</v>
      </c>
      <c r="K1265" s="165" t="s">
        <v>10705</v>
      </c>
      <c r="L1265" s="165">
        <v>40.9</v>
      </c>
      <c r="M1265" s="165">
        <v>117.9</v>
      </c>
      <c r="N1265" s="165"/>
      <c r="O1265" s="44" t="s">
        <v>17</v>
      </c>
      <c r="P1265" s="165" t="s">
        <v>11475</v>
      </c>
    </row>
    <row r="1266" spans="1:16" s="74" customFormat="1" ht="13" customHeight="1" x14ac:dyDescent="0.15">
      <c r="A1266" s="44">
        <v>1265</v>
      </c>
      <c r="B1266" s="215" t="s">
        <v>6767</v>
      </c>
      <c r="C1266" s="215">
        <v>20</v>
      </c>
      <c r="D1266" s="165" t="s">
        <v>3270</v>
      </c>
      <c r="E1266" s="334" t="s">
        <v>3225</v>
      </c>
      <c r="F1266" s="165">
        <v>523</v>
      </c>
      <c r="G1266" s="165">
        <v>1245</v>
      </c>
      <c r="H1266" s="165">
        <v>2.7185016888672746</v>
      </c>
      <c r="I1266" s="165">
        <v>3.0951693514317551</v>
      </c>
      <c r="J1266" s="165" t="s">
        <v>11281</v>
      </c>
      <c r="K1266" s="165" t="s">
        <v>10705</v>
      </c>
      <c r="L1266" s="165">
        <v>33.5</v>
      </c>
      <c r="M1266" s="165">
        <v>107.9</v>
      </c>
      <c r="N1266" s="165"/>
      <c r="O1266" s="44" t="s">
        <v>17</v>
      </c>
      <c r="P1266" s="165" t="s">
        <v>11553</v>
      </c>
    </row>
    <row r="1267" spans="1:16" s="74" customFormat="1" ht="13" customHeight="1" x14ac:dyDescent="0.15">
      <c r="A1267" s="44">
        <v>1266</v>
      </c>
      <c r="B1267" s="215" t="s">
        <v>6767</v>
      </c>
      <c r="C1267" s="215">
        <v>20</v>
      </c>
      <c r="D1267" s="165" t="s">
        <v>3270</v>
      </c>
      <c r="E1267" s="334" t="s">
        <v>3225</v>
      </c>
      <c r="F1267" s="165">
        <v>458</v>
      </c>
      <c r="G1267" s="165">
        <v>1326</v>
      </c>
      <c r="H1267" s="165">
        <v>2.6608654780038683</v>
      </c>
      <c r="I1267" s="165">
        <v>3.1225435240687536</v>
      </c>
      <c r="J1267" s="165" t="s">
        <v>11281</v>
      </c>
      <c r="K1267" s="165" t="s">
        <v>10705</v>
      </c>
      <c r="L1267" s="165">
        <v>37.479999999999997</v>
      </c>
      <c r="M1267" s="165">
        <v>111.68</v>
      </c>
      <c r="N1267" s="165"/>
      <c r="O1267" s="44" t="s">
        <v>17</v>
      </c>
      <c r="P1267" s="165" t="s">
        <v>11554</v>
      </c>
    </row>
    <row r="1268" spans="1:16" s="74" customFormat="1" ht="13" customHeight="1" x14ac:dyDescent="0.15">
      <c r="A1268" s="44">
        <v>1267</v>
      </c>
      <c r="B1268" s="215" t="s">
        <v>6767</v>
      </c>
      <c r="C1268" s="215">
        <v>20</v>
      </c>
      <c r="D1268" s="165" t="s">
        <v>3270</v>
      </c>
      <c r="E1268" s="334" t="s">
        <v>3225</v>
      </c>
      <c r="F1268" s="165">
        <v>627</v>
      </c>
      <c r="G1268" s="165">
        <v>1608</v>
      </c>
      <c r="H1268" s="165">
        <v>2.7972675408307168</v>
      </c>
      <c r="I1268" s="165">
        <v>3.2062860444124328</v>
      </c>
      <c r="J1268" s="165" t="s">
        <v>11281</v>
      </c>
      <c r="K1268" s="165" t="s">
        <v>10705</v>
      </c>
      <c r="L1268" s="165">
        <v>41.6</v>
      </c>
      <c r="M1268" s="165">
        <v>119.3</v>
      </c>
      <c r="N1268" s="165"/>
      <c r="O1268" s="44" t="s">
        <v>17</v>
      </c>
      <c r="P1268" s="165" t="s">
        <v>11555</v>
      </c>
    </row>
    <row r="1269" spans="1:16" s="74" customFormat="1" ht="13" customHeight="1" x14ac:dyDescent="0.15">
      <c r="A1269" s="44">
        <v>1268</v>
      </c>
      <c r="B1269" s="215" t="s">
        <v>6767</v>
      </c>
      <c r="C1269" s="215">
        <v>20</v>
      </c>
      <c r="D1269" s="165" t="s">
        <v>3270</v>
      </c>
      <c r="E1269" s="334" t="s">
        <v>3225</v>
      </c>
      <c r="F1269" s="165">
        <v>791</v>
      </c>
      <c r="G1269" s="165">
        <v>1876</v>
      </c>
      <c r="H1269" s="165">
        <v>2.898176483497676</v>
      </c>
      <c r="I1269" s="165">
        <v>3.2732328340430445</v>
      </c>
      <c r="J1269" s="165" t="s">
        <v>11281</v>
      </c>
      <c r="K1269" s="165" t="s">
        <v>10705</v>
      </c>
      <c r="L1269" s="165">
        <v>42</v>
      </c>
      <c r="M1269" s="165">
        <v>119.4</v>
      </c>
      <c r="N1269" s="165"/>
      <c r="O1269" s="44" t="s">
        <v>17</v>
      </c>
      <c r="P1269" s="165" t="s">
        <v>11477</v>
      </c>
    </row>
    <row r="1270" spans="1:16" s="74" customFormat="1" ht="13" customHeight="1" x14ac:dyDescent="0.15">
      <c r="A1270" s="44">
        <v>1269</v>
      </c>
      <c r="B1270" s="215" t="s">
        <v>6767</v>
      </c>
      <c r="C1270" s="215">
        <v>20</v>
      </c>
      <c r="D1270" s="165" t="s">
        <v>3270</v>
      </c>
      <c r="E1270" s="334" t="s">
        <v>3225</v>
      </c>
      <c r="F1270" s="165">
        <v>1061</v>
      </c>
      <c r="G1270" s="165">
        <v>2387</v>
      </c>
      <c r="H1270" s="165">
        <v>3.0257153839013409</v>
      </c>
      <c r="I1270" s="165">
        <v>3.3778524190067531</v>
      </c>
      <c r="J1270" s="165" t="s">
        <v>11281</v>
      </c>
      <c r="K1270" s="165" t="s">
        <v>10705</v>
      </c>
      <c r="L1270" s="165">
        <v>30.1</v>
      </c>
      <c r="M1270" s="165">
        <v>95</v>
      </c>
      <c r="N1270" s="165"/>
      <c r="O1270" s="44" t="s">
        <v>17</v>
      </c>
      <c r="P1270" s="165" t="s">
        <v>11478</v>
      </c>
    </row>
    <row r="1271" spans="1:16" s="74" customFormat="1" ht="13" customHeight="1" x14ac:dyDescent="0.15">
      <c r="A1271" s="44">
        <v>1270</v>
      </c>
      <c r="B1271" s="215" t="s">
        <v>6767</v>
      </c>
      <c r="C1271" s="215">
        <v>20</v>
      </c>
      <c r="D1271" s="165" t="s">
        <v>3270</v>
      </c>
      <c r="E1271" s="334" t="s">
        <v>3225</v>
      </c>
      <c r="F1271" s="165">
        <v>448.00000000000011</v>
      </c>
      <c r="G1271" s="165">
        <v>718</v>
      </c>
      <c r="H1271" s="165">
        <v>2.6512780139981431</v>
      </c>
      <c r="I1271" s="165">
        <v>2.8561244442423002</v>
      </c>
      <c r="J1271" s="165" t="s">
        <v>11281</v>
      </c>
      <c r="K1271" s="165" t="s">
        <v>10705</v>
      </c>
      <c r="L1271" s="165">
        <v>32.979999999999997</v>
      </c>
      <c r="M1271" s="165">
        <v>104.19</v>
      </c>
      <c r="N1271" s="165"/>
      <c r="O1271" s="44" t="s">
        <v>17</v>
      </c>
      <c r="P1271" s="165" t="s">
        <v>11479</v>
      </c>
    </row>
    <row r="1272" spans="1:16" s="74" customFormat="1" ht="13" customHeight="1" x14ac:dyDescent="0.15">
      <c r="A1272" s="44">
        <v>1271</v>
      </c>
      <c r="B1272" s="215" t="s">
        <v>6767</v>
      </c>
      <c r="C1272" s="215">
        <v>20</v>
      </c>
      <c r="D1272" s="165" t="s">
        <v>3270</v>
      </c>
      <c r="E1272" s="334" t="s">
        <v>3225</v>
      </c>
      <c r="F1272" s="165">
        <v>277</v>
      </c>
      <c r="G1272" s="165">
        <v>753</v>
      </c>
      <c r="H1272" s="165">
        <v>2.4424797690644486</v>
      </c>
      <c r="I1272" s="165">
        <v>2.8767949762007006</v>
      </c>
      <c r="J1272" s="165" t="s">
        <v>11281</v>
      </c>
      <c r="K1272" s="165" t="s">
        <v>10705</v>
      </c>
      <c r="L1272" s="165">
        <v>35.6</v>
      </c>
      <c r="M1272" s="165">
        <v>106.27</v>
      </c>
      <c r="N1272" s="165"/>
      <c r="O1272" s="44" t="s">
        <v>17</v>
      </c>
      <c r="P1272" s="165" t="s">
        <v>11403</v>
      </c>
    </row>
    <row r="1273" spans="1:16" s="74" customFormat="1" ht="13" customHeight="1" x14ac:dyDescent="0.15">
      <c r="A1273" s="44">
        <v>1272</v>
      </c>
      <c r="B1273" s="215" t="s">
        <v>6767</v>
      </c>
      <c r="C1273" s="215">
        <v>20</v>
      </c>
      <c r="D1273" s="165" t="s">
        <v>3270</v>
      </c>
      <c r="E1273" s="334" t="s">
        <v>3225</v>
      </c>
      <c r="F1273" s="165">
        <v>248</v>
      </c>
      <c r="G1273" s="165">
        <v>773</v>
      </c>
      <c r="H1273" s="165">
        <v>2.394451680826216</v>
      </c>
      <c r="I1273" s="165">
        <v>2.8881794939183245</v>
      </c>
      <c r="J1273" s="165" t="s">
        <v>11281</v>
      </c>
      <c r="K1273" s="165" t="s">
        <v>10705</v>
      </c>
      <c r="L1273" s="165">
        <v>36.799999999999997</v>
      </c>
      <c r="M1273" s="165">
        <v>112.05</v>
      </c>
      <c r="N1273" s="165"/>
      <c r="O1273" s="44" t="s">
        <v>17</v>
      </c>
      <c r="P1273" s="165" t="s">
        <v>11481</v>
      </c>
    </row>
    <row r="1274" spans="1:16" s="74" customFormat="1" ht="13" customHeight="1" x14ac:dyDescent="0.15">
      <c r="A1274" s="44">
        <v>1273</v>
      </c>
      <c r="B1274" s="215" t="s">
        <v>6767</v>
      </c>
      <c r="C1274" s="215">
        <v>20</v>
      </c>
      <c r="D1274" s="165" t="s">
        <v>3270</v>
      </c>
      <c r="E1274" s="334" t="s">
        <v>3225</v>
      </c>
      <c r="F1274" s="165">
        <v>322</v>
      </c>
      <c r="G1274" s="165">
        <v>997.00000000000011</v>
      </c>
      <c r="H1274" s="165">
        <v>2.5078558716958308</v>
      </c>
      <c r="I1274" s="165">
        <v>2.9986951583116563</v>
      </c>
      <c r="J1274" s="165" t="s">
        <v>11281</v>
      </c>
      <c r="K1274" s="165" t="s">
        <v>10705</v>
      </c>
      <c r="L1274" s="165">
        <v>27.7</v>
      </c>
      <c r="M1274" s="165">
        <v>99.7</v>
      </c>
      <c r="N1274" s="165"/>
      <c r="O1274" s="44" t="s">
        <v>17</v>
      </c>
      <c r="P1274" s="165" t="s">
        <v>11329</v>
      </c>
    </row>
    <row r="1275" spans="1:16" s="74" customFormat="1" ht="13" customHeight="1" x14ac:dyDescent="0.15">
      <c r="A1275" s="44">
        <v>1274</v>
      </c>
      <c r="B1275" s="215" t="s">
        <v>6767</v>
      </c>
      <c r="C1275" s="215">
        <v>20</v>
      </c>
      <c r="D1275" s="165" t="s">
        <v>3270</v>
      </c>
      <c r="E1275" s="334" t="s">
        <v>3225</v>
      </c>
      <c r="F1275" s="165">
        <v>802.99999999999989</v>
      </c>
      <c r="G1275" s="165">
        <v>1349</v>
      </c>
      <c r="H1275" s="165">
        <v>2.9047155452786808</v>
      </c>
      <c r="I1275" s="165">
        <v>3.1300119496719043</v>
      </c>
      <c r="J1275" s="165" t="s">
        <v>11281</v>
      </c>
      <c r="K1275" s="165" t="s">
        <v>10705</v>
      </c>
      <c r="L1275" s="165">
        <v>31.4</v>
      </c>
      <c r="M1275" s="165">
        <v>103.1</v>
      </c>
      <c r="N1275" s="165"/>
      <c r="O1275" s="44" t="s">
        <v>17</v>
      </c>
      <c r="P1275" s="165" t="s">
        <v>11330</v>
      </c>
    </row>
    <row r="1276" spans="1:16" s="74" customFormat="1" ht="13" customHeight="1" x14ac:dyDescent="0.15">
      <c r="A1276" s="44">
        <v>1275</v>
      </c>
      <c r="B1276" s="215" t="s">
        <v>6767</v>
      </c>
      <c r="C1276" s="215">
        <v>20</v>
      </c>
      <c r="D1276" s="165" t="s">
        <v>3270</v>
      </c>
      <c r="E1276" s="334" t="s">
        <v>3226</v>
      </c>
      <c r="F1276" s="165">
        <v>409.99999999999972</v>
      </c>
      <c r="G1276" s="165">
        <v>953.99999999999989</v>
      </c>
      <c r="H1276" s="165">
        <v>2.612783856719735</v>
      </c>
      <c r="I1276" s="165">
        <v>2.9795483747040943</v>
      </c>
      <c r="J1276" s="165" t="s">
        <v>11281</v>
      </c>
      <c r="K1276" s="165" t="s">
        <v>10705</v>
      </c>
      <c r="L1276" s="165">
        <v>28.25</v>
      </c>
      <c r="M1276" s="165">
        <v>108.12</v>
      </c>
      <c r="N1276" s="165"/>
      <c r="O1276" s="44" t="s">
        <v>17</v>
      </c>
      <c r="P1276" s="165" t="s">
        <v>11331</v>
      </c>
    </row>
    <row r="1277" spans="1:16" s="74" customFormat="1" ht="13" customHeight="1" x14ac:dyDescent="0.15">
      <c r="A1277" s="44">
        <v>1276</v>
      </c>
      <c r="B1277" s="215" t="s">
        <v>6767</v>
      </c>
      <c r="C1277" s="215">
        <v>20</v>
      </c>
      <c r="D1277" s="165" t="s">
        <v>3270</v>
      </c>
      <c r="E1277" s="334" t="s">
        <v>3226</v>
      </c>
      <c r="F1277" s="165">
        <v>322</v>
      </c>
      <c r="G1277" s="165">
        <v>589</v>
      </c>
      <c r="H1277" s="165">
        <v>2.5078558716958308</v>
      </c>
      <c r="I1277" s="165">
        <v>2.7701152947871011</v>
      </c>
      <c r="J1277" s="165" t="s">
        <v>11281</v>
      </c>
      <c r="K1277" s="165" t="s">
        <v>10705</v>
      </c>
      <c r="L1277" s="165">
        <v>35.299999999999997</v>
      </c>
      <c r="M1277" s="165">
        <v>111.79</v>
      </c>
      <c r="N1277" s="165"/>
      <c r="O1277" s="44" t="s">
        <v>17</v>
      </c>
      <c r="P1277" s="165" t="s">
        <v>11180</v>
      </c>
    </row>
    <row r="1278" spans="1:16" s="74" customFormat="1" ht="13" customHeight="1" x14ac:dyDescent="0.15">
      <c r="A1278" s="44">
        <v>1277</v>
      </c>
      <c r="B1278" s="215" t="s">
        <v>6767</v>
      </c>
      <c r="C1278" s="215">
        <v>20</v>
      </c>
      <c r="D1278" s="165" t="s">
        <v>3270</v>
      </c>
      <c r="E1278" s="334" t="s">
        <v>3226</v>
      </c>
      <c r="F1278" s="165">
        <v>365</v>
      </c>
      <c r="G1278" s="165">
        <v>594</v>
      </c>
      <c r="H1278" s="165">
        <v>2.5622928644564751</v>
      </c>
      <c r="I1278" s="165">
        <v>2.7737864449811935</v>
      </c>
      <c r="J1278" s="165" t="s">
        <v>11281</v>
      </c>
      <c r="K1278" s="165" t="s">
        <v>10705</v>
      </c>
      <c r="L1278" s="165">
        <v>34.979999999999997</v>
      </c>
      <c r="M1278" s="165">
        <v>111.42</v>
      </c>
      <c r="N1278" s="165"/>
      <c r="O1278" s="44" t="s">
        <v>17</v>
      </c>
      <c r="P1278" s="165" t="s">
        <v>11181</v>
      </c>
    </row>
    <row r="1279" spans="1:16" s="74" customFormat="1" ht="13" customHeight="1" x14ac:dyDescent="0.15">
      <c r="A1279" s="44">
        <v>1278</v>
      </c>
      <c r="B1279" s="215" t="s">
        <v>6767</v>
      </c>
      <c r="C1279" s="215">
        <v>20</v>
      </c>
      <c r="D1279" s="165" t="s">
        <v>3270</v>
      </c>
      <c r="E1279" s="334" t="s">
        <v>3226</v>
      </c>
      <c r="F1279" s="165">
        <v>332</v>
      </c>
      <c r="G1279" s="165">
        <v>748</v>
      </c>
      <c r="H1279" s="165">
        <v>2.5211380837040362</v>
      </c>
      <c r="I1279" s="165">
        <v>2.8739015978644611</v>
      </c>
      <c r="J1279" s="165" t="s">
        <v>11281</v>
      </c>
      <c r="K1279" s="165" t="s">
        <v>10705</v>
      </c>
      <c r="L1279" s="165">
        <v>35.130000000000003</v>
      </c>
      <c r="M1279" s="165">
        <v>111.66</v>
      </c>
      <c r="N1279" s="165"/>
      <c r="O1279" s="44" t="s">
        <v>17</v>
      </c>
      <c r="P1279" s="165" t="s">
        <v>11182</v>
      </c>
    </row>
    <row r="1280" spans="1:16" s="74" customFormat="1" ht="13" customHeight="1" x14ac:dyDescent="0.15">
      <c r="A1280" s="44">
        <v>1279</v>
      </c>
      <c r="B1280" s="215" t="s">
        <v>6767</v>
      </c>
      <c r="C1280" s="215">
        <v>20</v>
      </c>
      <c r="D1280" s="165" t="s">
        <v>3270</v>
      </c>
      <c r="E1280" s="334" t="s">
        <v>3226</v>
      </c>
      <c r="F1280" s="165">
        <v>283</v>
      </c>
      <c r="G1280" s="165">
        <v>825</v>
      </c>
      <c r="H1280" s="165">
        <v>2.4517864355242902</v>
      </c>
      <c r="I1280" s="165">
        <v>2.9164539485499246</v>
      </c>
      <c r="J1280" s="165" t="s">
        <v>11281</v>
      </c>
      <c r="K1280" s="165" t="s">
        <v>10705</v>
      </c>
      <c r="L1280" s="165">
        <v>35.700000000000003</v>
      </c>
      <c r="M1280" s="165">
        <v>117.9</v>
      </c>
      <c r="N1280" s="165"/>
      <c r="O1280" s="44" t="s">
        <v>17</v>
      </c>
      <c r="P1280" s="165" t="s">
        <v>11185</v>
      </c>
    </row>
    <row r="1281" spans="1:16" s="74" customFormat="1" ht="13" customHeight="1" x14ac:dyDescent="0.15">
      <c r="A1281" s="44">
        <v>1280</v>
      </c>
      <c r="B1281" s="215" t="s">
        <v>6767</v>
      </c>
      <c r="C1281" s="215">
        <v>20</v>
      </c>
      <c r="D1281" s="165" t="s">
        <v>3270</v>
      </c>
      <c r="E1281" s="334" t="s">
        <v>3226</v>
      </c>
      <c r="F1281" s="165">
        <v>676</v>
      </c>
      <c r="G1281" s="165">
        <v>1111</v>
      </c>
      <c r="H1281" s="165">
        <v>2.8299466959416359</v>
      </c>
      <c r="I1281" s="165">
        <v>3.0457140589408676</v>
      </c>
      <c r="J1281" s="165" t="s">
        <v>11281</v>
      </c>
      <c r="K1281" s="165" t="s">
        <v>10705</v>
      </c>
      <c r="L1281" s="165">
        <v>34.97</v>
      </c>
      <c r="M1281" s="165">
        <v>111.41</v>
      </c>
      <c r="N1281" s="165"/>
      <c r="O1281" s="44" t="s">
        <v>17</v>
      </c>
      <c r="P1281" s="165" t="s">
        <v>11186</v>
      </c>
    </row>
    <row r="1282" spans="1:16" s="74" customFormat="1" ht="13" customHeight="1" x14ac:dyDescent="0.15">
      <c r="A1282" s="44">
        <v>1281</v>
      </c>
      <c r="B1282" s="215" t="s">
        <v>6767</v>
      </c>
      <c r="C1282" s="215">
        <v>20</v>
      </c>
      <c r="D1282" s="165" t="s">
        <v>3270</v>
      </c>
      <c r="E1282" s="334" t="s">
        <v>3226</v>
      </c>
      <c r="F1282" s="165">
        <v>322</v>
      </c>
      <c r="G1282" s="165">
        <v>486.00000000000011</v>
      </c>
      <c r="H1282" s="165">
        <v>2.5078558716958308</v>
      </c>
      <c r="I1282" s="165">
        <v>2.6866362692622934</v>
      </c>
      <c r="J1282" s="165" t="s">
        <v>11281</v>
      </c>
      <c r="K1282" s="165" t="s">
        <v>10705</v>
      </c>
      <c r="L1282" s="165">
        <v>36.299999999999997</v>
      </c>
      <c r="M1282" s="165">
        <v>111.67</v>
      </c>
      <c r="N1282" s="165"/>
      <c r="O1282" s="44" t="s">
        <v>17</v>
      </c>
      <c r="P1282" s="165" t="s">
        <v>11270</v>
      </c>
    </row>
    <row r="1283" spans="1:16" s="74" customFormat="1" ht="13" customHeight="1" x14ac:dyDescent="0.15">
      <c r="A1283" s="44">
        <v>1282</v>
      </c>
      <c r="B1283" s="215" t="s">
        <v>6767</v>
      </c>
      <c r="C1283" s="215">
        <v>20</v>
      </c>
      <c r="D1283" s="165" t="s">
        <v>3270</v>
      </c>
      <c r="E1283" s="334" t="s">
        <v>3226</v>
      </c>
      <c r="F1283" s="165">
        <v>393</v>
      </c>
      <c r="G1283" s="165">
        <v>1017</v>
      </c>
      <c r="H1283" s="165">
        <v>2.5943925503754266</v>
      </c>
      <c r="I1283" s="165">
        <v>3.0073209529227447</v>
      </c>
      <c r="J1283" s="165" t="s">
        <v>11281</v>
      </c>
      <c r="K1283" s="165" t="s">
        <v>10705</v>
      </c>
      <c r="L1283" s="165">
        <v>36.4</v>
      </c>
      <c r="M1283" s="165">
        <v>117.2</v>
      </c>
      <c r="N1283" s="165"/>
      <c r="O1283" s="44" t="s">
        <v>17</v>
      </c>
      <c r="P1283" s="165" t="s">
        <v>11271</v>
      </c>
    </row>
    <row r="1284" spans="1:16" s="74" customFormat="1" ht="13" customHeight="1" x14ac:dyDescent="0.15">
      <c r="A1284" s="44">
        <v>1283</v>
      </c>
      <c r="B1284" s="215" t="s">
        <v>6767</v>
      </c>
      <c r="C1284" s="215">
        <v>20</v>
      </c>
      <c r="D1284" s="165" t="s">
        <v>3270</v>
      </c>
      <c r="E1284" s="334" t="s">
        <v>3226</v>
      </c>
      <c r="F1284" s="165">
        <v>249</v>
      </c>
      <c r="G1284" s="165">
        <v>282</v>
      </c>
      <c r="H1284" s="165">
        <v>2.3961993470957363</v>
      </c>
      <c r="I1284" s="165">
        <v>2.4502491083193605</v>
      </c>
      <c r="J1284" s="165" t="s">
        <v>11281</v>
      </c>
      <c r="K1284" s="165" t="s">
        <v>10705</v>
      </c>
      <c r="L1284" s="165">
        <v>35.549999999999997</v>
      </c>
      <c r="M1284" s="165">
        <v>111.84</v>
      </c>
      <c r="N1284" s="165"/>
      <c r="O1284" s="44" t="s">
        <v>17</v>
      </c>
      <c r="P1284" s="165" t="s">
        <v>11342</v>
      </c>
    </row>
    <row r="1285" spans="1:16" s="74" customFormat="1" ht="13" customHeight="1" x14ac:dyDescent="0.15">
      <c r="A1285" s="44">
        <v>1284</v>
      </c>
      <c r="B1285" s="215" t="s">
        <v>6767</v>
      </c>
      <c r="C1285" s="215">
        <v>20</v>
      </c>
      <c r="D1285" s="165" t="s">
        <v>3270</v>
      </c>
      <c r="E1285" s="334" t="s">
        <v>3226</v>
      </c>
      <c r="F1285" s="165">
        <v>271</v>
      </c>
      <c r="G1285" s="165">
        <v>393</v>
      </c>
      <c r="H1285" s="165">
        <v>2.4329692908744058</v>
      </c>
      <c r="I1285" s="165">
        <v>2.5943925503754266</v>
      </c>
      <c r="J1285" s="165" t="s">
        <v>11281</v>
      </c>
      <c r="K1285" s="165" t="s">
        <v>10705</v>
      </c>
      <c r="L1285" s="165">
        <v>35.520000000000003</v>
      </c>
      <c r="M1285" s="165">
        <v>113.16</v>
      </c>
      <c r="N1285" s="165"/>
      <c r="O1285" s="44" t="s">
        <v>17</v>
      </c>
      <c r="P1285" s="165" t="s">
        <v>11343</v>
      </c>
    </row>
    <row r="1286" spans="1:16" s="74" customFormat="1" ht="13" customHeight="1" x14ac:dyDescent="0.15">
      <c r="A1286" s="44">
        <v>1285</v>
      </c>
      <c r="B1286" s="215" t="s">
        <v>6767</v>
      </c>
      <c r="C1286" s="215">
        <v>20</v>
      </c>
      <c r="D1286" s="165" t="s">
        <v>3270</v>
      </c>
      <c r="E1286" s="334" t="s">
        <v>3226</v>
      </c>
      <c r="F1286" s="165">
        <v>308</v>
      </c>
      <c r="G1286" s="165">
        <v>395</v>
      </c>
      <c r="H1286" s="165">
        <v>2.4885507165004443</v>
      </c>
      <c r="I1286" s="165">
        <v>2.5965970956264601</v>
      </c>
      <c r="J1286" s="165" t="s">
        <v>11281</v>
      </c>
      <c r="K1286" s="165" t="s">
        <v>10705</v>
      </c>
      <c r="L1286" s="165">
        <v>35.35</v>
      </c>
      <c r="M1286" s="165">
        <v>111.99</v>
      </c>
      <c r="N1286" s="165"/>
      <c r="O1286" s="44" t="s">
        <v>17</v>
      </c>
      <c r="P1286" s="165" t="s">
        <v>11264</v>
      </c>
    </row>
    <row r="1287" spans="1:16" s="74" customFormat="1" ht="13" customHeight="1" x14ac:dyDescent="0.15">
      <c r="A1287" s="44">
        <v>1286</v>
      </c>
      <c r="B1287" s="215" t="s">
        <v>6767</v>
      </c>
      <c r="C1287" s="215">
        <v>20</v>
      </c>
      <c r="D1287" s="165" t="s">
        <v>3270</v>
      </c>
      <c r="E1287" s="334" t="s">
        <v>3226</v>
      </c>
      <c r="F1287" s="165">
        <v>292</v>
      </c>
      <c r="G1287" s="165">
        <v>396</v>
      </c>
      <c r="H1287" s="165">
        <v>2.4653828514484184</v>
      </c>
      <c r="I1287" s="165">
        <v>2.5976951859255122</v>
      </c>
      <c r="J1287" s="165" t="s">
        <v>11281</v>
      </c>
      <c r="K1287" s="165" t="s">
        <v>10705</v>
      </c>
      <c r="L1287" s="165">
        <v>37.4</v>
      </c>
      <c r="M1287" s="165">
        <v>111.34</v>
      </c>
      <c r="N1287" s="165"/>
      <c r="O1287" s="44" t="s">
        <v>17</v>
      </c>
      <c r="P1287" s="165" t="s">
        <v>11265</v>
      </c>
    </row>
    <row r="1288" spans="1:16" s="74" customFormat="1" ht="13" customHeight="1" x14ac:dyDescent="0.15">
      <c r="A1288" s="44">
        <v>1287</v>
      </c>
      <c r="B1288" s="215" t="s">
        <v>6767</v>
      </c>
      <c r="C1288" s="215">
        <v>20</v>
      </c>
      <c r="D1288" s="165" t="s">
        <v>3270</v>
      </c>
      <c r="E1288" s="334" t="s">
        <v>3226</v>
      </c>
      <c r="F1288" s="165">
        <v>292</v>
      </c>
      <c r="G1288" s="165">
        <v>438</v>
      </c>
      <c r="H1288" s="165">
        <v>2.4653828514484184</v>
      </c>
      <c r="I1288" s="165">
        <v>2.6414741105041002</v>
      </c>
      <c r="J1288" s="165" t="s">
        <v>11281</v>
      </c>
      <c r="K1288" s="165" t="s">
        <v>10705</v>
      </c>
      <c r="L1288" s="165">
        <v>35.479999999999997</v>
      </c>
      <c r="M1288" s="165">
        <v>111.84</v>
      </c>
      <c r="N1288" s="165"/>
      <c r="O1288" s="44" t="s">
        <v>17</v>
      </c>
      <c r="P1288" s="165" t="s">
        <v>11349</v>
      </c>
    </row>
    <row r="1289" spans="1:16" s="74" customFormat="1" ht="13" customHeight="1" x14ac:dyDescent="0.15">
      <c r="A1289" s="44">
        <v>1288</v>
      </c>
      <c r="B1289" s="215" t="s">
        <v>6767</v>
      </c>
      <c r="C1289" s="215">
        <v>20</v>
      </c>
      <c r="D1289" s="165" t="s">
        <v>3270</v>
      </c>
      <c r="E1289" s="334" t="s">
        <v>3226</v>
      </c>
      <c r="F1289" s="165">
        <v>326</v>
      </c>
      <c r="G1289" s="165">
        <v>492</v>
      </c>
      <c r="H1289" s="165">
        <v>2.5132176000679394</v>
      </c>
      <c r="I1289" s="165">
        <v>2.6919651027673601</v>
      </c>
      <c r="J1289" s="165" t="s">
        <v>11281</v>
      </c>
      <c r="K1289" s="165" t="s">
        <v>10705</v>
      </c>
      <c r="L1289" s="165">
        <v>36.520000000000003</v>
      </c>
      <c r="M1289" s="165">
        <v>112</v>
      </c>
      <c r="N1289" s="165"/>
      <c r="O1289" s="44" t="s">
        <v>17</v>
      </c>
      <c r="P1289" s="165" t="s">
        <v>11267</v>
      </c>
    </row>
    <row r="1290" spans="1:16" s="74" customFormat="1" ht="13" customHeight="1" x14ac:dyDescent="0.15">
      <c r="A1290" s="44">
        <v>1289</v>
      </c>
      <c r="B1290" s="215" t="s">
        <v>6767</v>
      </c>
      <c r="C1290" s="215">
        <v>20</v>
      </c>
      <c r="D1290" s="165" t="s">
        <v>3270</v>
      </c>
      <c r="E1290" s="334" t="s">
        <v>3226</v>
      </c>
      <c r="F1290" s="165">
        <v>343</v>
      </c>
      <c r="G1290" s="165">
        <v>508</v>
      </c>
      <c r="H1290" s="165">
        <v>2.5352941200427699</v>
      </c>
      <c r="I1290" s="165">
        <v>2.7058637122839193</v>
      </c>
      <c r="J1290" s="165" t="s">
        <v>11281</v>
      </c>
      <c r="K1290" s="165" t="s">
        <v>10705</v>
      </c>
      <c r="L1290" s="165">
        <v>37.520000000000003</v>
      </c>
      <c r="M1290" s="165">
        <v>111.79</v>
      </c>
      <c r="N1290" s="165"/>
      <c r="O1290" s="44" t="s">
        <v>17</v>
      </c>
      <c r="P1290" s="165" t="s">
        <v>11424</v>
      </c>
    </row>
    <row r="1291" spans="1:16" s="74" customFormat="1" ht="13" customHeight="1" x14ac:dyDescent="0.15">
      <c r="A1291" s="44">
        <v>1290</v>
      </c>
      <c r="B1291" s="215" t="s">
        <v>6767</v>
      </c>
      <c r="C1291" s="215">
        <v>20</v>
      </c>
      <c r="D1291" s="165" t="s">
        <v>3270</v>
      </c>
      <c r="E1291" s="334" t="s">
        <v>3226</v>
      </c>
      <c r="F1291" s="165">
        <v>359</v>
      </c>
      <c r="G1291" s="165">
        <v>513</v>
      </c>
      <c r="H1291" s="165">
        <v>2.5550944485783194</v>
      </c>
      <c r="I1291" s="165">
        <v>2.7101173651118167</v>
      </c>
      <c r="J1291" s="165" t="s">
        <v>11281</v>
      </c>
      <c r="K1291" s="165" t="s">
        <v>10705</v>
      </c>
      <c r="L1291" s="165">
        <v>35.32</v>
      </c>
      <c r="M1291" s="165">
        <v>111.99</v>
      </c>
      <c r="N1291" s="165"/>
      <c r="O1291" s="44" t="s">
        <v>17</v>
      </c>
      <c r="P1291" s="165" t="s">
        <v>11425</v>
      </c>
    </row>
    <row r="1292" spans="1:16" s="74" customFormat="1" ht="13" customHeight="1" x14ac:dyDescent="0.15">
      <c r="A1292" s="44">
        <v>1291</v>
      </c>
      <c r="B1292" s="215" t="s">
        <v>6767</v>
      </c>
      <c r="C1292" s="215">
        <v>20</v>
      </c>
      <c r="D1292" s="165" t="s">
        <v>3270</v>
      </c>
      <c r="E1292" s="334" t="s">
        <v>3226</v>
      </c>
      <c r="F1292" s="165">
        <v>366</v>
      </c>
      <c r="G1292" s="165">
        <v>543</v>
      </c>
      <c r="H1292" s="165">
        <v>2.5634810853944101</v>
      </c>
      <c r="I1292" s="165">
        <v>2.7347998295888467</v>
      </c>
      <c r="J1292" s="165" t="s">
        <v>11281</v>
      </c>
      <c r="K1292" s="165" t="s">
        <v>10705</v>
      </c>
      <c r="L1292" s="165">
        <v>35.47</v>
      </c>
      <c r="M1292" s="165">
        <v>112.08</v>
      </c>
      <c r="N1292" s="165"/>
      <c r="O1292" s="44" t="s">
        <v>17</v>
      </c>
      <c r="P1292" s="165" t="s">
        <v>11426</v>
      </c>
    </row>
    <row r="1293" spans="1:16" s="74" customFormat="1" ht="13" customHeight="1" x14ac:dyDescent="0.15">
      <c r="A1293" s="44">
        <v>1292</v>
      </c>
      <c r="B1293" s="215" t="s">
        <v>6767</v>
      </c>
      <c r="C1293" s="215">
        <v>20</v>
      </c>
      <c r="D1293" s="165" t="s">
        <v>3270</v>
      </c>
      <c r="E1293" s="334" t="s">
        <v>3226</v>
      </c>
      <c r="F1293" s="165">
        <v>353</v>
      </c>
      <c r="G1293" s="165">
        <v>544</v>
      </c>
      <c r="H1293" s="165">
        <v>2.5477747053878228</v>
      </c>
      <c r="I1293" s="165">
        <v>2.7355988996981799</v>
      </c>
      <c r="J1293" s="165" t="s">
        <v>11281</v>
      </c>
      <c r="K1293" s="165" t="s">
        <v>10705</v>
      </c>
      <c r="L1293" s="165">
        <v>35.25</v>
      </c>
      <c r="M1293" s="165">
        <v>112.3</v>
      </c>
      <c r="N1293" s="165"/>
      <c r="O1293" s="44" t="s">
        <v>17</v>
      </c>
      <c r="P1293" s="165" t="s">
        <v>11505</v>
      </c>
    </row>
    <row r="1294" spans="1:16" s="74" customFormat="1" ht="13" customHeight="1" x14ac:dyDescent="0.15">
      <c r="A1294" s="44">
        <v>1293</v>
      </c>
      <c r="B1294" s="215" t="s">
        <v>6767</v>
      </c>
      <c r="C1294" s="215">
        <v>20</v>
      </c>
      <c r="D1294" s="165" t="s">
        <v>3270</v>
      </c>
      <c r="E1294" s="334" t="s">
        <v>3226</v>
      </c>
      <c r="F1294" s="165">
        <v>408</v>
      </c>
      <c r="G1294" s="165">
        <v>551</v>
      </c>
      <c r="H1294" s="165">
        <v>2.61066016308988</v>
      </c>
      <c r="I1294" s="165">
        <v>2.7411515988517854</v>
      </c>
      <c r="J1294" s="165" t="s">
        <v>11281</v>
      </c>
      <c r="K1294" s="165" t="s">
        <v>10705</v>
      </c>
      <c r="L1294" s="165">
        <v>37.67</v>
      </c>
      <c r="M1294" s="165">
        <v>111.88</v>
      </c>
      <c r="N1294" s="165"/>
      <c r="O1294" s="44" t="s">
        <v>17</v>
      </c>
      <c r="P1294" s="165" t="s">
        <v>11506</v>
      </c>
    </row>
    <row r="1295" spans="1:16" s="74" customFormat="1" ht="13" customHeight="1" x14ac:dyDescent="0.15">
      <c r="A1295" s="44">
        <v>1294</v>
      </c>
      <c r="B1295" s="215" t="s">
        <v>6767</v>
      </c>
      <c r="C1295" s="215">
        <v>20</v>
      </c>
      <c r="D1295" s="165" t="s">
        <v>3270</v>
      </c>
      <c r="E1295" s="334" t="s">
        <v>3226</v>
      </c>
      <c r="F1295" s="165">
        <v>371</v>
      </c>
      <c r="G1295" s="165">
        <v>559</v>
      </c>
      <c r="H1295" s="165">
        <v>2.5693739096150461</v>
      </c>
      <c r="I1295" s="165">
        <v>2.747411807886424</v>
      </c>
      <c r="J1295" s="165" t="s">
        <v>11281</v>
      </c>
      <c r="K1295" s="165" t="s">
        <v>10705</v>
      </c>
      <c r="L1295" s="165">
        <v>37.479999999999997</v>
      </c>
      <c r="M1295" s="165">
        <v>111.9</v>
      </c>
      <c r="N1295" s="165"/>
      <c r="O1295" s="44" t="s">
        <v>17</v>
      </c>
      <c r="P1295" s="165" t="s">
        <v>11507</v>
      </c>
    </row>
    <row r="1296" spans="1:16" s="74" customFormat="1" ht="13" customHeight="1" x14ac:dyDescent="0.15">
      <c r="A1296" s="44">
        <v>1295</v>
      </c>
      <c r="B1296" s="215" t="s">
        <v>6767</v>
      </c>
      <c r="C1296" s="215">
        <v>20</v>
      </c>
      <c r="D1296" s="165" t="s">
        <v>3270</v>
      </c>
      <c r="E1296" s="334" t="s">
        <v>3226</v>
      </c>
      <c r="F1296" s="165">
        <v>443</v>
      </c>
      <c r="G1296" s="165">
        <v>562</v>
      </c>
      <c r="H1296" s="165">
        <v>2.6464037262230686</v>
      </c>
      <c r="I1296" s="165">
        <v>2.7497363155690611</v>
      </c>
      <c r="J1296" s="165" t="s">
        <v>11281</v>
      </c>
      <c r="K1296" s="165" t="s">
        <v>10705</v>
      </c>
      <c r="L1296" s="165">
        <v>35.4</v>
      </c>
      <c r="M1296" s="165">
        <v>112.01</v>
      </c>
      <c r="N1296" s="165"/>
      <c r="O1296" s="44" t="s">
        <v>17</v>
      </c>
      <c r="P1296" s="165" t="s">
        <v>11508</v>
      </c>
    </row>
    <row r="1297" spans="1:16" s="74" customFormat="1" ht="13" customHeight="1" x14ac:dyDescent="0.15">
      <c r="A1297" s="44">
        <v>1296</v>
      </c>
      <c r="B1297" s="215" t="s">
        <v>6767</v>
      </c>
      <c r="C1297" s="215">
        <v>20</v>
      </c>
      <c r="D1297" s="165" t="s">
        <v>3270</v>
      </c>
      <c r="E1297" s="334" t="s">
        <v>3226</v>
      </c>
      <c r="F1297" s="165">
        <v>381</v>
      </c>
      <c r="G1297" s="165">
        <v>564</v>
      </c>
      <c r="H1297" s="165">
        <v>2.5809249756756194</v>
      </c>
      <c r="I1297" s="165">
        <v>2.7512791039833417</v>
      </c>
      <c r="J1297" s="165" t="s">
        <v>11281</v>
      </c>
      <c r="K1297" s="165" t="s">
        <v>10705</v>
      </c>
      <c r="L1297" s="165">
        <v>37.299999999999997</v>
      </c>
      <c r="M1297" s="165">
        <v>111.38</v>
      </c>
      <c r="N1297" s="165"/>
      <c r="O1297" s="44" t="s">
        <v>17</v>
      </c>
      <c r="P1297" s="165" t="s">
        <v>11509</v>
      </c>
    </row>
    <row r="1298" spans="1:16" s="74" customFormat="1" ht="13" customHeight="1" x14ac:dyDescent="0.15">
      <c r="A1298" s="44">
        <v>1297</v>
      </c>
      <c r="B1298" s="215" t="s">
        <v>6767</v>
      </c>
      <c r="C1298" s="215">
        <v>20</v>
      </c>
      <c r="D1298" s="165" t="s">
        <v>3270</v>
      </c>
      <c r="E1298" s="334" t="s">
        <v>3226</v>
      </c>
      <c r="F1298" s="165">
        <v>418</v>
      </c>
      <c r="G1298" s="165">
        <v>598</v>
      </c>
      <c r="H1298" s="165">
        <v>2.6211762817750355</v>
      </c>
      <c r="I1298" s="165">
        <v>2.7767011839884108</v>
      </c>
      <c r="J1298" s="165" t="s">
        <v>11281</v>
      </c>
      <c r="K1298" s="165" t="s">
        <v>10705</v>
      </c>
      <c r="L1298" s="165">
        <v>35.270000000000003</v>
      </c>
      <c r="M1298" s="165">
        <v>112.45</v>
      </c>
      <c r="N1298" s="165"/>
      <c r="O1298" s="44" t="s">
        <v>17</v>
      </c>
      <c r="P1298" s="165" t="s">
        <v>11431</v>
      </c>
    </row>
    <row r="1299" spans="1:16" s="74" customFormat="1" ht="13" customHeight="1" x14ac:dyDescent="0.15">
      <c r="A1299" s="44">
        <v>1298</v>
      </c>
      <c r="B1299" s="215" t="s">
        <v>6767</v>
      </c>
      <c r="C1299" s="215">
        <v>20</v>
      </c>
      <c r="D1299" s="165" t="s">
        <v>3270</v>
      </c>
      <c r="E1299" s="334" t="s">
        <v>3226</v>
      </c>
      <c r="F1299" s="165">
        <v>379</v>
      </c>
      <c r="G1299" s="165">
        <v>600</v>
      </c>
      <c r="H1299" s="165">
        <v>2.5786392099680722</v>
      </c>
      <c r="I1299" s="165">
        <v>2.7781512503836434</v>
      </c>
      <c r="J1299" s="165" t="s">
        <v>11281</v>
      </c>
      <c r="K1299" s="165" t="s">
        <v>10705</v>
      </c>
      <c r="L1299" s="165">
        <v>36.479999999999997</v>
      </c>
      <c r="M1299" s="165">
        <v>111.85</v>
      </c>
      <c r="N1299" s="165"/>
      <c r="O1299" s="44" t="s">
        <v>17</v>
      </c>
      <c r="P1299" s="165" t="s">
        <v>11432</v>
      </c>
    </row>
    <row r="1300" spans="1:16" s="74" customFormat="1" ht="13" customHeight="1" x14ac:dyDescent="0.15">
      <c r="A1300" s="44">
        <v>1299</v>
      </c>
      <c r="B1300" s="215" t="s">
        <v>6767</v>
      </c>
      <c r="C1300" s="215">
        <v>20</v>
      </c>
      <c r="D1300" s="165" t="s">
        <v>3270</v>
      </c>
      <c r="E1300" s="334" t="s">
        <v>3226</v>
      </c>
      <c r="F1300" s="165">
        <v>358</v>
      </c>
      <c r="G1300" s="165">
        <v>609</v>
      </c>
      <c r="H1300" s="165">
        <v>2.5538830266438746</v>
      </c>
      <c r="I1300" s="165">
        <v>2.7846172926328756</v>
      </c>
      <c r="J1300" s="165" t="s">
        <v>11281</v>
      </c>
      <c r="K1300" s="165" t="s">
        <v>10705</v>
      </c>
      <c r="L1300" s="165">
        <v>36.380000000000003</v>
      </c>
      <c r="M1300" s="165">
        <v>110.6</v>
      </c>
      <c r="N1300" s="165"/>
      <c r="O1300" s="44" t="s">
        <v>17</v>
      </c>
      <c r="P1300" s="165" t="s">
        <v>11433</v>
      </c>
    </row>
    <row r="1301" spans="1:16" s="74" customFormat="1" ht="13" customHeight="1" x14ac:dyDescent="0.15">
      <c r="A1301" s="44">
        <v>1300</v>
      </c>
      <c r="B1301" s="215" t="s">
        <v>6767</v>
      </c>
      <c r="C1301" s="215">
        <v>20</v>
      </c>
      <c r="D1301" s="165" t="s">
        <v>3270</v>
      </c>
      <c r="E1301" s="334" t="s">
        <v>3226</v>
      </c>
      <c r="F1301" s="165">
        <v>382</v>
      </c>
      <c r="G1301" s="165">
        <v>616</v>
      </c>
      <c r="H1301" s="165">
        <v>2.5820633629117089</v>
      </c>
      <c r="I1301" s="165">
        <v>2.7895807121644256</v>
      </c>
      <c r="J1301" s="165" t="s">
        <v>11281</v>
      </c>
      <c r="K1301" s="165" t="s">
        <v>10705</v>
      </c>
      <c r="L1301" s="165">
        <v>37.520000000000003</v>
      </c>
      <c r="M1301" s="165">
        <v>111.88</v>
      </c>
      <c r="N1301" s="165"/>
      <c r="O1301" s="44" t="s">
        <v>17</v>
      </c>
      <c r="P1301" s="165" t="s">
        <v>11434</v>
      </c>
    </row>
    <row r="1302" spans="1:16" s="74" customFormat="1" ht="13" customHeight="1" x14ac:dyDescent="0.15">
      <c r="A1302" s="44">
        <v>1301</v>
      </c>
      <c r="B1302" s="215" t="s">
        <v>6767</v>
      </c>
      <c r="C1302" s="215">
        <v>20</v>
      </c>
      <c r="D1302" s="165" t="s">
        <v>3270</v>
      </c>
      <c r="E1302" s="334" t="s">
        <v>3226</v>
      </c>
      <c r="F1302" s="165">
        <v>318</v>
      </c>
      <c r="G1302" s="165">
        <v>620</v>
      </c>
      <c r="H1302" s="165">
        <v>2.502427119984433</v>
      </c>
      <c r="I1302" s="165">
        <v>2.7923916894982539</v>
      </c>
      <c r="J1302" s="165" t="s">
        <v>11281</v>
      </c>
      <c r="K1302" s="165" t="s">
        <v>10705</v>
      </c>
      <c r="L1302" s="165">
        <v>36.700000000000003</v>
      </c>
      <c r="M1302" s="165">
        <v>112</v>
      </c>
      <c r="N1302" s="165"/>
      <c r="O1302" s="44" t="s">
        <v>17</v>
      </c>
      <c r="P1302" s="165" t="s">
        <v>11435</v>
      </c>
    </row>
    <row r="1303" spans="1:16" s="74" customFormat="1" ht="13" customHeight="1" x14ac:dyDescent="0.15">
      <c r="A1303" s="44">
        <v>1302</v>
      </c>
      <c r="B1303" s="215" t="s">
        <v>6767</v>
      </c>
      <c r="C1303" s="215">
        <v>20</v>
      </c>
      <c r="D1303" s="165" t="s">
        <v>3270</v>
      </c>
      <c r="E1303" s="334" t="s">
        <v>3226</v>
      </c>
      <c r="F1303" s="165">
        <v>390</v>
      </c>
      <c r="G1303" s="165">
        <v>621</v>
      </c>
      <c r="H1303" s="165">
        <v>2.5910646070264991</v>
      </c>
      <c r="I1303" s="165">
        <v>2.79309160017658</v>
      </c>
      <c r="J1303" s="165" t="s">
        <v>11281</v>
      </c>
      <c r="K1303" s="165" t="s">
        <v>10705</v>
      </c>
      <c r="L1303" s="165">
        <v>35.82</v>
      </c>
      <c r="M1303" s="165">
        <v>110.98</v>
      </c>
      <c r="N1303" s="165"/>
      <c r="O1303" s="44" t="s">
        <v>17</v>
      </c>
      <c r="P1303" s="165" t="s">
        <v>11511</v>
      </c>
    </row>
    <row r="1304" spans="1:16" s="74" customFormat="1" ht="13" customHeight="1" x14ac:dyDescent="0.15">
      <c r="A1304" s="44">
        <v>1303</v>
      </c>
      <c r="B1304" s="215" t="s">
        <v>6767</v>
      </c>
      <c r="C1304" s="215">
        <v>20</v>
      </c>
      <c r="D1304" s="165" t="s">
        <v>3270</v>
      </c>
      <c r="E1304" s="334" t="s">
        <v>3226</v>
      </c>
      <c r="F1304" s="165">
        <v>350</v>
      </c>
      <c r="G1304" s="165">
        <v>627</v>
      </c>
      <c r="H1304" s="165">
        <v>2.5440680443502761</v>
      </c>
      <c r="I1304" s="165">
        <v>2.7972675408307168</v>
      </c>
      <c r="J1304" s="165" t="s">
        <v>11281</v>
      </c>
      <c r="K1304" s="165" t="s">
        <v>10705</v>
      </c>
      <c r="L1304" s="165">
        <v>36.520000000000003</v>
      </c>
      <c r="M1304" s="165">
        <v>111.92</v>
      </c>
      <c r="N1304" s="165"/>
      <c r="O1304" s="44" t="s">
        <v>17</v>
      </c>
      <c r="P1304" s="165" t="s">
        <v>11512</v>
      </c>
    </row>
    <row r="1305" spans="1:16" s="74" customFormat="1" ht="13" customHeight="1" x14ac:dyDescent="0.15">
      <c r="A1305" s="44">
        <v>1304</v>
      </c>
      <c r="B1305" s="215" t="s">
        <v>6767</v>
      </c>
      <c r="C1305" s="215">
        <v>20</v>
      </c>
      <c r="D1305" s="165" t="s">
        <v>3270</v>
      </c>
      <c r="E1305" s="334" t="s">
        <v>3226</v>
      </c>
      <c r="F1305" s="165">
        <v>372</v>
      </c>
      <c r="G1305" s="165">
        <v>633</v>
      </c>
      <c r="H1305" s="165">
        <v>2.5705429398818964</v>
      </c>
      <c r="I1305" s="165">
        <v>2.8014037100173552</v>
      </c>
      <c r="J1305" s="165" t="s">
        <v>11281</v>
      </c>
      <c r="K1305" s="165" t="s">
        <v>10705</v>
      </c>
      <c r="L1305" s="165">
        <v>36.729999999999997</v>
      </c>
      <c r="M1305" s="165">
        <v>111.29</v>
      </c>
      <c r="N1305" s="165"/>
      <c r="O1305" s="44" t="s">
        <v>17</v>
      </c>
      <c r="P1305" s="165" t="s">
        <v>11589</v>
      </c>
    </row>
    <row r="1306" spans="1:16" s="74" customFormat="1" ht="13" customHeight="1" x14ac:dyDescent="0.15">
      <c r="A1306" s="44">
        <v>1305</v>
      </c>
      <c r="B1306" s="215" t="s">
        <v>6767</v>
      </c>
      <c r="C1306" s="215">
        <v>20</v>
      </c>
      <c r="D1306" s="165" t="s">
        <v>3270</v>
      </c>
      <c r="E1306" s="334" t="s">
        <v>3226</v>
      </c>
      <c r="F1306" s="165">
        <v>301</v>
      </c>
      <c r="G1306" s="165">
        <v>644</v>
      </c>
      <c r="H1306" s="165">
        <v>2.4785664955938431</v>
      </c>
      <c r="I1306" s="165">
        <v>2.808885867359812</v>
      </c>
      <c r="J1306" s="165" t="s">
        <v>11281</v>
      </c>
      <c r="K1306" s="165" t="s">
        <v>10705</v>
      </c>
      <c r="L1306" s="165">
        <v>36.85</v>
      </c>
      <c r="M1306" s="165">
        <v>113.35</v>
      </c>
      <c r="N1306" s="165"/>
      <c r="O1306" s="44" t="s">
        <v>17</v>
      </c>
      <c r="P1306" s="165" t="s">
        <v>11590</v>
      </c>
    </row>
    <row r="1307" spans="1:16" s="74" customFormat="1" ht="13" customHeight="1" x14ac:dyDescent="0.15">
      <c r="A1307" s="44">
        <v>1306</v>
      </c>
      <c r="B1307" s="215" t="s">
        <v>6767</v>
      </c>
      <c r="C1307" s="215">
        <v>20</v>
      </c>
      <c r="D1307" s="165" t="s">
        <v>3270</v>
      </c>
      <c r="E1307" s="334" t="s">
        <v>3226</v>
      </c>
      <c r="F1307" s="165">
        <v>376</v>
      </c>
      <c r="G1307" s="165">
        <v>657</v>
      </c>
      <c r="H1307" s="165">
        <v>2.5751878449276613</v>
      </c>
      <c r="I1307" s="165">
        <v>2.8175653695597802</v>
      </c>
      <c r="J1307" s="165" t="s">
        <v>11281</v>
      </c>
      <c r="K1307" s="165" t="s">
        <v>10705</v>
      </c>
      <c r="L1307" s="165">
        <v>35.67</v>
      </c>
      <c r="M1307" s="165">
        <v>113.52</v>
      </c>
      <c r="N1307" s="165"/>
      <c r="O1307" s="44" t="s">
        <v>17</v>
      </c>
      <c r="P1307" s="165" t="s">
        <v>11591</v>
      </c>
    </row>
    <row r="1308" spans="1:16" s="74" customFormat="1" ht="13" customHeight="1" x14ac:dyDescent="0.15">
      <c r="A1308" s="44">
        <v>1307</v>
      </c>
      <c r="B1308" s="215" t="s">
        <v>6767</v>
      </c>
      <c r="C1308" s="215">
        <v>20</v>
      </c>
      <c r="D1308" s="165" t="s">
        <v>3270</v>
      </c>
      <c r="E1308" s="334" t="s">
        <v>3226</v>
      </c>
      <c r="F1308" s="165">
        <v>454</v>
      </c>
      <c r="G1308" s="165">
        <v>662</v>
      </c>
      <c r="H1308" s="165">
        <v>2.6570558528571042</v>
      </c>
      <c r="I1308" s="165">
        <v>2.8208579894397001</v>
      </c>
      <c r="J1308" s="165" t="s">
        <v>11281</v>
      </c>
      <c r="K1308" s="165" t="s">
        <v>10705</v>
      </c>
      <c r="L1308" s="165">
        <v>37.9</v>
      </c>
      <c r="M1308" s="165">
        <v>111.32</v>
      </c>
      <c r="N1308" s="165"/>
      <c r="O1308" s="44" t="s">
        <v>17</v>
      </c>
      <c r="P1308" s="165" t="s">
        <v>11516</v>
      </c>
    </row>
    <row r="1309" spans="1:16" s="74" customFormat="1" ht="13" customHeight="1" x14ac:dyDescent="0.15">
      <c r="A1309" s="44">
        <v>1308</v>
      </c>
      <c r="B1309" s="215" t="s">
        <v>6767</v>
      </c>
      <c r="C1309" s="215">
        <v>20</v>
      </c>
      <c r="D1309" s="165" t="s">
        <v>3270</v>
      </c>
      <c r="E1309" s="334" t="s">
        <v>3226</v>
      </c>
      <c r="F1309" s="165">
        <v>401</v>
      </c>
      <c r="G1309" s="165">
        <v>671</v>
      </c>
      <c r="H1309" s="165">
        <v>2.6031443726201826</v>
      </c>
      <c r="I1309" s="165">
        <v>2.8267225201689921</v>
      </c>
      <c r="J1309" s="165" t="s">
        <v>11281</v>
      </c>
      <c r="K1309" s="165" t="s">
        <v>10705</v>
      </c>
      <c r="L1309" s="165">
        <v>36.630000000000003</v>
      </c>
      <c r="M1309" s="165">
        <v>113.33</v>
      </c>
      <c r="N1309" s="165"/>
      <c r="O1309" s="44" t="s">
        <v>17</v>
      </c>
      <c r="P1309" s="165" t="s">
        <v>11517</v>
      </c>
    </row>
    <row r="1310" spans="1:16" s="74" customFormat="1" ht="13" customHeight="1" x14ac:dyDescent="0.15">
      <c r="A1310" s="44">
        <v>1309</v>
      </c>
      <c r="B1310" s="215" t="s">
        <v>6767</v>
      </c>
      <c r="C1310" s="215">
        <v>20</v>
      </c>
      <c r="D1310" s="165" t="s">
        <v>3270</v>
      </c>
      <c r="E1310" s="334" t="s">
        <v>3226</v>
      </c>
      <c r="F1310" s="165">
        <v>438.99999999999972</v>
      </c>
      <c r="G1310" s="165">
        <v>671</v>
      </c>
      <c r="H1310" s="165">
        <v>2.6424645202421209</v>
      </c>
      <c r="I1310" s="165">
        <v>2.8267225201689921</v>
      </c>
      <c r="J1310" s="165" t="s">
        <v>11281</v>
      </c>
      <c r="K1310" s="165" t="s">
        <v>10705</v>
      </c>
      <c r="L1310" s="165">
        <v>36.17</v>
      </c>
      <c r="M1310" s="165">
        <v>111.04</v>
      </c>
      <c r="N1310" s="165"/>
      <c r="O1310" s="44" t="s">
        <v>17</v>
      </c>
      <c r="P1310" s="165" t="s">
        <v>11518</v>
      </c>
    </row>
    <row r="1311" spans="1:16" s="74" customFormat="1" ht="13" customHeight="1" x14ac:dyDescent="0.15">
      <c r="A1311" s="44">
        <v>1310</v>
      </c>
      <c r="B1311" s="215" t="s">
        <v>6767</v>
      </c>
      <c r="C1311" s="215">
        <v>20</v>
      </c>
      <c r="D1311" s="165" t="s">
        <v>3270</v>
      </c>
      <c r="E1311" s="334" t="s">
        <v>3226</v>
      </c>
      <c r="F1311" s="165">
        <v>503</v>
      </c>
      <c r="G1311" s="165">
        <v>679</v>
      </c>
      <c r="H1311" s="165">
        <v>2.7015679850559273</v>
      </c>
      <c r="I1311" s="165">
        <v>2.8318697742805017</v>
      </c>
      <c r="J1311" s="165" t="s">
        <v>11281</v>
      </c>
      <c r="K1311" s="165" t="s">
        <v>10705</v>
      </c>
      <c r="L1311" s="165">
        <v>35.15</v>
      </c>
      <c r="M1311" s="165">
        <v>111.57</v>
      </c>
      <c r="N1311" s="165"/>
      <c r="O1311" s="44" t="s">
        <v>17</v>
      </c>
      <c r="P1311" s="165" t="s">
        <v>11441</v>
      </c>
    </row>
    <row r="1312" spans="1:16" s="74" customFormat="1" ht="13" customHeight="1" x14ac:dyDescent="0.15">
      <c r="A1312" s="44">
        <v>1311</v>
      </c>
      <c r="B1312" s="215" t="s">
        <v>6767</v>
      </c>
      <c r="C1312" s="215">
        <v>20</v>
      </c>
      <c r="D1312" s="165" t="s">
        <v>3270</v>
      </c>
      <c r="E1312" s="334" t="s">
        <v>3226</v>
      </c>
      <c r="F1312" s="165">
        <v>472</v>
      </c>
      <c r="G1312" s="165">
        <v>683</v>
      </c>
      <c r="H1312" s="165">
        <v>2.673941998634088</v>
      </c>
      <c r="I1312" s="165">
        <v>2.8344207036815332</v>
      </c>
      <c r="J1312" s="165" t="s">
        <v>11281</v>
      </c>
      <c r="K1312" s="165" t="s">
        <v>10705</v>
      </c>
      <c r="L1312" s="165">
        <v>36.9</v>
      </c>
      <c r="M1312" s="165">
        <v>111.99</v>
      </c>
      <c r="N1312" s="165"/>
      <c r="O1312" s="44" t="s">
        <v>17</v>
      </c>
      <c r="P1312" s="165" t="s">
        <v>11519</v>
      </c>
    </row>
    <row r="1313" spans="1:16" s="74" customFormat="1" ht="13" customHeight="1" x14ac:dyDescent="0.15">
      <c r="A1313" s="44">
        <v>1312</v>
      </c>
      <c r="B1313" s="215" t="s">
        <v>6767</v>
      </c>
      <c r="C1313" s="215">
        <v>20</v>
      </c>
      <c r="D1313" s="165" t="s">
        <v>3270</v>
      </c>
      <c r="E1313" s="334" t="s">
        <v>3226</v>
      </c>
      <c r="F1313" s="165">
        <v>462</v>
      </c>
      <c r="G1313" s="165">
        <v>685</v>
      </c>
      <c r="H1313" s="165">
        <v>2.6646419755561261</v>
      </c>
      <c r="I1313" s="165">
        <v>2.835690571492425</v>
      </c>
      <c r="J1313" s="165" t="s">
        <v>11281</v>
      </c>
      <c r="K1313" s="165" t="s">
        <v>10705</v>
      </c>
      <c r="L1313" s="165">
        <v>35.67</v>
      </c>
      <c r="M1313" s="165">
        <v>112.15</v>
      </c>
      <c r="N1313" s="165"/>
      <c r="O1313" s="44" t="s">
        <v>17</v>
      </c>
      <c r="P1313" s="165" t="s">
        <v>11366</v>
      </c>
    </row>
    <row r="1314" spans="1:16" s="74" customFormat="1" ht="13" customHeight="1" x14ac:dyDescent="0.15">
      <c r="A1314" s="44">
        <v>1313</v>
      </c>
      <c r="B1314" s="215" t="s">
        <v>6767</v>
      </c>
      <c r="C1314" s="215">
        <v>20</v>
      </c>
      <c r="D1314" s="165" t="s">
        <v>3270</v>
      </c>
      <c r="E1314" s="334" t="s">
        <v>3226</v>
      </c>
      <c r="F1314" s="165">
        <v>557</v>
      </c>
      <c r="G1314" s="165">
        <v>690</v>
      </c>
      <c r="H1314" s="165">
        <v>2.745855195173728</v>
      </c>
      <c r="I1314" s="165">
        <v>2.8388490907372543</v>
      </c>
      <c r="J1314" s="165" t="s">
        <v>11281</v>
      </c>
      <c r="K1314" s="165" t="s">
        <v>10705</v>
      </c>
      <c r="L1314" s="165">
        <v>36.6</v>
      </c>
      <c r="M1314" s="165">
        <v>111.94</v>
      </c>
      <c r="N1314" s="165"/>
      <c r="O1314" s="44" t="s">
        <v>17</v>
      </c>
      <c r="P1314" s="165" t="s">
        <v>11367</v>
      </c>
    </row>
    <row r="1315" spans="1:16" s="74" customFormat="1" ht="13" customHeight="1" x14ac:dyDescent="0.15">
      <c r="A1315" s="44">
        <v>1314</v>
      </c>
      <c r="B1315" s="215" t="s">
        <v>6767</v>
      </c>
      <c r="C1315" s="215">
        <v>20</v>
      </c>
      <c r="D1315" s="165" t="s">
        <v>3270</v>
      </c>
      <c r="E1315" s="334" t="s">
        <v>3226</v>
      </c>
      <c r="F1315" s="165">
        <v>476.99999999999972</v>
      </c>
      <c r="G1315" s="165">
        <v>697</v>
      </c>
      <c r="H1315" s="165">
        <v>2.6785183790401139</v>
      </c>
      <c r="I1315" s="165">
        <v>2.84323277809801</v>
      </c>
      <c r="J1315" s="165" t="s">
        <v>11281</v>
      </c>
      <c r="K1315" s="165" t="s">
        <v>10705</v>
      </c>
      <c r="L1315" s="165">
        <v>37.119999999999997</v>
      </c>
      <c r="M1315" s="165">
        <v>111.2</v>
      </c>
      <c r="N1315" s="165"/>
      <c r="O1315" s="44" t="s">
        <v>17</v>
      </c>
      <c r="P1315" s="165" t="s">
        <v>11368</v>
      </c>
    </row>
    <row r="1316" spans="1:16" s="74" customFormat="1" ht="13" customHeight="1" x14ac:dyDescent="0.15">
      <c r="A1316" s="44">
        <v>1315</v>
      </c>
      <c r="B1316" s="215" t="s">
        <v>6767</v>
      </c>
      <c r="C1316" s="215">
        <v>20</v>
      </c>
      <c r="D1316" s="165" t="s">
        <v>3270</v>
      </c>
      <c r="E1316" s="334" t="s">
        <v>3226</v>
      </c>
      <c r="F1316" s="165">
        <v>453</v>
      </c>
      <c r="G1316" s="165">
        <v>721</v>
      </c>
      <c r="H1316" s="165">
        <v>2.6560982020128323</v>
      </c>
      <c r="I1316" s="165">
        <v>2.8579352647194289</v>
      </c>
      <c r="J1316" s="165" t="s">
        <v>11281</v>
      </c>
      <c r="K1316" s="165" t="s">
        <v>10705</v>
      </c>
      <c r="L1316" s="165">
        <v>37.479999999999997</v>
      </c>
      <c r="M1316" s="165">
        <v>111.43</v>
      </c>
      <c r="N1316" s="165"/>
      <c r="O1316" s="44" t="s">
        <v>17</v>
      </c>
      <c r="P1316" s="165" t="s">
        <v>11292</v>
      </c>
    </row>
    <row r="1317" spans="1:16" s="74" customFormat="1" ht="13" customHeight="1" x14ac:dyDescent="0.15">
      <c r="A1317" s="44">
        <v>1316</v>
      </c>
      <c r="B1317" s="215" t="s">
        <v>6767</v>
      </c>
      <c r="C1317" s="215">
        <v>20</v>
      </c>
      <c r="D1317" s="165" t="s">
        <v>3270</v>
      </c>
      <c r="E1317" s="334" t="s">
        <v>3226</v>
      </c>
      <c r="F1317" s="165">
        <v>453</v>
      </c>
      <c r="G1317" s="165">
        <v>722</v>
      </c>
      <c r="H1317" s="165">
        <v>2.6560982020128323</v>
      </c>
      <c r="I1317" s="165">
        <v>2.858537197569639</v>
      </c>
      <c r="J1317" s="165" t="s">
        <v>11281</v>
      </c>
      <c r="K1317" s="165" t="s">
        <v>10705</v>
      </c>
      <c r="L1317" s="165">
        <v>36.57</v>
      </c>
      <c r="M1317" s="165">
        <v>111.94</v>
      </c>
      <c r="N1317" s="165"/>
      <c r="O1317" s="44" t="s">
        <v>17</v>
      </c>
      <c r="P1317" s="165" t="s">
        <v>11215</v>
      </c>
    </row>
    <row r="1318" spans="1:16" s="74" customFormat="1" ht="13" customHeight="1" x14ac:dyDescent="0.15">
      <c r="A1318" s="44">
        <v>1317</v>
      </c>
      <c r="B1318" s="215" t="s">
        <v>6767</v>
      </c>
      <c r="C1318" s="215">
        <v>20</v>
      </c>
      <c r="D1318" s="165" t="s">
        <v>3270</v>
      </c>
      <c r="E1318" s="334" t="s">
        <v>3226</v>
      </c>
      <c r="F1318" s="165">
        <v>545</v>
      </c>
      <c r="G1318" s="165">
        <v>727</v>
      </c>
      <c r="H1318" s="165">
        <v>2.7363965022766426</v>
      </c>
      <c r="I1318" s="165">
        <v>2.8615344108590381</v>
      </c>
      <c r="J1318" s="165" t="s">
        <v>11281</v>
      </c>
      <c r="K1318" s="165" t="s">
        <v>10705</v>
      </c>
      <c r="L1318" s="165">
        <v>37.049999999999997</v>
      </c>
      <c r="M1318" s="165">
        <v>111.29</v>
      </c>
      <c r="N1318" s="165"/>
      <c r="O1318" s="44" t="s">
        <v>17</v>
      </c>
      <c r="P1318" s="165" t="s">
        <v>11216</v>
      </c>
    </row>
    <row r="1319" spans="1:16" s="74" customFormat="1" ht="13" customHeight="1" x14ac:dyDescent="0.15">
      <c r="A1319" s="44">
        <v>1318</v>
      </c>
      <c r="B1319" s="215" t="s">
        <v>6767</v>
      </c>
      <c r="C1319" s="215">
        <v>20</v>
      </c>
      <c r="D1319" s="165" t="s">
        <v>3270</v>
      </c>
      <c r="E1319" s="334" t="s">
        <v>3226</v>
      </c>
      <c r="F1319" s="165">
        <v>498.00000000000011</v>
      </c>
      <c r="G1319" s="165">
        <v>729</v>
      </c>
      <c r="H1319" s="165">
        <v>2.6972293427597176</v>
      </c>
      <c r="I1319" s="165">
        <v>2.8627275283179747</v>
      </c>
      <c r="J1319" s="165" t="s">
        <v>11281</v>
      </c>
      <c r="K1319" s="165" t="s">
        <v>10705</v>
      </c>
      <c r="L1319" s="165">
        <v>36.97</v>
      </c>
      <c r="M1319" s="165">
        <v>112.08</v>
      </c>
      <c r="N1319" s="165"/>
      <c r="O1319" s="44" t="s">
        <v>17</v>
      </c>
      <c r="P1319" s="165" t="s">
        <v>11136</v>
      </c>
    </row>
    <row r="1320" spans="1:16" s="74" customFormat="1" ht="13" customHeight="1" x14ac:dyDescent="0.15">
      <c r="A1320" s="44">
        <v>1319</v>
      </c>
      <c r="B1320" s="215" t="s">
        <v>6767</v>
      </c>
      <c r="C1320" s="215">
        <v>20</v>
      </c>
      <c r="D1320" s="165" t="s">
        <v>3270</v>
      </c>
      <c r="E1320" s="334" t="s">
        <v>3226</v>
      </c>
      <c r="F1320" s="165">
        <v>484.99999999999972</v>
      </c>
      <c r="G1320" s="165">
        <v>731</v>
      </c>
      <c r="H1320" s="165">
        <v>2.6857417386022635</v>
      </c>
      <c r="I1320" s="165">
        <v>2.8639173769578599</v>
      </c>
      <c r="J1320" s="165" t="s">
        <v>11281</v>
      </c>
      <c r="K1320" s="165" t="s">
        <v>10705</v>
      </c>
      <c r="L1320" s="165">
        <v>37.479999999999997</v>
      </c>
      <c r="M1320" s="165">
        <v>111.84</v>
      </c>
      <c r="N1320" s="165"/>
      <c r="O1320" s="44" t="s">
        <v>17</v>
      </c>
      <c r="P1320" s="165" t="s">
        <v>11218</v>
      </c>
    </row>
    <row r="1321" spans="1:16" s="74" customFormat="1" ht="13" customHeight="1" x14ac:dyDescent="0.15">
      <c r="A1321" s="44">
        <v>1320</v>
      </c>
      <c r="B1321" s="215" t="s">
        <v>6767</v>
      </c>
      <c r="C1321" s="215">
        <v>20</v>
      </c>
      <c r="D1321" s="165" t="s">
        <v>3270</v>
      </c>
      <c r="E1321" s="334" t="s">
        <v>3226</v>
      </c>
      <c r="F1321" s="165">
        <v>299</v>
      </c>
      <c r="G1321" s="165">
        <v>736</v>
      </c>
      <c r="H1321" s="165">
        <v>2.47567118832443</v>
      </c>
      <c r="I1321" s="165">
        <v>2.8668778143374989</v>
      </c>
      <c r="J1321" s="165" t="s">
        <v>11281</v>
      </c>
      <c r="K1321" s="165" t="s">
        <v>10705</v>
      </c>
      <c r="L1321" s="165">
        <v>36.869999999999997</v>
      </c>
      <c r="M1321" s="165">
        <v>110.71</v>
      </c>
      <c r="N1321" s="165"/>
      <c r="O1321" s="44" t="s">
        <v>17</v>
      </c>
      <c r="P1321" s="165" t="s">
        <v>11221</v>
      </c>
    </row>
    <row r="1322" spans="1:16" s="74" customFormat="1" ht="13" customHeight="1" x14ac:dyDescent="0.15">
      <c r="A1322" s="44">
        <v>1321</v>
      </c>
      <c r="B1322" s="215" t="s">
        <v>6767</v>
      </c>
      <c r="C1322" s="215">
        <v>20</v>
      </c>
      <c r="D1322" s="165" t="s">
        <v>3270</v>
      </c>
      <c r="E1322" s="334" t="s">
        <v>3226</v>
      </c>
      <c r="F1322" s="165">
        <v>519</v>
      </c>
      <c r="G1322" s="165">
        <v>741</v>
      </c>
      <c r="H1322" s="165">
        <v>2.7151673578484576</v>
      </c>
      <c r="I1322" s="165">
        <v>2.869818207979328</v>
      </c>
      <c r="J1322" s="165" t="s">
        <v>11281</v>
      </c>
      <c r="K1322" s="165" t="s">
        <v>10705</v>
      </c>
      <c r="L1322" s="165">
        <v>36.270000000000003</v>
      </c>
      <c r="M1322" s="165">
        <v>110.96</v>
      </c>
      <c r="N1322" s="165"/>
      <c r="O1322" s="44" t="s">
        <v>17</v>
      </c>
      <c r="P1322" s="165" t="s">
        <v>11222</v>
      </c>
    </row>
    <row r="1323" spans="1:16" s="74" customFormat="1" ht="13" customHeight="1" x14ac:dyDescent="0.15">
      <c r="A1323" s="44">
        <v>1322</v>
      </c>
      <c r="B1323" s="215" t="s">
        <v>6767</v>
      </c>
      <c r="C1323" s="215">
        <v>20</v>
      </c>
      <c r="D1323" s="165" t="s">
        <v>3270</v>
      </c>
      <c r="E1323" s="334" t="s">
        <v>3226</v>
      </c>
      <c r="F1323" s="165">
        <v>483</v>
      </c>
      <c r="G1323" s="165">
        <v>751</v>
      </c>
      <c r="H1323" s="165">
        <v>2.6839471307515126</v>
      </c>
      <c r="I1323" s="165">
        <v>2.8756399370041672</v>
      </c>
      <c r="J1323" s="165" t="s">
        <v>11281</v>
      </c>
      <c r="K1323" s="165" t="s">
        <v>10705</v>
      </c>
      <c r="L1323" s="165">
        <v>36.549999999999997</v>
      </c>
      <c r="M1323" s="165">
        <v>111.96</v>
      </c>
      <c r="N1323" s="165"/>
      <c r="O1323" s="44" t="s">
        <v>17</v>
      </c>
      <c r="P1323" s="165" t="s">
        <v>11223</v>
      </c>
    </row>
    <row r="1324" spans="1:16" s="74" customFormat="1" ht="13" customHeight="1" x14ac:dyDescent="0.15">
      <c r="A1324" s="44">
        <v>1323</v>
      </c>
      <c r="B1324" s="215" t="s">
        <v>6767</v>
      </c>
      <c r="C1324" s="215">
        <v>20</v>
      </c>
      <c r="D1324" s="165" t="s">
        <v>3270</v>
      </c>
      <c r="E1324" s="334" t="s">
        <v>3226</v>
      </c>
      <c r="F1324" s="165">
        <v>462</v>
      </c>
      <c r="G1324" s="165">
        <v>754</v>
      </c>
      <c r="H1324" s="165">
        <v>2.6646419755561261</v>
      </c>
      <c r="I1324" s="165">
        <v>2.8773713458697743</v>
      </c>
      <c r="J1324" s="165" t="s">
        <v>11281</v>
      </c>
      <c r="K1324" s="165" t="s">
        <v>10705</v>
      </c>
      <c r="L1324" s="165">
        <v>35.97</v>
      </c>
      <c r="M1324" s="165">
        <v>110</v>
      </c>
      <c r="N1324" s="165"/>
      <c r="O1324" s="44" t="s">
        <v>17</v>
      </c>
      <c r="P1324" s="165" t="s">
        <v>11300</v>
      </c>
    </row>
    <row r="1325" spans="1:16" s="74" customFormat="1" ht="13" customHeight="1" x14ac:dyDescent="0.15">
      <c r="A1325" s="44">
        <v>1324</v>
      </c>
      <c r="B1325" s="215" t="s">
        <v>6767</v>
      </c>
      <c r="C1325" s="215">
        <v>20</v>
      </c>
      <c r="D1325" s="165" t="s">
        <v>3270</v>
      </c>
      <c r="E1325" s="334" t="s">
        <v>3226</v>
      </c>
      <c r="F1325" s="165">
        <v>392</v>
      </c>
      <c r="G1325" s="165">
        <v>760</v>
      </c>
      <c r="H1325" s="165">
        <v>2.5932860670204576</v>
      </c>
      <c r="I1325" s="165">
        <v>2.8808135922807909</v>
      </c>
      <c r="J1325" s="165" t="s">
        <v>11281</v>
      </c>
      <c r="K1325" s="165" t="s">
        <v>10705</v>
      </c>
      <c r="L1325" s="165">
        <v>36.700000000000003</v>
      </c>
      <c r="M1325" s="165">
        <v>113.28</v>
      </c>
      <c r="N1325" s="165"/>
      <c r="O1325" s="44" t="s">
        <v>17</v>
      </c>
      <c r="P1325" s="165" t="s">
        <v>11379</v>
      </c>
    </row>
    <row r="1326" spans="1:16" s="74" customFormat="1" ht="13" customHeight="1" x14ac:dyDescent="0.15">
      <c r="A1326" s="44">
        <v>1325</v>
      </c>
      <c r="B1326" s="215" t="s">
        <v>6767</v>
      </c>
      <c r="C1326" s="215">
        <v>20</v>
      </c>
      <c r="D1326" s="165" t="s">
        <v>3270</v>
      </c>
      <c r="E1326" s="334" t="s">
        <v>3226</v>
      </c>
      <c r="F1326" s="165">
        <v>519</v>
      </c>
      <c r="G1326" s="165">
        <v>786</v>
      </c>
      <c r="H1326" s="165">
        <v>2.7151673578484576</v>
      </c>
      <c r="I1326" s="165">
        <v>2.8954225460394079</v>
      </c>
      <c r="J1326" s="165" t="s">
        <v>11281</v>
      </c>
      <c r="K1326" s="165" t="s">
        <v>10705</v>
      </c>
      <c r="L1326" s="165">
        <v>36.479999999999997</v>
      </c>
      <c r="M1326" s="165">
        <v>111.94</v>
      </c>
      <c r="N1326" s="165"/>
      <c r="O1326" s="44" t="s">
        <v>17</v>
      </c>
      <c r="P1326" s="165" t="s">
        <v>11380</v>
      </c>
    </row>
    <row r="1327" spans="1:16" s="74" customFormat="1" ht="13" customHeight="1" x14ac:dyDescent="0.15">
      <c r="A1327" s="44">
        <v>1326</v>
      </c>
      <c r="B1327" s="215" t="s">
        <v>6767</v>
      </c>
      <c r="C1327" s="215">
        <v>20</v>
      </c>
      <c r="D1327" s="165" t="s">
        <v>3270</v>
      </c>
      <c r="E1327" s="334" t="s">
        <v>3226</v>
      </c>
      <c r="F1327" s="165">
        <v>587</v>
      </c>
      <c r="G1327" s="165">
        <v>788</v>
      </c>
      <c r="H1327" s="165">
        <v>2.7686381012476144</v>
      </c>
      <c r="I1327" s="165">
        <v>2.896526217489555</v>
      </c>
      <c r="J1327" s="165" t="s">
        <v>11281</v>
      </c>
      <c r="K1327" s="165" t="s">
        <v>10705</v>
      </c>
      <c r="L1327" s="165">
        <v>36.6</v>
      </c>
      <c r="M1327" s="165">
        <v>111.22</v>
      </c>
      <c r="N1327" s="165"/>
      <c r="O1327" s="44" t="s">
        <v>17</v>
      </c>
      <c r="P1327" s="165" t="s">
        <v>11303</v>
      </c>
    </row>
    <row r="1328" spans="1:16" s="74" customFormat="1" ht="13" customHeight="1" x14ac:dyDescent="0.15">
      <c r="A1328" s="44">
        <v>1327</v>
      </c>
      <c r="B1328" s="215" t="s">
        <v>6767</v>
      </c>
      <c r="C1328" s="215">
        <v>20</v>
      </c>
      <c r="D1328" s="165" t="s">
        <v>3270</v>
      </c>
      <c r="E1328" s="334" t="s">
        <v>3226</v>
      </c>
      <c r="F1328" s="165">
        <v>258</v>
      </c>
      <c r="G1328" s="165">
        <v>795</v>
      </c>
      <c r="H1328" s="165">
        <v>2.4116197059632301</v>
      </c>
      <c r="I1328" s="165">
        <v>2.9003671286564701</v>
      </c>
      <c r="J1328" s="165" t="s">
        <v>11281</v>
      </c>
      <c r="K1328" s="165" t="s">
        <v>10705</v>
      </c>
      <c r="L1328" s="165">
        <v>41</v>
      </c>
      <c r="M1328" s="165">
        <v>118.6</v>
      </c>
      <c r="N1328" s="165"/>
      <c r="O1328" s="44" t="s">
        <v>17</v>
      </c>
      <c r="P1328" s="165" t="s">
        <v>11228</v>
      </c>
    </row>
    <row r="1329" spans="1:16" s="74" customFormat="1" ht="13" customHeight="1" x14ac:dyDescent="0.15">
      <c r="A1329" s="44">
        <v>1328</v>
      </c>
      <c r="B1329" s="215" t="s">
        <v>6767</v>
      </c>
      <c r="C1329" s="215">
        <v>20</v>
      </c>
      <c r="D1329" s="165" t="s">
        <v>3270</v>
      </c>
      <c r="E1329" s="334" t="s">
        <v>3226</v>
      </c>
      <c r="F1329" s="165">
        <v>524</v>
      </c>
      <c r="G1329" s="165">
        <v>798</v>
      </c>
      <c r="H1329" s="165">
        <v>2.7193312869837265</v>
      </c>
      <c r="I1329" s="165">
        <v>2.9020028913507301</v>
      </c>
      <c r="J1329" s="165" t="s">
        <v>11281</v>
      </c>
      <c r="K1329" s="165" t="s">
        <v>10705</v>
      </c>
      <c r="L1329" s="165">
        <v>37.58</v>
      </c>
      <c r="M1329" s="165">
        <v>111.7</v>
      </c>
      <c r="N1329" s="165"/>
      <c r="O1329" s="44" t="s">
        <v>17</v>
      </c>
      <c r="P1329" s="165" t="s">
        <v>11305</v>
      </c>
    </row>
    <row r="1330" spans="1:16" s="74" customFormat="1" ht="13" customHeight="1" x14ac:dyDescent="0.15">
      <c r="A1330" s="44">
        <v>1329</v>
      </c>
      <c r="B1330" s="215" t="s">
        <v>6767</v>
      </c>
      <c r="C1330" s="215">
        <v>20</v>
      </c>
      <c r="D1330" s="165" t="s">
        <v>3270</v>
      </c>
      <c r="E1330" s="334" t="s">
        <v>3226</v>
      </c>
      <c r="F1330" s="165">
        <v>184</v>
      </c>
      <c r="G1330" s="165">
        <v>799</v>
      </c>
      <c r="H1330" s="165">
        <v>2.2648178230095364</v>
      </c>
      <c r="I1330" s="165">
        <v>2.9025467793139907</v>
      </c>
      <c r="J1330" s="165" t="s">
        <v>11281</v>
      </c>
      <c r="K1330" s="165" t="s">
        <v>10705</v>
      </c>
      <c r="L1330" s="165">
        <v>42</v>
      </c>
      <c r="M1330" s="165">
        <v>121.7</v>
      </c>
      <c r="N1330" s="165"/>
      <c r="O1330" s="44" t="s">
        <v>17</v>
      </c>
      <c r="P1330" s="165" t="s">
        <v>11384</v>
      </c>
    </row>
    <row r="1331" spans="1:16" s="74" customFormat="1" ht="13" customHeight="1" x14ac:dyDescent="0.15">
      <c r="A1331" s="44">
        <v>1330</v>
      </c>
      <c r="B1331" s="215" t="s">
        <v>6767</v>
      </c>
      <c r="C1331" s="215">
        <v>20</v>
      </c>
      <c r="D1331" s="165" t="s">
        <v>3270</v>
      </c>
      <c r="E1331" s="334" t="s">
        <v>3226</v>
      </c>
      <c r="F1331" s="165">
        <v>465.00000000000011</v>
      </c>
      <c r="G1331" s="165">
        <v>802</v>
      </c>
      <c r="H1331" s="165">
        <v>2.6674529528899544</v>
      </c>
      <c r="I1331" s="165">
        <v>2.9041743682841634</v>
      </c>
      <c r="J1331" s="165" t="s">
        <v>11281</v>
      </c>
      <c r="K1331" s="165" t="s">
        <v>10705</v>
      </c>
      <c r="L1331" s="165">
        <v>36.82</v>
      </c>
      <c r="M1331" s="165">
        <v>113.33</v>
      </c>
      <c r="N1331" s="165"/>
      <c r="O1331" s="44" t="s">
        <v>17</v>
      </c>
      <c r="P1331" s="165" t="s">
        <v>11463</v>
      </c>
    </row>
    <row r="1332" spans="1:16" s="74" customFormat="1" ht="13" customHeight="1" x14ac:dyDescent="0.15">
      <c r="A1332" s="44">
        <v>1331</v>
      </c>
      <c r="B1332" s="215" t="s">
        <v>6767</v>
      </c>
      <c r="C1332" s="215">
        <v>20</v>
      </c>
      <c r="D1332" s="165" t="s">
        <v>3270</v>
      </c>
      <c r="E1332" s="334" t="s">
        <v>3226</v>
      </c>
      <c r="F1332" s="165">
        <v>495</v>
      </c>
      <c r="G1332" s="165">
        <v>810</v>
      </c>
      <c r="H1332" s="165">
        <v>2.6946051989335684</v>
      </c>
      <c r="I1332" s="165">
        <v>2.90848501887865</v>
      </c>
      <c r="J1332" s="165" t="s">
        <v>11281</v>
      </c>
      <c r="K1332" s="165" t="s">
        <v>10705</v>
      </c>
      <c r="L1332" s="165">
        <v>37.5</v>
      </c>
      <c r="M1332" s="165">
        <v>113.35</v>
      </c>
      <c r="N1332" s="165"/>
      <c r="O1332" s="44" t="s">
        <v>17</v>
      </c>
      <c r="P1332" s="165" t="s">
        <v>11464</v>
      </c>
    </row>
    <row r="1333" spans="1:16" s="74" customFormat="1" ht="13" customHeight="1" x14ac:dyDescent="0.15">
      <c r="A1333" s="44">
        <v>1332</v>
      </c>
      <c r="B1333" s="215" t="s">
        <v>6767</v>
      </c>
      <c r="C1333" s="215">
        <v>20</v>
      </c>
      <c r="D1333" s="165" t="s">
        <v>3270</v>
      </c>
      <c r="E1333" s="334" t="s">
        <v>3226</v>
      </c>
      <c r="F1333" s="165">
        <v>468</v>
      </c>
      <c r="G1333" s="165">
        <v>817</v>
      </c>
      <c r="H1333" s="165">
        <v>2.6702458530741233</v>
      </c>
      <c r="I1333" s="165">
        <v>2.9122220565324151</v>
      </c>
      <c r="J1333" s="165" t="s">
        <v>11281</v>
      </c>
      <c r="K1333" s="165" t="s">
        <v>10705</v>
      </c>
      <c r="L1333" s="165">
        <v>37.43</v>
      </c>
      <c r="M1333" s="165">
        <v>113.35</v>
      </c>
      <c r="N1333" s="165"/>
      <c r="O1333" s="44" t="s">
        <v>17</v>
      </c>
      <c r="P1333" s="165" t="s">
        <v>11465</v>
      </c>
    </row>
    <row r="1334" spans="1:16" s="74" customFormat="1" ht="13" customHeight="1" x14ac:dyDescent="0.15">
      <c r="A1334" s="44">
        <v>1333</v>
      </c>
      <c r="B1334" s="215" t="s">
        <v>6767</v>
      </c>
      <c r="C1334" s="215">
        <v>20</v>
      </c>
      <c r="D1334" s="165" t="s">
        <v>3270</v>
      </c>
      <c r="E1334" s="334" t="s">
        <v>3226</v>
      </c>
      <c r="F1334" s="165">
        <v>597</v>
      </c>
      <c r="G1334" s="165">
        <v>819</v>
      </c>
      <c r="H1334" s="165">
        <v>2.775974331129369</v>
      </c>
      <c r="I1334" s="165">
        <v>2.9132839017604191</v>
      </c>
      <c r="J1334" s="165" t="s">
        <v>11281</v>
      </c>
      <c r="K1334" s="165" t="s">
        <v>10705</v>
      </c>
      <c r="L1334" s="165">
        <v>36.15</v>
      </c>
      <c r="M1334" s="165">
        <v>111.02</v>
      </c>
      <c r="N1334" s="165"/>
      <c r="O1334" s="44" t="s">
        <v>17</v>
      </c>
      <c r="P1334" s="165" t="s">
        <v>11545</v>
      </c>
    </row>
    <row r="1335" spans="1:16" s="74" customFormat="1" ht="13" customHeight="1" x14ac:dyDescent="0.15">
      <c r="A1335" s="44">
        <v>1334</v>
      </c>
      <c r="B1335" s="215" t="s">
        <v>6767</v>
      </c>
      <c r="C1335" s="215">
        <v>20</v>
      </c>
      <c r="D1335" s="165" t="s">
        <v>3270</v>
      </c>
      <c r="E1335" s="334" t="s">
        <v>3226</v>
      </c>
      <c r="F1335" s="165">
        <v>434.99999999999972</v>
      </c>
      <c r="G1335" s="165">
        <v>821.00000000000011</v>
      </c>
      <c r="H1335" s="165">
        <v>2.6384892569546374</v>
      </c>
      <c r="I1335" s="165">
        <v>2.9143431571194407</v>
      </c>
      <c r="J1335" s="165" t="s">
        <v>11281</v>
      </c>
      <c r="K1335" s="165" t="s">
        <v>10705</v>
      </c>
      <c r="L1335" s="165">
        <v>35.200000000000003</v>
      </c>
      <c r="M1335" s="165">
        <v>111.57</v>
      </c>
      <c r="N1335" s="165"/>
      <c r="O1335" s="44" t="s">
        <v>17</v>
      </c>
      <c r="P1335" s="165" t="s">
        <v>11546</v>
      </c>
    </row>
    <row r="1336" spans="1:16" s="74" customFormat="1" ht="13" customHeight="1" x14ac:dyDescent="0.15">
      <c r="A1336" s="44">
        <v>1335</v>
      </c>
      <c r="B1336" s="215" t="s">
        <v>6767</v>
      </c>
      <c r="C1336" s="215">
        <v>20</v>
      </c>
      <c r="D1336" s="165" t="s">
        <v>3270</v>
      </c>
      <c r="E1336" s="334" t="s">
        <v>3226</v>
      </c>
      <c r="F1336" s="165">
        <v>572</v>
      </c>
      <c r="G1336" s="165">
        <v>835</v>
      </c>
      <c r="H1336" s="165">
        <v>2.7573960287930244</v>
      </c>
      <c r="I1336" s="165">
        <v>2.9216864754836016</v>
      </c>
      <c r="J1336" s="165" t="s">
        <v>11281</v>
      </c>
      <c r="K1336" s="165" t="s">
        <v>10705</v>
      </c>
      <c r="L1336" s="165">
        <v>36.130000000000003</v>
      </c>
      <c r="M1336" s="165">
        <v>110.91</v>
      </c>
      <c r="N1336" s="165"/>
      <c r="O1336" s="44" t="s">
        <v>17</v>
      </c>
      <c r="P1336" s="165" t="s">
        <v>11547</v>
      </c>
    </row>
    <row r="1337" spans="1:16" s="74" customFormat="1" ht="13" customHeight="1" x14ac:dyDescent="0.15">
      <c r="A1337" s="44">
        <v>1336</v>
      </c>
      <c r="B1337" s="215" t="s">
        <v>6767</v>
      </c>
      <c r="C1337" s="215">
        <v>20</v>
      </c>
      <c r="D1337" s="165" t="s">
        <v>3270</v>
      </c>
      <c r="E1337" s="334" t="s">
        <v>3226</v>
      </c>
      <c r="F1337" s="165">
        <v>592</v>
      </c>
      <c r="G1337" s="165">
        <v>838.00000000000011</v>
      </c>
      <c r="H1337" s="165">
        <v>2.77232170672292</v>
      </c>
      <c r="I1337" s="165">
        <v>2.9232440186302764</v>
      </c>
      <c r="J1337" s="165" t="s">
        <v>11281</v>
      </c>
      <c r="K1337" s="165" t="s">
        <v>10705</v>
      </c>
      <c r="L1337" s="165">
        <v>37.700000000000003</v>
      </c>
      <c r="M1337" s="165">
        <v>111.84</v>
      </c>
      <c r="N1337" s="165"/>
      <c r="O1337" s="44" t="s">
        <v>17</v>
      </c>
      <c r="P1337" s="165" t="s">
        <v>11548</v>
      </c>
    </row>
    <row r="1338" spans="1:16" s="74" customFormat="1" ht="13" customHeight="1" x14ac:dyDescent="0.15">
      <c r="A1338" s="44">
        <v>1337</v>
      </c>
      <c r="B1338" s="215" t="s">
        <v>6767</v>
      </c>
      <c r="C1338" s="215">
        <v>20</v>
      </c>
      <c r="D1338" s="165" t="s">
        <v>3270</v>
      </c>
      <c r="E1338" s="334" t="s">
        <v>3226</v>
      </c>
      <c r="F1338" s="165">
        <v>496</v>
      </c>
      <c r="G1338" s="165">
        <v>839</v>
      </c>
      <c r="H1338" s="165">
        <v>2.6954816764901981</v>
      </c>
      <c r="I1338" s="165">
        <v>2.9237619608287</v>
      </c>
      <c r="J1338" s="165" t="s">
        <v>11281</v>
      </c>
      <c r="K1338" s="165" t="s">
        <v>10705</v>
      </c>
      <c r="L1338" s="165">
        <v>37.119999999999997</v>
      </c>
      <c r="M1338" s="165">
        <v>111.38</v>
      </c>
      <c r="N1338" s="165"/>
      <c r="O1338" s="44" t="s">
        <v>17</v>
      </c>
      <c r="P1338" s="165" t="s">
        <v>11549</v>
      </c>
    </row>
    <row r="1339" spans="1:16" s="74" customFormat="1" ht="13" customHeight="1" x14ac:dyDescent="0.15">
      <c r="A1339" s="44">
        <v>1338</v>
      </c>
      <c r="B1339" s="215" t="s">
        <v>6767</v>
      </c>
      <c r="C1339" s="215">
        <v>20</v>
      </c>
      <c r="D1339" s="165" t="s">
        <v>3270</v>
      </c>
      <c r="E1339" s="334" t="s">
        <v>3226</v>
      </c>
      <c r="F1339" s="165">
        <v>593</v>
      </c>
      <c r="G1339" s="165">
        <v>891</v>
      </c>
      <c r="H1339" s="165">
        <v>2.7730546933642626</v>
      </c>
      <c r="I1339" s="165">
        <v>2.9498777040368749</v>
      </c>
      <c r="J1339" s="165" t="s">
        <v>11281</v>
      </c>
      <c r="K1339" s="165" t="s">
        <v>10705</v>
      </c>
      <c r="L1339" s="165">
        <v>36.270000000000003</v>
      </c>
      <c r="M1339" s="165">
        <v>110.64</v>
      </c>
      <c r="N1339" s="165"/>
      <c r="O1339" s="44" t="s">
        <v>17</v>
      </c>
      <c r="P1339" s="165" t="s">
        <v>11471</v>
      </c>
    </row>
    <row r="1340" spans="1:16" s="74" customFormat="1" ht="13" customHeight="1" x14ac:dyDescent="0.15">
      <c r="A1340" s="44">
        <v>1339</v>
      </c>
      <c r="B1340" s="215" t="s">
        <v>6767</v>
      </c>
      <c r="C1340" s="215">
        <v>20</v>
      </c>
      <c r="D1340" s="165" t="s">
        <v>3270</v>
      </c>
      <c r="E1340" s="334" t="s">
        <v>3226</v>
      </c>
      <c r="F1340" s="165">
        <v>678</v>
      </c>
      <c r="G1340" s="165">
        <v>897.00000000000011</v>
      </c>
      <c r="H1340" s="165">
        <v>2.8312296938670625</v>
      </c>
      <c r="I1340" s="165">
        <v>2.9527924430440917</v>
      </c>
      <c r="J1340" s="165" t="s">
        <v>11281</v>
      </c>
      <c r="K1340" s="165" t="s">
        <v>10705</v>
      </c>
      <c r="L1340" s="165">
        <v>36.42</v>
      </c>
      <c r="M1340" s="165">
        <v>111.94</v>
      </c>
      <c r="N1340" s="165"/>
      <c r="O1340" s="44" t="s">
        <v>17</v>
      </c>
      <c r="P1340" s="165" t="s">
        <v>11472</v>
      </c>
    </row>
    <row r="1341" spans="1:16" s="74" customFormat="1" ht="13" customHeight="1" x14ac:dyDescent="0.15">
      <c r="A1341" s="44">
        <v>1340</v>
      </c>
      <c r="B1341" s="215" t="s">
        <v>6767</v>
      </c>
      <c r="C1341" s="215">
        <v>20</v>
      </c>
      <c r="D1341" s="165" t="s">
        <v>3270</v>
      </c>
      <c r="E1341" s="334" t="s">
        <v>3226</v>
      </c>
      <c r="F1341" s="165">
        <v>643</v>
      </c>
      <c r="G1341" s="165">
        <v>901</v>
      </c>
      <c r="H1341" s="165">
        <v>2.8082109729242219</v>
      </c>
      <c r="I1341" s="165">
        <v>2.9547247909790633</v>
      </c>
      <c r="J1341" s="165" t="s">
        <v>11281</v>
      </c>
      <c r="K1341" s="165" t="s">
        <v>10705</v>
      </c>
      <c r="L1341" s="165">
        <v>37.630000000000003</v>
      </c>
      <c r="M1341" s="165">
        <v>111.88</v>
      </c>
      <c r="N1341" s="165"/>
      <c r="O1341" s="44" t="s">
        <v>17</v>
      </c>
      <c r="P1341" s="165" t="s">
        <v>11473</v>
      </c>
    </row>
    <row r="1342" spans="1:16" s="74" customFormat="1" ht="13" customHeight="1" x14ac:dyDescent="0.15">
      <c r="A1342" s="44">
        <v>1341</v>
      </c>
      <c r="B1342" s="215" t="s">
        <v>6767</v>
      </c>
      <c r="C1342" s="215">
        <v>20</v>
      </c>
      <c r="D1342" s="165" t="s">
        <v>3270</v>
      </c>
      <c r="E1342" s="334" t="s">
        <v>3226</v>
      </c>
      <c r="F1342" s="165">
        <v>554</v>
      </c>
      <c r="G1342" s="165">
        <v>902.99999999999989</v>
      </c>
      <c r="H1342" s="165">
        <v>2.7435097647284299</v>
      </c>
      <c r="I1342" s="165">
        <v>2.9556877503135062</v>
      </c>
      <c r="J1342" s="165" t="s">
        <v>11281</v>
      </c>
      <c r="K1342" s="165" t="s">
        <v>10705</v>
      </c>
      <c r="L1342" s="165">
        <v>36.33</v>
      </c>
      <c r="M1342" s="165">
        <v>111.29</v>
      </c>
      <c r="N1342" s="165"/>
      <c r="O1342" s="44" t="s">
        <v>17</v>
      </c>
      <c r="P1342" s="165" t="s">
        <v>11551</v>
      </c>
    </row>
    <row r="1343" spans="1:16" s="74" customFormat="1" ht="13" customHeight="1" x14ac:dyDescent="0.15">
      <c r="A1343" s="44">
        <v>1342</v>
      </c>
      <c r="B1343" s="215" t="s">
        <v>6767</v>
      </c>
      <c r="C1343" s="215">
        <v>20</v>
      </c>
      <c r="D1343" s="165" t="s">
        <v>3270</v>
      </c>
      <c r="E1343" s="334" t="s">
        <v>3226</v>
      </c>
      <c r="F1343" s="165">
        <v>632</v>
      </c>
      <c r="G1343" s="165">
        <v>902.99999999999989</v>
      </c>
      <c r="H1343" s="165">
        <v>2.8007170782823856</v>
      </c>
      <c r="I1343" s="165">
        <v>2.9556877503135062</v>
      </c>
      <c r="J1343" s="165" t="s">
        <v>11281</v>
      </c>
      <c r="K1343" s="165" t="s">
        <v>10705</v>
      </c>
      <c r="L1343" s="165">
        <v>37.07</v>
      </c>
      <c r="M1343" s="165">
        <v>111.31</v>
      </c>
      <c r="N1343" s="165"/>
      <c r="O1343" s="44" t="s">
        <v>17</v>
      </c>
      <c r="P1343" s="165" t="s">
        <v>11552</v>
      </c>
    </row>
    <row r="1344" spans="1:16" s="74" customFormat="1" ht="13" customHeight="1" x14ac:dyDescent="0.15">
      <c r="A1344" s="44">
        <v>1343</v>
      </c>
      <c r="B1344" s="215" t="s">
        <v>6767</v>
      </c>
      <c r="C1344" s="215">
        <v>20</v>
      </c>
      <c r="D1344" s="165" t="s">
        <v>3270</v>
      </c>
      <c r="E1344" s="334" t="s">
        <v>3226</v>
      </c>
      <c r="F1344" s="165">
        <v>609</v>
      </c>
      <c r="G1344" s="165">
        <v>911</v>
      </c>
      <c r="H1344" s="165">
        <v>2.7846172926328756</v>
      </c>
      <c r="I1344" s="165">
        <v>2.9595183769729982</v>
      </c>
      <c r="J1344" s="165" t="s">
        <v>11281</v>
      </c>
      <c r="K1344" s="165" t="s">
        <v>10705</v>
      </c>
      <c r="L1344" s="165">
        <v>36.83</v>
      </c>
      <c r="M1344" s="165">
        <v>111.2</v>
      </c>
      <c r="N1344" s="165"/>
      <c r="O1344" s="44" t="s">
        <v>17</v>
      </c>
      <c r="P1344" s="165" t="s">
        <v>11627</v>
      </c>
    </row>
    <row r="1345" spans="1:16" s="74" customFormat="1" ht="13" customHeight="1" x14ac:dyDescent="0.15">
      <c r="A1345" s="44">
        <v>1344</v>
      </c>
      <c r="B1345" s="215" t="s">
        <v>6767</v>
      </c>
      <c r="C1345" s="215">
        <v>20</v>
      </c>
      <c r="D1345" s="165" t="s">
        <v>3270</v>
      </c>
      <c r="E1345" s="334" t="s">
        <v>3226</v>
      </c>
      <c r="F1345" s="165">
        <v>782</v>
      </c>
      <c r="G1345" s="165">
        <v>917</v>
      </c>
      <c r="H1345" s="165">
        <v>2.8932067530598475</v>
      </c>
      <c r="I1345" s="165">
        <v>2.9623693356700205</v>
      </c>
      <c r="J1345" s="165" t="s">
        <v>11281</v>
      </c>
      <c r="K1345" s="165" t="s">
        <v>10705</v>
      </c>
      <c r="L1345" s="165">
        <v>35.299999999999997</v>
      </c>
      <c r="M1345" s="165">
        <v>112.19</v>
      </c>
      <c r="N1345" s="165"/>
      <c r="O1345" s="44" t="s">
        <v>17</v>
      </c>
      <c r="P1345" s="165" t="s">
        <v>11628</v>
      </c>
    </row>
    <row r="1346" spans="1:16" s="74" customFormat="1" ht="13" customHeight="1" x14ac:dyDescent="0.15">
      <c r="A1346" s="44">
        <v>1345</v>
      </c>
      <c r="B1346" s="215" t="s">
        <v>6767</v>
      </c>
      <c r="C1346" s="215">
        <v>20</v>
      </c>
      <c r="D1346" s="165" t="s">
        <v>3270</v>
      </c>
      <c r="E1346" s="334" t="s">
        <v>3226</v>
      </c>
      <c r="F1346" s="165">
        <v>264</v>
      </c>
      <c r="G1346" s="165">
        <v>922.00000000000011</v>
      </c>
      <c r="H1346" s="165">
        <v>2.4216039268698304</v>
      </c>
      <c r="I1346" s="165">
        <v>2.9647309210536288</v>
      </c>
      <c r="J1346" s="165" t="s">
        <v>11281</v>
      </c>
      <c r="K1346" s="165" t="s">
        <v>10705</v>
      </c>
      <c r="L1346" s="165">
        <v>40.9</v>
      </c>
      <c r="M1346" s="165">
        <v>117.9</v>
      </c>
      <c r="N1346" s="165"/>
      <c r="O1346" s="44" t="s">
        <v>17</v>
      </c>
      <c r="P1346" s="165" t="s">
        <v>11629</v>
      </c>
    </row>
    <row r="1347" spans="1:16" s="74" customFormat="1" ht="13" customHeight="1" x14ac:dyDescent="0.15">
      <c r="A1347" s="44">
        <v>1346</v>
      </c>
      <c r="B1347" s="215" t="s">
        <v>6767</v>
      </c>
      <c r="C1347" s="215">
        <v>20</v>
      </c>
      <c r="D1347" s="165" t="s">
        <v>3270</v>
      </c>
      <c r="E1347" s="334" t="s">
        <v>3226</v>
      </c>
      <c r="F1347" s="165">
        <v>758</v>
      </c>
      <c r="G1347" s="165">
        <v>930.00000000000011</v>
      </c>
      <c r="H1347" s="165">
        <v>2.879669205632053</v>
      </c>
      <c r="I1347" s="165">
        <v>2.9684829485539352</v>
      </c>
      <c r="J1347" s="165" t="s">
        <v>11281</v>
      </c>
      <c r="K1347" s="165" t="s">
        <v>10705</v>
      </c>
      <c r="L1347" s="165">
        <v>35.380000000000003</v>
      </c>
      <c r="M1347" s="165">
        <v>111.68</v>
      </c>
      <c r="N1347" s="165"/>
      <c r="O1347" s="44" t="s">
        <v>17</v>
      </c>
      <c r="P1347" s="165" t="s">
        <v>11556</v>
      </c>
    </row>
    <row r="1348" spans="1:16" s="74" customFormat="1" ht="13" customHeight="1" x14ac:dyDescent="0.15">
      <c r="A1348" s="44">
        <v>1347</v>
      </c>
      <c r="B1348" s="215" t="s">
        <v>6767</v>
      </c>
      <c r="C1348" s="215">
        <v>20</v>
      </c>
      <c r="D1348" s="165" t="s">
        <v>3270</v>
      </c>
      <c r="E1348" s="334" t="s">
        <v>3226</v>
      </c>
      <c r="F1348" s="165">
        <v>650</v>
      </c>
      <c r="G1348" s="165">
        <v>933</v>
      </c>
      <c r="H1348" s="165">
        <v>2.8129133566428561</v>
      </c>
      <c r="I1348" s="165">
        <v>2.9698816437465001</v>
      </c>
      <c r="J1348" s="165" t="s">
        <v>11281</v>
      </c>
      <c r="K1348" s="165" t="s">
        <v>10705</v>
      </c>
      <c r="L1348" s="165">
        <v>35.72</v>
      </c>
      <c r="M1348" s="165">
        <v>112.04</v>
      </c>
      <c r="N1348" s="165"/>
      <c r="O1348" s="44" t="s">
        <v>17</v>
      </c>
      <c r="P1348" s="165" t="s">
        <v>11557</v>
      </c>
    </row>
    <row r="1349" spans="1:16" s="74" customFormat="1" ht="13" customHeight="1" x14ac:dyDescent="0.15">
      <c r="A1349" s="44">
        <v>1348</v>
      </c>
      <c r="B1349" s="215" t="s">
        <v>6767</v>
      </c>
      <c r="C1349" s="215">
        <v>20</v>
      </c>
      <c r="D1349" s="165" t="s">
        <v>3270</v>
      </c>
      <c r="E1349" s="334" t="s">
        <v>3226</v>
      </c>
      <c r="F1349" s="165">
        <v>561</v>
      </c>
      <c r="G1349" s="165">
        <v>942</v>
      </c>
      <c r="H1349" s="165">
        <v>2.7489628612561625</v>
      </c>
      <c r="I1349" s="165">
        <v>2.974050902792877</v>
      </c>
      <c r="J1349" s="165" t="s">
        <v>11281</v>
      </c>
      <c r="K1349" s="165" t="s">
        <v>10705</v>
      </c>
      <c r="L1349" s="165">
        <v>37.47</v>
      </c>
      <c r="M1349" s="165">
        <v>111.75</v>
      </c>
      <c r="N1349" s="165"/>
      <c r="O1349" s="44" t="s">
        <v>17</v>
      </c>
      <c r="P1349" s="165" t="s">
        <v>11558</v>
      </c>
    </row>
    <row r="1350" spans="1:16" s="74" customFormat="1" ht="13" customHeight="1" x14ac:dyDescent="0.15">
      <c r="A1350" s="44">
        <v>1349</v>
      </c>
      <c r="B1350" s="215" t="s">
        <v>6767</v>
      </c>
      <c r="C1350" s="215">
        <v>20</v>
      </c>
      <c r="D1350" s="165" t="s">
        <v>3270</v>
      </c>
      <c r="E1350" s="334" t="s">
        <v>3226</v>
      </c>
      <c r="F1350" s="165">
        <v>631</v>
      </c>
      <c r="G1350" s="165">
        <v>944</v>
      </c>
      <c r="H1350" s="165">
        <v>2.8000293592441339</v>
      </c>
      <c r="I1350" s="165">
        <v>2.9749719942980684</v>
      </c>
      <c r="J1350" s="165" t="s">
        <v>11281</v>
      </c>
      <c r="K1350" s="165" t="s">
        <v>10705</v>
      </c>
      <c r="L1350" s="165">
        <v>36.770000000000003</v>
      </c>
      <c r="M1350" s="165">
        <v>111.2</v>
      </c>
      <c r="N1350" s="165"/>
      <c r="O1350" s="44" t="s">
        <v>17</v>
      </c>
      <c r="P1350" s="165" t="s">
        <v>11480</v>
      </c>
    </row>
    <row r="1351" spans="1:16" s="74" customFormat="1" ht="13" customHeight="1" x14ac:dyDescent="0.15">
      <c r="A1351" s="44">
        <v>1350</v>
      </c>
      <c r="B1351" s="215" t="s">
        <v>6767</v>
      </c>
      <c r="C1351" s="215">
        <v>20</v>
      </c>
      <c r="D1351" s="165" t="s">
        <v>3270</v>
      </c>
      <c r="E1351" s="334" t="s">
        <v>3226</v>
      </c>
      <c r="F1351" s="165">
        <v>596</v>
      </c>
      <c r="G1351" s="165">
        <v>944.99999999999989</v>
      </c>
      <c r="H1351" s="165">
        <v>2.7752462597402361</v>
      </c>
      <c r="I1351" s="165">
        <v>2.975431808509263</v>
      </c>
      <c r="J1351" s="165" t="s">
        <v>11281</v>
      </c>
      <c r="K1351" s="165" t="s">
        <v>10705</v>
      </c>
      <c r="L1351" s="165">
        <v>38.119999999999997</v>
      </c>
      <c r="M1351" s="165">
        <v>112.41</v>
      </c>
      <c r="N1351" s="165"/>
      <c r="O1351" s="44" t="s">
        <v>17</v>
      </c>
      <c r="P1351" s="165" t="s">
        <v>11559</v>
      </c>
    </row>
    <row r="1352" spans="1:16" s="74" customFormat="1" ht="13" customHeight="1" x14ac:dyDescent="0.15">
      <c r="A1352" s="44">
        <v>1351</v>
      </c>
      <c r="B1352" s="215" t="s">
        <v>6767</v>
      </c>
      <c r="C1352" s="215">
        <v>20</v>
      </c>
      <c r="D1352" s="165" t="s">
        <v>3270</v>
      </c>
      <c r="E1352" s="334" t="s">
        <v>3226</v>
      </c>
      <c r="F1352" s="165">
        <v>625</v>
      </c>
      <c r="G1352" s="165">
        <v>948</v>
      </c>
      <c r="H1352" s="165">
        <v>2.795880017344075</v>
      </c>
      <c r="I1352" s="165">
        <v>2.9768083373380652</v>
      </c>
      <c r="J1352" s="165" t="s">
        <v>11281</v>
      </c>
      <c r="K1352" s="165" t="s">
        <v>10705</v>
      </c>
      <c r="L1352" s="165">
        <v>36.9</v>
      </c>
      <c r="M1352" s="165">
        <v>111.11</v>
      </c>
      <c r="N1352" s="165"/>
      <c r="O1352" s="44" t="s">
        <v>17</v>
      </c>
      <c r="P1352" s="165" t="s">
        <v>11405</v>
      </c>
    </row>
    <row r="1353" spans="1:16" s="74" customFormat="1" ht="13" customHeight="1" x14ac:dyDescent="0.15">
      <c r="A1353" s="44">
        <v>1352</v>
      </c>
      <c r="B1353" s="215" t="s">
        <v>6767</v>
      </c>
      <c r="C1353" s="215">
        <v>20</v>
      </c>
      <c r="D1353" s="165" t="s">
        <v>3270</v>
      </c>
      <c r="E1353" s="334" t="s">
        <v>3226</v>
      </c>
      <c r="F1353" s="165">
        <v>682</v>
      </c>
      <c r="G1353" s="165">
        <v>952</v>
      </c>
      <c r="H1353" s="165">
        <v>2.8337843746564793</v>
      </c>
      <c r="I1353" s="165">
        <v>2.9786369483844743</v>
      </c>
      <c r="J1353" s="165" t="s">
        <v>11281</v>
      </c>
      <c r="K1353" s="165" t="s">
        <v>10705</v>
      </c>
      <c r="L1353" s="165">
        <v>37.369999999999997</v>
      </c>
      <c r="M1353" s="165">
        <v>111.38</v>
      </c>
      <c r="N1353" s="165"/>
      <c r="O1353" s="44" t="s">
        <v>17</v>
      </c>
      <c r="P1353" s="165" t="s">
        <v>11406</v>
      </c>
    </row>
    <row r="1354" spans="1:16" s="74" customFormat="1" ht="13" customHeight="1" x14ac:dyDescent="0.15">
      <c r="A1354" s="44">
        <v>1353</v>
      </c>
      <c r="B1354" s="215" t="s">
        <v>6767</v>
      </c>
      <c r="C1354" s="215">
        <v>20</v>
      </c>
      <c r="D1354" s="165" t="s">
        <v>3270</v>
      </c>
      <c r="E1354" s="334" t="s">
        <v>3226</v>
      </c>
      <c r="F1354" s="165">
        <v>607</v>
      </c>
      <c r="G1354" s="165">
        <v>952.99999999999989</v>
      </c>
      <c r="H1354" s="165">
        <v>2.7831886910752575</v>
      </c>
      <c r="I1354" s="165">
        <v>2.9790929006383258</v>
      </c>
      <c r="J1354" s="165" t="s">
        <v>11281</v>
      </c>
      <c r="K1354" s="165" t="s">
        <v>10705</v>
      </c>
      <c r="L1354" s="165">
        <v>33.200000000000003</v>
      </c>
      <c r="M1354" s="165">
        <v>104.2</v>
      </c>
      <c r="N1354" s="165"/>
      <c r="O1354" s="44" t="s">
        <v>17</v>
      </c>
      <c r="P1354" s="165" t="s">
        <v>11407</v>
      </c>
    </row>
    <row r="1355" spans="1:16" s="74" customFormat="1" ht="13" customHeight="1" x14ac:dyDescent="0.15">
      <c r="A1355" s="44">
        <v>1354</v>
      </c>
      <c r="B1355" s="215" t="s">
        <v>6767</v>
      </c>
      <c r="C1355" s="215">
        <v>20</v>
      </c>
      <c r="D1355" s="165" t="s">
        <v>3270</v>
      </c>
      <c r="E1355" s="334" t="s">
        <v>3226</v>
      </c>
      <c r="F1355" s="165">
        <v>479</v>
      </c>
      <c r="G1355" s="165">
        <v>953.99999999999989</v>
      </c>
      <c r="H1355" s="165">
        <v>2.6803355134145632</v>
      </c>
      <c r="I1355" s="165">
        <v>2.9795483747040943</v>
      </c>
      <c r="J1355" s="165" t="s">
        <v>11281</v>
      </c>
      <c r="K1355" s="165" t="s">
        <v>10705</v>
      </c>
      <c r="L1355" s="165">
        <v>40.700000000000003</v>
      </c>
      <c r="M1355" s="165">
        <v>124.7</v>
      </c>
      <c r="N1355" s="165"/>
      <c r="O1355" s="44" t="s">
        <v>17</v>
      </c>
      <c r="P1355" s="165" t="s">
        <v>11332</v>
      </c>
    </row>
    <row r="1356" spans="1:16" s="74" customFormat="1" ht="13" customHeight="1" x14ac:dyDescent="0.15">
      <c r="A1356" s="44">
        <v>1355</v>
      </c>
      <c r="B1356" s="215" t="s">
        <v>6767</v>
      </c>
      <c r="C1356" s="215">
        <v>20</v>
      </c>
      <c r="D1356" s="165" t="s">
        <v>3270</v>
      </c>
      <c r="E1356" s="334" t="s">
        <v>3226</v>
      </c>
      <c r="F1356" s="165">
        <v>741</v>
      </c>
      <c r="G1356" s="165">
        <v>967</v>
      </c>
      <c r="H1356" s="165">
        <v>2.869818207979328</v>
      </c>
      <c r="I1356" s="165">
        <v>2.9854264740830017</v>
      </c>
      <c r="J1356" s="165" t="s">
        <v>11281</v>
      </c>
      <c r="K1356" s="165" t="s">
        <v>10705</v>
      </c>
      <c r="L1356" s="165">
        <v>36.75</v>
      </c>
      <c r="M1356" s="165">
        <v>112.48</v>
      </c>
      <c r="N1356" s="165"/>
      <c r="O1356" s="44" t="s">
        <v>17</v>
      </c>
      <c r="P1356" s="165" t="s">
        <v>11333</v>
      </c>
    </row>
    <row r="1357" spans="1:16" s="74" customFormat="1" ht="13" customHeight="1" x14ac:dyDescent="0.15">
      <c r="A1357" s="44">
        <v>1356</v>
      </c>
      <c r="B1357" s="215" t="s">
        <v>6767</v>
      </c>
      <c r="C1357" s="215">
        <v>20</v>
      </c>
      <c r="D1357" s="165" t="s">
        <v>3270</v>
      </c>
      <c r="E1357" s="334" t="s">
        <v>3226</v>
      </c>
      <c r="F1357" s="165">
        <v>647</v>
      </c>
      <c r="G1357" s="165">
        <v>994.99999999999989</v>
      </c>
      <c r="H1357" s="165">
        <v>2.8109042806687006</v>
      </c>
      <c r="I1357" s="165">
        <v>2.997823080745726</v>
      </c>
      <c r="J1357" s="165" t="s">
        <v>11281</v>
      </c>
      <c r="K1357" s="165" t="s">
        <v>10705</v>
      </c>
      <c r="L1357" s="165">
        <v>37.47</v>
      </c>
      <c r="M1357" s="165">
        <v>111.72</v>
      </c>
      <c r="N1357" s="165"/>
      <c r="O1357" s="44" t="s">
        <v>17</v>
      </c>
      <c r="P1357" s="165" t="s">
        <v>11254</v>
      </c>
    </row>
    <row r="1358" spans="1:16" s="74" customFormat="1" ht="13" customHeight="1" x14ac:dyDescent="0.15">
      <c r="A1358" s="44">
        <v>1357</v>
      </c>
      <c r="B1358" s="215" t="s">
        <v>6767</v>
      </c>
      <c r="C1358" s="215">
        <v>20</v>
      </c>
      <c r="D1358" s="165" t="s">
        <v>3270</v>
      </c>
      <c r="E1358" s="334" t="s">
        <v>3226</v>
      </c>
      <c r="F1358" s="165">
        <v>687</v>
      </c>
      <c r="G1358" s="165">
        <v>1000</v>
      </c>
      <c r="H1358" s="165">
        <v>2.8369567370595501</v>
      </c>
      <c r="I1358" s="165">
        <v>3</v>
      </c>
      <c r="J1358" s="165" t="s">
        <v>11281</v>
      </c>
      <c r="K1358" s="165" t="s">
        <v>10705</v>
      </c>
      <c r="L1358" s="165">
        <v>36.47</v>
      </c>
      <c r="M1358" s="165">
        <v>111.91</v>
      </c>
      <c r="N1358" s="165"/>
      <c r="O1358" s="44" t="s">
        <v>17</v>
      </c>
      <c r="P1358" s="165" t="s">
        <v>11183</v>
      </c>
    </row>
    <row r="1359" spans="1:16" s="74" customFormat="1" ht="13" customHeight="1" x14ac:dyDescent="0.15">
      <c r="A1359" s="44">
        <v>1358</v>
      </c>
      <c r="B1359" s="215" t="s">
        <v>6767</v>
      </c>
      <c r="C1359" s="215">
        <v>20</v>
      </c>
      <c r="D1359" s="165" t="s">
        <v>3270</v>
      </c>
      <c r="E1359" s="334" t="s">
        <v>3226</v>
      </c>
      <c r="F1359" s="165">
        <v>247</v>
      </c>
      <c r="G1359" s="165">
        <v>1030</v>
      </c>
      <c r="H1359" s="165">
        <v>2.3926969532596654</v>
      </c>
      <c r="I1359" s="165">
        <v>3.012837224705172</v>
      </c>
      <c r="J1359" s="165" t="s">
        <v>11281</v>
      </c>
      <c r="K1359" s="165" t="s">
        <v>10705</v>
      </c>
      <c r="L1359" s="165">
        <v>40.6</v>
      </c>
      <c r="M1359" s="165">
        <v>117.4</v>
      </c>
      <c r="N1359" s="165"/>
      <c r="O1359" s="44" t="s">
        <v>17</v>
      </c>
      <c r="P1359" s="165" t="s">
        <v>11256</v>
      </c>
    </row>
    <row r="1360" spans="1:16" s="74" customFormat="1" ht="13" customHeight="1" x14ac:dyDescent="0.15">
      <c r="A1360" s="44">
        <v>1359</v>
      </c>
      <c r="B1360" s="215" t="s">
        <v>6767</v>
      </c>
      <c r="C1360" s="215">
        <v>20</v>
      </c>
      <c r="D1360" s="165" t="s">
        <v>3270</v>
      </c>
      <c r="E1360" s="334" t="s">
        <v>3226</v>
      </c>
      <c r="F1360" s="165">
        <v>711</v>
      </c>
      <c r="G1360" s="165">
        <v>1046</v>
      </c>
      <c r="H1360" s="165">
        <v>2.8518696007297653</v>
      </c>
      <c r="I1360" s="165">
        <v>3.019531684531255</v>
      </c>
      <c r="J1360" s="165" t="s">
        <v>11281</v>
      </c>
      <c r="K1360" s="165" t="s">
        <v>10705</v>
      </c>
      <c r="L1360" s="165">
        <v>37.479999999999997</v>
      </c>
      <c r="M1360" s="165">
        <v>111.79</v>
      </c>
      <c r="N1360" s="165"/>
      <c r="O1360" s="44" t="s">
        <v>17</v>
      </c>
      <c r="P1360" s="165" t="s">
        <v>11187</v>
      </c>
    </row>
    <row r="1361" spans="1:16" s="74" customFormat="1" ht="13" customHeight="1" x14ac:dyDescent="0.15">
      <c r="A1361" s="44">
        <v>1360</v>
      </c>
      <c r="B1361" s="215" t="s">
        <v>6767</v>
      </c>
      <c r="C1361" s="215">
        <v>20</v>
      </c>
      <c r="D1361" s="165" t="s">
        <v>3270</v>
      </c>
      <c r="E1361" s="334" t="s">
        <v>3226</v>
      </c>
      <c r="F1361" s="165">
        <v>682</v>
      </c>
      <c r="G1361" s="165">
        <v>1048</v>
      </c>
      <c r="H1361" s="165">
        <v>2.8337843746564793</v>
      </c>
      <c r="I1361" s="165">
        <v>3.0203612826477078</v>
      </c>
      <c r="J1361" s="165" t="s">
        <v>11281</v>
      </c>
      <c r="K1361" s="165" t="s">
        <v>10705</v>
      </c>
      <c r="L1361" s="165">
        <v>37.5</v>
      </c>
      <c r="M1361" s="165">
        <v>111.1</v>
      </c>
      <c r="N1361" s="165"/>
      <c r="O1361" s="44" t="s">
        <v>17</v>
      </c>
      <c r="P1361" s="165" t="s">
        <v>11188</v>
      </c>
    </row>
    <row r="1362" spans="1:16" s="74" customFormat="1" ht="13" customHeight="1" x14ac:dyDescent="0.15">
      <c r="A1362" s="44">
        <v>1361</v>
      </c>
      <c r="B1362" s="215" t="s">
        <v>6767</v>
      </c>
      <c r="C1362" s="215">
        <v>20</v>
      </c>
      <c r="D1362" s="165" t="s">
        <v>3270</v>
      </c>
      <c r="E1362" s="334" t="s">
        <v>3226</v>
      </c>
      <c r="F1362" s="165">
        <v>597</v>
      </c>
      <c r="G1362" s="165">
        <v>1049</v>
      </c>
      <c r="H1362" s="165">
        <v>2.775974331129369</v>
      </c>
      <c r="I1362" s="165">
        <v>3.020775488193558</v>
      </c>
      <c r="J1362" s="165" t="s">
        <v>11281</v>
      </c>
      <c r="K1362" s="165" t="s">
        <v>10705</v>
      </c>
      <c r="L1362" s="165">
        <v>36.67</v>
      </c>
      <c r="M1362" s="165">
        <v>111.27</v>
      </c>
      <c r="N1362" s="165"/>
      <c r="O1362" s="44" t="s">
        <v>17</v>
      </c>
      <c r="P1362" s="165" t="s">
        <v>11259</v>
      </c>
    </row>
    <row r="1363" spans="1:16" s="74" customFormat="1" ht="13" customHeight="1" x14ac:dyDescent="0.15">
      <c r="A1363" s="44">
        <v>1362</v>
      </c>
      <c r="B1363" s="215" t="s">
        <v>6767</v>
      </c>
      <c r="C1363" s="215">
        <v>20</v>
      </c>
      <c r="D1363" s="165" t="s">
        <v>3270</v>
      </c>
      <c r="E1363" s="334" t="s">
        <v>3226</v>
      </c>
      <c r="F1363" s="165">
        <v>311</v>
      </c>
      <c r="G1363" s="165">
        <v>1056</v>
      </c>
      <c r="H1363" s="165">
        <v>2.4927603890268366</v>
      </c>
      <c r="I1363" s="165">
        <v>3.0236639181977933</v>
      </c>
      <c r="J1363" s="165" t="s">
        <v>11281</v>
      </c>
      <c r="K1363" s="165" t="s">
        <v>10705</v>
      </c>
      <c r="L1363" s="165">
        <v>40.6</v>
      </c>
      <c r="M1363" s="165">
        <v>118.4</v>
      </c>
      <c r="N1363" s="165"/>
      <c r="O1363" s="44" t="s">
        <v>17</v>
      </c>
      <c r="P1363" s="165" t="s">
        <v>11260</v>
      </c>
    </row>
    <row r="1364" spans="1:16" s="74" customFormat="1" ht="13" customHeight="1" x14ac:dyDescent="0.15">
      <c r="A1364" s="44">
        <v>1363</v>
      </c>
      <c r="B1364" s="215" t="s">
        <v>6767</v>
      </c>
      <c r="C1364" s="215">
        <v>20</v>
      </c>
      <c r="D1364" s="165" t="s">
        <v>3270</v>
      </c>
      <c r="E1364" s="334" t="s">
        <v>3226</v>
      </c>
      <c r="F1364" s="165">
        <v>700</v>
      </c>
      <c r="G1364" s="165">
        <v>1072</v>
      </c>
      <c r="H1364" s="165">
        <v>2.8450980400142569</v>
      </c>
      <c r="I1364" s="165">
        <v>3.0301947853567515</v>
      </c>
      <c r="J1364" s="165" t="s">
        <v>11281</v>
      </c>
      <c r="K1364" s="165" t="s">
        <v>10705</v>
      </c>
      <c r="L1364" s="165">
        <v>36.369999999999997</v>
      </c>
      <c r="M1364" s="165">
        <v>111.87</v>
      </c>
      <c r="N1364" s="165"/>
      <c r="O1364" s="44" t="s">
        <v>17</v>
      </c>
      <c r="P1364" s="165" t="s">
        <v>11261</v>
      </c>
    </row>
    <row r="1365" spans="1:16" s="74" customFormat="1" ht="13" customHeight="1" x14ac:dyDescent="0.15">
      <c r="A1365" s="44">
        <v>1364</v>
      </c>
      <c r="B1365" s="215" t="s">
        <v>6767</v>
      </c>
      <c r="C1365" s="215">
        <v>20</v>
      </c>
      <c r="D1365" s="165" t="s">
        <v>3270</v>
      </c>
      <c r="E1365" s="334" t="s">
        <v>3226</v>
      </c>
      <c r="F1365" s="165">
        <v>632</v>
      </c>
      <c r="G1365" s="165">
        <v>1076</v>
      </c>
      <c r="H1365" s="165">
        <v>2.8007170782823856</v>
      </c>
      <c r="I1365" s="165">
        <v>3.031812271330371</v>
      </c>
      <c r="J1365" s="165" t="s">
        <v>11281</v>
      </c>
      <c r="K1365" s="165" t="s">
        <v>10705</v>
      </c>
      <c r="L1365" s="165">
        <v>36.700000000000003</v>
      </c>
      <c r="M1365" s="165">
        <v>112</v>
      </c>
      <c r="N1365" s="165"/>
      <c r="O1365" s="44" t="s">
        <v>17</v>
      </c>
      <c r="P1365" s="165" t="s">
        <v>11341</v>
      </c>
    </row>
    <row r="1366" spans="1:16" s="74" customFormat="1" ht="13" customHeight="1" x14ac:dyDescent="0.15">
      <c r="A1366" s="44">
        <v>1365</v>
      </c>
      <c r="B1366" s="215" t="s">
        <v>6767</v>
      </c>
      <c r="C1366" s="215">
        <v>20</v>
      </c>
      <c r="D1366" s="165" t="s">
        <v>3270</v>
      </c>
      <c r="E1366" s="334" t="s">
        <v>3226</v>
      </c>
      <c r="F1366" s="165">
        <v>808</v>
      </c>
      <c r="G1366" s="165">
        <v>1081</v>
      </c>
      <c r="H1366" s="165">
        <v>2.9074113607745864</v>
      </c>
      <c r="I1366" s="165">
        <v>3.0338256939533101</v>
      </c>
      <c r="J1366" s="165" t="s">
        <v>11281</v>
      </c>
      <c r="K1366" s="165" t="s">
        <v>10705</v>
      </c>
      <c r="L1366" s="165">
        <v>37.119999999999997</v>
      </c>
      <c r="M1366" s="165">
        <v>111.11</v>
      </c>
      <c r="N1366" s="165"/>
      <c r="O1366" s="44" t="s">
        <v>17</v>
      </c>
      <c r="P1366" s="165" t="s">
        <v>11418</v>
      </c>
    </row>
    <row r="1367" spans="1:16" s="74" customFormat="1" ht="13" customHeight="1" x14ac:dyDescent="0.15">
      <c r="A1367" s="44">
        <v>1366</v>
      </c>
      <c r="B1367" s="215" t="s">
        <v>6767</v>
      </c>
      <c r="C1367" s="215">
        <v>20</v>
      </c>
      <c r="D1367" s="165" t="s">
        <v>3270</v>
      </c>
      <c r="E1367" s="334" t="s">
        <v>3226</v>
      </c>
      <c r="F1367" s="165">
        <v>754</v>
      </c>
      <c r="G1367" s="165">
        <v>1102</v>
      </c>
      <c r="H1367" s="165">
        <v>2.8773713458697743</v>
      </c>
      <c r="I1367" s="165">
        <v>3.0421815945157662</v>
      </c>
      <c r="J1367" s="165" t="s">
        <v>11281</v>
      </c>
      <c r="K1367" s="165" t="s">
        <v>10705</v>
      </c>
      <c r="L1367" s="165">
        <v>35.03</v>
      </c>
      <c r="M1367" s="165">
        <v>111.55</v>
      </c>
      <c r="N1367" s="165"/>
      <c r="O1367" s="44" t="s">
        <v>17</v>
      </c>
      <c r="P1367" s="165" t="s">
        <v>11419</v>
      </c>
    </row>
    <row r="1368" spans="1:16" s="74" customFormat="1" ht="13" customHeight="1" x14ac:dyDescent="0.15">
      <c r="A1368" s="44">
        <v>1367</v>
      </c>
      <c r="B1368" s="215" t="s">
        <v>6767</v>
      </c>
      <c r="C1368" s="215">
        <v>20</v>
      </c>
      <c r="D1368" s="165" t="s">
        <v>3270</v>
      </c>
      <c r="E1368" s="334" t="s">
        <v>3226</v>
      </c>
      <c r="F1368" s="165">
        <v>670</v>
      </c>
      <c r="G1368" s="165">
        <v>1110</v>
      </c>
      <c r="H1368" s="165">
        <v>2.826074802700826</v>
      </c>
      <c r="I1368" s="165">
        <v>3.0453229787866576</v>
      </c>
      <c r="J1368" s="165" t="s">
        <v>11281</v>
      </c>
      <c r="K1368" s="165" t="s">
        <v>10705</v>
      </c>
      <c r="L1368" s="165">
        <v>35.520000000000003</v>
      </c>
      <c r="M1368" s="165">
        <v>113.29</v>
      </c>
      <c r="N1368" s="165"/>
      <c r="O1368" s="44" t="s">
        <v>17</v>
      </c>
      <c r="P1368" s="165" t="s">
        <v>11344</v>
      </c>
    </row>
    <row r="1369" spans="1:16" s="74" customFormat="1" ht="13" customHeight="1" x14ac:dyDescent="0.15">
      <c r="A1369" s="44">
        <v>1368</v>
      </c>
      <c r="B1369" s="215" t="s">
        <v>6767</v>
      </c>
      <c r="C1369" s="215">
        <v>20</v>
      </c>
      <c r="D1369" s="165" t="s">
        <v>3270</v>
      </c>
      <c r="E1369" s="334" t="s">
        <v>3226</v>
      </c>
      <c r="F1369" s="165">
        <v>713</v>
      </c>
      <c r="G1369" s="165">
        <v>1110</v>
      </c>
      <c r="H1369" s="165">
        <v>2.8530895298518657</v>
      </c>
      <c r="I1369" s="165">
        <v>3.0453229787866576</v>
      </c>
      <c r="J1369" s="165" t="s">
        <v>11281</v>
      </c>
      <c r="K1369" s="165" t="s">
        <v>10705</v>
      </c>
      <c r="L1369" s="165">
        <v>37.200000000000003</v>
      </c>
      <c r="M1369" s="165">
        <v>111.38</v>
      </c>
      <c r="N1369" s="165"/>
      <c r="O1369" s="44" t="s">
        <v>17</v>
      </c>
      <c r="P1369" s="165" t="s">
        <v>11266</v>
      </c>
    </row>
    <row r="1370" spans="1:16" s="74" customFormat="1" ht="13" customHeight="1" x14ac:dyDescent="0.15">
      <c r="A1370" s="44">
        <v>1369</v>
      </c>
      <c r="B1370" s="215" t="s">
        <v>6767</v>
      </c>
      <c r="C1370" s="215">
        <v>20</v>
      </c>
      <c r="D1370" s="165" t="s">
        <v>3270</v>
      </c>
      <c r="E1370" s="334" t="s">
        <v>3226</v>
      </c>
      <c r="F1370" s="165">
        <v>778</v>
      </c>
      <c r="G1370" s="165">
        <v>1115</v>
      </c>
      <c r="H1370" s="165">
        <v>2.8909795969896885</v>
      </c>
      <c r="I1370" s="165">
        <v>3.0472748673841794</v>
      </c>
      <c r="J1370" s="165" t="s">
        <v>11281</v>
      </c>
      <c r="K1370" s="165" t="s">
        <v>10705</v>
      </c>
      <c r="L1370" s="165">
        <v>36.799999999999997</v>
      </c>
      <c r="M1370" s="165">
        <v>111.92</v>
      </c>
      <c r="N1370" s="165"/>
      <c r="O1370" s="44" t="s">
        <v>17</v>
      </c>
      <c r="P1370" s="165" t="s">
        <v>11346</v>
      </c>
    </row>
    <row r="1371" spans="1:16" s="74" customFormat="1" ht="13" customHeight="1" x14ac:dyDescent="0.15">
      <c r="A1371" s="44">
        <v>1370</v>
      </c>
      <c r="B1371" s="215" t="s">
        <v>6767</v>
      </c>
      <c r="C1371" s="215">
        <v>20</v>
      </c>
      <c r="D1371" s="165" t="s">
        <v>3270</v>
      </c>
      <c r="E1371" s="334" t="s">
        <v>3226</v>
      </c>
      <c r="F1371" s="165">
        <v>839</v>
      </c>
      <c r="G1371" s="165">
        <v>1124</v>
      </c>
      <c r="H1371" s="165">
        <v>2.9237619608287</v>
      </c>
      <c r="I1371" s="165">
        <v>3.0507663112330419</v>
      </c>
      <c r="J1371" s="165" t="s">
        <v>11281</v>
      </c>
      <c r="K1371" s="165" t="s">
        <v>10705</v>
      </c>
      <c r="L1371" s="165">
        <v>36.450000000000003</v>
      </c>
      <c r="M1371" s="165">
        <v>111.94</v>
      </c>
      <c r="N1371" s="165"/>
      <c r="O1371" s="44" t="s">
        <v>17</v>
      </c>
      <c r="P1371" s="165" t="s">
        <v>11423</v>
      </c>
    </row>
    <row r="1372" spans="1:16" s="74" customFormat="1" ht="13" customHeight="1" x14ac:dyDescent="0.15">
      <c r="A1372" s="44">
        <v>1371</v>
      </c>
      <c r="B1372" s="215" t="s">
        <v>6767</v>
      </c>
      <c r="C1372" s="215">
        <v>20</v>
      </c>
      <c r="D1372" s="165" t="s">
        <v>3270</v>
      </c>
      <c r="E1372" s="334" t="s">
        <v>3226</v>
      </c>
      <c r="F1372" s="165">
        <v>766</v>
      </c>
      <c r="G1372" s="165">
        <v>1134</v>
      </c>
      <c r="H1372" s="165">
        <v>2.8842287696326041</v>
      </c>
      <c r="I1372" s="165">
        <v>3.0546130545568877</v>
      </c>
      <c r="J1372" s="165" t="s">
        <v>11281</v>
      </c>
      <c r="K1372" s="165" t="s">
        <v>10705</v>
      </c>
      <c r="L1372" s="165">
        <v>35.630000000000003</v>
      </c>
      <c r="M1372" s="165">
        <v>112.15</v>
      </c>
      <c r="N1372" s="165"/>
      <c r="O1372" s="44" t="s">
        <v>17</v>
      </c>
      <c r="P1372" s="165" t="s">
        <v>11502</v>
      </c>
    </row>
    <row r="1373" spans="1:16" s="74" customFormat="1" ht="13" customHeight="1" x14ac:dyDescent="0.15">
      <c r="A1373" s="44">
        <v>1372</v>
      </c>
      <c r="B1373" s="215" t="s">
        <v>6767</v>
      </c>
      <c r="C1373" s="215">
        <v>20</v>
      </c>
      <c r="D1373" s="165" t="s">
        <v>3270</v>
      </c>
      <c r="E1373" s="334" t="s">
        <v>3226</v>
      </c>
      <c r="F1373" s="165">
        <v>737</v>
      </c>
      <c r="G1373" s="165">
        <v>1138</v>
      </c>
      <c r="H1373" s="165">
        <v>2.8674674878590509</v>
      </c>
      <c r="I1373" s="165">
        <v>3.0561422620590522</v>
      </c>
      <c r="J1373" s="165" t="s">
        <v>11281</v>
      </c>
      <c r="K1373" s="165" t="s">
        <v>10705</v>
      </c>
      <c r="L1373" s="165">
        <v>36.799999999999997</v>
      </c>
      <c r="M1373" s="165">
        <v>111.2</v>
      </c>
      <c r="N1373" s="165"/>
      <c r="O1373" s="44" t="s">
        <v>17</v>
      </c>
      <c r="P1373" s="165" t="s">
        <v>11503</v>
      </c>
    </row>
    <row r="1374" spans="1:16" s="74" customFormat="1" ht="13" customHeight="1" x14ac:dyDescent="0.15">
      <c r="A1374" s="44">
        <v>1373</v>
      </c>
      <c r="B1374" s="215" t="s">
        <v>6767</v>
      </c>
      <c r="C1374" s="215">
        <v>20</v>
      </c>
      <c r="D1374" s="165" t="s">
        <v>3270</v>
      </c>
      <c r="E1374" s="334" t="s">
        <v>3226</v>
      </c>
      <c r="F1374" s="165">
        <v>819</v>
      </c>
      <c r="G1374" s="165">
        <v>1140</v>
      </c>
      <c r="H1374" s="165">
        <v>2.9132839017604191</v>
      </c>
      <c r="I1374" s="165">
        <v>3.0569048513364727</v>
      </c>
      <c r="J1374" s="165" t="s">
        <v>11281</v>
      </c>
      <c r="K1374" s="165" t="s">
        <v>10705</v>
      </c>
      <c r="L1374" s="165">
        <v>35.369999999999997</v>
      </c>
      <c r="M1374" s="165">
        <v>111.79</v>
      </c>
      <c r="N1374" s="165"/>
      <c r="O1374" s="44" t="s">
        <v>17</v>
      </c>
      <c r="P1374" s="165" t="s">
        <v>11504</v>
      </c>
    </row>
    <row r="1375" spans="1:16" s="74" customFormat="1" ht="13" customHeight="1" x14ac:dyDescent="0.15">
      <c r="A1375" s="44">
        <v>1374</v>
      </c>
      <c r="B1375" s="215" t="s">
        <v>6767</v>
      </c>
      <c r="C1375" s="215">
        <v>20</v>
      </c>
      <c r="D1375" s="165" t="s">
        <v>3270</v>
      </c>
      <c r="E1375" s="334" t="s">
        <v>3226</v>
      </c>
      <c r="F1375" s="165">
        <v>801</v>
      </c>
      <c r="G1375" s="165">
        <v>1143</v>
      </c>
      <c r="H1375" s="165">
        <v>2.903632516084238</v>
      </c>
      <c r="I1375" s="165">
        <v>3.0580462303952816</v>
      </c>
      <c r="J1375" s="165" t="s">
        <v>11281</v>
      </c>
      <c r="K1375" s="165" t="s">
        <v>10705</v>
      </c>
      <c r="L1375" s="165">
        <v>35.450000000000003</v>
      </c>
      <c r="M1375" s="165">
        <v>111.79</v>
      </c>
      <c r="N1375" s="165"/>
      <c r="O1375" s="44" t="s">
        <v>17</v>
      </c>
      <c r="P1375" s="165" t="s">
        <v>11581</v>
      </c>
    </row>
    <row r="1376" spans="1:16" s="74" customFormat="1" ht="13" customHeight="1" x14ac:dyDescent="0.15">
      <c r="A1376" s="44">
        <v>1375</v>
      </c>
      <c r="B1376" s="215" t="s">
        <v>6767</v>
      </c>
      <c r="C1376" s="215">
        <v>20</v>
      </c>
      <c r="D1376" s="165" t="s">
        <v>3270</v>
      </c>
      <c r="E1376" s="334" t="s">
        <v>3226</v>
      </c>
      <c r="F1376" s="165">
        <v>318</v>
      </c>
      <c r="G1376" s="165">
        <v>1146</v>
      </c>
      <c r="H1376" s="165">
        <v>2.502427119984433</v>
      </c>
      <c r="I1376" s="165">
        <v>3.0591846176313715</v>
      </c>
      <c r="J1376" s="165" t="s">
        <v>11281</v>
      </c>
      <c r="K1376" s="165" t="s">
        <v>10705</v>
      </c>
      <c r="L1376" s="165">
        <v>40.5</v>
      </c>
      <c r="M1376" s="165">
        <v>118.7</v>
      </c>
      <c r="N1376" s="165"/>
      <c r="O1376" s="44" t="s">
        <v>17</v>
      </c>
      <c r="P1376" s="165" t="s">
        <v>11582</v>
      </c>
    </row>
    <row r="1377" spans="1:16" s="74" customFormat="1" ht="13" customHeight="1" x14ac:dyDescent="0.15">
      <c r="A1377" s="44">
        <v>1376</v>
      </c>
      <c r="B1377" s="215" t="s">
        <v>6767</v>
      </c>
      <c r="C1377" s="215">
        <v>20</v>
      </c>
      <c r="D1377" s="165" t="s">
        <v>3270</v>
      </c>
      <c r="E1377" s="334" t="s">
        <v>3226</v>
      </c>
      <c r="F1377" s="165">
        <v>681</v>
      </c>
      <c r="G1377" s="165">
        <v>1152</v>
      </c>
      <c r="H1377" s="165">
        <v>2.8331471119127847</v>
      </c>
      <c r="I1377" s="165">
        <v>3.0614524790871926</v>
      </c>
      <c r="J1377" s="165" t="s">
        <v>11281</v>
      </c>
      <c r="K1377" s="165" t="s">
        <v>10705</v>
      </c>
      <c r="L1377" s="165">
        <v>38.18</v>
      </c>
      <c r="M1377" s="165">
        <v>111.32</v>
      </c>
      <c r="N1377" s="165"/>
      <c r="O1377" s="44" t="s">
        <v>17</v>
      </c>
      <c r="P1377" s="165" t="s">
        <v>11583</v>
      </c>
    </row>
    <row r="1378" spans="1:16" s="74" customFormat="1" ht="13" customHeight="1" x14ac:dyDescent="0.15">
      <c r="A1378" s="44">
        <v>1377</v>
      </c>
      <c r="B1378" s="215" t="s">
        <v>6767</v>
      </c>
      <c r="C1378" s="215">
        <v>20</v>
      </c>
      <c r="D1378" s="165" t="s">
        <v>3270</v>
      </c>
      <c r="E1378" s="334" t="s">
        <v>3226</v>
      </c>
      <c r="F1378" s="165">
        <v>697</v>
      </c>
      <c r="G1378" s="165">
        <v>1158</v>
      </c>
      <c r="H1378" s="165">
        <v>2.84323277809801</v>
      </c>
      <c r="I1378" s="165">
        <v>3.0637085593914177</v>
      </c>
      <c r="J1378" s="165" t="s">
        <v>11281</v>
      </c>
      <c r="K1378" s="165" t="s">
        <v>10705</v>
      </c>
      <c r="L1378" s="165">
        <v>36.68</v>
      </c>
      <c r="M1378" s="165">
        <v>113.3</v>
      </c>
      <c r="N1378" s="165"/>
      <c r="O1378" s="44" t="s">
        <v>17</v>
      </c>
      <c r="P1378" s="165" t="s">
        <v>11584</v>
      </c>
    </row>
    <row r="1379" spans="1:16" s="74" customFormat="1" ht="13" customHeight="1" x14ac:dyDescent="0.15">
      <c r="A1379" s="44">
        <v>1378</v>
      </c>
      <c r="B1379" s="215" t="s">
        <v>6767</v>
      </c>
      <c r="C1379" s="215">
        <v>20</v>
      </c>
      <c r="D1379" s="165" t="s">
        <v>3270</v>
      </c>
      <c r="E1379" s="334" t="s">
        <v>3226</v>
      </c>
      <c r="F1379" s="165">
        <v>821.00000000000011</v>
      </c>
      <c r="G1379" s="165">
        <v>1161</v>
      </c>
      <c r="H1379" s="165">
        <v>2.9143431571194407</v>
      </c>
      <c r="I1379" s="165">
        <v>3.064832219738574</v>
      </c>
      <c r="J1379" s="165" t="s">
        <v>11281</v>
      </c>
      <c r="K1379" s="165" t="s">
        <v>10705</v>
      </c>
      <c r="L1379" s="165">
        <v>36.75</v>
      </c>
      <c r="M1379" s="165">
        <v>111.99</v>
      </c>
      <c r="N1379" s="165"/>
      <c r="O1379" s="44" t="s">
        <v>17</v>
      </c>
      <c r="P1379" s="165" t="s">
        <v>11585</v>
      </c>
    </row>
    <row r="1380" spans="1:16" s="74" customFormat="1" ht="13" customHeight="1" x14ac:dyDescent="0.15">
      <c r="A1380" s="44">
        <v>1379</v>
      </c>
      <c r="B1380" s="215" t="s">
        <v>6767</v>
      </c>
      <c r="C1380" s="215">
        <v>20</v>
      </c>
      <c r="D1380" s="165" t="s">
        <v>3270</v>
      </c>
      <c r="E1380" s="334" t="s">
        <v>3226</v>
      </c>
      <c r="F1380" s="165">
        <v>871.00000000000011</v>
      </c>
      <c r="G1380" s="165">
        <v>1170</v>
      </c>
      <c r="H1380" s="165">
        <v>2.9400181550076629</v>
      </c>
      <c r="I1380" s="165">
        <v>3.0681858617461626</v>
      </c>
      <c r="J1380" s="165" t="s">
        <v>11281</v>
      </c>
      <c r="K1380" s="165" t="s">
        <v>10705</v>
      </c>
      <c r="L1380" s="165">
        <v>36.65</v>
      </c>
      <c r="M1380" s="165">
        <v>111.92</v>
      </c>
      <c r="N1380" s="165"/>
      <c r="O1380" s="44" t="s">
        <v>17</v>
      </c>
      <c r="P1380" s="165" t="s">
        <v>11510</v>
      </c>
    </row>
    <row r="1381" spans="1:16" s="74" customFormat="1" ht="13" customHeight="1" x14ac:dyDescent="0.15">
      <c r="A1381" s="44">
        <v>1380</v>
      </c>
      <c r="B1381" s="215" t="s">
        <v>6767</v>
      </c>
      <c r="C1381" s="215">
        <v>20</v>
      </c>
      <c r="D1381" s="165" t="s">
        <v>3270</v>
      </c>
      <c r="E1381" s="334" t="s">
        <v>3226</v>
      </c>
      <c r="F1381" s="165">
        <v>793</v>
      </c>
      <c r="G1381" s="165">
        <v>1175</v>
      </c>
      <c r="H1381" s="165">
        <v>2.8992731873176036</v>
      </c>
      <c r="I1381" s="165">
        <v>3.0700378666077555</v>
      </c>
      <c r="J1381" s="165" t="s">
        <v>11281</v>
      </c>
      <c r="K1381" s="165" t="s">
        <v>10705</v>
      </c>
      <c r="L1381" s="165">
        <v>36.78</v>
      </c>
      <c r="M1381" s="165">
        <v>112.17</v>
      </c>
      <c r="N1381" s="165"/>
      <c r="O1381" s="44" t="s">
        <v>17</v>
      </c>
      <c r="P1381" s="165" t="s">
        <v>11587</v>
      </c>
    </row>
    <row r="1382" spans="1:16" s="74" customFormat="1" ht="13" customHeight="1" x14ac:dyDescent="0.15">
      <c r="A1382" s="44">
        <v>1381</v>
      </c>
      <c r="B1382" s="215" t="s">
        <v>6767</v>
      </c>
      <c r="C1382" s="215">
        <v>20</v>
      </c>
      <c r="D1382" s="165" t="s">
        <v>3270</v>
      </c>
      <c r="E1382" s="334" t="s">
        <v>3226</v>
      </c>
      <c r="F1382" s="165">
        <v>808</v>
      </c>
      <c r="G1382" s="165">
        <v>1175</v>
      </c>
      <c r="H1382" s="165">
        <v>2.9074113607745864</v>
      </c>
      <c r="I1382" s="165">
        <v>3.0700378666077555</v>
      </c>
      <c r="J1382" s="165" t="s">
        <v>11281</v>
      </c>
      <c r="K1382" s="165" t="s">
        <v>10705</v>
      </c>
      <c r="L1382" s="165">
        <v>35.33</v>
      </c>
      <c r="M1382" s="165">
        <v>111.44</v>
      </c>
      <c r="N1382" s="165"/>
      <c r="O1382" s="44" t="s">
        <v>17</v>
      </c>
      <c r="P1382" s="165" t="s">
        <v>11588</v>
      </c>
    </row>
    <row r="1383" spans="1:16" s="74" customFormat="1" ht="13" customHeight="1" x14ac:dyDescent="0.15">
      <c r="A1383" s="44">
        <v>1382</v>
      </c>
      <c r="B1383" s="215" t="s">
        <v>6767</v>
      </c>
      <c r="C1383" s="215">
        <v>20</v>
      </c>
      <c r="D1383" s="165" t="s">
        <v>3270</v>
      </c>
      <c r="E1383" s="334" t="s">
        <v>3226</v>
      </c>
      <c r="F1383" s="165">
        <v>817</v>
      </c>
      <c r="G1383" s="165">
        <v>1180</v>
      </c>
      <c r="H1383" s="165">
        <v>2.9122220565324151</v>
      </c>
      <c r="I1383" s="165">
        <v>3.0718820073061246</v>
      </c>
      <c r="J1383" s="165" t="s">
        <v>11281</v>
      </c>
      <c r="K1383" s="165" t="s">
        <v>10705</v>
      </c>
      <c r="L1383" s="165">
        <v>36.119999999999997</v>
      </c>
      <c r="M1383" s="165">
        <v>111.07</v>
      </c>
      <c r="N1383" s="165"/>
      <c r="O1383" s="44" t="s">
        <v>17</v>
      </c>
      <c r="P1383" s="165" t="s">
        <v>11666</v>
      </c>
    </row>
    <row r="1384" spans="1:16" s="74" customFormat="1" ht="13" customHeight="1" x14ac:dyDescent="0.15">
      <c r="A1384" s="44">
        <v>1383</v>
      </c>
      <c r="B1384" s="215" t="s">
        <v>6767</v>
      </c>
      <c r="C1384" s="215">
        <v>20</v>
      </c>
      <c r="D1384" s="165" t="s">
        <v>3270</v>
      </c>
      <c r="E1384" s="334" t="s">
        <v>3226</v>
      </c>
      <c r="F1384" s="165">
        <v>801</v>
      </c>
      <c r="G1384" s="165">
        <v>1185</v>
      </c>
      <c r="H1384" s="165">
        <v>2.903632516084238</v>
      </c>
      <c r="I1384" s="165">
        <v>3.0737183503461232</v>
      </c>
      <c r="J1384" s="165" t="s">
        <v>11281</v>
      </c>
      <c r="K1384" s="165" t="s">
        <v>10705</v>
      </c>
      <c r="L1384" s="165">
        <v>36.42</v>
      </c>
      <c r="M1384" s="165">
        <v>111.29</v>
      </c>
      <c r="N1384" s="165"/>
      <c r="O1384" s="44" t="s">
        <v>17</v>
      </c>
      <c r="P1384" s="165" t="s">
        <v>11667</v>
      </c>
    </row>
    <row r="1385" spans="1:16" s="74" customFormat="1" ht="13" customHeight="1" x14ac:dyDescent="0.15">
      <c r="A1385" s="44">
        <v>1384</v>
      </c>
      <c r="B1385" s="215" t="s">
        <v>6767</v>
      </c>
      <c r="C1385" s="215">
        <v>20</v>
      </c>
      <c r="D1385" s="165" t="s">
        <v>3270</v>
      </c>
      <c r="E1385" s="334" t="s">
        <v>3226</v>
      </c>
      <c r="F1385" s="165">
        <v>765</v>
      </c>
      <c r="G1385" s="165">
        <v>1191</v>
      </c>
      <c r="H1385" s="165">
        <v>2.8836614351536176</v>
      </c>
      <c r="I1385" s="165">
        <v>3.0759117614827778</v>
      </c>
      <c r="J1385" s="165" t="s">
        <v>11281</v>
      </c>
      <c r="K1385" s="165" t="s">
        <v>10705</v>
      </c>
      <c r="L1385" s="165">
        <v>36.770000000000003</v>
      </c>
      <c r="M1385" s="165">
        <v>111.96</v>
      </c>
      <c r="N1385" s="165"/>
      <c r="O1385" s="44" t="s">
        <v>17</v>
      </c>
      <c r="P1385" s="165" t="s">
        <v>11668</v>
      </c>
    </row>
    <row r="1386" spans="1:16" s="74" customFormat="1" ht="13" customHeight="1" x14ac:dyDescent="0.15">
      <c r="A1386" s="44">
        <v>1385</v>
      </c>
      <c r="B1386" s="215" t="s">
        <v>6767</v>
      </c>
      <c r="C1386" s="215">
        <v>20</v>
      </c>
      <c r="D1386" s="165" t="s">
        <v>3270</v>
      </c>
      <c r="E1386" s="334" t="s">
        <v>3226</v>
      </c>
      <c r="F1386" s="165">
        <v>782</v>
      </c>
      <c r="G1386" s="165">
        <v>1204</v>
      </c>
      <c r="H1386" s="165">
        <v>2.8932067530598475</v>
      </c>
      <c r="I1386" s="165">
        <v>3.0806264869218061</v>
      </c>
      <c r="J1386" s="165" t="s">
        <v>11281</v>
      </c>
      <c r="K1386" s="165" t="s">
        <v>10705</v>
      </c>
      <c r="L1386" s="165">
        <v>37.57</v>
      </c>
      <c r="M1386" s="165">
        <v>111.68</v>
      </c>
      <c r="N1386" s="165"/>
      <c r="O1386" s="44" t="s">
        <v>17</v>
      </c>
      <c r="P1386" s="165" t="s">
        <v>11592</v>
      </c>
    </row>
    <row r="1387" spans="1:16" s="74" customFormat="1" ht="13" customHeight="1" x14ac:dyDescent="0.15">
      <c r="A1387" s="44">
        <v>1386</v>
      </c>
      <c r="B1387" s="215" t="s">
        <v>6767</v>
      </c>
      <c r="C1387" s="215">
        <v>20</v>
      </c>
      <c r="D1387" s="165" t="s">
        <v>3270</v>
      </c>
      <c r="E1387" s="334" t="s">
        <v>3226</v>
      </c>
      <c r="F1387" s="165">
        <v>817</v>
      </c>
      <c r="G1387" s="165">
        <v>1205</v>
      </c>
      <c r="H1387" s="165">
        <v>2.9122220565324151</v>
      </c>
      <c r="I1387" s="165">
        <v>3.0809870469108875</v>
      </c>
      <c r="J1387" s="165" t="s">
        <v>11281</v>
      </c>
      <c r="K1387" s="165" t="s">
        <v>10705</v>
      </c>
      <c r="L1387" s="165">
        <v>36.619999999999997</v>
      </c>
      <c r="M1387" s="165">
        <v>112.01</v>
      </c>
      <c r="N1387" s="165"/>
      <c r="O1387" s="44" t="s">
        <v>17</v>
      </c>
      <c r="P1387" s="165" t="s">
        <v>11593</v>
      </c>
    </row>
    <row r="1388" spans="1:16" s="74" customFormat="1" ht="13" customHeight="1" x14ac:dyDescent="0.15">
      <c r="A1388" s="44">
        <v>1387</v>
      </c>
      <c r="B1388" s="215" t="s">
        <v>6767</v>
      </c>
      <c r="C1388" s="215">
        <v>20</v>
      </c>
      <c r="D1388" s="165" t="s">
        <v>3270</v>
      </c>
      <c r="E1388" s="334" t="s">
        <v>3226</v>
      </c>
      <c r="F1388" s="165">
        <v>808</v>
      </c>
      <c r="G1388" s="165">
        <v>1208</v>
      </c>
      <c r="H1388" s="165">
        <v>2.9074113607745864</v>
      </c>
      <c r="I1388" s="165">
        <v>3.0820669342851126</v>
      </c>
      <c r="J1388" s="165" t="s">
        <v>11281</v>
      </c>
      <c r="K1388" s="165" t="s">
        <v>10705</v>
      </c>
      <c r="L1388" s="165">
        <v>35.229999999999997</v>
      </c>
      <c r="M1388" s="165">
        <v>112.32</v>
      </c>
      <c r="N1388" s="165"/>
      <c r="O1388" s="44" t="s">
        <v>17</v>
      </c>
      <c r="P1388" s="165" t="s">
        <v>11594</v>
      </c>
    </row>
    <row r="1389" spans="1:16" s="74" customFormat="1" ht="13" customHeight="1" x14ac:dyDescent="0.15">
      <c r="A1389" s="44">
        <v>1388</v>
      </c>
      <c r="B1389" s="215" t="s">
        <v>6767</v>
      </c>
      <c r="C1389" s="215">
        <v>20</v>
      </c>
      <c r="D1389" s="165" t="s">
        <v>3270</v>
      </c>
      <c r="E1389" s="334" t="s">
        <v>3226</v>
      </c>
      <c r="F1389" s="165">
        <v>859</v>
      </c>
      <c r="G1389" s="165">
        <v>1212</v>
      </c>
      <c r="H1389" s="165">
        <v>2.933993163831242</v>
      </c>
      <c r="I1389" s="165">
        <v>3.0835026198302669</v>
      </c>
      <c r="J1389" s="165" t="s">
        <v>11281</v>
      </c>
      <c r="K1389" s="165" t="s">
        <v>10705</v>
      </c>
      <c r="L1389" s="165">
        <v>39.97</v>
      </c>
      <c r="M1389" s="165">
        <v>115.43</v>
      </c>
      <c r="N1389" s="165"/>
      <c r="O1389" s="44" t="s">
        <v>17</v>
      </c>
      <c r="P1389" s="165" t="s">
        <v>11595</v>
      </c>
    </row>
    <row r="1390" spans="1:16" s="74" customFormat="1" ht="13" customHeight="1" x14ac:dyDescent="0.15">
      <c r="A1390" s="44">
        <v>1389</v>
      </c>
      <c r="B1390" s="215" t="s">
        <v>6767</v>
      </c>
      <c r="C1390" s="215">
        <v>20</v>
      </c>
      <c r="D1390" s="165" t="s">
        <v>3270</v>
      </c>
      <c r="E1390" s="334" t="s">
        <v>3226</v>
      </c>
      <c r="F1390" s="165">
        <v>923</v>
      </c>
      <c r="G1390" s="165">
        <v>1212</v>
      </c>
      <c r="H1390" s="165">
        <v>2.9652017010259129</v>
      </c>
      <c r="I1390" s="165">
        <v>3.0835026198302669</v>
      </c>
      <c r="J1390" s="165" t="s">
        <v>11281</v>
      </c>
      <c r="K1390" s="165" t="s">
        <v>10705</v>
      </c>
      <c r="L1390" s="165">
        <v>36.1</v>
      </c>
      <c r="M1390" s="165">
        <v>110.96</v>
      </c>
      <c r="N1390" s="165"/>
      <c r="O1390" s="44" t="s">
        <v>17</v>
      </c>
      <c r="P1390" s="165" t="s">
        <v>11596</v>
      </c>
    </row>
    <row r="1391" spans="1:16" s="74" customFormat="1" ht="13" customHeight="1" x14ac:dyDescent="0.15">
      <c r="A1391" s="44">
        <v>1390</v>
      </c>
      <c r="B1391" s="215" t="s">
        <v>6767</v>
      </c>
      <c r="C1391" s="215">
        <v>20</v>
      </c>
      <c r="D1391" s="165" t="s">
        <v>3270</v>
      </c>
      <c r="E1391" s="334" t="s">
        <v>3226</v>
      </c>
      <c r="F1391" s="165">
        <v>830.00000000000011</v>
      </c>
      <c r="G1391" s="165">
        <v>1233</v>
      </c>
      <c r="H1391" s="165">
        <v>2.9190780923760737</v>
      </c>
      <c r="I1391" s="165">
        <v>3.090963076595731</v>
      </c>
      <c r="J1391" s="165" t="s">
        <v>11281</v>
      </c>
      <c r="K1391" s="165" t="s">
        <v>10705</v>
      </c>
      <c r="L1391" s="165">
        <v>36.67</v>
      </c>
      <c r="M1391" s="165">
        <v>111.94</v>
      </c>
      <c r="N1391" s="165"/>
      <c r="O1391" s="44" t="s">
        <v>17</v>
      </c>
      <c r="P1391" s="165" t="s">
        <v>11443</v>
      </c>
    </row>
    <row r="1392" spans="1:16" s="74" customFormat="1" ht="13" customHeight="1" x14ac:dyDescent="0.15">
      <c r="A1392" s="44">
        <v>1391</v>
      </c>
      <c r="B1392" s="215" t="s">
        <v>6767</v>
      </c>
      <c r="C1392" s="215">
        <v>20</v>
      </c>
      <c r="D1392" s="165" t="s">
        <v>3270</v>
      </c>
      <c r="E1392" s="334" t="s">
        <v>3226</v>
      </c>
      <c r="F1392" s="165">
        <v>882</v>
      </c>
      <c r="G1392" s="165">
        <v>1245</v>
      </c>
      <c r="H1392" s="165">
        <v>2.9454685851318199</v>
      </c>
      <c r="I1392" s="165">
        <v>3.0951693514317551</v>
      </c>
      <c r="J1392" s="165" t="s">
        <v>11281</v>
      </c>
      <c r="K1392" s="165" t="s">
        <v>10705</v>
      </c>
      <c r="L1392" s="165">
        <v>37.049999999999997</v>
      </c>
      <c r="M1392" s="165">
        <v>113.5</v>
      </c>
      <c r="N1392" s="165"/>
      <c r="O1392" s="44" t="s">
        <v>17</v>
      </c>
      <c r="P1392" s="165" t="s">
        <v>11444</v>
      </c>
    </row>
    <row r="1393" spans="1:16" s="74" customFormat="1" ht="13" customHeight="1" x14ac:dyDescent="0.15">
      <c r="A1393" s="44">
        <v>1392</v>
      </c>
      <c r="B1393" s="215" t="s">
        <v>6767</v>
      </c>
      <c r="C1393" s="215">
        <v>20</v>
      </c>
      <c r="D1393" s="165" t="s">
        <v>3270</v>
      </c>
      <c r="E1393" s="334" t="s">
        <v>3226</v>
      </c>
      <c r="F1393" s="165">
        <v>860</v>
      </c>
      <c r="G1393" s="165">
        <v>1253</v>
      </c>
      <c r="H1393" s="165">
        <v>2.9344984512435675</v>
      </c>
      <c r="I1393" s="165">
        <v>3.0979510709941498</v>
      </c>
      <c r="J1393" s="165" t="s">
        <v>11281</v>
      </c>
      <c r="K1393" s="165" t="s">
        <v>10705</v>
      </c>
      <c r="L1393" s="165">
        <v>36.700000000000003</v>
      </c>
      <c r="M1393" s="165">
        <v>111.18</v>
      </c>
      <c r="N1393" s="165"/>
      <c r="O1393" s="44" t="s">
        <v>17</v>
      </c>
      <c r="P1393" s="165" t="s">
        <v>11445</v>
      </c>
    </row>
    <row r="1394" spans="1:16" s="74" customFormat="1" ht="13" customHeight="1" x14ac:dyDescent="0.15">
      <c r="A1394" s="44">
        <v>1393</v>
      </c>
      <c r="B1394" s="215" t="s">
        <v>6767</v>
      </c>
      <c r="C1394" s="215">
        <v>20</v>
      </c>
      <c r="D1394" s="165" t="s">
        <v>3270</v>
      </c>
      <c r="E1394" s="334" t="s">
        <v>3226</v>
      </c>
      <c r="F1394" s="165">
        <v>818</v>
      </c>
      <c r="G1394" s="165">
        <v>1281</v>
      </c>
      <c r="H1394" s="165">
        <v>2.9127533036713227</v>
      </c>
      <c r="I1394" s="165">
        <v>3.1075491297446858</v>
      </c>
      <c r="J1394" s="165" t="s">
        <v>11281</v>
      </c>
      <c r="K1394" s="165" t="s">
        <v>10705</v>
      </c>
      <c r="L1394" s="165">
        <v>37.049999999999997</v>
      </c>
      <c r="M1394" s="165">
        <v>111.11</v>
      </c>
      <c r="N1394" s="165"/>
      <c r="O1394" s="44" t="s">
        <v>17</v>
      </c>
      <c r="P1394" s="165" t="s">
        <v>11369</v>
      </c>
    </row>
    <row r="1395" spans="1:16" s="74" customFormat="1" ht="13" customHeight="1" x14ac:dyDescent="0.15">
      <c r="A1395" s="44">
        <v>1394</v>
      </c>
      <c r="B1395" s="215" t="s">
        <v>6767</v>
      </c>
      <c r="C1395" s="215">
        <v>20</v>
      </c>
      <c r="D1395" s="165" t="s">
        <v>3270</v>
      </c>
      <c r="E1395" s="334" t="s">
        <v>3226</v>
      </c>
      <c r="F1395" s="165">
        <v>848</v>
      </c>
      <c r="G1395" s="165">
        <v>1284</v>
      </c>
      <c r="H1395" s="165">
        <v>2.9283958522567137</v>
      </c>
      <c r="I1395" s="165">
        <v>3.1085650237328339</v>
      </c>
      <c r="J1395" s="165" t="s">
        <v>11281</v>
      </c>
      <c r="K1395" s="165" t="s">
        <v>10705</v>
      </c>
      <c r="L1395" s="165">
        <v>37.770000000000003</v>
      </c>
      <c r="M1395" s="165">
        <v>111.84</v>
      </c>
      <c r="N1395" s="165"/>
      <c r="O1395" s="44" t="s">
        <v>17</v>
      </c>
      <c r="P1395" s="165" t="s">
        <v>11370</v>
      </c>
    </row>
    <row r="1396" spans="1:16" s="74" customFormat="1" ht="13" customHeight="1" x14ac:dyDescent="0.15">
      <c r="A1396" s="44">
        <v>1395</v>
      </c>
      <c r="B1396" s="215" t="s">
        <v>6767</v>
      </c>
      <c r="C1396" s="215">
        <v>20</v>
      </c>
      <c r="D1396" s="165" t="s">
        <v>3270</v>
      </c>
      <c r="E1396" s="334" t="s">
        <v>3226</v>
      </c>
      <c r="F1396" s="165">
        <v>816</v>
      </c>
      <c r="G1396" s="165">
        <v>1285</v>
      </c>
      <c r="H1396" s="165">
        <v>2.9116901587538604</v>
      </c>
      <c r="I1396" s="165">
        <v>3.1089031276673138</v>
      </c>
      <c r="J1396" s="165" t="s">
        <v>11281</v>
      </c>
      <c r="K1396" s="165" t="s">
        <v>10705</v>
      </c>
      <c r="L1396" s="165">
        <v>37.78</v>
      </c>
      <c r="M1396" s="165">
        <v>111.91</v>
      </c>
      <c r="N1396" s="165"/>
      <c r="O1396" s="44" t="s">
        <v>17</v>
      </c>
      <c r="P1396" s="165" t="s">
        <v>11371</v>
      </c>
    </row>
    <row r="1397" spans="1:16" s="74" customFormat="1" ht="13" customHeight="1" x14ac:dyDescent="0.15">
      <c r="A1397" s="44">
        <v>1396</v>
      </c>
      <c r="B1397" s="215" t="s">
        <v>6767</v>
      </c>
      <c r="C1397" s="215">
        <v>20</v>
      </c>
      <c r="D1397" s="165" t="s">
        <v>3270</v>
      </c>
      <c r="E1397" s="334" t="s">
        <v>3226</v>
      </c>
      <c r="F1397" s="165">
        <v>859</v>
      </c>
      <c r="G1397" s="165">
        <v>1285</v>
      </c>
      <c r="H1397" s="165">
        <v>2.933993163831242</v>
      </c>
      <c r="I1397" s="165">
        <v>3.1089031276673138</v>
      </c>
      <c r="J1397" s="165" t="s">
        <v>11281</v>
      </c>
      <c r="K1397" s="165" t="s">
        <v>10705</v>
      </c>
      <c r="L1397" s="165">
        <v>36.770000000000003</v>
      </c>
      <c r="M1397" s="165">
        <v>112.14</v>
      </c>
      <c r="N1397" s="165"/>
      <c r="O1397" s="44" t="s">
        <v>17</v>
      </c>
      <c r="P1397" s="165" t="s">
        <v>11217</v>
      </c>
    </row>
    <row r="1398" spans="1:16" s="74" customFormat="1" ht="13" customHeight="1" x14ac:dyDescent="0.15">
      <c r="A1398" s="44">
        <v>1397</v>
      </c>
      <c r="B1398" s="215" t="s">
        <v>6767</v>
      </c>
      <c r="C1398" s="215">
        <v>20</v>
      </c>
      <c r="D1398" s="165" t="s">
        <v>3270</v>
      </c>
      <c r="E1398" s="334" t="s">
        <v>3226</v>
      </c>
      <c r="F1398" s="165">
        <v>798</v>
      </c>
      <c r="G1398" s="165">
        <v>1289</v>
      </c>
      <c r="H1398" s="165">
        <v>2.9020028913507301</v>
      </c>
      <c r="I1398" s="165">
        <v>3.1102529173534026</v>
      </c>
      <c r="J1398" s="165" t="s">
        <v>11281</v>
      </c>
      <c r="K1398" s="165" t="s">
        <v>10705</v>
      </c>
      <c r="L1398" s="165">
        <v>36.5</v>
      </c>
      <c r="M1398" s="165">
        <v>112.3</v>
      </c>
      <c r="N1398" s="165"/>
      <c r="O1398" s="44" t="s">
        <v>17</v>
      </c>
      <c r="P1398" s="165" t="s">
        <v>11294</v>
      </c>
    </row>
    <row r="1399" spans="1:16" s="74" customFormat="1" ht="13" customHeight="1" x14ac:dyDescent="0.15">
      <c r="A1399" s="44">
        <v>1398</v>
      </c>
      <c r="B1399" s="215" t="s">
        <v>6767</v>
      </c>
      <c r="C1399" s="215">
        <v>20</v>
      </c>
      <c r="D1399" s="165" t="s">
        <v>3270</v>
      </c>
      <c r="E1399" s="334" t="s">
        <v>3226</v>
      </c>
      <c r="F1399" s="165">
        <v>889</v>
      </c>
      <c r="G1399" s="165">
        <v>1290</v>
      </c>
      <c r="H1399" s="165">
        <v>2.9489017609702137</v>
      </c>
      <c r="I1399" s="165">
        <v>3.1105897102992488</v>
      </c>
      <c r="J1399" s="165" t="s">
        <v>11281</v>
      </c>
      <c r="K1399" s="165" t="s">
        <v>10705</v>
      </c>
      <c r="L1399" s="165">
        <v>36.549999999999997</v>
      </c>
      <c r="M1399" s="165">
        <v>111.92</v>
      </c>
      <c r="N1399" s="165"/>
      <c r="O1399" s="44" t="s">
        <v>17</v>
      </c>
      <c r="P1399" s="165" t="s">
        <v>11219</v>
      </c>
    </row>
    <row r="1400" spans="1:16" s="74" customFormat="1" ht="13" customHeight="1" x14ac:dyDescent="0.15">
      <c r="A1400" s="44">
        <v>1399</v>
      </c>
      <c r="B1400" s="215" t="s">
        <v>6767</v>
      </c>
      <c r="C1400" s="215">
        <v>20</v>
      </c>
      <c r="D1400" s="165" t="s">
        <v>3270</v>
      </c>
      <c r="E1400" s="334" t="s">
        <v>3226</v>
      </c>
      <c r="F1400" s="165">
        <v>924</v>
      </c>
      <c r="G1400" s="165">
        <v>1307</v>
      </c>
      <c r="H1400" s="165">
        <v>2.9656719712201061</v>
      </c>
      <c r="I1400" s="165">
        <v>3.1162755875805437</v>
      </c>
      <c r="J1400" s="165" t="s">
        <v>11281</v>
      </c>
      <c r="K1400" s="165" t="s">
        <v>10705</v>
      </c>
      <c r="L1400" s="165">
        <v>37.03</v>
      </c>
      <c r="M1400" s="165">
        <v>111.11</v>
      </c>
      <c r="N1400" s="165"/>
      <c r="O1400" s="44" t="s">
        <v>17</v>
      </c>
      <c r="P1400" s="165" t="s">
        <v>11220</v>
      </c>
    </row>
    <row r="1401" spans="1:16" s="74" customFormat="1" ht="13" customHeight="1" x14ac:dyDescent="0.15">
      <c r="A1401" s="44">
        <v>1400</v>
      </c>
      <c r="B1401" s="215" t="s">
        <v>6767</v>
      </c>
      <c r="C1401" s="215">
        <v>20</v>
      </c>
      <c r="D1401" s="165" t="s">
        <v>3270</v>
      </c>
      <c r="E1401" s="334" t="s">
        <v>3226</v>
      </c>
      <c r="F1401" s="165">
        <v>936.99999999999989</v>
      </c>
      <c r="G1401" s="165">
        <v>1318</v>
      </c>
      <c r="H1401" s="165">
        <v>2.9717395908877782</v>
      </c>
      <c r="I1401" s="165">
        <v>3.1199154102579909</v>
      </c>
      <c r="J1401" s="165" t="s">
        <v>11281</v>
      </c>
      <c r="K1401" s="165" t="s">
        <v>10705</v>
      </c>
      <c r="L1401" s="165">
        <v>37.770000000000003</v>
      </c>
      <c r="M1401" s="165">
        <v>111.75</v>
      </c>
      <c r="N1401" s="165"/>
      <c r="O1401" s="44" t="s">
        <v>17</v>
      </c>
      <c r="P1401" s="165" t="s">
        <v>11297</v>
      </c>
    </row>
    <row r="1402" spans="1:16" s="74" customFormat="1" ht="13" customHeight="1" x14ac:dyDescent="0.15">
      <c r="A1402" s="44">
        <v>1401</v>
      </c>
      <c r="B1402" s="215" t="s">
        <v>6767</v>
      </c>
      <c r="C1402" s="215">
        <v>20</v>
      </c>
      <c r="D1402" s="165" t="s">
        <v>3270</v>
      </c>
      <c r="E1402" s="334" t="s">
        <v>3226</v>
      </c>
      <c r="F1402" s="165">
        <v>603</v>
      </c>
      <c r="G1402" s="165">
        <v>827.99999999999989</v>
      </c>
      <c r="H1402" s="165">
        <v>2.7803173121401517</v>
      </c>
      <c r="I1402" s="165">
        <v>2.9180303367848799</v>
      </c>
      <c r="J1402" s="165" t="s">
        <v>11281</v>
      </c>
      <c r="K1402" s="165" t="s">
        <v>10705</v>
      </c>
      <c r="L1402" s="165">
        <v>36.729999999999997</v>
      </c>
      <c r="M1402" s="165">
        <v>112.1</v>
      </c>
      <c r="N1402" s="165"/>
      <c r="O1402" s="44" t="s">
        <v>17</v>
      </c>
      <c r="P1402" s="165" t="s">
        <v>11298</v>
      </c>
    </row>
    <row r="1403" spans="1:16" s="74" customFormat="1" ht="13" customHeight="1" x14ac:dyDescent="0.15">
      <c r="A1403" s="44">
        <v>1402</v>
      </c>
      <c r="B1403" s="215" t="s">
        <v>6767</v>
      </c>
      <c r="C1403" s="215">
        <v>20</v>
      </c>
      <c r="D1403" s="165" t="s">
        <v>3270</v>
      </c>
      <c r="E1403" s="334" t="s">
        <v>3226</v>
      </c>
      <c r="F1403" s="165">
        <v>575</v>
      </c>
      <c r="G1403" s="165">
        <v>846.00000000000011</v>
      </c>
      <c r="H1403" s="165">
        <v>2.7596678446896301</v>
      </c>
      <c r="I1403" s="165">
        <v>2.927370363039024</v>
      </c>
      <c r="J1403" s="165" t="s">
        <v>11281</v>
      </c>
      <c r="K1403" s="165" t="s">
        <v>10705</v>
      </c>
      <c r="L1403" s="165">
        <v>36.770000000000003</v>
      </c>
      <c r="M1403" s="165">
        <v>112.05</v>
      </c>
      <c r="N1403" s="165"/>
      <c r="O1403" s="44" t="s">
        <v>17</v>
      </c>
      <c r="P1403" s="165" t="s">
        <v>11299</v>
      </c>
    </row>
    <row r="1404" spans="1:16" s="74" customFormat="1" ht="13" customHeight="1" x14ac:dyDescent="0.15">
      <c r="A1404" s="44">
        <v>1403</v>
      </c>
      <c r="B1404" s="215" t="s">
        <v>6767</v>
      </c>
      <c r="C1404" s="215">
        <v>20</v>
      </c>
      <c r="D1404" s="165" t="s">
        <v>3270</v>
      </c>
      <c r="E1404" s="334" t="s">
        <v>3226</v>
      </c>
      <c r="F1404" s="165">
        <v>546</v>
      </c>
      <c r="G1404" s="165">
        <v>984</v>
      </c>
      <c r="H1404" s="165">
        <v>2.7371926427047377</v>
      </c>
      <c r="I1404" s="165">
        <v>2.9929950984313409</v>
      </c>
      <c r="J1404" s="165" t="s">
        <v>11281</v>
      </c>
      <c r="K1404" s="165" t="s">
        <v>10705</v>
      </c>
      <c r="L1404" s="165">
        <v>38.200000000000003</v>
      </c>
      <c r="M1404" s="165">
        <v>111.34</v>
      </c>
      <c r="N1404" s="165"/>
      <c r="O1404" s="44" t="s">
        <v>17</v>
      </c>
      <c r="P1404" s="165" t="s">
        <v>11378</v>
      </c>
    </row>
    <row r="1405" spans="1:16" s="74" customFormat="1" ht="13" customHeight="1" x14ac:dyDescent="0.15">
      <c r="A1405" s="44">
        <v>1404</v>
      </c>
      <c r="B1405" s="215" t="s">
        <v>6767</v>
      </c>
      <c r="C1405" s="215">
        <v>20</v>
      </c>
      <c r="D1405" s="165" t="s">
        <v>3270</v>
      </c>
      <c r="E1405" s="334" t="s">
        <v>3226</v>
      </c>
      <c r="F1405" s="165">
        <v>711</v>
      </c>
      <c r="G1405" s="165">
        <v>998</v>
      </c>
      <c r="H1405" s="165">
        <v>2.8518696007297653</v>
      </c>
      <c r="I1405" s="165">
        <v>2.9991305412873701</v>
      </c>
      <c r="J1405" s="165" t="s">
        <v>11281</v>
      </c>
      <c r="K1405" s="165" t="s">
        <v>10705</v>
      </c>
      <c r="L1405" s="165">
        <v>36.67</v>
      </c>
      <c r="M1405" s="165">
        <v>112.07</v>
      </c>
      <c r="N1405" s="165"/>
      <c r="O1405" s="44" t="s">
        <v>17</v>
      </c>
      <c r="P1405" s="165" t="s">
        <v>11457</v>
      </c>
    </row>
    <row r="1406" spans="1:16" s="74" customFormat="1" ht="13" customHeight="1" x14ac:dyDescent="0.15">
      <c r="A1406" s="44">
        <v>1405</v>
      </c>
      <c r="B1406" s="215" t="s">
        <v>6767</v>
      </c>
      <c r="C1406" s="215">
        <v>20</v>
      </c>
      <c r="D1406" s="165" t="s">
        <v>3270</v>
      </c>
      <c r="E1406" s="334" t="s">
        <v>3226</v>
      </c>
      <c r="F1406" s="165">
        <v>648</v>
      </c>
      <c r="G1406" s="165">
        <v>1106</v>
      </c>
      <c r="H1406" s="165">
        <v>2.8115750058705928</v>
      </c>
      <c r="I1406" s="165">
        <v>3.04375512696868</v>
      </c>
      <c r="J1406" s="165" t="s">
        <v>11281</v>
      </c>
      <c r="K1406" s="165" t="s">
        <v>10705</v>
      </c>
      <c r="L1406" s="165">
        <v>36.67</v>
      </c>
      <c r="M1406" s="165">
        <v>112.07</v>
      </c>
      <c r="N1406" s="165"/>
      <c r="O1406" s="44" t="s">
        <v>17</v>
      </c>
      <c r="P1406" s="165" t="s">
        <v>11458</v>
      </c>
    </row>
    <row r="1407" spans="1:16" s="74" customFormat="1" ht="13" customHeight="1" x14ac:dyDescent="0.15">
      <c r="A1407" s="44">
        <v>1406</v>
      </c>
      <c r="B1407" s="215" t="s">
        <v>6767</v>
      </c>
      <c r="C1407" s="215">
        <v>20</v>
      </c>
      <c r="D1407" s="165" t="s">
        <v>3270</v>
      </c>
      <c r="E1407" s="334" t="s">
        <v>3226</v>
      </c>
      <c r="F1407" s="165">
        <v>737</v>
      </c>
      <c r="G1407" s="165">
        <v>1113</v>
      </c>
      <c r="H1407" s="165">
        <v>2.8674674878590509</v>
      </c>
      <c r="I1407" s="165">
        <v>3.0464951643347074</v>
      </c>
      <c r="J1407" s="165" t="s">
        <v>11281</v>
      </c>
      <c r="K1407" s="165" t="s">
        <v>10705</v>
      </c>
      <c r="L1407" s="165">
        <v>36.68</v>
      </c>
      <c r="M1407" s="165">
        <v>112.1</v>
      </c>
      <c r="N1407" s="165"/>
      <c r="O1407" s="44" t="s">
        <v>17</v>
      </c>
      <c r="P1407" s="165" t="s">
        <v>11381</v>
      </c>
    </row>
    <row r="1408" spans="1:16" s="74" customFormat="1" ht="13" customHeight="1" x14ac:dyDescent="0.15">
      <c r="A1408" s="44">
        <v>1407</v>
      </c>
      <c r="B1408" s="215" t="s">
        <v>6767</v>
      </c>
      <c r="C1408" s="215">
        <v>20</v>
      </c>
      <c r="D1408" s="165" t="s">
        <v>3270</v>
      </c>
      <c r="E1408" s="334" t="s">
        <v>3226</v>
      </c>
      <c r="F1408" s="165">
        <v>677</v>
      </c>
      <c r="G1408" s="165">
        <v>1201</v>
      </c>
      <c r="H1408" s="165">
        <v>2.8305886686851438</v>
      </c>
      <c r="I1408" s="165">
        <v>3.0795430074029064</v>
      </c>
      <c r="J1408" s="165" t="s">
        <v>11281</v>
      </c>
      <c r="K1408" s="165" t="s">
        <v>10705</v>
      </c>
      <c r="L1408" s="165">
        <v>35.6</v>
      </c>
      <c r="M1408" s="165">
        <v>106.27</v>
      </c>
      <c r="N1408" s="165"/>
      <c r="O1408" s="44" t="s">
        <v>17</v>
      </c>
      <c r="P1408" s="165" t="s">
        <v>11304</v>
      </c>
    </row>
    <row r="1409" spans="1:16" s="74" customFormat="1" ht="13" customHeight="1" x14ac:dyDescent="0.15">
      <c r="A1409" s="44">
        <v>1408</v>
      </c>
      <c r="B1409" s="215" t="s">
        <v>6767</v>
      </c>
      <c r="C1409" s="215">
        <v>20</v>
      </c>
      <c r="D1409" s="165" t="s">
        <v>3270</v>
      </c>
      <c r="E1409" s="334" t="s">
        <v>3227</v>
      </c>
      <c r="F1409" s="165">
        <v>480</v>
      </c>
      <c r="G1409" s="165">
        <v>865</v>
      </c>
      <c r="H1409" s="165">
        <v>2.6812412373755872</v>
      </c>
      <c r="I1409" s="165">
        <v>2.9370161074648138</v>
      </c>
      <c r="J1409" s="165" t="s">
        <v>11281</v>
      </c>
      <c r="K1409" s="165" t="s">
        <v>10705</v>
      </c>
      <c r="L1409" s="165">
        <v>26</v>
      </c>
      <c r="M1409" s="165">
        <v>108</v>
      </c>
      <c r="N1409" s="165"/>
      <c r="O1409" s="44" t="s">
        <v>17</v>
      </c>
      <c r="P1409" s="165" t="s">
        <v>11383</v>
      </c>
    </row>
    <row r="1410" spans="1:16" s="74" customFormat="1" ht="13" customHeight="1" x14ac:dyDescent="0.15">
      <c r="A1410" s="44">
        <v>1409</v>
      </c>
      <c r="B1410" s="215" t="s">
        <v>6767</v>
      </c>
      <c r="C1410" s="215">
        <v>20</v>
      </c>
      <c r="D1410" s="165" t="s">
        <v>3270</v>
      </c>
      <c r="E1410" s="334" t="s">
        <v>3227</v>
      </c>
      <c r="F1410" s="165">
        <v>821.00000000000011</v>
      </c>
      <c r="G1410" s="165">
        <v>1200</v>
      </c>
      <c r="H1410" s="165">
        <v>2.9143431571194407</v>
      </c>
      <c r="I1410" s="165">
        <v>3.0791812460476247</v>
      </c>
      <c r="J1410" s="165" t="s">
        <v>11281</v>
      </c>
      <c r="K1410" s="165" t="s">
        <v>10705</v>
      </c>
      <c r="L1410" s="165">
        <v>29.3</v>
      </c>
      <c r="M1410" s="165">
        <v>110.1</v>
      </c>
      <c r="N1410" s="165"/>
      <c r="O1410" s="44" t="s">
        <v>17</v>
      </c>
      <c r="P1410" s="165" t="s">
        <v>11462</v>
      </c>
    </row>
    <row r="1411" spans="1:16" s="74" customFormat="1" ht="13" customHeight="1" x14ac:dyDescent="0.15">
      <c r="A1411" s="44">
        <v>1410</v>
      </c>
      <c r="B1411" s="215" t="s">
        <v>6767</v>
      </c>
      <c r="C1411" s="215">
        <v>20</v>
      </c>
      <c r="D1411" s="165" t="s">
        <v>3270</v>
      </c>
      <c r="E1411" s="334" t="s">
        <v>3227</v>
      </c>
      <c r="F1411" s="165">
        <v>283</v>
      </c>
      <c r="G1411" s="165">
        <v>1479</v>
      </c>
      <c r="H1411" s="165">
        <v>2.4517864355242902</v>
      </c>
      <c r="I1411" s="165">
        <v>3.1699681739968919</v>
      </c>
      <c r="J1411" s="165" t="s">
        <v>11281</v>
      </c>
      <c r="K1411" s="165" t="s">
        <v>10705</v>
      </c>
      <c r="L1411" s="165">
        <v>25.25</v>
      </c>
      <c r="M1411" s="165">
        <v>107.98</v>
      </c>
      <c r="N1411" s="165"/>
      <c r="O1411" s="44" t="s">
        <v>17</v>
      </c>
      <c r="P1411" s="165" t="s">
        <v>11542</v>
      </c>
    </row>
    <row r="1412" spans="1:16" s="74" customFormat="1" ht="13" customHeight="1" x14ac:dyDescent="0.15">
      <c r="A1412" s="44">
        <v>1411</v>
      </c>
      <c r="B1412" s="215" t="s">
        <v>6767</v>
      </c>
      <c r="C1412" s="215">
        <v>20</v>
      </c>
      <c r="D1412" s="165" t="s">
        <v>3270</v>
      </c>
      <c r="E1412" s="334" t="s">
        <v>3227</v>
      </c>
      <c r="F1412" s="165">
        <v>1273</v>
      </c>
      <c r="G1412" s="165">
        <v>1493</v>
      </c>
      <c r="H1412" s="165">
        <v>3.1048284036536544</v>
      </c>
      <c r="I1412" s="165">
        <v>3.1740598077250248</v>
      </c>
      <c r="J1412" s="165" t="s">
        <v>11281</v>
      </c>
      <c r="K1412" s="165" t="s">
        <v>10705</v>
      </c>
      <c r="L1412" s="165">
        <v>28.1</v>
      </c>
      <c r="M1412" s="165">
        <v>106.8</v>
      </c>
      <c r="N1412" s="165"/>
      <c r="O1412" s="44" t="s">
        <v>17</v>
      </c>
      <c r="P1412" s="165" t="s">
        <v>11543</v>
      </c>
    </row>
    <row r="1413" spans="1:16" s="74" customFormat="1" ht="13" customHeight="1" x14ac:dyDescent="0.15">
      <c r="A1413" s="44">
        <v>1412</v>
      </c>
      <c r="B1413" s="215" t="s">
        <v>6767</v>
      </c>
      <c r="C1413" s="215">
        <v>20</v>
      </c>
      <c r="D1413" s="165" t="s">
        <v>3270</v>
      </c>
      <c r="E1413" s="334" t="s">
        <v>3227</v>
      </c>
      <c r="F1413" s="165">
        <v>963.00000000000011</v>
      </c>
      <c r="G1413" s="165">
        <v>1554</v>
      </c>
      <c r="H1413" s="165">
        <v>2.9836262871245345</v>
      </c>
      <c r="I1413" s="165">
        <v>3.1914510144648944</v>
      </c>
      <c r="J1413" s="165" t="s">
        <v>11281</v>
      </c>
      <c r="K1413" s="165" t="s">
        <v>10705</v>
      </c>
      <c r="L1413" s="165">
        <v>26.4</v>
      </c>
      <c r="M1413" s="165">
        <v>106.7</v>
      </c>
      <c r="N1413" s="165"/>
      <c r="O1413" s="44" t="s">
        <v>17</v>
      </c>
      <c r="P1413" s="165" t="s">
        <v>11544</v>
      </c>
    </row>
    <row r="1414" spans="1:16" s="74" customFormat="1" ht="13" customHeight="1" x14ac:dyDescent="0.15">
      <c r="A1414" s="44">
        <v>1413</v>
      </c>
      <c r="B1414" s="215" t="s">
        <v>6767</v>
      </c>
      <c r="C1414" s="215">
        <v>20</v>
      </c>
      <c r="D1414" s="165" t="s">
        <v>3270</v>
      </c>
      <c r="E1414" s="334" t="s">
        <v>3227</v>
      </c>
      <c r="F1414" s="165">
        <v>1058</v>
      </c>
      <c r="G1414" s="165">
        <v>1612</v>
      </c>
      <c r="H1414" s="165">
        <v>3.0244856676991669</v>
      </c>
      <c r="I1414" s="165">
        <v>3.2073650374690725</v>
      </c>
      <c r="J1414" s="165" t="s">
        <v>11281</v>
      </c>
      <c r="K1414" s="165" t="s">
        <v>10705</v>
      </c>
      <c r="L1414" s="165">
        <v>27.1</v>
      </c>
      <c r="M1414" s="165">
        <v>117.3</v>
      </c>
      <c r="N1414" s="165"/>
      <c r="O1414" s="44" t="s">
        <v>17</v>
      </c>
      <c r="P1414" s="165" t="s">
        <v>11619</v>
      </c>
    </row>
    <row r="1415" spans="1:16" s="74" customFormat="1" ht="13" customHeight="1" x14ac:dyDescent="0.15">
      <c r="A1415" s="44">
        <v>1414</v>
      </c>
      <c r="B1415" s="215" t="s">
        <v>6767</v>
      </c>
      <c r="C1415" s="215">
        <v>20</v>
      </c>
      <c r="D1415" s="165" t="s">
        <v>3270</v>
      </c>
      <c r="E1415" s="334" t="s">
        <v>3227</v>
      </c>
      <c r="F1415" s="165">
        <v>963.00000000000011</v>
      </c>
      <c r="G1415" s="165">
        <v>2258</v>
      </c>
      <c r="H1415" s="165">
        <v>2.9836262871245345</v>
      </c>
      <c r="I1415" s="165">
        <v>3.3537239375889487</v>
      </c>
      <c r="J1415" s="165" t="s">
        <v>11281</v>
      </c>
      <c r="K1415" s="165" t="s">
        <v>10705</v>
      </c>
      <c r="L1415" s="165">
        <v>27.3</v>
      </c>
      <c r="M1415" s="165">
        <v>117.3</v>
      </c>
      <c r="N1415" s="165"/>
      <c r="O1415" s="44" t="s">
        <v>17</v>
      </c>
      <c r="P1415" s="165" t="s">
        <v>11620</v>
      </c>
    </row>
    <row r="1416" spans="1:16" s="74" customFormat="1" ht="13" customHeight="1" x14ac:dyDescent="0.15">
      <c r="A1416" s="44">
        <v>1415</v>
      </c>
      <c r="B1416" s="215" t="s">
        <v>6767</v>
      </c>
      <c r="C1416" s="215">
        <v>20</v>
      </c>
      <c r="D1416" s="165" t="s">
        <v>3270</v>
      </c>
      <c r="E1416" s="334" t="s">
        <v>3227</v>
      </c>
      <c r="F1416" s="165">
        <v>665</v>
      </c>
      <c r="G1416" s="165">
        <v>1298</v>
      </c>
      <c r="H1416" s="165">
        <v>2.8228216453031036</v>
      </c>
      <c r="I1416" s="165">
        <v>3.11327469246435</v>
      </c>
      <c r="J1416" s="165" t="s">
        <v>11281</v>
      </c>
      <c r="K1416" s="165" t="s">
        <v>10705</v>
      </c>
      <c r="L1416" s="165">
        <v>31.13</v>
      </c>
      <c r="M1416" s="165">
        <v>110.3</v>
      </c>
      <c r="N1416" s="165"/>
      <c r="O1416" s="44" t="s">
        <v>17</v>
      </c>
      <c r="P1416" s="165" t="s">
        <v>11621</v>
      </c>
    </row>
    <row r="1417" spans="1:16" s="74" customFormat="1" ht="13" customHeight="1" x14ac:dyDescent="0.15">
      <c r="A1417" s="44">
        <v>1416</v>
      </c>
      <c r="B1417" s="215" t="s">
        <v>6767</v>
      </c>
      <c r="C1417" s="215">
        <v>20</v>
      </c>
      <c r="D1417" s="165" t="s">
        <v>3270</v>
      </c>
      <c r="E1417" s="334" t="s">
        <v>3227</v>
      </c>
      <c r="F1417" s="165">
        <v>537</v>
      </c>
      <c r="G1417" s="165">
        <v>1506</v>
      </c>
      <c r="H1417" s="165">
        <v>2.7299742856995555</v>
      </c>
      <c r="I1417" s="165">
        <v>3.1778249718646823</v>
      </c>
      <c r="J1417" s="165" t="s">
        <v>11281</v>
      </c>
      <c r="K1417" s="165" t="s">
        <v>10705</v>
      </c>
      <c r="L1417" s="165">
        <v>29.1</v>
      </c>
      <c r="M1417" s="165">
        <v>110.4</v>
      </c>
      <c r="N1417" s="165"/>
      <c r="O1417" s="44" t="s">
        <v>17</v>
      </c>
      <c r="P1417" s="165" t="s">
        <v>11622</v>
      </c>
    </row>
    <row r="1418" spans="1:16" s="74" customFormat="1" ht="13" customHeight="1" x14ac:dyDescent="0.15">
      <c r="A1418" s="44">
        <v>1417</v>
      </c>
      <c r="B1418" s="215" t="s">
        <v>6767</v>
      </c>
      <c r="C1418" s="215">
        <v>20</v>
      </c>
      <c r="D1418" s="165" t="s">
        <v>3270</v>
      </c>
      <c r="E1418" s="334" t="s">
        <v>3227</v>
      </c>
      <c r="F1418" s="165">
        <v>783</v>
      </c>
      <c r="G1418" s="165">
        <v>1506</v>
      </c>
      <c r="H1418" s="165">
        <v>2.8937617620579439</v>
      </c>
      <c r="I1418" s="165">
        <v>3.1778249718646823</v>
      </c>
      <c r="J1418" s="165" t="s">
        <v>11281</v>
      </c>
      <c r="K1418" s="165" t="s">
        <v>10705</v>
      </c>
      <c r="L1418" s="165">
        <v>32.299999999999997</v>
      </c>
      <c r="M1418" s="165">
        <v>106.8</v>
      </c>
      <c r="N1418" s="165"/>
      <c r="O1418" s="44" t="s">
        <v>17</v>
      </c>
      <c r="P1418" s="165" t="s">
        <v>11623</v>
      </c>
    </row>
    <row r="1419" spans="1:16" s="74" customFormat="1" ht="13" customHeight="1" x14ac:dyDescent="0.15">
      <c r="A1419" s="44">
        <v>1418</v>
      </c>
      <c r="B1419" s="215" t="s">
        <v>6767</v>
      </c>
      <c r="C1419" s="215">
        <v>20</v>
      </c>
      <c r="D1419" s="165" t="s">
        <v>3270</v>
      </c>
      <c r="E1419" s="334" t="s">
        <v>3227</v>
      </c>
      <c r="F1419" s="165">
        <v>1509</v>
      </c>
      <c r="G1419" s="165">
        <v>1984</v>
      </c>
      <c r="H1419" s="165">
        <v>3.1786892397755899</v>
      </c>
      <c r="I1419" s="165">
        <v>3.2975416678181602</v>
      </c>
      <c r="J1419" s="165" t="s">
        <v>11281</v>
      </c>
      <c r="K1419" s="165" t="s">
        <v>10705</v>
      </c>
      <c r="L1419" s="165">
        <v>28.2</v>
      </c>
      <c r="M1419" s="165">
        <v>107</v>
      </c>
      <c r="N1419" s="165"/>
      <c r="O1419" s="44" t="s">
        <v>17</v>
      </c>
      <c r="P1419" s="165" t="s">
        <v>11550</v>
      </c>
    </row>
    <row r="1420" spans="1:16" s="74" customFormat="1" ht="13" customHeight="1" x14ac:dyDescent="0.15">
      <c r="A1420" s="44">
        <v>1419</v>
      </c>
      <c r="B1420" s="215" t="s">
        <v>6767</v>
      </c>
      <c r="C1420" s="215">
        <v>20</v>
      </c>
      <c r="D1420" s="165" t="s">
        <v>3270</v>
      </c>
      <c r="E1420" s="334" t="s">
        <v>3227</v>
      </c>
      <c r="F1420" s="165">
        <v>1064</v>
      </c>
      <c r="G1420" s="165">
        <v>643</v>
      </c>
      <c r="H1420" s="165">
        <v>3.02694162795903</v>
      </c>
      <c r="I1420" s="165">
        <v>2.8082109729242219</v>
      </c>
      <c r="J1420" s="165" t="s">
        <v>11281</v>
      </c>
      <c r="K1420" s="165" t="s">
        <v>10705</v>
      </c>
      <c r="L1420" s="165">
        <v>33</v>
      </c>
      <c r="M1420" s="165">
        <v>108.2</v>
      </c>
      <c r="N1420" s="165"/>
      <c r="O1420" s="44" t="s">
        <v>17</v>
      </c>
      <c r="P1420" s="165" t="s">
        <v>11625</v>
      </c>
    </row>
    <row r="1421" spans="1:16" s="74" customFormat="1" ht="13" customHeight="1" x14ac:dyDescent="0.15">
      <c r="A1421" s="44">
        <v>1420</v>
      </c>
      <c r="B1421" s="215" t="s">
        <v>6767</v>
      </c>
      <c r="C1421" s="215">
        <v>20</v>
      </c>
      <c r="D1421" s="165" t="s">
        <v>3270</v>
      </c>
      <c r="E1421" s="334" t="s">
        <v>3227</v>
      </c>
      <c r="F1421" s="165">
        <v>401</v>
      </c>
      <c r="G1421" s="165">
        <v>1061</v>
      </c>
      <c r="H1421" s="165">
        <v>2.6031443726201826</v>
      </c>
      <c r="I1421" s="165">
        <v>3.0257153839013409</v>
      </c>
      <c r="J1421" s="165" t="s">
        <v>11281</v>
      </c>
      <c r="K1421" s="165" t="s">
        <v>10705</v>
      </c>
      <c r="L1421" s="165">
        <v>33.6</v>
      </c>
      <c r="M1421" s="165">
        <v>111.3</v>
      </c>
      <c r="N1421" s="165"/>
      <c r="O1421" s="44" t="s">
        <v>17</v>
      </c>
      <c r="P1421" s="165" t="s">
        <v>11626</v>
      </c>
    </row>
    <row r="1422" spans="1:16" s="74" customFormat="1" ht="13" customHeight="1" x14ac:dyDescent="0.15">
      <c r="A1422" s="44">
        <v>1421</v>
      </c>
      <c r="B1422" s="215" t="s">
        <v>6767</v>
      </c>
      <c r="C1422" s="215">
        <v>20</v>
      </c>
      <c r="D1422" s="165" t="s">
        <v>3270</v>
      </c>
      <c r="E1422" s="334" t="s">
        <v>3227</v>
      </c>
      <c r="F1422" s="165">
        <v>581</v>
      </c>
      <c r="G1422" s="165">
        <v>1213</v>
      </c>
      <c r="H1422" s="165">
        <v>2.7641761323903302</v>
      </c>
      <c r="I1422" s="165">
        <v>3.0838608008665735</v>
      </c>
      <c r="J1422" s="165" t="s">
        <v>11281</v>
      </c>
      <c r="K1422" s="165" t="s">
        <v>10705</v>
      </c>
      <c r="L1422" s="165">
        <v>31.6</v>
      </c>
      <c r="M1422" s="165">
        <v>114.8</v>
      </c>
      <c r="N1422" s="165"/>
      <c r="O1422" s="44" t="s">
        <v>17</v>
      </c>
      <c r="P1422" s="165" t="s">
        <v>11702</v>
      </c>
    </row>
    <row r="1423" spans="1:16" s="74" customFormat="1" ht="13" customHeight="1" x14ac:dyDescent="0.15">
      <c r="A1423" s="44">
        <v>1422</v>
      </c>
      <c r="B1423" s="215" t="s">
        <v>6767</v>
      </c>
      <c r="C1423" s="215">
        <v>20</v>
      </c>
      <c r="D1423" s="165" t="s">
        <v>3270</v>
      </c>
      <c r="E1423" s="334" t="s">
        <v>3227</v>
      </c>
      <c r="F1423" s="165">
        <v>515</v>
      </c>
      <c r="G1423" s="165">
        <v>1311</v>
      </c>
      <c r="H1423" s="165">
        <v>2.7118072290411908</v>
      </c>
      <c r="I1423" s="165">
        <v>3.1176026916900836</v>
      </c>
      <c r="J1423" s="165" t="s">
        <v>11281</v>
      </c>
      <c r="K1423" s="165" t="s">
        <v>10705</v>
      </c>
      <c r="L1423" s="165">
        <v>26.8</v>
      </c>
      <c r="M1423" s="165">
        <v>104.2</v>
      </c>
      <c r="N1423" s="165"/>
      <c r="O1423" s="44" t="s">
        <v>17</v>
      </c>
      <c r="P1423" s="165" t="s">
        <v>11703</v>
      </c>
    </row>
    <row r="1424" spans="1:16" s="74" customFormat="1" ht="13" customHeight="1" x14ac:dyDescent="0.15">
      <c r="A1424" s="44">
        <v>1423</v>
      </c>
      <c r="B1424" s="215" t="s">
        <v>6767</v>
      </c>
      <c r="C1424" s="215">
        <v>20</v>
      </c>
      <c r="D1424" s="165" t="s">
        <v>3270</v>
      </c>
      <c r="E1424" s="334" t="s">
        <v>3227</v>
      </c>
      <c r="F1424" s="165">
        <v>658</v>
      </c>
      <c r="G1424" s="165">
        <v>1369</v>
      </c>
      <c r="H1424" s="165">
        <v>2.8182258936139557</v>
      </c>
      <c r="I1424" s="165">
        <v>3.13640344813399</v>
      </c>
      <c r="J1424" s="165" t="s">
        <v>11281</v>
      </c>
      <c r="K1424" s="165" t="s">
        <v>10705</v>
      </c>
      <c r="L1424" s="165">
        <v>27.1</v>
      </c>
      <c r="M1424" s="165">
        <v>99.2</v>
      </c>
      <c r="N1424" s="165"/>
      <c r="O1424" s="44" t="s">
        <v>17</v>
      </c>
      <c r="P1424" s="165" t="s">
        <v>11704</v>
      </c>
    </row>
    <row r="1425" spans="1:16" s="74" customFormat="1" ht="13" customHeight="1" x14ac:dyDescent="0.15">
      <c r="A1425" s="44">
        <v>1424</v>
      </c>
      <c r="B1425" s="215" t="s">
        <v>6767</v>
      </c>
      <c r="C1425" s="215">
        <v>20</v>
      </c>
      <c r="D1425" s="165" t="s">
        <v>3270</v>
      </c>
      <c r="E1425" s="334" t="s">
        <v>3227</v>
      </c>
      <c r="F1425" s="165">
        <v>648</v>
      </c>
      <c r="G1425" s="165">
        <v>1588</v>
      </c>
      <c r="H1425" s="165">
        <v>2.8115750058705928</v>
      </c>
      <c r="I1425" s="165">
        <v>3.2008504980910772</v>
      </c>
      <c r="J1425" s="165" t="s">
        <v>11281</v>
      </c>
      <c r="K1425" s="165" t="s">
        <v>10705</v>
      </c>
      <c r="L1425" s="165">
        <v>32</v>
      </c>
      <c r="M1425" s="165">
        <v>110.7</v>
      </c>
      <c r="N1425" s="165"/>
      <c r="O1425" s="44" t="s">
        <v>17</v>
      </c>
      <c r="P1425" s="165" t="s">
        <v>11630</v>
      </c>
    </row>
    <row r="1426" spans="1:16" s="74" customFormat="1" ht="13" customHeight="1" x14ac:dyDescent="0.15">
      <c r="A1426" s="44">
        <v>1425</v>
      </c>
      <c r="B1426" s="215" t="s">
        <v>6767</v>
      </c>
      <c r="C1426" s="215">
        <v>20</v>
      </c>
      <c r="D1426" s="165" t="s">
        <v>3270</v>
      </c>
      <c r="E1426" s="334" t="s">
        <v>3227</v>
      </c>
      <c r="F1426" s="165">
        <v>674</v>
      </c>
      <c r="G1426" s="165">
        <v>1212</v>
      </c>
      <c r="H1426" s="165">
        <v>2.8286598965353198</v>
      </c>
      <c r="I1426" s="165">
        <v>3.0835026198302669</v>
      </c>
      <c r="J1426" s="165" t="s">
        <v>11281</v>
      </c>
      <c r="K1426" s="165" t="s">
        <v>10705</v>
      </c>
      <c r="L1426" s="165">
        <v>33.5</v>
      </c>
      <c r="M1426" s="165">
        <v>111.7</v>
      </c>
      <c r="N1426" s="165"/>
      <c r="O1426" s="44" t="s">
        <v>17</v>
      </c>
      <c r="P1426" s="165" t="s">
        <v>11631</v>
      </c>
    </row>
    <row r="1427" spans="1:16" s="74" customFormat="1" ht="13" customHeight="1" x14ac:dyDescent="0.15">
      <c r="A1427" s="44">
        <v>1426</v>
      </c>
      <c r="B1427" s="215" t="s">
        <v>6767</v>
      </c>
      <c r="C1427" s="215">
        <v>20</v>
      </c>
      <c r="D1427" s="165" t="s">
        <v>3270</v>
      </c>
      <c r="E1427" s="334" t="s">
        <v>3227</v>
      </c>
      <c r="F1427" s="165">
        <v>646</v>
      </c>
      <c r="G1427" s="165">
        <v>1366</v>
      </c>
      <c r="H1427" s="165">
        <v>2.8102325179950838</v>
      </c>
      <c r="I1427" s="165">
        <v>3.1354506993455136</v>
      </c>
      <c r="J1427" s="165" t="s">
        <v>11281</v>
      </c>
      <c r="K1427" s="165" t="s">
        <v>10705</v>
      </c>
      <c r="L1427" s="165">
        <v>33.6</v>
      </c>
      <c r="M1427" s="165">
        <v>111.6</v>
      </c>
      <c r="N1427" s="165"/>
      <c r="O1427" s="44" t="s">
        <v>17</v>
      </c>
      <c r="P1427" s="165" t="s">
        <v>11632</v>
      </c>
    </row>
    <row r="1428" spans="1:16" s="74" customFormat="1" ht="13" customHeight="1" x14ac:dyDescent="0.15">
      <c r="A1428" s="44">
        <v>1427</v>
      </c>
      <c r="B1428" s="215" t="s">
        <v>6767</v>
      </c>
      <c r="C1428" s="215">
        <v>20</v>
      </c>
      <c r="D1428" s="165" t="s">
        <v>3270</v>
      </c>
      <c r="E1428" s="334" t="s">
        <v>3227</v>
      </c>
      <c r="F1428" s="165">
        <v>850</v>
      </c>
      <c r="G1428" s="165">
        <v>1519</v>
      </c>
      <c r="H1428" s="165">
        <v>2.9294189257142924</v>
      </c>
      <c r="I1428" s="165">
        <v>3.1815577738627865</v>
      </c>
      <c r="J1428" s="165" t="s">
        <v>11281</v>
      </c>
      <c r="K1428" s="165" t="s">
        <v>10705</v>
      </c>
      <c r="L1428" s="165">
        <v>28.7</v>
      </c>
      <c r="M1428" s="165">
        <v>96.7</v>
      </c>
      <c r="N1428" s="165"/>
      <c r="O1428" s="44" t="s">
        <v>17</v>
      </c>
      <c r="P1428" s="165" t="s">
        <v>11633</v>
      </c>
    </row>
    <row r="1429" spans="1:16" s="74" customFormat="1" ht="13" customHeight="1" x14ac:dyDescent="0.15">
      <c r="A1429" s="44">
        <v>1428</v>
      </c>
      <c r="B1429" s="215" t="s">
        <v>6767</v>
      </c>
      <c r="C1429" s="215">
        <v>20</v>
      </c>
      <c r="D1429" s="165" t="s">
        <v>3270</v>
      </c>
      <c r="E1429" s="334" t="s">
        <v>3227</v>
      </c>
      <c r="F1429" s="165">
        <v>875</v>
      </c>
      <c r="G1429" s="165">
        <v>1520</v>
      </c>
      <c r="H1429" s="165">
        <v>2.9420080530223132</v>
      </c>
      <c r="I1429" s="165">
        <v>3.1818435879447731</v>
      </c>
      <c r="J1429" s="165" t="s">
        <v>11281</v>
      </c>
      <c r="K1429" s="165" t="s">
        <v>10705</v>
      </c>
      <c r="L1429" s="165">
        <v>31.7</v>
      </c>
      <c r="M1429" s="165">
        <v>110.6</v>
      </c>
      <c r="N1429" s="165"/>
      <c r="O1429" s="44" t="s">
        <v>17</v>
      </c>
      <c r="P1429" s="165" t="s">
        <v>11634</v>
      </c>
    </row>
    <row r="1430" spans="1:16" s="74" customFormat="1" ht="13" customHeight="1" x14ac:dyDescent="0.15">
      <c r="A1430" s="44">
        <v>1429</v>
      </c>
      <c r="B1430" s="215" t="s">
        <v>6767</v>
      </c>
      <c r="C1430" s="215">
        <v>20</v>
      </c>
      <c r="D1430" s="165" t="s">
        <v>3270</v>
      </c>
      <c r="E1430" s="334" t="s">
        <v>3227</v>
      </c>
      <c r="F1430" s="165">
        <v>838.00000000000011</v>
      </c>
      <c r="G1430" s="165">
        <v>1367</v>
      </c>
      <c r="H1430" s="165">
        <v>2.9232440186302764</v>
      </c>
      <c r="I1430" s="165">
        <v>3.1357685145678218</v>
      </c>
      <c r="J1430" s="165" t="s">
        <v>11281</v>
      </c>
      <c r="K1430" s="165" t="s">
        <v>10705</v>
      </c>
      <c r="L1430" s="165">
        <v>27.7</v>
      </c>
      <c r="M1430" s="165">
        <v>99.7</v>
      </c>
      <c r="N1430" s="165"/>
      <c r="O1430" s="44" t="s">
        <v>17</v>
      </c>
      <c r="P1430" s="165" t="s">
        <v>11482</v>
      </c>
    </row>
    <row r="1431" spans="1:16" s="74" customFormat="1" ht="13" customHeight="1" x14ac:dyDescent="0.15">
      <c r="A1431" s="44">
        <v>1430</v>
      </c>
      <c r="B1431" s="215" t="s">
        <v>6767</v>
      </c>
      <c r="C1431" s="215">
        <v>20</v>
      </c>
      <c r="D1431" s="165" t="s">
        <v>3270</v>
      </c>
      <c r="E1431" s="334" t="s">
        <v>3228</v>
      </c>
      <c r="F1431" s="165">
        <v>436.00000000000011</v>
      </c>
      <c r="G1431" s="165">
        <v>633</v>
      </c>
      <c r="H1431" s="165">
        <v>2.6394864892685854</v>
      </c>
      <c r="I1431" s="165">
        <v>2.8014037100173552</v>
      </c>
      <c r="J1431" s="165" t="s">
        <v>11281</v>
      </c>
      <c r="K1431" s="165" t="s">
        <v>10705</v>
      </c>
      <c r="L1431" s="165">
        <v>28.35</v>
      </c>
      <c r="M1431" s="165">
        <v>105.83</v>
      </c>
      <c r="N1431" s="165"/>
      <c r="O1431" s="44" t="s">
        <v>17</v>
      </c>
      <c r="P1431" s="165" t="s">
        <v>11483</v>
      </c>
    </row>
    <row r="1432" spans="1:16" s="74" customFormat="1" ht="13" customHeight="1" x14ac:dyDescent="0.15">
      <c r="A1432" s="44">
        <v>1431</v>
      </c>
      <c r="B1432" s="215" t="s">
        <v>6767</v>
      </c>
      <c r="C1432" s="215">
        <v>20</v>
      </c>
      <c r="D1432" s="165" t="s">
        <v>3270</v>
      </c>
      <c r="E1432" s="334" t="s">
        <v>3228</v>
      </c>
      <c r="F1432" s="165">
        <v>363</v>
      </c>
      <c r="G1432" s="165">
        <v>670</v>
      </c>
      <c r="H1432" s="165">
        <v>2.559906625036112</v>
      </c>
      <c r="I1432" s="165">
        <v>2.826074802700826</v>
      </c>
      <c r="J1432" s="165" t="s">
        <v>11281</v>
      </c>
      <c r="K1432" s="165" t="s">
        <v>10705</v>
      </c>
      <c r="L1432" s="165">
        <v>25.58</v>
      </c>
      <c r="M1432" s="165">
        <v>108.05</v>
      </c>
      <c r="N1432" s="165"/>
      <c r="O1432" s="44" t="s">
        <v>17</v>
      </c>
      <c r="P1432" s="165" t="s">
        <v>11484</v>
      </c>
    </row>
    <row r="1433" spans="1:16" s="74" customFormat="1" ht="13" customHeight="1" x14ac:dyDescent="0.15">
      <c r="A1433" s="44">
        <v>1432</v>
      </c>
      <c r="B1433" s="215" t="s">
        <v>6767</v>
      </c>
      <c r="C1433" s="215">
        <v>20</v>
      </c>
      <c r="D1433" s="165" t="s">
        <v>3270</v>
      </c>
      <c r="E1433" s="334" t="s">
        <v>3228</v>
      </c>
      <c r="F1433" s="165">
        <v>335</v>
      </c>
      <c r="G1433" s="165">
        <v>684</v>
      </c>
      <c r="H1433" s="165">
        <v>2.5250448070368448</v>
      </c>
      <c r="I1433" s="165">
        <v>2.8350561017201157</v>
      </c>
      <c r="J1433" s="165" t="s">
        <v>11281</v>
      </c>
      <c r="K1433" s="165" t="s">
        <v>10705</v>
      </c>
      <c r="L1433" s="165">
        <v>25.55</v>
      </c>
      <c r="M1433" s="165">
        <v>107.04</v>
      </c>
      <c r="N1433" s="165"/>
      <c r="O1433" s="44" t="s">
        <v>17</v>
      </c>
      <c r="P1433" s="165" t="s">
        <v>11408</v>
      </c>
    </row>
    <row r="1434" spans="1:16" s="74" customFormat="1" ht="13" customHeight="1" x14ac:dyDescent="0.15">
      <c r="A1434" s="44">
        <v>1433</v>
      </c>
      <c r="B1434" s="215" t="s">
        <v>6767</v>
      </c>
      <c r="C1434" s="215">
        <v>20</v>
      </c>
      <c r="D1434" s="165" t="s">
        <v>3270</v>
      </c>
      <c r="E1434" s="334" t="s">
        <v>3228</v>
      </c>
      <c r="F1434" s="165">
        <v>465.00000000000011</v>
      </c>
      <c r="G1434" s="165">
        <v>720</v>
      </c>
      <c r="H1434" s="165">
        <v>2.6674529528899544</v>
      </c>
      <c r="I1434" s="165">
        <v>2.8573324964312676</v>
      </c>
      <c r="J1434" s="165" t="s">
        <v>11281</v>
      </c>
      <c r="K1434" s="165" t="s">
        <v>10705</v>
      </c>
      <c r="L1434" s="165">
        <v>25.4</v>
      </c>
      <c r="M1434" s="165">
        <v>107.99</v>
      </c>
      <c r="N1434" s="165"/>
      <c r="O1434" s="44" t="s">
        <v>17</v>
      </c>
      <c r="P1434" s="165" t="s">
        <v>11409</v>
      </c>
    </row>
    <row r="1435" spans="1:16" s="74" customFormat="1" ht="13" customHeight="1" x14ac:dyDescent="0.15">
      <c r="A1435" s="44">
        <v>1434</v>
      </c>
      <c r="B1435" s="215" t="s">
        <v>6767</v>
      </c>
      <c r="C1435" s="215">
        <v>20</v>
      </c>
      <c r="D1435" s="165" t="s">
        <v>3270</v>
      </c>
      <c r="E1435" s="334" t="s">
        <v>3228</v>
      </c>
      <c r="F1435" s="165">
        <v>357</v>
      </c>
      <c r="G1435" s="165">
        <v>736</v>
      </c>
      <c r="H1435" s="165">
        <v>2.5526682161121927</v>
      </c>
      <c r="I1435" s="165">
        <v>2.8668778143374989</v>
      </c>
      <c r="J1435" s="165" t="s">
        <v>11281</v>
      </c>
      <c r="K1435" s="165" t="s">
        <v>10705</v>
      </c>
      <c r="L1435" s="165">
        <v>25.37</v>
      </c>
      <c r="M1435" s="165">
        <v>108.14</v>
      </c>
      <c r="N1435" s="165"/>
      <c r="O1435" s="44" t="s">
        <v>17</v>
      </c>
      <c r="P1435" s="165" t="s">
        <v>11410</v>
      </c>
    </row>
    <row r="1436" spans="1:16" s="74" customFormat="1" ht="13" customHeight="1" x14ac:dyDescent="0.15">
      <c r="A1436" s="44">
        <v>1435</v>
      </c>
      <c r="B1436" s="215" t="s">
        <v>6767</v>
      </c>
      <c r="C1436" s="215">
        <v>20</v>
      </c>
      <c r="D1436" s="165" t="s">
        <v>3270</v>
      </c>
      <c r="E1436" s="334" t="s">
        <v>3228</v>
      </c>
      <c r="F1436" s="165">
        <v>448.00000000000011</v>
      </c>
      <c r="G1436" s="165">
        <v>776</v>
      </c>
      <c r="H1436" s="165">
        <v>2.6512780139981431</v>
      </c>
      <c r="I1436" s="165">
        <v>2.8898617212581876</v>
      </c>
      <c r="J1436" s="165" t="s">
        <v>11281</v>
      </c>
      <c r="K1436" s="165" t="s">
        <v>10705</v>
      </c>
      <c r="L1436" s="165">
        <v>25.37</v>
      </c>
      <c r="M1436" s="165">
        <v>108.06</v>
      </c>
      <c r="N1436" s="165"/>
      <c r="O1436" s="44" t="s">
        <v>17</v>
      </c>
      <c r="P1436" s="165" t="s">
        <v>11255</v>
      </c>
    </row>
    <row r="1437" spans="1:16" s="74" customFormat="1" ht="13" customHeight="1" x14ac:dyDescent="0.15">
      <c r="A1437" s="44">
        <v>1436</v>
      </c>
      <c r="B1437" s="215" t="s">
        <v>6767</v>
      </c>
      <c r="C1437" s="215">
        <v>20</v>
      </c>
      <c r="D1437" s="165" t="s">
        <v>3270</v>
      </c>
      <c r="E1437" s="334" t="s">
        <v>3228</v>
      </c>
      <c r="F1437" s="165">
        <v>361</v>
      </c>
      <c r="G1437" s="165">
        <v>793</v>
      </c>
      <c r="H1437" s="165">
        <v>2.5575072019056577</v>
      </c>
      <c r="I1437" s="165">
        <v>2.8992731873176036</v>
      </c>
      <c r="J1437" s="165" t="s">
        <v>11281</v>
      </c>
      <c r="K1437" s="165" t="s">
        <v>10705</v>
      </c>
      <c r="L1437" s="165">
        <v>28.35</v>
      </c>
      <c r="M1437" s="165">
        <v>106.03</v>
      </c>
      <c r="N1437" s="165"/>
      <c r="O1437" s="44" t="s">
        <v>17</v>
      </c>
      <c r="P1437" s="165" t="s">
        <v>11335</v>
      </c>
    </row>
    <row r="1438" spans="1:16" s="74" customFormat="1" ht="13" customHeight="1" x14ac:dyDescent="0.15">
      <c r="A1438" s="44">
        <v>1437</v>
      </c>
      <c r="B1438" s="215" t="s">
        <v>6767</v>
      </c>
      <c r="C1438" s="215">
        <v>20</v>
      </c>
      <c r="D1438" s="165" t="s">
        <v>3270</v>
      </c>
      <c r="E1438" s="334" t="s">
        <v>3228</v>
      </c>
      <c r="F1438" s="165">
        <v>382</v>
      </c>
      <c r="G1438" s="165">
        <v>817</v>
      </c>
      <c r="H1438" s="165">
        <v>2.5820633629117089</v>
      </c>
      <c r="I1438" s="165">
        <v>2.9122220565324151</v>
      </c>
      <c r="J1438" s="165" t="s">
        <v>11281</v>
      </c>
      <c r="K1438" s="165" t="s">
        <v>10705</v>
      </c>
      <c r="L1438" s="165">
        <v>25.3</v>
      </c>
      <c r="M1438" s="165">
        <v>107.87</v>
      </c>
      <c r="N1438" s="165"/>
      <c r="O1438" s="44" t="s">
        <v>17</v>
      </c>
      <c r="P1438" s="165" t="s">
        <v>11257</v>
      </c>
    </row>
    <row r="1439" spans="1:16" s="74" customFormat="1" ht="13" customHeight="1" x14ac:dyDescent="0.15">
      <c r="A1439" s="44">
        <v>1438</v>
      </c>
      <c r="B1439" s="215" t="s">
        <v>6767</v>
      </c>
      <c r="C1439" s="215">
        <v>20</v>
      </c>
      <c r="D1439" s="165" t="s">
        <v>3270</v>
      </c>
      <c r="E1439" s="334" t="s">
        <v>3228</v>
      </c>
      <c r="F1439" s="165">
        <v>465.00000000000011</v>
      </c>
      <c r="G1439" s="165">
        <v>828.99999999999989</v>
      </c>
      <c r="H1439" s="165">
        <v>2.6674529528899544</v>
      </c>
      <c r="I1439" s="165">
        <v>2.9185545305502729</v>
      </c>
      <c r="J1439" s="165" t="s">
        <v>11281</v>
      </c>
      <c r="K1439" s="165" t="s">
        <v>10705</v>
      </c>
      <c r="L1439" s="165">
        <v>25.52</v>
      </c>
      <c r="M1439" s="165">
        <v>108.14</v>
      </c>
      <c r="N1439" s="165"/>
      <c r="O1439" s="44" t="s">
        <v>17</v>
      </c>
      <c r="P1439" s="165" t="s">
        <v>11258</v>
      </c>
    </row>
    <row r="1440" spans="1:16" s="74" customFormat="1" ht="13" customHeight="1" x14ac:dyDescent="0.15">
      <c r="A1440" s="44">
        <v>1439</v>
      </c>
      <c r="B1440" s="215" t="s">
        <v>6767</v>
      </c>
      <c r="C1440" s="215">
        <v>20</v>
      </c>
      <c r="D1440" s="165" t="s">
        <v>3270</v>
      </c>
      <c r="E1440" s="334" t="s">
        <v>3228</v>
      </c>
      <c r="F1440" s="165">
        <v>375</v>
      </c>
      <c r="G1440" s="165">
        <v>848</v>
      </c>
      <c r="H1440" s="165">
        <v>2.5740312677277188</v>
      </c>
      <c r="I1440" s="165">
        <v>2.9283958522567137</v>
      </c>
      <c r="J1440" s="165" t="s">
        <v>11281</v>
      </c>
      <c r="K1440" s="165" t="s">
        <v>10705</v>
      </c>
      <c r="L1440" s="165">
        <v>25.97</v>
      </c>
      <c r="M1440" s="165">
        <v>110.28</v>
      </c>
      <c r="N1440" s="165"/>
      <c r="O1440" s="44" t="s">
        <v>17</v>
      </c>
      <c r="P1440" s="165" t="s">
        <v>11338</v>
      </c>
    </row>
    <row r="1441" spans="1:16" s="74" customFormat="1" ht="13" customHeight="1" x14ac:dyDescent="0.15">
      <c r="A1441" s="44">
        <v>1440</v>
      </c>
      <c r="B1441" s="215" t="s">
        <v>6767</v>
      </c>
      <c r="C1441" s="215">
        <v>20</v>
      </c>
      <c r="D1441" s="165" t="s">
        <v>3270</v>
      </c>
      <c r="E1441" s="334" t="s">
        <v>3228</v>
      </c>
      <c r="F1441" s="165">
        <v>334</v>
      </c>
      <c r="G1441" s="165">
        <v>876</v>
      </c>
      <c r="H1441" s="165">
        <v>2.523746466811565</v>
      </c>
      <c r="I1441" s="165">
        <v>2.9425041061680806</v>
      </c>
      <c r="J1441" s="165" t="s">
        <v>11281</v>
      </c>
      <c r="K1441" s="165" t="s">
        <v>10705</v>
      </c>
      <c r="L1441" s="165">
        <v>28.57</v>
      </c>
      <c r="M1441" s="165">
        <v>106.48</v>
      </c>
      <c r="N1441" s="165"/>
      <c r="O1441" s="44" t="s">
        <v>17</v>
      </c>
      <c r="P1441" s="165" t="s">
        <v>11339</v>
      </c>
    </row>
    <row r="1442" spans="1:16" s="74" customFormat="1" ht="13" customHeight="1" x14ac:dyDescent="0.15">
      <c r="A1442" s="44">
        <v>1441</v>
      </c>
      <c r="B1442" s="215" t="s">
        <v>6767</v>
      </c>
      <c r="C1442" s="215">
        <v>20</v>
      </c>
      <c r="D1442" s="165" t="s">
        <v>3270</v>
      </c>
      <c r="E1442" s="334" t="s">
        <v>3228</v>
      </c>
      <c r="F1442" s="165">
        <v>399</v>
      </c>
      <c r="G1442" s="165">
        <v>882</v>
      </c>
      <c r="H1442" s="165">
        <v>2.6009728956867479</v>
      </c>
      <c r="I1442" s="165">
        <v>2.9454685851318199</v>
      </c>
      <c r="J1442" s="165" t="s">
        <v>11281</v>
      </c>
      <c r="K1442" s="165" t="s">
        <v>10705</v>
      </c>
      <c r="L1442" s="165">
        <v>28.43</v>
      </c>
      <c r="M1442" s="165">
        <v>106.07</v>
      </c>
      <c r="N1442" s="165"/>
      <c r="O1442" s="44" t="s">
        <v>17</v>
      </c>
      <c r="P1442" s="165" t="s">
        <v>11340</v>
      </c>
    </row>
    <row r="1443" spans="1:16" s="74" customFormat="1" ht="13" customHeight="1" x14ac:dyDescent="0.15">
      <c r="A1443" s="44">
        <v>1442</v>
      </c>
      <c r="B1443" s="215" t="s">
        <v>6767</v>
      </c>
      <c r="C1443" s="215">
        <v>20</v>
      </c>
      <c r="D1443" s="165" t="s">
        <v>3270</v>
      </c>
      <c r="E1443" s="334" t="s">
        <v>3228</v>
      </c>
      <c r="F1443" s="165">
        <v>422</v>
      </c>
      <c r="G1443" s="165">
        <v>911.99999999999989</v>
      </c>
      <c r="H1443" s="165">
        <v>2.6253124509616743</v>
      </c>
      <c r="I1443" s="165">
        <v>2.9599948383284165</v>
      </c>
      <c r="J1443" s="165" t="s">
        <v>11281</v>
      </c>
      <c r="K1443" s="165" t="s">
        <v>10705</v>
      </c>
      <c r="L1443" s="165">
        <v>28.53</v>
      </c>
      <c r="M1443" s="165">
        <v>106.2</v>
      </c>
      <c r="N1443" s="165"/>
      <c r="O1443" s="44" t="s">
        <v>17</v>
      </c>
      <c r="P1443" s="165" t="s">
        <v>11417</v>
      </c>
    </row>
    <row r="1444" spans="1:16" s="74" customFormat="1" ht="13" customHeight="1" x14ac:dyDescent="0.15">
      <c r="A1444" s="44">
        <v>1443</v>
      </c>
      <c r="B1444" s="215" t="s">
        <v>6767</v>
      </c>
      <c r="C1444" s="215">
        <v>20</v>
      </c>
      <c r="D1444" s="165" t="s">
        <v>3270</v>
      </c>
      <c r="E1444" s="334" t="s">
        <v>3228</v>
      </c>
      <c r="F1444" s="165">
        <v>594</v>
      </c>
      <c r="G1444" s="165">
        <v>918</v>
      </c>
      <c r="H1444" s="165">
        <v>2.7737864449811935</v>
      </c>
      <c r="I1444" s="165">
        <v>2.9628426812012414</v>
      </c>
      <c r="J1444" s="165" t="s">
        <v>11281</v>
      </c>
      <c r="K1444" s="165" t="s">
        <v>10705</v>
      </c>
      <c r="L1444" s="165">
        <v>26.52</v>
      </c>
      <c r="M1444" s="165">
        <v>107.98</v>
      </c>
      <c r="N1444" s="165"/>
      <c r="O1444" s="44" t="s">
        <v>17</v>
      </c>
      <c r="P1444" s="165" t="s">
        <v>11495</v>
      </c>
    </row>
    <row r="1445" spans="1:16" s="74" customFormat="1" ht="13" customHeight="1" x14ac:dyDescent="0.15">
      <c r="A1445" s="44">
        <v>1444</v>
      </c>
      <c r="B1445" s="215" t="s">
        <v>6767</v>
      </c>
      <c r="C1445" s="215">
        <v>20</v>
      </c>
      <c r="D1445" s="165" t="s">
        <v>3270</v>
      </c>
      <c r="E1445" s="334" t="s">
        <v>3228</v>
      </c>
      <c r="F1445" s="165">
        <v>534</v>
      </c>
      <c r="G1445" s="165">
        <v>925</v>
      </c>
      <c r="H1445" s="165">
        <v>2.7275412570285571</v>
      </c>
      <c r="I1445" s="165">
        <v>2.9661417327390325</v>
      </c>
      <c r="J1445" s="165" t="s">
        <v>11281</v>
      </c>
      <c r="K1445" s="165" t="s">
        <v>10705</v>
      </c>
      <c r="L1445" s="165">
        <v>28.68</v>
      </c>
      <c r="M1445" s="165">
        <v>108.14</v>
      </c>
      <c r="N1445" s="165"/>
      <c r="O1445" s="44" t="s">
        <v>17</v>
      </c>
      <c r="P1445" s="165" t="s">
        <v>11496</v>
      </c>
    </row>
    <row r="1446" spans="1:16" s="74" customFormat="1" ht="13" customHeight="1" x14ac:dyDescent="0.15">
      <c r="A1446" s="44">
        <v>1445</v>
      </c>
      <c r="B1446" s="215" t="s">
        <v>6767</v>
      </c>
      <c r="C1446" s="215">
        <v>20</v>
      </c>
      <c r="D1446" s="165" t="s">
        <v>3270</v>
      </c>
      <c r="E1446" s="334" t="s">
        <v>3228</v>
      </c>
      <c r="F1446" s="165">
        <v>421</v>
      </c>
      <c r="G1446" s="165">
        <v>927</v>
      </c>
      <c r="H1446" s="165">
        <v>2.6242820958356678</v>
      </c>
      <c r="I1446" s="165">
        <v>2.9670797341444972</v>
      </c>
      <c r="J1446" s="165" t="s">
        <v>11281</v>
      </c>
      <c r="K1446" s="165" t="s">
        <v>10705</v>
      </c>
      <c r="L1446" s="165">
        <v>26.3</v>
      </c>
      <c r="M1446" s="165">
        <v>108.48</v>
      </c>
      <c r="N1446" s="165"/>
      <c r="O1446" s="44" t="s">
        <v>17</v>
      </c>
      <c r="P1446" s="165" t="s">
        <v>11420</v>
      </c>
    </row>
    <row r="1447" spans="1:16" s="74" customFormat="1" ht="13" customHeight="1" x14ac:dyDescent="0.15">
      <c r="A1447" s="44">
        <v>1446</v>
      </c>
      <c r="B1447" s="215" t="s">
        <v>6767</v>
      </c>
      <c r="C1447" s="215">
        <v>20</v>
      </c>
      <c r="D1447" s="165" t="s">
        <v>3270</v>
      </c>
      <c r="E1447" s="334" t="s">
        <v>3228</v>
      </c>
      <c r="F1447" s="165">
        <v>366</v>
      </c>
      <c r="G1447" s="165">
        <v>932</v>
      </c>
      <c r="H1447" s="165">
        <v>2.5634810853944101</v>
      </c>
      <c r="I1447" s="165">
        <v>2.9694159123539805</v>
      </c>
      <c r="J1447" s="165" t="s">
        <v>11281</v>
      </c>
      <c r="K1447" s="165" t="s">
        <v>10705</v>
      </c>
      <c r="L1447" s="165">
        <v>25.55</v>
      </c>
      <c r="M1447" s="165">
        <v>107.92</v>
      </c>
      <c r="N1447" s="165"/>
      <c r="O1447" s="44" t="s">
        <v>17</v>
      </c>
      <c r="P1447" s="165" t="s">
        <v>11345</v>
      </c>
    </row>
    <row r="1448" spans="1:16" s="74" customFormat="1" ht="13" customHeight="1" x14ac:dyDescent="0.15">
      <c r="A1448" s="44">
        <v>1447</v>
      </c>
      <c r="B1448" s="215" t="s">
        <v>6767</v>
      </c>
      <c r="C1448" s="215">
        <v>20</v>
      </c>
      <c r="D1448" s="165" t="s">
        <v>3270</v>
      </c>
      <c r="E1448" s="334" t="s">
        <v>3228</v>
      </c>
      <c r="F1448" s="165">
        <v>515</v>
      </c>
      <c r="G1448" s="165">
        <v>952</v>
      </c>
      <c r="H1448" s="165">
        <v>2.7118072290411908</v>
      </c>
      <c r="I1448" s="165">
        <v>2.9786369483844743</v>
      </c>
      <c r="J1448" s="165" t="s">
        <v>11281</v>
      </c>
      <c r="K1448" s="165" t="s">
        <v>10705</v>
      </c>
      <c r="L1448" s="165">
        <v>25.43</v>
      </c>
      <c r="M1448" s="165">
        <v>108.14</v>
      </c>
      <c r="N1448" s="165"/>
      <c r="O1448" s="44" t="s">
        <v>17</v>
      </c>
      <c r="P1448" s="165" t="s">
        <v>11422</v>
      </c>
    </row>
    <row r="1449" spans="1:16" s="74" customFormat="1" ht="13" customHeight="1" x14ac:dyDescent="0.15">
      <c r="A1449" s="44">
        <v>1448</v>
      </c>
      <c r="B1449" s="215" t="s">
        <v>6767</v>
      </c>
      <c r="C1449" s="215">
        <v>20</v>
      </c>
      <c r="D1449" s="165" t="s">
        <v>3270</v>
      </c>
      <c r="E1449" s="334" t="s">
        <v>3228</v>
      </c>
      <c r="F1449" s="165">
        <v>340</v>
      </c>
      <c r="G1449" s="165">
        <v>968</v>
      </c>
      <c r="H1449" s="165">
        <v>2.5314789170422545</v>
      </c>
      <c r="I1449" s="165">
        <v>2.985875357308394</v>
      </c>
      <c r="J1449" s="165" t="s">
        <v>11281</v>
      </c>
      <c r="K1449" s="165" t="s">
        <v>10705</v>
      </c>
      <c r="L1449" s="165">
        <v>25.4</v>
      </c>
      <c r="M1449" s="165">
        <v>108.02</v>
      </c>
      <c r="N1449" s="165"/>
      <c r="O1449" s="44" t="s">
        <v>17</v>
      </c>
      <c r="P1449" s="165" t="s">
        <v>11500</v>
      </c>
    </row>
    <row r="1450" spans="1:16" s="74" customFormat="1" ht="13" customHeight="1" x14ac:dyDescent="0.15">
      <c r="A1450" s="44">
        <v>1449</v>
      </c>
      <c r="B1450" s="215" t="s">
        <v>6767</v>
      </c>
      <c r="C1450" s="215">
        <v>20</v>
      </c>
      <c r="D1450" s="165" t="s">
        <v>3270</v>
      </c>
      <c r="E1450" s="334" t="s">
        <v>3228</v>
      </c>
      <c r="F1450" s="165">
        <v>491</v>
      </c>
      <c r="G1450" s="165">
        <v>969.99999999999989</v>
      </c>
      <c r="H1450" s="165">
        <v>2.6910814921229691</v>
      </c>
      <c r="I1450" s="165">
        <v>2.9867717342662448</v>
      </c>
      <c r="J1450" s="165" t="s">
        <v>11281</v>
      </c>
      <c r="K1450" s="165" t="s">
        <v>10705</v>
      </c>
      <c r="L1450" s="165">
        <v>25.98</v>
      </c>
      <c r="M1450" s="165">
        <v>108.32</v>
      </c>
      <c r="N1450" s="165"/>
      <c r="O1450" s="44" t="s">
        <v>17</v>
      </c>
      <c r="P1450" s="165" t="s">
        <v>11501</v>
      </c>
    </row>
    <row r="1451" spans="1:16" s="74" customFormat="1" ht="13" customHeight="1" x14ac:dyDescent="0.15">
      <c r="A1451" s="44">
        <v>1450</v>
      </c>
      <c r="B1451" s="215" t="s">
        <v>6767</v>
      </c>
      <c r="C1451" s="215">
        <v>20</v>
      </c>
      <c r="D1451" s="165" t="s">
        <v>3270</v>
      </c>
      <c r="E1451" s="334" t="s">
        <v>3228</v>
      </c>
      <c r="F1451" s="165">
        <v>499</v>
      </c>
      <c r="G1451" s="165">
        <v>985</v>
      </c>
      <c r="H1451" s="165">
        <v>2.6981005456233902</v>
      </c>
      <c r="I1451" s="165">
        <v>2.9934362304976125</v>
      </c>
      <c r="J1451" s="165" t="s">
        <v>11281</v>
      </c>
      <c r="K1451" s="165" t="s">
        <v>10705</v>
      </c>
      <c r="L1451" s="165">
        <v>25.62</v>
      </c>
      <c r="M1451" s="165">
        <v>108.29</v>
      </c>
      <c r="N1451" s="165"/>
      <c r="O1451" s="44" t="s">
        <v>17</v>
      </c>
      <c r="P1451" s="165" t="s">
        <v>11579</v>
      </c>
    </row>
    <row r="1452" spans="1:16" s="74" customFormat="1" ht="13" customHeight="1" x14ac:dyDescent="0.15">
      <c r="A1452" s="44">
        <v>1451</v>
      </c>
      <c r="B1452" s="215" t="s">
        <v>6767</v>
      </c>
      <c r="C1452" s="215">
        <v>20</v>
      </c>
      <c r="D1452" s="165" t="s">
        <v>3270</v>
      </c>
      <c r="E1452" s="334" t="s">
        <v>3228</v>
      </c>
      <c r="F1452" s="165">
        <v>514</v>
      </c>
      <c r="G1452" s="165">
        <v>1016</v>
      </c>
      <c r="H1452" s="165">
        <v>2.7109631189952763</v>
      </c>
      <c r="I1452" s="165">
        <v>3.0068937079479001</v>
      </c>
      <c r="J1452" s="165" t="s">
        <v>11281</v>
      </c>
      <c r="K1452" s="165" t="s">
        <v>10705</v>
      </c>
      <c r="L1452" s="165">
        <v>28.4</v>
      </c>
      <c r="M1452" s="165">
        <v>106.03</v>
      </c>
      <c r="N1452" s="165"/>
      <c r="O1452" s="44" t="s">
        <v>17</v>
      </c>
      <c r="P1452" s="165" t="s">
        <v>11580</v>
      </c>
    </row>
    <row r="1453" spans="1:16" s="74" customFormat="1" ht="13" customHeight="1" x14ac:dyDescent="0.15">
      <c r="A1453" s="44">
        <v>1452</v>
      </c>
      <c r="B1453" s="215" t="s">
        <v>6767</v>
      </c>
      <c r="C1453" s="215">
        <v>20</v>
      </c>
      <c r="D1453" s="165" t="s">
        <v>3270</v>
      </c>
      <c r="E1453" s="334" t="s">
        <v>3228</v>
      </c>
      <c r="F1453" s="165">
        <v>687</v>
      </c>
      <c r="G1453" s="165">
        <v>1063</v>
      </c>
      <c r="H1453" s="165">
        <v>2.8369567370595501</v>
      </c>
      <c r="I1453" s="165">
        <v>3.0265332645232972</v>
      </c>
      <c r="J1453" s="165" t="s">
        <v>11281</v>
      </c>
      <c r="K1453" s="165" t="s">
        <v>10705</v>
      </c>
      <c r="L1453" s="165">
        <v>24.52</v>
      </c>
      <c r="M1453" s="165">
        <v>106.4</v>
      </c>
      <c r="N1453" s="165"/>
      <c r="O1453" s="44" t="s">
        <v>17</v>
      </c>
      <c r="P1453" s="165" t="s">
        <v>11658</v>
      </c>
    </row>
    <row r="1454" spans="1:16" s="74" customFormat="1" ht="13" customHeight="1" x14ac:dyDescent="0.15">
      <c r="A1454" s="44">
        <v>1453</v>
      </c>
      <c r="B1454" s="215" t="s">
        <v>6767</v>
      </c>
      <c r="C1454" s="215">
        <v>20</v>
      </c>
      <c r="D1454" s="165" t="s">
        <v>3270</v>
      </c>
      <c r="E1454" s="334" t="s">
        <v>3228</v>
      </c>
      <c r="F1454" s="165">
        <v>411.00000000000011</v>
      </c>
      <c r="G1454" s="165">
        <v>1066</v>
      </c>
      <c r="H1454" s="165">
        <v>2.6138418218760688</v>
      </c>
      <c r="I1454" s="165">
        <v>3.0277572046905536</v>
      </c>
      <c r="J1454" s="165" t="s">
        <v>11281</v>
      </c>
      <c r="K1454" s="165" t="s">
        <v>10705</v>
      </c>
      <c r="L1454" s="165">
        <v>26.45</v>
      </c>
      <c r="M1454" s="165">
        <v>108.55</v>
      </c>
      <c r="N1454" s="165"/>
      <c r="O1454" s="44" t="s">
        <v>17</v>
      </c>
      <c r="P1454" s="165" t="s">
        <v>11659</v>
      </c>
    </row>
    <row r="1455" spans="1:16" s="74" customFormat="1" ht="13" customHeight="1" x14ac:dyDescent="0.15">
      <c r="A1455" s="44">
        <v>1454</v>
      </c>
      <c r="B1455" s="215" t="s">
        <v>6767</v>
      </c>
      <c r="C1455" s="215">
        <v>20</v>
      </c>
      <c r="D1455" s="165" t="s">
        <v>3270</v>
      </c>
      <c r="E1455" s="334" t="s">
        <v>3228</v>
      </c>
      <c r="F1455" s="165">
        <v>706</v>
      </c>
      <c r="G1455" s="165">
        <v>1067</v>
      </c>
      <c r="H1455" s="165">
        <v>2.8488047010518041</v>
      </c>
      <c r="I1455" s="165">
        <v>3.0281644194244701</v>
      </c>
      <c r="J1455" s="165" t="s">
        <v>11281</v>
      </c>
      <c r="K1455" s="165" t="s">
        <v>10705</v>
      </c>
      <c r="L1455" s="165">
        <v>28.32</v>
      </c>
      <c r="M1455" s="165">
        <v>105.87</v>
      </c>
      <c r="N1455" s="165"/>
      <c r="O1455" s="44" t="s">
        <v>17</v>
      </c>
      <c r="P1455" s="165" t="s">
        <v>11660</v>
      </c>
    </row>
    <row r="1456" spans="1:16" s="74" customFormat="1" ht="13" customHeight="1" x14ac:dyDescent="0.15">
      <c r="A1456" s="44">
        <v>1455</v>
      </c>
      <c r="B1456" s="215" t="s">
        <v>6767</v>
      </c>
      <c r="C1456" s="215">
        <v>20</v>
      </c>
      <c r="D1456" s="165" t="s">
        <v>3270</v>
      </c>
      <c r="E1456" s="334" t="s">
        <v>3228</v>
      </c>
      <c r="F1456" s="165">
        <v>555</v>
      </c>
      <c r="G1456" s="165">
        <v>1102</v>
      </c>
      <c r="H1456" s="165">
        <v>2.7442929831226763</v>
      </c>
      <c r="I1456" s="165">
        <v>3.0421815945157662</v>
      </c>
      <c r="J1456" s="165" t="s">
        <v>11281</v>
      </c>
      <c r="K1456" s="165" t="s">
        <v>10705</v>
      </c>
      <c r="L1456" s="165">
        <v>25.43</v>
      </c>
      <c r="M1456" s="165">
        <v>107.67</v>
      </c>
      <c r="N1456" s="165"/>
      <c r="O1456" s="44" t="s">
        <v>17</v>
      </c>
      <c r="P1456" s="165" t="s">
        <v>11661</v>
      </c>
    </row>
    <row r="1457" spans="1:16" s="74" customFormat="1" ht="13" customHeight="1" x14ac:dyDescent="0.15">
      <c r="A1457" s="44">
        <v>1456</v>
      </c>
      <c r="B1457" s="215" t="s">
        <v>6767</v>
      </c>
      <c r="C1457" s="215">
        <v>20</v>
      </c>
      <c r="D1457" s="165" t="s">
        <v>3270</v>
      </c>
      <c r="E1457" s="334" t="s">
        <v>3228</v>
      </c>
      <c r="F1457" s="165">
        <v>907</v>
      </c>
      <c r="G1457" s="165">
        <v>1122</v>
      </c>
      <c r="H1457" s="165">
        <v>2.9576072870600951</v>
      </c>
      <c r="I1457" s="165">
        <v>3.0499928569201424</v>
      </c>
      <c r="J1457" s="165" t="s">
        <v>11281</v>
      </c>
      <c r="K1457" s="165" t="s">
        <v>10705</v>
      </c>
      <c r="L1457" s="165">
        <v>26.78</v>
      </c>
      <c r="M1457" s="165">
        <v>110.12</v>
      </c>
      <c r="N1457" s="165"/>
      <c r="O1457" s="44" t="s">
        <v>17</v>
      </c>
      <c r="P1457" s="165" t="s">
        <v>11662</v>
      </c>
    </row>
    <row r="1458" spans="1:16" s="74" customFormat="1" ht="13" customHeight="1" x14ac:dyDescent="0.15">
      <c r="A1458" s="44">
        <v>1457</v>
      </c>
      <c r="B1458" s="215" t="s">
        <v>6767</v>
      </c>
      <c r="C1458" s="215">
        <v>20</v>
      </c>
      <c r="D1458" s="165" t="s">
        <v>3270</v>
      </c>
      <c r="E1458" s="334" t="s">
        <v>3228</v>
      </c>
      <c r="F1458" s="165">
        <v>565</v>
      </c>
      <c r="G1458" s="165">
        <v>1128</v>
      </c>
      <c r="H1458" s="165">
        <v>2.7520484478194387</v>
      </c>
      <c r="I1458" s="165">
        <v>3.052309099647323</v>
      </c>
      <c r="J1458" s="165" t="s">
        <v>11281</v>
      </c>
      <c r="K1458" s="165" t="s">
        <v>10705</v>
      </c>
      <c r="L1458" s="165">
        <v>25.52</v>
      </c>
      <c r="M1458" s="165">
        <v>108.1</v>
      </c>
      <c r="N1458" s="165"/>
      <c r="O1458" s="44" t="s">
        <v>17</v>
      </c>
      <c r="P1458" s="165" t="s">
        <v>11586</v>
      </c>
    </row>
    <row r="1459" spans="1:16" s="74" customFormat="1" ht="13" customHeight="1" x14ac:dyDescent="0.15">
      <c r="A1459" s="44">
        <v>1458</v>
      </c>
      <c r="B1459" s="215" t="s">
        <v>6767</v>
      </c>
      <c r="C1459" s="215">
        <v>20</v>
      </c>
      <c r="D1459" s="165" t="s">
        <v>3270</v>
      </c>
      <c r="E1459" s="334" t="s">
        <v>3228</v>
      </c>
      <c r="F1459" s="165">
        <v>451.99999999999972</v>
      </c>
      <c r="G1459" s="165">
        <v>1131</v>
      </c>
      <c r="H1459" s="165">
        <v>2.655138434811382</v>
      </c>
      <c r="I1459" s="165">
        <v>3.0534626049254547</v>
      </c>
      <c r="J1459" s="165" t="s">
        <v>11281</v>
      </c>
      <c r="K1459" s="165" t="s">
        <v>10705</v>
      </c>
      <c r="L1459" s="165">
        <v>26.2</v>
      </c>
      <c r="M1459" s="165">
        <v>109.28</v>
      </c>
      <c r="N1459" s="165"/>
      <c r="O1459" s="44" t="s">
        <v>17</v>
      </c>
      <c r="P1459" s="165" t="s">
        <v>11664</v>
      </c>
    </row>
    <row r="1460" spans="1:16" s="74" customFormat="1" ht="13" customHeight="1" x14ac:dyDescent="0.15">
      <c r="A1460" s="44">
        <v>1459</v>
      </c>
      <c r="B1460" s="215" t="s">
        <v>6767</v>
      </c>
      <c r="C1460" s="215">
        <v>20</v>
      </c>
      <c r="D1460" s="165" t="s">
        <v>3270</v>
      </c>
      <c r="E1460" s="334" t="s">
        <v>3228</v>
      </c>
      <c r="F1460" s="165">
        <v>531</v>
      </c>
      <c r="G1460" s="165">
        <v>1137</v>
      </c>
      <c r="H1460" s="165">
        <v>2.7250945210814694</v>
      </c>
      <c r="I1460" s="165">
        <v>3.0557604646877348</v>
      </c>
      <c r="J1460" s="165" t="s">
        <v>11281</v>
      </c>
      <c r="K1460" s="165" t="s">
        <v>10705</v>
      </c>
      <c r="L1460" s="165">
        <v>25.58</v>
      </c>
      <c r="M1460" s="165">
        <v>108.09</v>
      </c>
      <c r="N1460" s="165"/>
      <c r="O1460" s="44" t="s">
        <v>17</v>
      </c>
      <c r="P1460" s="165" t="s">
        <v>11665</v>
      </c>
    </row>
    <row r="1461" spans="1:16" s="74" customFormat="1" ht="13" customHeight="1" x14ac:dyDescent="0.15">
      <c r="A1461" s="44">
        <v>1460</v>
      </c>
      <c r="B1461" s="215" t="s">
        <v>6767</v>
      </c>
      <c r="C1461" s="215">
        <v>20</v>
      </c>
      <c r="D1461" s="165" t="s">
        <v>3270</v>
      </c>
      <c r="E1461" s="334" t="s">
        <v>3228</v>
      </c>
      <c r="F1461" s="165">
        <v>542</v>
      </c>
      <c r="G1461" s="165">
        <v>1151</v>
      </c>
      <c r="H1461" s="165">
        <v>2.7339992865383875</v>
      </c>
      <c r="I1461" s="165">
        <v>3.0610753236297916</v>
      </c>
      <c r="J1461" s="165" t="s">
        <v>11281</v>
      </c>
      <c r="K1461" s="165" t="s">
        <v>10705</v>
      </c>
      <c r="L1461" s="165">
        <v>25.07</v>
      </c>
      <c r="M1461" s="165">
        <v>106.24</v>
      </c>
      <c r="N1461" s="165"/>
      <c r="O1461" s="44" t="s">
        <v>17</v>
      </c>
      <c r="P1461" s="165" t="s">
        <v>11740</v>
      </c>
    </row>
    <row r="1462" spans="1:16" s="74" customFormat="1" ht="13" customHeight="1" x14ac:dyDescent="0.15">
      <c r="A1462" s="44">
        <v>1461</v>
      </c>
      <c r="B1462" s="215" t="s">
        <v>6767</v>
      </c>
      <c r="C1462" s="215">
        <v>20</v>
      </c>
      <c r="D1462" s="165" t="s">
        <v>3270</v>
      </c>
      <c r="E1462" s="334" t="s">
        <v>3228</v>
      </c>
      <c r="F1462" s="165">
        <v>747</v>
      </c>
      <c r="G1462" s="165">
        <v>1200</v>
      </c>
      <c r="H1462" s="165">
        <v>2.8733206018153994</v>
      </c>
      <c r="I1462" s="165">
        <v>3.0791812460476247</v>
      </c>
      <c r="J1462" s="165" t="s">
        <v>11281</v>
      </c>
      <c r="K1462" s="165" t="s">
        <v>10705</v>
      </c>
      <c r="L1462" s="165">
        <v>28.53</v>
      </c>
      <c r="M1462" s="165">
        <v>106.24</v>
      </c>
      <c r="N1462" s="165"/>
      <c r="O1462" s="44" t="s">
        <v>17</v>
      </c>
      <c r="P1462" s="165" t="s">
        <v>11741</v>
      </c>
    </row>
    <row r="1463" spans="1:16" s="74" customFormat="1" ht="13" customHeight="1" x14ac:dyDescent="0.15">
      <c r="A1463" s="44">
        <v>1462</v>
      </c>
      <c r="B1463" s="215" t="s">
        <v>6767</v>
      </c>
      <c r="C1463" s="215">
        <v>20</v>
      </c>
      <c r="D1463" s="165" t="s">
        <v>3270</v>
      </c>
      <c r="E1463" s="334" t="s">
        <v>3228</v>
      </c>
      <c r="F1463" s="165">
        <v>425</v>
      </c>
      <c r="G1463" s="165">
        <v>1205</v>
      </c>
      <c r="H1463" s="165">
        <v>2.6283889300503125</v>
      </c>
      <c r="I1463" s="165">
        <v>3.0809870469108875</v>
      </c>
      <c r="J1463" s="165" t="s">
        <v>11281</v>
      </c>
      <c r="K1463" s="165" t="s">
        <v>10705</v>
      </c>
      <c r="L1463" s="165">
        <v>25.95</v>
      </c>
      <c r="M1463" s="165">
        <v>108.96</v>
      </c>
      <c r="N1463" s="165"/>
      <c r="O1463" s="44" t="s">
        <v>17</v>
      </c>
      <c r="P1463" s="165" t="s">
        <v>11742</v>
      </c>
    </row>
    <row r="1464" spans="1:16" s="74" customFormat="1" ht="13" customHeight="1" x14ac:dyDescent="0.15">
      <c r="A1464" s="44">
        <v>1463</v>
      </c>
      <c r="B1464" s="215" t="s">
        <v>6767</v>
      </c>
      <c r="C1464" s="215">
        <v>20</v>
      </c>
      <c r="D1464" s="165" t="s">
        <v>3270</v>
      </c>
      <c r="E1464" s="334" t="s">
        <v>3228</v>
      </c>
      <c r="F1464" s="165">
        <v>649</v>
      </c>
      <c r="G1464" s="165">
        <v>1216</v>
      </c>
      <c r="H1464" s="165">
        <v>2.8122446968003683</v>
      </c>
      <c r="I1464" s="165">
        <v>3.0849335749367168</v>
      </c>
      <c r="J1464" s="165" t="s">
        <v>11281</v>
      </c>
      <c r="K1464" s="165" t="s">
        <v>10705</v>
      </c>
      <c r="L1464" s="165">
        <v>25.21</v>
      </c>
      <c r="M1464" s="165">
        <v>107.95</v>
      </c>
      <c r="N1464" s="165"/>
      <c r="O1464" s="44" t="s">
        <v>17</v>
      </c>
      <c r="P1464" s="165" t="s">
        <v>11669</v>
      </c>
    </row>
    <row r="1465" spans="1:16" s="74" customFormat="1" ht="13" customHeight="1" x14ac:dyDescent="0.15">
      <c r="A1465" s="44">
        <v>1464</v>
      </c>
      <c r="B1465" s="215" t="s">
        <v>6767</v>
      </c>
      <c r="C1465" s="215">
        <v>20</v>
      </c>
      <c r="D1465" s="165" t="s">
        <v>3270</v>
      </c>
      <c r="E1465" s="334" t="s">
        <v>3228</v>
      </c>
      <c r="F1465" s="165">
        <v>478</v>
      </c>
      <c r="G1465" s="165">
        <v>1228</v>
      </c>
      <c r="H1465" s="165">
        <v>2.6794278966121192</v>
      </c>
      <c r="I1465" s="165">
        <v>3.089198366805149</v>
      </c>
      <c r="J1465" s="165" t="s">
        <v>11281</v>
      </c>
      <c r="K1465" s="165" t="s">
        <v>10705</v>
      </c>
      <c r="L1465" s="165">
        <v>28.97</v>
      </c>
      <c r="M1465" s="165">
        <v>108.19</v>
      </c>
      <c r="N1465" s="165"/>
      <c r="O1465" s="44" t="s">
        <v>17</v>
      </c>
      <c r="P1465" s="165" t="s">
        <v>11670</v>
      </c>
    </row>
    <row r="1466" spans="1:16" s="74" customFormat="1" ht="13" customHeight="1" x14ac:dyDescent="0.15">
      <c r="A1466" s="44">
        <v>1465</v>
      </c>
      <c r="B1466" s="215" t="s">
        <v>6767</v>
      </c>
      <c r="C1466" s="215">
        <v>20</v>
      </c>
      <c r="D1466" s="165" t="s">
        <v>3270</v>
      </c>
      <c r="E1466" s="334" t="s">
        <v>3228</v>
      </c>
      <c r="F1466" s="165">
        <v>673</v>
      </c>
      <c r="G1466" s="165">
        <v>1232</v>
      </c>
      <c r="H1466" s="165">
        <v>2.828015064223977</v>
      </c>
      <c r="I1466" s="165">
        <v>3.0906107078284073</v>
      </c>
      <c r="J1466" s="165" t="s">
        <v>11281</v>
      </c>
      <c r="K1466" s="165" t="s">
        <v>10705</v>
      </c>
      <c r="L1466" s="165">
        <v>25.47</v>
      </c>
      <c r="M1466" s="165">
        <v>107.79</v>
      </c>
      <c r="N1466" s="165"/>
      <c r="O1466" s="44" t="s">
        <v>17</v>
      </c>
      <c r="P1466" s="165" t="s">
        <v>11671</v>
      </c>
    </row>
    <row r="1467" spans="1:16" s="74" customFormat="1" ht="13" customHeight="1" x14ac:dyDescent="0.15">
      <c r="A1467" s="44">
        <v>1466</v>
      </c>
      <c r="B1467" s="215" t="s">
        <v>6767</v>
      </c>
      <c r="C1467" s="215">
        <v>20</v>
      </c>
      <c r="D1467" s="165" t="s">
        <v>3270</v>
      </c>
      <c r="E1467" s="334" t="s">
        <v>3228</v>
      </c>
      <c r="F1467" s="165">
        <v>802</v>
      </c>
      <c r="G1467" s="165">
        <v>1234</v>
      </c>
      <c r="H1467" s="165">
        <v>2.9041743682841634</v>
      </c>
      <c r="I1467" s="165">
        <v>3.0913151596972228</v>
      </c>
      <c r="J1467" s="165" t="s">
        <v>11281</v>
      </c>
      <c r="K1467" s="165" t="s">
        <v>10705</v>
      </c>
      <c r="L1467" s="165">
        <v>26.08</v>
      </c>
      <c r="M1467" s="165">
        <v>108.6</v>
      </c>
      <c r="N1467" s="165"/>
      <c r="O1467" s="44" t="s">
        <v>17</v>
      </c>
      <c r="P1467" s="165" t="s">
        <v>11672</v>
      </c>
    </row>
    <row r="1468" spans="1:16" s="74" customFormat="1" ht="13" customHeight="1" x14ac:dyDescent="0.15">
      <c r="A1468" s="44">
        <v>1467</v>
      </c>
      <c r="B1468" s="215" t="s">
        <v>6767</v>
      </c>
      <c r="C1468" s="215">
        <v>20</v>
      </c>
      <c r="D1468" s="165" t="s">
        <v>3270</v>
      </c>
      <c r="E1468" s="334" t="s">
        <v>3228</v>
      </c>
      <c r="F1468" s="165">
        <v>484</v>
      </c>
      <c r="G1468" s="165">
        <v>1260</v>
      </c>
      <c r="H1468" s="165">
        <v>2.6848453616444123</v>
      </c>
      <c r="I1468" s="165">
        <v>3.1003705451175629</v>
      </c>
      <c r="J1468" s="165" t="s">
        <v>11281</v>
      </c>
      <c r="K1468" s="165" t="s">
        <v>10705</v>
      </c>
      <c r="L1468" s="165">
        <v>30.25</v>
      </c>
      <c r="M1468" s="165">
        <v>120.17</v>
      </c>
      <c r="N1468" s="165"/>
      <c r="O1468" s="44" t="s">
        <v>17</v>
      </c>
      <c r="P1468" s="165" t="s">
        <v>11673</v>
      </c>
    </row>
    <row r="1469" spans="1:16" s="74" customFormat="1" ht="13" customHeight="1" x14ac:dyDescent="0.15">
      <c r="A1469" s="44">
        <v>1468</v>
      </c>
      <c r="B1469" s="215" t="s">
        <v>6767</v>
      </c>
      <c r="C1469" s="215">
        <v>20</v>
      </c>
      <c r="D1469" s="165" t="s">
        <v>3270</v>
      </c>
      <c r="E1469" s="334" t="s">
        <v>3228</v>
      </c>
      <c r="F1469" s="165">
        <v>758</v>
      </c>
      <c r="G1469" s="165">
        <v>1268</v>
      </c>
      <c r="H1469" s="165">
        <v>2.879669205632053</v>
      </c>
      <c r="I1469" s="165">
        <v>3.1031192535457137</v>
      </c>
      <c r="J1469" s="165" t="s">
        <v>11281</v>
      </c>
      <c r="K1469" s="165" t="s">
        <v>10705</v>
      </c>
      <c r="L1469" s="165">
        <v>26.45</v>
      </c>
      <c r="M1469" s="165">
        <v>101.19</v>
      </c>
      <c r="N1469" s="165"/>
      <c r="O1469" s="44" t="s">
        <v>17</v>
      </c>
      <c r="P1469" s="165" t="s">
        <v>11520</v>
      </c>
    </row>
    <row r="1470" spans="1:16" s="74" customFormat="1" ht="13" customHeight="1" x14ac:dyDescent="0.15">
      <c r="A1470" s="44">
        <v>1469</v>
      </c>
      <c r="B1470" s="215" t="s">
        <v>6767</v>
      </c>
      <c r="C1470" s="215">
        <v>20</v>
      </c>
      <c r="D1470" s="165" t="s">
        <v>3270</v>
      </c>
      <c r="E1470" s="334" t="s">
        <v>3228</v>
      </c>
      <c r="F1470" s="165">
        <v>701</v>
      </c>
      <c r="G1470" s="165">
        <v>1280</v>
      </c>
      <c r="H1470" s="165">
        <v>2.845718017966659</v>
      </c>
      <c r="I1470" s="165">
        <v>3.1072099696478679</v>
      </c>
      <c r="J1470" s="165" t="s">
        <v>11281</v>
      </c>
      <c r="K1470" s="165" t="s">
        <v>10705</v>
      </c>
      <c r="L1470" s="165">
        <v>25.21</v>
      </c>
      <c r="M1470" s="165">
        <v>107.91</v>
      </c>
      <c r="N1470" s="165"/>
      <c r="O1470" s="44" t="s">
        <v>17</v>
      </c>
      <c r="P1470" s="165" t="s">
        <v>11521</v>
      </c>
    </row>
    <row r="1471" spans="1:16" s="74" customFormat="1" ht="13" customHeight="1" x14ac:dyDescent="0.15">
      <c r="A1471" s="44">
        <v>1470</v>
      </c>
      <c r="B1471" s="215" t="s">
        <v>6767</v>
      </c>
      <c r="C1471" s="215">
        <v>20</v>
      </c>
      <c r="D1471" s="165" t="s">
        <v>3270</v>
      </c>
      <c r="E1471" s="334" t="s">
        <v>3228</v>
      </c>
      <c r="F1471" s="165">
        <v>507</v>
      </c>
      <c r="G1471" s="165">
        <v>1286</v>
      </c>
      <c r="H1471" s="165">
        <v>2.7050079593333365</v>
      </c>
      <c r="I1471" s="165">
        <v>3.1092409685882028</v>
      </c>
      <c r="J1471" s="165" t="s">
        <v>11281</v>
      </c>
      <c r="K1471" s="165" t="s">
        <v>10705</v>
      </c>
      <c r="L1471" s="165">
        <v>28.4</v>
      </c>
      <c r="M1471" s="165">
        <v>106.07</v>
      </c>
      <c r="N1471" s="165"/>
      <c r="O1471" s="44" t="s">
        <v>17</v>
      </c>
      <c r="P1471" s="165" t="s">
        <v>11522</v>
      </c>
    </row>
    <row r="1472" spans="1:16" s="74" customFormat="1" ht="13" customHeight="1" x14ac:dyDescent="0.15">
      <c r="A1472" s="44">
        <v>1471</v>
      </c>
      <c r="B1472" s="215" t="s">
        <v>6767</v>
      </c>
      <c r="C1472" s="215">
        <v>20</v>
      </c>
      <c r="D1472" s="165" t="s">
        <v>3270</v>
      </c>
      <c r="E1472" s="334" t="s">
        <v>3228</v>
      </c>
      <c r="F1472" s="165">
        <v>517</v>
      </c>
      <c r="G1472" s="165">
        <v>1306</v>
      </c>
      <c r="H1472" s="165">
        <v>2.7134905430939424</v>
      </c>
      <c r="I1472" s="165">
        <v>3.1159431769390546</v>
      </c>
      <c r="J1472" s="165" t="s">
        <v>11281</v>
      </c>
      <c r="K1472" s="165" t="s">
        <v>10705</v>
      </c>
      <c r="L1472" s="165">
        <v>26.08</v>
      </c>
      <c r="M1472" s="165">
        <v>109.4</v>
      </c>
      <c r="N1472" s="165"/>
      <c r="O1472" s="44" t="s">
        <v>17</v>
      </c>
      <c r="P1472" s="165" t="s">
        <v>11446</v>
      </c>
    </row>
    <row r="1473" spans="1:16" s="74" customFormat="1" ht="13" customHeight="1" x14ac:dyDescent="0.15">
      <c r="A1473" s="44">
        <v>1472</v>
      </c>
      <c r="B1473" s="215" t="s">
        <v>6767</v>
      </c>
      <c r="C1473" s="215">
        <v>20</v>
      </c>
      <c r="D1473" s="165" t="s">
        <v>3270</v>
      </c>
      <c r="E1473" s="334" t="s">
        <v>3228</v>
      </c>
      <c r="F1473" s="165">
        <v>759</v>
      </c>
      <c r="G1473" s="165">
        <v>1316</v>
      </c>
      <c r="H1473" s="165">
        <v>2.8802417758954801</v>
      </c>
      <c r="I1473" s="165">
        <v>3.119255889277937</v>
      </c>
      <c r="J1473" s="165" t="s">
        <v>11281</v>
      </c>
      <c r="K1473" s="165" t="s">
        <v>10705</v>
      </c>
      <c r="L1473" s="165">
        <v>25.21</v>
      </c>
      <c r="M1473" s="165">
        <v>107.99</v>
      </c>
      <c r="N1473" s="165"/>
      <c r="O1473" s="44" t="s">
        <v>17</v>
      </c>
      <c r="P1473" s="165" t="s">
        <v>11447</v>
      </c>
    </row>
    <row r="1474" spans="1:16" s="74" customFormat="1" ht="13" customHeight="1" x14ac:dyDescent="0.15">
      <c r="A1474" s="44">
        <v>1473</v>
      </c>
      <c r="B1474" s="215" t="s">
        <v>6767</v>
      </c>
      <c r="C1474" s="215">
        <v>20</v>
      </c>
      <c r="D1474" s="165" t="s">
        <v>3270</v>
      </c>
      <c r="E1474" s="334" t="s">
        <v>3228</v>
      </c>
      <c r="F1474" s="165">
        <v>436.00000000000011</v>
      </c>
      <c r="G1474" s="165">
        <v>1317</v>
      </c>
      <c r="H1474" s="165">
        <v>2.6394864892685854</v>
      </c>
      <c r="I1474" s="165">
        <v>3.1195857749617839</v>
      </c>
      <c r="J1474" s="165" t="s">
        <v>11281</v>
      </c>
      <c r="K1474" s="165" t="s">
        <v>10705</v>
      </c>
      <c r="L1474" s="165">
        <v>27.13</v>
      </c>
      <c r="M1474" s="165">
        <v>107.67</v>
      </c>
      <c r="N1474" s="165"/>
      <c r="O1474" s="44" t="s">
        <v>17</v>
      </c>
      <c r="P1474" s="165" t="s">
        <v>11448</v>
      </c>
    </row>
    <row r="1475" spans="1:16" s="74" customFormat="1" ht="13" customHeight="1" x14ac:dyDescent="0.15">
      <c r="A1475" s="44">
        <v>1474</v>
      </c>
      <c r="B1475" s="215" t="s">
        <v>6767</v>
      </c>
      <c r="C1475" s="215">
        <v>20</v>
      </c>
      <c r="D1475" s="165" t="s">
        <v>3270</v>
      </c>
      <c r="E1475" s="334" t="s">
        <v>3228</v>
      </c>
      <c r="F1475" s="165">
        <v>620</v>
      </c>
      <c r="G1475" s="165">
        <v>1326</v>
      </c>
      <c r="H1475" s="165">
        <v>2.7923916894982539</v>
      </c>
      <c r="I1475" s="165">
        <v>3.1225435240687536</v>
      </c>
      <c r="J1475" s="165" t="s">
        <v>11281</v>
      </c>
      <c r="K1475" s="165" t="s">
        <v>10705</v>
      </c>
      <c r="L1475" s="165">
        <v>25.33</v>
      </c>
      <c r="M1475" s="165">
        <v>107.91</v>
      </c>
      <c r="N1475" s="165"/>
      <c r="O1475" s="44" t="s">
        <v>17</v>
      </c>
      <c r="P1475" s="165" t="s">
        <v>11293</v>
      </c>
    </row>
    <row r="1476" spans="1:16" s="74" customFormat="1" ht="13" customHeight="1" x14ac:dyDescent="0.15">
      <c r="A1476" s="44">
        <v>1475</v>
      </c>
      <c r="B1476" s="215" t="s">
        <v>6767</v>
      </c>
      <c r="C1476" s="215">
        <v>20</v>
      </c>
      <c r="D1476" s="165" t="s">
        <v>3270</v>
      </c>
      <c r="E1476" s="334" t="s">
        <v>3228</v>
      </c>
      <c r="F1476" s="165">
        <v>468</v>
      </c>
      <c r="G1476" s="165">
        <v>1336</v>
      </c>
      <c r="H1476" s="165">
        <v>2.6702458530741233</v>
      </c>
      <c r="I1476" s="165">
        <v>3.1258064581395271</v>
      </c>
      <c r="J1476" s="165" t="s">
        <v>11281</v>
      </c>
      <c r="K1476" s="165" t="s">
        <v>10705</v>
      </c>
      <c r="L1476" s="165">
        <v>25.95</v>
      </c>
      <c r="M1476" s="165">
        <v>108.92</v>
      </c>
      <c r="N1476" s="165"/>
      <c r="O1476" s="44" t="s">
        <v>17</v>
      </c>
      <c r="P1476" s="165" t="s">
        <v>11372</v>
      </c>
    </row>
    <row r="1477" spans="1:16" s="74" customFormat="1" ht="13" customHeight="1" x14ac:dyDescent="0.15">
      <c r="A1477" s="44">
        <v>1476</v>
      </c>
      <c r="B1477" s="215" t="s">
        <v>6767</v>
      </c>
      <c r="C1477" s="215">
        <v>20</v>
      </c>
      <c r="D1477" s="165" t="s">
        <v>3270</v>
      </c>
      <c r="E1477" s="334" t="s">
        <v>3228</v>
      </c>
      <c r="F1477" s="165">
        <v>669</v>
      </c>
      <c r="G1477" s="165">
        <v>1337</v>
      </c>
      <c r="H1477" s="165">
        <v>2.8254261177678228</v>
      </c>
      <c r="I1477" s="165">
        <v>3.1261314072619846</v>
      </c>
      <c r="J1477" s="165" t="s">
        <v>11281</v>
      </c>
      <c r="K1477" s="165" t="s">
        <v>10705</v>
      </c>
      <c r="L1477" s="165">
        <v>26.2</v>
      </c>
      <c r="M1477" s="165">
        <v>107.97</v>
      </c>
      <c r="N1477" s="165"/>
      <c r="O1477" s="44" t="s">
        <v>17</v>
      </c>
      <c r="P1477" s="165" t="s">
        <v>11295</v>
      </c>
    </row>
    <row r="1478" spans="1:16" s="74" customFormat="1" ht="13" customHeight="1" x14ac:dyDescent="0.15">
      <c r="A1478" s="44">
        <v>1477</v>
      </c>
      <c r="B1478" s="215" t="s">
        <v>6767</v>
      </c>
      <c r="C1478" s="215">
        <v>20</v>
      </c>
      <c r="D1478" s="165" t="s">
        <v>3270</v>
      </c>
      <c r="E1478" s="334" t="s">
        <v>3228</v>
      </c>
      <c r="F1478" s="165">
        <v>637</v>
      </c>
      <c r="G1478" s="165">
        <v>1361</v>
      </c>
      <c r="H1478" s="165">
        <v>2.8041394323353499</v>
      </c>
      <c r="I1478" s="165">
        <v>3.1338581252033344</v>
      </c>
      <c r="J1478" s="165" t="s">
        <v>11281</v>
      </c>
      <c r="K1478" s="165" t="s">
        <v>10705</v>
      </c>
      <c r="L1478" s="165">
        <v>28.25</v>
      </c>
      <c r="M1478" s="165">
        <v>108.43</v>
      </c>
      <c r="N1478" s="165"/>
      <c r="O1478" s="44" t="s">
        <v>17</v>
      </c>
      <c r="P1478" s="165" t="s">
        <v>11296</v>
      </c>
    </row>
    <row r="1479" spans="1:16" s="74" customFormat="1" ht="13" customHeight="1" x14ac:dyDescent="0.15">
      <c r="A1479" s="44">
        <v>1478</v>
      </c>
      <c r="B1479" s="215" t="s">
        <v>6767</v>
      </c>
      <c r="C1479" s="215">
        <v>20</v>
      </c>
      <c r="D1479" s="165" t="s">
        <v>3270</v>
      </c>
      <c r="E1479" s="334" t="s">
        <v>3228</v>
      </c>
      <c r="F1479" s="165">
        <v>944</v>
      </c>
      <c r="G1479" s="165">
        <v>1433</v>
      </c>
      <c r="H1479" s="165">
        <v>2.9749719942980684</v>
      </c>
      <c r="I1479" s="165">
        <v>3.1562461903973436</v>
      </c>
      <c r="J1479" s="165" t="s">
        <v>11281</v>
      </c>
      <c r="K1479" s="165" t="s">
        <v>10705</v>
      </c>
      <c r="L1479" s="165">
        <v>26.35</v>
      </c>
      <c r="M1479" s="165">
        <v>113.64</v>
      </c>
      <c r="N1479" s="165"/>
      <c r="O1479" s="44" t="s">
        <v>17</v>
      </c>
      <c r="P1479" s="165" t="s">
        <v>11375</v>
      </c>
    </row>
    <row r="1480" spans="1:16" s="74" customFormat="1" ht="13" customHeight="1" x14ac:dyDescent="0.15">
      <c r="A1480" s="44">
        <v>1479</v>
      </c>
      <c r="B1480" s="215" t="s">
        <v>6767</v>
      </c>
      <c r="C1480" s="215">
        <v>20</v>
      </c>
      <c r="D1480" s="165" t="s">
        <v>3270</v>
      </c>
      <c r="E1480" s="334" t="s">
        <v>3228</v>
      </c>
      <c r="F1480" s="165">
        <v>480.99999999999972</v>
      </c>
      <c r="G1480" s="165">
        <v>1438</v>
      </c>
      <c r="H1480" s="165">
        <v>2.6821450763738306</v>
      </c>
      <c r="I1480" s="165">
        <v>3.1577588860468637</v>
      </c>
      <c r="J1480" s="165" t="s">
        <v>11281</v>
      </c>
      <c r="K1480" s="165" t="s">
        <v>10705</v>
      </c>
      <c r="L1480" s="165">
        <v>26.27</v>
      </c>
      <c r="M1480" s="165">
        <v>107.93</v>
      </c>
      <c r="N1480" s="165"/>
      <c r="O1480" s="44" t="s">
        <v>17</v>
      </c>
      <c r="P1480" s="165" t="s">
        <v>11376</v>
      </c>
    </row>
    <row r="1481" spans="1:16" s="74" customFormat="1" ht="13" customHeight="1" x14ac:dyDescent="0.15">
      <c r="A1481" s="44">
        <v>1480</v>
      </c>
      <c r="B1481" s="215" t="s">
        <v>6767</v>
      </c>
      <c r="C1481" s="215">
        <v>20</v>
      </c>
      <c r="D1481" s="165" t="s">
        <v>3270</v>
      </c>
      <c r="E1481" s="334" t="s">
        <v>3228</v>
      </c>
      <c r="F1481" s="165">
        <v>718</v>
      </c>
      <c r="G1481" s="165">
        <v>1450</v>
      </c>
      <c r="H1481" s="165">
        <v>2.8561244442423002</v>
      </c>
      <c r="I1481" s="165">
        <v>3.1613680022349753</v>
      </c>
      <c r="J1481" s="165" t="s">
        <v>11281</v>
      </c>
      <c r="K1481" s="165" t="s">
        <v>10705</v>
      </c>
      <c r="L1481" s="165">
        <v>26.3</v>
      </c>
      <c r="M1481" s="165">
        <v>107.97</v>
      </c>
      <c r="N1481" s="165"/>
      <c r="O1481" s="44" t="s">
        <v>17</v>
      </c>
      <c r="P1481" s="165" t="s">
        <v>11377</v>
      </c>
    </row>
    <row r="1482" spans="1:16" s="74" customFormat="1" ht="13" customHeight="1" x14ac:dyDescent="0.15">
      <c r="A1482" s="44">
        <v>1481</v>
      </c>
      <c r="B1482" s="215" t="s">
        <v>6767</v>
      </c>
      <c r="C1482" s="215">
        <v>20</v>
      </c>
      <c r="D1482" s="165" t="s">
        <v>3270</v>
      </c>
      <c r="E1482" s="334" t="s">
        <v>3228</v>
      </c>
      <c r="F1482" s="165">
        <v>933</v>
      </c>
      <c r="G1482" s="165">
        <v>1456</v>
      </c>
      <c r="H1482" s="165">
        <v>2.9698816437465001</v>
      </c>
      <c r="I1482" s="165">
        <v>3.1631613749770189</v>
      </c>
      <c r="J1482" s="165" t="s">
        <v>11281</v>
      </c>
      <c r="K1482" s="165" t="s">
        <v>10705</v>
      </c>
      <c r="L1482" s="165">
        <v>25.8</v>
      </c>
      <c r="M1482" s="165">
        <v>116.3</v>
      </c>
      <c r="N1482" s="165"/>
      <c r="O1482" s="44" t="s">
        <v>17</v>
      </c>
      <c r="P1482" s="165" t="s">
        <v>11456</v>
      </c>
    </row>
    <row r="1483" spans="1:16" s="74" customFormat="1" ht="13" customHeight="1" x14ac:dyDescent="0.15">
      <c r="A1483" s="44">
        <v>1482</v>
      </c>
      <c r="B1483" s="215" t="s">
        <v>6767</v>
      </c>
      <c r="C1483" s="215">
        <v>20</v>
      </c>
      <c r="D1483" s="165" t="s">
        <v>3270</v>
      </c>
      <c r="E1483" s="334" t="s">
        <v>3228</v>
      </c>
      <c r="F1483" s="165">
        <v>426.99999999999972</v>
      </c>
      <c r="G1483" s="165">
        <v>1467</v>
      </c>
      <c r="H1483" s="165">
        <v>2.6304278750250241</v>
      </c>
      <c r="I1483" s="165">
        <v>3.1664301138432824</v>
      </c>
      <c r="J1483" s="165" t="s">
        <v>11281</v>
      </c>
      <c r="K1483" s="165" t="s">
        <v>10705</v>
      </c>
      <c r="L1483" s="165">
        <v>25.9</v>
      </c>
      <c r="M1483" s="165">
        <v>108.53</v>
      </c>
      <c r="N1483" s="165"/>
      <c r="O1483" s="44" t="s">
        <v>17</v>
      </c>
      <c r="P1483" s="165" t="s">
        <v>11535</v>
      </c>
    </row>
    <row r="1484" spans="1:16" s="74" customFormat="1" ht="13" customHeight="1" x14ac:dyDescent="0.15">
      <c r="A1484" s="44">
        <v>1483</v>
      </c>
      <c r="B1484" s="215" t="s">
        <v>6767</v>
      </c>
      <c r="C1484" s="215">
        <v>20</v>
      </c>
      <c r="D1484" s="165" t="s">
        <v>3270</v>
      </c>
      <c r="E1484" s="334" t="s">
        <v>3228</v>
      </c>
      <c r="F1484" s="165">
        <v>765</v>
      </c>
      <c r="G1484" s="165">
        <v>1467</v>
      </c>
      <c r="H1484" s="165">
        <v>2.8836614351536176</v>
      </c>
      <c r="I1484" s="165">
        <v>3.1664301138432824</v>
      </c>
      <c r="J1484" s="165" t="s">
        <v>11281</v>
      </c>
      <c r="K1484" s="165" t="s">
        <v>10705</v>
      </c>
      <c r="L1484" s="165">
        <v>25.25</v>
      </c>
      <c r="M1484" s="165">
        <v>107.99</v>
      </c>
      <c r="N1484" s="165"/>
      <c r="O1484" s="44" t="s">
        <v>17</v>
      </c>
      <c r="P1484" s="165" t="s">
        <v>11536</v>
      </c>
    </row>
    <row r="1485" spans="1:16" s="74" customFormat="1" ht="13" customHeight="1" x14ac:dyDescent="0.15">
      <c r="A1485" s="44">
        <v>1484</v>
      </c>
      <c r="B1485" s="215" t="s">
        <v>6767</v>
      </c>
      <c r="C1485" s="215">
        <v>20</v>
      </c>
      <c r="D1485" s="165" t="s">
        <v>3270</v>
      </c>
      <c r="E1485" s="334" t="s">
        <v>3228</v>
      </c>
      <c r="F1485" s="165">
        <v>667</v>
      </c>
      <c r="G1485" s="165">
        <v>1481</v>
      </c>
      <c r="H1485" s="165">
        <v>2.8241258339165487</v>
      </c>
      <c r="I1485" s="165">
        <v>3.170555058521209</v>
      </c>
      <c r="J1485" s="165" t="s">
        <v>11281</v>
      </c>
      <c r="K1485" s="165" t="s">
        <v>10705</v>
      </c>
      <c r="L1485" s="165">
        <v>28.65</v>
      </c>
      <c r="M1485" s="165">
        <v>106.16</v>
      </c>
      <c r="N1485" s="165"/>
      <c r="O1485" s="44" t="s">
        <v>17</v>
      </c>
      <c r="P1485" s="165" t="s">
        <v>11459</v>
      </c>
    </row>
    <row r="1486" spans="1:16" s="74" customFormat="1" ht="13" customHeight="1" x14ac:dyDescent="0.15">
      <c r="A1486" s="44">
        <v>1485</v>
      </c>
      <c r="B1486" s="215" t="s">
        <v>6767</v>
      </c>
      <c r="C1486" s="215">
        <v>20</v>
      </c>
      <c r="D1486" s="165" t="s">
        <v>3270</v>
      </c>
      <c r="E1486" s="334" t="s">
        <v>3228</v>
      </c>
      <c r="F1486" s="165">
        <v>823</v>
      </c>
      <c r="G1486" s="165">
        <v>1491</v>
      </c>
      <c r="H1486" s="165">
        <v>2.9153998352122699</v>
      </c>
      <c r="I1486" s="165">
        <v>3.1734776434529945</v>
      </c>
      <c r="J1486" s="165" t="s">
        <v>11281</v>
      </c>
      <c r="K1486" s="165" t="s">
        <v>10705</v>
      </c>
      <c r="L1486" s="165">
        <v>24.45</v>
      </c>
      <c r="M1486" s="165">
        <v>106.34</v>
      </c>
      <c r="N1486" s="165"/>
      <c r="O1486" s="44" t="s">
        <v>17</v>
      </c>
      <c r="P1486" s="165" t="s">
        <v>11382</v>
      </c>
    </row>
    <row r="1487" spans="1:16" s="74" customFormat="1" ht="13" customHeight="1" x14ac:dyDescent="0.15">
      <c r="A1487" s="44">
        <v>1486</v>
      </c>
      <c r="B1487" s="215" t="s">
        <v>6767</v>
      </c>
      <c r="C1487" s="215">
        <v>20</v>
      </c>
      <c r="D1487" s="165" t="s">
        <v>3270</v>
      </c>
      <c r="E1487" s="334" t="s">
        <v>3228</v>
      </c>
      <c r="F1487" s="165">
        <v>916</v>
      </c>
      <c r="G1487" s="165">
        <v>1493</v>
      </c>
      <c r="H1487" s="165">
        <v>2.96189547366785</v>
      </c>
      <c r="I1487" s="165">
        <v>3.1740598077250248</v>
      </c>
      <c r="J1487" s="165" t="s">
        <v>11281</v>
      </c>
      <c r="K1487" s="165" t="s">
        <v>10705</v>
      </c>
      <c r="L1487" s="165">
        <v>26.7</v>
      </c>
      <c r="M1487" s="165">
        <v>110.6</v>
      </c>
      <c r="N1487" s="165"/>
      <c r="O1487" s="44" t="s">
        <v>17</v>
      </c>
      <c r="P1487" s="165" t="s">
        <v>11461</v>
      </c>
    </row>
    <row r="1488" spans="1:16" s="74" customFormat="1" ht="13" customHeight="1" x14ac:dyDescent="0.15">
      <c r="A1488" s="44">
        <v>1487</v>
      </c>
      <c r="B1488" s="215" t="s">
        <v>6767</v>
      </c>
      <c r="C1488" s="215">
        <v>20</v>
      </c>
      <c r="D1488" s="165" t="s">
        <v>3270</v>
      </c>
      <c r="E1488" s="334" t="s">
        <v>3228</v>
      </c>
      <c r="F1488" s="165">
        <v>975</v>
      </c>
      <c r="G1488" s="165">
        <v>1519</v>
      </c>
      <c r="H1488" s="165">
        <v>2.989004615698537</v>
      </c>
      <c r="I1488" s="165">
        <v>3.1815577738627865</v>
      </c>
      <c r="J1488" s="165" t="s">
        <v>11281</v>
      </c>
      <c r="K1488" s="165" t="s">
        <v>10705</v>
      </c>
      <c r="L1488" s="165">
        <v>26.02</v>
      </c>
      <c r="M1488" s="165">
        <v>107.93</v>
      </c>
      <c r="N1488" s="165"/>
      <c r="O1488" s="44" t="s">
        <v>17</v>
      </c>
      <c r="P1488" s="165" t="s">
        <v>11540</v>
      </c>
    </row>
    <row r="1489" spans="1:16" s="74" customFormat="1" ht="13" customHeight="1" x14ac:dyDescent="0.15">
      <c r="A1489" s="44">
        <v>1488</v>
      </c>
      <c r="B1489" s="215" t="s">
        <v>6767</v>
      </c>
      <c r="C1489" s="215">
        <v>20</v>
      </c>
      <c r="D1489" s="165" t="s">
        <v>3270</v>
      </c>
      <c r="E1489" s="334" t="s">
        <v>3228</v>
      </c>
      <c r="F1489" s="165">
        <v>454</v>
      </c>
      <c r="G1489" s="165">
        <v>1520</v>
      </c>
      <c r="H1489" s="165">
        <v>2.6570558528571042</v>
      </c>
      <c r="I1489" s="165">
        <v>3.1818435879447731</v>
      </c>
      <c r="J1489" s="165" t="s">
        <v>11281</v>
      </c>
      <c r="K1489" s="165" t="s">
        <v>10705</v>
      </c>
      <c r="L1489" s="165">
        <v>25.75</v>
      </c>
      <c r="M1489" s="165">
        <v>108.05</v>
      </c>
      <c r="N1489" s="165"/>
      <c r="O1489" s="44" t="s">
        <v>17</v>
      </c>
      <c r="P1489" s="165" t="s">
        <v>11541</v>
      </c>
    </row>
    <row r="1490" spans="1:16" s="74" customFormat="1" ht="13" customHeight="1" x14ac:dyDescent="0.15">
      <c r="A1490" s="44">
        <v>1489</v>
      </c>
      <c r="B1490" s="215" t="s">
        <v>6767</v>
      </c>
      <c r="C1490" s="215">
        <v>20</v>
      </c>
      <c r="D1490" s="165" t="s">
        <v>3270</v>
      </c>
      <c r="E1490" s="334" t="s">
        <v>3228</v>
      </c>
      <c r="F1490" s="165">
        <v>585</v>
      </c>
      <c r="G1490" s="165">
        <v>1520</v>
      </c>
      <c r="H1490" s="165">
        <v>2.76715586608218</v>
      </c>
      <c r="I1490" s="165">
        <v>3.1818435879447731</v>
      </c>
      <c r="J1490" s="165" t="s">
        <v>11281</v>
      </c>
      <c r="K1490" s="165" t="s">
        <v>10705</v>
      </c>
      <c r="L1490" s="165">
        <v>26.02</v>
      </c>
      <c r="M1490" s="165">
        <v>108.12</v>
      </c>
      <c r="N1490" s="165"/>
      <c r="O1490" s="44" t="s">
        <v>17</v>
      </c>
      <c r="P1490" s="165" t="s">
        <v>11617</v>
      </c>
    </row>
    <row r="1491" spans="1:16" s="74" customFormat="1" ht="13" customHeight="1" x14ac:dyDescent="0.15">
      <c r="A1491" s="44">
        <v>1490</v>
      </c>
      <c r="B1491" s="215" t="s">
        <v>6767</v>
      </c>
      <c r="C1491" s="215">
        <v>20</v>
      </c>
      <c r="D1491" s="165" t="s">
        <v>3270</v>
      </c>
      <c r="E1491" s="334" t="s">
        <v>3228</v>
      </c>
      <c r="F1491" s="165">
        <v>932</v>
      </c>
      <c r="G1491" s="165">
        <v>1522</v>
      </c>
      <c r="H1491" s="165">
        <v>2.9694159123539805</v>
      </c>
      <c r="I1491" s="165">
        <v>3.1824146524345545</v>
      </c>
      <c r="J1491" s="165" t="s">
        <v>11281</v>
      </c>
      <c r="K1491" s="165" t="s">
        <v>10705</v>
      </c>
      <c r="L1491" s="165">
        <v>28.8</v>
      </c>
      <c r="M1491" s="165">
        <v>103.5</v>
      </c>
      <c r="N1491" s="165"/>
      <c r="O1491" s="44" t="s">
        <v>17</v>
      </c>
      <c r="P1491" s="165" t="s">
        <v>11618</v>
      </c>
    </row>
    <row r="1492" spans="1:16" s="74" customFormat="1" ht="13" customHeight="1" x14ac:dyDescent="0.15">
      <c r="A1492" s="44">
        <v>1491</v>
      </c>
      <c r="B1492" s="215" t="s">
        <v>6767</v>
      </c>
      <c r="C1492" s="215">
        <v>20</v>
      </c>
      <c r="D1492" s="165" t="s">
        <v>3270</v>
      </c>
      <c r="E1492" s="334" t="s">
        <v>3228</v>
      </c>
      <c r="F1492" s="165">
        <v>612</v>
      </c>
      <c r="G1492" s="165">
        <v>1540</v>
      </c>
      <c r="H1492" s="165">
        <v>2.7867514221455609</v>
      </c>
      <c r="I1492" s="165">
        <v>3.187520720836464</v>
      </c>
      <c r="J1492" s="165" t="s">
        <v>11281</v>
      </c>
      <c r="K1492" s="165" t="s">
        <v>10705</v>
      </c>
      <c r="L1492" s="165">
        <v>25.77</v>
      </c>
      <c r="M1492" s="165">
        <v>108.13</v>
      </c>
      <c r="N1492" s="165"/>
      <c r="O1492" s="44" t="s">
        <v>17</v>
      </c>
      <c r="P1492" s="165" t="s">
        <v>11695</v>
      </c>
    </row>
    <row r="1493" spans="1:16" s="74" customFormat="1" ht="13" customHeight="1" x14ac:dyDescent="0.15">
      <c r="A1493" s="44">
        <v>1492</v>
      </c>
      <c r="B1493" s="215" t="s">
        <v>6767</v>
      </c>
      <c r="C1493" s="215">
        <v>20</v>
      </c>
      <c r="D1493" s="165" t="s">
        <v>3270</v>
      </c>
      <c r="E1493" s="334" t="s">
        <v>3228</v>
      </c>
      <c r="F1493" s="165">
        <v>519</v>
      </c>
      <c r="G1493" s="165">
        <v>1541</v>
      </c>
      <c r="H1493" s="165">
        <v>2.7151673578484576</v>
      </c>
      <c r="I1493" s="165">
        <v>3.1878026387184191</v>
      </c>
      <c r="J1493" s="165" t="s">
        <v>11281</v>
      </c>
      <c r="K1493" s="165" t="s">
        <v>10705</v>
      </c>
      <c r="L1493" s="165">
        <v>24.23</v>
      </c>
      <c r="M1493" s="165">
        <v>104.41</v>
      </c>
      <c r="N1493" s="165"/>
      <c r="O1493" s="44" t="s">
        <v>17</v>
      </c>
      <c r="P1493" s="165" t="s">
        <v>11696</v>
      </c>
    </row>
    <row r="1494" spans="1:16" s="74" customFormat="1" ht="13" customHeight="1" x14ac:dyDescent="0.15">
      <c r="A1494" s="44">
        <v>1493</v>
      </c>
      <c r="B1494" s="215" t="s">
        <v>6767</v>
      </c>
      <c r="C1494" s="215">
        <v>20</v>
      </c>
      <c r="D1494" s="165" t="s">
        <v>3270</v>
      </c>
      <c r="E1494" s="334" t="s">
        <v>3228</v>
      </c>
      <c r="F1494" s="165">
        <v>1025</v>
      </c>
      <c r="G1494" s="165">
        <v>1542</v>
      </c>
      <c r="H1494" s="165">
        <v>3.0107238653917734</v>
      </c>
      <c r="I1494" s="165">
        <v>3.1880843737149385</v>
      </c>
      <c r="J1494" s="165" t="s">
        <v>11281</v>
      </c>
      <c r="K1494" s="165" t="s">
        <v>10705</v>
      </c>
      <c r="L1494" s="165">
        <v>26.25</v>
      </c>
      <c r="M1494" s="165">
        <v>113.36</v>
      </c>
      <c r="N1494" s="165"/>
      <c r="O1494" s="44" t="s">
        <v>17</v>
      </c>
      <c r="P1494" s="165" t="s">
        <v>11697</v>
      </c>
    </row>
    <row r="1495" spans="1:16" s="74" customFormat="1" ht="13" customHeight="1" x14ac:dyDescent="0.15">
      <c r="A1495" s="44">
        <v>1494</v>
      </c>
      <c r="B1495" s="215" t="s">
        <v>6767</v>
      </c>
      <c r="C1495" s="215">
        <v>20</v>
      </c>
      <c r="D1495" s="165" t="s">
        <v>3270</v>
      </c>
      <c r="E1495" s="334" t="s">
        <v>3228</v>
      </c>
      <c r="F1495" s="165">
        <v>432</v>
      </c>
      <c r="G1495" s="165">
        <v>1554</v>
      </c>
      <c r="H1495" s="165">
        <v>2.6354837468149128</v>
      </c>
      <c r="I1495" s="165">
        <v>3.1914510144648944</v>
      </c>
      <c r="J1495" s="165" t="s">
        <v>11281</v>
      </c>
      <c r="K1495" s="165" t="s">
        <v>10705</v>
      </c>
      <c r="L1495" s="165">
        <v>24.58</v>
      </c>
      <c r="M1495" s="165">
        <v>104.68</v>
      </c>
      <c r="N1495" s="165"/>
      <c r="O1495" s="44" t="s">
        <v>17</v>
      </c>
      <c r="P1495" s="165" t="s">
        <v>11698</v>
      </c>
    </row>
    <row r="1496" spans="1:16" s="74" customFormat="1" ht="13" customHeight="1" x14ac:dyDescent="0.15">
      <c r="A1496" s="44">
        <v>1495</v>
      </c>
      <c r="B1496" s="215" t="s">
        <v>6767</v>
      </c>
      <c r="C1496" s="215">
        <v>20</v>
      </c>
      <c r="D1496" s="165" t="s">
        <v>3270</v>
      </c>
      <c r="E1496" s="334" t="s">
        <v>3228</v>
      </c>
      <c r="F1496" s="165">
        <v>770</v>
      </c>
      <c r="G1496" s="165">
        <v>1562</v>
      </c>
      <c r="H1496" s="165">
        <v>2.8864907251724823</v>
      </c>
      <c r="I1496" s="165">
        <v>3.1936810295412821</v>
      </c>
      <c r="J1496" s="165" t="s">
        <v>11281</v>
      </c>
      <c r="K1496" s="165" t="s">
        <v>10705</v>
      </c>
      <c r="L1496" s="165">
        <v>25.55</v>
      </c>
      <c r="M1496" s="165">
        <v>107.88</v>
      </c>
      <c r="N1496" s="165"/>
      <c r="O1496" s="44" t="s">
        <v>17</v>
      </c>
      <c r="P1496" s="165" t="s">
        <v>11699</v>
      </c>
    </row>
    <row r="1497" spans="1:16" s="74" customFormat="1" ht="13" customHeight="1" x14ac:dyDescent="0.15">
      <c r="A1497" s="44">
        <v>1496</v>
      </c>
      <c r="B1497" s="215" t="s">
        <v>6767</v>
      </c>
      <c r="C1497" s="215">
        <v>20</v>
      </c>
      <c r="D1497" s="165" t="s">
        <v>3270</v>
      </c>
      <c r="E1497" s="334" t="s">
        <v>3228</v>
      </c>
      <c r="F1497" s="165">
        <v>623</v>
      </c>
      <c r="G1497" s="165">
        <v>1565</v>
      </c>
      <c r="H1497" s="165">
        <v>2.7944880466591702</v>
      </c>
      <c r="I1497" s="165">
        <v>3.194514341882468</v>
      </c>
      <c r="J1497" s="165" t="s">
        <v>11281</v>
      </c>
      <c r="K1497" s="165" t="s">
        <v>10705</v>
      </c>
      <c r="L1497" s="165">
        <v>25.5</v>
      </c>
      <c r="M1497" s="165">
        <v>108.45</v>
      </c>
      <c r="N1497" s="165"/>
      <c r="O1497" s="44" t="s">
        <v>17</v>
      </c>
      <c r="P1497" s="165" t="s">
        <v>11624</v>
      </c>
    </row>
    <row r="1498" spans="1:16" s="74" customFormat="1" ht="13" customHeight="1" x14ac:dyDescent="0.15">
      <c r="A1498" s="44">
        <v>1497</v>
      </c>
      <c r="B1498" s="215" t="s">
        <v>6767</v>
      </c>
      <c r="C1498" s="215">
        <v>20</v>
      </c>
      <c r="D1498" s="165" t="s">
        <v>3270</v>
      </c>
      <c r="E1498" s="334" t="s">
        <v>3228</v>
      </c>
      <c r="F1498" s="165">
        <v>792</v>
      </c>
      <c r="G1498" s="165">
        <v>1565</v>
      </c>
      <c r="H1498" s="165">
        <v>2.898725181589493</v>
      </c>
      <c r="I1498" s="165">
        <v>3.194514341882468</v>
      </c>
      <c r="J1498" s="165" t="s">
        <v>11281</v>
      </c>
      <c r="K1498" s="165" t="s">
        <v>10705</v>
      </c>
      <c r="L1498" s="165">
        <v>26.6</v>
      </c>
      <c r="M1498" s="165">
        <v>118.1</v>
      </c>
      <c r="N1498" s="165"/>
      <c r="O1498" s="44" t="s">
        <v>17</v>
      </c>
      <c r="P1498" s="165" t="s">
        <v>11700</v>
      </c>
    </row>
    <row r="1499" spans="1:16" s="74" customFormat="1" ht="13" customHeight="1" x14ac:dyDescent="0.15">
      <c r="A1499" s="44">
        <v>1498</v>
      </c>
      <c r="B1499" s="215" t="s">
        <v>6767</v>
      </c>
      <c r="C1499" s="215">
        <v>20</v>
      </c>
      <c r="D1499" s="165" t="s">
        <v>3270</v>
      </c>
      <c r="E1499" s="334" t="s">
        <v>3228</v>
      </c>
      <c r="F1499" s="165">
        <v>1166</v>
      </c>
      <c r="G1499" s="165">
        <v>1568</v>
      </c>
      <c r="H1499" s="165">
        <v>3.0666985504229953</v>
      </c>
      <c r="I1499" s="165">
        <v>3.1953460583484201</v>
      </c>
      <c r="J1499" s="165" t="s">
        <v>11281</v>
      </c>
      <c r="K1499" s="165" t="s">
        <v>10705</v>
      </c>
      <c r="L1499" s="165">
        <v>25.43</v>
      </c>
      <c r="M1499" s="165">
        <v>99.68</v>
      </c>
      <c r="N1499" s="165"/>
      <c r="O1499" s="44" t="s">
        <v>17</v>
      </c>
      <c r="P1499" s="165" t="s">
        <v>11701</v>
      </c>
    </row>
    <row r="1500" spans="1:16" s="74" customFormat="1" ht="13" customHeight="1" x14ac:dyDescent="0.15">
      <c r="A1500" s="44">
        <v>1499</v>
      </c>
      <c r="B1500" s="215" t="s">
        <v>6767</v>
      </c>
      <c r="C1500" s="215">
        <v>20</v>
      </c>
      <c r="D1500" s="165" t="s">
        <v>3270</v>
      </c>
      <c r="E1500" s="334" t="s">
        <v>3228</v>
      </c>
      <c r="F1500" s="165">
        <v>1404</v>
      </c>
      <c r="G1500" s="165">
        <v>1569</v>
      </c>
      <c r="H1500" s="165">
        <v>3.1473671077937864</v>
      </c>
      <c r="I1500" s="165">
        <v>3.1956229435869372</v>
      </c>
      <c r="J1500" s="165" t="s">
        <v>11281</v>
      </c>
      <c r="K1500" s="165" t="s">
        <v>10705</v>
      </c>
      <c r="L1500" s="165">
        <v>26.72</v>
      </c>
      <c r="M1500" s="165">
        <v>110.12</v>
      </c>
      <c r="N1500" s="165"/>
      <c r="O1500" s="44" t="s">
        <v>17</v>
      </c>
      <c r="P1500" s="165" t="s">
        <v>11777</v>
      </c>
    </row>
    <row r="1501" spans="1:16" s="74" customFormat="1" ht="13" customHeight="1" x14ac:dyDescent="0.15">
      <c r="A1501" s="44">
        <v>1500</v>
      </c>
      <c r="B1501" s="215" t="s">
        <v>6767</v>
      </c>
      <c r="C1501" s="215">
        <v>20</v>
      </c>
      <c r="D1501" s="165" t="s">
        <v>3270</v>
      </c>
      <c r="E1501" s="334" t="s">
        <v>3228</v>
      </c>
      <c r="F1501" s="165">
        <v>824</v>
      </c>
      <c r="G1501" s="165">
        <v>1570</v>
      </c>
      <c r="H1501" s="165">
        <v>2.9159272116971167</v>
      </c>
      <c r="I1501" s="165">
        <v>3.195899652409234</v>
      </c>
      <c r="J1501" s="165" t="s">
        <v>11281</v>
      </c>
      <c r="K1501" s="165" t="s">
        <v>10705</v>
      </c>
      <c r="L1501" s="165">
        <v>26.02</v>
      </c>
      <c r="M1501" s="165">
        <v>109.36</v>
      </c>
      <c r="N1501" s="165"/>
      <c r="O1501" s="44" t="s">
        <v>17</v>
      </c>
      <c r="P1501" s="165" t="s">
        <v>11778</v>
      </c>
    </row>
    <row r="1502" spans="1:16" s="74" customFormat="1" ht="13" customHeight="1" x14ac:dyDescent="0.15">
      <c r="A1502" s="44">
        <v>1501</v>
      </c>
      <c r="B1502" s="215" t="s">
        <v>6767</v>
      </c>
      <c r="C1502" s="215">
        <v>20</v>
      </c>
      <c r="D1502" s="165" t="s">
        <v>3270</v>
      </c>
      <c r="E1502" s="334" t="s">
        <v>3228</v>
      </c>
      <c r="F1502" s="165">
        <v>437</v>
      </c>
      <c r="G1502" s="165">
        <v>1605</v>
      </c>
      <c r="H1502" s="165">
        <v>2.6404814369704224</v>
      </c>
      <c r="I1502" s="165">
        <v>3.2054750367408906</v>
      </c>
      <c r="J1502" s="165" t="s">
        <v>11281</v>
      </c>
      <c r="K1502" s="165" t="s">
        <v>10705</v>
      </c>
      <c r="L1502" s="165">
        <v>25.17</v>
      </c>
      <c r="M1502" s="165">
        <v>109.93</v>
      </c>
      <c r="N1502" s="165"/>
      <c r="O1502" s="44" t="s">
        <v>17</v>
      </c>
      <c r="P1502" s="165" t="s">
        <v>11779</v>
      </c>
    </row>
    <row r="1503" spans="1:16" s="74" customFormat="1" ht="13" customHeight="1" x14ac:dyDescent="0.15">
      <c r="A1503" s="44">
        <v>1502</v>
      </c>
      <c r="B1503" s="215" t="s">
        <v>6767</v>
      </c>
      <c r="C1503" s="215">
        <v>20</v>
      </c>
      <c r="D1503" s="165" t="s">
        <v>3270</v>
      </c>
      <c r="E1503" s="334" t="s">
        <v>3228</v>
      </c>
      <c r="F1503" s="165">
        <v>694</v>
      </c>
      <c r="G1503" s="165">
        <v>1609</v>
      </c>
      <c r="H1503" s="165">
        <v>2.8413594704548544</v>
      </c>
      <c r="I1503" s="165">
        <v>3.2065560440990302</v>
      </c>
      <c r="J1503" s="165" t="s">
        <v>11281</v>
      </c>
      <c r="K1503" s="165" t="s">
        <v>10705</v>
      </c>
      <c r="L1503" s="165">
        <v>25.17</v>
      </c>
      <c r="M1503" s="165">
        <v>110.64</v>
      </c>
      <c r="N1503" s="165"/>
      <c r="O1503" s="44" t="s">
        <v>17</v>
      </c>
      <c r="P1503" s="165" t="s">
        <v>11705</v>
      </c>
    </row>
    <row r="1504" spans="1:16" s="74" customFormat="1" ht="13" customHeight="1" x14ac:dyDescent="0.15">
      <c r="A1504" s="44">
        <v>1503</v>
      </c>
      <c r="B1504" s="215" t="s">
        <v>6767</v>
      </c>
      <c r="C1504" s="215">
        <v>20</v>
      </c>
      <c r="D1504" s="165" t="s">
        <v>3270</v>
      </c>
      <c r="E1504" s="334" t="s">
        <v>3228</v>
      </c>
      <c r="F1504" s="165">
        <v>642</v>
      </c>
      <c r="G1504" s="165">
        <v>1613</v>
      </c>
      <c r="H1504" s="165">
        <v>2.8075350280688531</v>
      </c>
      <c r="I1504" s="165">
        <v>3.2076343673889616</v>
      </c>
      <c r="J1504" s="165" t="s">
        <v>11281</v>
      </c>
      <c r="K1504" s="165" t="s">
        <v>10705</v>
      </c>
      <c r="L1504" s="165">
        <v>25.21</v>
      </c>
      <c r="M1504" s="165">
        <v>107.79</v>
      </c>
      <c r="N1504" s="165"/>
      <c r="O1504" s="44" t="s">
        <v>17</v>
      </c>
      <c r="P1504" s="165" t="s">
        <v>11706</v>
      </c>
    </row>
    <row r="1505" spans="1:16" s="74" customFormat="1" ht="13" customHeight="1" x14ac:dyDescent="0.15">
      <c r="A1505" s="44">
        <v>1504</v>
      </c>
      <c r="B1505" s="215" t="s">
        <v>6767</v>
      </c>
      <c r="C1505" s="215">
        <v>20</v>
      </c>
      <c r="D1505" s="165" t="s">
        <v>3270</v>
      </c>
      <c r="E1505" s="334" t="s">
        <v>3228</v>
      </c>
      <c r="F1505" s="165">
        <v>498.00000000000011</v>
      </c>
      <c r="G1505" s="165">
        <v>1616</v>
      </c>
      <c r="H1505" s="165">
        <v>2.6972293427597176</v>
      </c>
      <c r="I1505" s="165">
        <v>3.2084413564385672</v>
      </c>
      <c r="J1505" s="165" t="s">
        <v>11281</v>
      </c>
      <c r="K1505" s="165" t="s">
        <v>10705</v>
      </c>
      <c r="L1505" s="165">
        <v>26.42</v>
      </c>
      <c r="M1505" s="165">
        <v>108.47</v>
      </c>
      <c r="N1505" s="165"/>
      <c r="O1505" s="44" t="s">
        <v>17</v>
      </c>
      <c r="P1505" s="165" t="s">
        <v>11707</v>
      </c>
    </row>
    <row r="1506" spans="1:16" s="74" customFormat="1" ht="13" customHeight="1" x14ac:dyDescent="0.15">
      <c r="A1506" s="44">
        <v>1505</v>
      </c>
      <c r="B1506" s="215" t="s">
        <v>6767</v>
      </c>
      <c r="C1506" s="215">
        <v>20</v>
      </c>
      <c r="D1506" s="165" t="s">
        <v>3270</v>
      </c>
      <c r="E1506" s="334" t="s">
        <v>3228</v>
      </c>
      <c r="F1506" s="165">
        <v>282</v>
      </c>
      <c r="G1506" s="165">
        <v>1627</v>
      </c>
      <c r="H1506" s="165">
        <v>2.4502491083193605</v>
      </c>
      <c r="I1506" s="165">
        <v>3.2113875529368587</v>
      </c>
      <c r="J1506" s="165" t="s">
        <v>11281</v>
      </c>
      <c r="K1506" s="165" t="s">
        <v>10705</v>
      </c>
      <c r="L1506" s="165">
        <v>26</v>
      </c>
      <c r="M1506" s="165">
        <v>110.6</v>
      </c>
      <c r="N1506" s="165"/>
      <c r="O1506" s="44" t="s">
        <v>17</v>
      </c>
      <c r="P1506" s="165" t="s">
        <v>11708</v>
      </c>
    </row>
    <row r="1507" spans="1:16" s="74" customFormat="1" ht="13" customHeight="1" x14ac:dyDescent="0.15">
      <c r="A1507" s="44">
        <v>1506</v>
      </c>
      <c r="B1507" s="215" t="s">
        <v>6767</v>
      </c>
      <c r="C1507" s="215">
        <v>20</v>
      </c>
      <c r="D1507" s="165" t="s">
        <v>3270</v>
      </c>
      <c r="E1507" s="334" t="s">
        <v>3228</v>
      </c>
      <c r="F1507" s="165">
        <v>738</v>
      </c>
      <c r="G1507" s="165">
        <v>1639</v>
      </c>
      <c r="H1507" s="165">
        <v>2.8680563618230406</v>
      </c>
      <c r="I1507" s="165">
        <v>3.2145789535704989</v>
      </c>
      <c r="J1507" s="165" t="s">
        <v>11281</v>
      </c>
      <c r="K1507" s="165" t="s">
        <v>10705</v>
      </c>
      <c r="L1507" s="165">
        <v>25.75</v>
      </c>
      <c r="M1507" s="165">
        <v>104.61</v>
      </c>
      <c r="N1507" s="165"/>
      <c r="O1507" s="44" t="s">
        <v>17</v>
      </c>
      <c r="P1507" s="165" t="s">
        <v>11709</v>
      </c>
    </row>
    <row r="1508" spans="1:16" s="74" customFormat="1" ht="13" customHeight="1" x14ac:dyDescent="0.15">
      <c r="A1508" s="44">
        <v>1507</v>
      </c>
      <c r="B1508" s="215" t="s">
        <v>6767</v>
      </c>
      <c r="C1508" s="215">
        <v>20</v>
      </c>
      <c r="D1508" s="165" t="s">
        <v>3270</v>
      </c>
      <c r="E1508" s="334" t="s">
        <v>3228</v>
      </c>
      <c r="F1508" s="165">
        <v>497</v>
      </c>
      <c r="G1508" s="165">
        <v>1641</v>
      </c>
      <c r="H1508" s="165">
        <v>2.6963563887333324</v>
      </c>
      <c r="I1508" s="165">
        <v>3.2151085810530931</v>
      </c>
      <c r="J1508" s="165" t="s">
        <v>11281</v>
      </c>
      <c r="K1508" s="165" t="s">
        <v>10705</v>
      </c>
      <c r="L1508" s="165">
        <v>25.58</v>
      </c>
      <c r="M1508" s="165">
        <v>108.33</v>
      </c>
      <c r="N1508" s="165"/>
      <c r="O1508" s="44" t="s">
        <v>17</v>
      </c>
      <c r="P1508" s="165" t="s">
        <v>11560</v>
      </c>
    </row>
    <row r="1509" spans="1:16" s="74" customFormat="1" ht="13" customHeight="1" x14ac:dyDescent="0.15">
      <c r="A1509" s="44">
        <v>1508</v>
      </c>
      <c r="B1509" s="215" t="s">
        <v>6767</v>
      </c>
      <c r="C1509" s="215">
        <v>20</v>
      </c>
      <c r="D1509" s="165" t="s">
        <v>3270</v>
      </c>
      <c r="E1509" s="334" t="s">
        <v>3228</v>
      </c>
      <c r="F1509" s="165">
        <v>1027</v>
      </c>
      <c r="G1509" s="165">
        <v>1644</v>
      </c>
      <c r="H1509" s="165">
        <v>3.0115704435972779</v>
      </c>
      <c r="I1509" s="165">
        <v>3.2159018132040322</v>
      </c>
      <c r="J1509" s="165" t="s">
        <v>11281</v>
      </c>
      <c r="K1509" s="165" t="s">
        <v>10705</v>
      </c>
      <c r="L1509" s="165">
        <v>25.45</v>
      </c>
      <c r="M1509" s="165">
        <v>109.93</v>
      </c>
      <c r="N1509" s="165"/>
      <c r="O1509" s="44" t="s">
        <v>17</v>
      </c>
      <c r="P1509" s="165" t="s">
        <v>11561</v>
      </c>
    </row>
    <row r="1510" spans="1:16" s="74" customFormat="1" ht="13" customHeight="1" x14ac:dyDescent="0.15">
      <c r="A1510" s="44">
        <v>1509</v>
      </c>
      <c r="B1510" s="215" t="s">
        <v>6767</v>
      </c>
      <c r="C1510" s="215">
        <v>20</v>
      </c>
      <c r="D1510" s="165" t="s">
        <v>3270</v>
      </c>
      <c r="E1510" s="334" t="s">
        <v>3228</v>
      </c>
      <c r="F1510" s="165">
        <v>877.99999999999989</v>
      </c>
      <c r="G1510" s="165">
        <v>1676</v>
      </c>
      <c r="H1510" s="165">
        <v>2.9434945159061026</v>
      </c>
      <c r="I1510" s="165">
        <v>3.2242740142942581</v>
      </c>
      <c r="J1510" s="165" t="s">
        <v>11281</v>
      </c>
      <c r="K1510" s="165" t="s">
        <v>10705</v>
      </c>
      <c r="L1510" s="165">
        <v>25.55</v>
      </c>
      <c r="M1510" s="165">
        <v>107.96</v>
      </c>
      <c r="N1510" s="165"/>
      <c r="O1510" s="44" t="s">
        <v>17</v>
      </c>
      <c r="P1510" s="165" t="s">
        <v>11562</v>
      </c>
    </row>
    <row r="1511" spans="1:16" s="74" customFormat="1" ht="13" customHeight="1" x14ac:dyDescent="0.15">
      <c r="A1511" s="44">
        <v>1510</v>
      </c>
      <c r="B1511" s="215" t="s">
        <v>6767</v>
      </c>
      <c r="C1511" s="215">
        <v>20</v>
      </c>
      <c r="D1511" s="165" t="s">
        <v>3270</v>
      </c>
      <c r="E1511" s="334" t="s">
        <v>3228</v>
      </c>
      <c r="F1511" s="165">
        <v>554</v>
      </c>
      <c r="G1511" s="165">
        <v>1700</v>
      </c>
      <c r="H1511" s="165">
        <v>2.7435097647284299</v>
      </c>
      <c r="I1511" s="165">
        <v>3.2304489213782732</v>
      </c>
      <c r="J1511" s="165" t="s">
        <v>11281</v>
      </c>
      <c r="K1511" s="165" t="s">
        <v>10705</v>
      </c>
      <c r="L1511" s="165">
        <v>25.03</v>
      </c>
      <c r="M1511" s="165">
        <v>106.12</v>
      </c>
      <c r="N1511" s="165"/>
      <c r="O1511" s="44" t="s">
        <v>17</v>
      </c>
      <c r="P1511" s="165" t="s">
        <v>11485</v>
      </c>
    </row>
    <row r="1512" spans="1:16" s="74" customFormat="1" ht="13" customHeight="1" x14ac:dyDescent="0.15">
      <c r="A1512" s="44">
        <v>1511</v>
      </c>
      <c r="B1512" s="215" t="s">
        <v>6767</v>
      </c>
      <c r="C1512" s="215">
        <v>20</v>
      </c>
      <c r="D1512" s="165" t="s">
        <v>3270</v>
      </c>
      <c r="E1512" s="334" t="s">
        <v>3228</v>
      </c>
      <c r="F1512" s="165">
        <v>565</v>
      </c>
      <c r="G1512" s="165">
        <v>1703</v>
      </c>
      <c r="H1512" s="165">
        <v>2.7520484478194387</v>
      </c>
      <c r="I1512" s="165">
        <v>3.2312146479626014</v>
      </c>
      <c r="J1512" s="165" t="s">
        <v>11281</v>
      </c>
      <c r="K1512" s="165" t="s">
        <v>10705</v>
      </c>
      <c r="L1512" s="165">
        <v>24.75</v>
      </c>
      <c r="M1512" s="165">
        <v>106</v>
      </c>
      <c r="N1512" s="165"/>
      <c r="O1512" s="44" t="s">
        <v>17</v>
      </c>
      <c r="P1512" s="165" t="s">
        <v>11486</v>
      </c>
    </row>
    <row r="1513" spans="1:16" s="74" customFormat="1" ht="13" customHeight="1" x14ac:dyDescent="0.15">
      <c r="A1513" s="44">
        <v>1512</v>
      </c>
      <c r="B1513" s="215" t="s">
        <v>6767</v>
      </c>
      <c r="C1513" s="215">
        <v>20</v>
      </c>
      <c r="D1513" s="165" t="s">
        <v>3270</v>
      </c>
      <c r="E1513" s="334" t="s">
        <v>3228</v>
      </c>
      <c r="F1513" s="165">
        <v>816</v>
      </c>
      <c r="G1513" s="165">
        <v>1726</v>
      </c>
      <c r="H1513" s="165">
        <v>2.9116901587538604</v>
      </c>
      <c r="I1513" s="165">
        <v>3.237040791379191</v>
      </c>
      <c r="J1513" s="165" t="s">
        <v>11281</v>
      </c>
      <c r="K1513" s="165" t="s">
        <v>10705</v>
      </c>
      <c r="L1513" s="165">
        <v>26.37</v>
      </c>
      <c r="M1513" s="165">
        <v>106.97</v>
      </c>
      <c r="N1513" s="165"/>
      <c r="O1513" s="44" t="s">
        <v>17</v>
      </c>
      <c r="P1513" s="165" t="s">
        <v>11487</v>
      </c>
    </row>
    <row r="1514" spans="1:16" s="74" customFormat="1" ht="13" customHeight="1" x14ac:dyDescent="0.15">
      <c r="A1514" s="44">
        <v>1513</v>
      </c>
      <c r="B1514" s="215" t="s">
        <v>6767</v>
      </c>
      <c r="C1514" s="215">
        <v>20</v>
      </c>
      <c r="D1514" s="165" t="s">
        <v>3270</v>
      </c>
      <c r="E1514" s="334" t="s">
        <v>3228</v>
      </c>
      <c r="F1514" s="165">
        <v>513</v>
      </c>
      <c r="G1514" s="165">
        <v>1749</v>
      </c>
      <c r="H1514" s="165">
        <v>2.7101173651118167</v>
      </c>
      <c r="I1514" s="165">
        <v>3.2427898094786771</v>
      </c>
      <c r="J1514" s="165" t="s">
        <v>11281</v>
      </c>
      <c r="K1514" s="165" t="s">
        <v>10705</v>
      </c>
      <c r="L1514" s="165">
        <v>25.43</v>
      </c>
      <c r="M1514" s="165">
        <v>106.96</v>
      </c>
      <c r="N1514" s="165"/>
      <c r="O1514" s="44" t="s">
        <v>17</v>
      </c>
      <c r="P1514" s="165" t="s">
        <v>11334</v>
      </c>
    </row>
    <row r="1515" spans="1:16" s="74" customFormat="1" ht="13" customHeight="1" x14ac:dyDescent="0.15">
      <c r="A1515" s="44">
        <v>1514</v>
      </c>
      <c r="B1515" s="215" t="s">
        <v>6767</v>
      </c>
      <c r="C1515" s="215">
        <v>20</v>
      </c>
      <c r="D1515" s="165" t="s">
        <v>3270</v>
      </c>
      <c r="E1515" s="334" t="s">
        <v>3228</v>
      </c>
      <c r="F1515" s="165">
        <v>1328</v>
      </c>
      <c r="G1515" s="165">
        <v>1754</v>
      </c>
      <c r="H1515" s="165">
        <v>3.1231980750319988</v>
      </c>
      <c r="I1515" s="165">
        <v>3.2440295890300224</v>
      </c>
      <c r="J1515" s="165" t="s">
        <v>11281</v>
      </c>
      <c r="K1515" s="165" t="s">
        <v>10705</v>
      </c>
      <c r="L1515" s="165">
        <v>24.98</v>
      </c>
      <c r="M1515" s="165">
        <v>112.98</v>
      </c>
      <c r="N1515" s="165"/>
      <c r="O1515" s="44" t="s">
        <v>17</v>
      </c>
      <c r="P1515" s="165" t="s">
        <v>11411</v>
      </c>
    </row>
    <row r="1516" spans="1:16" s="74" customFormat="1" ht="13" customHeight="1" x14ac:dyDescent="0.15">
      <c r="A1516" s="44">
        <v>1515</v>
      </c>
      <c r="B1516" s="215" t="s">
        <v>6767</v>
      </c>
      <c r="C1516" s="215">
        <v>20</v>
      </c>
      <c r="D1516" s="165" t="s">
        <v>3270</v>
      </c>
      <c r="E1516" s="334" t="s">
        <v>3228</v>
      </c>
      <c r="F1516" s="165">
        <v>771</v>
      </c>
      <c r="G1516" s="165">
        <v>1782</v>
      </c>
      <c r="H1516" s="165">
        <v>2.8870543780509568</v>
      </c>
      <c r="I1516" s="165">
        <v>3.2509076997008561</v>
      </c>
      <c r="J1516" s="165" t="s">
        <v>11281</v>
      </c>
      <c r="K1516" s="165" t="s">
        <v>10705</v>
      </c>
      <c r="L1516" s="165">
        <v>27.7</v>
      </c>
      <c r="M1516" s="165">
        <v>109.34</v>
      </c>
      <c r="N1516" s="165"/>
      <c r="O1516" s="44" t="s">
        <v>17</v>
      </c>
      <c r="P1516" s="165" t="s">
        <v>11336</v>
      </c>
    </row>
    <row r="1517" spans="1:16" s="74" customFormat="1" ht="13" customHeight="1" x14ac:dyDescent="0.15">
      <c r="A1517" s="44">
        <v>1516</v>
      </c>
      <c r="B1517" s="215" t="s">
        <v>6767</v>
      </c>
      <c r="C1517" s="215">
        <v>20</v>
      </c>
      <c r="D1517" s="165" t="s">
        <v>3270</v>
      </c>
      <c r="E1517" s="334" t="s">
        <v>3228</v>
      </c>
      <c r="F1517" s="165">
        <v>1263</v>
      </c>
      <c r="G1517" s="165">
        <v>1783</v>
      </c>
      <c r="H1517" s="165">
        <v>3.1014033505553313</v>
      </c>
      <c r="I1517" s="165">
        <v>3.2511513431753545</v>
      </c>
      <c r="J1517" s="165" t="s">
        <v>11281</v>
      </c>
      <c r="K1517" s="165" t="s">
        <v>10705</v>
      </c>
      <c r="L1517" s="165">
        <v>25.1</v>
      </c>
      <c r="M1517" s="165">
        <v>108.62</v>
      </c>
      <c r="N1517" s="165"/>
      <c r="O1517" s="44" t="s">
        <v>17</v>
      </c>
      <c r="P1517" s="165" t="s">
        <v>11337</v>
      </c>
    </row>
    <row r="1518" spans="1:16" s="74" customFormat="1" ht="13" customHeight="1" x14ac:dyDescent="0.15">
      <c r="A1518" s="44">
        <v>1517</v>
      </c>
      <c r="B1518" s="215" t="s">
        <v>6767</v>
      </c>
      <c r="C1518" s="215">
        <v>20</v>
      </c>
      <c r="D1518" s="165" t="s">
        <v>3270</v>
      </c>
      <c r="E1518" s="334" t="s">
        <v>3228</v>
      </c>
      <c r="F1518" s="165">
        <v>1130</v>
      </c>
      <c r="G1518" s="165">
        <v>1810</v>
      </c>
      <c r="H1518" s="165">
        <v>3.0530784434834186</v>
      </c>
      <c r="I1518" s="165">
        <v>3.2576785748691846</v>
      </c>
      <c r="J1518" s="165" t="s">
        <v>11281</v>
      </c>
      <c r="K1518" s="165" t="s">
        <v>10705</v>
      </c>
      <c r="L1518" s="165">
        <v>26.25</v>
      </c>
      <c r="M1518" s="165">
        <v>113.68</v>
      </c>
      <c r="N1518" s="165"/>
      <c r="O1518" s="44" t="s">
        <v>17</v>
      </c>
      <c r="P1518" s="165" t="s">
        <v>11414</v>
      </c>
    </row>
    <row r="1519" spans="1:16" s="74" customFormat="1" ht="13" customHeight="1" x14ac:dyDescent="0.15">
      <c r="A1519" s="44">
        <v>1518</v>
      </c>
      <c r="B1519" s="215" t="s">
        <v>6767</v>
      </c>
      <c r="C1519" s="215">
        <v>20</v>
      </c>
      <c r="D1519" s="165" t="s">
        <v>3270</v>
      </c>
      <c r="E1519" s="334" t="s">
        <v>3228</v>
      </c>
      <c r="F1519" s="165">
        <v>817</v>
      </c>
      <c r="G1519" s="165">
        <v>1813</v>
      </c>
      <c r="H1519" s="165">
        <v>2.9122220565324151</v>
      </c>
      <c r="I1519" s="165">
        <v>3.2583978040955093</v>
      </c>
      <c r="J1519" s="165" t="s">
        <v>11281</v>
      </c>
      <c r="K1519" s="165" t="s">
        <v>10705</v>
      </c>
      <c r="L1519" s="165">
        <v>26.02</v>
      </c>
      <c r="M1519" s="165">
        <v>108.2</v>
      </c>
      <c r="N1519" s="165"/>
      <c r="O1519" s="44" t="s">
        <v>17</v>
      </c>
      <c r="P1519" s="165" t="s">
        <v>11415</v>
      </c>
    </row>
    <row r="1520" spans="1:16" s="74" customFormat="1" ht="13" customHeight="1" x14ac:dyDescent="0.15">
      <c r="A1520" s="44">
        <v>1519</v>
      </c>
      <c r="B1520" s="215" t="s">
        <v>6767</v>
      </c>
      <c r="C1520" s="215">
        <v>20</v>
      </c>
      <c r="D1520" s="165" t="s">
        <v>3270</v>
      </c>
      <c r="E1520" s="334" t="s">
        <v>3228</v>
      </c>
      <c r="F1520" s="165">
        <v>194</v>
      </c>
      <c r="G1520" s="165">
        <v>1816</v>
      </c>
      <c r="H1520" s="165">
        <v>2.2878017299302265</v>
      </c>
      <c r="I1520" s="165">
        <v>3.2591158441850663</v>
      </c>
      <c r="J1520" s="165" t="s">
        <v>11281</v>
      </c>
      <c r="K1520" s="165" t="s">
        <v>10705</v>
      </c>
      <c r="L1520" s="165">
        <v>27.1</v>
      </c>
      <c r="M1520" s="165">
        <v>118.1</v>
      </c>
      <c r="N1520" s="165"/>
      <c r="O1520" s="44" t="s">
        <v>17</v>
      </c>
      <c r="P1520" s="165" t="s">
        <v>11416</v>
      </c>
    </row>
    <row r="1521" spans="1:16" s="74" customFormat="1" ht="13" customHeight="1" x14ac:dyDescent="0.15">
      <c r="A1521" s="44">
        <v>1520</v>
      </c>
      <c r="B1521" s="215" t="s">
        <v>6767</v>
      </c>
      <c r="C1521" s="215">
        <v>20</v>
      </c>
      <c r="D1521" s="165" t="s">
        <v>3270</v>
      </c>
      <c r="E1521" s="334" t="s">
        <v>3228</v>
      </c>
      <c r="F1521" s="165">
        <v>1167</v>
      </c>
      <c r="G1521" s="165">
        <v>1818</v>
      </c>
      <c r="H1521" s="165">
        <v>3.0670708560453699</v>
      </c>
      <c r="I1521" s="165">
        <v>3.2595938788859486</v>
      </c>
      <c r="J1521" s="165" t="s">
        <v>11281</v>
      </c>
      <c r="K1521" s="165" t="s">
        <v>10705</v>
      </c>
      <c r="L1521" s="165">
        <v>25.1</v>
      </c>
      <c r="M1521" s="165">
        <v>109.63</v>
      </c>
      <c r="N1521" s="165"/>
      <c r="O1521" s="44" t="s">
        <v>17</v>
      </c>
      <c r="P1521" s="165" t="s">
        <v>11494</v>
      </c>
    </row>
    <row r="1522" spans="1:16" s="74" customFormat="1" ht="13" customHeight="1" x14ac:dyDescent="0.15">
      <c r="A1522" s="44">
        <v>1521</v>
      </c>
      <c r="B1522" s="215" t="s">
        <v>6767</v>
      </c>
      <c r="C1522" s="215">
        <v>20</v>
      </c>
      <c r="D1522" s="165" t="s">
        <v>3270</v>
      </c>
      <c r="E1522" s="334" t="s">
        <v>3228</v>
      </c>
      <c r="F1522" s="165">
        <v>712</v>
      </c>
      <c r="G1522" s="165">
        <v>1822</v>
      </c>
      <c r="H1522" s="165">
        <v>2.8524799936368561</v>
      </c>
      <c r="I1522" s="165">
        <v>3.2605483726369795</v>
      </c>
      <c r="J1522" s="165" t="s">
        <v>11281</v>
      </c>
      <c r="K1522" s="165" t="s">
        <v>10705</v>
      </c>
      <c r="L1522" s="165">
        <v>24.95</v>
      </c>
      <c r="M1522" s="165">
        <v>112.86</v>
      </c>
      <c r="N1522" s="165"/>
      <c r="O1522" s="44" t="s">
        <v>17</v>
      </c>
      <c r="P1522" s="165" t="s">
        <v>11572</v>
      </c>
    </row>
    <row r="1523" spans="1:16" s="74" customFormat="1" ht="13" customHeight="1" x14ac:dyDescent="0.15">
      <c r="A1523" s="44">
        <v>1522</v>
      </c>
      <c r="B1523" s="215" t="s">
        <v>6767</v>
      </c>
      <c r="C1523" s="215">
        <v>20</v>
      </c>
      <c r="D1523" s="165" t="s">
        <v>3270</v>
      </c>
      <c r="E1523" s="334" t="s">
        <v>3228</v>
      </c>
      <c r="F1523" s="165">
        <v>767</v>
      </c>
      <c r="G1523" s="165">
        <v>1823</v>
      </c>
      <c r="H1523" s="165">
        <v>2.8847953639489807</v>
      </c>
      <c r="I1523" s="165">
        <v>3.2607866686549771</v>
      </c>
      <c r="J1523" s="165" t="s">
        <v>11281</v>
      </c>
      <c r="K1523" s="165" t="s">
        <v>10705</v>
      </c>
      <c r="L1523" s="165">
        <v>24.9</v>
      </c>
      <c r="M1523" s="165">
        <v>114</v>
      </c>
      <c r="N1523" s="165"/>
      <c r="O1523" s="44" t="s">
        <v>17</v>
      </c>
      <c r="P1523" s="165" t="s">
        <v>11573</v>
      </c>
    </row>
    <row r="1524" spans="1:16" s="74" customFormat="1" ht="13" customHeight="1" x14ac:dyDescent="0.15">
      <c r="A1524" s="44">
        <v>1523</v>
      </c>
      <c r="B1524" s="215" t="s">
        <v>6767</v>
      </c>
      <c r="C1524" s="215">
        <v>20</v>
      </c>
      <c r="D1524" s="165" t="s">
        <v>3270</v>
      </c>
      <c r="E1524" s="334" t="s">
        <v>3228</v>
      </c>
      <c r="F1524" s="165">
        <v>706</v>
      </c>
      <c r="G1524" s="165">
        <v>1829</v>
      </c>
      <c r="H1524" s="165">
        <v>2.8488047010518041</v>
      </c>
      <c r="I1524" s="165">
        <v>3.2622137054764169</v>
      </c>
      <c r="J1524" s="165" t="s">
        <v>11281</v>
      </c>
      <c r="K1524" s="165" t="s">
        <v>10705</v>
      </c>
      <c r="L1524" s="165">
        <v>25.9</v>
      </c>
      <c r="M1524" s="165">
        <v>107.68</v>
      </c>
      <c r="N1524" s="165"/>
      <c r="O1524" s="44" t="s">
        <v>17</v>
      </c>
      <c r="P1524" s="165" t="s">
        <v>11497</v>
      </c>
    </row>
    <row r="1525" spans="1:16" s="74" customFormat="1" ht="13" customHeight="1" x14ac:dyDescent="0.15">
      <c r="A1525" s="44">
        <v>1524</v>
      </c>
      <c r="B1525" s="215" t="s">
        <v>6767</v>
      </c>
      <c r="C1525" s="215">
        <v>20</v>
      </c>
      <c r="D1525" s="165" t="s">
        <v>3270</v>
      </c>
      <c r="E1525" s="334" t="s">
        <v>3228</v>
      </c>
      <c r="F1525" s="165">
        <v>626</v>
      </c>
      <c r="G1525" s="165">
        <v>1843</v>
      </c>
      <c r="H1525" s="165">
        <v>2.7965743332104287</v>
      </c>
      <c r="I1525" s="165">
        <v>3.2655253352190741</v>
      </c>
      <c r="J1525" s="165" t="s">
        <v>11281</v>
      </c>
      <c r="K1525" s="165" t="s">
        <v>10705</v>
      </c>
      <c r="L1525" s="165">
        <v>23.2</v>
      </c>
      <c r="M1525" s="165">
        <v>100.85</v>
      </c>
      <c r="N1525" s="165"/>
      <c r="O1525" s="44" t="s">
        <v>17</v>
      </c>
      <c r="P1525" s="165" t="s">
        <v>11421</v>
      </c>
    </row>
    <row r="1526" spans="1:16" s="74" customFormat="1" ht="13" customHeight="1" x14ac:dyDescent="0.15">
      <c r="A1526" s="44">
        <v>1525</v>
      </c>
      <c r="B1526" s="215" t="s">
        <v>6767</v>
      </c>
      <c r="C1526" s="215">
        <v>20</v>
      </c>
      <c r="D1526" s="165" t="s">
        <v>3270</v>
      </c>
      <c r="E1526" s="334" t="s">
        <v>3228</v>
      </c>
      <c r="F1526" s="165">
        <v>650</v>
      </c>
      <c r="G1526" s="165">
        <v>1854</v>
      </c>
      <c r="H1526" s="165">
        <v>2.8129133566428561</v>
      </c>
      <c r="I1526" s="165">
        <v>3.2681097298084785</v>
      </c>
      <c r="J1526" s="165" t="s">
        <v>11281</v>
      </c>
      <c r="K1526" s="165" t="s">
        <v>10705</v>
      </c>
      <c r="L1526" s="165">
        <v>24.98</v>
      </c>
      <c r="M1526" s="165">
        <v>112.82</v>
      </c>
      <c r="N1526" s="165"/>
      <c r="O1526" s="44" t="s">
        <v>17</v>
      </c>
      <c r="P1526" s="165" t="s">
        <v>11499</v>
      </c>
    </row>
    <row r="1527" spans="1:16" s="74" customFormat="1" ht="13" customHeight="1" x14ac:dyDescent="0.15">
      <c r="A1527" s="44">
        <v>1526</v>
      </c>
      <c r="B1527" s="215" t="s">
        <v>6767</v>
      </c>
      <c r="C1527" s="215">
        <v>20</v>
      </c>
      <c r="D1527" s="165" t="s">
        <v>3270</v>
      </c>
      <c r="E1527" s="334" t="s">
        <v>3228</v>
      </c>
      <c r="F1527" s="165">
        <v>972.00000000000011</v>
      </c>
      <c r="G1527" s="165">
        <v>1855</v>
      </c>
      <c r="H1527" s="165">
        <v>2.9876662649262751</v>
      </c>
      <c r="I1527" s="165">
        <v>3.2683439139510648</v>
      </c>
      <c r="J1527" s="165" t="s">
        <v>11281</v>
      </c>
      <c r="K1527" s="165" t="s">
        <v>10705</v>
      </c>
      <c r="L1527" s="165">
        <v>26</v>
      </c>
      <c r="M1527" s="165">
        <v>110.6</v>
      </c>
      <c r="N1527" s="165"/>
      <c r="O1527" s="44" t="s">
        <v>17</v>
      </c>
      <c r="P1527" s="165" t="s">
        <v>11577</v>
      </c>
    </row>
    <row r="1528" spans="1:16" s="74" customFormat="1" ht="13" customHeight="1" x14ac:dyDescent="0.15">
      <c r="A1528" s="44">
        <v>1527</v>
      </c>
      <c r="B1528" s="215" t="s">
        <v>6767</v>
      </c>
      <c r="C1528" s="215">
        <v>20</v>
      </c>
      <c r="D1528" s="165" t="s">
        <v>3270</v>
      </c>
      <c r="E1528" s="334" t="s">
        <v>3228</v>
      </c>
      <c r="F1528" s="165">
        <v>1049</v>
      </c>
      <c r="G1528" s="165">
        <v>1863</v>
      </c>
      <c r="H1528" s="165">
        <v>3.020775488193558</v>
      </c>
      <c r="I1528" s="165">
        <v>3.270212854896243</v>
      </c>
      <c r="J1528" s="165" t="s">
        <v>11281</v>
      </c>
      <c r="K1528" s="165" t="s">
        <v>10705</v>
      </c>
      <c r="L1528" s="165">
        <v>25.5</v>
      </c>
      <c r="M1528" s="165">
        <v>113.78</v>
      </c>
      <c r="N1528" s="165"/>
      <c r="O1528" s="44" t="s">
        <v>17</v>
      </c>
      <c r="P1528" s="165" t="s">
        <v>11578</v>
      </c>
    </row>
    <row r="1529" spans="1:16" s="74" customFormat="1" ht="13" customHeight="1" x14ac:dyDescent="0.15">
      <c r="A1529" s="44">
        <v>1528</v>
      </c>
      <c r="B1529" s="215" t="s">
        <v>6767</v>
      </c>
      <c r="C1529" s="215">
        <v>20</v>
      </c>
      <c r="D1529" s="165" t="s">
        <v>3270</v>
      </c>
      <c r="E1529" s="334" t="s">
        <v>3228</v>
      </c>
      <c r="F1529" s="165">
        <v>754</v>
      </c>
      <c r="G1529" s="165">
        <v>1865</v>
      </c>
      <c r="H1529" s="165">
        <v>2.8773713458697743</v>
      </c>
      <c r="I1529" s="165">
        <v>3.2706788361447066</v>
      </c>
      <c r="J1529" s="165" t="s">
        <v>11281</v>
      </c>
      <c r="K1529" s="165" t="s">
        <v>10705</v>
      </c>
      <c r="L1529" s="165">
        <v>26.73</v>
      </c>
      <c r="M1529" s="165">
        <v>109.35</v>
      </c>
      <c r="N1529" s="165"/>
      <c r="O1529" s="44" t="s">
        <v>17</v>
      </c>
      <c r="P1529" s="165" t="s">
        <v>11656</v>
      </c>
    </row>
    <row r="1530" spans="1:16" s="74" customFormat="1" ht="13" customHeight="1" x14ac:dyDescent="0.15">
      <c r="A1530" s="44">
        <v>1529</v>
      </c>
      <c r="B1530" s="215" t="s">
        <v>6767</v>
      </c>
      <c r="C1530" s="215">
        <v>20</v>
      </c>
      <c r="D1530" s="165" t="s">
        <v>3270</v>
      </c>
      <c r="E1530" s="334" t="s">
        <v>3228</v>
      </c>
      <c r="F1530" s="165">
        <v>505.99999999999972</v>
      </c>
      <c r="G1530" s="165">
        <v>1867</v>
      </c>
      <c r="H1530" s="165">
        <v>2.7041505168397992</v>
      </c>
      <c r="I1530" s="165">
        <v>3.2711443179490782</v>
      </c>
      <c r="J1530" s="165" t="s">
        <v>11281</v>
      </c>
      <c r="K1530" s="165" t="s">
        <v>10705</v>
      </c>
      <c r="L1530" s="165">
        <v>28.3</v>
      </c>
      <c r="M1530" s="165">
        <v>114.7</v>
      </c>
      <c r="N1530" s="165"/>
      <c r="O1530" s="44" t="s">
        <v>17</v>
      </c>
      <c r="P1530" s="165" t="s">
        <v>11657</v>
      </c>
    </row>
    <row r="1531" spans="1:16" s="74" customFormat="1" ht="13" customHeight="1" x14ac:dyDescent="0.15">
      <c r="A1531" s="44">
        <v>1530</v>
      </c>
      <c r="B1531" s="215" t="s">
        <v>6767</v>
      </c>
      <c r="C1531" s="215">
        <v>20</v>
      </c>
      <c r="D1531" s="165" t="s">
        <v>3270</v>
      </c>
      <c r="E1531" s="334" t="s">
        <v>3228</v>
      </c>
      <c r="F1531" s="165">
        <v>878.99999999999989</v>
      </c>
      <c r="G1531" s="165">
        <v>1873</v>
      </c>
      <c r="H1531" s="165">
        <v>2.9439888750737722</v>
      </c>
      <c r="I1531" s="165">
        <v>3.2725377773752378</v>
      </c>
      <c r="J1531" s="165" t="s">
        <v>11281</v>
      </c>
      <c r="K1531" s="165" t="s">
        <v>10705</v>
      </c>
      <c r="L1531" s="165">
        <v>26.35</v>
      </c>
      <c r="M1531" s="165">
        <v>110.2</v>
      </c>
      <c r="N1531" s="165"/>
      <c r="O1531" s="44" t="s">
        <v>17</v>
      </c>
      <c r="P1531" s="165" t="s">
        <v>11734</v>
      </c>
    </row>
    <row r="1532" spans="1:16" s="74" customFormat="1" ht="13" customHeight="1" x14ac:dyDescent="0.15">
      <c r="A1532" s="44">
        <v>1531</v>
      </c>
      <c r="B1532" s="215" t="s">
        <v>6767</v>
      </c>
      <c r="C1532" s="215">
        <v>20</v>
      </c>
      <c r="D1532" s="165" t="s">
        <v>3270</v>
      </c>
      <c r="E1532" s="334" t="s">
        <v>3228</v>
      </c>
      <c r="F1532" s="165">
        <v>1055</v>
      </c>
      <c r="G1532" s="165">
        <v>1917</v>
      </c>
      <c r="H1532" s="165">
        <v>3.0232524596337105</v>
      </c>
      <c r="I1532" s="165">
        <v>3.2826221128780619</v>
      </c>
      <c r="J1532" s="165" t="s">
        <v>11281</v>
      </c>
      <c r="K1532" s="165" t="s">
        <v>10705</v>
      </c>
      <c r="L1532" s="165">
        <v>25.5</v>
      </c>
      <c r="M1532" s="165">
        <v>111.36</v>
      </c>
      <c r="N1532" s="165"/>
      <c r="O1532" s="44" t="s">
        <v>17</v>
      </c>
      <c r="P1532" s="165" t="s">
        <v>11735</v>
      </c>
    </row>
    <row r="1533" spans="1:16" s="74" customFormat="1" ht="13" customHeight="1" x14ac:dyDescent="0.15">
      <c r="A1533" s="44">
        <v>1532</v>
      </c>
      <c r="B1533" s="215" t="s">
        <v>6767</v>
      </c>
      <c r="C1533" s="215">
        <v>20</v>
      </c>
      <c r="D1533" s="165" t="s">
        <v>3270</v>
      </c>
      <c r="E1533" s="334" t="s">
        <v>3228</v>
      </c>
      <c r="F1533" s="165">
        <v>2270</v>
      </c>
      <c r="G1533" s="165">
        <v>1967</v>
      </c>
      <c r="H1533" s="165">
        <v>3.3560258571931216</v>
      </c>
      <c r="I1533" s="165">
        <v>3.2938043599193367</v>
      </c>
      <c r="J1533" s="165" t="s">
        <v>11281</v>
      </c>
      <c r="K1533" s="165" t="s">
        <v>10705</v>
      </c>
      <c r="L1533" s="165">
        <v>26.7</v>
      </c>
      <c r="M1533" s="165">
        <v>118</v>
      </c>
      <c r="N1533" s="165"/>
      <c r="O1533" s="44" t="s">
        <v>17</v>
      </c>
      <c r="P1533" s="165" t="s">
        <v>11736</v>
      </c>
    </row>
    <row r="1534" spans="1:16" s="74" customFormat="1" ht="13" customHeight="1" x14ac:dyDescent="0.15">
      <c r="A1534" s="44">
        <v>1533</v>
      </c>
      <c r="B1534" s="215" t="s">
        <v>6767</v>
      </c>
      <c r="C1534" s="215">
        <v>20</v>
      </c>
      <c r="D1534" s="165" t="s">
        <v>3270</v>
      </c>
      <c r="E1534" s="334" t="s">
        <v>3228</v>
      </c>
      <c r="F1534" s="165">
        <v>961</v>
      </c>
      <c r="G1534" s="165">
        <v>1968</v>
      </c>
      <c r="H1534" s="165">
        <v>2.9827233876685448</v>
      </c>
      <c r="I1534" s="165">
        <v>3.2940250940953231</v>
      </c>
      <c r="J1534" s="165" t="s">
        <v>11281</v>
      </c>
      <c r="K1534" s="165" t="s">
        <v>10705</v>
      </c>
      <c r="L1534" s="165">
        <v>24.9</v>
      </c>
      <c r="M1534" s="165">
        <v>112.8</v>
      </c>
      <c r="N1534" s="165"/>
      <c r="O1534" s="44" t="s">
        <v>17</v>
      </c>
      <c r="P1534" s="165" t="s">
        <v>11737</v>
      </c>
    </row>
    <row r="1535" spans="1:16" s="74" customFormat="1" ht="13" customHeight="1" x14ac:dyDescent="0.15">
      <c r="A1535" s="44">
        <v>1534</v>
      </c>
      <c r="B1535" s="215" t="s">
        <v>6767</v>
      </c>
      <c r="C1535" s="215">
        <v>20</v>
      </c>
      <c r="D1535" s="165" t="s">
        <v>3270</v>
      </c>
      <c r="E1535" s="334" t="s">
        <v>3228</v>
      </c>
      <c r="F1535" s="165">
        <v>836</v>
      </c>
      <c r="G1535" s="165">
        <v>1970</v>
      </c>
      <c r="H1535" s="165">
        <v>2.9222062774390163</v>
      </c>
      <c r="I1535" s="165">
        <v>3.2944662261615933</v>
      </c>
      <c r="J1535" s="165" t="s">
        <v>11281</v>
      </c>
      <c r="K1535" s="165" t="s">
        <v>10705</v>
      </c>
      <c r="L1535" s="165">
        <v>26.33</v>
      </c>
      <c r="M1535" s="165">
        <v>108.16</v>
      </c>
      <c r="N1535" s="165"/>
      <c r="O1535" s="44" t="s">
        <v>17</v>
      </c>
      <c r="P1535" s="165" t="s">
        <v>11738</v>
      </c>
    </row>
    <row r="1536" spans="1:16" s="74" customFormat="1" ht="13" customHeight="1" x14ac:dyDescent="0.15">
      <c r="A1536" s="44">
        <v>1535</v>
      </c>
      <c r="B1536" s="215" t="s">
        <v>6767</v>
      </c>
      <c r="C1536" s="215">
        <v>20</v>
      </c>
      <c r="D1536" s="165" t="s">
        <v>3270</v>
      </c>
      <c r="E1536" s="334" t="s">
        <v>3228</v>
      </c>
      <c r="F1536" s="165">
        <v>617</v>
      </c>
      <c r="G1536" s="165">
        <v>1993</v>
      </c>
      <c r="H1536" s="165">
        <v>2.7902851640332402</v>
      </c>
      <c r="I1536" s="165">
        <v>3.2995072987004876</v>
      </c>
      <c r="J1536" s="165" t="s">
        <v>11281</v>
      </c>
      <c r="K1536" s="165" t="s">
        <v>10705</v>
      </c>
      <c r="L1536" s="165">
        <v>25.25</v>
      </c>
      <c r="M1536" s="165">
        <v>107.95</v>
      </c>
      <c r="N1536" s="165"/>
      <c r="O1536" s="44" t="s">
        <v>17</v>
      </c>
      <c r="P1536" s="165" t="s">
        <v>11663</v>
      </c>
    </row>
    <row r="1537" spans="1:16" s="74" customFormat="1" ht="13" customHeight="1" x14ac:dyDescent="0.15">
      <c r="A1537" s="44">
        <v>1536</v>
      </c>
      <c r="B1537" s="215" t="s">
        <v>6767</v>
      </c>
      <c r="C1537" s="215">
        <v>20</v>
      </c>
      <c r="D1537" s="165" t="s">
        <v>3270</v>
      </c>
      <c r="E1537" s="334" t="s">
        <v>3228</v>
      </c>
      <c r="F1537" s="165">
        <v>1041</v>
      </c>
      <c r="G1537" s="165">
        <v>2013</v>
      </c>
      <c r="H1537" s="165">
        <v>3.0174507295105362</v>
      </c>
      <c r="I1537" s="165">
        <v>3.3038437748886547</v>
      </c>
      <c r="J1537" s="165" t="s">
        <v>11281</v>
      </c>
      <c r="K1537" s="165" t="s">
        <v>10705</v>
      </c>
      <c r="L1537" s="165">
        <v>25.67</v>
      </c>
      <c r="M1537" s="165">
        <v>110.28</v>
      </c>
      <c r="N1537" s="165"/>
      <c r="O1537" s="44" t="s">
        <v>17</v>
      </c>
      <c r="P1537" s="165" t="s">
        <v>11814</v>
      </c>
    </row>
    <row r="1538" spans="1:16" s="74" customFormat="1" ht="13" customHeight="1" x14ac:dyDescent="0.15">
      <c r="A1538" s="44">
        <v>1537</v>
      </c>
      <c r="B1538" s="215" t="s">
        <v>6767</v>
      </c>
      <c r="C1538" s="215">
        <v>20</v>
      </c>
      <c r="D1538" s="165" t="s">
        <v>3270</v>
      </c>
      <c r="E1538" s="334" t="s">
        <v>3228</v>
      </c>
      <c r="F1538" s="165">
        <v>603</v>
      </c>
      <c r="G1538" s="165">
        <v>2016</v>
      </c>
      <c r="H1538" s="165">
        <v>2.7803173121401517</v>
      </c>
      <c r="I1538" s="165">
        <v>3.3044905277734871</v>
      </c>
      <c r="J1538" s="165" t="s">
        <v>11281</v>
      </c>
      <c r="K1538" s="165" t="s">
        <v>10705</v>
      </c>
      <c r="L1538" s="165">
        <v>24.83</v>
      </c>
      <c r="M1538" s="165">
        <v>110.82</v>
      </c>
      <c r="N1538" s="165"/>
      <c r="O1538" s="44" t="s">
        <v>17</v>
      </c>
      <c r="P1538" s="165" t="s">
        <v>11739</v>
      </c>
    </row>
    <row r="1539" spans="1:16" s="74" customFormat="1" ht="13" customHeight="1" x14ac:dyDescent="0.15">
      <c r="A1539" s="44">
        <v>1538</v>
      </c>
      <c r="B1539" s="215" t="s">
        <v>6767</v>
      </c>
      <c r="C1539" s="215">
        <v>20</v>
      </c>
      <c r="D1539" s="165" t="s">
        <v>3270</v>
      </c>
      <c r="E1539" s="334" t="s">
        <v>3228</v>
      </c>
      <c r="F1539" s="165">
        <v>967</v>
      </c>
      <c r="G1539" s="165">
        <v>2020</v>
      </c>
      <c r="H1539" s="165">
        <v>2.9854264740830017</v>
      </c>
      <c r="I1539" s="165">
        <v>3.3053513694466239</v>
      </c>
      <c r="J1539" s="165" t="s">
        <v>11281</v>
      </c>
      <c r="K1539" s="165" t="s">
        <v>10705</v>
      </c>
      <c r="L1539" s="165">
        <v>24.98</v>
      </c>
      <c r="M1539" s="165">
        <v>112.74</v>
      </c>
      <c r="N1539" s="165"/>
      <c r="O1539" s="44" t="s">
        <v>17</v>
      </c>
      <c r="P1539" s="165" t="s">
        <v>11816</v>
      </c>
    </row>
    <row r="1540" spans="1:16" s="74" customFormat="1" ht="13" customHeight="1" x14ac:dyDescent="0.15">
      <c r="A1540" s="44">
        <v>1539</v>
      </c>
      <c r="B1540" s="215" t="s">
        <v>6767</v>
      </c>
      <c r="C1540" s="215">
        <v>20</v>
      </c>
      <c r="D1540" s="165" t="s">
        <v>3270</v>
      </c>
      <c r="E1540" s="334" t="s">
        <v>3228</v>
      </c>
      <c r="F1540" s="165">
        <v>1205</v>
      </c>
      <c r="G1540" s="165">
        <v>2021</v>
      </c>
      <c r="H1540" s="165">
        <v>3.0809870469108875</v>
      </c>
      <c r="I1540" s="165">
        <v>3.3055663135153037</v>
      </c>
      <c r="J1540" s="165" t="s">
        <v>11281</v>
      </c>
      <c r="K1540" s="165" t="s">
        <v>10705</v>
      </c>
      <c r="L1540" s="165">
        <v>26.62</v>
      </c>
      <c r="M1540" s="165">
        <v>109.51</v>
      </c>
      <c r="N1540" s="165"/>
      <c r="O1540" s="44" t="s">
        <v>17</v>
      </c>
      <c r="P1540" s="165" t="s">
        <v>11817</v>
      </c>
    </row>
    <row r="1541" spans="1:16" s="74" customFormat="1" ht="13" customHeight="1" x14ac:dyDescent="0.15">
      <c r="A1541" s="44">
        <v>1540</v>
      </c>
      <c r="B1541" s="215" t="s">
        <v>6767</v>
      </c>
      <c r="C1541" s="215">
        <v>20</v>
      </c>
      <c r="D1541" s="165" t="s">
        <v>3270</v>
      </c>
      <c r="E1541" s="334" t="s">
        <v>3228</v>
      </c>
      <c r="F1541" s="165">
        <v>1083</v>
      </c>
      <c r="G1541" s="165">
        <v>2057</v>
      </c>
      <c r="H1541" s="165">
        <v>3.0346284566253199</v>
      </c>
      <c r="I1541" s="165">
        <v>3.3132342916947239</v>
      </c>
      <c r="J1541" s="165" t="s">
        <v>11281</v>
      </c>
      <c r="K1541" s="165" t="s">
        <v>10705</v>
      </c>
      <c r="L1541" s="165">
        <v>25</v>
      </c>
      <c r="M1541" s="165">
        <v>116.4</v>
      </c>
      <c r="N1541" s="165"/>
      <c r="O1541" s="44" t="s">
        <v>17</v>
      </c>
      <c r="P1541" s="165" t="s">
        <v>11743</v>
      </c>
    </row>
    <row r="1542" spans="1:16" s="74" customFormat="1" ht="13" customHeight="1" x14ac:dyDescent="0.15">
      <c r="A1542" s="44">
        <v>1541</v>
      </c>
      <c r="B1542" s="215" t="s">
        <v>6767</v>
      </c>
      <c r="C1542" s="215">
        <v>20</v>
      </c>
      <c r="D1542" s="165" t="s">
        <v>3270</v>
      </c>
      <c r="E1542" s="334" t="s">
        <v>3228</v>
      </c>
      <c r="F1542" s="165">
        <v>1166</v>
      </c>
      <c r="G1542" s="165">
        <v>2070</v>
      </c>
      <c r="H1542" s="165">
        <v>3.0666985504229953</v>
      </c>
      <c r="I1542" s="165">
        <v>3.3159703454569183</v>
      </c>
      <c r="J1542" s="165" t="s">
        <v>11281</v>
      </c>
      <c r="K1542" s="165" t="s">
        <v>10705</v>
      </c>
      <c r="L1542" s="165">
        <v>23.57</v>
      </c>
      <c r="M1542" s="165">
        <v>108.36</v>
      </c>
      <c r="N1542" s="165"/>
      <c r="O1542" s="44" t="s">
        <v>17</v>
      </c>
      <c r="P1542" s="165" t="s">
        <v>11744</v>
      </c>
    </row>
    <row r="1543" spans="1:16" s="74" customFormat="1" ht="13" customHeight="1" x14ac:dyDescent="0.15">
      <c r="A1543" s="44">
        <v>1542</v>
      </c>
      <c r="B1543" s="215" t="s">
        <v>6767</v>
      </c>
      <c r="C1543" s="215">
        <v>20</v>
      </c>
      <c r="D1543" s="165" t="s">
        <v>3270</v>
      </c>
      <c r="E1543" s="334" t="s">
        <v>3228</v>
      </c>
      <c r="F1543" s="165">
        <v>617</v>
      </c>
      <c r="G1543" s="165">
        <v>2071</v>
      </c>
      <c r="H1543" s="165">
        <v>2.7902851640332402</v>
      </c>
      <c r="I1543" s="165">
        <v>3.3161800988934531</v>
      </c>
      <c r="J1543" s="165" t="s">
        <v>11281</v>
      </c>
      <c r="K1543" s="165" t="s">
        <v>10705</v>
      </c>
      <c r="L1543" s="165">
        <v>25.4</v>
      </c>
      <c r="M1543" s="165">
        <v>106.36</v>
      </c>
      <c r="N1543" s="165"/>
      <c r="O1543" s="44" t="s">
        <v>17</v>
      </c>
      <c r="P1543" s="165" t="s">
        <v>11745</v>
      </c>
    </row>
    <row r="1544" spans="1:16" s="74" customFormat="1" ht="13" customHeight="1" x14ac:dyDescent="0.15">
      <c r="A1544" s="44">
        <v>1543</v>
      </c>
      <c r="B1544" s="215" t="s">
        <v>6767</v>
      </c>
      <c r="C1544" s="215">
        <v>20</v>
      </c>
      <c r="D1544" s="165" t="s">
        <v>3270</v>
      </c>
      <c r="E1544" s="334" t="s">
        <v>3228</v>
      </c>
      <c r="F1544" s="165">
        <v>994.99999999999989</v>
      </c>
      <c r="G1544" s="165">
        <v>2136</v>
      </c>
      <c r="H1544" s="165">
        <v>2.997823080745726</v>
      </c>
      <c r="I1544" s="165">
        <v>3.3296012483565187</v>
      </c>
      <c r="J1544" s="165" t="s">
        <v>11281</v>
      </c>
      <c r="K1544" s="165" t="s">
        <v>10705</v>
      </c>
      <c r="L1544" s="165">
        <v>26.95</v>
      </c>
      <c r="M1544" s="165">
        <v>107.63</v>
      </c>
      <c r="N1544" s="165"/>
      <c r="O1544" s="44" t="s">
        <v>17</v>
      </c>
      <c r="P1544" s="165" t="s">
        <v>11746</v>
      </c>
    </row>
    <row r="1545" spans="1:16" s="74" customFormat="1" ht="13" customHeight="1" x14ac:dyDescent="0.15">
      <c r="A1545" s="44">
        <v>1544</v>
      </c>
      <c r="B1545" s="215" t="s">
        <v>6767</v>
      </c>
      <c r="C1545" s="215">
        <v>20</v>
      </c>
      <c r="D1545" s="165" t="s">
        <v>3270</v>
      </c>
      <c r="E1545" s="334" t="s">
        <v>3228</v>
      </c>
      <c r="F1545" s="165">
        <v>1278</v>
      </c>
      <c r="G1545" s="165">
        <v>2136</v>
      </c>
      <c r="H1545" s="165">
        <v>3.1065308538223815</v>
      </c>
      <c r="I1545" s="165">
        <v>3.3296012483565187</v>
      </c>
      <c r="J1545" s="165" t="s">
        <v>11281</v>
      </c>
      <c r="K1545" s="165" t="s">
        <v>10705</v>
      </c>
      <c r="L1545" s="165">
        <v>26.5</v>
      </c>
      <c r="M1545" s="165">
        <v>113.7</v>
      </c>
      <c r="N1545" s="165"/>
      <c r="O1545" s="44" t="s">
        <v>17</v>
      </c>
      <c r="P1545" s="165" t="s">
        <v>11747</v>
      </c>
    </row>
    <row r="1546" spans="1:16" s="74" customFormat="1" ht="13" customHeight="1" x14ac:dyDescent="0.15">
      <c r="A1546" s="44">
        <v>1545</v>
      </c>
      <c r="B1546" s="215" t="s">
        <v>6767</v>
      </c>
      <c r="C1546" s="215">
        <v>20</v>
      </c>
      <c r="D1546" s="165" t="s">
        <v>3270</v>
      </c>
      <c r="E1546" s="334" t="s">
        <v>3228</v>
      </c>
      <c r="F1546" s="165">
        <v>1509</v>
      </c>
      <c r="G1546" s="165">
        <v>2166</v>
      </c>
      <c r="H1546" s="165">
        <v>3.1786892397755899</v>
      </c>
      <c r="I1546" s="165">
        <v>3.3356584522893016</v>
      </c>
      <c r="J1546" s="165" t="s">
        <v>11281</v>
      </c>
      <c r="K1546" s="165" t="s">
        <v>10705</v>
      </c>
      <c r="L1546" s="165">
        <v>24.7</v>
      </c>
      <c r="M1546" s="165">
        <v>111.55</v>
      </c>
      <c r="N1546" s="165"/>
      <c r="O1546" s="44" t="s">
        <v>17</v>
      </c>
      <c r="P1546" s="165" t="s">
        <v>11748</v>
      </c>
    </row>
    <row r="1547" spans="1:16" s="74" customFormat="1" ht="13" customHeight="1" x14ac:dyDescent="0.15">
      <c r="A1547" s="44">
        <v>1546</v>
      </c>
      <c r="B1547" s="215" t="s">
        <v>6767</v>
      </c>
      <c r="C1547" s="215">
        <v>20</v>
      </c>
      <c r="D1547" s="165" t="s">
        <v>3270</v>
      </c>
      <c r="E1547" s="334" t="s">
        <v>3228</v>
      </c>
      <c r="F1547" s="165">
        <v>840</v>
      </c>
      <c r="G1547" s="165">
        <v>2191</v>
      </c>
      <c r="H1547" s="165">
        <v>2.924279286061882</v>
      </c>
      <c r="I1547" s="165">
        <v>3.3406423775607044</v>
      </c>
      <c r="J1547" s="165" t="s">
        <v>11281</v>
      </c>
      <c r="K1547" s="165" t="s">
        <v>10705</v>
      </c>
      <c r="L1547" s="165">
        <v>25.2</v>
      </c>
      <c r="M1547" s="165">
        <v>111.3</v>
      </c>
      <c r="N1547" s="165"/>
      <c r="O1547" s="44" t="s">
        <v>17</v>
      </c>
      <c r="P1547" s="165" t="s">
        <v>11597</v>
      </c>
    </row>
    <row r="1548" spans="1:16" s="74" customFormat="1" ht="13" customHeight="1" x14ac:dyDescent="0.15">
      <c r="A1548" s="44">
        <v>1547</v>
      </c>
      <c r="B1548" s="215" t="s">
        <v>6767</v>
      </c>
      <c r="C1548" s="215">
        <v>20</v>
      </c>
      <c r="D1548" s="165" t="s">
        <v>3270</v>
      </c>
      <c r="E1548" s="334" t="s">
        <v>3228</v>
      </c>
      <c r="F1548" s="165">
        <v>639</v>
      </c>
      <c r="G1548" s="165">
        <v>2192</v>
      </c>
      <c r="H1548" s="165">
        <v>2.8055008581583998</v>
      </c>
      <c r="I1548" s="165">
        <v>3.3408405498123326</v>
      </c>
      <c r="J1548" s="165" t="s">
        <v>11281</v>
      </c>
      <c r="K1548" s="165" t="s">
        <v>10705</v>
      </c>
      <c r="L1548" s="165">
        <v>28.8</v>
      </c>
      <c r="M1548" s="165">
        <v>112.3</v>
      </c>
      <c r="N1548" s="165"/>
      <c r="O1548" s="44" t="s">
        <v>17</v>
      </c>
      <c r="P1548" s="165" t="s">
        <v>11598</v>
      </c>
    </row>
    <row r="1549" spans="1:16" s="74" customFormat="1" ht="13" customHeight="1" x14ac:dyDescent="0.15">
      <c r="A1549" s="44">
        <v>1548</v>
      </c>
      <c r="B1549" s="215" t="s">
        <v>6767</v>
      </c>
      <c r="C1549" s="215">
        <v>20</v>
      </c>
      <c r="D1549" s="165" t="s">
        <v>3270</v>
      </c>
      <c r="E1549" s="334" t="s">
        <v>3228</v>
      </c>
      <c r="F1549" s="165">
        <v>731</v>
      </c>
      <c r="G1549" s="165">
        <v>2230</v>
      </c>
      <c r="H1549" s="165">
        <v>2.8639173769578599</v>
      </c>
      <c r="I1549" s="165">
        <v>3.3483048630481607</v>
      </c>
      <c r="J1549" s="165" t="s">
        <v>11281</v>
      </c>
      <c r="K1549" s="165" t="s">
        <v>10705</v>
      </c>
      <c r="L1549" s="165">
        <v>25.88</v>
      </c>
      <c r="M1549" s="165">
        <v>111.76</v>
      </c>
      <c r="N1549" s="165"/>
      <c r="O1549" s="44" t="s">
        <v>17</v>
      </c>
      <c r="P1549" s="165" t="s">
        <v>11599</v>
      </c>
    </row>
    <row r="1550" spans="1:16" s="74" customFormat="1" ht="13" customHeight="1" x14ac:dyDescent="0.15">
      <c r="A1550" s="44">
        <v>1549</v>
      </c>
      <c r="B1550" s="215" t="s">
        <v>6767</v>
      </c>
      <c r="C1550" s="215">
        <v>20</v>
      </c>
      <c r="D1550" s="165" t="s">
        <v>3270</v>
      </c>
      <c r="E1550" s="334" t="s">
        <v>3228</v>
      </c>
      <c r="F1550" s="165">
        <v>985</v>
      </c>
      <c r="G1550" s="165">
        <v>2240</v>
      </c>
      <c r="H1550" s="165">
        <v>2.9934362304976125</v>
      </c>
      <c r="I1550" s="165">
        <v>3.3502480183341623</v>
      </c>
      <c r="J1550" s="165" t="s">
        <v>11281</v>
      </c>
      <c r="K1550" s="165" t="s">
        <v>10705</v>
      </c>
      <c r="L1550" s="165">
        <v>27.6</v>
      </c>
      <c r="M1550" s="165">
        <v>118.5</v>
      </c>
      <c r="N1550" s="165"/>
      <c r="O1550" s="44" t="s">
        <v>17</v>
      </c>
      <c r="P1550" s="165" t="s">
        <v>11523</v>
      </c>
    </row>
    <row r="1551" spans="1:16" s="74" customFormat="1" ht="13" customHeight="1" x14ac:dyDescent="0.15">
      <c r="A1551" s="44">
        <v>1550</v>
      </c>
      <c r="B1551" s="215" t="s">
        <v>6767</v>
      </c>
      <c r="C1551" s="215">
        <v>20</v>
      </c>
      <c r="D1551" s="165" t="s">
        <v>3270</v>
      </c>
      <c r="E1551" s="334" t="s">
        <v>3228</v>
      </c>
      <c r="F1551" s="165">
        <v>907</v>
      </c>
      <c r="G1551" s="165">
        <v>2251</v>
      </c>
      <c r="H1551" s="165">
        <v>2.9576072870600951</v>
      </c>
      <c r="I1551" s="165">
        <v>3.35237549500052</v>
      </c>
      <c r="J1551" s="165" t="s">
        <v>11281</v>
      </c>
      <c r="K1551" s="165" t="s">
        <v>10705</v>
      </c>
      <c r="L1551" s="165">
        <v>22.9</v>
      </c>
      <c r="M1551" s="165">
        <v>115.6</v>
      </c>
      <c r="N1551" s="165"/>
      <c r="O1551" s="44" t="s">
        <v>17</v>
      </c>
      <c r="P1551" s="165" t="s">
        <v>11524</v>
      </c>
    </row>
    <row r="1552" spans="1:16" s="74" customFormat="1" ht="13" customHeight="1" x14ac:dyDescent="0.15">
      <c r="A1552" s="44">
        <v>1551</v>
      </c>
      <c r="B1552" s="215" t="s">
        <v>6767</v>
      </c>
      <c r="C1552" s="215">
        <v>20</v>
      </c>
      <c r="D1552" s="165" t="s">
        <v>3270</v>
      </c>
      <c r="E1552" s="334" t="s">
        <v>3228</v>
      </c>
      <c r="F1552" s="165">
        <v>1523</v>
      </c>
      <c r="G1552" s="165">
        <v>2275</v>
      </c>
      <c r="H1552" s="165">
        <v>3.1826999033360419</v>
      </c>
      <c r="I1552" s="165">
        <v>3.3569814009931305</v>
      </c>
      <c r="J1552" s="165" t="s">
        <v>11281</v>
      </c>
      <c r="K1552" s="165" t="s">
        <v>10705</v>
      </c>
      <c r="L1552" s="165">
        <v>26.83</v>
      </c>
      <c r="M1552" s="165">
        <v>109.75</v>
      </c>
      <c r="N1552" s="165"/>
      <c r="O1552" s="44" t="s">
        <v>17</v>
      </c>
      <c r="P1552" s="165" t="s">
        <v>11525</v>
      </c>
    </row>
    <row r="1553" spans="1:16" s="74" customFormat="1" ht="13" customHeight="1" x14ac:dyDescent="0.15">
      <c r="A1553" s="44">
        <v>1552</v>
      </c>
      <c r="B1553" s="215" t="s">
        <v>6767</v>
      </c>
      <c r="C1553" s="215">
        <v>20</v>
      </c>
      <c r="D1553" s="165" t="s">
        <v>3270</v>
      </c>
      <c r="E1553" s="334" t="s">
        <v>3228</v>
      </c>
      <c r="F1553" s="165">
        <v>1775</v>
      </c>
      <c r="G1553" s="165">
        <v>2315</v>
      </c>
      <c r="H1553" s="165">
        <v>3.249198357391113</v>
      </c>
      <c r="I1553" s="165">
        <v>3.3645509953539721</v>
      </c>
      <c r="J1553" s="165" t="s">
        <v>11281</v>
      </c>
      <c r="K1553" s="165" t="s">
        <v>10705</v>
      </c>
      <c r="L1553" s="165">
        <v>25.7</v>
      </c>
      <c r="M1553" s="165">
        <v>110</v>
      </c>
      <c r="N1553" s="165"/>
      <c r="O1553" s="44" t="s">
        <v>17</v>
      </c>
      <c r="P1553" s="165" t="s">
        <v>11449</v>
      </c>
    </row>
    <row r="1554" spans="1:16" s="74" customFormat="1" ht="13" customHeight="1" x14ac:dyDescent="0.15">
      <c r="A1554" s="44">
        <v>1553</v>
      </c>
      <c r="B1554" s="215" t="s">
        <v>6767</v>
      </c>
      <c r="C1554" s="215">
        <v>20</v>
      </c>
      <c r="D1554" s="165" t="s">
        <v>3270</v>
      </c>
      <c r="E1554" s="334" t="s">
        <v>3228</v>
      </c>
      <c r="F1554" s="165">
        <v>762</v>
      </c>
      <c r="G1554" s="165">
        <v>2342</v>
      </c>
      <c r="H1554" s="165">
        <v>2.8819549713396007</v>
      </c>
      <c r="I1554" s="165">
        <v>3.3695868907363442</v>
      </c>
      <c r="J1554" s="165" t="s">
        <v>11281</v>
      </c>
      <c r="K1554" s="165" t="s">
        <v>10705</v>
      </c>
      <c r="L1554" s="165">
        <v>26.35</v>
      </c>
      <c r="M1554" s="165">
        <v>109.84</v>
      </c>
      <c r="N1554" s="165"/>
      <c r="O1554" s="44" t="s">
        <v>17</v>
      </c>
      <c r="P1554" s="165" t="s">
        <v>11450</v>
      </c>
    </row>
    <row r="1555" spans="1:16" s="74" customFormat="1" ht="13" customHeight="1" x14ac:dyDescent="0.15">
      <c r="A1555" s="44">
        <v>1554</v>
      </c>
      <c r="B1555" s="215" t="s">
        <v>6767</v>
      </c>
      <c r="C1555" s="215">
        <v>20</v>
      </c>
      <c r="D1555" s="165" t="s">
        <v>3270</v>
      </c>
      <c r="E1555" s="334" t="s">
        <v>3228</v>
      </c>
      <c r="F1555" s="165">
        <v>1094</v>
      </c>
      <c r="G1555" s="165">
        <v>2350</v>
      </c>
      <c r="H1555" s="165">
        <v>3.0390173219974126</v>
      </c>
      <c r="I1555" s="165">
        <v>3.3710678622717363</v>
      </c>
      <c r="J1555" s="165" t="s">
        <v>11281</v>
      </c>
      <c r="K1555" s="165" t="s">
        <v>10705</v>
      </c>
      <c r="L1555" s="165">
        <v>25.45</v>
      </c>
      <c r="M1555" s="165">
        <v>109.97</v>
      </c>
      <c r="N1555" s="165"/>
      <c r="O1555" s="44" t="s">
        <v>17</v>
      </c>
      <c r="P1555" s="165" t="s">
        <v>11373</v>
      </c>
    </row>
    <row r="1556" spans="1:16" s="74" customFormat="1" ht="13" customHeight="1" x14ac:dyDescent="0.15">
      <c r="A1556" s="44">
        <v>1555</v>
      </c>
      <c r="B1556" s="215" t="s">
        <v>6767</v>
      </c>
      <c r="C1556" s="215">
        <v>20</v>
      </c>
      <c r="D1556" s="165" t="s">
        <v>3270</v>
      </c>
      <c r="E1556" s="334" t="s">
        <v>3228</v>
      </c>
      <c r="F1556" s="165">
        <v>1389</v>
      </c>
      <c r="G1556" s="165">
        <v>2362</v>
      </c>
      <c r="H1556" s="165">
        <v>3.1427022457376155</v>
      </c>
      <c r="I1556" s="165">
        <v>3.3732798932774961</v>
      </c>
      <c r="J1556" s="165" t="s">
        <v>11281</v>
      </c>
      <c r="K1556" s="165" t="s">
        <v>10705</v>
      </c>
      <c r="L1556" s="165">
        <v>28.3</v>
      </c>
      <c r="M1556" s="165">
        <v>114.7</v>
      </c>
      <c r="N1556" s="165"/>
      <c r="O1556" s="44" t="s">
        <v>17</v>
      </c>
      <c r="P1556" s="165" t="s">
        <v>11374</v>
      </c>
    </row>
    <row r="1557" spans="1:16" s="74" customFormat="1" ht="13" customHeight="1" x14ac:dyDescent="0.15">
      <c r="A1557" s="44">
        <v>1556</v>
      </c>
      <c r="B1557" s="215" t="s">
        <v>6767</v>
      </c>
      <c r="C1557" s="215">
        <v>20</v>
      </c>
      <c r="D1557" s="165" t="s">
        <v>3270</v>
      </c>
      <c r="E1557" s="334" t="s">
        <v>3228</v>
      </c>
      <c r="F1557" s="165">
        <v>2117</v>
      </c>
      <c r="G1557" s="165">
        <v>2371</v>
      </c>
      <c r="H1557" s="165">
        <v>3.3257208580194129</v>
      </c>
      <c r="I1557" s="165">
        <v>3.3749315539781879</v>
      </c>
      <c r="J1557" s="165" t="s">
        <v>11281</v>
      </c>
      <c r="K1557" s="165" t="s">
        <v>10705</v>
      </c>
      <c r="L1557" s="165">
        <v>21.85</v>
      </c>
      <c r="M1557" s="165">
        <v>107.71</v>
      </c>
      <c r="N1557" s="165"/>
      <c r="O1557" s="44" t="s">
        <v>17</v>
      </c>
      <c r="P1557" s="165" t="s">
        <v>11453</v>
      </c>
    </row>
    <row r="1558" spans="1:16" s="74" customFormat="1" ht="13" customHeight="1" x14ac:dyDescent="0.15">
      <c r="A1558" s="44">
        <v>1557</v>
      </c>
      <c r="B1558" s="215" t="s">
        <v>6767</v>
      </c>
      <c r="C1558" s="215">
        <v>20</v>
      </c>
      <c r="D1558" s="165" t="s">
        <v>3270</v>
      </c>
      <c r="E1558" s="334" t="s">
        <v>3228</v>
      </c>
      <c r="F1558" s="165">
        <v>1492</v>
      </c>
      <c r="G1558" s="165">
        <v>2509</v>
      </c>
      <c r="H1558" s="165">
        <v>3.1737688231366499</v>
      </c>
      <c r="I1558" s="165">
        <v>3.3995006613146099</v>
      </c>
      <c r="J1558" s="165" t="s">
        <v>11281</v>
      </c>
      <c r="K1558" s="165" t="s">
        <v>10705</v>
      </c>
      <c r="L1558" s="165">
        <v>26.3</v>
      </c>
      <c r="M1558" s="165">
        <v>118.7</v>
      </c>
      <c r="N1558" s="165"/>
      <c r="O1558" s="44" t="s">
        <v>17</v>
      </c>
      <c r="P1558" s="165" t="s">
        <v>11454</v>
      </c>
    </row>
    <row r="1559" spans="1:16" s="74" customFormat="1" ht="13" customHeight="1" x14ac:dyDescent="0.15">
      <c r="A1559" s="44">
        <v>1558</v>
      </c>
      <c r="B1559" s="215" t="s">
        <v>6767</v>
      </c>
      <c r="C1559" s="215">
        <v>20</v>
      </c>
      <c r="D1559" s="165" t="s">
        <v>3270</v>
      </c>
      <c r="E1559" s="334" t="s">
        <v>3228</v>
      </c>
      <c r="F1559" s="165">
        <v>1657</v>
      </c>
      <c r="G1559" s="165">
        <v>2513</v>
      </c>
      <c r="H1559" s="165">
        <v>3.2193225084193369</v>
      </c>
      <c r="I1559" s="165">
        <v>3.4001924885925767</v>
      </c>
      <c r="J1559" s="165" t="s">
        <v>11281</v>
      </c>
      <c r="K1559" s="165" t="s">
        <v>10705</v>
      </c>
      <c r="L1559" s="165">
        <v>25</v>
      </c>
      <c r="M1559" s="165">
        <v>105.8</v>
      </c>
      <c r="N1559" s="165"/>
      <c r="O1559" s="44" t="s">
        <v>17</v>
      </c>
      <c r="P1559" s="165" t="s">
        <v>11455</v>
      </c>
    </row>
    <row r="1560" spans="1:16" s="74" customFormat="1" ht="13" customHeight="1" x14ac:dyDescent="0.15">
      <c r="A1560" s="44">
        <v>1559</v>
      </c>
      <c r="B1560" s="215" t="s">
        <v>6767</v>
      </c>
      <c r="C1560" s="215">
        <v>20</v>
      </c>
      <c r="D1560" s="165" t="s">
        <v>3270</v>
      </c>
      <c r="E1560" s="334" t="s">
        <v>3228</v>
      </c>
      <c r="F1560" s="165">
        <v>2265</v>
      </c>
      <c r="G1560" s="165">
        <v>2550</v>
      </c>
      <c r="H1560" s="165">
        <v>3.3550682063488502</v>
      </c>
      <c r="I1560" s="165">
        <v>3.4065401804339546</v>
      </c>
      <c r="J1560" s="165" t="s">
        <v>11281</v>
      </c>
      <c r="K1560" s="165" t="s">
        <v>10705</v>
      </c>
      <c r="L1560" s="165">
        <v>26.1</v>
      </c>
      <c r="M1560" s="165">
        <v>117.4</v>
      </c>
      <c r="N1560" s="165"/>
      <c r="O1560" s="44" t="s">
        <v>17</v>
      </c>
      <c r="P1560" s="165" t="s">
        <v>11534</v>
      </c>
    </row>
    <row r="1561" spans="1:16" s="74" customFormat="1" ht="13" customHeight="1" x14ac:dyDescent="0.15">
      <c r="A1561" s="44">
        <v>1560</v>
      </c>
      <c r="B1561" s="215" t="s">
        <v>6767</v>
      </c>
      <c r="C1561" s="215">
        <v>20</v>
      </c>
      <c r="D1561" s="165" t="s">
        <v>3270</v>
      </c>
      <c r="E1561" s="334" t="s">
        <v>3228</v>
      </c>
      <c r="F1561" s="165">
        <v>2281</v>
      </c>
      <c r="G1561" s="165">
        <v>2550</v>
      </c>
      <c r="H1561" s="165">
        <v>3.3581252852766488</v>
      </c>
      <c r="I1561" s="165">
        <v>3.4065401804339546</v>
      </c>
      <c r="J1561" s="165" t="s">
        <v>11281</v>
      </c>
      <c r="K1561" s="165" t="s">
        <v>10705</v>
      </c>
      <c r="L1561" s="165">
        <v>27.3</v>
      </c>
      <c r="M1561" s="165">
        <v>117.4</v>
      </c>
      <c r="N1561" s="165"/>
      <c r="O1561" s="44" t="s">
        <v>17</v>
      </c>
      <c r="P1561" s="165" t="s">
        <v>11609</v>
      </c>
    </row>
    <row r="1562" spans="1:16" s="74" customFormat="1" ht="13" customHeight="1" x14ac:dyDescent="0.15">
      <c r="A1562" s="44">
        <v>1561</v>
      </c>
      <c r="B1562" s="215" t="s">
        <v>6767</v>
      </c>
      <c r="C1562" s="215">
        <v>20</v>
      </c>
      <c r="D1562" s="165" t="s">
        <v>3270</v>
      </c>
      <c r="E1562" s="334" t="s">
        <v>3228</v>
      </c>
      <c r="F1562" s="165">
        <v>1241</v>
      </c>
      <c r="G1562" s="165">
        <v>2586</v>
      </c>
      <c r="H1562" s="165">
        <v>3.09377178149873</v>
      </c>
      <c r="I1562" s="165">
        <v>3.4126285205443745</v>
      </c>
      <c r="J1562" s="165" t="s">
        <v>11281</v>
      </c>
      <c r="K1562" s="165" t="s">
        <v>10705</v>
      </c>
      <c r="L1562" s="165">
        <v>25.9</v>
      </c>
      <c r="M1562" s="165">
        <v>110.1</v>
      </c>
      <c r="N1562" s="165"/>
      <c r="O1562" s="44" t="s">
        <v>17</v>
      </c>
      <c r="P1562" s="165" t="s">
        <v>11610</v>
      </c>
    </row>
    <row r="1563" spans="1:16" s="74" customFormat="1" ht="13" customHeight="1" x14ac:dyDescent="0.15">
      <c r="A1563" s="44">
        <v>1562</v>
      </c>
      <c r="B1563" s="215" t="s">
        <v>6767</v>
      </c>
      <c r="C1563" s="215">
        <v>20</v>
      </c>
      <c r="D1563" s="165" t="s">
        <v>3270</v>
      </c>
      <c r="E1563" s="334" t="s">
        <v>3228</v>
      </c>
      <c r="F1563" s="165">
        <v>1247</v>
      </c>
      <c r="G1563" s="165">
        <v>2600</v>
      </c>
      <c r="H1563" s="165">
        <v>3.0958664534785423</v>
      </c>
      <c r="I1563" s="165">
        <v>3.4149733479708182</v>
      </c>
      <c r="J1563" s="165" t="s">
        <v>11281</v>
      </c>
      <c r="K1563" s="165" t="s">
        <v>10705</v>
      </c>
      <c r="L1563" s="165">
        <v>23.13</v>
      </c>
      <c r="M1563" s="165">
        <v>112.58</v>
      </c>
      <c r="N1563" s="165"/>
      <c r="O1563" s="44" t="s">
        <v>17</v>
      </c>
      <c r="P1563" s="165" t="s">
        <v>11537</v>
      </c>
    </row>
    <row r="1564" spans="1:16" s="74" customFormat="1" ht="13" customHeight="1" x14ac:dyDescent="0.15">
      <c r="A1564" s="44">
        <v>1563</v>
      </c>
      <c r="B1564" s="215" t="s">
        <v>6767</v>
      </c>
      <c r="C1564" s="215">
        <v>20</v>
      </c>
      <c r="D1564" s="165" t="s">
        <v>3270</v>
      </c>
      <c r="E1564" s="334" t="s">
        <v>3228</v>
      </c>
      <c r="F1564" s="165">
        <v>1569</v>
      </c>
      <c r="G1564" s="165">
        <v>2636</v>
      </c>
      <c r="H1564" s="165">
        <v>3.1956229435869372</v>
      </c>
      <c r="I1564" s="165">
        <v>3.4209454059219722</v>
      </c>
      <c r="J1564" s="165" t="s">
        <v>11281</v>
      </c>
      <c r="K1564" s="165" t="s">
        <v>10705</v>
      </c>
      <c r="L1564" s="165">
        <v>26.93</v>
      </c>
      <c r="M1564" s="165">
        <v>110.19</v>
      </c>
      <c r="N1564" s="165"/>
      <c r="O1564" s="44" t="s">
        <v>17</v>
      </c>
      <c r="P1564" s="165" t="s">
        <v>11460</v>
      </c>
    </row>
    <row r="1565" spans="1:16" s="74" customFormat="1" ht="13" customHeight="1" x14ac:dyDescent="0.15">
      <c r="A1565" s="44">
        <v>1564</v>
      </c>
      <c r="B1565" s="215" t="s">
        <v>6767</v>
      </c>
      <c r="C1565" s="215">
        <v>20</v>
      </c>
      <c r="D1565" s="165" t="s">
        <v>3270</v>
      </c>
      <c r="E1565" s="334" t="s">
        <v>3228</v>
      </c>
      <c r="F1565" s="165">
        <v>1569</v>
      </c>
      <c r="G1565" s="165">
        <v>2646</v>
      </c>
      <c r="H1565" s="165">
        <v>3.1956229435869372</v>
      </c>
      <c r="I1565" s="165">
        <v>3.422589839851482</v>
      </c>
      <c r="J1565" s="165" t="s">
        <v>11281</v>
      </c>
      <c r="K1565" s="165" t="s">
        <v>10705</v>
      </c>
      <c r="L1565" s="165">
        <v>25.2</v>
      </c>
      <c r="M1565" s="165">
        <v>117.5</v>
      </c>
      <c r="N1565" s="165"/>
      <c r="O1565" s="44" t="s">
        <v>17</v>
      </c>
      <c r="P1565" s="165" t="s">
        <v>11539</v>
      </c>
    </row>
    <row r="1566" spans="1:16" s="74" customFormat="1" ht="13" customHeight="1" x14ac:dyDescent="0.15">
      <c r="A1566" s="44">
        <v>1565</v>
      </c>
      <c r="B1566" s="215" t="s">
        <v>6767</v>
      </c>
      <c r="C1566" s="215">
        <v>20</v>
      </c>
      <c r="D1566" s="165" t="s">
        <v>3270</v>
      </c>
      <c r="E1566" s="334" t="s">
        <v>3228</v>
      </c>
      <c r="F1566" s="165">
        <v>773</v>
      </c>
      <c r="G1566" s="165">
        <v>2649</v>
      </c>
      <c r="H1566" s="165">
        <v>2.8881794939183245</v>
      </c>
      <c r="I1566" s="165">
        <v>3.4230819582972316</v>
      </c>
      <c r="J1566" s="165" t="s">
        <v>11281</v>
      </c>
      <c r="K1566" s="165" t="s">
        <v>10705</v>
      </c>
      <c r="L1566" s="165">
        <v>28.23</v>
      </c>
      <c r="M1566" s="165">
        <v>114.02</v>
      </c>
      <c r="N1566" s="165"/>
      <c r="O1566" s="44" t="s">
        <v>17</v>
      </c>
      <c r="P1566" s="165" t="s">
        <v>11615</v>
      </c>
    </row>
    <row r="1567" spans="1:16" s="74" customFormat="1" ht="13" customHeight="1" x14ac:dyDescent="0.15">
      <c r="A1567" s="44">
        <v>1566</v>
      </c>
      <c r="B1567" s="215" t="s">
        <v>6767</v>
      </c>
      <c r="C1567" s="215">
        <v>20</v>
      </c>
      <c r="D1567" s="165" t="s">
        <v>3270</v>
      </c>
      <c r="E1567" s="334" t="s">
        <v>3228</v>
      </c>
      <c r="F1567" s="165">
        <v>1467</v>
      </c>
      <c r="G1567" s="165">
        <v>2682</v>
      </c>
      <c r="H1567" s="165">
        <v>3.1664301138432824</v>
      </c>
      <c r="I1567" s="165">
        <v>3.42845877351558</v>
      </c>
      <c r="J1567" s="165" t="s">
        <v>11281</v>
      </c>
      <c r="K1567" s="165" t="s">
        <v>10705</v>
      </c>
      <c r="L1567" s="165">
        <v>26.55</v>
      </c>
      <c r="M1567" s="165">
        <v>109.39</v>
      </c>
      <c r="N1567" s="165"/>
      <c r="O1567" s="44" t="s">
        <v>17</v>
      </c>
      <c r="P1567" s="165" t="s">
        <v>11616</v>
      </c>
    </row>
    <row r="1568" spans="1:16" s="74" customFormat="1" ht="13" customHeight="1" x14ac:dyDescent="0.15">
      <c r="A1568" s="44">
        <v>1567</v>
      </c>
      <c r="B1568" s="215" t="s">
        <v>6767</v>
      </c>
      <c r="C1568" s="215">
        <v>20</v>
      </c>
      <c r="D1568" s="165" t="s">
        <v>3270</v>
      </c>
      <c r="E1568" s="334" t="s">
        <v>3228</v>
      </c>
      <c r="F1568" s="165">
        <v>1563</v>
      </c>
      <c r="G1568" s="165">
        <v>2724</v>
      </c>
      <c r="H1568" s="165">
        <v>3.1939589780191868</v>
      </c>
      <c r="I1568" s="165">
        <v>3.4352071032407472</v>
      </c>
      <c r="J1568" s="165" t="s">
        <v>11281</v>
      </c>
      <c r="K1568" s="165" t="s">
        <v>10705</v>
      </c>
      <c r="L1568" s="165">
        <v>26.43</v>
      </c>
      <c r="M1568" s="165">
        <v>113.73</v>
      </c>
      <c r="N1568" s="165"/>
      <c r="O1568" s="44" t="s">
        <v>17</v>
      </c>
      <c r="P1568" s="165" t="s">
        <v>11693</v>
      </c>
    </row>
    <row r="1569" spans="1:16" s="74" customFormat="1" ht="13" customHeight="1" x14ac:dyDescent="0.15">
      <c r="A1569" s="44">
        <v>1568</v>
      </c>
      <c r="B1569" s="215" t="s">
        <v>6767</v>
      </c>
      <c r="C1569" s="215">
        <v>20</v>
      </c>
      <c r="D1569" s="165" t="s">
        <v>3270</v>
      </c>
      <c r="E1569" s="334" t="s">
        <v>3228</v>
      </c>
      <c r="F1569" s="165">
        <v>1321</v>
      </c>
      <c r="G1569" s="165">
        <v>2772</v>
      </c>
      <c r="H1569" s="165">
        <v>3.1209028176145273</v>
      </c>
      <c r="I1569" s="165">
        <v>3.4427932259397687</v>
      </c>
      <c r="J1569" s="165" t="s">
        <v>11281</v>
      </c>
      <c r="K1569" s="165" t="s">
        <v>10705</v>
      </c>
      <c r="L1569" s="165">
        <v>27.1</v>
      </c>
      <c r="M1569" s="165">
        <v>106.7</v>
      </c>
      <c r="N1569" s="165"/>
      <c r="O1569" s="44" t="s">
        <v>17</v>
      </c>
      <c r="P1569" s="165" t="s">
        <v>11694</v>
      </c>
    </row>
    <row r="1570" spans="1:16" s="74" customFormat="1" ht="13" customHeight="1" x14ac:dyDescent="0.15">
      <c r="A1570" s="44">
        <v>1569</v>
      </c>
      <c r="B1570" s="215" t="s">
        <v>6767</v>
      </c>
      <c r="C1570" s="215">
        <v>20</v>
      </c>
      <c r="D1570" s="165" t="s">
        <v>3270</v>
      </c>
      <c r="E1570" s="334" t="s">
        <v>3228</v>
      </c>
      <c r="F1570" s="165">
        <v>1187</v>
      </c>
      <c r="G1570" s="165">
        <v>2777</v>
      </c>
      <c r="H1570" s="165">
        <v>3.0744507189545911</v>
      </c>
      <c r="I1570" s="165">
        <v>3.443575879750258</v>
      </c>
      <c r="J1570" s="165" t="s">
        <v>11281</v>
      </c>
      <c r="K1570" s="165" t="s">
        <v>10705</v>
      </c>
      <c r="L1570" s="165">
        <v>25.38</v>
      </c>
      <c r="M1570" s="165">
        <v>109.75</v>
      </c>
      <c r="N1570" s="165"/>
      <c r="O1570" s="44" t="s">
        <v>17</v>
      </c>
      <c r="P1570" s="165" t="s">
        <v>11770</v>
      </c>
    </row>
    <row r="1571" spans="1:16" s="74" customFormat="1" ht="13" customHeight="1" x14ac:dyDescent="0.15">
      <c r="A1571" s="44">
        <v>1570</v>
      </c>
      <c r="B1571" s="215" t="s">
        <v>6767</v>
      </c>
      <c r="C1571" s="215">
        <v>20</v>
      </c>
      <c r="D1571" s="165" t="s">
        <v>3270</v>
      </c>
      <c r="E1571" s="334" t="s">
        <v>3228</v>
      </c>
      <c r="F1571" s="165">
        <v>1415</v>
      </c>
      <c r="G1571" s="165">
        <v>2876</v>
      </c>
      <c r="H1571" s="165">
        <v>3.1507564398603085</v>
      </c>
      <c r="I1571" s="165">
        <v>3.4587888817108445</v>
      </c>
      <c r="J1571" s="165" t="s">
        <v>11281</v>
      </c>
      <c r="K1571" s="165" t="s">
        <v>10705</v>
      </c>
      <c r="L1571" s="165">
        <v>27.2</v>
      </c>
      <c r="M1571" s="165">
        <v>117.1</v>
      </c>
      <c r="N1571" s="165"/>
      <c r="O1571" s="44" t="s">
        <v>17</v>
      </c>
      <c r="P1571" s="165" t="s">
        <v>11771</v>
      </c>
    </row>
    <row r="1572" spans="1:16" s="74" customFormat="1" ht="13" customHeight="1" x14ac:dyDescent="0.15">
      <c r="A1572" s="44">
        <v>1571</v>
      </c>
      <c r="B1572" s="215" t="s">
        <v>6767</v>
      </c>
      <c r="C1572" s="215">
        <v>20</v>
      </c>
      <c r="D1572" s="165" t="s">
        <v>3270</v>
      </c>
      <c r="E1572" s="334" t="s">
        <v>3228</v>
      </c>
      <c r="F1572" s="165">
        <v>1135</v>
      </c>
      <c r="G1572" s="165">
        <v>2898</v>
      </c>
      <c r="H1572" s="165">
        <v>3.0549958615291422</v>
      </c>
      <c r="I1572" s="165">
        <v>3.462098381135156</v>
      </c>
      <c r="J1572" s="165" t="s">
        <v>11281</v>
      </c>
      <c r="K1572" s="165" t="s">
        <v>10705</v>
      </c>
      <c r="L1572" s="165">
        <v>26.23</v>
      </c>
      <c r="M1572" s="165">
        <v>109.32</v>
      </c>
      <c r="N1572" s="165"/>
      <c r="O1572" s="44" t="s">
        <v>17</v>
      </c>
      <c r="P1572" s="165" t="s">
        <v>11772</v>
      </c>
    </row>
    <row r="1573" spans="1:16" s="74" customFormat="1" ht="13" customHeight="1" x14ac:dyDescent="0.15">
      <c r="A1573" s="44">
        <v>1572</v>
      </c>
      <c r="B1573" s="215" t="s">
        <v>6767</v>
      </c>
      <c r="C1573" s="215">
        <v>20</v>
      </c>
      <c r="D1573" s="165" t="s">
        <v>3270</v>
      </c>
      <c r="E1573" s="334" t="s">
        <v>3228</v>
      </c>
      <c r="F1573" s="165">
        <v>1488</v>
      </c>
      <c r="G1573" s="165">
        <v>2961</v>
      </c>
      <c r="H1573" s="165">
        <v>3.1726029312098598</v>
      </c>
      <c r="I1573" s="165">
        <v>3.4714384073892983</v>
      </c>
      <c r="J1573" s="165" t="s">
        <v>11281</v>
      </c>
      <c r="K1573" s="165" t="s">
        <v>10705</v>
      </c>
      <c r="L1573" s="165">
        <v>23.45</v>
      </c>
      <c r="M1573" s="165">
        <v>111.88</v>
      </c>
      <c r="N1573" s="165"/>
      <c r="O1573" s="44" t="s">
        <v>17</v>
      </c>
      <c r="P1573" s="165" t="s">
        <v>11773</v>
      </c>
    </row>
    <row r="1574" spans="1:16" s="74" customFormat="1" ht="13" customHeight="1" x14ac:dyDescent="0.15">
      <c r="A1574" s="44">
        <v>1573</v>
      </c>
      <c r="B1574" s="215" t="s">
        <v>6767</v>
      </c>
      <c r="C1574" s="215">
        <v>20</v>
      </c>
      <c r="D1574" s="165" t="s">
        <v>3270</v>
      </c>
      <c r="E1574" s="334" t="s">
        <v>3228</v>
      </c>
      <c r="F1574" s="165">
        <v>1891</v>
      </c>
      <c r="G1574" s="165">
        <v>2989</v>
      </c>
      <c r="H1574" s="165">
        <v>3.2766915288450398</v>
      </c>
      <c r="I1574" s="165">
        <v>3.4755259150392801</v>
      </c>
      <c r="J1574" s="165" t="s">
        <v>11281</v>
      </c>
      <c r="K1574" s="165" t="s">
        <v>10705</v>
      </c>
      <c r="L1574" s="165">
        <v>24.7</v>
      </c>
      <c r="M1574" s="165">
        <v>117.2</v>
      </c>
      <c r="N1574" s="165"/>
      <c r="O1574" s="44" t="s">
        <v>17</v>
      </c>
      <c r="P1574" s="165" t="s">
        <v>11774</v>
      </c>
    </row>
    <row r="1575" spans="1:16" s="74" customFormat="1" ht="13" customHeight="1" x14ac:dyDescent="0.15">
      <c r="A1575" s="44">
        <v>1574</v>
      </c>
      <c r="B1575" s="215" t="s">
        <v>6767</v>
      </c>
      <c r="C1575" s="215">
        <v>20</v>
      </c>
      <c r="D1575" s="165" t="s">
        <v>3270</v>
      </c>
      <c r="E1575" s="334" t="s">
        <v>3228</v>
      </c>
      <c r="F1575" s="165">
        <v>993</v>
      </c>
      <c r="G1575" s="165">
        <v>2998</v>
      </c>
      <c r="H1575" s="165">
        <v>2.996949248495381</v>
      </c>
      <c r="I1575" s="165">
        <v>3.4768316285122607</v>
      </c>
      <c r="J1575" s="165" t="s">
        <v>11281</v>
      </c>
      <c r="K1575" s="165" t="s">
        <v>10705</v>
      </c>
      <c r="L1575" s="165">
        <v>27</v>
      </c>
      <c r="M1575" s="165">
        <v>118.1</v>
      </c>
      <c r="N1575" s="165"/>
      <c r="O1575" s="44" t="s">
        <v>17</v>
      </c>
      <c r="P1575" s="165" t="s">
        <v>11775</v>
      </c>
    </row>
    <row r="1576" spans="1:16" s="74" customFormat="1" ht="13" customHeight="1" x14ac:dyDescent="0.15">
      <c r="A1576" s="44">
        <v>1575</v>
      </c>
      <c r="B1576" s="215" t="s">
        <v>6767</v>
      </c>
      <c r="C1576" s="215">
        <v>20</v>
      </c>
      <c r="D1576" s="165" t="s">
        <v>3270</v>
      </c>
      <c r="E1576" s="334" t="s">
        <v>3228</v>
      </c>
      <c r="F1576" s="165">
        <v>1927</v>
      </c>
      <c r="G1576" s="165">
        <v>3033</v>
      </c>
      <c r="H1576" s="165">
        <v>3.284881714655453</v>
      </c>
      <c r="I1576" s="165">
        <v>3.4818724103106624</v>
      </c>
      <c r="J1576" s="165" t="s">
        <v>11281</v>
      </c>
      <c r="K1576" s="165" t="s">
        <v>10705</v>
      </c>
      <c r="L1576" s="165">
        <v>26</v>
      </c>
      <c r="M1576" s="165">
        <v>119.3</v>
      </c>
      <c r="N1576" s="165"/>
      <c r="O1576" s="44" t="s">
        <v>17</v>
      </c>
      <c r="P1576" s="165" t="s">
        <v>11853</v>
      </c>
    </row>
    <row r="1577" spans="1:16" s="74" customFormat="1" ht="13" customHeight="1" x14ac:dyDescent="0.15">
      <c r="A1577" s="44">
        <v>1576</v>
      </c>
      <c r="B1577" s="215" t="s">
        <v>6767</v>
      </c>
      <c r="C1577" s="215">
        <v>20</v>
      </c>
      <c r="D1577" s="165" t="s">
        <v>3270</v>
      </c>
      <c r="E1577" s="334" t="s">
        <v>3228</v>
      </c>
      <c r="F1577" s="165">
        <v>1689</v>
      </c>
      <c r="G1577" s="165">
        <v>3044</v>
      </c>
      <c r="H1577" s="165">
        <v>3.2276296495710093</v>
      </c>
      <c r="I1577" s="165">
        <v>3.4834446480985353</v>
      </c>
      <c r="J1577" s="165" t="s">
        <v>11281</v>
      </c>
      <c r="K1577" s="165" t="s">
        <v>10705</v>
      </c>
      <c r="L1577" s="165">
        <v>20.7</v>
      </c>
      <c r="M1577" s="165">
        <v>110</v>
      </c>
      <c r="N1577" s="165"/>
      <c r="O1577" s="44" t="s">
        <v>17</v>
      </c>
      <c r="P1577" s="165" t="s">
        <v>11776</v>
      </c>
    </row>
    <row r="1578" spans="1:16" s="74" customFormat="1" ht="13" customHeight="1" x14ac:dyDescent="0.15">
      <c r="A1578" s="44">
        <v>1577</v>
      </c>
      <c r="B1578" s="215" t="s">
        <v>6767</v>
      </c>
      <c r="C1578" s="215">
        <v>20</v>
      </c>
      <c r="D1578" s="165" t="s">
        <v>3270</v>
      </c>
      <c r="E1578" s="334" t="s">
        <v>3228</v>
      </c>
      <c r="F1578" s="165">
        <v>2853</v>
      </c>
      <c r="G1578" s="165">
        <v>3050</v>
      </c>
      <c r="H1578" s="165">
        <v>3.4553017716570769</v>
      </c>
      <c r="I1578" s="165">
        <v>3.4842998393467859</v>
      </c>
      <c r="J1578" s="165" t="s">
        <v>11281</v>
      </c>
      <c r="K1578" s="165" t="s">
        <v>10705</v>
      </c>
      <c r="L1578" s="165">
        <v>24.9</v>
      </c>
      <c r="M1578" s="165">
        <v>111.7</v>
      </c>
      <c r="N1578" s="165"/>
      <c r="O1578" s="44" t="s">
        <v>17</v>
      </c>
      <c r="P1578" s="165" t="s">
        <v>11854</v>
      </c>
    </row>
    <row r="1579" spans="1:16" s="74" customFormat="1" ht="13" customHeight="1" x14ac:dyDescent="0.15">
      <c r="A1579" s="44">
        <v>1578</v>
      </c>
      <c r="B1579" s="215" t="s">
        <v>6767</v>
      </c>
      <c r="C1579" s="215">
        <v>20</v>
      </c>
      <c r="D1579" s="165" t="s">
        <v>3270</v>
      </c>
      <c r="E1579" s="334" t="s">
        <v>3228</v>
      </c>
      <c r="F1579" s="165">
        <v>2174</v>
      </c>
      <c r="G1579" s="165">
        <v>3112</v>
      </c>
      <c r="H1579" s="165">
        <v>3.3372595397502756</v>
      </c>
      <c r="I1579" s="165">
        <v>3.4930395883176515</v>
      </c>
      <c r="J1579" s="165" t="s">
        <v>11281</v>
      </c>
      <c r="K1579" s="165" t="s">
        <v>10705</v>
      </c>
      <c r="L1579" s="165">
        <v>27</v>
      </c>
      <c r="M1579" s="165">
        <v>117.6</v>
      </c>
      <c r="N1579" s="165"/>
      <c r="O1579" s="44" t="s">
        <v>17</v>
      </c>
      <c r="P1579" s="165" t="s">
        <v>11855</v>
      </c>
    </row>
    <row r="1580" spans="1:16" s="74" customFormat="1" ht="13" customHeight="1" x14ac:dyDescent="0.15">
      <c r="A1580" s="44">
        <v>1579</v>
      </c>
      <c r="B1580" s="215" t="s">
        <v>6767</v>
      </c>
      <c r="C1580" s="215">
        <v>20</v>
      </c>
      <c r="D1580" s="165" t="s">
        <v>3270</v>
      </c>
      <c r="E1580" s="334" t="s">
        <v>3228</v>
      </c>
      <c r="F1580" s="165">
        <v>1941</v>
      </c>
      <c r="G1580" s="165">
        <v>3116</v>
      </c>
      <c r="H1580" s="165">
        <v>3.2880255353883632</v>
      </c>
      <c r="I1580" s="165">
        <v>3.4935974490005273</v>
      </c>
      <c r="J1580" s="165" t="s">
        <v>11281</v>
      </c>
      <c r="K1580" s="165" t="s">
        <v>10705</v>
      </c>
      <c r="L1580" s="165">
        <v>25.02</v>
      </c>
      <c r="M1580" s="165">
        <v>110.96</v>
      </c>
      <c r="N1580" s="165"/>
      <c r="O1580" s="44" t="s">
        <v>17</v>
      </c>
      <c r="P1580" s="165" t="s">
        <v>11856</v>
      </c>
    </row>
    <row r="1581" spans="1:16" s="74" customFormat="1" ht="13" customHeight="1" x14ac:dyDescent="0.15">
      <c r="A1581" s="44">
        <v>1580</v>
      </c>
      <c r="B1581" s="215" t="s">
        <v>6767</v>
      </c>
      <c r="C1581" s="215">
        <v>20</v>
      </c>
      <c r="D1581" s="165" t="s">
        <v>3270</v>
      </c>
      <c r="E1581" s="334" t="s">
        <v>3228</v>
      </c>
      <c r="F1581" s="165">
        <v>1978</v>
      </c>
      <c r="G1581" s="165">
        <v>3125</v>
      </c>
      <c r="H1581" s="165">
        <v>3.2962262872611601</v>
      </c>
      <c r="I1581" s="165">
        <v>3.4948500216800937</v>
      </c>
      <c r="J1581" s="165" t="s">
        <v>11281</v>
      </c>
      <c r="K1581" s="165" t="s">
        <v>10705</v>
      </c>
      <c r="L1581" s="165">
        <v>27.1</v>
      </c>
      <c r="M1581" s="165">
        <v>117.6</v>
      </c>
      <c r="N1581" s="165"/>
      <c r="O1581" s="44" t="s">
        <v>17</v>
      </c>
      <c r="P1581" s="165" t="s">
        <v>11780</v>
      </c>
    </row>
    <row r="1582" spans="1:16" s="74" customFormat="1" ht="13" customHeight="1" x14ac:dyDescent="0.15">
      <c r="A1582" s="44">
        <v>1581</v>
      </c>
      <c r="B1582" s="215" t="s">
        <v>6767</v>
      </c>
      <c r="C1582" s="215">
        <v>20</v>
      </c>
      <c r="D1582" s="165" t="s">
        <v>3270</v>
      </c>
      <c r="E1582" s="334" t="s">
        <v>3228</v>
      </c>
      <c r="F1582" s="165">
        <v>356</v>
      </c>
      <c r="G1582" s="165">
        <v>774</v>
      </c>
      <c r="H1582" s="165">
        <v>2.5514499979728744</v>
      </c>
      <c r="I1582" s="165">
        <v>2.8887409606828931</v>
      </c>
      <c r="J1582" s="165" t="s">
        <v>11281</v>
      </c>
      <c r="K1582" s="165" t="s">
        <v>10705</v>
      </c>
      <c r="L1582" s="165">
        <v>29.22</v>
      </c>
      <c r="M1582" s="165">
        <v>107.44</v>
      </c>
      <c r="N1582" s="165"/>
      <c r="O1582" s="44" t="s">
        <v>17</v>
      </c>
      <c r="P1582" s="165" t="s">
        <v>11781</v>
      </c>
    </row>
    <row r="1583" spans="1:16" s="74" customFormat="1" ht="13" customHeight="1" x14ac:dyDescent="0.15">
      <c r="A1583" s="44">
        <v>1582</v>
      </c>
      <c r="B1583" s="215" t="s">
        <v>6767</v>
      </c>
      <c r="C1583" s="215">
        <v>20</v>
      </c>
      <c r="D1583" s="165" t="s">
        <v>3270</v>
      </c>
      <c r="E1583" s="334" t="s">
        <v>3228</v>
      </c>
      <c r="F1583" s="165">
        <v>546</v>
      </c>
      <c r="G1583" s="165">
        <v>855.00000000000011</v>
      </c>
      <c r="H1583" s="165">
        <v>2.7371926427047377</v>
      </c>
      <c r="I1583" s="165">
        <v>2.9319661147281724</v>
      </c>
      <c r="J1583" s="165" t="s">
        <v>11281</v>
      </c>
      <c r="K1583" s="165" t="s">
        <v>10705</v>
      </c>
      <c r="L1583" s="165">
        <v>28.53</v>
      </c>
      <c r="M1583" s="165">
        <v>106.28</v>
      </c>
      <c r="N1583" s="165"/>
      <c r="O1583" s="44" t="s">
        <v>17</v>
      </c>
      <c r="P1583" s="165" t="s">
        <v>11782</v>
      </c>
    </row>
    <row r="1584" spans="1:16" s="74" customFormat="1" ht="13" customHeight="1" x14ac:dyDescent="0.15">
      <c r="A1584" s="44">
        <v>1583</v>
      </c>
      <c r="B1584" s="215" t="s">
        <v>6767</v>
      </c>
      <c r="C1584" s="215">
        <v>20</v>
      </c>
      <c r="D1584" s="165" t="s">
        <v>3270</v>
      </c>
      <c r="E1584" s="334" t="s">
        <v>3228</v>
      </c>
      <c r="F1584" s="165">
        <v>492</v>
      </c>
      <c r="G1584" s="165">
        <v>919.99999999999989</v>
      </c>
      <c r="H1584" s="165">
        <v>2.6919651027673601</v>
      </c>
      <c r="I1584" s="165">
        <v>2.9637878273455556</v>
      </c>
      <c r="J1584" s="165" t="s">
        <v>11281</v>
      </c>
      <c r="K1584" s="165" t="s">
        <v>10705</v>
      </c>
      <c r="L1584" s="165">
        <v>28.32</v>
      </c>
      <c r="M1584" s="165">
        <v>105.7</v>
      </c>
      <c r="N1584" s="165"/>
      <c r="O1584" s="44" t="s">
        <v>17</v>
      </c>
      <c r="P1584" s="165" t="s">
        <v>11783</v>
      </c>
    </row>
    <row r="1585" spans="1:16" s="74" customFormat="1" ht="13" customHeight="1" x14ac:dyDescent="0.15">
      <c r="A1585" s="44">
        <v>1584</v>
      </c>
      <c r="B1585" s="215" t="s">
        <v>6767</v>
      </c>
      <c r="C1585" s="215">
        <v>20</v>
      </c>
      <c r="D1585" s="165" t="s">
        <v>3270</v>
      </c>
      <c r="E1585" s="334" t="s">
        <v>3228</v>
      </c>
      <c r="F1585" s="165">
        <v>655</v>
      </c>
      <c r="G1585" s="165">
        <v>966</v>
      </c>
      <c r="H1585" s="165">
        <v>2.8162412999917823</v>
      </c>
      <c r="I1585" s="165">
        <v>2.9849771264154934</v>
      </c>
      <c r="J1585" s="165" t="s">
        <v>11281</v>
      </c>
      <c r="K1585" s="165" t="s">
        <v>10705</v>
      </c>
      <c r="L1585" s="165">
        <v>28.5</v>
      </c>
      <c r="M1585" s="165">
        <v>106.32</v>
      </c>
      <c r="N1585" s="165"/>
      <c r="O1585" s="44" t="s">
        <v>17</v>
      </c>
      <c r="P1585" s="165" t="s">
        <v>11784</v>
      </c>
    </row>
    <row r="1586" spans="1:16" s="74" customFormat="1" ht="13" customHeight="1" x14ac:dyDescent="0.15">
      <c r="A1586" s="44">
        <v>1585</v>
      </c>
      <c r="B1586" s="215" t="s">
        <v>6767</v>
      </c>
      <c r="C1586" s="215">
        <v>20</v>
      </c>
      <c r="D1586" s="165" t="s">
        <v>3270</v>
      </c>
      <c r="E1586" s="334" t="s">
        <v>3228</v>
      </c>
      <c r="F1586" s="165">
        <v>524</v>
      </c>
      <c r="G1586" s="165">
        <v>998</v>
      </c>
      <c r="H1586" s="165">
        <v>2.7193312869837265</v>
      </c>
      <c r="I1586" s="165">
        <v>2.9991305412873701</v>
      </c>
      <c r="J1586" s="165" t="s">
        <v>11281</v>
      </c>
      <c r="K1586" s="165" t="s">
        <v>10705</v>
      </c>
      <c r="L1586" s="165">
        <v>25.28</v>
      </c>
      <c r="M1586" s="165">
        <v>99.68</v>
      </c>
      <c r="N1586" s="165"/>
      <c r="O1586" s="44" t="s">
        <v>17</v>
      </c>
      <c r="P1586" s="165" t="s">
        <v>11786</v>
      </c>
    </row>
    <row r="1587" spans="1:16" s="74" customFormat="1" ht="13" customHeight="1" x14ac:dyDescent="0.15">
      <c r="A1587" s="44">
        <v>1586</v>
      </c>
      <c r="B1587" s="215" t="s">
        <v>6767</v>
      </c>
      <c r="C1587" s="215">
        <v>20</v>
      </c>
      <c r="D1587" s="165" t="s">
        <v>3270</v>
      </c>
      <c r="E1587" s="334" t="s">
        <v>3228</v>
      </c>
      <c r="F1587" s="165">
        <v>777</v>
      </c>
      <c r="G1587" s="165">
        <v>1030</v>
      </c>
      <c r="H1587" s="165">
        <v>2.8904210188009145</v>
      </c>
      <c r="I1587" s="165">
        <v>3.012837224705172</v>
      </c>
      <c r="J1587" s="165" t="s">
        <v>11281</v>
      </c>
      <c r="K1587" s="165" t="s">
        <v>10705</v>
      </c>
      <c r="L1587" s="165">
        <v>26.3</v>
      </c>
      <c r="M1587" s="165">
        <v>108</v>
      </c>
      <c r="N1587" s="165"/>
      <c r="O1587" s="44" t="s">
        <v>17</v>
      </c>
      <c r="P1587" s="165" t="s">
        <v>11710</v>
      </c>
    </row>
    <row r="1588" spans="1:16" s="74" customFormat="1" ht="13" customHeight="1" x14ac:dyDescent="0.15">
      <c r="A1588" s="44">
        <v>1587</v>
      </c>
      <c r="B1588" s="215" t="s">
        <v>6767</v>
      </c>
      <c r="C1588" s="215">
        <v>20</v>
      </c>
      <c r="D1588" s="165" t="s">
        <v>3270</v>
      </c>
      <c r="E1588" s="334" t="s">
        <v>3228</v>
      </c>
      <c r="F1588" s="165">
        <v>356</v>
      </c>
      <c r="G1588" s="165">
        <v>1081</v>
      </c>
      <c r="H1588" s="165">
        <v>2.5514499979728744</v>
      </c>
      <c r="I1588" s="165">
        <v>3.0338256939533101</v>
      </c>
      <c r="J1588" s="165" t="s">
        <v>11281</v>
      </c>
      <c r="K1588" s="165" t="s">
        <v>10705</v>
      </c>
      <c r="L1588" s="165">
        <v>27.13</v>
      </c>
      <c r="M1588" s="165">
        <v>104.57</v>
      </c>
      <c r="N1588" s="165"/>
      <c r="O1588" s="44" t="s">
        <v>17</v>
      </c>
      <c r="P1588" s="165" t="s">
        <v>11635</v>
      </c>
    </row>
    <row r="1589" spans="1:16" s="74" customFormat="1" ht="13" customHeight="1" x14ac:dyDescent="0.15">
      <c r="A1589" s="44">
        <v>1588</v>
      </c>
      <c r="B1589" s="215" t="s">
        <v>6767</v>
      </c>
      <c r="C1589" s="215">
        <v>20</v>
      </c>
      <c r="D1589" s="165" t="s">
        <v>3270</v>
      </c>
      <c r="E1589" s="334" t="s">
        <v>3228</v>
      </c>
      <c r="F1589" s="165">
        <v>448.00000000000011</v>
      </c>
      <c r="G1589" s="165">
        <v>1143</v>
      </c>
      <c r="H1589" s="165">
        <v>2.6512780139981431</v>
      </c>
      <c r="I1589" s="165">
        <v>3.0580462303952816</v>
      </c>
      <c r="J1589" s="165" t="s">
        <v>11281</v>
      </c>
      <c r="K1589" s="165" t="s">
        <v>10705</v>
      </c>
      <c r="L1589" s="165">
        <v>27.05</v>
      </c>
      <c r="M1589" s="165">
        <v>107.59</v>
      </c>
      <c r="N1589" s="165"/>
      <c r="O1589" s="44" t="s">
        <v>17</v>
      </c>
      <c r="P1589" s="165" t="s">
        <v>11636</v>
      </c>
    </row>
    <row r="1590" spans="1:16" s="74" customFormat="1" ht="13" customHeight="1" x14ac:dyDescent="0.15">
      <c r="A1590" s="44">
        <v>1589</v>
      </c>
      <c r="B1590" s="215" t="s">
        <v>6767</v>
      </c>
      <c r="C1590" s="215">
        <v>20</v>
      </c>
      <c r="D1590" s="165" t="s">
        <v>3270</v>
      </c>
      <c r="E1590" s="334" t="s">
        <v>3228</v>
      </c>
      <c r="F1590" s="165">
        <v>620</v>
      </c>
      <c r="G1590" s="165">
        <v>1153</v>
      </c>
      <c r="H1590" s="165">
        <v>2.7923916894982539</v>
      </c>
      <c r="I1590" s="165">
        <v>3.0618293072946989</v>
      </c>
      <c r="J1590" s="165" t="s">
        <v>11281</v>
      </c>
      <c r="K1590" s="165" t="s">
        <v>10705</v>
      </c>
      <c r="L1590" s="165">
        <v>28.43</v>
      </c>
      <c r="M1590" s="165">
        <v>106.19</v>
      </c>
      <c r="N1590" s="165"/>
      <c r="O1590" s="44" t="s">
        <v>17</v>
      </c>
      <c r="P1590" s="165" t="s">
        <v>11637</v>
      </c>
    </row>
    <row r="1591" spans="1:16" s="74" customFormat="1" ht="13" customHeight="1" x14ac:dyDescent="0.15">
      <c r="A1591" s="44">
        <v>1590</v>
      </c>
      <c r="B1591" s="215" t="s">
        <v>6767</v>
      </c>
      <c r="C1591" s="215">
        <v>20</v>
      </c>
      <c r="D1591" s="165" t="s">
        <v>3270</v>
      </c>
      <c r="E1591" s="334" t="s">
        <v>3228</v>
      </c>
      <c r="F1591" s="165">
        <v>546</v>
      </c>
      <c r="G1591" s="165">
        <v>1158</v>
      </c>
      <c r="H1591" s="165">
        <v>2.7371926427047377</v>
      </c>
      <c r="I1591" s="165">
        <v>3.0637085593914177</v>
      </c>
      <c r="J1591" s="165" t="s">
        <v>11281</v>
      </c>
      <c r="K1591" s="165" t="s">
        <v>10705</v>
      </c>
      <c r="L1591" s="165">
        <v>28.57</v>
      </c>
      <c r="M1591" s="165">
        <v>106.4</v>
      </c>
      <c r="N1591" s="165"/>
      <c r="O1591" s="44" t="s">
        <v>17</v>
      </c>
      <c r="P1591" s="165" t="s">
        <v>11563</v>
      </c>
    </row>
    <row r="1592" spans="1:16" s="74" customFormat="1" ht="13" customHeight="1" x14ac:dyDescent="0.15">
      <c r="A1592" s="44">
        <v>1591</v>
      </c>
      <c r="B1592" s="215" t="s">
        <v>6767</v>
      </c>
      <c r="C1592" s="215">
        <v>20</v>
      </c>
      <c r="D1592" s="165" t="s">
        <v>3270</v>
      </c>
      <c r="E1592" s="334" t="s">
        <v>3228</v>
      </c>
      <c r="F1592" s="165">
        <v>590</v>
      </c>
      <c r="G1592" s="165">
        <v>1159</v>
      </c>
      <c r="H1592" s="165">
        <v>2.7708520116421438</v>
      </c>
      <c r="I1592" s="165">
        <v>3.064083435963596</v>
      </c>
      <c r="J1592" s="165" t="s">
        <v>11281</v>
      </c>
      <c r="K1592" s="165" t="s">
        <v>10705</v>
      </c>
      <c r="L1592" s="165">
        <v>27.53</v>
      </c>
      <c r="M1592" s="165">
        <v>108.45</v>
      </c>
      <c r="N1592" s="165"/>
      <c r="O1592" s="44" t="s">
        <v>17</v>
      </c>
      <c r="P1592" s="165" t="s">
        <v>11564</v>
      </c>
    </row>
    <row r="1593" spans="1:16" s="74" customFormat="1" ht="13" customHeight="1" x14ac:dyDescent="0.15">
      <c r="A1593" s="44">
        <v>1592</v>
      </c>
      <c r="B1593" s="215" t="s">
        <v>6767</v>
      </c>
      <c r="C1593" s="215">
        <v>20</v>
      </c>
      <c r="D1593" s="165" t="s">
        <v>3270</v>
      </c>
      <c r="E1593" s="334" t="s">
        <v>3228</v>
      </c>
      <c r="F1593" s="165">
        <v>520</v>
      </c>
      <c r="G1593" s="165">
        <v>1237</v>
      </c>
      <c r="H1593" s="165">
        <v>2.7160033436347986</v>
      </c>
      <c r="I1593" s="165">
        <v>3.0923696996291201</v>
      </c>
      <c r="J1593" s="165" t="s">
        <v>11281</v>
      </c>
      <c r="K1593" s="165" t="s">
        <v>10705</v>
      </c>
      <c r="L1593" s="165">
        <v>27.17</v>
      </c>
      <c r="M1593" s="165">
        <v>108.05</v>
      </c>
      <c r="N1593" s="165"/>
      <c r="O1593" s="44" t="s">
        <v>17</v>
      </c>
      <c r="P1593" s="165" t="s">
        <v>11488</v>
      </c>
    </row>
    <row r="1594" spans="1:16" s="74" customFormat="1" ht="13" customHeight="1" x14ac:dyDescent="0.15">
      <c r="A1594" s="44">
        <v>1593</v>
      </c>
      <c r="B1594" s="215" t="s">
        <v>6767</v>
      </c>
      <c r="C1594" s="215">
        <v>20</v>
      </c>
      <c r="D1594" s="165" t="s">
        <v>3270</v>
      </c>
      <c r="E1594" s="334" t="s">
        <v>3228</v>
      </c>
      <c r="F1594" s="165">
        <v>341</v>
      </c>
      <c r="G1594" s="165">
        <v>1239</v>
      </c>
      <c r="H1594" s="165">
        <v>2.5327543789924976</v>
      </c>
      <c r="I1594" s="165">
        <v>3.0930713063760633</v>
      </c>
      <c r="J1594" s="165" t="s">
        <v>11281</v>
      </c>
      <c r="K1594" s="165" t="s">
        <v>10705</v>
      </c>
      <c r="L1594" s="165">
        <v>27.17</v>
      </c>
      <c r="M1594" s="165">
        <v>108.3</v>
      </c>
      <c r="N1594" s="165"/>
      <c r="O1594" s="44" t="s">
        <v>17</v>
      </c>
      <c r="P1594" s="165" t="s">
        <v>11412</v>
      </c>
    </row>
    <row r="1595" spans="1:16" s="74" customFormat="1" ht="13" customHeight="1" x14ac:dyDescent="0.15">
      <c r="A1595" s="44">
        <v>1594</v>
      </c>
      <c r="B1595" s="215" t="s">
        <v>6767</v>
      </c>
      <c r="C1595" s="215">
        <v>20</v>
      </c>
      <c r="D1595" s="165" t="s">
        <v>3270</v>
      </c>
      <c r="E1595" s="334" t="s">
        <v>3228</v>
      </c>
      <c r="F1595" s="165">
        <v>724</v>
      </c>
      <c r="G1595" s="165">
        <v>1273</v>
      </c>
      <c r="H1595" s="165">
        <v>2.8597385661971471</v>
      </c>
      <c r="I1595" s="165">
        <v>3.1048284036536544</v>
      </c>
      <c r="J1595" s="165" t="s">
        <v>11281</v>
      </c>
      <c r="K1595" s="165" t="s">
        <v>10705</v>
      </c>
      <c r="L1595" s="165">
        <v>28.27</v>
      </c>
      <c r="M1595" s="165">
        <v>110.63</v>
      </c>
      <c r="N1595" s="165"/>
      <c r="O1595" s="44" t="s">
        <v>17</v>
      </c>
      <c r="P1595" s="165" t="s">
        <v>11413</v>
      </c>
    </row>
    <row r="1596" spans="1:16" s="74" customFormat="1" ht="13" customHeight="1" x14ac:dyDescent="0.15">
      <c r="A1596" s="44">
        <v>1595</v>
      </c>
      <c r="B1596" s="215" t="s">
        <v>6767</v>
      </c>
      <c r="C1596" s="215">
        <v>20</v>
      </c>
      <c r="D1596" s="165" t="s">
        <v>3270</v>
      </c>
      <c r="E1596" s="334" t="s">
        <v>3228</v>
      </c>
      <c r="F1596" s="165">
        <v>1044</v>
      </c>
      <c r="G1596" s="165">
        <v>1321</v>
      </c>
      <c r="H1596" s="165">
        <v>3.0187004986662429</v>
      </c>
      <c r="I1596" s="165">
        <v>3.1209028176145273</v>
      </c>
      <c r="J1596" s="165" t="s">
        <v>11281</v>
      </c>
      <c r="K1596" s="165" t="s">
        <v>10705</v>
      </c>
      <c r="L1596" s="165">
        <v>25.6</v>
      </c>
      <c r="M1596" s="165">
        <v>109.98</v>
      </c>
      <c r="N1596" s="165"/>
      <c r="O1596" s="44" t="s">
        <v>17</v>
      </c>
      <c r="P1596" s="165" t="s">
        <v>11491</v>
      </c>
    </row>
    <row r="1597" spans="1:16" s="74" customFormat="1" ht="13" customHeight="1" x14ac:dyDescent="0.15">
      <c r="A1597" s="44">
        <v>1596</v>
      </c>
      <c r="B1597" s="215" t="s">
        <v>6767</v>
      </c>
      <c r="C1597" s="215">
        <v>20</v>
      </c>
      <c r="D1597" s="165" t="s">
        <v>3270</v>
      </c>
      <c r="E1597" s="334" t="s">
        <v>3228</v>
      </c>
      <c r="F1597" s="165">
        <v>731</v>
      </c>
      <c r="G1597" s="165">
        <v>1346</v>
      </c>
      <c r="H1597" s="165">
        <v>2.8639173769578599</v>
      </c>
      <c r="I1597" s="165">
        <v>3.1290450598879582</v>
      </c>
      <c r="J1597" s="165" t="s">
        <v>11281</v>
      </c>
      <c r="K1597" s="165" t="s">
        <v>10705</v>
      </c>
      <c r="L1597" s="165">
        <v>25.28</v>
      </c>
      <c r="M1597" s="165">
        <v>99.73</v>
      </c>
      <c r="N1597" s="165"/>
      <c r="O1597" s="44" t="s">
        <v>17</v>
      </c>
      <c r="P1597" s="165" t="s">
        <v>11492</v>
      </c>
    </row>
    <row r="1598" spans="1:16" s="74" customFormat="1" ht="13" customHeight="1" x14ac:dyDescent="0.15">
      <c r="A1598" s="44">
        <v>1597</v>
      </c>
      <c r="B1598" s="215" t="s">
        <v>6767</v>
      </c>
      <c r="C1598" s="215">
        <v>20</v>
      </c>
      <c r="D1598" s="165" t="s">
        <v>3270</v>
      </c>
      <c r="E1598" s="334" t="s">
        <v>3228</v>
      </c>
      <c r="F1598" s="165">
        <v>575</v>
      </c>
      <c r="G1598" s="165">
        <v>1347</v>
      </c>
      <c r="H1598" s="165">
        <v>2.7596678446896301</v>
      </c>
      <c r="I1598" s="165">
        <v>3.1293675957229854</v>
      </c>
      <c r="J1598" s="165" t="s">
        <v>11281</v>
      </c>
      <c r="K1598" s="165" t="s">
        <v>10705</v>
      </c>
      <c r="L1598" s="165">
        <v>26.52</v>
      </c>
      <c r="M1598" s="165">
        <v>108.23</v>
      </c>
      <c r="N1598" s="165"/>
      <c r="O1598" s="44" t="s">
        <v>17</v>
      </c>
      <c r="P1598" s="165" t="s">
        <v>11493</v>
      </c>
    </row>
    <row r="1599" spans="1:16" s="74" customFormat="1" ht="13" customHeight="1" x14ac:dyDescent="0.15">
      <c r="A1599" s="44">
        <v>1598</v>
      </c>
      <c r="B1599" s="215" t="s">
        <v>6767</v>
      </c>
      <c r="C1599" s="215">
        <v>20</v>
      </c>
      <c r="D1599" s="165" t="s">
        <v>3270</v>
      </c>
      <c r="E1599" s="334" t="s">
        <v>3228</v>
      </c>
      <c r="F1599" s="165">
        <v>509</v>
      </c>
      <c r="G1599" s="165">
        <v>1385</v>
      </c>
      <c r="H1599" s="165">
        <v>2.7067177823367587</v>
      </c>
      <c r="I1599" s="165">
        <v>3.1414497734004669</v>
      </c>
      <c r="J1599" s="165" t="s">
        <v>11281</v>
      </c>
      <c r="K1599" s="165" t="s">
        <v>10705</v>
      </c>
      <c r="L1599" s="165">
        <v>25.58</v>
      </c>
      <c r="M1599" s="165">
        <v>99.92</v>
      </c>
      <c r="N1599" s="165"/>
      <c r="O1599" s="44" t="s">
        <v>17</v>
      </c>
      <c r="P1599" s="165" t="s">
        <v>11571</v>
      </c>
    </row>
    <row r="1600" spans="1:16" s="74" customFormat="1" ht="13" customHeight="1" x14ac:dyDescent="0.15">
      <c r="A1600" s="44">
        <v>1599</v>
      </c>
      <c r="B1600" s="215" t="s">
        <v>6767</v>
      </c>
      <c r="C1600" s="215">
        <v>20</v>
      </c>
      <c r="D1600" s="165" t="s">
        <v>3270</v>
      </c>
      <c r="E1600" s="334" t="s">
        <v>3228</v>
      </c>
      <c r="F1600" s="165">
        <v>1144</v>
      </c>
      <c r="G1600" s="165">
        <v>1423</v>
      </c>
      <c r="H1600" s="165">
        <v>3.0584260244570047</v>
      </c>
      <c r="I1600" s="165">
        <v>3.1532049000842837</v>
      </c>
      <c r="J1600" s="165" t="s">
        <v>11281</v>
      </c>
      <c r="K1600" s="165" t="s">
        <v>10705</v>
      </c>
      <c r="L1600" s="165">
        <v>26.28</v>
      </c>
      <c r="M1600" s="165">
        <v>113.64</v>
      </c>
      <c r="N1600" s="165"/>
      <c r="O1600" s="44" t="s">
        <v>17</v>
      </c>
      <c r="P1600" s="165" t="s">
        <v>11645</v>
      </c>
    </row>
    <row r="1601" spans="1:16" s="74" customFormat="1" ht="13" customHeight="1" x14ac:dyDescent="0.15">
      <c r="A1601" s="44">
        <v>1600</v>
      </c>
      <c r="B1601" s="215" t="s">
        <v>6767</v>
      </c>
      <c r="C1601" s="215">
        <v>20</v>
      </c>
      <c r="D1601" s="165" t="s">
        <v>3270</v>
      </c>
      <c r="E1601" s="334" t="s">
        <v>3228</v>
      </c>
      <c r="F1601" s="165">
        <v>688</v>
      </c>
      <c r="G1601" s="165">
        <v>1426</v>
      </c>
      <c r="H1601" s="165">
        <v>2.8375884382355108</v>
      </c>
      <c r="I1601" s="165">
        <v>3.154119525515847</v>
      </c>
      <c r="J1601" s="165" t="s">
        <v>11281</v>
      </c>
      <c r="K1601" s="165" t="s">
        <v>10705</v>
      </c>
      <c r="L1601" s="165">
        <v>26.23</v>
      </c>
      <c r="M1601" s="165">
        <v>108</v>
      </c>
      <c r="N1601" s="165"/>
      <c r="O1601" s="44" t="s">
        <v>17</v>
      </c>
      <c r="P1601" s="165" t="s">
        <v>11646</v>
      </c>
    </row>
    <row r="1602" spans="1:16" s="74" customFormat="1" ht="13" customHeight="1" x14ac:dyDescent="0.15">
      <c r="A1602" s="44">
        <v>1601</v>
      </c>
      <c r="B1602" s="215" t="s">
        <v>6767</v>
      </c>
      <c r="C1602" s="215">
        <v>20</v>
      </c>
      <c r="D1602" s="165" t="s">
        <v>3270</v>
      </c>
      <c r="E1602" s="334" t="s">
        <v>3228</v>
      </c>
      <c r="F1602" s="165">
        <v>943</v>
      </c>
      <c r="G1602" s="165">
        <v>1477</v>
      </c>
      <c r="H1602" s="165">
        <v>2.9745116927373285</v>
      </c>
      <c r="I1602" s="165">
        <v>3.16938049531195</v>
      </c>
      <c r="J1602" s="165" t="s">
        <v>11281</v>
      </c>
      <c r="K1602" s="165" t="s">
        <v>10705</v>
      </c>
      <c r="L1602" s="165">
        <v>26.53</v>
      </c>
      <c r="M1602" s="165">
        <v>110.56</v>
      </c>
      <c r="N1602" s="165"/>
      <c r="O1602" s="44" t="s">
        <v>17</v>
      </c>
      <c r="P1602" s="165" t="s">
        <v>11574</v>
      </c>
    </row>
    <row r="1603" spans="1:16" s="74" customFormat="1" ht="13" customHeight="1" x14ac:dyDescent="0.15">
      <c r="A1603" s="44">
        <v>1602</v>
      </c>
      <c r="B1603" s="215" t="s">
        <v>6767</v>
      </c>
      <c r="C1603" s="215">
        <v>20</v>
      </c>
      <c r="D1603" s="165" t="s">
        <v>3270</v>
      </c>
      <c r="E1603" s="334" t="s">
        <v>3228</v>
      </c>
      <c r="F1603" s="165">
        <v>583</v>
      </c>
      <c r="G1603" s="165">
        <v>1487</v>
      </c>
      <c r="H1603" s="165">
        <v>2.7656685547590141</v>
      </c>
      <c r="I1603" s="165">
        <v>3.1723109685219546</v>
      </c>
      <c r="J1603" s="165" t="s">
        <v>11281</v>
      </c>
      <c r="K1603" s="165" t="s">
        <v>10705</v>
      </c>
      <c r="L1603" s="165">
        <v>27.02</v>
      </c>
      <c r="M1603" s="165">
        <v>107.63</v>
      </c>
      <c r="N1603" s="165"/>
      <c r="O1603" s="44" t="s">
        <v>17</v>
      </c>
      <c r="P1603" s="165" t="s">
        <v>11498</v>
      </c>
    </row>
    <row r="1604" spans="1:16" s="74" customFormat="1" ht="13" customHeight="1" x14ac:dyDescent="0.15">
      <c r="A1604" s="44">
        <v>1603</v>
      </c>
      <c r="B1604" s="215" t="s">
        <v>6767</v>
      </c>
      <c r="C1604" s="215">
        <v>20</v>
      </c>
      <c r="D1604" s="165" t="s">
        <v>3270</v>
      </c>
      <c r="E1604" s="334" t="s">
        <v>3228</v>
      </c>
      <c r="F1604" s="165">
        <v>878.99999999999989</v>
      </c>
      <c r="G1604" s="165">
        <v>1504</v>
      </c>
      <c r="H1604" s="165">
        <v>2.9439888750737722</v>
      </c>
      <c r="I1604" s="165">
        <v>3.1772478362556229</v>
      </c>
      <c r="J1604" s="165" t="s">
        <v>11281</v>
      </c>
      <c r="K1604" s="165" t="s">
        <v>10705</v>
      </c>
      <c r="L1604" s="165">
        <v>29.1</v>
      </c>
      <c r="M1604" s="165">
        <v>110.9</v>
      </c>
      <c r="N1604" s="165"/>
      <c r="O1604" s="44" t="s">
        <v>17</v>
      </c>
      <c r="P1604" s="165" t="s">
        <v>11576</v>
      </c>
    </row>
    <row r="1605" spans="1:16" s="74" customFormat="1" ht="13" customHeight="1" x14ac:dyDescent="0.15">
      <c r="A1605" s="44">
        <v>1604</v>
      </c>
      <c r="B1605" s="215" t="s">
        <v>6767</v>
      </c>
      <c r="C1605" s="215">
        <v>20</v>
      </c>
      <c r="D1605" s="165" t="s">
        <v>3270</v>
      </c>
      <c r="E1605" s="334" t="s">
        <v>3228</v>
      </c>
      <c r="F1605" s="165">
        <v>1160</v>
      </c>
      <c r="G1605" s="165">
        <v>1570</v>
      </c>
      <c r="H1605" s="165">
        <v>3.064457989226919</v>
      </c>
      <c r="I1605" s="165">
        <v>3.195899652409234</v>
      </c>
      <c r="J1605" s="165" t="s">
        <v>11281</v>
      </c>
      <c r="K1605" s="165" t="s">
        <v>10705</v>
      </c>
      <c r="L1605" s="165">
        <v>27.1</v>
      </c>
      <c r="M1605" s="165">
        <v>109.02</v>
      </c>
      <c r="N1605" s="165"/>
      <c r="O1605" s="44" t="s">
        <v>17</v>
      </c>
      <c r="P1605" s="165" t="s">
        <v>11654</v>
      </c>
    </row>
    <row r="1606" spans="1:16" s="74" customFormat="1" ht="13" customHeight="1" x14ac:dyDescent="0.15">
      <c r="A1606" s="44">
        <v>1605</v>
      </c>
      <c r="B1606" s="215" t="s">
        <v>6767</v>
      </c>
      <c r="C1606" s="215">
        <v>20</v>
      </c>
      <c r="D1606" s="165" t="s">
        <v>3270</v>
      </c>
      <c r="E1606" s="334" t="s">
        <v>3228</v>
      </c>
      <c r="F1606" s="165">
        <v>102</v>
      </c>
      <c r="G1606" s="165">
        <v>1605</v>
      </c>
      <c r="H1606" s="165">
        <v>2.0086001717619175</v>
      </c>
      <c r="I1606" s="165">
        <v>3.2054750367408906</v>
      </c>
      <c r="J1606" s="165" t="s">
        <v>11281</v>
      </c>
      <c r="K1606" s="165" t="s">
        <v>10705</v>
      </c>
      <c r="L1606" s="165">
        <v>26.5</v>
      </c>
      <c r="M1606" s="165">
        <v>114.05</v>
      </c>
      <c r="N1606" s="165"/>
      <c r="O1606" s="44" t="s">
        <v>17</v>
      </c>
      <c r="P1606" s="165" t="s">
        <v>11655</v>
      </c>
    </row>
    <row r="1607" spans="1:16" s="74" customFormat="1" ht="13" customHeight="1" x14ac:dyDescent="0.15">
      <c r="A1607" s="44">
        <v>1606</v>
      </c>
      <c r="B1607" s="215" t="s">
        <v>6767</v>
      </c>
      <c r="C1607" s="215">
        <v>20</v>
      </c>
      <c r="D1607" s="165" t="s">
        <v>3270</v>
      </c>
      <c r="E1607" s="334" t="s">
        <v>3228</v>
      </c>
      <c r="F1607" s="165">
        <v>693</v>
      </c>
      <c r="G1607" s="165">
        <v>1666</v>
      </c>
      <c r="H1607" s="165">
        <v>2.840733234611807</v>
      </c>
      <c r="I1607" s="165">
        <v>3.2216749970707688</v>
      </c>
      <c r="J1607" s="165" t="s">
        <v>11281</v>
      </c>
      <c r="K1607" s="165" t="s">
        <v>10705</v>
      </c>
      <c r="L1607" s="165">
        <v>29.48</v>
      </c>
      <c r="M1607" s="165">
        <v>119.27</v>
      </c>
      <c r="N1607" s="165"/>
      <c r="O1607" s="44" t="s">
        <v>17</v>
      </c>
      <c r="P1607" s="165" t="s">
        <v>11732</v>
      </c>
    </row>
    <row r="1608" spans="1:16" s="74" customFormat="1" ht="13" customHeight="1" x14ac:dyDescent="0.15">
      <c r="A1608" s="44">
        <v>1607</v>
      </c>
      <c r="B1608" s="215" t="s">
        <v>6767</v>
      </c>
      <c r="C1608" s="215">
        <v>20</v>
      </c>
      <c r="D1608" s="165" t="s">
        <v>3270</v>
      </c>
      <c r="E1608" s="334" t="s">
        <v>3228</v>
      </c>
      <c r="F1608" s="165">
        <v>936.99999999999989</v>
      </c>
      <c r="G1608" s="165">
        <v>1678</v>
      </c>
      <c r="H1608" s="165">
        <v>2.9717395908877782</v>
      </c>
      <c r="I1608" s="165">
        <v>3.2247919564926817</v>
      </c>
      <c r="J1608" s="165" t="s">
        <v>11281</v>
      </c>
      <c r="K1608" s="165" t="s">
        <v>10705</v>
      </c>
      <c r="L1608" s="165">
        <v>28.23</v>
      </c>
      <c r="M1608" s="165">
        <v>110.59</v>
      </c>
      <c r="N1608" s="165"/>
      <c r="O1608" s="44" t="s">
        <v>17</v>
      </c>
      <c r="P1608" s="165" t="s">
        <v>11733</v>
      </c>
    </row>
    <row r="1609" spans="1:16" s="74" customFormat="1" ht="13" customHeight="1" x14ac:dyDescent="0.15">
      <c r="A1609" s="44">
        <v>1608</v>
      </c>
      <c r="B1609" s="215" t="s">
        <v>6767</v>
      </c>
      <c r="C1609" s="215">
        <v>20</v>
      </c>
      <c r="D1609" s="165" t="s">
        <v>3270</v>
      </c>
      <c r="E1609" s="334" t="s">
        <v>3228</v>
      </c>
      <c r="F1609" s="165">
        <v>560</v>
      </c>
      <c r="G1609" s="165">
        <v>1699</v>
      </c>
      <c r="H1609" s="165">
        <v>2.7481880270061998</v>
      </c>
      <c r="I1609" s="165">
        <v>3.2301933788690467</v>
      </c>
      <c r="J1609" s="165" t="s">
        <v>11281</v>
      </c>
      <c r="K1609" s="165" t="s">
        <v>10705</v>
      </c>
      <c r="L1609" s="165">
        <v>28.13</v>
      </c>
      <c r="M1609" s="165">
        <v>109.25</v>
      </c>
      <c r="N1609" s="165"/>
      <c r="O1609" s="44" t="s">
        <v>17</v>
      </c>
      <c r="P1609" s="165" t="s">
        <v>11730</v>
      </c>
    </row>
    <row r="1610" spans="1:16" s="74" customFormat="1" ht="13" customHeight="1" x14ac:dyDescent="0.15">
      <c r="A1610" s="44">
        <v>1609</v>
      </c>
      <c r="B1610" s="215" t="s">
        <v>6767</v>
      </c>
      <c r="C1610" s="215">
        <v>20</v>
      </c>
      <c r="D1610" s="165" t="s">
        <v>3270</v>
      </c>
      <c r="E1610" s="334" t="s">
        <v>3228</v>
      </c>
      <c r="F1610" s="165">
        <v>649</v>
      </c>
      <c r="G1610" s="165">
        <v>1739</v>
      </c>
      <c r="H1610" s="165">
        <v>2.8122446968003683</v>
      </c>
      <c r="I1610" s="165">
        <v>3.240299582002713</v>
      </c>
      <c r="J1610" s="165" t="s">
        <v>11281</v>
      </c>
      <c r="K1610" s="165" t="s">
        <v>10705</v>
      </c>
      <c r="L1610" s="165">
        <v>26.72</v>
      </c>
      <c r="M1610" s="165">
        <v>110.36</v>
      </c>
      <c r="N1610" s="165"/>
      <c r="O1610" s="44" t="s">
        <v>17</v>
      </c>
      <c r="P1610" s="165" t="s">
        <v>11731</v>
      </c>
    </row>
    <row r="1611" spans="1:16" s="74" customFormat="1" ht="13" customHeight="1" x14ac:dyDescent="0.15">
      <c r="A1611" s="44">
        <v>1610</v>
      </c>
      <c r="B1611" s="215" t="s">
        <v>6767</v>
      </c>
      <c r="C1611" s="215">
        <v>20</v>
      </c>
      <c r="D1611" s="165" t="s">
        <v>3270</v>
      </c>
      <c r="E1611" s="334" t="s">
        <v>3228</v>
      </c>
      <c r="F1611" s="165">
        <v>842</v>
      </c>
      <c r="G1611" s="165">
        <v>1755</v>
      </c>
      <c r="H1611" s="165">
        <v>2.92531209149965</v>
      </c>
      <c r="I1611" s="165">
        <v>3.2442771208018431</v>
      </c>
      <c r="J1611" s="165" t="s">
        <v>11281</v>
      </c>
      <c r="K1611" s="165" t="s">
        <v>10705</v>
      </c>
      <c r="L1611" s="165">
        <v>26.43</v>
      </c>
      <c r="M1611" s="165">
        <v>110.12</v>
      </c>
      <c r="N1611" s="165"/>
      <c r="O1611" s="44" t="s">
        <v>17</v>
      </c>
      <c r="P1611" s="165" t="s">
        <v>11810</v>
      </c>
    </row>
    <row r="1612" spans="1:16" s="74" customFormat="1" ht="13" customHeight="1" x14ac:dyDescent="0.15">
      <c r="A1612" s="44">
        <v>1611</v>
      </c>
      <c r="B1612" s="215" t="s">
        <v>6767</v>
      </c>
      <c r="C1612" s="215">
        <v>20</v>
      </c>
      <c r="D1612" s="165" t="s">
        <v>3270</v>
      </c>
      <c r="E1612" s="334" t="s">
        <v>3228</v>
      </c>
      <c r="F1612" s="165">
        <v>617</v>
      </c>
      <c r="G1612" s="165">
        <v>1775</v>
      </c>
      <c r="H1612" s="165">
        <v>2.7902851640332402</v>
      </c>
      <c r="I1612" s="165">
        <v>3.249198357391113</v>
      </c>
      <c r="J1612" s="165" t="s">
        <v>11281</v>
      </c>
      <c r="K1612" s="165" t="s">
        <v>10705</v>
      </c>
      <c r="L1612" s="165">
        <v>28.68</v>
      </c>
      <c r="M1612" s="165">
        <v>107.71</v>
      </c>
      <c r="N1612" s="165"/>
      <c r="O1612" s="44" t="s">
        <v>17</v>
      </c>
      <c r="P1612" s="165" t="s">
        <v>11811</v>
      </c>
    </row>
    <row r="1613" spans="1:16" s="74" customFormat="1" ht="13" customHeight="1" x14ac:dyDescent="0.15">
      <c r="A1613" s="44">
        <v>1612</v>
      </c>
      <c r="B1613" s="215" t="s">
        <v>6767</v>
      </c>
      <c r="C1613" s="215">
        <v>20</v>
      </c>
      <c r="D1613" s="165" t="s">
        <v>3270</v>
      </c>
      <c r="E1613" s="334" t="s">
        <v>3228</v>
      </c>
      <c r="F1613" s="165">
        <v>698</v>
      </c>
      <c r="G1613" s="165">
        <v>1785</v>
      </c>
      <c r="H1613" s="165">
        <v>2.84385542262316</v>
      </c>
      <c r="I1613" s="165">
        <v>3.2516382204482119</v>
      </c>
      <c r="J1613" s="165" t="s">
        <v>11281</v>
      </c>
      <c r="K1613" s="165" t="s">
        <v>10705</v>
      </c>
      <c r="L1613" s="165">
        <v>28.38</v>
      </c>
      <c r="M1613" s="165">
        <v>113.69</v>
      </c>
      <c r="N1613" s="165"/>
      <c r="O1613" s="44" t="s">
        <v>17</v>
      </c>
      <c r="P1613" s="165" t="s">
        <v>11812</v>
      </c>
    </row>
    <row r="1614" spans="1:16" s="74" customFormat="1" ht="13" customHeight="1" x14ac:dyDescent="0.15">
      <c r="A1614" s="44">
        <v>1613</v>
      </c>
      <c r="B1614" s="215" t="s">
        <v>6767</v>
      </c>
      <c r="C1614" s="215">
        <v>20</v>
      </c>
      <c r="D1614" s="165" t="s">
        <v>3270</v>
      </c>
      <c r="E1614" s="334" t="s">
        <v>3228</v>
      </c>
      <c r="F1614" s="165">
        <v>1027</v>
      </c>
      <c r="G1614" s="165">
        <v>1828</v>
      </c>
      <c r="H1614" s="165">
        <v>3.0115704435972779</v>
      </c>
      <c r="I1614" s="165">
        <v>3.2619761913978125</v>
      </c>
      <c r="J1614" s="165" t="s">
        <v>11281</v>
      </c>
      <c r="K1614" s="165" t="s">
        <v>10705</v>
      </c>
      <c r="L1614" s="165">
        <v>26.73</v>
      </c>
      <c r="M1614" s="165">
        <v>108.71</v>
      </c>
      <c r="N1614" s="165"/>
      <c r="O1614" s="44" t="s">
        <v>17</v>
      </c>
      <c r="P1614" s="165" t="s">
        <v>11813</v>
      </c>
    </row>
    <row r="1615" spans="1:16" s="74" customFormat="1" ht="13" customHeight="1" x14ac:dyDescent="0.15">
      <c r="A1615" s="44">
        <v>1614</v>
      </c>
      <c r="B1615" s="215" t="s">
        <v>6767</v>
      </c>
      <c r="C1615" s="215">
        <v>20</v>
      </c>
      <c r="D1615" s="165" t="s">
        <v>3270</v>
      </c>
      <c r="E1615" s="334" t="s">
        <v>3228</v>
      </c>
      <c r="F1615" s="165">
        <v>768</v>
      </c>
      <c r="G1615" s="165">
        <v>1850</v>
      </c>
      <c r="H1615" s="165">
        <v>2.8853612200315126</v>
      </c>
      <c r="I1615" s="165">
        <v>3.2671717284030142</v>
      </c>
      <c r="J1615" s="165" t="s">
        <v>11281</v>
      </c>
      <c r="K1615" s="165" t="s">
        <v>10705</v>
      </c>
      <c r="L1615" s="165">
        <v>28.64</v>
      </c>
      <c r="M1615" s="165">
        <v>106.39</v>
      </c>
      <c r="N1615" s="165"/>
      <c r="O1615" s="44" t="s">
        <v>17</v>
      </c>
      <c r="P1615" s="165" t="s">
        <v>11891</v>
      </c>
    </row>
    <row r="1616" spans="1:16" s="74" customFormat="1" ht="13" customHeight="1" x14ac:dyDescent="0.15">
      <c r="A1616" s="44">
        <v>1615</v>
      </c>
      <c r="B1616" s="215" t="s">
        <v>6767</v>
      </c>
      <c r="C1616" s="215">
        <v>20</v>
      </c>
      <c r="D1616" s="165" t="s">
        <v>3270</v>
      </c>
      <c r="E1616" s="334" t="s">
        <v>3228</v>
      </c>
      <c r="F1616" s="165">
        <v>650</v>
      </c>
      <c r="G1616" s="165">
        <v>1971</v>
      </c>
      <c r="H1616" s="165">
        <v>2.8129133566428561</v>
      </c>
      <c r="I1616" s="165">
        <v>3.2946866242794428</v>
      </c>
      <c r="J1616" s="165" t="s">
        <v>11281</v>
      </c>
      <c r="K1616" s="165" t="s">
        <v>10705</v>
      </c>
      <c r="L1616" s="165">
        <v>26.55</v>
      </c>
      <c r="M1616" s="165">
        <v>108.31</v>
      </c>
      <c r="N1616" s="165"/>
      <c r="O1616" s="44" t="s">
        <v>17</v>
      </c>
      <c r="P1616" s="165" t="s">
        <v>11815</v>
      </c>
    </row>
    <row r="1617" spans="1:16" s="74" customFormat="1" ht="13" customHeight="1" x14ac:dyDescent="0.15">
      <c r="A1617" s="44">
        <v>1616</v>
      </c>
      <c r="B1617" s="215" t="s">
        <v>6767</v>
      </c>
      <c r="C1617" s="215">
        <v>20</v>
      </c>
      <c r="D1617" s="165" t="s">
        <v>3270</v>
      </c>
      <c r="E1617" s="334" t="s">
        <v>3228</v>
      </c>
      <c r="F1617" s="165">
        <v>1311</v>
      </c>
      <c r="G1617" s="165">
        <v>1979</v>
      </c>
      <c r="H1617" s="165">
        <v>3.1176026916900836</v>
      </c>
      <c r="I1617" s="165">
        <v>3.2964457942063961</v>
      </c>
      <c r="J1617" s="165" t="s">
        <v>11281</v>
      </c>
      <c r="K1617" s="165" t="s">
        <v>10705</v>
      </c>
      <c r="L1617" s="165">
        <v>28.13</v>
      </c>
      <c r="M1617" s="165">
        <v>110.47</v>
      </c>
      <c r="N1617" s="165"/>
      <c r="O1617" s="44" t="s">
        <v>17</v>
      </c>
      <c r="P1617" s="165" t="s">
        <v>11892</v>
      </c>
    </row>
    <row r="1618" spans="1:16" s="74" customFormat="1" ht="13" customHeight="1" x14ac:dyDescent="0.15">
      <c r="A1618" s="44">
        <v>1617</v>
      </c>
      <c r="B1618" s="215" t="s">
        <v>6767</v>
      </c>
      <c r="C1618" s="215">
        <v>20</v>
      </c>
      <c r="D1618" s="165" t="s">
        <v>3270</v>
      </c>
      <c r="E1618" s="334" t="s">
        <v>3228</v>
      </c>
      <c r="F1618" s="165">
        <v>916</v>
      </c>
      <c r="G1618" s="165">
        <v>2030</v>
      </c>
      <c r="H1618" s="165">
        <v>2.96189547366785</v>
      </c>
      <c r="I1618" s="165">
        <v>3.307496037913213</v>
      </c>
      <c r="J1618" s="165" t="s">
        <v>11281</v>
      </c>
      <c r="K1618" s="165" t="s">
        <v>10705</v>
      </c>
      <c r="L1618" s="165">
        <v>28.48</v>
      </c>
      <c r="M1618" s="165">
        <v>114.15</v>
      </c>
      <c r="N1618" s="165"/>
      <c r="O1618" s="44" t="s">
        <v>17</v>
      </c>
      <c r="P1618" s="165" t="s">
        <v>11893</v>
      </c>
    </row>
    <row r="1619" spans="1:16" s="74" customFormat="1" ht="13" customHeight="1" x14ac:dyDescent="0.15">
      <c r="A1619" s="44">
        <v>1618</v>
      </c>
      <c r="B1619" s="215" t="s">
        <v>6767</v>
      </c>
      <c r="C1619" s="215">
        <v>20</v>
      </c>
      <c r="D1619" s="165" t="s">
        <v>3270</v>
      </c>
      <c r="E1619" s="334" t="s">
        <v>3228</v>
      </c>
      <c r="F1619" s="165">
        <v>549</v>
      </c>
      <c r="G1619" s="165">
        <v>2117</v>
      </c>
      <c r="H1619" s="165">
        <v>2.7395723444500923</v>
      </c>
      <c r="I1619" s="165">
        <v>3.3257208580194129</v>
      </c>
      <c r="J1619" s="165" t="s">
        <v>11281</v>
      </c>
      <c r="K1619" s="165" t="s">
        <v>10705</v>
      </c>
      <c r="L1619" s="165">
        <v>27.02</v>
      </c>
      <c r="M1619" s="165">
        <v>107.23</v>
      </c>
      <c r="N1619" s="165"/>
      <c r="O1619" s="44" t="s">
        <v>17</v>
      </c>
      <c r="P1619" s="165" t="s">
        <v>11894</v>
      </c>
    </row>
    <row r="1620" spans="1:16" s="74" customFormat="1" ht="13" customHeight="1" x14ac:dyDescent="0.15">
      <c r="A1620" s="44">
        <v>1619</v>
      </c>
      <c r="B1620" s="215" t="s">
        <v>6767</v>
      </c>
      <c r="C1620" s="215">
        <v>20</v>
      </c>
      <c r="D1620" s="165" t="s">
        <v>3270</v>
      </c>
      <c r="E1620" s="334" t="s">
        <v>3228</v>
      </c>
      <c r="F1620" s="165">
        <v>364</v>
      </c>
      <c r="G1620" s="165">
        <v>2168</v>
      </c>
      <c r="H1620" s="165">
        <v>2.5611013836490564</v>
      </c>
      <c r="I1620" s="165">
        <v>3.3360592778663487</v>
      </c>
      <c r="J1620" s="165" t="s">
        <v>11281</v>
      </c>
      <c r="K1620" s="165" t="s">
        <v>10705</v>
      </c>
      <c r="L1620" s="165">
        <v>24.53</v>
      </c>
      <c r="M1620" s="165">
        <v>101</v>
      </c>
      <c r="N1620" s="165"/>
      <c r="O1620" s="44" t="s">
        <v>17</v>
      </c>
      <c r="P1620" s="165" t="s">
        <v>11818</v>
      </c>
    </row>
    <row r="1621" spans="1:16" s="74" customFormat="1" ht="13" customHeight="1" x14ac:dyDescent="0.15">
      <c r="A1621" s="44">
        <v>1620</v>
      </c>
      <c r="B1621" s="215" t="s">
        <v>6767</v>
      </c>
      <c r="C1621" s="215">
        <v>20</v>
      </c>
      <c r="D1621" s="165" t="s">
        <v>3270</v>
      </c>
      <c r="E1621" s="334" t="s">
        <v>3228</v>
      </c>
      <c r="F1621" s="165">
        <v>1178</v>
      </c>
      <c r="G1621" s="165">
        <v>2220</v>
      </c>
      <c r="H1621" s="165">
        <v>3.0711452904510828</v>
      </c>
      <c r="I1621" s="165">
        <v>3.3463529744506384</v>
      </c>
      <c r="J1621" s="165" t="s">
        <v>11281</v>
      </c>
      <c r="K1621" s="165" t="s">
        <v>10705</v>
      </c>
      <c r="L1621" s="165">
        <v>28.4</v>
      </c>
      <c r="M1621" s="165">
        <v>114.6</v>
      </c>
      <c r="N1621" s="165"/>
      <c r="O1621" s="44" t="s">
        <v>17</v>
      </c>
      <c r="P1621" s="165" t="s">
        <v>11819</v>
      </c>
    </row>
    <row r="1622" spans="1:16" s="74" customFormat="1" ht="13" customHeight="1" x14ac:dyDescent="0.15">
      <c r="A1622" s="44">
        <v>1621</v>
      </c>
      <c r="B1622" s="215" t="s">
        <v>6767</v>
      </c>
      <c r="C1622" s="215">
        <v>20</v>
      </c>
      <c r="D1622" s="165" t="s">
        <v>3270</v>
      </c>
      <c r="E1622" s="334" t="s">
        <v>3228</v>
      </c>
      <c r="F1622" s="165">
        <v>1137</v>
      </c>
      <c r="G1622" s="165">
        <v>2251</v>
      </c>
      <c r="H1622" s="165">
        <v>3.0557604646877348</v>
      </c>
      <c r="I1622" s="165">
        <v>3.35237549500052</v>
      </c>
      <c r="J1622" s="165" t="s">
        <v>11281</v>
      </c>
      <c r="K1622" s="165" t="s">
        <v>10705</v>
      </c>
      <c r="L1622" s="165">
        <v>25.2</v>
      </c>
      <c r="M1622" s="165">
        <v>111.95</v>
      </c>
      <c r="N1622" s="165"/>
      <c r="O1622" s="44" t="s">
        <v>17</v>
      </c>
      <c r="P1622" s="165" t="s">
        <v>11820</v>
      </c>
    </row>
    <row r="1623" spans="1:16" s="74" customFormat="1" ht="13" customHeight="1" x14ac:dyDescent="0.15">
      <c r="A1623" s="44">
        <v>1622</v>
      </c>
      <c r="B1623" s="215" t="s">
        <v>6767</v>
      </c>
      <c r="C1623" s="215">
        <v>20</v>
      </c>
      <c r="D1623" s="165" t="s">
        <v>3270</v>
      </c>
      <c r="E1623" s="334" t="s">
        <v>3228</v>
      </c>
      <c r="F1623" s="165">
        <v>769</v>
      </c>
      <c r="G1623" s="165">
        <v>2255</v>
      </c>
      <c r="H1623" s="165">
        <v>2.885926339801431</v>
      </c>
      <c r="I1623" s="165">
        <v>3.35314654621398</v>
      </c>
      <c r="J1623" s="165" t="s">
        <v>11281</v>
      </c>
      <c r="K1623" s="165" t="s">
        <v>10705</v>
      </c>
      <c r="L1623" s="165">
        <v>28.82</v>
      </c>
      <c r="M1623" s="165">
        <v>110.26</v>
      </c>
      <c r="N1623" s="165"/>
      <c r="O1623" s="44" t="s">
        <v>17</v>
      </c>
      <c r="P1623" s="165" t="s">
        <v>11821</v>
      </c>
    </row>
    <row r="1624" spans="1:16" s="74" customFormat="1" ht="13" customHeight="1" x14ac:dyDescent="0.15">
      <c r="A1624" s="44">
        <v>1623</v>
      </c>
      <c r="B1624" s="215" t="s">
        <v>6767</v>
      </c>
      <c r="C1624" s="215">
        <v>20</v>
      </c>
      <c r="D1624" s="165" t="s">
        <v>3270</v>
      </c>
      <c r="E1624" s="334" t="s">
        <v>3228</v>
      </c>
      <c r="F1624" s="165">
        <v>1766</v>
      </c>
      <c r="G1624" s="165">
        <v>2539</v>
      </c>
      <c r="H1624" s="165">
        <v>3.2469906992415498</v>
      </c>
      <c r="I1624" s="165">
        <v>3.4046627008737218</v>
      </c>
      <c r="J1624" s="165" t="s">
        <v>11281</v>
      </c>
      <c r="K1624" s="165" t="s">
        <v>10705</v>
      </c>
      <c r="L1624" s="165">
        <v>26.2</v>
      </c>
      <c r="M1624" s="165">
        <v>110.2</v>
      </c>
      <c r="N1624" s="165"/>
      <c r="O1624" s="44" t="s">
        <v>17</v>
      </c>
      <c r="P1624" s="165" t="s">
        <v>11822</v>
      </c>
    </row>
    <row r="1625" spans="1:16" s="74" customFormat="1" ht="13" customHeight="1" x14ac:dyDescent="0.15">
      <c r="A1625" s="44">
        <v>1624</v>
      </c>
      <c r="B1625" s="215" t="s">
        <v>6767</v>
      </c>
      <c r="C1625" s="215">
        <v>20</v>
      </c>
      <c r="D1625" s="165" t="s">
        <v>3270</v>
      </c>
      <c r="E1625" s="334" t="s">
        <v>3228</v>
      </c>
      <c r="F1625" s="165">
        <v>931</v>
      </c>
      <c r="G1625" s="165">
        <v>2613</v>
      </c>
      <c r="H1625" s="165">
        <v>2.9689496809813432</v>
      </c>
      <c r="I1625" s="165">
        <v>3.4171394097273264</v>
      </c>
      <c r="J1625" s="165" t="s">
        <v>11281</v>
      </c>
      <c r="K1625" s="165" t="s">
        <v>10705</v>
      </c>
      <c r="L1625" s="165">
        <v>28.73</v>
      </c>
      <c r="M1625" s="165">
        <v>110.26</v>
      </c>
      <c r="N1625" s="165"/>
      <c r="O1625" s="44" t="s">
        <v>17</v>
      </c>
      <c r="P1625" s="165" t="s">
        <v>11825</v>
      </c>
    </row>
    <row r="1626" spans="1:16" s="74" customFormat="1" ht="13" customHeight="1" x14ac:dyDescent="0.15">
      <c r="A1626" s="44">
        <v>1625</v>
      </c>
      <c r="B1626" s="215" t="s">
        <v>6767</v>
      </c>
      <c r="C1626" s="215">
        <v>20</v>
      </c>
      <c r="D1626" s="165" t="s">
        <v>3270</v>
      </c>
      <c r="E1626" s="334" t="s">
        <v>3228</v>
      </c>
      <c r="F1626" s="165">
        <v>1393</v>
      </c>
      <c r="G1626" s="165">
        <v>3034</v>
      </c>
      <c r="H1626" s="165">
        <v>3.1439511164239633</v>
      </c>
      <c r="I1626" s="165">
        <v>3.4820155764507121</v>
      </c>
      <c r="J1626" s="165" t="s">
        <v>11281</v>
      </c>
      <c r="K1626" s="165" t="s">
        <v>10705</v>
      </c>
      <c r="L1626" s="165">
        <v>26.52</v>
      </c>
      <c r="M1626" s="165">
        <v>108.83</v>
      </c>
      <c r="N1626" s="165"/>
      <c r="O1626" s="44" t="s">
        <v>17</v>
      </c>
      <c r="P1626" s="165" t="s">
        <v>11826</v>
      </c>
    </row>
    <row r="1627" spans="1:16" s="74" customFormat="1" ht="13" customHeight="1" x14ac:dyDescent="0.15">
      <c r="A1627" s="44">
        <v>1626</v>
      </c>
      <c r="B1627" s="215" t="s">
        <v>6767</v>
      </c>
      <c r="C1627" s="215">
        <v>20</v>
      </c>
      <c r="D1627" s="165" t="s">
        <v>3270</v>
      </c>
      <c r="E1627" s="334" t="s">
        <v>3228</v>
      </c>
      <c r="F1627" s="165">
        <v>1618</v>
      </c>
      <c r="G1627" s="165">
        <v>3229</v>
      </c>
      <c r="H1627" s="165">
        <v>3.2089785172762535</v>
      </c>
      <c r="I1627" s="165">
        <v>3.5090680450171621</v>
      </c>
      <c r="J1627" s="165" t="s">
        <v>11281</v>
      </c>
      <c r="K1627" s="165" t="s">
        <v>10705</v>
      </c>
      <c r="L1627" s="165">
        <v>26.5</v>
      </c>
      <c r="M1627" s="165">
        <v>114.4</v>
      </c>
      <c r="N1627" s="165"/>
      <c r="O1627" s="44" t="s">
        <v>17</v>
      </c>
      <c r="P1627" s="165" t="s">
        <v>11749</v>
      </c>
    </row>
    <row r="1628" spans="1:16" s="74" customFormat="1" ht="13" customHeight="1" x14ac:dyDescent="0.15">
      <c r="A1628" s="44">
        <v>1627</v>
      </c>
      <c r="B1628" s="215" t="s">
        <v>6767</v>
      </c>
      <c r="C1628" s="215">
        <v>20</v>
      </c>
      <c r="D1628" s="165" t="s">
        <v>3270</v>
      </c>
      <c r="E1628" s="334" t="s">
        <v>3228</v>
      </c>
      <c r="F1628" s="165">
        <v>667</v>
      </c>
      <c r="G1628" s="165">
        <v>968</v>
      </c>
      <c r="H1628" s="165">
        <v>2.8241258339165487</v>
      </c>
      <c r="I1628" s="165">
        <v>2.985875357308394</v>
      </c>
      <c r="J1628" s="165" t="s">
        <v>11281</v>
      </c>
      <c r="K1628" s="165" t="s">
        <v>10705</v>
      </c>
      <c r="L1628" s="165">
        <v>27.02</v>
      </c>
      <c r="M1628" s="165">
        <v>100.35</v>
      </c>
      <c r="N1628" s="165"/>
      <c r="O1628" s="44" t="s">
        <v>17</v>
      </c>
      <c r="P1628" s="165" t="s">
        <v>11674</v>
      </c>
    </row>
    <row r="1629" spans="1:16" s="74" customFormat="1" ht="13" customHeight="1" x14ac:dyDescent="0.15">
      <c r="A1629" s="44">
        <v>1628</v>
      </c>
      <c r="B1629" s="215" t="s">
        <v>6767</v>
      </c>
      <c r="C1629" s="215">
        <v>20</v>
      </c>
      <c r="D1629" s="165" t="s">
        <v>3270</v>
      </c>
      <c r="E1629" s="334" t="s">
        <v>3228</v>
      </c>
      <c r="F1629" s="165">
        <v>552</v>
      </c>
      <c r="G1629" s="165">
        <v>1243</v>
      </c>
      <c r="H1629" s="165">
        <v>2.7419390777291994</v>
      </c>
      <c r="I1629" s="165">
        <v>3.0944711286416449</v>
      </c>
      <c r="J1629" s="165" t="s">
        <v>11281</v>
      </c>
      <c r="K1629" s="165" t="s">
        <v>10705</v>
      </c>
      <c r="L1629" s="165">
        <v>26.02</v>
      </c>
      <c r="M1629" s="165">
        <v>107.13</v>
      </c>
      <c r="N1629" s="165"/>
      <c r="O1629" s="44" t="s">
        <v>17</v>
      </c>
      <c r="P1629" s="165" t="s">
        <v>11675</v>
      </c>
    </row>
    <row r="1630" spans="1:16" s="74" customFormat="1" ht="13" customHeight="1" x14ac:dyDescent="0.15">
      <c r="A1630" s="44">
        <v>1629</v>
      </c>
      <c r="B1630" s="215" t="s">
        <v>6767</v>
      </c>
      <c r="C1630" s="215">
        <v>20</v>
      </c>
      <c r="D1630" s="165" t="s">
        <v>3270</v>
      </c>
      <c r="E1630" s="334" t="s">
        <v>3228</v>
      </c>
      <c r="F1630" s="165">
        <v>825</v>
      </c>
      <c r="G1630" s="165">
        <v>1260</v>
      </c>
      <c r="H1630" s="165">
        <v>2.9164539485499246</v>
      </c>
      <c r="I1630" s="165">
        <v>3.1003705451175629</v>
      </c>
      <c r="J1630" s="165" t="s">
        <v>11281</v>
      </c>
      <c r="K1630" s="165" t="s">
        <v>10705</v>
      </c>
      <c r="L1630" s="165">
        <v>25.58</v>
      </c>
      <c r="M1630" s="165">
        <v>98.78</v>
      </c>
      <c r="N1630" s="165"/>
      <c r="O1630" s="44" t="s">
        <v>17</v>
      </c>
      <c r="P1630" s="165" t="s">
        <v>11676</v>
      </c>
    </row>
    <row r="1631" spans="1:16" s="74" customFormat="1" ht="13" customHeight="1" x14ac:dyDescent="0.15">
      <c r="A1631" s="44">
        <v>1630</v>
      </c>
      <c r="B1631" s="215" t="s">
        <v>6767</v>
      </c>
      <c r="C1631" s="215">
        <v>20</v>
      </c>
      <c r="D1631" s="165" t="s">
        <v>3270</v>
      </c>
      <c r="E1631" s="334" t="s">
        <v>3228</v>
      </c>
      <c r="F1631" s="165">
        <v>803.99999999999989</v>
      </c>
      <c r="G1631" s="165">
        <v>1314</v>
      </c>
      <c r="H1631" s="165">
        <v>2.9052560487484511</v>
      </c>
      <c r="I1631" s="165">
        <v>3.1185953652237619</v>
      </c>
      <c r="J1631" s="165" t="s">
        <v>11281</v>
      </c>
      <c r="K1631" s="165" t="s">
        <v>10705</v>
      </c>
      <c r="L1631" s="165">
        <v>28.4</v>
      </c>
      <c r="M1631" s="165">
        <v>97</v>
      </c>
      <c r="N1631" s="165"/>
      <c r="O1631" s="44" t="s">
        <v>17</v>
      </c>
      <c r="P1631" s="165" t="s">
        <v>11600</v>
      </c>
    </row>
    <row r="1632" spans="1:16" s="74" customFormat="1" ht="13" customHeight="1" x14ac:dyDescent="0.15">
      <c r="A1632" s="44">
        <v>1631</v>
      </c>
      <c r="B1632" s="215" t="s">
        <v>6767</v>
      </c>
      <c r="C1632" s="215">
        <v>20</v>
      </c>
      <c r="D1632" s="165" t="s">
        <v>3270</v>
      </c>
      <c r="E1632" s="334" t="s">
        <v>3228</v>
      </c>
      <c r="F1632" s="165">
        <v>836.99999999999989</v>
      </c>
      <c r="G1632" s="165">
        <v>1353</v>
      </c>
      <c r="H1632" s="165">
        <v>2.92272545799326</v>
      </c>
      <c r="I1632" s="165">
        <v>3.1312977965976234</v>
      </c>
      <c r="J1632" s="165" t="s">
        <v>11281</v>
      </c>
      <c r="K1632" s="165" t="s">
        <v>10705</v>
      </c>
      <c r="L1632" s="165">
        <v>26.1</v>
      </c>
      <c r="M1632" s="165">
        <v>113.76</v>
      </c>
      <c r="N1632" s="165"/>
      <c r="O1632" s="44" t="s">
        <v>17</v>
      </c>
      <c r="P1632" s="165" t="s">
        <v>11526</v>
      </c>
    </row>
    <row r="1633" spans="1:16" s="74" customFormat="1" ht="13" customHeight="1" x14ac:dyDescent="0.15">
      <c r="A1633" s="44">
        <v>1632</v>
      </c>
      <c r="B1633" s="215" t="s">
        <v>6767</v>
      </c>
      <c r="C1633" s="215">
        <v>20</v>
      </c>
      <c r="D1633" s="165" t="s">
        <v>3270</v>
      </c>
      <c r="E1633" s="334" t="s">
        <v>3228</v>
      </c>
      <c r="F1633" s="165">
        <v>468</v>
      </c>
      <c r="G1633" s="165">
        <v>1371</v>
      </c>
      <c r="H1633" s="165">
        <v>2.6702458530741233</v>
      </c>
      <c r="I1633" s="165">
        <v>3.1370374547895126</v>
      </c>
      <c r="J1633" s="165" t="s">
        <v>11281</v>
      </c>
      <c r="K1633" s="165" t="s">
        <v>10705</v>
      </c>
      <c r="L1633" s="165">
        <v>27.97</v>
      </c>
      <c r="M1633" s="165">
        <v>108.6</v>
      </c>
      <c r="N1633" s="165"/>
      <c r="O1633" s="44" t="s">
        <v>17</v>
      </c>
      <c r="P1633" s="165" t="s">
        <v>11451</v>
      </c>
    </row>
    <row r="1634" spans="1:16" s="74" customFormat="1" ht="13" customHeight="1" x14ac:dyDescent="0.15">
      <c r="A1634" s="44">
        <v>1633</v>
      </c>
      <c r="B1634" s="215" t="s">
        <v>6767</v>
      </c>
      <c r="C1634" s="215">
        <v>20</v>
      </c>
      <c r="D1634" s="165" t="s">
        <v>3270</v>
      </c>
      <c r="E1634" s="334" t="s">
        <v>3228</v>
      </c>
      <c r="F1634" s="165">
        <v>1049</v>
      </c>
      <c r="G1634" s="165">
        <v>1408</v>
      </c>
      <c r="H1634" s="165">
        <v>3.020775488193558</v>
      </c>
      <c r="I1634" s="165">
        <v>3.1486026548060932</v>
      </c>
      <c r="J1634" s="165" t="s">
        <v>11281</v>
      </c>
      <c r="K1634" s="165" t="s">
        <v>10705</v>
      </c>
      <c r="L1634" s="165">
        <v>29.78</v>
      </c>
      <c r="M1634" s="165">
        <v>110.13</v>
      </c>
      <c r="N1634" s="165"/>
      <c r="O1634" s="44" t="s">
        <v>17</v>
      </c>
      <c r="P1634" s="165" t="s">
        <v>11452</v>
      </c>
    </row>
    <row r="1635" spans="1:16" s="74" customFormat="1" ht="13" customHeight="1" x14ac:dyDescent="0.15">
      <c r="A1635" s="44">
        <v>1634</v>
      </c>
      <c r="B1635" s="215" t="s">
        <v>6767</v>
      </c>
      <c r="C1635" s="215">
        <v>20</v>
      </c>
      <c r="D1635" s="165" t="s">
        <v>3270</v>
      </c>
      <c r="E1635" s="334" t="s">
        <v>3228</v>
      </c>
      <c r="F1635" s="165">
        <v>953.99999999999989</v>
      </c>
      <c r="G1635" s="165">
        <v>1528</v>
      </c>
      <c r="H1635" s="165">
        <v>2.9795483747040943</v>
      </c>
      <c r="I1635" s="165">
        <v>3.1841233542396714</v>
      </c>
      <c r="J1635" s="165" t="s">
        <v>11281</v>
      </c>
      <c r="K1635" s="165" t="s">
        <v>10705</v>
      </c>
      <c r="L1635" s="165">
        <v>27.9</v>
      </c>
      <c r="M1635" s="165">
        <v>108.65</v>
      </c>
      <c r="N1635" s="165"/>
      <c r="O1635" s="44" t="s">
        <v>17</v>
      </c>
      <c r="P1635" s="165" t="s">
        <v>11531</v>
      </c>
    </row>
    <row r="1636" spans="1:16" s="74" customFormat="1" ht="13" customHeight="1" x14ac:dyDescent="0.15">
      <c r="A1636" s="44">
        <v>1635</v>
      </c>
      <c r="B1636" s="215" t="s">
        <v>6767</v>
      </c>
      <c r="C1636" s="215">
        <v>20</v>
      </c>
      <c r="D1636" s="165" t="s">
        <v>3270</v>
      </c>
      <c r="E1636" s="334" t="s">
        <v>3228</v>
      </c>
      <c r="F1636" s="165">
        <v>866</v>
      </c>
      <c r="G1636" s="165">
        <v>1630</v>
      </c>
      <c r="H1636" s="165">
        <v>2.9375178920173468</v>
      </c>
      <c r="I1636" s="165">
        <v>3.2121876044039581</v>
      </c>
      <c r="J1636" s="165" t="s">
        <v>11281</v>
      </c>
      <c r="K1636" s="165" t="s">
        <v>10705</v>
      </c>
      <c r="L1636" s="165">
        <v>28.4</v>
      </c>
      <c r="M1636" s="165">
        <v>114.5</v>
      </c>
      <c r="N1636" s="165"/>
      <c r="O1636" s="44" t="s">
        <v>17</v>
      </c>
      <c r="P1636" s="165" t="s">
        <v>11532</v>
      </c>
    </row>
    <row r="1637" spans="1:16" s="74" customFormat="1" ht="13" customHeight="1" x14ac:dyDescent="0.15">
      <c r="A1637" s="44">
        <v>1636</v>
      </c>
      <c r="B1637" s="215" t="s">
        <v>6767</v>
      </c>
      <c r="C1637" s="215">
        <v>20</v>
      </c>
      <c r="D1637" s="165" t="s">
        <v>3270</v>
      </c>
      <c r="E1637" s="334" t="s">
        <v>3228</v>
      </c>
      <c r="F1637" s="165">
        <v>874</v>
      </c>
      <c r="G1637" s="165">
        <v>1680</v>
      </c>
      <c r="H1637" s="165">
        <v>2.9415114326344032</v>
      </c>
      <c r="I1637" s="165">
        <v>3.2253092817258633</v>
      </c>
      <c r="J1637" s="165" t="s">
        <v>11281</v>
      </c>
      <c r="K1637" s="165" t="s">
        <v>10705</v>
      </c>
      <c r="L1637" s="165">
        <v>26.4</v>
      </c>
      <c r="M1637" s="165">
        <v>108.2</v>
      </c>
      <c r="N1637" s="165"/>
      <c r="O1637" s="44" t="s">
        <v>17</v>
      </c>
      <c r="P1637" s="165" t="s">
        <v>11533</v>
      </c>
    </row>
    <row r="1638" spans="1:16" s="74" customFormat="1" ht="13" customHeight="1" x14ac:dyDescent="0.15">
      <c r="A1638" s="44">
        <v>1637</v>
      </c>
      <c r="B1638" s="215" t="s">
        <v>6767</v>
      </c>
      <c r="C1638" s="215">
        <v>20</v>
      </c>
      <c r="D1638" s="165" t="s">
        <v>3270</v>
      </c>
      <c r="E1638" s="334" t="s">
        <v>3228</v>
      </c>
      <c r="F1638" s="165">
        <v>629</v>
      </c>
      <c r="G1638" s="165">
        <v>1750</v>
      </c>
      <c r="H1638" s="165">
        <v>2.7986506454452686</v>
      </c>
      <c r="I1638" s="165">
        <v>3.2430380486862949</v>
      </c>
      <c r="J1638" s="165" t="s">
        <v>11281</v>
      </c>
      <c r="K1638" s="165" t="s">
        <v>10705</v>
      </c>
      <c r="L1638" s="165">
        <v>28.4</v>
      </c>
      <c r="M1638" s="165">
        <v>114.5</v>
      </c>
      <c r="N1638" s="165"/>
      <c r="O1638" s="44" t="s">
        <v>17</v>
      </c>
      <c r="P1638" s="165" t="s">
        <v>11608</v>
      </c>
    </row>
    <row r="1639" spans="1:16" s="74" customFormat="1" ht="13" customHeight="1" x14ac:dyDescent="0.15">
      <c r="A1639" s="44">
        <v>1638</v>
      </c>
      <c r="B1639" s="215" t="s">
        <v>6767</v>
      </c>
      <c r="C1639" s="215">
        <v>20</v>
      </c>
      <c r="D1639" s="165" t="s">
        <v>3270</v>
      </c>
      <c r="E1639" s="334" t="s">
        <v>3228</v>
      </c>
      <c r="F1639" s="165">
        <v>616</v>
      </c>
      <c r="G1639" s="165">
        <v>2051</v>
      </c>
      <c r="H1639" s="165">
        <v>2.7895807121644256</v>
      </c>
      <c r="I1639" s="165">
        <v>3.3119656603683656</v>
      </c>
      <c r="J1639" s="165" t="s">
        <v>11281</v>
      </c>
      <c r="K1639" s="165" t="s">
        <v>10705</v>
      </c>
      <c r="L1639" s="165">
        <v>26.42</v>
      </c>
      <c r="M1639" s="165">
        <v>108.27</v>
      </c>
      <c r="N1639" s="165"/>
      <c r="O1639" s="44" t="s">
        <v>17</v>
      </c>
      <c r="P1639" s="165" t="s">
        <v>11683</v>
      </c>
    </row>
    <row r="1640" spans="1:16" s="74" customFormat="1" ht="13" customHeight="1" x14ac:dyDescent="0.15">
      <c r="A1640" s="44">
        <v>1639</v>
      </c>
      <c r="B1640" s="215" t="s">
        <v>6767</v>
      </c>
      <c r="C1640" s="215">
        <v>20</v>
      </c>
      <c r="D1640" s="165" t="s">
        <v>3270</v>
      </c>
      <c r="E1640" s="334" t="s">
        <v>3228</v>
      </c>
      <c r="F1640" s="165">
        <v>1301</v>
      </c>
      <c r="G1640" s="165">
        <v>2076</v>
      </c>
      <c r="H1640" s="165">
        <v>3.1142772965615864</v>
      </c>
      <c r="I1640" s="165">
        <v>3.3172273491764201</v>
      </c>
      <c r="J1640" s="165" t="s">
        <v>11281</v>
      </c>
      <c r="K1640" s="165" t="s">
        <v>10705</v>
      </c>
      <c r="L1640" s="165">
        <v>26.25</v>
      </c>
      <c r="M1640" s="165">
        <v>113.84</v>
      </c>
      <c r="N1640" s="165"/>
      <c r="O1640" s="44" t="s">
        <v>17</v>
      </c>
      <c r="P1640" s="165" t="s">
        <v>11684</v>
      </c>
    </row>
    <row r="1641" spans="1:16" s="74" customFormat="1" ht="13" customHeight="1" x14ac:dyDescent="0.15">
      <c r="A1641" s="44">
        <v>1640</v>
      </c>
      <c r="B1641" s="215" t="s">
        <v>6767</v>
      </c>
      <c r="C1641" s="215">
        <v>20</v>
      </c>
      <c r="D1641" s="165" t="s">
        <v>3270</v>
      </c>
      <c r="E1641" s="334" t="s">
        <v>3228</v>
      </c>
      <c r="F1641" s="165">
        <v>759</v>
      </c>
      <c r="G1641" s="165">
        <v>877</v>
      </c>
      <c r="H1641" s="165">
        <v>2.8802417758954801</v>
      </c>
      <c r="I1641" s="165">
        <v>2.9429995933660407</v>
      </c>
      <c r="J1641" s="165" t="s">
        <v>11281</v>
      </c>
      <c r="K1641" s="165" t="s">
        <v>10705</v>
      </c>
      <c r="L1641" s="165">
        <v>28.3</v>
      </c>
      <c r="M1641" s="165">
        <v>103.4</v>
      </c>
      <c r="N1641" s="165"/>
      <c r="O1641" s="44" t="s">
        <v>17</v>
      </c>
      <c r="P1641" s="165" t="s">
        <v>11611</v>
      </c>
    </row>
    <row r="1642" spans="1:16" s="74" customFormat="1" ht="13" customHeight="1" x14ac:dyDescent="0.15">
      <c r="A1642" s="44">
        <v>1641</v>
      </c>
      <c r="B1642" s="215" t="s">
        <v>6767</v>
      </c>
      <c r="C1642" s="215">
        <v>20</v>
      </c>
      <c r="D1642" s="165" t="s">
        <v>3270</v>
      </c>
      <c r="E1642" s="334" t="s">
        <v>3228</v>
      </c>
      <c r="F1642" s="165">
        <v>492</v>
      </c>
      <c r="G1642" s="165">
        <v>906</v>
      </c>
      <c r="H1642" s="165">
        <v>2.6919651027673601</v>
      </c>
      <c r="I1642" s="165">
        <v>2.9571281976768131</v>
      </c>
      <c r="J1642" s="165" t="s">
        <v>11281</v>
      </c>
      <c r="K1642" s="165" t="s">
        <v>10705</v>
      </c>
      <c r="L1642" s="165">
        <v>26.08</v>
      </c>
      <c r="M1642" s="165">
        <v>99.56</v>
      </c>
      <c r="N1642" s="165"/>
      <c r="O1642" s="44" t="s">
        <v>17</v>
      </c>
      <c r="P1642" s="165" t="s">
        <v>11612</v>
      </c>
    </row>
    <row r="1643" spans="1:16" s="74" customFormat="1" ht="13" customHeight="1" x14ac:dyDescent="0.15">
      <c r="A1643" s="44">
        <v>1642</v>
      </c>
      <c r="B1643" s="215" t="s">
        <v>6767</v>
      </c>
      <c r="C1643" s="215">
        <v>20</v>
      </c>
      <c r="D1643" s="165" t="s">
        <v>3270</v>
      </c>
      <c r="E1643" s="334" t="s">
        <v>3228</v>
      </c>
      <c r="F1643" s="165">
        <v>677</v>
      </c>
      <c r="G1643" s="165">
        <v>1046</v>
      </c>
      <c r="H1643" s="165">
        <v>2.8305886686851438</v>
      </c>
      <c r="I1643" s="165">
        <v>3.019531684531255</v>
      </c>
      <c r="J1643" s="165" t="s">
        <v>11281</v>
      </c>
      <c r="K1643" s="165" t="s">
        <v>10705</v>
      </c>
      <c r="L1643" s="165">
        <v>27.17</v>
      </c>
      <c r="M1643" s="165">
        <v>100.23</v>
      </c>
      <c r="N1643" s="165"/>
      <c r="O1643" s="44" t="s">
        <v>17</v>
      </c>
      <c r="P1643" s="165" t="s">
        <v>11538</v>
      </c>
    </row>
    <row r="1644" spans="1:16" s="74" customFormat="1" ht="13" customHeight="1" x14ac:dyDescent="0.15">
      <c r="A1644" s="44">
        <v>1643</v>
      </c>
      <c r="B1644" s="215" t="s">
        <v>6767</v>
      </c>
      <c r="C1644" s="215">
        <v>20</v>
      </c>
      <c r="D1644" s="165" t="s">
        <v>3270</v>
      </c>
      <c r="E1644" s="334" t="s">
        <v>3228</v>
      </c>
      <c r="F1644" s="165">
        <v>564</v>
      </c>
      <c r="G1644" s="165">
        <v>1137</v>
      </c>
      <c r="H1644" s="165">
        <v>2.7512791039833417</v>
      </c>
      <c r="I1644" s="165">
        <v>3.0557604646877348</v>
      </c>
      <c r="J1644" s="165" t="s">
        <v>11281</v>
      </c>
      <c r="K1644" s="165" t="s">
        <v>10705</v>
      </c>
      <c r="L1644" s="165">
        <v>26.08</v>
      </c>
      <c r="M1644" s="165">
        <v>99.62</v>
      </c>
      <c r="N1644" s="165"/>
      <c r="O1644" s="44" t="s">
        <v>17</v>
      </c>
      <c r="P1644" s="165" t="s">
        <v>11614</v>
      </c>
    </row>
    <row r="1645" spans="1:16" s="74" customFormat="1" ht="13" customHeight="1" x14ac:dyDescent="0.15">
      <c r="A1645" s="44">
        <v>1644</v>
      </c>
      <c r="B1645" s="215" t="s">
        <v>6767</v>
      </c>
      <c r="C1645" s="215">
        <v>20</v>
      </c>
      <c r="D1645" s="165" t="s">
        <v>3270</v>
      </c>
      <c r="E1645" s="334" t="s">
        <v>3228</v>
      </c>
      <c r="F1645" s="165">
        <v>473.00000000000011</v>
      </c>
      <c r="G1645" s="165">
        <v>1239</v>
      </c>
      <c r="H1645" s="165">
        <v>2.6748611407378111</v>
      </c>
      <c r="I1645" s="165">
        <v>3.0930713063760633</v>
      </c>
      <c r="J1645" s="165" t="s">
        <v>11281</v>
      </c>
      <c r="K1645" s="165" t="s">
        <v>10705</v>
      </c>
      <c r="L1645" s="165">
        <v>26.52</v>
      </c>
      <c r="M1645" s="165">
        <v>100.34</v>
      </c>
      <c r="N1645" s="165"/>
      <c r="O1645" s="44" t="s">
        <v>17</v>
      </c>
      <c r="P1645" s="165" t="s">
        <v>11691</v>
      </c>
    </row>
    <row r="1646" spans="1:16" s="74" customFormat="1" ht="13" customHeight="1" x14ac:dyDescent="0.15">
      <c r="A1646" s="44">
        <v>1645</v>
      </c>
      <c r="B1646" s="215" t="s">
        <v>6767</v>
      </c>
      <c r="C1646" s="215">
        <v>20</v>
      </c>
      <c r="D1646" s="165" t="s">
        <v>3270</v>
      </c>
      <c r="E1646" s="334" t="s">
        <v>3228</v>
      </c>
      <c r="F1646" s="165">
        <v>501.99999999999972</v>
      </c>
      <c r="G1646" s="165">
        <v>1339</v>
      </c>
      <c r="H1646" s="165">
        <v>2.7007037171450197</v>
      </c>
      <c r="I1646" s="165">
        <v>3.1267805770120094</v>
      </c>
      <c r="J1646" s="165" t="s">
        <v>11281</v>
      </c>
      <c r="K1646" s="165" t="s">
        <v>10705</v>
      </c>
      <c r="L1646" s="165">
        <v>26.23</v>
      </c>
      <c r="M1646" s="165">
        <v>99.38</v>
      </c>
      <c r="N1646" s="165"/>
      <c r="O1646" s="44" t="s">
        <v>17</v>
      </c>
      <c r="P1646" s="165" t="s">
        <v>11692</v>
      </c>
    </row>
    <row r="1647" spans="1:16" s="74" customFormat="1" ht="13" customHeight="1" x14ac:dyDescent="0.15">
      <c r="A1647" s="44">
        <v>1646</v>
      </c>
      <c r="B1647" s="215" t="s">
        <v>6767</v>
      </c>
      <c r="C1647" s="215">
        <v>20</v>
      </c>
      <c r="D1647" s="165" t="s">
        <v>3270</v>
      </c>
      <c r="E1647" s="334" t="s">
        <v>3228</v>
      </c>
      <c r="F1647" s="165">
        <v>836</v>
      </c>
      <c r="G1647" s="165">
        <v>1520</v>
      </c>
      <c r="H1647" s="165">
        <v>2.9222062774390163</v>
      </c>
      <c r="I1647" s="165">
        <v>3.1818435879447731</v>
      </c>
      <c r="J1647" s="165" t="s">
        <v>11281</v>
      </c>
      <c r="K1647" s="165" t="s">
        <v>10705</v>
      </c>
      <c r="L1647" s="165">
        <v>25.5</v>
      </c>
      <c r="M1647" s="165">
        <v>99.14</v>
      </c>
      <c r="N1647" s="165"/>
      <c r="O1647" s="44" t="s">
        <v>17</v>
      </c>
      <c r="P1647" s="165" t="s">
        <v>11690</v>
      </c>
    </row>
    <row r="1648" spans="1:16" s="74" customFormat="1" ht="13" customHeight="1" x14ac:dyDescent="0.15">
      <c r="A1648" s="44">
        <v>1647</v>
      </c>
      <c r="B1648" s="215" t="s">
        <v>6767</v>
      </c>
      <c r="C1648" s="215">
        <v>20</v>
      </c>
      <c r="D1648" s="165" t="s">
        <v>3270</v>
      </c>
      <c r="E1648" s="334" t="s">
        <v>3228</v>
      </c>
      <c r="F1648" s="165">
        <v>738</v>
      </c>
      <c r="G1648" s="165">
        <v>1868</v>
      </c>
      <c r="H1648" s="165">
        <v>2.8680563618230406</v>
      </c>
      <c r="I1648" s="165">
        <v>3.2713768718940743</v>
      </c>
      <c r="J1648" s="165" t="s">
        <v>11281</v>
      </c>
      <c r="K1648" s="165" t="s">
        <v>10705</v>
      </c>
      <c r="L1648" s="165">
        <v>25.8</v>
      </c>
      <c r="M1648" s="165">
        <v>99.08</v>
      </c>
      <c r="N1648" s="165"/>
      <c r="O1648" s="44" t="s">
        <v>17</v>
      </c>
      <c r="P1648" s="165" t="s">
        <v>11767</v>
      </c>
    </row>
    <row r="1649" spans="1:16" s="74" customFormat="1" ht="13" customHeight="1" x14ac:dyDescent="0.15">
      <c r="A1649" s="44">
        <v>1648</v>
      </c>
      <c r="B1649" s="215" t="s">
        <v>6767</v>
      </c>
      <c r="C1649" s="215">
        <v>20</v>
      </c>
      <c r="D1649" s="165" t="s">
        <v>3270</v>
      </c>
      <c r="E1649" s="334" t="s">
        <v>3228</v>
      </c>
      <c r="F1649" s="165">
        <v>624</v>
      </c>
      <c r="G1649" s="165">
        <v>1911</v>
      </c>
      <c r="H1649" s="165">
        <v>2.7951845896824246</v>
      </c>
      <c r="I1649" s="165">
        <v>3.2812606870550134</v>
      </c>
      <c r="J1649" s="165" t="s">
        <v>11281</v>
      </c>
      <c r="K1649" s="165" t="s">
        <v>10705</v>
      </c>
      <c r="L1649" s="165">
        <v>26.18</v>
      </c>
      <c r="M1649" s="165">
        <v>110.16</v>
      </c>
      <c r="N1649" s="165"/>
      <c r="O1649" s="44" t="s">
        <v>17</v>
      </c>
      <c r="P1649" s="165" t="s">
        <v>11768</v>
      </c>
    </row>
    <row r="1650" spans="1:16" s="74" customFormat="1" ht="13" customHeight="1" x14ac:dyDescent="0.15">
      <c r="A1650" s="44">
        <v>1649</v>
      </c>
      <c r="B1650" s="215" t="s">
        <v>6767</v>
      </c>
      <c r="C1650" s="215">
        <v>20</v>
      </c>
      <c r="D1650" s="165" t="s">
        <v>3270</v>
      </c>
      <c r="E1650" s="334" t="s">
        <v>3228</v>
      </c>
      <c r="F1650" s="165">
        <v>703</v>
      </c>
      <c r="G1650" s="165">
        <v>1066</v>
      </c>
      <c r="H1650" s="165">
        <v>2.846955325019823</v>
      </c>
      <c r="I1650" s="165">
        <v>3.0277572046905536</v>
      </c>
      <c r="J1650" s="165" t="s">
        <v>11281</v>
      </c>
      <c r="K1650" s="165" t="s">
        <v>10705</v>
      </c>
      <c r="L1650" s="165">
        <v>27.17</v>
      </c>
      <c r="M1650" s="165">
        <v>99.75</v>
      </c>
      <c r="N1650" s="165"/>
      <c r="O1650" s="44" t="s">
        <v>17</v>
      </c>
      <c r="P1650" s="165" t="s">
        <v>11769</v>
      </c>
    </row>
    <row r="1651" spans="1:16" s="74" customFormat="1" ht="13" customHeight="1" x14ac:dyDescent="0.15">
      <c r="A1651" s="44">
        <v>1650</v>
      </c>
      <c r="B1651" s="215" t="s">
        <v>6767</v>
      </c>
      <c r="C1651" s="215">
        <v>20</v>
      </c>
      <c r="D1651" s="165" t="s">
        <v>3270</v>
      </c>
      <c r="E1651" s="334" t="s">
        <v>3228</v>
      </c>
      <c r="F1651" s="165">
        <v>847.00000000000011</v>
      </c>
      <c r="G1651" s="165">
        <v>1393</v>
      </c>
      <c r="H1651" s="165">
        <v>2.9278834103307068</v>
      </c>
      <c r="I1651" s="165">
        <v>3.1439511164239633</v>
      </c>
      <c r="J1651" s="165" t="s">
        <v>11281</v>
      </c>
      <c r="K1651" s="165" t="s">
        <v>10705</v>
      </c>
      <c r="L1651" s="165">
        <v>26.23</v>
      </c>
      <c r="M1651" s="165">
        <v>99.56</v>
      </c>
      <c r="N1651" s="165"/>
      <c r="O1651" s="44" t="s">
        <v>17</v>
      </c>
      <c r="P1651" s="165" t="s">
        <v>11851</v>
      </c>
    </row>
    <row r="1652" spans="1:16" s="74" customFormat="1" ht="13" customHeight="1" x14ac:dyDescent="0.15">
      <c r="A1652" s="44">
        <v>1651</v>
      </c>
      <c r="B1652" s="215" t="s">
        <v>6767</v>
      </c>
      <c r="C1652" s="215">
        <v>20</v>
      </c>
      <c r="D1652" s="165" t="s">
        <v>3270</v>
      </c>
      <c r="E1652" s="334" t="s">
        <v>3228</v>
      </c>
      <c r="F1652" s="165">
        <v>531</v>
      </c>
      <c r="G1652" s="165">
        <v>2134</v>
      </c>
      <c r="H1652" s="165">
        <v>2.7250945210814694</v>
      </c>
      <c r="I1652" s="165">
        <v>3.3291944150884509</v>
      </c>
      <c r="J1652" s="165" t="s">
        <v>11281</v>
      </c>
      <c r="K1652" s="165" t="s">
        <v>10705</v>
      </c>
      <c r="L1652" s="165">
        <v>27.32</v>
      </c>
      <c r="M1652" s="165">
        <v>100.9</v>
      </c>
      <c r="N1652" s="165"/>
      <c r="O1652" s="44" t="s">
        <v>17</v>
      </c>
      <c r="P1652" s="165" t="s">
        <v>11852</v>
      </c>
    </row>
    <row r="1653" spans="1:16" s="74" customFormat="1" ht="13" customHeight="1" x14ac:dyDescent="0.15">
      <c r="A1653" s="44">
        <v>1652</v>
      </c>
      <c r="B1653" s="215" t="s">
        <v>6767</v>
      </c>
      <c r="C1653" s="215">
        <v>20</v>
      </c>
      <c r="D1653" s="165" t="s">
        <v>3270</v>
      </c>
      <c r="E1653" s="334" t="s">
        <v>3228</v>
      </c>
      <c r="F1653" s="165">
        <v>358</v>
      </c>
      <c r="G1653" s="165">
        <v>492</v>
      </c>
      <c r="H1653" s="165">
        <v>2.5538830266438746</v>
      </c>
      <c r="I1653" s="165">
        <v>2.6919651027673601</v>
      </c>
      <c r="J1653" s="165" t="s">
        <v>11281</v>
      </c>
      <c r="K1653" s="165" t="s">
        <v>10705</v>
      </c>
      <c r="L1653" s="165">
        <v>27.38</v>
      </c>
      <c r="M1653" s="165">
        <v>99.44</v>
      </c>
      <c r="N1653" s="165"/>
      <c r="O1653" s="44" t="s">
        <v>17</v>
      </c>
      <c r="P1653" s="165" t="s">
        <v>11850</v>
      </c>
    </row>
    <row r="1654" spans="1:16" s="74" customFormat="1" ht="13" customHeight="1" x14ac:dyDescent="0.15">
      <c r="A1654" s="44">
        <v>1653</v>
      </c>
      <c r="B1654" s="215" t="s">
        <v>6767</v>
      </c>
      <c r="C1654" s="215">
        <v>20</v>
      </c>
      <c r="D1654" s="165" t="s">
        <v>3270</v>
      </c>
      <c r="E1654" s="334" t="s">
        <v>3228</v>
      </c>
      <c r="F1654" s="165">
        <v>476.99999999999972</v>
      </c>
      <c r="G1654" s="165">
        <v>734</v>
      </c>
      <c r="H1654" s="165">
        <v>2.6785183790401139</v>
      </c>
      <c r="I1654" s="165">
        <v>2.865696059916071</v>
      </c>
      <c r="J1654" s="165" t="s">
        <v>11281</v>
      </c>
      <c r="K1654" s="165" t="s">
        <v>10705</v>
      </c>
      <c r="L1654" s="165">
        <v>26.67</v>
      </c>
      <c r="M1654" s="165">
        <v>99.8</v>
      </c>
      <c r="N1654" s="165"/>
      <c r="O1654" s="44" t="s">
        <v>17</v>
      </c>
      <c r="P1654" s="165" t="s">
        <v>11931</v>
      </c>
    </row>
    <row r="1655" spans="1:16" s="74" customFormat="1" ht="13" customHeight="1" x14ac:dyDescent="0.15">
      <c r="A1655" s="44">
        <v>1654</v>
      </c>
      <c r="B1655" s="215" t="s">
        <v>6767</v>
      </c>
      <c r="C1655" s="215">
        <v>20</v>
      </c>
      <c r="D1655" s="165" t="s">
        <v>3270</v>
      </c>
      <c r="E1655" s="334" t="s">
        <v>3228</v>
      </c>
      <c r="F1655" s="165">
        <v>576</v>
      </c>
      <c r="G1655" s="165">
        <v>859</v>
      </c>
      <c r="H1655" s="165">
        <v>2.7604224834232118</v>
      </c>
      <c r="I1655" s="165">
        <v>2.933993163831242</v>
      </c>
      <c r="J1655" s="165" t="s">
        <v>11281</v>
      </c>
      <c r="K1655" s="165" t="s">
        <v>10705</v>
      </c>
      <c r="L1655" s="165">
        <v>27.17</v>
      </c>
      <c r="M1655" s="165">
        <v>100.72</v>
      </c>
      <c r="N1655" s="165"/>
      <c r="O1655" s="44" t="s">
        <v>17</v>
      </c>
      <c r="P1655" s="165" t="s">
        <v>11933</v>
      </c>
    </row>
    <row r="1656" spans="1:16" s="74" customFormat="1" ht="13" customHeight="1" x14ac:dyDescent="0.15">
      <c r="A1656" s="44">
        <v>1655</v>
      </c>
      <c r="B1656" s="215" t="s">
        <v>6767</v>
      </c>
      <c r="C1656" s="215">
        <v>20</v>
      </c>
      <c r="D1656" s="165" t="s">
        <v>3270</v>
      </c>
      <c r="E1656" s="334" t="s">
        <v>3228</v>
      </c>
      <c r="F1656" s="165">
        <v>601</v>
      </c>
      <c r="G1656" s="165">
        <v>1000</v>
      </c>
      <c r="H1656" s="165">
        <v>2.7788744720027401</v>
      </c>
      <c r="I1656" s="165">
        <v>3</v>
      </c>
      <c r="J1656" s="165" t="s">
        <v>11281</v>
      </c>
      <c r="K1656" s="165" t="s">
        <v>10705</v>
      </c>
      <c r="L1656" s="165">
        <v>27.97</v>
      </c>
      <c r="M1656" s="165">
        <v>98.96</v>
      </c>
      <c r="N1656" s="165"/>
      <c r="O1656" s="44" t="s">
        <v>17</v>
      </c>
      <c r="P1656" s="165" t="s">
        <v>11934</v>
      </c>
    </row>
    <row r="1657" spans="1:16" s="74" customFormat="1" ht="13" customHeight="1" x14ac:dyDescent="0.15">
      <c r="A1657" s="44">
        <v>1656</v>
      </c>
      <c r="B1657" s="215" t="s">
        <v>6767</v>
      </c>
      <c r="C1657" s="215">
        <v>20</v>
      </c>
      <c r="D1657" s="165" t="s">
        <v>3270</v>
      </c>
      <c r="E1657" s="334" t="s">
        <v>3228</v>
      </c>
      <c r="F1657" s="165">
        <v>599</v>
      </c>
      <c r="G1657" s="165">
        <v>1042</v>
      </c>
      <c r="H1657" s="165">
        <v>2.7774268223893115</v>
      </c>
      <c r="I1657" s="165">
        <v>3.017867718963505</v>
      </c>
      <c r="J1657" s="165" t="s">
        <v>11281</v>
      </c>
      <c r="K1657" s="165" t="s">
        <v>10705</v>
      </c>
      <c r="L1657" s="165">
        <v>26.73</v>
      </c>
      <c r="M1657" s="165">
        <v>100.89</v>
      </c>
      <c r="N1657" s="165"/>
      <c r="O1657" s="44" t="s">
        <v>17</v>
      </c>
      <c r="P1657" s="165" t="s">
        <v>11857</v>
      </c>
    </row>
    <row r="1658" spans="1:16" s="74" customFormat="1" ht="13" customHeight="1" x14ac:dyDescent="0.15">
      <c r="A1658" s="44">
        <v>1657</v>
      </c>
      <c r="B1658" s="215" t="s">
        <v>6767</v>
      </c>
      <c r="C1658" s="215">
        <v>20</v>
      </c>
      <c r="D1658" s="165" t="s">
        <v>3270</v>
      </c>
      <c r="E1658" s="334" t="s">
        <v>3228</v>
      </c>
      <c r="F1658" s="165">
        <v>639</v>
      </c>
      <c r="G1658" s="165">
        <v>1343</v>
      </c>
      <c r="H1658" s="165">
        <v>2.8055008581583998</v>
      </c>
      <c r="I1658" s="165">
        <v>3.128076012668715</v>
      </c>
      <c r="J1658" s="165" t="s">
        <v>11281</v>
      </c>
      <c r="K1658" s="165" t="s">
        <v>10705</v>
      </c>
      <c r="L1658" s="165">
        <v>27.9</v>
      </c>
      <c r="M1658" s="165">
        <v>85.9</v>
      </c>
      <c r="N1658" s="165"/>
      <c r="O1658" s="44" t="s">
        <v>17</v>
      </c>
      <c r="P1658" s="165" t="s">
        <v>11858</v>
      </c>
    </row>
    <row r="1659" spans="1:16" s="74" customFormat="1" ht="13" customHeight="1" x14ac:dyDescent="0.15">
      <c r="A1659" s="44">
        <v>1658</v>
      </c>
      <c r="B1659" s="215" t="s">
        <v>6767</v>
      </c>
      <c r="C1659" s="215">
        <v>20</v>
      </c>
      <c r="D1659" s="165" t="s">
        <v>3270</v>
      </c>
      <c r="E1659" s="334" t="s">
        <v>3228</v>
      </c>
      <c r="F1659" s="165">
        <v>853.99999999999989</v>
      </c>
      <c r="G1659" s="165">
        <v>1426</v>
      </c>
      <c r="H1659" s="165">
        <v>2.9314578706890044</v>
      </c>
      <c r="I1659" s="165">
        <v>3.154119525515847</v>
      </c>
      <c r="J1659" s="165" t="s">
        <v>11281</v>
      </c>
      <c r="K1659" s="165" t="s">
        <v>10705</v>
      </c>
      <c r="L1659" s="165">
        <v>26.37</v>
      </c>
      <c r="M1659" s="165">
        <v>100.1</v>
      </c>
      <c r="N1659" s="165"/>
      <c r="O1659" s="44" t="s">
        <v>17</v>
      </c>
      <c r="P1659" s="165" t="s">
        <v>11859</v>
      </c>
    </row>
    <row r="1660" spans="1:16" s="74" customFormat="1" ht="13" customHeight="1" x14ac:dyDescent="0.15">
      <c r="A1660" s="44">
        <v>1659</v>
      </c>
      <c r="B1660" s="215" t="s">
        <v>6767</v>
      </c>
      <c r="C1660" s="215">
        <v>20</v>
      </c>
      <c r="D1660" s="165" t="s">
        <v>3270</v>
      </c>
      <c r="E1660" s="334" t="s">
        <v>3228</v>
      </c>
      <c r="F1660" s="165">
        <v>966</v>
      </c>
      <c r="G1660" s="165">
        <v>1482</v>
      </c>
      <c r="H1660" s="165">
        <v>2.9849771264154934</v>
      </c>
      <c r="I1660" s="165">
        <v>3.1708482036433083</v>
      </c>
      <c r="J1660" s="165" t="s">
        <v>11281</v>
      </c>
      <c r="K1660" s="165" t="s">
        <v>10705</v>
      </c>
      <c r="L1660" s="165">
        <v>28.6</v>
      </c>
      <c r="M1660" s="165">
        <v>97.4</v>
      </c>
      <c r="N1660" s="165"/>
      <c r="O1660" s="44" t="s">
        <v>17</v>
      </c>
      <c r="P1660" s="165" t="s">
        <v>11860</v>
      </c>
    </row>
    <row r="1661" spans="1:16" s="74" customFormat="1" ht="13" customHeight="1" x14ac:dyDescent="0.15">
      <c r="A1661" s="44">
        <v>1660</v>
      </c>
      <c r="B1661" s="215" t="s">
        <v>6767</v>
      </c>
      <c r="C1661" s="215">
        <v>20</v>
      </c>
      <c r="D1661" s="165" t="s">
        <v>3270</v>
      </c>
      <c r="E1661" s="334" t="s">
        <v>3228</v>
      </c>
      <c r="F1661" s="165">
        <v>1597</v>
      </c>
      <c r="G1661" s="165">
        <v>2457</v>
      </c>
      <c r="H1661" s="165">
        <v>3.2033049161384834</v>
      </c>
      <c r="I1661" s="165">
        <v>3.3904051564800803</v>
      </c>
      <c r="J1661" s="165" t="s">
        <v>11281</v>
      </c>
      <c r="K1661" s="165" t="s">
        <v>10705</v>
      </c>
      <c r="L1661" s="165">
        <v>27.17</v>
      </c>
      <c r="M1661" s="165">
        <v>99.44</v>
      </c>
      <c r="N1661" s="165"/>
      <c r="O1661" s="44" t="s">
        <v>17</v>
      </c>
      <c r="P1661" s="165" t="s">
        <v>11785</v>
      </c>
    </row>
    <row r="1662" spans="1:16" s="74" customFormat="1" ht="13" customHeight="1" x14ac:dyDescent="0.15">
      <c r="A1662" s="44">
        <v>1661</v>
      </c>
      <c r="B1662" s="215" t="s">
        <v>6767</v>
      </c>
      <c r="C1662" s="215">
        <v>20</v>
      </c>
      <c r="D1662" s="165" t="s">
        <v>3270</v>
      </c>
      <c r="E1662" s="334" t="s">
        <v>3228</v>
      </c>
      <c r="F1662" s="165">
        <v>737</v>
      </c>
      <c r="G1662" s="165">
        <v>3201</v>
      </c>
      <c r="H1662" s="165">
        <v>2.8674674878590509</v>
      </c>
      <c r="I1662" s="165">
        <v>3.5052856741441318</v>
      </c>
      <c r="J1662" s="165" t="s">
        <v>11281</v>
      </c>
      <c r="K1662" s="165" t="s">
        <v>10705</v>
      </c>
      <c r="L1662" s="165">
        <v>27.67</v>
      </c>
      <c r="M1662" s="165">
        <v>100.54</v>
      </c>
      <c r="N1662" s="165"/>
      <c r="O1662" s="44" t="s">
        <v>17</v>
      </c>
      <c r="P1662" s="165" t="s">
        <v>11864</v>
      </c>
    </row>
    <row r="1663" spans="1:16" s="74" customFormat="1" ht="13" customHeight="1" x14ac:dyDescent="0.15">
      <c r="A1663" s="44">
        <v>1662</v>
      </c>
      <c r="B1663" s="215" t="s">
        <v>6767</v>
      </c>
      <c r="C1663" s="215">
        <v>20</v>
      </c>
      <c r="D1663" s="165" t="s">
        <v>3270</v>
      </c>
      <c r="E1663" s="334" t="s">
        <v>3228</v>
      </c>
      <c r="F1663" s="165">
        <v>676</v>
      </c>
      <c r="G1663" s="165">
        <v>932</v>
      </c>
      <c r="H1663" s="165">
        <v>2.8299466959416359</v>
      </c>
      <c r="I1663" s="165">
        <v>2.9694159123539805</v>
      </c>
      <c r="J1663" s="165" t="s">
        <v>11281</v>
      </c>
      <c r="K1663" s="165" t="s">
        <v>10705</v>
      </c>
      <c r="L1663" s="165">
        <v>28.18</v>
      </c>
      <c r="M1663" s="165">
        <v>98.9</v>
      </c>
      <c r="N1663" s="165"/>
      <c r="O1663" s="44" t="s">
        <v>17</v>
      </c>
      <c r="P1663" s="165" t="s">
        <v>11865</v>
      </c>
    </row>
    <row r="1664" spans="1:16" s="74" customFormat="1" ht="13" customHeight="1" x14ac:dyDescent="0.15">
      <c r="A1664" s="44">
        <v>1663</v>
      </c>
      <c r="B1664" s="215" t="s">
        <v>6767</v>
      </c>
      <c r="C1664" s="215">
        <v>20</v>
      </c>
      <c r="D1664" s="165" t="s">
        <v>3270</v>
      </c>
      <c r="E1664" s="334" t="s">
        <v>3228</v>
      </c>
      <c r="F1664" s="165">
        <v>459.99999999999972</v>
      </c>
      <c r="G1664" s="165">
        <v>967</v>
      </c>
      <c r="H1664" s="165">
        <v>2.6627578316815743</v>
      </c>
      <c r="I1664" s="165">
        <v>2.9854264740830017</v>
      </c>
      <c r="J1664" s="165" t="s">
        <v>11281</v>
      </c>
      <c r="K1664" s="165" t="s">
        <v>10705</v>
      </c>
      <c r="L1664" s="165">
        <v>30.2</v>
      </c>
      <c r="M1664" s="165">
        <v>94.9</v>
      </c>
      <c r="N1664" s="165"/>
      <c r="O1664" s="44" t="s">
        <v>17</v>
      </c>
      <c r="P1664" s="165" t="s">
        <v>11866</v>
      </c>
    </row>
    <row r="1665" spans="1:16" s="74" customFormat="1" ht="13" customHeight="1" x14ac:dyDescent="0.15">
      <c r="A1665" s="44">
        <v>1664</v>
      </c>
      <c r="B1665" s="215" t="s">
        <v>6767</v>
      </c>
      <c r="C1665" s="215">
        <v>20</v>
      </c>
      <c r="D1665" s="165" t="s">
        <v>3270</v>
      </c>
      <c r="E1665" s="334" t="s">
        <v>3228</v>
      </c>
      <c r="F1665" s="165">
        <v>669</v>
      </c>
      <c r="G1665" s="165">
        <v>1322</v>
      </c>
      <c r="H1665" s="165">
        <v>2.8254261177678228</v>
      </c>
      <c r="I1665" s="165">
        <v>3.121231455149621</v>
      </c>
      <c r="J1665" s="165" t="s">
        <v>11281</v>
      </c>
      <c r="K1665" s="165" t="s">
        <v>10705</v>
      </c>
      <c r="L1665" s="165">
        <v>28.1</v>
      </c>
      <c r="M1665" s="165">
        <v>98.78</v>
      </c>
      <c r="N1665" s="165"/>
      <c r="O1665" s="44" t="s">
        <v>17</v>
      </c>
      <c r="P1665" s="165" t="s">
        <v>11867</v>
      </c>
    </row>
    <row r="1666" spans="1:16" s="74" customFormat="1" ht="13" customHeight="1" x14ac:dyDescent="0.15">
      <c r="A1666" s="44">
        <v>1665</v>
      </c>
      <c r="B1666" s="215" t="s">
        <v>6767</v>
      </c>
      <c r="C1666" s="215">
        <v>20</v>
      </c>
      <c r="D1666" s="165" t="s">
        <v>3270</v>
      </c>
      <c r="E1666" s="334" t="s">
        <v>3228</v>
      </c>
      <c r="F1666" s="165">
        <v>774</v>
      </c>
      <c r="G1666" s="165">
        <v>1367</v>
      </c>
      <c r="H1666" s="165">
        <v>2.8887409606828931</v>
      </c>
      <c r="I1666" s="165">
        <v>3.1357685145678218</v>
      </c>
      <c r="J1666" s="165" t="s">
        <v>11281</v>
      </c>
      <c r="K1666" s="165" t="s">
        <v>10705</v>
      </c>
      <c r="L1666" s="165">
        <v>27.53</v>
      </c>
      <c r="M1666" s="165">
        <v>99.32</v>
      </c>
      <c r="N1666" s="165"/>
      <c r="O1666" s="44" t="s">
        <v>17</v>
      </c>
      <c r="P1666" s="165" t="s">
        <v>11711</v>
      </c>
    </row>
    <row r="1667" spans="1:16" s="74" customFormat="1" ht="13" customHeight="1" x14ac:dyDescent="0.15">
      <c r="A1667" s="44">
        <v>1666</v>
      </c>
      <c r="B1667" s="215" t="s">
        <v>6767</v>
      </c>
      <c r="C1667" s="215">
        <v>20</v>
      </c>
      <c r="D1667" s="165" t="s">
        <v>3270</v>
      </c>
      <c r="E1667" s="334" t="s">
        <v>3228</v>
      </c>
      <c r="F1667" s="165">
        <v>580</v>
      </c>
      <c r="G1667" s="165">
        <v>1379</v>
      </c>
      <c r="H1667" s="165">
        <v>2.7634279935629378</v>
      </c>
      <c r="I1667" s="165">
        <v>3.1395642661758498</v>
      </c>
      <c r="J1667" s="165" t="s">
        <v>11281</v>
      </c>
      <c r="K1667" s="165" t="s">
        <v>10705</v>
      </c>
      <c r="L1667" s="165">
        <v>28.75</v>
      </c>
      <c r="M1667" s="165">
        <v>99.02</v>
      </c>
      <c r="N1667" s="165"/>
      <c r="O1667" s="44" t="s">
        <v>17</v>
      </c>
      <c r="P1667" s="165" t="s">
        <v>11712</v>
      </c>
    </row>
    <row r="1668" spans="1:16" s="74" customFormat="1" ht="13" customHeight="1" x14ac:dyDescent="0.15">
      <c r="A1668" s="44">
        <v>1667</v>
      </c>
      <c r="B1668" s="215" t="s">
        <v>6767</v>
      </c>
      <c r="C1668" s="215">
        <v>20</v>
      </c>
      <c r="D1668" s="165" t="s">
        <v>3270</v>
      </c>
      <c r="E1668" s="334" t="s">
        <v>3306</v>
      </c>
      <c r="F1668" s="165">
        <v>2450</v>
      </c>
      <c r="G1668" s="165">
        <v>2400</v>
      </c>
      <c r="H1668" s="165">
        <v>3.389166084364533</v>
      </c>
      <c r="I1668" s="165">
        <v>3.3802112417116068</v>
      </c>
      <c r="J1668" s="165" t="s">
        <v>11489</v>
      </c>
      <c r="K1668" s="165" t="s">
        <v>10705</v>
      </c>
      <c r="L1668" s="165">
        <v>6.15</v>
      </c>
      <c r="M1668" s="165">
        <v>0.92</v>
      </c>
      <c r="N1668" s="165"/>
      <c r="O1668" s="44" t="s">
        <v>17</v>
      </c>
      <c r="P1668" s="165" t="s">
        <v>11490</v>
      </c>
    </row>
    <row r="1669" spans="1:16" s="74" customFormat="1" ht="13" customHeight="1" x14ac:dyDescent="0.15">
      <c r="A1669" s="44">
        <v>1668</v>
      </c>
      <c r="B1669" s="215" t="s">
        <v>6767</v>
      </c>
      <c r="C1669" s="215">
        <v>20</v>
      </c>
      <c r="D1669" s="165" t="s">
        <v>3270</v>
      </c>
      <c r="E1669" s="334" t="s">
        <v>3229</v>
      </c>
      <c r="F1669" s="165">
        <v>484</v>
      </c>
      <c r="G1669" s="165">
        <v>686</v>
      </c>
      <c r="H1669" s="165">
        <v>2.6848453616444123</v>
      </c>
      <c r="I1669" s="165">
        <v>2.836324115706752</v>
      </c>
      <c r="J1669" s="165" t="s">
        <v>11281</v>
      </c>
      <c r="K1669" s="165" t="s">
        <v>10705</v>
      </c>
      <c r="L1669" s="165">
        <v>27.9</v>
      </c>
      <c r="M1669" s="165">
        <v>85.9</v>
      </c>
      <c r="N1669" s="165"/>
      <c r="O1669" s="44" t="s">
        <v>17</v>
      </c>
      <c r="P1669" s="165" t="s">
        <v>11569</v>
      </c>
    </row>
    <row r="1670" spans="1:16" s="74" customFormat="1" ht="13" customHeight="1" x14ac:dyDescent="0.15">
      <c r="A1670" s="44">
        <v>1669</v>
      </c>
      <c r="B1670" s="215" t="s">
        <v>6767</v>
      </c>
      <c r="C1670" s="215">
        <v>20</v>
      </c>
      <c r="D1670" s="165" t="s">
        <v>3270</v>
      </c>
      <c r="E1670" s="334" t="s">
        <v>3229</v>
      </c>
      <c r="F1670" s="165">
        <v>1040</v>
      </c>
      <c r="G1670" s="165">
        <v>940</v>
      </c>
      <c r="H1670" s="165">
        <v>3.0170333392987798</v>
      </c>
      <c r="I1670" s="165">
        <v>2.9731278535996992</v>
      </c>
      <c r="J1670" s="165" t="s">
        <v>11281</v>
      </c>
      <c r="K1670" s="165" t="s">
        <v>10705</v>
      </c>
      <c r="L1670" s="165">
        <v>27.9</v>
      </c>
      <c r="M1670" s="165">
        <v>101.2</v>
      </c>
      <c r="N1670" s="165"/>
      <c r="O1670" s="44" t="s">
        <v>17</v>
      </c>
      <c r="P1670" s="165" t="s">
        <v>11570</v>
      </c>
    </row>
    <row r="1671" spans="1:16" s="74" customFormat="1" ht="13" customHeight="1" x14ac:dyDescent="0.15">
      <c r="A1671" s="44">
        <v>1670</v>
      </c>
      <c r="B1671" s="215" t="s">
        <v>6767</v>
      </c>
      <c r="C1671" s="215">
        <v>20</v>
      </c>
      <c r="D1671" s="165" t="s">
        <v>3270</v>
      </c>
      <c r="E1671" s="334" t="s">
        <v>3229</v>
      </c>
      <c r="F1671" s="165">
        <v>724</v>
      </c>
      <c r="G1671" s="165">
        <v>1124</v>
      </c>
      <c r="H1671" s="165">
        <v>2.8597385661971471</v>
      </c>
      <c r="I1671" s="165">
        <v>3.0507663112330419</v>
      </c>
      <c r="J1671" s="165" t="s">
        <v>11281</v>
      </c>
      <c r="K1671" s="165" t="s">
        <v>10705</v>
      </c>
      <c r="L1671" s="165">
        <v>28.6</v>
      </c>
      <c r="M1671" s="165">
        <v>97.4</v>
      </c>
      <c r="N1671" s="165"/>
      <c r="O1671" s="44" t="s">
        <v>17</v>
      </c>
      <c r="P1671" s="165" t="s">
        <v>11644</v>
      </c>
    </row>
    <row r="1672" spans="1:16" s="74" customFormat="1" ht="13" customHeight="1" x14ac:dyDescent="0.15">
      <c r="A1672" s="44">
        <v>1671</v>
      </c>
      <c r="B1672" s="215" t="s">
        <v>6767</v>
      </c>
      <c r="C1672" s="215">
        <v>20</v>
      </c>
      <c r="D1672" s="165" t="s">
        <v>3270</v>
      </c>
      <c r="E1672" s="334" t="s">
        <v>3229</v>
      </c>
      <c r="F1672" s="165">
        <v>947.00000000000011</v>
      </c>
      <c r="G1672" s="165">
        <v>1129</v>
      </c>
      <c r="H1672" s="165">
        <v>2.9763499790032721</v>
      </c>
      <c r="I1672" s="165">
        <v>3.0526939419249679</v>
      </c>
      <c r="J1672" s="165" t="s">
        <v>11281</v>
      </c>
      <c r="K1672" s="165" t="s">
        <v>10705</v>
      </c>
      <c r="L1672" s="165">
        <v>27.7</v>
      </c>
      <c r="M1672" s="165">
        <v>99.7</v>
      </c>
      <c r="N1672" s="165"/>
      <c r="O1672" s="44" t="s">
        <v>17</v>
      </c>
      <c r="P1672" s="165" t="s">
        <v>11719</v>
      </c>
    </row>
    <row r="1673" spans="1:16" s="74" customFormat="1" ht="13" customHeight="1" x14ac:dyDescent="0.15">
      <c r="A1673" s="44">
        <v>1672</v>
      </c>
      <c r="B1673" s="215" t="s">
        <v>6767</v>
      </c>
      <c r="C1673" s="215">
        <v>20</v>
      </c>
      <c r="D1673" s="165" t="s">
        <v>3270</v>
      </c>
      <c r="E1673" s="334" t="s">
        <v>3307</v>
      </c>
      <c r="F1673" s="165">
        <v>98</v>
      </c>
      <c r="G1673" s="165">
        <v>552</v>
      </c>
      <c r="H1673" s="165">
        <v>1.9912260756924947</v>
      </c>
      <c r="I1673" s="165">
        <v>2.7419390777291994</v>
      </c>
      <c r="J1673" s="165" t="s">
        <v>11281</v>
      </c>
      <c r="K1673" s="165" t="s">
        <v>10705</v>
      </c>
      <c r="L1673" s="165">
        <v>41.7</v>
      </c>
      <c r="M1673" s="165">
        <v>82.9</v>
      </c>
      <c r="N1673" s="165"/>
      <c r="O1673" s="44" t="s">
        <v>17</v>
      </c>
      <c r="P1673" s="165" t="s">
        <v>11720</v>
      </c>
    </row>
    <row r="1674" spans="1:16" s="74" customFormat="1" ht="13" customHeight="1" x14ac:dyDescent="0.15">
      <c r="A1674" s="44">
        <v>1673</v>
      </c>
      <c r="B1674" s="215" t="s">
        <v>6767</v>
      </c>
      <c r="C1674" s="215">
        <v>20</v>
      </c>
      <c r="D1674" s="165" t="s">
        <v>3270</v>
      </c>
      <c r="E1674" s="334" t="s">
        <v>3307</v>
      </c>
      <c r="F1674" s="165">
        <v>147</v>
      </c>
      <c r="G1674" s="165">
        <v>532</v>
      </c>
      <c r="H1674" s="165">
        <v>2.1673173347481764</v>
      </c>
      <c r="I1674" s="165">
        <v>2.7259116322950483</v>
      </c>
      <c r="J1674" s="165" t="s">
        <v>11281</v>
      </c>
      <c r="K1674" s="165" t="s">
        <v>10705</v>
      </c>
      <c r="L1674" s="165">
        <v>48</v>
      </c>
      <c r="M1674" s="165">
        <v>86.4</v>
      </c>
      <c r="N1674" s="165"/>
      <c r="O1674" s="44" t="s">
        <v>17</v>
      </c>
      <c r="P1674" s="165" t="s">
        <v>11647</v>
      </c>
    </row>
    <row r="1675" spans="1:16" s="74" customFormat="1" ht="13" customHeight="1" x14ac:dyDescent="0.15">
      <c r="A1675" s="44">
        <v>1674</v>
      </c>
      <c r="B1675" s="215" t="s">
        <v>6767</v>
      </c>
      <c r="C1675" s="215">
        <v>20</v>
      </c>
      <c r="D1675" s="165" t="s">
        <v>3270</v>
      </c>
      <c r="E1675" s="334" t="s">
        <v>3307</v>
      </c>
      <c r="F1675" s="165">
        <v>229</v>
      </c>
      <c r="G1675" s="165">
        <v>794</v>
      </c>
      <c r="H1675" s="165">
        <v>2.359835482339887</v>
      </c>
      <c r="I1675" s="165">
        <v>2.8998205024270964</v>
      </c>
      <c r="J1675" s="165" t="s">
        <v>11281</v>
      </c>
      <c r="K1675" s="165" t="s">
        <v>10705</v>
      </c>
      <c r="L1675" s="165">
        <v>44.3</v>
      </c>
      <c r="M1675" s="165">
        <v>86.2</v>
      </c>
      <c r="N1675" s="165"/>
      <c r="O1675" s="44" t="s">
        <v>17</v>
      </c>
      <c r="P1675" s="165" t="s">
        <v>11648</v>
      </c>
    </row>
    <row r="1676" spans="1:16" s="74" customFormat="1" ht="13" customHeight="1" x14ac:dyDescent="0.15">
      <c r="A1676" s="44">
        <v>1675</v>
      </c>
      <c r="B1676" s="215" t="s">
        <v>6767</v>
      </c>
      <c r="C1676" s="215">
        <v>20</v>
      </c>
      <c r="D1676" s="165" t="s">
        <v>3270</v>
      </c>
      <c r="E1676" s="334" t="s">
        <v>3307</v>
      </c>
      <c r="F1676" s="165">
        <v>66</v>
      </c>
      <c r="G1676" s="165">
        <v>331</v>
      </c>
      <c r="H1676" s="165">
        <v>1.8195439355418692</v>
      </c>
      <c r="I1676" s="165">
        <v>2.5198279937757184</v>
      </c>
      <c r="J1676" s="165" t="s">
        <v>11281</v>
      </c>
      <c r="K1676" s="165" t="s">
        <v>10705</v>
      </c>
      <c r="L1676" s="165">
        <v>41.7</v>
      </c>
      <c r="M1676" s="165">
        <v>84.3</v>
      </c>
      <c r="N1676" s="165"/>
      <c r="O1676" s="44" t="s">
        <v>17</v>
      </c>
      <c r="P1676" s="165" t="s">
        <v>11649</v>
      </c>
    </row>
    <row r="1677" spans="1:16" s="75" customFormat="1" ht="13" customHeight="1" x14ac:dyDescent="0.15">
      <c r="A1677" s="44">
        <v>1676</v>
      </c>
      <c r="B1677" s="215" t="s">
        <v>6938</v>
      </c>
      <c r="C1677" s="215">
        <v>22</v>
      </c>
      <c r="D1677" s="75" t="s">
        <v>2835</v>
      </c>
      <c r="E1677" s="75" t="s">
        <v>7009</v>
      </c>
      <c r="F1677" s="75">
        <v>2170</v>
      </c>
      <c r="G1677" s="75">
        <v>450</v>
      </c>
      <c r="H1677" s="75">
        <v>3.3364597338485296</v>
      </c>
      <c r="I1677" s="75">
        <v>2.6532125137753435</v>
      </c>
      <c r="J1677" s="75" t="s">
        <v>11575</v>
      </c>
      <c r="K1677" s="75" t="s">
        <v>11652</v>
      </c>
      <c r="L1677" s="75">
        <v>47.5</v>
      </c>
      <c r="M1677" s="75">
        <v>-121.5</v>
      </c>
      <c r="O1677" s="44" t="s">
        <v>18</v>
      </c>
      <c r="P1677" s="75" t="s">
        <v>11653</v>
      </c>
    </row>
    <row r="1678" spans="1:16" s="75" customFormat="1" ht="13" customHeight="1" x14ac:dyDescent="0.15">
      <c r="A1678" s="44">
        <v>1677</v>
      </c>
      <c r="B1678" s="215" t="s">
        <v>6938</v>
      </c>
      <c r="C1678" s="215">
        <v>22</v>
      </c>
      <c r="D1678" s="75" t="s">
        <v>2835</v>
      </c>
      <c r="E1678" s="75" t="s">
        <v>6142</v>
      </c>
      <c r="F1678" s="75">
        <v>1750</v>
      </c>
      <c r="G1678" s="75">
        <v>1290</v>
      </c>
      <c r="H1678" s="75">
        <v>3.2430380486862944</v>
      </c>
      <c r="I1678" s="75">
        <v>3.1105897102992488</v>
      </c>
      <c r="J1678" s="75" t="s">
        <v>11651</v>
      </c>
      <c r="K1678" s="75" t="s">
        <v>11728</v>
      </c>
      <c r="L1678" s="75">
        <v>44</v>
      </c>
      <c r="M1678" s="75">
        <v>-122.5</v>
      </c>
      <c r="O1678" s="44" t="s">
        <v>18</v>
      </c>
      <c r="P1678" s="75" t="s">
        <v>11279</v>
      </c>
    </row>
    <row r="1679" spans="1:16" s="75" customFormat="1" ht="13" customHeight="1" x14ac:dyDescent="0.15">
      <c r="A1679" s="44">
        <v>1678</v>
      </c>
      <c r="B1679" s="215" t="s">
        <v>6938</v>
      </c>
      <c r="C1679" s="215">
        <v>22</v>
      </c>
      <c r="D1679" s="75" t="s">
        <v>2836</v>
      </c>
      <c r="E1679" s="75" t="s">
        <v>6373</v>
      </c>
      <c r="F1679" s="75">
        <v>810</v>
      </c>
      <c r="G1679" s="75">
        <v>1970</v>
      </c>
      <c r="H1679" s="75">
        <v>2.90848501887865</v>
      </c>
      <c r="I1679" s="75">
        <v>3.2944662261615929</v>
      </c>
      <c r="J1679" s="75" t="s">
        <v>11651</v>
      </c>
      <c r="K1679" s="75" t="s">
        <v>11652</v>
      </c>
      <c r="L1679" s="75">
        <v>45</v>
      </c>
      <c r="M1679" s="75">
        <v>-124</v>
      </c>
      <c r="O1679" s="44" t="s">
        <v>18</v>
      </c>
      <c r="P1679" s="75" t="s">
        <v>11729</v>
      </c>
    </row>
    <row r="1680" spans="1:16" s="75" customFormat="1" ht="13" customHeight="1" x14ac:dyDescent="0.15">
      <c r="A1680" s="44">
        <v>1679</v>
      </c>
      <c r="B1680" s="215" t="s">
        <v>6938</v>
      </c>
      <c r="C1680" s="215">
        <v>22</v>
      </c>
      <c r="D1680" s="75" t="s">
        <v>2836</v>
      </c>
      <c r="E1680" s="75" t="s">
        <v>6122</v>
      </c>
      <c r="F1680" s="75">
        <v>140</v>
      </c>
      <c r="G1680" s="75">
        <v>90</v>
      </c>
      <c r="H1680" s="75">
        <v>2.1461280356782382</v>
      </c>
      <c r="I1680" s="75">
        <v>1.954242509439325</v>
      </c>
      <c r="J1680" s="75" t="s">
        <v>11805</v>
      </c>
      <c r="K1680" s="75" t="s">
        <v>11728</v>
      </c>
      <c r="L1680" s="75">
        <v>66.55</v>
      </c>
      <c r="M1680" s="75">
        <v>-145.62</v>
      </c>
      <c r="O1680" s="44" t="s">
        <v>18</v>
      </c>
      <c r="P1680" s="75" t="s">
        <v>11806</v>
      </c>
    </row>
    <row r="1681" spans="1:16" s="75" customFormat="1" ht="13" customHeight="1" x14ac:dyDescent="0.15">
      <c r="A1681" s="44">
        <v>1680</v>
      </c>
      <c r="B1681" s="215" t="s">
        <v>6938</v>
      </c>
      <c r="C1681" s="215">
        <v>22</v>
      </c>
      <c r="D1681" s="75" t="s">
        <v>2836</v>
      </c>
      <c r="E1681" s="75" t="s">
        <v>6716</v>
      </c>
      <c r="F1681" s="75">
        <v>150</v>
      </c>
      <c r="G1681" s="75">
        <v>97</v>
      </c>
      <c r="H1681" s="75">
        <v>2.1760912590556813</v>
      </c>
      <c r="I1681" s="75">
        <v>1.9867717342662448</v>
      </c>
      <c r="J1681" s="75" t="s">
        <v>11805</v>
      </c>
      <c r="K1681" s="75" t="s">
        <v>11807</v>
      </c>
      <c r="L1681" s="75">
        <v>66.849999999999994</v>
      </c>
      <c r="M1681" s="75">
        <v>-144.6</v>
      </c>
      <c r="O1681" s="44" t="s">
        <v>18</v>
      </c>
      <c r="P1681" s="75" t="s">
        <v>11268</v>
      </c>
    </row>
    <row r="1682" spans="1:16" s="75" customFormat="1" ht="13" customHeight="1" x14ac:dyDescent="0.15">
      <c r="A1682" s="44">
        <v>1681</v>
      </c>
      <c r="B1682" s="215" t="s">
        <v>6938</v>
      </c>
      <c r="C1682" s="215">
        <v>22</v>
      </c>
      <c r="D1682" s="75" t="s">
        <v>2836</v>
      </c>
      <c r="E1682" s="75" t="s">
        <v>6460</v>
      </c>
      <c r="F1682" s="75">
        <v>560</v>
      </c>
      <c r="G1682" s="75">
        <v>110</v>
      </c>
      <c r="H1682" s="75">
        <v>2.7481880270062002</v>
      </c>
      <c r="I1682" s="75">
        <v>2.0413926851582249</v>
      </c>
      <c r="J1682" s="75" t="s">
        <v>11327</v>
      </c>
      <c r="K1682" s="75" t="s">
        <v>11808</v>
      </c>
      <c r="L1682" s="75">
        <v>64.75</v>
      </c>
      <c r="M1682" s="75">
        <v>-148</v>
      </c>
      <c r="O1682" s="44" t="s">
        <v>18</v>
      </c>
      <c r="P1682" s="75" t="s">
        <v>11809</v>
      </c>
    </row>
    <row r="1683" spans="1:16" s="75" customFormat="1" ht="13" customHeight="1" x14ac:dyDescent="0.15">
      <c r="A1683" s="44">
        <v>1682</v>
      </c>
      <c r="B1683" s="215" t="s">
        <v>6938</v>
      </c>
      <c r="C1683" s="215">
        <v>22</v>
      </c>
      <c r="D1683" s="75" t="s">
        <v>2836</v>
      </c>
      <c r="E1683" s="75" t="s">
        <v>6409</v>
      </c>
      <c r="F1683" s="75">
        <v>370</v>
      </c>
      <c r="G1683" s="75">
        <v>126</v>
      </c>
      <c r="H1683" s="75">
        <v>2.568201724066995</v>
      </c>
      <c r="I1683" s="75">
        <v>2.1003705451175629</v>
      </c>
      <c r="J1683" s="75" t="s">
        <v>11805</v>
      </c>
      <c r="K1683" s="75" t="s">
        <v>11890</v>
      </c>
      <c r="L1683" s="75">
        <v>67.42</v>
      </c>
      <c r="M1683" s="75">
        <v>-141.62</v>
      </c>
      <c r="O1683" s="44" t="s">
        <v>18</v>
      </c>
      <c r="P1683" s="75" t="s">
        <v>11389</v>
      </c>
    </row>
    <row r="1684" spans="1:16" s="75" customFormat="1" ht="13" customHeight="1" x14ac:dyDescent="0.15">
      <c r="A1684" s="44">
        <v>1683</v>
      </c>
      <c r="B1684" s="215" t="s">
        <v>6938</v>
      </c>
      <c r="C1684" s="215">
        <v>22</v>
      </c>
      <c r="D1684" s="75" t="s">
        <v>2837</v>
      </c>
      <c r="E1684" s="75" t="s">
        <v>6964</v>
      </c>
      <c r="F1684" s="75">
        <v>400</v>
      </c>
      <c r="G1684" s="75">
        <v>130</v>
      </c>
      <c r="H1684" s="75">
        <v>2.6020599913279625</v>
      </c>
      <c r="I1684" s="75">
        <v>2.1139433523068369</v>
      </c>
      <c r="J1684" s="75" t="s">
        <v>11887</v>
      </c>
      <c r="K1684" s="75" t="s">
        <v>11652</v>
      </c>
      <c r="L1684" s="75">
        <v>44.5</v>
      </c>
      <c r="M1684" s="75">
        <v>-121</v>
      </c>
      <c r="O1684" s="44" t="s">
        <v>18</v>
      </c>
      <c r="P1684" s="75" t="s">
        <v>11888</v>
      </c>
    </row>
    <row r="1685" spans="1:16" s="75" customFormat="1" ht="13" customHeight="1" x14ac:dyDescent="0.15">
      <c r="A1685" s="44">
        <v>1684</v>
      </c>
      <c r="B1685" s="215" t="s">
        <v>6938</v>
      </c>
      <c r="C1685" s="215">
        <v>22</v>
      </c>
      <c r="D1685" s="75" t="s">
        <v>2838</v>
      </c>
      <c r="E1685" s="75" t="s">
        <v>6630</v>
      </c>
      <c r="F1685" s="75">
        <v>290</v>
      </c>
      <c r="G1685" s="75">
        <v>174</v>
      </c>
      <c r="H1685" s="75">
        <v>2.4623979978989561</v>
      </c>
      <c r="I1685" s="75">
        <v>2.2405492482825999</v>
      </c>
      <c r="J1685" s="75" t="s">
        <v>11203</v>
      </c>
      <c r="K1685" s="75" t="s">
        <v>11728</v>
      </c>
      <c r="L1685" s="75">
        <v>32.5</v>
      </c>
      <c r="M1685" s="75">
        <v>-111</v>
      </c>
      <c r="O1685" s="44" t="s">
        <v>18</v>
      </c>
      <c r="P1685" s="75" t="s">
        <v>11889</v>
      </c>
    </row>
    <row r="1686" spans="1:16" s="75" customFormat="1" ht="13" customHeight="1" x14ac:dyDescent="0.15">
      <c r="A1686" s="44">
        <v>1685</v>
      </c>
      <c r="B1686" s="215" t="s">
        <v>6938</v>
      </c>
      <c r="C1686" s="215">
        <v>22</v>
      </c>
      <c r="D1686" s="75" t="s">
        <v>2836</v>
      </c>
      <c r="E1686" s="75" t="s">
        <v>6060</v>
      </c>
      <c r="F1686" s="75">
        <v>390</v>
      </c>
      <c r="G1686" s="75">
        <v>177</v>
      </c>
      <c r="H1686" s="75">
        <v>2.5910646070264991</v>
      </c>
      <c r="I1686" s="75">
        <v>2.2479732663618068</v>
      </c>
      <c r="J1686" s="75" t="s">
        <v>11805</v>
      </c>
      <c r="K1686" s="75" t="s">
        <v>11728</v>
      </c>
      <c r="L1686" s="75">
        <v>67.03</v>
      </c>
      <c r="M1686" s="75">
        <v>-145.41999999999999</v>
      </c>
      <c r="O1686" s="44" t="s">
        <v>18</v>
      </c>
      <c r="P1686" s="75" t="s">
        <v>11285</v>
      </c>
    </row>
    <row r="1687" spans="1:16" s="75" customFormat="1" ht="13" customHeight="1" x14ac:dyDescent="0.15">
      <c r="A1687" s="44">
        <v>1686</v>
      </c>
      <c r="B1687" s="215" t="s">
        <v>6938</v>
      </c>
      <c r="C1687" s="215">
        <v>22</v>
      </c>
      <c r="D1687" s="75" t="s">
        <v>2836</v>
      </c>
      <c r="E1687" s="75" t="s">
        <v>6522</v>
      </c>
      <c r="F1687" s="75">
        <v>360</v>
      </c>
      <c r="G1687" s="75">
        <v>183</v>
      </c>
      <c r="H1687" s="75">
        <v>2.5563025007672873</v>
      </c>
      <c r="I1687" s="75">
        <v>2.2624510897304293</v>
      </c>
      <c r="J1687" s="75" t="s">
        <v>11805</v>
      </c>
      <c r="K1687" s="75" t="s">
        <v>11728</v>
      </c>
      <c r="L1687" s="75">
        <v>66.83</v>
      </c>
      <c r="M1687" s="75">
        <v>-146</v>
      </c>
      <c r="O1687" s="44" t="s">
        <v>18</v>
      </c>
      <c r="P1687" s="75" t="s">
        <v>11285</v>
      </c>
    </row>
    <row r="1688" spans="1:16" s="75" customFormat="1" ht="13" customHeight="1" x14ac:dyDescent="0.15">
      <c r="A1688" s="44">
        <v>1687</v>
      </c>
      <c r="B1688" s="215" t="s">
        <v>6938</v>
      </c>
      <c r="C1688" s="215">
        <v>22</v>
      </c>
      <c r="D1688" s="75" t="s">
        <v>2836</v>
      </c>
      <c r="E1688" s="75" t="s">
        <v>6791</v>
      </c>
      <c r="F1688" s="75">
        <v>590</v>
      </c>
      <c r="G1688" s="75">
        <v>264</v>
      </c>
      <c r="H1688" s="75">
        <v>2.7708520116421442</v>
      </c>
      <c r="I1688" s="75">
        <v>2.4216039268698313</v>
      </c>
      <c r="J1688" s="75" t="s">
        <v>11805</v>
      </c>
      <c r="K1688" s="75" t="s">
        <v>11652</v>
      </c>
      <c r="L1688" s="75">
        <v>67.05</v>
      </c>
      <c r="M1688" s="75">
        <v>-144.91999999999999</v>
      </c>
      <c r="O1688" s="44" t="s">
        <v>18</v>
      </c>
      <c r="P1688" s="75" t="s">
        <v>11150</v>
      </c>
    </row>
    <row r="1689" spans="1:16" s="75" customFormat="1" ht="13" customHeight="1" x14ac:dyDescent="0.15">
      <c r="A1689" s="44">
        <v>1688</v>
      </c>
      <c r="B1689" s="215" t="s">
        <v>6938</v>
      </c>
      <c r="C1689" s="215">
        <v>22</v>
      </c>
      <c r="D1689" s="75" t="s">
        <v>6499</v>
      </c>
      <c r="E1689" s="75" t="s">
        <v>6819</v>
      </c>
      <c r="F1689" s="75">
        <v>740</v>
      </c>
      <c r="G1689" s="75">
        <v>316</v>
      </c>
      <c r="H1689" s="75">
        <v>2.8692317197309762</v>
      </c>
      <c r="I1689" s="75">
        <v>2.4996870826184039</v>
      </c>
      <c r="J1689" s="75" t="s">
        <v>11972</v>
      </c>
      <c r="K1689" s="75" t="s">
        <v>11973</v>
      </c>
      <c r="L1689" s="75">
        <v>62</v>
      </c>
      <c r="M1689" s="75">
        <v>34</v>
      </c>
      <c r="O1689" s="44" t="s">
        <v>18</v>
      </c>
      <c r="P1689" s="75" t="s">
        <v>11895</v>
      </c>
    </row>
    <row r="1690" spans="1:16" s="75" customFormat="1" ht="13" customHeight="1" x14ac:dyDescent="0.15">
      <c r="A1690" s="44">
        <v>1689</v>
      </c>
      <c r="B1690" s="215" t="s">
        <v>6938</v>
      </c>
      <c r="C1690" s="215">
        <v>22</v>
      </c>
      <c r="D1690" s="75" t="s">
        <v>2945</v>
      </c>
      <c r="E1690" s="75" t="s">
        <v>6728</v>
      </c>
      <c r="F1690" s="75">
        <v>830.00000000000011</v>
      </c>
      <c r="G1690" s="75">
        <v>330</v>
      </c>
      <c r="H1690" s="75">
        <v>2.9190780923760742</v>
      </c>
      <c r="I1690" s="75">
        <v>2.5185139398778875</v>
      </c>
      <c r="J1690" s="75" t="s">
        <v>11896</v>
      </c>
      <c r="K1690" s="75" t="s">
        <v>11652</v>
      </c>
      <c r="L1690" s="75">
        <v>36</v>
      </c>
      <c r="M1690" s="75">
        <v>138</v>
      </c>
      <c r="O1690" s="44" t="s">
        <v>18</v>
      </c>
      <c r="P1690" s="75" t="s">
        <v>11897</v>
      </c>
    </row>
    <row r="1691" spans="1:16" s="75" customFormat="1" ht="13" customHeight="1" x14ac:dyDescent="0.15">
      <c r="A1691" s="44">
        <v>1690</v>
      </c>
      <c r="B1691" s="215" t="s">
        <v>6938</v>
      </c>
      <c r="C1691" s="215">
        <v>22</v>
      </c>
      <c r="D1691" s="75" t="s">
        <v>6795</v>
      </c>
      <c r="E1691" s="75" t="s">
        <v>6626</v>
      </c>
      <c r="F1691" s="75">
        <v>780</v>
      </c>
      <c r="G1691" s="75">
        <v>346</v>
      </c>
      <c r="H1691" s="75">
        <v>2.8920946026904804</v>
      </c>
      <c r="I1691" s="75">
        <v>2.5390760987927767</v>
      </c>
      <c r="J1691" s="75" t="s">
        <v>11805</v>
      </c>
      <c r="K1691" s="75" t="s">
        <v>11652</v>
      </c>
      <c r="L1691" s="75">
        <v>66.83</v>
      </c>
      <c r="M1691" s="75">
        <v>-141.27000000000001</v>
      </c>
      <c r="O1691" s="44" t="s">
        <v>18</v>
      </c>
      <c r="P1691" s="75" t="s">
        <v>11161</v>
      </c>
    </row>
    <row r="1692" spans="1:16" s="75" customFormat="1" ht="13" customHeight="1" x14ac:dyDescent="0.15">
      <c r="A1692" s="44">
        <v>1691</v>
      </c>
      <c r="B1692" s="215" t="s">
        <v>6938</v>
      </c>
      <c r="C1692" s="215">
        <v>22</v>
      </c>
      <c r="D1692" s="75" t="s">
        <v>6499</v>
      </c>
      <c r="E1692" s="75" t="s">
        <v>6819</v>
      </c>
      <c r="F1692" s="75">
        <v>810</v>
      </c>
      <c r="G1692" s="75">
        <v>363</v>
      </c>
      <c r="H1692" s="75">
        <v>2.90848501887865</v>
      </c>
      <c r="I1692" s="75">
        <v>2.5599066250361124</v>
      </c>
      <c r="J1692" s="75" t="s">
        <v>11972</v>
      </c>
      <c r="K1692" s="75" t="s">
        <v>11652</v>
      </c>
      <c r="L1692" s="75">
        <v>62</v>
      </c>
      <c r="M1692" s="75">
        <v>34</v>
      </c>
      <c r="O1692" s="44" t="s">
        <v>18</v>
      </c>
      <c r="P1692" s="75" t="s">
        <v>11898</v>
      </c>
    </row>
    <row r="1693" spans="1:16" s="75" customFormat="1" ht="13" customHeight="1" x14ac:dyDescent="0.15">
      <c r="A1693" s="44">
        <v>1692</v>
      </c>
      <c r="B1693" s="215" t="s">
        <v>6938</v>
      </c>
      <c r="C1693" s="215">
        <v>22</v>
      </c>
      <c r="D1693" s="75" t="s">
        <v>6795</v>
      </c>
      <c r="E1693" s="75" t="s">
        <v>6497</v>
      </c>
      <c r="F1693" s="75">
        <v>1248</v>
      </c>
      <c r="G1693" s="75">
        <v>366</v>
      </c>
      <c r="H1693" s="75">
        <v>3.0962145853464054</v>
      </c>
      <c r="I1693" s="75">
        <v>2.5634810853944106</v>
      </c>
      <c r="J1693" s="75" t="s">
        <v>11327</v>
      </c>
      <c r="K1693" s="75" t="s">
        <v>11652</v>
      </c>
      <c r="L1693" s="75">
        <v>64.75</v>
      </c>
      <c r="M1693" s="75">
        <v>-148</v>
      </c>
      <c r="O1693" s="44" t="s">
        <v>18</v>
      </c>
      <c r="P1693" s="75" t="s">
        <v>11899</v>
      </c>
    </row>
    <row r="1694" spans="1:16" s="75" customFormat="1" ht="13" customHeight="1" x14ac:dyDescent="0.15">
      <c r="A1694" s="44">
        <v>1693</v>
      </c>
      <c r="B1694" s="215" t="s">
        <v>6938</v>
      </c>
      <c r="C1694" s="215">
        <v>22</v>
      </c>
      <c r="D1694" s="75" t="s">
        <v>6795</v>
      </c>
      <c r="E1694" s="75" t="s">
        <v>6814</v>
      </c>
      <c r="F1694" s="75">
        <v>690</v>
      </c>
      <c r="G1694" s="75">
        <v>389</v>
      </c>
      <c r="H1694" s="75">
        <v>2.8388490907372552</v>
      </c>
      <c r="I1694" s="75">
        <v>2.5899496013257077</v>
      </c>
      <c r="J1694" s="75" t="s">
        <v>11805</v>
      </c>
      <c r="K1694" s="75" t="s">
        <v>11823</v>
      </c>
      <c r="L1694" s="75">
        <v>66.930000000000007</v>
      </c>
      <c r="M1694" s="75">
        <v>-144.93</v>
      </c>
      <c r="O1694" s="44" t="s">
        <v>18</v>
      </c>
      <c r="P1694" s="75" t="s">
        <v>11809</v>
      </c>
    </row>
    <row r="1695" spans="1:16" s="75" customFormat="1" ht="13" customHeight="1" x14ac:dyDescent="0.15">
      <c r="A1695" s="44">
        <v>1694</v>
      </c>
      <c r="B1695" s="215" t="s">
        <v>6938</v>
      </c>
      <c r="C1695" s="215">
        <v>22</v>
      </c>
      <c r="D1695" s="75" t="s">
        <v>6795</v>
      </c>
      <c r="E1695" s="75" t="s">
        <v>6808</v>
      </c>
      <c r="F1695" s="75">
        <v>760</v>
      </c>
      <c r="G1695" s="75">
        <v>416</v>
      </c>
      <c r="H1695" s="75">
        <v>2.8808135922807914</v>
      </c>
      <c r="I1695" s="75">
        <v>2.6190933306267428</v>
      </c>
      <c r="J1695" s="75" t="s">
        <v>11805</v>
      </c>
      <c r="K1695" s="75" t="s">
        <v>11652</v>
      </c>
      <c r="L1695" s="75">
        <v>66.099999999999994</v>
      </c>
      <c r="M1695" s="75">
        <v>-146.15</v>
      </c>
      <c r="O1695" s="44" t="s">
        <v>18</v>
      </c>
      <c r="P1695" s="75" t="s">
        <v>11285</v>
      </c>
    </row>
    <row r="1696" spans="1:16" s="75" customFormat="1" ht="13" customHeight="1" x14ac:dyDescent="0.15">
      <c r="A1696" s="44">
        <v>1695</v>
      </c>
      <c r="B1696" s="215" t="s">
        <v>6938</v>
      </c>
      <c r="C1696" s="215">
        <v>22</v>
      </c>
      <c r="D1696" s="75" t="s">
        <v>2938</v>
      </c>
      <c r="E1696" s="75" t="s">
        <v>6181</v>
      </c>
      <c r="F1696" s="75">
        <v>1500</v>
      </c>
      <c r="G1696" s="75">
        <v>420</v>
      </c>
      <c r="H1696" s="75">
        <v>3.1760912590556813</v>
      </c>
      <c r="I1696" s="75">
        <v>2.6232492903979003</v>
      </c>
      <c r="J1696" s="75" t="s">
        <v>11824</v>
      </c>
      <c r="K1696" s="75" t="s">
        <v>11823</v>
      </c>
      <c r="L1696" s="75">
        <v>44.5</v>
      </c>
      <c r="M1696" s="75">
        <v>-123</v>
      </c>
      <c r="O1696" s="44" t="s">
        <v>18</v>
      </c>
      <c r="P1696" s="75" t="s">
        <v>11225</v>
      </c>
    </row>
    <row r="1697" spans="1:16" s="75" customFormat="1" ht="13" customHeight="1" x14ac:dyDescent="0.15">
      <c r="A1697" s="44">
        <v>1696</v>
      </c>
      <c r="B1697" s="215" t="s">
        <v>6938</v>
      </c>
      <c r="C1697" s="215">
        <v>22</v>
      </c>
      <c r="D1697" s="75" t="s">
        <v>6795</v>
      </c>
      <c r="E1697" s="75" t="s">
        <v>6493</v>
      </c>
      <c r="F1697" s="75">
        <v>550</v>
      </c>
      <c r="G1697" s="75">
        <v>426</v>
      </c>
      <c r="H1697" s="75">
        <v>2.7403626894942437</v>
      </c>
      <c r="I1697" s="75">
        <v>2.6294095991027189</v>
      </c>
      <c r="J1697" s="75" t="s">
        <v>11805</v>
      </c>
      <c r="K1697" s="75" t="s">
        <v>11652</v>
      </c>
      <c r="L1697" s="75">
        <v>66.77</v>
      </c>
      <c r="M1697" s="75">
        <v>-141.27000000000001</v>
      </c>
      <c r="O1697" s="44" t="s">
        <v>18</v>
      </c>
      <c r="P1697" s="75" t="s">
        <v>11161</v>
      </c>
    </row>
    <row r="1698" spans="1:16" s="75" customFormat="1" ht="13" customHeight="1" x14ac:dyDescent="0.15">
      <c r="A1698" s="44">
        <v>1697</v>
      </c>
      <c r="B1698" s="215" t="s">
        <v>6938</v>
      </c>
      <c r="C1698" s="215">
        <v>22</v>
      </c>
      <c r="D1698" s="75" t="s">
        <v>6499</v>
      </c>
      <c r="E1698" s="75" t="s">
        <v>6819</v>
      </c>
      <c r="F1698" s="75">
        <v>969.99999999999989</v>
      </c>
      <c r="G1698" s="75">
        <v>456</v>
      </c>
      <c r="H1698" s="75">
        <v>2.9867717342662448</v>
      </c>
      <c r="I1698" s="75">
        <v>2.6589648426644348</v>
      </c>
      <c r="J1698" s="75" t="s">
        <v>11972</v>
      </c>
      <c r="K1698" s="75" t="s">
        <v>11652</v>
      </c>
      <c r="L1698" s="75">
        <v>62</v>
      </c>
      <c r="M1698" s="75">
        <v>34</v>
      </c>
      <c r="O1698" s="44" t="s">
        <v>18</v>
      </c>
      <c r="P1698" s="75" t="s">
        <v>11904</v>
      </c>
    </row>
    <row r="1699" spans="1:16" s="75" customFormat="1" ht="13" customHeight="1" x14ac:dyDescent="0.15">
      <c r="A1699" s="44">
        <v>1698</v>
      </c>
      <c r="B1699" s="215" t="s">
        <v>6938</v>
      </c>
      <c r="C1699" s="215">
        <v>22</v>
      </c>
      <c r="D1699" s="75" t="s">
        <v>2938</v>
      </c>
      <c r="E1699" s="75" t="s">
        <v>6410</v>
      </c>
      <c r="F1699" s="75">
        <v>1080</v>
      </c>
      <c r="G1699" s="75">
        <v>511</v>
      </c>
      <c r="H1699" s="75">
        <v>3.0334237554869499</v>
      </c>
      <c r="I1699" s="75">
        <v>2.7084209001347128</v>
      </c>
      <c r="J1699" s="75" t="s">
        <v>11905</v>
      </c>
      <c r="K1699" s="75" t="s">
        <v>11728</v>
      </c>
      <c r="L1699" s="75">
        <v>48</v>
      </c>
      <c r="M1699" s="75">
        <v>-123</v>
      </c>
      <c r="O1699" s="44" t="s">
        <v>18</v>
      </c>
      <c r="P1699" s="75" t="s">
        <v>11906</v>
      </c>
    </row>
    <row r="1700" spans="1:16" s="75" customFormat="1" ht="13" customHeight="1" x14ac:dyDescent="0.15">
      <c r="A1700" s="44">
        <v>1699</v>
      </c>
      <c r="B1700" s="215" t="s">
        <v>6938</v>
      </c>
      <c r="C1700" s="215">
        <v>22</v>
      </c>
      <c r="D1700" s="75" t="s">
        <v>6499</v>
      </c>
      <c r="E1700" s="75" t="s">
        <v>6819</v>
      </c>
      <c r="F1700" s="75">
        <v>1080</v>
      </c>
      <c r="G1700" s="75">
        <v>531</v>
      </c>
      <c r="H1700" s="75">
        <v>3.0334237554869499</v>
      </c>
      <c r="I1700" s="75">
        <v>2.725094521081469</v>
      </c>
      <c r="J1700" s="75" t="s">
        <v>11972</v>
      </c>
      <c r="K1700" s="75" t="s">
        <v>11907</v>
      </c>
      <c r="L1700" s="75">
        <v>62</v>
      </c>
      <c r="M1700" s="75">
        <v>34</v>
      </c>
      <c r="O1700" s="44" t="s">
        <v>18</v>
      </c>
      <c r="P1700" s="75" t="s">
        <v>11908</v>
      </c>
    </row>
    <row r="1701" spans="1:16" s="75" customFormat="1" ht="13" customHeight="1" x14ac:dyDescent="0.15">
      <c r="A1701" s="44">
        <v>1700</v>
      </c>
      <c r="B1701" s="215" t="s">
        <v>6938</v>
      </c>
      <c r="C1701" s="215">
        <v>22</v>
      </c>
      <c r="D1701" s="75" t="s">
        <v>11363</v>
      </c>
      <c r="E1701" s="75" t="s">
        <v>6494</v>
      </c>
      <c r="F1701" s="75">
        <v>269</v>
      </c>
      <c r="G1701" s="75">
        <v>553</v>
      </c>
      <c r="H1701" s="75">
        <v>2.4297522800024081</v>
      </c>
      <c r="I1701" s="75">
        <v>2.7427251313046983</v>
      </c>
      <c r="J1701" s="75" t="s">
        <v>11327</v>
      </c>
      <c r="K1701" s="75" t="s">
        <v>11728</v>
      </c>
      <c r="L1701" s="75">
        <v>64.75</v>
      </c>
      <c r="M1701" s="75">
        <v>-148</v>
      </c>
      <c r="O1701" s="44" t="s">
        <v>18</v>
      </c>
      <c r="P1701" s="75" t="s">
        <v>11317</v>
      </c>
    </row>
    <row r="1702" spans="1:16" s="75" customFormat="1" ht="13" customHeight="1" x14ac:dyDescent="0.15">
      <c r="A1702" s="44">
        <v>1701</v>
      </c>
      <c r="B1702" s="215" t="s">
        <v>6938</v>
      </c>
      <c r="C1702" s="215">
        <v>22</v>
      </c>
      <c r="D1702" s="75" t="s">
        <v>2939</v>
      </c>
      <c r="E1702" s="75" t="s">
        <v>5952</v>
      </c>
      <c r="F1702" s="75">
        <v>229.99999999999997</v>
      </c>
      <c r="G1702" s="75">
        <v>606</v>
      </c>
      <c r="H1702" s="75">
        <v>2.3617278360175926</v>
      </c>
      <c r="I1702" s="75">
        <v>2.782472624166286</v>
      </c>
      <c r="J1702" s="75" t="s">
        <v>11909</v>
      </c>
      <c r="K1702" s="75" t="s">
        <v>11728</v>
      </c>
      <c r="L1702" s="75">
        <v>31</v>
      </c>
      <c r="M1702" s="75">
        <v>-82</v>
      </c>
      <c r="O1702" s="44" t="s">
        <v>18</v>
      </c>
      <c r="P1702" s="75" t="s">
        <v>11225</v>
      </c>
    </row>
    <row r="1703" spans="1:16" s="75" customFormat="1" ht="13" customHeight="1" x14ac:dyDescent="0.15">
      <c r="A1703" s="44">
        <v>1702</v>
      </c>
      <c r="B1703" s="215" t="s">
        <v>6938</v>
      </c>
      <c r="C1703" s="215">
        <v>22</v>
      </c>
      <c r="D1703" s="75" t="s">
        <v>6499</v>
      </c>
      <c r="E1703" s="75" t="s">
        <v>6819</v>
      </c>
      <c r="F1703" s="75">
        <v>1140</v>
      </c>
      <c r="G1703" s="75">
        <v>619</v>
      </c>
      <c r="H1703" s="75">
        <v>3.0569048513364727</v>
      </c>
      <c r="I1703" s="75">
        <v>2.7916906490201181</v>
      </c>
      <c r="J1703" s="75" t="s">
        <v>11972</v>
      </c>
      <c r="K1703" s="75" t="s">
        <v>11652</v>
      </c>
      <c r="L1703" s="75">
        <v>62</v>
      </c>
      <c r="M1703" s="75">
        <v>34</v>
      </c>
      <c r="O1703" s="44" t="s">
        <v>18</v>
      </c>
      <c r="P1703" s="75" t="s">
        <v>11527</v>
      </c>
    </row>
    <row r="1704" spans="1:16" s="75" customFormat="1" ht="13" customHeight="1" x14ac:dyDescent="0.15">
      <c r="A1704" s="44">
        <v>1703</v>
      </c>
      <c r="B1704" s="215" t="s">
        <v>6938</v>
      </c>
      <c r="C1704" s="215">
        <v>22</v>
      </c>
      <c r="D1704" s="75" t="s">
        <v>6499</v>
      </c>
      <c r="E1704" s="75" t="s">
        <v>6687</v>
      </c>
      <c r="F1704" s="75">
        <v>1150</v>
      </c>
      <c r="G1704" s="75">
        <v>652</v>
      </c>
      <c r="H1704" s="75">
        <v>3.0606978403536118</v>
      </c>
      <c r="I1704" s="75">
        <v>2.8142475957319202</v>
      </c>
      <c r="J1704" s="75" t="s">
        <v>11972</v>
      </c>
      <c r="K1704" s="75" t="s">
        <v>11652</v>
      </c>
      <c r="L1704" s="75">
        <v>62</v>
      </c>
      <c r="M1704" s="75">
        <v>34</v>
      </c>
      <c r="O1704" s="44" t="s">
        <v>18</v>
      </c>
      <c r="P1704" s="75" t="s">
        <v>11604</v>
      </c>
    </row>
    <row r="1705" spans="1:16" s="75" customFormat="1" ht="13" customHeight="1" x14ac:dyDescent="0.15">
      <c r="A1705" s="44">
        <v>1704</v>
      </c>
      <c r="B1705" s="215" t="s">
        <v>6938</v>
      </c>
      <c r="C1705" s="215">
        <v>22</v>
      </c>
      <c r="D1705" s="75" t="s">
        <v>6499</v>
      </c>
      <c r="E1705" s="75" t="s">
        <v>6642</v>
      </c>
      <c r="F1705" s="75">
        <v>1490</v>
      </c>
      <c r="G1705" s="75">
        <v>660</v>
      </c>
      <c r="H1705" s="75">
        <v>3.173186268412274</v>
      </c>
      <c r="I1705" s="75">
        <v>2.8195439355418688</v>
      </c>
      <c r="J1705" s="75" t="s">
        <v>11242</v>
      </c>
      <c r="K1705" s="75" t="s">
        <v>11807</v>
      </c>
      <c r="L1705" s="75">
        <v>56</v>
      </c>
      <c r="M1705" s="75">
        <v>30</v>
      </c>
      <c r="O1705" s="44" t="s">
        <v>18</v>
      </c>
      <c r="P1705" s="75" t="s">
        <v>11806</v>
      </c>
    </row>
    <row r="1706" spans="1:16" s="75" customFormat="1" ht="13" customHeight="1" x14ac:dyDescent="0.15">
      <c r="A1706" s="44">
        <v>1705</v>
      </c>
      <c r="B1706" s="215" t="s">
        <v>6938</v>
      </c>
      <c r="C1706" s="215">
        <v>22</v>
      </c>
      <c r="D1706" s="75" t="s">
        <v>2938</v>
      </c>
      <c r="E1706" s="75" t="s">
        <v>6945</v>
      </c>
      <c r="F1706" s="75">
        <v>990</v>
      </c>
      <c r="G1706" s="75">
        <v>666</v>
      </c>
      <c r="H1706" s="75">
        <v>2.9956351945975501</v>
      </c>
      <c r="I1706" s="75">
        <v>2.823474229170301</v>
      </c>
      <c r="J1706" s="75" t="s">
        <v>11528</v>
      </c>
      <c r="K1706" s="75" t="s">
        <v>11728</v>
      </c>
      <c r="L1706" s="75">
        <v>36.5</v>
      </c>
      <c r="M1706" s="75">
        <v>138.5</v>
      </c>
      <c r="O1706" s="44" t="s">
        <v>18</v>
      </c>
      <c r="P1706" s="75" t="s">
        <v>11529</v>
      </c>
    </row>
    <row r="1707" spans="1:16" s="75" customFormat="1" ht="13" customHeight="1" x14ac:dyDescent="0.15">
      <c r="A1707" s="44">
        <v>1706</v>
      </c>
      <c r="B1707" s="215" t="s">
        <v>6938</v>
      </c>
      <c r="C1707" s="215">
        <v>22</v>
      </c>
      <c r="D1707" s="75" t="s">
        <v>2945</v>
      </c>
      <c r="E1707" s="75" t="s">
        <v>6353</v>
      </c>
      <c r="F1707" s="75">
        <v>1360</v>
      </c>
      <c r="G1707" s="75">
        <v>730</v>
      </c>
      <c r="H1707" s="75">
        <v>3.1335389083702174</v>
      </c>
      <c r="I1707" s="75">
        <v>2.8633228601204559</v>
      </c>
      <c r="J1707" s="75" t="s">
        <v>11896</v>
      </c>
      <c r="K1707" s="75" t="s">
        <v>11652</v>
      </c>
      <c r="L1707" s="75">
        <v>36</v>
      </c>
      <c r="M1707" s="75">
        <v>138</v>
      </c>
      <c r="O1707" s="44" t="s">
        <v>18</v>
      </c>
      <c r="P1707" s="75" t="s">
        <v>11019</v>
      </c>
    </row>
    <row r="1708" spans="1:16" s="75" customFormat="1" ht="13" customHeight="1" x14ac:dyDescent="0.15">
      <c r="A1708" s="44">
        <v>1707</v>
      </c>
      <c r="B1708" s="215" t="s">
        <v>6938</v>
      </c>
      <c r="C1708" s="215">
        <v>22</v>
      </c>
      <c r="D1708" s="75" t="s">
        <v>2945</v>
      </c>
      <c r="E1708" s="75" t="s">
        <v>6689</v>
      </c>
      <c r="F1708" s="75">
        <v>1430</v>
      </c>
      <c r="G1708" s="75">
        <v>730</v>
      </c>
      <c r="H1708" s="75">
        <v>3.1553360374650619</v>
      </c>
      <c r="I1708" s="75">
        <v>2.8633228601204559</v>
      </c>
      <c r="J1708" s="75" t="s">
        <v>11896</v>
      </c>
      <c r="K1708" s="75" t="s">
        <v>11728</v>
      </c>
      <c r="L1708" s="75">
        <v>36</v>
      </c>
      <c r="M1708" s="75">
        <v>138</v>
      </c>
      <c r="O1708" s="44" t="s">
        <v>18</v>
      </c>
      <c r="P1708" s="75" t="s">
        <v>11530</v>
      </c>
    </row>
    <row r="1709" spans="1:16" s="75" customFormat="1" ht="13" customHeight="1" x14ac:dyDescent="0.15">
      <c r="A1709" s="44">
        <v>1708</v>
      </c>
      <c r="B1709" s="215" t="s">
        <v>6938</v>
      </c>
      <c r="C1709" s="215">
        <v>22</v>
      </c>
      <c r="D1709" s="75" t="s">
        <v>2938</v>
      </c>
      <c r="E1709" s="75" t="s">
        <v>6408</v>
      </c>
      <c r="F1709" s="75">
        <v>969.99999999999989</v>
      </c>
      <c r="G1709" s="75">
        <v>744</v>
      </c>
      <c r="H1709" s="75">
        <v>2.9867717342662448</v>
      </c>
      <c r="I1709" s="75">
        <v>2.8715729355458786</v>
      </c>
      <c r="J1709" s="75" t="s">
        <v>11605</v>
      </c>
      <c r="K1709" s="75" t="s">
        <v>11652</v>
      </c>
      <c r="L1709" s="75">
        <v>33.5</v>
      </c>
      <c r="M1709" s="75">
        <v>133</v>
      </c>
      <c r="O1709" s="44" t="s">
        <v>18</v>
      </c>
      <c r="P1709" s="75" t="s">
        <v>11606</v>
      </c>
    </row>
    <row r="1710" spans="1:16" s="75" customFormat="1" ht="13" customHeight="1" x14ac:dyDescent="0.15">
      <c r="A1710" s="44">
        <v>1709</v>
      </c>
      <c r="B1710" s="215" t="s">
        <v>6938</v>
      </c>
      <c r="C1710" s="215">
        <v>22</v>
      </c>
      <c r="D1710" s="75" t="s">
        <v>6499</v>
      </c>
      <c r="E1710" s="75" t="s">
        <v>6406</v>
      </c>
      <c r="F1710" s="75">
        <v>1270</v>
      </c>
      <c r="G1710" s="75">
        <v>747</v>
      </c>
      <c r="H1710" s="75">
        <v>3.1038037209559568</v>
      </c>
      <c r="I1710" s="75">
        <v>2.8733206018153989</v>
      </c>
      <c r="J1710" s="75" t="s">
        <v>11234</v>
      </c>
      <c r="K1710" s="75" t="s">
        <v>11652</v>
      </c>
      <c r="L1710" s="75">
        <v>52</v>
      </c>
      <c r="M1710" s="75">
        <v>9.5</v>
      </c>
      <c r="O1710" s="44" t="s">
        <v>18</v>
      </c>
      <c r="P1710" s="75" t="s">
        <v>11889</v>
      </c>
    </row>
    <row r="1711" spans="1:16" s="75" customFormat="1" ht="13" customHeight="1" x14ac:dyDescent="0.15">
      <c r="A1711" s="44">
        <v>1710</v>
      </c>
      <c r="B1711" s="215" t="s">
        <v>6938</v>
      </c>
      <c r="C1711" s="215">
        <v>22</v>
      </c>
      <c r="D1711" s="75" t="s">
        <v>6499</v>
      </c>
      <c r="E1711" s="75" t="s">
        <v>6642</v>
      </c>
      <c r="F1711" s="75">
        <v>1939.9999999999998</v>
      </c>
      <c r="G1711" s="75">
        <v>830</v>
      </c>
      <c r="H1711" s="75">
        <v>3.287801729930226</v>
      </c>
      <c r="I1711" s="75">
        <v>2.9190780923760737</v>
      </c>
      <c r="J1711" s="75" t="s">
        <v>11242</v>
      </c>
      <c r="K1711" s="75" t="s">
        <v>11652</v>
      </c>
      <c r="L1711" s="75">
        <v>56</v>
      </c>
      <c r="M1711" s="75">
        <v>30</v>
      </c>
      <c r="O1711" s="44" t="s">
        <v>18</v>
      </c>
      <c r="P1711" s="75" t="s">
        <v>11607</v>
      </c>
    </row>
    <row r="1712" spans="1:16" s="75" customFormat="1" ht="13" customHeight="1" x14ac:dyDescent="0.15">
      <c r="A1712" s="44">
        <v>1711</v>
      </c>
      <c r="B1712" s="215" t="s">
        <v>6938</v>
      </c>
      <c r="C1712" s="215">
        <v>22</v>
      </c>
      <c r="D1712" s="75" t="s">
        <v>2945</v>
      </c>
      <c r="E1712" s="75" t="s">
        <v>6749</v>
      </c>
      <c r="F1712" s="75">
        <v>1750</v>
      </c>
      <c r="G1712" s="75">
        <v>852</v>
      </c>
      <c r="H1712" s="75">
        <v>3.2430380486862944</v>
      </c>
      <c r="I1712" s="75">
        <v>2.9304395947667001</v>
      </c>
      <c r="J1712" s="75" t="s">
        <v>11682</v>
      </c>
      <c r="K1712" s="75" t="s">
        <v>11652</v>
      </c>
      <c r="L1712" s="75">
        <v>33.5</v>
      </c>
      <c r="M1712" s="75">
        <v>133</v>
      </c>
      <c r="O1712" s="44" t="s">
        <v>18</v>
      </c>
      <c r="P1712" s="75" t="s">
        <v>11757</v>
      </c>
    </row>
    <row r="1713" spans="1:16" s="75" customFormat="1" ht="13" customHeight="1" x14ac:dyDescent="0.15">
      <c r="A1713" s="44">
        <v>1712</v>
      </c>
      <c r="B1713" s="215" t="s">
        <v>6938</v>
      </c>
      <c r="C1713" s="215">
        <v>22</v>
      </c>
      <c r="D1713" s="75" t="s">
        <v>6795</v>
      </c>
      <c r="E1713" s="75" t="s">
        <v>6402</v>
      </c>
      <c r="F1713" s="75">
        <v>720</v>
      </c>
      <c r="G1713" s="75">
        <v>888</v>
      </c>
      <c r="H1713" s="75">
        <v>2.8573324964312685</v>
      </c>
      <c r="I1713" s="75">
        <v>2.9484129657786009</v>
      </c>
      <c r="J1713" s="75" t="s">
        <v>11805</v>
      </c>
      <c r="K1713" s="75" t="s">
        <v>11728</v>
      </c>
      <c r="L1713" s="75">
        <v>66.900000000000006</v>
      </c>
      <c r="M1713" s="75">
        <v>-143.53</v>
      </c>
      <c r="O1713" s="44" t="s">
        <v>18</v>
      </c>
      <c r="P1713" s="75" t="s">
        <v>11476</v>
      </c>
    </row>
    <row r="1714" spans="1:16" s="75" customFormat="1" ht="13" customHeight="1" x14ac:dyDescent="0.15">
      <c r="A1714" s="44">
        <v>1713</v>
      </c>
      <c r="B1714" s="215" t="s">
        <v>6938</v>
      </c>
      <c r="C1714" s="215">
        <v>22</v>
      </c>
      <c r="D1714" s="75" t="s">
        <v>6795</v>
      </c>
      <c r="E1714" s="75" t="s">
        <v>6465</v>
      </c>
      <c r="F1714" s="75">
        <v>910</v>
      </c>
      <c r="G1714" s="75">
        <v>918</v>
      </c>
      <c r="H1714" s="75">
        <v>2.9590413923210934</v>
      </c>
      <c r="I1714" s="75">
        <v>2.9628426812012423</v>
      </c>
      <c r="J1714" s="75" t="s">
        <v>11805</v>
      </c>
      <c r="K1714" s="75" t="s">
        <v>11652</v>
      </c>
      <c r="L1714" s="75">
        <v>66.5</v>
      </c>
      <c r="M1714" s="75">
        <v>-145.19</v>
      </c>
      <c r="O1714" s="44" t="s">
        <v>18</v>
      </c>
      <c r="P1714" s="75" t="s">
        <v>11150</v>
      </c>
    </row>
    <row r="1715" spans="1:16" s="75" customFormat="1" ht="13" customHeight="1" x14ac:dyDescent="0.15">
      <c r="A1715" s="44">
        <v>1714</v>
      </c>
      <c r="B1715" s="215" t="s">
        <v>6938</v>
      </c>
      <c r="C1715" s="215">
        <v>22</v>
      </c>
      <c r="D1715" s="75" t="s">
        <v>6499</v>
      </c>
      <c r="E1715" s="75" t="s">
        <v>6406</v>
      </c>
      <c r="F1715" s="75">
        <v>1789.9999999999998</v>
      </c>
      <c r="G1715" s="75">
        <v>935</v>
      </c>
      <c r="H1715" s="75">
        <v>3.2528530309798933</v>
      </c>
      <c r="I1715" s="75">
        <v>2.9708116108725178</v>
      </c>
      <c r="J1715" s="75" t="s">
        <v>11234</v>
      </c>
      <c r="K1715" s="75" t="s">
        <v>11652</v>
      </c>
      <c r="L1715" s="75">
        <v>52</v>
      </c>
      <c r="M1715" s="75">
        <v>9.5</v>
      </c>
      <c r="O1715" s="44" t="s">
        <v>18</v>
      </c>
      <c r="P1715" s="75" t="s">
        <v>11835</v>
      </c>
    </row>
    <row r="1716" spans="1:16" s="75" customFormat="1" ht="13" customHeight="1" x14ac:dyDescent="0.15">
      <c r="A1716" s="44">
        <v>1715</v>
      </c>
      <c r="B1716" s="215" t="s">
        <v>6938</v>
      </c>
      <c r="C1716" s="215">
        <v>22</v>
      </c>
      <c r="D1716" s="75" t="s">
        <v>6499</v>
      </c>
      <c r="E1716" s="75" t="s">
        <v>6642</v>
      </c>
      <c r="F1716" s="75">
        <v>1150</v>
      </c>
      <c r="G1716" s="75">
        <v>1030</v>
      </c>
      <c r="H1716" s="75">
        <v>3.0606978403536118</v>
      </c>
      <c r="I1716" s="75">
        <v>3.012837224705172</v>
      </c>
      <c r="J1716" s="75" t="s">
        <v>11242</v>
      </c>
      <c r="K1716" s="75" t="s">
        <v>11652</v>
      </c>
      <c r="L1716" s="75">
        <v>56</v>
      </c>
      <c r="M1716" s="75">
        <v>30</v>
      </c>
      <c r="O1716" s="44" t="s">
        <v>18</v>
      </c>
      <c r="P1716" s="75" t="s">
        <v>11836</v>
      </c>
    </row>
    <row r="1717" spans="1:16" s="75" customFormat="1" ht="13" customHeight="1" x14ac:dyDescent="0.15">
      <c r="A1717" s="44">
        <v>1716</v>
      </c>
      <c r="B1717" s="215" t="s">
        <v>6938</v>
      </c>
      <c r="C1717" s="215">
        <v>22</v>
      </c>
      <c r="D1717" s="75" t="s">
        <v>6795</v>
      </c>
      <c r="E1717" s="75" t="s">
        <v>6168</v>
      </c>
      <c r="F1717" s="75">
        <v>1310</v>
      </c>
      <c r="G1717" s="75">
        <v>1075</v>
      </c>
      <c r="H1717" s="75">
        <v>3.1172712956557644</v>
      </c>
      <c r="I1717" s="75">
        <v>3.0314084642516241</v>
      </c>
      <c r="J1717" s="75" t="s">
        <v>11805</v>
      </c>
      <c r="K1717" s="75" t="s">
        <v>11728</v>
      </c>
      <c r="L1717" s="75">
        <v>66.13</v>
      </c>
      <c r="M1717" s="75">
        <v>-146.16999999999999</v>
      </c>
      <c r="O1717" s="44" t="s">
        <v>18</v>
      </c>
      <c r="P1717" s="75" t="s">
        <v>11806</v>
      </c>
    </row>
    <row r="1718" spans="1:16" s="75" customFormat="1" ht="13" customHeight="1" x14ac:dyDescent="0.15">
      <c r="A1718" s="44">
        <v>1717</v>
      </c>
      <c r="B1718" s="215" t="s">
        <v>6938</v>
      </c>
      <c r="C1718" s="215">
        <v>22</v>
      </c>
      <c r="D1718" s="75" t="s">
        <v>6795</v>
      </c>
      <c r="E1718" s="75" t="s">
        <v>6184</v>
      </c>
      <c r="F1718" s="75">
        <v>1220</v>
      </c>
      <c r="G1718" s="75">
        <v>1081</v>
      </c>
      <c r="H1718" s="75">
        <v>3.0863598306747484</v>
      </c>
      <c r="I1718" s="75">
        <v>3.0338256939533101</v>
      </c>
      <c r="J1718" s="75" t="s">
        <v>11805</v>
      </c>
      <c r="K1718" s="75" t="s">
        <v>11807</v>
      </c>
      <c r="L1718" s="75">
        <v>66.23</v>
      </c>
      <c r="M1718" s="75">
        <v>-142.13</v>
      </c>
      <c r="O1718" s="44" t="s">
        <v>18</v>
      </c>
      <c r="P1718" s="75" t="s">
        <v>11837</v>
      </c>
    </row>
    <row r="1719" spans="1:16" s="75" customFormat="1" ht="13" customHeight="1" x14ac:dyDescent="0.15">
      <c r="A1719" s="44">
        <v>1718</v>
      </c>
      <c r="B1719" s="215" t="s">
        <v>6938</v>
      </c>
      <c r="C1719" s="215">
        <v>22</v>
      </c>
      <c r="D1719" s="75" t="s">
        <v>6795</v>
      </c>
      <c r="E1719" s="75" t="s">
        <v>6382</v>
      </c>
      <c r="F1719" s="75">
        <v>1100</v>
      </c>
      <c r="G1719" s="75">
        <v>1123</v>
      </c>
      <c r="H1719" s="75">
        <v>3.0413926851582249</v>
      </c>
      <c r="I1719" s="75">
        <v>3.0503797562614579</v>
      </c>
      <c r="J1719" s="75" t="s">
        <v>11805</v>
      </c>
      <c r="K1719" s="75" t="s">
        <v>11807</v>
      </c>
      <c r="L1719" s="75">
        <v>66.55</v>
      </c>
      <c r="M1719" s="75">
        <v>-146.79</v>
      </c>
      <c r="O1719" s="44" t="s">
        <v>18</v>
      </c>
      <c r="P1719" s="75" t="s">
        <v>11204</v>
      </c>
    </row>
    <row r="1720" spans="1:16" s="75" customFormat="1" ht="13" customHeight="1" x14ac:dyDescent="0.15">
      <c r="A1720" s="44">
        <v>1719</v>
      </c>
      <c r="B1720" s="215" t="s">
        <v>6938</v>
      </c>
      <c r="C1720" s="215">
        <v>22</v>
      </c>
      <c r="D1720" s="75" t="s">
        <v>2938</v>
      </c>
      <c r="E1720" s="75" t="s">
        <v>6633</v>
      </c>
      <c r="F1720" s="75">
        <v>2670</v>
      </c>
      <c r="G1720" s="75">
        <v>1131</v>
      </c>
      <c r="H1720" s="75">
        <v>3.4265112613645754</v>
      </c>
      <c r="I1720" s="75">
        <v>3.0534626049254552</v>
      </c>
      <c r="J1720" s="75" t="s">
        <v>11685</v>
      </c>
      <c r="K1720" s="75" t="s">
        <v>11652</v>
      </c>
      <c r="L1720" s="75">
        <v>45.5</v>
      </c>
      <c r="M1720" s="75">
        <v>23</v>
      </c>
      <c r="O1720" s="44" t="s">
        <v>18</v>
      </c>
      <c r="P1720" s="75" t="s">
        <v>11806</v>
      </c>
    </row>
    <row r="1721" spans="1:16" s="75" customFormat="1" ht="13" customHeight="1" x14ac:dyDescent="0.15">
      <c r="A1721" s="44">
        <v>1720</v>
      </c>
      <c r="B1721" s="215" t="s">
        <v>6938</v>
      </c>
      <c r="C1721" s="215">
        <v>22</v>
      </c>
      <c r="D1721" s="75" t="s">
        <v>2938</v>
      </c>
      <c r="E1721" s="75" t="s">
        <v>6483</v>
      </c>
      <c r="F1721" s="75">
        <v>3200</v>
      </c>
      <c r="G1721" s="75">
        <v>1300</v>
      </c>
      <c r="H1721" s="75">
        <v>3.5051499783199058</v>
      </c>
      <c r="I1721" s="75">
        <v>3.1139433523068369</v>
      </c>
      <c r="J1721" s="75" t="s">
        <v>11824</v>
      </c>
      <c r="K1721" s="75" t="s">
        <v>11652</v>
      </c>
      <c r="L1721" s="75">
        <v>44.5</v>
      </c>
      <c r="M1721" s="75">
        <v>-123</v>
      </c>
      <c r="O1721" s="44" t="s">
        <v>18</v>
      </c>
      <c r="P1721" s="75" t="s">
        <v>11279</v>
      </c>
    </row>
    <row r="1722" spans="1:16" s="75" customFormat="1" ht="13" customHeight="1" x14ac:dyDescent="0.15">
      <c r="A1722" s="44">
        <v>1721</v>
      </c>
      <c r="B1722" s="215">
        <v>9999</v>
      </c>
      <c r="C1722" s="215">
        <v>9999</v>
      </c>
      <c r="D1722" s="75" t="s">
        <v>3005</v>
      </c>
      <c r="E1722" s="75" t="s">
        <v>6621</v>
      </c>
      <c r="F1722" s="75">
        <v>100</v>
      </c>
      <c r="G1722" s="75">
        <v>1330</v>
      </c>
      <c r="H1722" s="75">
        <v>2</v>
      </c>
      <c r="I1722" s="75">
        <v>3.1238516409670858</v>
      </c>
      <c r="J1722" s="75" t="s">
        <v>11686</v>
      </c>
      <c r="K1722" s="75" t="s">
        <v>11728</v>
      </c>
      <c r="L1722" s="75">
        <v>64.319999999999993</v>
      </c>
      <c r="M1722" s="75">
        <v>100.21</v>
      </c>
      <c r="O1722" s="44" t="s">
        <v>18</v>
      </c>
      <c r="P1722" s="75" t="s">
        <v>3014</v>
      </c>
    </row>
    <row r="1723" spans="1:16" s="75" customFormat="1" ht="13" customHeight="1" x14ac:dyDescent="0.15">
      <c r="A1723" s="44">
        <v>1722</v>
      </c>
      <c r="B1723" s="215" t="s">
        <v>6938</v>
      </c>
      <c r="C1723" s="215">
        <v>22</v>
      </c>
      <c r="D1723" s="75" t="s">
        <v>6499</v>
      </c>
      <c r="E1723" s="75" t="s">
        <v>6407</v>
      </c>
      <c r="F1723" s="75">
        <v>1610.0000000000002</v>
      </c>
      <c r="G1723" s="75">
        <v>1347</v>
      </c>
      <c r="H1723" s="75">
        <v>3.20682587603185</v>
      </c>
      <c r="I1723" s="75">
        <v>3.1293675957229854</v>
      </c>
      <c r="J1723" s="75" t="s">
        <v>11175</v>
      </c>
      <c r="K1723" s="75" t="s">
        <v>11652</v>
      </c>
      <c r="L1723" s="75">
        <v>50</v>
      </c>
      <c r="M1723" s="75">
        <v>5</v>
      </c>
      <c r="O1723" s="44" t="s">
        <v>18</v>
      </c>
      <c r="P1723" s="75" t="s">
        <v>11285</v>
      </c>
    </row>
    <row r="1724" spans="1:16" s="75" customFormat="1" ht="13" customHeight="1" x14ac:dyDescent="0.15">
      <c r="A1724" s="44">
        <v>1723</v>
      </c>
      <c r="B1724" s="215" t="s">
        <v>6938</v>
      </c>
      <c r="C1724" s="215">
        <v>22</v>
      </c>
      <c r="D1724" s="75" t="s">
        <v>2946</v>
      </c>
      <c r="E1724" s="75" t="s">
        <v>6214</v>
      </c>
      <c r="F1724" s="75">
        <v>670</v>
      </c>
      <c r="G1724" s="75">
        <v>1440</v>
      </c>
      <c r="H1724" s="75">
        <v>2.8260748027008264</v>
      </c>
      <c r="I1724" s="75">
        <v>3.1583624920952498</v>
      </c>
      <c r="J1724" s="75" t="s">
        <v>11404</v>
      </c>
      <c r="K1724" s="75" t="s">
        <v>11728</v>
      </c>
      <c r="L1724" s="75">
        <v>29.4</v>
      </c>
      <c r="M1724" s="75">
        <v>79.5</v>
      </c>
      <c r="O1724" s="44" t="s">
        <v>18</v>
      </c>
      <c r="P1724" s="75" t="s">
        <v>11225</v>
      </c>
    </row>
    <row r="1725" spans="1:16" s="75" customFormat="1" ht="13" customHeight="1" x14ac:dyDescent="0.15">
      <c r="A1725" s="44">
        <v>1724</v>
      </c>
      <c r="B1725" s="215" t="s">
        <v>6938</v>
      </c>
      <c r="C1725" s="215">
        <v>22</v>
      </c>
      <c r="D1725" s="75" t="s">
        <v>6795</v>
      </c>
      <c r="E1725" s="75" t="s">
        <v>6718</v>
      </c>
      <c r="F1725" s="75">
        <v>1650</v>
      </c>
      <c r="G1725" s="75">
        <v>1500</v>
      </c>
      <c r="H1725" s="75">
        <v>3.2174839442139063</v>
      </c>
      <c r="I1725" s="75">
        <v>3.1760912590556813</v>
      </c>
      <c r="J1725" s="75" t="s">
        <v>11805</v>
      </c>
      <c r="K1725" s="75" t="s">
        <v>11652</v>
      </c>
      <c r="L1725" s="75">
        <v>66.3</v>
      </c>
      <c r="M1725" s="75">
        <v>-146.33000000000001</v>
      </c>
      <c r="O1725" s="44" t="s">
        <v>18</v>
      </c>
      <c r="P1725" s="75" t="s">
        <v>11389</v>
      </c>
    </row>
    <row r="1726" spans="1:16" s="75" customFormat="1" ht="13" customHeight="1" x14ac:dyDescent="0.15">
      <c r="A1726" s="44">
        <v>1725</v>
      </c>
      <c r="B1726" s="215" t="s">
        <v>6938</v>
      </c>
      <c r="C1726" s="215">
        <v>22</v>
      </c>
      <c r="D1726" s="75" t="s">
        <v>2938</v>
      </c>
      <c r="E1726" s="75" t="s">
        <v>6483</v>
      </c>
      <c r="F1726" s="75">
        <v>2300</v>
      </c>
      <c r="G1726" s="75">
        <v>1500</v>
      </c>
      <c r="H1726" s="75">
        <v>3.3617278360175931</v>
      </c>
      <c r="I1726" s="75">
        <v>3.1760912590556813</v>
      </c>
      <c r="J1726" s="75" t="s">
        <v>11613</v>
      </c>
      <c r="K1726" s="75" t="s">
        <v>11652</v>
      </c>
      <c r="L1726" s="75">
        <v>44.5</v>
      </c>
      <c r="M1726" s="75">
        <v>-123</v>
      </c>
      <c r="O1726" s="44" t="s">
        <v>18</v>
      </c>
      <c r="P1726" s="75" t="s">
        <v>11279</v>
      </c>
    </row>
    <row r="1727" spans="1:16" s="75" customFormat="1" ht="13" customHeight="1" x14ac:dyDescent="0.15">
      <c r="A1727" s="44">
        <v>1726</v>
      </c>
      <c r="B1727" s="215" t="s">
        <v>6938</v>
      </c>
      <c r="C1727" s="215">
        <v>22</v>
      </c>
      <c r="D1727" s="75" t="s">
        <v>2946</v>
      </c>
      <c r="E1727" s="75" t="s">
        <v>6399</v>
      </c>
      <c r="F1727" s="75">
        <v>1330</v>
      </c>
      <c r="G1727" s="75">
        <v>1506</v>
      </c>
      <c r="H1727" s="75">
        <v>3.1238516409670858</v>
      </c>
      <c r="I1727" s="75">
        <v>3.1778249718646818</v>
      </c>
      <c r="J1727" s="75" t="s">
        <v>11688</v>
      </c>
      <c r="K1727" s="75" t="s">
        <v>11689</v>
      </c>
      <c r="L1727" s="75">
        <v>42.5</v>
      </c>
      <c r="M1727" s="75">
        <v>-0.5</v>
      </c>
      <c r="O1727" s="44" t="s">
        <v>18</v>
      </c>
      <c r="P1727" s="75" t="s">
        <v>11209</v>
      </c>
    </row>
    <row r="1728" spans="1:16" s="75" customFormat="1" ht="13" customHeight="1" x14ac:dyDescent="0.15">
      <c r="A1728" s="44">
        <v>1727</v>
      </c>
      <c r="B1728" s="215" t="s">
        <v>6938</v>
      </c>
      <c r="C1728" s="215">
        <v>22</v>
      </c>
      <c r="D1728" s="75" t="s">
        <v>6795</v>
      </c>
      <c r="E1728" s="75" t="s">
        <v>6278</v>
      </c>
      <c r="F1728" s="75">
        <v>1040</v>
      </c>
      <c r="G1728" s="75">
        <v>1527</v>
      </c>
      <c r="H1728" s="75">
        <v>3.0170333392987803</v>
      </c>
      <c r="I1728" s="75">
        <v>3.1838390370564214</v>
      </c>
      <c r="J1728" s="75" t="s">
        <v>11805</v>
      </c>
      <c r="K1728" s="75" t="s">
        <v>11689</v>
      </c>
      <c r="L1728" s="75">
        <v>66.569999999999993</v>
      </c>
      <c r="M1728" s="75">
        <v>-145.35</v>
      </c>
      <c r="O1728" s="44" t="s">
        <v>18</v>
      </c>
      <c r="P1728" s="75" t="s">
        <v>11204</v>
      </c>
    </row>
    <row r="1729" spans="1:16" s="75" customFormat="1" ht="13" customHeight="1" x14ac:dyDescent="0.15">
      <c r="A1729" s="44">
        <v>1728</v>
      </c>
      <c r="B1729" s="215" t="s">
        <v>6938</v>
      </c>
      <c r="C1729" s="215">
        <v>22</v>
      </c>
      <c r="D1729" s="75" t="s">
        <v>6499</v>
      </c>
      <c r="E1729" s="75" t="s">
        <v>6406</v>
      </c>
      <c r="F1729" s="75">
        <v>1590</v>
      </c>
      <c r="G1729" s="75">
        <v>1551</v>
      </c>
      <c r="H1729" s="75">
        <v>3.2013971243204513</v>
      </c>
      <c r="I1729" s="75">
        <v>3.190611797813605</v>
      </c>
      <c r="J1729" s="75" t="s">
        <v>11766</v>
      </c>
      <c r="K1729" s="75" t="s">
        <v>11847</v>
      </c>
      <c r="L1729" s="75">
        <v>48</v>
      </c>
      <c r="M1729" s="75">
        <v>12</v>
      </c>
      <c r="O1729" s="44" t="s">
        <v>18</v>
      </c>
      <c r="P1729" s="75" t="s">
        <v>11848</v>
      </c>
    </row>
    <row r="1730" spans="1:16" s="75" customFormat="1" ht="13" customHeight="1" x14ac:dyDescent="0.15">
      <c r="A1730" s="44">
        <v>1729</v>
      </c>
      <c r="B1730" s="215" t="s">
        <v>6938</v>
      </c>
      <c r="C1730" s="215">
        <v>22</v>
      </c>
      <c r="D1730" s="75" t="s">
        <v>2938</v>
      </c>
      <c r="E1730" s="75" t="s">
        <v>6792</v>
      </c>
      <c r="F1730" s="75">
        <v>770</v>
      </c>
      <c r="G1730" s="75">
        <v>2280</v>
      </c>
      <c r="H1730" s="75">
        <v>2.8864907251724818</v>
      </c>
      <c r="I1730" s="75">
        <v>3.357934847000454</v>
      </c>
      <c r="J1730" s="75" t="s">
        <v>11175</v>
      </c>
      <c r="K1730" s="75" t="s">
        <v>11849</v>
      </c>
      <c r="L1730" s="75">
        <v>50</v>
      </c>
      <c r="M1730" s="75">
        <v>5</v>
      </c>
      <c r="O1730" s="44" t="s">
        <v>18</v>
      </c>
      <c r="P1730" s="75" t="s">
        <v>11317</v>
      </c>
    </row>
    <row r="1731" spans="1:16" s="75" customFormat="1" ht="13" customHeight="1" x14ac:dyDescent="0.15">
      <c r="A1731" s="44">
        <v>1730</v>
      </c>
      <c r="B1731" s="215" t="s">
        <v>6938</v>
      </c>
      <c r="C1731" s="215">
        <v>22</v>
      </c>
      <c r="D1731" s="75" t="s">
        <v>6795</v>
      </c>
      <c r="E1731" s="75" t="s">
        <v>6430</v>
      </c>
      <c r="F1731" s="75">
        <v>2100</v>
      </c>
      <c r="G1731" s="75">
        <v>2853</v>
      </c>
      <c r="H1731" s="75">
        <v>3.3222192947339191</v>
      </c>
      <c r="I1731" s="75">
        <v>3.4553017716570764</v>
      </c>
      <c r="J1731" s="75" t="s">
        <v>11805</v>
      </c>
      <c r="K1731" s="75" t="s">
        <v>11728</v>
      </c>
      <c r="L1731" s="75">
        <v>66.400000000000006</v>
      </c>
      <c r="M1731" s="75">
        <v>-145</v>
      </c>
      <c r="O1731" s="44" t="s">
        <v>18</v>
      </c>
      <c r="P1731" s="75" t="s">
        <v>11806</v>
      </c>
    </row>
    <row r="1732" spans="1:16" s="74" customFormat="1" ht="13" customHeight="1" x14ac:dyDescent="0.15">
      <c r="A1732" s="44">
        <v>1731</v>
      </c>
      <c r="B1732" s="215" t="s">
        <v>6938</v>
      </c>
      <c r="C1732" s="215">
        <v>23</v>
      </c>
      <c r="D1732" s="165" t="s">
        <v>2947</v>
      </c>
      <c r="E1732" s="334" t="s">
        <v>3388</v>
      </c>
      <c r="F1732" s="165">
        <v>1364</v>
      </c>
      <c r="G1732" s="165">
        <v>2352</v>
      </c>
      <c r="H1732" s="165">
        <v>3.1348143703204601</v>
      </c>
      <c r="I1732" s="165">
        <v>3.3714373174041006</v>
      </c>
      <c r="J1732" s="165" t="s">
        <v>11928</v>
      </c>
      <c r="K1732" s="165" t="s">
        <v>10706</v>
      </c>
      <c r="L1732" s="165">
        <v>47.32</v>
      </c>
      <c r="M1732" s="165">
        <v>-121.42</v>
      </c>
      <c r="N1732" s="165"/>
      <c r="O1732" s="44" t="s">
        <v>18</v>
      </c>
      <c r="P1732" s="165" t="s">
        <v>11929</v>
      </c>
    </row>
    <row r="1733" spans="1:16" customFormat="1" ht="13" customHeight="1" x14ac:dyDescent="0.15">
      <c r="A1733" s="44">
        <v>1732</v>
      </c>
      <c r="B1733" s="215" t="s">
        <v>6938</v>
      </c>
      <c r="C1733" s="215">
        <v>23</v>
      </c>
      <c r="D1733" s="165" t="s">
        <v>2947</v>
      </c>
      <c r="E1733" s="334" t="s">
        <v>3388</v>
      </c>
      <c r="F1733" s="165">
        <v>2165</v>
      </c>
      <c r="G1733" s="165">
        <v>2487</v>
      </c>
      <c r="H1733" s="165">
        <v>3.3354579006893834</v>
      </c>
      <c r="I1733" s="165">
        <v>3.395675785269936</v>
      </c>
      <c r="J1733" s="165" t="s">
        <v>11928</v>
      </c>
      <c r="K1733" s="165" t="s">
        <v>10706</v>
      </c>
      <c r="L1733" s="165">
        <v>47.32</v>
      </c>
      <c r="M1733" s="165">
        <v>-121.42</v>
      </c>
      <c r="N1733" s="165"/>
      <c r="O1733" s="44" t="s">
        <v>18</v>
      </c>
      <c r="P1733" s="165" t="s">
        <v>11932</v>
      </c>
    </row>
    <row r="1734" spans="1:16" s="74" customFormat="1" ht="13" customHeight="1" x14ac:dyDescent="0.15">
      <c r="A1734" s="44">
        <v>1733</v>
      </c>
      <c r="B1734" s="215" t="s">
        <v>6938</v>
      </c>
      <c r="C1734" s="215">
        <v>23</v>
      </c>
      <c r="D1734" s="165" t="s">
        <v>2947</v>
      </c>
      <c r="E1734" s="334" t="s">
        <v>3200</v>
      </c>
      <c r="F1734" s="165">
        <v>1700</v>
      </c>
      <c r="G1734" s="165">
        <v>986</v>
      </c>
      <c r="H1734" s="165">
        <v>3.2304489213782732</v>
      </c>
      <c r="I1734" s="165">
        <v>2.9938769149412106</v>
      </c>
      <c r="J1734" s="165" t="s">
        <v>11281</v>
      </c>
      <c r="K1734" s="165" t="s">
        <v>10706</v>
      </c>
      <c r="L1734" s="165">
        <v>30.1</v>
      </c>
      <c r="M1734" s="165">
        <v>102.7</v>
      </c>
      <c r="N1734" s="165"/>
      <c r="O1734" s="44" t="s">
        <v>18</v>
      </c>
      <c r="P1734" s="165" t="s">
        <v>12006</v>
      </c>
    </row>
    <row r="1735" spans="1:16" s="74" customFormat="1" ht="13" customHeight="1" x14ac:dyDescent="0.15">
      <c r="A1735" s="44">
        <v>1734</v>
      </c>
      <c r="B1735" s="215" t="s">
        <v>6938</v>
      </c>
      <c r="C1735" s="215">
        <v>23</v>
      </c>
      <c r="D1735" s="165" t="s">
        <v>2947</v>
      </c>
      <c r="E1735" s="334" t="s">
        <v>3200</v>
      </c>
      <c r="F1735" s="165">
        <v>927.99999999999989</v>
      </c>
      <c r="G1735" s="165">
        <v>648</v>
      </c>
      <c r="H1735" s="165">
        <v>2.9675479762188619</v>
      </c>
      <c r="I1735" s="165">
        <v>2.8115750058705928</v>
      </c>
      <c r="J1735" s="165" t="s">
        <v>11281</v>
      </c>
      <c r="K1735" s="165" t="s">
        <v>10706</v>
      </c>
      <c r="L1735" s="165">
        <v>31</v>
      </c>
      <c r="M1735" s="165">
        <v>110.3</v>
      </c>
      <c r="N1735" s="165"/>
      <c r="O1735" s="44" t="s">
        <v>18</v>
      </c>
      <c r="P1735" s="165" t="s">
        <v>12007</v>
      </c>
    </row>
    <row r="1736" spans="1:16" s="74" customFormat="1" ht="13" customHeight="1" x14ac:dyDescent="0.15">
      <c r="A1736" s="44">
        <v>1735</v>
      </c>
      <c r="B1736" s="215" t="s">
        <v>6938</v>
      </c>
      <c r="C1736" s="215">
        <v>23</v>
      </c>
      <c r="D1736" s="165" t="s">
        <v>2947</v>
      </c>
      <c r="E1736" s="334" t="s">
        <v>3200</v>
      </c>
      <c r="F1736" s="165">
        <v>621</v>
      </c>
      <c r="G1736" s="165">
        <v>718</v>
      </c>
      <c r="H1736" s="165">
        <v>2.79309160017658</v>
      </c>
      <c r="I1736" s="165">
        <v>2.8561244442423002</v>
      </c>
      <c r="J1736" s="165" t="s">
        <v>11281</v>
      </c>
      <c r="K1736" s="165" t="s">
        <v>10706</v>
      </c>
      <c r="L1736" s="165">
        <v>26.14</v>
      </c>
      <c r="M1736" s="165">
        <v>99.38</v>
      </c>
      <c r="N1736" s="165"/>
      <c r="O1736" s="44" t="s">
        <v>18</v>
      </c>
      <c r="P1736" s="165" t="s">
        <v>11935</v>
      </c>
    </row>
    <row r="1737" spans="1:16" s="74" customFormat="1" ht="13" customHeight="1" x14ac:dyDescent="0.15">
      <c r="A1737" s="44">
        <v>1736</v>
      </c>
      <c r="B1737" s="215" t="s">
        <v>6938</v>
      </c>
      <c r="C1737" s="215">
        <v>23</v>
      </c>
      <c r="D1737" s="165" t="s">
        <v>2947</v>
      </c>
      <c r="E1737" s="334" t="s">
        <v>3200</v>
      </c>
      <c r="F1737" s="165">
        <v>867</v>
      </c>
      <c r="G1737" s="165">
        <v>760</v>
      </c>
      <c r="H1737" s="165">
        <v>2.9380190974762099</v>
      </c>
      <c r="I1737" s="165">
        <v>2.8808135922807909</v>
      </c>
      <c r="J1737" s="165" t="s">
        <v>11281</v>
      </c>
      <c r="K1737" s="165" t="s">
        <v>10706</v>
      </c>
      <c r="L1737" s="165">
        <v>28.4</v>
      </c>
      <c r="M1737" s="165">
        <v>97</v>
      </c>
      <c r="N1737" s="165"/>
      <c r="O1737" s="44" t="s">
        <v>18</v>
      </c>
      <c r="P1737" s="165" t="s">
        <v>11936</v>
      </c>
    </row>
    <row r="1738" spans="1:16" s="74" customFormat="1" ht="13" customHeight="1" x14ac:dyDescent="0.15">
      <c r="A1738" s="44">
        <v>1737</v>
      </c>
      <c r="B1738" s="215" t="s">
        <v>6938</v>
      </c>
      <c r="C1738" s="215">
        <v>23</v>
      </c>
      <c r="D1738" s="165" t="s">
        <v>2947</v>
      </c>
      <c r="E1738" s="334" t="s">
        <v>3200</v>
      </c>
      <c r="F1738" s="165">
        <v>574</v>
      </c>
      <c r="G1738" s="165">
        <v>324</v>
      </c>
      <c r="H1738" s="165">
        <v>2.7589118923979741</v>
      </c>
      <c r="I1738" s="165">
        <v>2.510545010206612</v>
      </c>
      <c r="J1738" s="165" t="s">
        <v>11281</v>
      </c>
      <c r="K1738" s="165" t="s">
        <v>10706</v>
      </c>
      <c r="L1738" s="165">
        <v>31.2</v>
      </c>
      <c r="M1738" s="165">
        <v>110.7</v>
      </c>
      <c r="N1738" s="165"/>
      <c r="O1738" s="44" t="s">
        <v>18</v>
      </c>
      <c r="P1738" s="165" t="s">
        <v>11937</v>
      </c>
    </row>
    <row r="1739" spans="1:16" s="74" customFormat="1" ht="13" customHeight="1" x14ac:dyDescent="0.15">
      <c r="A1739" s="44">
        <v>1738</v>
      </c>
      <c r="B1739" s="215" t="s">
        <v>6938</v>
      </c>
      <c r="C1739" s="215">
        <v>23</v>
      </c>
      <c r="D1739" s="165" t="s">
        <v>2947</v>
      </c>
      <c r="E1739" s="334" t="s">
        <v>3200</v>
      </c>
      <c r="F1739" s="165">
        <v>906</v>
      </c>
      <c r="G1739" s="165">
        <v>454</v>
      </c>
      <c r="H1739" s="165">
        <v>2.9571281976768131</v>
      </c>
      <c r="I1739" s="165">
        <v>2.6570558528571042</v>
      </c>
      <c r="J1739" s="165" t="s">
        <v>11281</v>
      </c>
      <c r="K1739" s="165" t="s">
        <v>10706</v>
      </c>
      <c r="L1739" s="165">
        <v>32</v>
      </c>
      <c r="M1739" s="165">
        <v>110.7</v>
      </c>
      <c r="N1739" s="165"/>
      <c r="O1739" s="44" t="s">
        <v>18</v>
      </c>
      <c r="P1739" s="165" t="s">
        <v>11861</v>
      </c>
    </row>
    <row r="1740" spans="1:16" s="74" customFormat="1" ht="13" customHeight="1" x14ac:dyDescent="0.15">
      <c r="A1740" s="44">
        <v>1739</v>
      </c>
      <c r="B1740" s="215" t="s">
        <v>6938</v>
      </c>
      <c r="C1740" s="215">
        <v>23</v>
      </c>
      <c r="D1740" s="165" t="s">
        <v>2947</v>
      </c>
      <c r="E1740" s="334" t="s">
        <v>3200</v>
      </c>
      <c r="F1740" s="165">
        <v>1022</v>
      </c>
      <c r="G1740" s="165">
        <v>600</v>
      </c>
      <c r="H1740" s="165">
        <v>3.0094508957986936</v>
      </c>
      <c r="I1740" s="165">
        <v>2.7781512503836434</v>
      </c>
      <c r="J1740" s="165" t="s">
        <v>11281</v>
      </c>
      <c r="K1740" s="165" t="s">
        <v>10706</v>
      </c>
      <c r="L1740" s="165">
        <v>27.32</v>
      </c>
      <c r="M1740" s="165">
        <v>100.66</v>
      </c>
      <c r="N1740" s="165"/>
      <c r="O1740" s="44" t="s">
        <v>18</v>
      </c>
      <c r="P1740" s="165" t="s">
        <v>11862</v>
      </c>
    </row>
    <row r="1741" spans="1:16" s="74" customFormat="1" ht="13" customHeight="1" x14ac:dyDescent="0.15">
      <c r="A1741" s="44">
        <v>1740</v>
      </c>
      <c r="B1741" s="215" t="s">
        <v>6938</v>
      </c>
      <c r="C1741" s="215">
        <v>23</v>
      </c>
      <c r="D1741" s="165" t="s">
        <v>2947</v>
      </c>
      <c r="E1741" s="334" t="s">
        <v>3200</v>
      </c>
      <c r="F1741" s="165">
        <v>1054</v>
      </c>
      <c r="G1741" s="165">
        <v>621</v>
      </c>
      <c r="H1741" s="165">
        <v>3.0228406108765276</v>
      </c>
      <c r="I1741" s="165">
        <v>2.79309160017658</v>
      </c>
      <c r="J1741" s="165" t="s">
        <v>11281</v>
      </c>
      <c r="K1741" s="165" t="s">
        <v>10706</v>
      </c>
      <c r="L1741" s="165">
        <v>26.8</v>
      </c>
      <c r="M1741" s="165">
        <v>100.2</v>
      </c>
      <c r="N1741" s="165"/>
      <c r="O1741" s="44" t="s">
        <v>18</v>
      </c>
      <c r="P1741" s="165" t="s">
        <v>11863</v>
      </c>
    </row>
    <row r="1742" spans="1:16" s="74" customFormat="1" ht="13" customHeight="1" x14ac:dyDescent="0.15">
      <c r="A1742" s="44">
        <v>1741</v>
      </c>
      <c r="B1742" s="215" t="s">
        <v>6938</v>
      </c>
      <c r="C1742" s="215">
        <v>23</v>
      </c>
      <c r="D1742" s="165" t="s">
        <v>2947</v>
      </c>
      <c r="E1742" s="334" t="s">
        <v>3200</v>
      </c>
      <c r="F1742" s="165">
        <v>1090</v>
      </c>
      <c r="G1742" s="165">
        <v>682</v>
      </c>
      <c r="H1742" s="165">
        <v>3.0374264979406238</v>
      </c>
      <c r="I1742" s="165">
        <v>2.8337843746564793</v>
      </c>
      <c r="J1742" s="165" t="s">
        <v>11281</v>
      </c>
      <c r="K1742" s="165" t="s">
        <v>10706</v>
      </c>
      <c r="L1742" s="165">
        <v>27.1</v>
      </c>
      <c r="M1742" s="165">
        <v>99.2</v>
      </c>
      <c r="N1742" s="165"/>
      <c r="O1742" s="44" t="s">
        <v>18</v>
      </c>
      <c r="P1742" s="165" t="s">
        <v>11942</v>
      </c>
    </row>
    <row r="1743" spans="1:16" s="74" customFormat="1" ht="13" customHeight="1" x14ac:dyDescent="0.15">
      <c r="A1743" s="44">
        <v>1742</v>
      </c>
      <c r="B1743" s="215" t="s">
        <v>6938</v>
      </c>
      <c r="C1743" s="215">
        <v>23</v>
      </c>
      <c r="D1743" s="165" t="s">
        <v>2947</v>
      </c>
      <c r="E1743" s="334" t="s">
        <v>3200</v>
      </c>
      <c r="F1743" s="165">
        <v>927</v>
      </c>
      <c r="G1743" s="165">
        <v>692</v>
      </c>
      <c r="H1743" s="165">
        <v>2.9670797341444972</v>
      </c>
      <c r="I1743" s="165">
        <v>2.840106094456758</v>
      </c>
      <c r="J1743" s="165" t="s">
        <v>11281</v>
      </c>
      <c r="K1743" s="165" t="s">
        <v>10706</v>
      </c>
      <c r="L1743" s="165">
        <v>33.200000000000003</v>
      </c>
      <c r="M1743" s="165">
        <v>107.5</v>
      </c>
      <c r="N1743" s="165"/>
      <c r="O1743" s="44" t="s">
        <v>18</v>
      </c>
      <c r="P1743" s="165" t="s">
        <v>11943</v>
      </c>
    </row>
    <row r="1744" spans="1:16" s="74" customFormat="1" ht="13" customHeight="1" x14ac:dyDescent="0.15">
      <c r="A1744" s="44">
        <v>1743</v>
      </c>
      <c r="B1744" s="215" t="s">
        <v>6938</v>
      </c>
      <c r="C1744" s="215">
        <v>23</v>
      </c>
      <c r="D1744" s="165" t="s">
        <v>2947</v>
      </c>
      <c r="E1744" s="334" t="s">
        <v>3200</v>
      </c>
      <c r="F1744" s="165">
        <v>924</v>
      </c>
      <c r="G1744" s="165">
        <v>763</v>
      </c>
      <c r="H1744" s="165">
        <v>2.9656719712201061</v>
      </c>
      <c r="I1744" s="165">
        <v>2.8825245379548798</v>
      </c>
      <c r="J1744" s="165" t="s">
        <v>11281</v>
      </c>
      <c r="K1744" s="165" t="s">
        <v>10706</v>
      </c>
      <c r="L1744" s="165">
        <v>33.57</v>
      </c>
      <c r="M1744" s="165">
        <v>104.66</v>
      </c>
      <c r="N1744" s="165"/>
      <c r="O1744" s="44" t="s">
        <v>18</v>
      </c>
      <c r="P1744" s="165" t="s">
        <v>11944</v>
      </c>
    </row>
    <row r="1745" spans="1:16" s="74" customFormat="1" ht="13" customHeight="1" x14ac:dyDescent="0.15">
      <c r="A1745" s="44">
        <v>1744</v>
      </c>
      <c r="B1745" s="215" t="s">
        <v>6938</v>
      </c>
      <c r="C1745" s="215">
        <v>23</v>
      </c>
      <c r="D1745" s="165" t="s">
        <v>2947</v>
      </c>
      <c r="E1745" s="334" t="s">
        <v>3200</v>
      </c>
      <c r="F1745" s="165">
        <v>894</v>
      </c>
      <c r="G1745" s="165">
        <v>780</v>
      </c>
      <c r="H1745" s="165">
        <v>2.9513375187959179</v>
      </c>
      <c r="I1745" s="165">
        <v>2.8920946026904799</v>
      </c>
      <c r="J1745" s="165" t="s">
        <v>11281</v>
      </c>
      <c r="K1745" s="165" t="s">
        <v>10706</v>
      </c>
      <c r="L1745" s="165">
        <v>33.299999999999997</v>
      </c>
      <c r="M1745" s="165">
        <v>108.3</v>
      </c>
      <c r="N1745" s="165"/>
      <c r="O1745" s="44" t="s">
        <v>18</v>
      </c>
      <c r="P1745" s="165" t="s">
        <v>11945</v>
      </c>
    </row>
    <row r="1746" spans="1:16" s="74" customFormat="1" ht="13" customHeight="1" x14ac:dyDescent="0.15">
      <c r="A1746" s="44">
        <v>1745</v>
      </c>
      <c r="B1746" s="215" t="s">
        <v>6938</v>
      </c>
      <c r="C1746" s="215">
        <v>23</v>
      </c>
      <c r="D1746" s="165" t="s">
        <v>2947</v>
      </c>
      <c r="E1746" s="334" t="s">
        <v>3200</v>
      </c>
      <c r="F1746" s="165">
        <v>1381</v>
      </c>
      <c r="G1746" s="165">
        <v>888.00000000000011</v>
      </c>
      <c r="H1746" s="165">
        <v>3.1401936785786315</v>
      </c>
      <c r="I1746" s="165">
        <v>2.9484129657786005</v>
      </c>
      <c r="J1746" s="165" t="s">
        <v>11281</v>
      </c>
      <c r="K1746" s="165" t="s">
        <v>10706</v>
      </c>
      <c r="L1746" s="165">
        <v>27.45</v>
      </c>
      <c r="M1746" s="165">
        <v>98.96</v>
      </c>
      <c r="N1746" s="165"/>
      <c r="O1746" s="44" t="s">
        <v>18</v>
      </c>
      <c r="P1746" s="165" t="s">
        <v>11946</v>
      </c>
    </row>
    <row r="1747" spans="1:16" s="74" customFormat="1" ht="13" customHeight="1" x14ac:dyDescent="0.15">
      <c r="A1747" s="44">
        <v>1746</v>
      </c>
      <c r="B1747" s="215" t="s">
        <v>6938</v>
      </c>
      <c r="C1747" s="215">
        <v>23</v>
      </c>
      <c r="D1747" s="165" t="s">
        <v>2947</v>
      </c>
      <c r="E1747" s="334" t="s">
        <v>3200</v>
      </c>
      <c r="F1747" s="165">
        <v>2643</v>
      </c>
      <c r="G1747" s="165">
        <v>1394</v>
      </c>
      <c r="H1747" s="165">
        <v>3.4220971631317099</v>
      </c>
      <c r="I1747" s="165">
        <v>3.1442627737619913</v>
      </c>
      <c r="J1747" s="165" t="s">
        <v>11281</v>
      </c>
      <c r="K1747" s="165" t="s">
        <v>10706</v>
      </c>
      <c r="L1747" s="165">
        <v>33.520000000000003</v>
      </c>
      <c r="M1747" s="165">
        <v>105.4</v>
      </c>
      <c r="N1747" s="165"/>
      <c r="O1747" s="44" t="s">
        <v>18</v>
      </c>
      <c r="P1747" s="165" t="s">
        <v>11713</v>
      </c>
    </row>
    <row r="1748" spans="1:16" s="74" customFormat="1" ht="13" customHeight="1" x14ac:dyDescent="0.15">
      <c r="A1748" s="44">
        <v>1747</v>
      </c>
      <c r="B1748" s="215" t="s">
        <v>6938</v>
      </c>
      <c r="C1748" s="215">
        <v>23</v>
      </c>
      <c r="D1748" s="165" t="s">
        <v>2947</v>
      </c>
      <c r="E1748" s="334" t="s">
        <v>3200</v>
      </c>
      <c r="F1748" s="165">
        <v>1286</v>
      </c>
      <c r="G1748" s="165">
        <v>1402</v>
      </c>
      <c r="H1748" s="165">
        <v>3.1092409685882028</v>
      </c>
      <c r="I1748" s="165">
        <v>3.1467480136306398</v>
      </c>
      <c r="J1748" s="165" t="s">
        <v>11281</v>
      </c>
      <c r="K1748" s="165" t="s">
        <v>10706</v>
      </c>
      <c r="L1748" s="165">
        <v>27.17</v>
      </c>
      <c r="M1748" s="165">
        <v>99.57</v>
      </c>
      <c r="N1748" s="165"/>
      <c r="O1748" s="44" t="s">
        <v>18</v>
      </c>
      <c r="P1748" s="165" t="s">
        <v>11565</v>
      </c>
    </row>
    <row r="1749" spans="1:16" s="74" customFormat="1" ht="13" customHeight="1" x14ac:dyDescent="0.15">
      <c r="A1749" s="44">
        <v>1748</v>
      </c>
      <c r="B1749" s="215" t="s">
        <v>6938</v>
      </c>
      <c r="C1749" s="215">
        <v>23</v>
      </c>
      <c r="D1749" s="165" t="s">
        <v>2947</v>
      </c>
      <c r="E1749" s="334" t="s">
        <v>3200</v>
      </c>
      <c r="F1749" s="165">
        <v>863.00000000000011</v>
      </c>
      <c r="G1749" s="165">
        <v>465.00000000000011</v>
      </c>
      <c r="H1749" s="165">
        <v>2.9360107957152102</v>
      </c>
      <c r="I1749" s="165">
        <v>2.6674529528899544</v>
      </c>
      <c r="J1749" s="165" t="s">
        <v>11281</v>
      </c>
      <c r="K1749" s="165" t="s">
        <v>10706</v>
      </c>
      <c r="L1749" s="165">
        <v>31.7</v>
      </c>
      <c r="M1749" s="165">
        <v>110.6</v>
      </c>
      <c r="N1749" s="165"/>
      <c r="O1749" s="44" t="s">
        <v>18</v>
      </c>
      <c r="P1749" s="165" t="s">
        <v>11566</v>
      </c>
    </row>
    <row r="1750" spans="1:16" s="74" customFormat="1" ht="13" customHeight="1" x14ac:dyDescent="0.15">
      <c r="A1750" s="44">
        <v>1749</v>
      </c>
      <c r="B1750" s="215" t="s">
        <v>6938</v>
      </c>
      <c r="C1750" s="215">
        <v>23</v>
      </c>
      <c r="D1750" s="165" t="s">
        <v>2947</v>
      </c>
      <c r="E1750" s="334" t="s">
        <v>3200</v>
      </c>
      <c r="F1750" s="165">
        <v>371</v>
      </c>
      <c r="G1750" s="165">
        <v>1136</v>
      </c>
      <c r="H1750" s="165">
        <v>2.5693739096150461</v>
      </c>
      <c r="I1750" s="165">
        <v>3.055378331375</v>
      </c>
      <c r="J1750" s="165" t="s">
        <v>11281</v>
      </c>
      <c r="K1750" s="165" t="s">
        <v>10706</v>
      </c>
      <c r="L1750" s="165">
        <v>28.7</v>
      </c>
      <c r="M1750" s="165">
        <v>96.7</v>
      </c>
      <c r="N1750" s="165"/>
      <c r="O1750" s="44" t="s">
        <v>18</v>
      </c>
      <c r="P1750" s="165" t="s">
        <v>11642</v>
      </c>
    </row>
    <row r="1751" spans="1:16" s="74" customFormat="1" ht="13" customHeight="1" x14ac:dyDescent="0.15">
      <c r="A1751" s="44">
        <v>1750</v>
      </c>
      <c r="B1751" s="215" t="s">
        <v>6938</v>
      </c>
      <c r="C1751" s="215">
        <v>23</v>
      </c>
      <c r="D1751" s="165" t="s">
        <v>2947</v>
      </c>
      <c r="E1751" s="334" t="s">
        <v>3200</v>
      </c>
      <c r="F1751" s="165">
        <v>331</v>
      </c>
      <c r="G1751" s="165">
        <v>401</v>
      </c>
      <c r="H1751" s="165">
        <v>2.5198279937757184</v>
      </c>
      <c r="I1751" s="165">
        <v>2.6031443726201826</v>
      </c>
      <c r="J1751" s="165" t="s">
        <v>11281</v>
      </c>
      <c r="K1751" s="165" t="s">
        <v>10706</v>
      </c>
      <c r="L1751" s="165">
        <v>27.9</v>
      </c>
      <c r="M1751" s="165">
        <v>85.9</v>
      </c>
      <c r="N1751" s="165"/>
      <c r="O1751" s="44" t="s">
        <v>18</v>
      </c>
      <c r="P1751" s="165" t="s">
        <v>11567</v>
      </c>
    </row>
    <row r="1752" spans="1:16" s="74" customFormat="1" ht="13" customHeight="1" x14ac:dyDescent="0.15">
      <c r="A1752" s="44">
        <v>1751</v>
      </c>
      <c r="B1752" s="215" t="s">
        <v>6938</v>
      </c>
      <c r="C1752" s="215">
        <v>23</v>
      </c>
      <c r="D1752" s="165" t="s">
        <v>2947</v>
      </c>
      <c r="E1752" s="334" t="s">
        <v>3200</v>
      </c>
      <c r="F1752" s="165">
        <v>1487</v>
      </c>
      <c r="G1752" s="165">
        <v>451.99999999999972</v>
      </c>
      <c r="H1752" s="165">
        <v>3.1723109685219546</v>
      </c>
      <c r="I1752" s="165">
        <v>2.655138434811382</v>
      </c>
      <c r="J1752" s="165" t="s">
        <v>11281</v>
      </c>
      <c r="K1752" s="165" t="s">
        <v>10706</v>
      </c>
      <c r="L1752" s="165">
        <v>44.2</v>
      </c>
      <c r="M1752" s="165">
        <v>88</v>
      </c>
      <c r="N1752" s="165"/>
      <c r="O1752" s="44" t="s">
        <v>18</v>
      </c>
      <c r="P1752" s="165" t="s">
        <v>11568</v>
      </c>
    </row>
    <row r="1753" spans="1:16" s="74" customFormat="1" ht="13" customHeight="1" x14ac:dyDescent="0.15">
      <c r="A1753" s="44">
        <v>1752</v>
      </c>
      <c r="B1753" s="215" t="s">
        <v>6938</v>
      </c>
      <c r="C1753" s="215">
        <v>23</v>
      </c>
      <c r="D1753" s="165" t="s">
        <v>2947</v>
      </c>
      <c r="E1753" s="334" t="s">
        <v>3200</v>
      </c>
      <c r="F1753" s="165">
        <v>2023</v>
      </c>
      <c r="G1753" s="165">
        <v>533</v>
      </c>
      <c r="H1753" s="165">
        <v>3.3059958827708047</v>
      </c>
      <c r="I1753" s="165">
        <v>2.7267272090265728</v>
      </c>
      <c r="J1753" s="165" t="s">
        <v>11281</v>
      </c>
      <c r="K1753" s="165" t="s">
        <v>10706</v>
      </c>
      <c r="L1753" s="165">
        <v>43.9</v>
      </c>
      <c r="M1753" s="165">
        <v>87.7</v>
      </c>
      <c r="N1753" s="165"/>
      <c r="O1753" s="44" t="s">
        <v>18</v>
      </c>
      <c r="P1753" s="165" t="s">
        <v>11718</v>
      </c>
    </row>
    <row r="1754" spans="1:16" s="74" customFormat="1" ht="13" customHeight="1" x14ac:dyDescent="0.15">
      <c r="A1754" s="44">
        <v>1753</v>
      </c>
      <c r="B1754" s="215" t="s">
        <v>6938</v>
      </c>
      <c r="C1754" s="215">
        <v>23</v>
      </c>
      <c r="D1754" s="165" t="s">
        <v>2947</v>
      </c>
      <c r="E1754" s="334" t="s">
        <v>3200</v>
      </c>
      <c r="F1754" s="165">
        <v>1100</v>
      </c>
      <c r="G1754" s="165">
        <v>546</v>
      </c>
      <c r="H1754" s="165">
        <v>3.0413926851582245</v>
      </c>
      <c r="I1754" s="165">
        <v>2.7371926427047377</v>
      </c>
      <c r="J1754" s="165" t="s">
        <v>11281</v>
      </c>
      <c r="K1754" s="165" t="s">
        <v>10706</v>
      </c>
      <c r="L1754" s="165">
        <v>44.3</v>
      </c>
      <c r="M1754" s="165">
        <v>85.6</v>
      </c>
      <c r="N1754" s="165"/>
      <c r="O1754" s="44" t="s">
        <v>18</v>
      </c>
      <c r="P1754" s="165" t="s">
        <v>11643</v>
      </c>
    </row>
    <row r="1755" spans="1:16" s="74" customFormat="1" ht="13" customHeight="1" x14ac:dyDescent="0.15">
      <c r="A1755" s="44">
        <v>1754</v>
      </c>
      <c r="B1755" s="215" t="s">
        <v>6938</v>
      </c>
      <c r="C1755" s="215">
        <v>23</v>
      </c>
      <c r="D1755" s="165" t="s">
        <v>2947</v>
      </c>
      <c r="E1755" s="334" t="s">
        <v>3200</v>
      </c>
      <c r="F1755" s="165">
        <v>650</v>
      </c>
      <c r="G1755" s="165">
        <v>547</v>
      </c>
      <c r="H1755" s="165">
        <v>2.8129133566428561</v>
      </c>
      <c r="I1755" s="165">
        <v>2.7379873263334313</v>
      </c>
      <c r="J1755" s="165" t="s">
        <v>11281</v>
      </c>
      <c r="K1755" s="165" t="s">
        <v>10706</v>
      </c>
      <c r="L1755" s="165">
        <v>27.36</v>
      </c>
      <c r="M1755" s="165">
        <v>99.34</v>
      </c>
      <c r="N1755" s="165"/>
      <c r="O1755" s="44" t="s">
        <v>18</v>
      </c>
      <c r="P1755" s="165" t="s">
        <v>11795</v>
      </c>
    </row>
    <row r="1756" spans="1:16" s="74" customFormat="1" ht="13" customHeight="1" x14ac:dyDescent="0.15">
      <c r="A1756" s="44">
        <v>1755</v>
      </c>
      <c r="B1756" s="215" t="s">
        <v>6938</v>
      </c>
      <c r="C1756" s="215">
        <v>23</v>
      </c>
      <c r="D1756" s="165" t="s">
        <v>2947</v>
      </c>
      <c r="E1756" s="334" t="s">
        <v>3200</v>
      </c>
      <c r="F1756" s="165">
        <v>421</v>
      </c>
      <c r="G1756" s="165">
        <v>585</v>
      </c>
      <c r="H1756" s="165">
        <v>2.6242820958356678</v>
      </c>
      <c r="I1756" s="165">
        <v>2.76715586608218</v>
      </c>
      <c r="J1756" s="165" t="s">
        <v>11281</v>
      </c>
      <c r="K1756" s="165" t="s">
        <v>10706</v>
      </c>
      <c r="L1756" s="165">
        <v>27.9</v>
      </c>
      <c r="M1756" s="165">
        <v>85.9</v>
      </c>
      <c r="N1756" s="165"/>
      <c r="O1756" s="44" t="s">
        <v>18</v>
      </c>
      <c r="P1756" s="165" t="s">
        <v>11794</v>
      </c>
    </row>
    <row r="1757" spans="1:16" s="74" customFormat="1" ht="13" customHeight="1" x14ac:dyDescent="0.15">
      <c r="A1757" s="44">
        <v>1756</v>
      </c>
      <c r="B1757" s="215" t="s">
        <v>6938</v>
      </c>
      <c r="C1757" s="215">
        <v>23</v>
      </c>
      <c r="D1757" s="165" t="s">
        <v>2947</v>
      </c>
      <c r="E1757" s="334" t="s">
        <v>3200</v>
      </c>
      <c r="F1757" s="165">
        <v>874</v>
      </c>
      <c r="G1757" s="165">
        <v>587</v>
      </c>
      <c r="H1757" s="165">
        <v>2.9415114326344032</v>
      </c>
      <c r="I1757" s="165">
        <v>2.7686381012476144</v>
      </c>
      <c r="J1757" s="165" t="s">
        <v>11281</v>
      </c>
      <c r="K1757" s="165" t="s">
        <v>10706</v>
      </c>
      <c r="L1757" s="165">
        <v>33.520000000000003</v>
      </c>
      <c r="M1757" s="165">
        <v>104.9</v>
      </c>
      <c r="N1757" s="165"/>
      <c r="O1757" s="44" t="s">
        <v>18</v>
      </c>
      <c r="P1757" s="165" t="s">
        <v>11876</v>
      </c>
    </row>
    <row r="1758" spans="1:16" s="74" customFormat="1" ht="13" customHeight="1" x14ac:dyDescent="0.15">
      <c r="A1758" s="44">
        <v>1757</v>
      </c>
      <c r="B1758" s="215" t="s">
        <v>6938</v>
      </c>
      <c r="C1758" s="215">
        <v>23</v>
      </c>
      <c r="D1758" s="165" t="s">
        <v>2947</v>
      </c>
      <c r="E1758" s="334" t="s">
        <v>3200</v>
      </c>
      <c r="F1758" s="165">
        <v>1037</v>
      </c>
      <c r="G1758" s="165">
        <v>613</v>
      </c>
      <c r="H1758" s="165">
        <v>3.0157787563890408</v>
      </c>
      <c r="I1758" s="165">
        <v>2.7874604745184151</v>
      </c>
      <c r="J1758" s="165" t="s">
        <v>11281</v>
      </c>
      <c r="K1758" s="165" t="s">
        <v>10706</v>
      </c>
      <c r="L1758" s="165">
        <v>33.9</v>
      </c>
      <c r="M1758" s="165">
        <v>107.7</v>
      </c>
      <c r="N1758" s="165"/>
      <c r="O1758" s="44" t="s">
        <v>18</v>
      </c>
      <c r="P1758" s="165" t="s">
        <v>11721</v>
      </c>
    </row>
    <row r="1759" spans="1:16" s="74" customFormat="1" ht="13" customHeight="1" x14ac:dyDescent="0.15">
      <c r="A1759" s="44">
        <v>1758</v>
      </c>
      <c r="B1759" s="215" t="s">
        <v>6938</v>
      </c>
      <c r="C1759" s="215">
        <v>23</v>
      </c>
      <c r="D1759" s="165" t="s">
        <v>2947</v>
      </c>
      <c r="E1759" s="334" t="s">
        <v>3200</v>
      </c>
      <c r="F1759" s="165">
        <v>1902</v>
      </c>
      <c r="G1759" s="165">
        <v>640</v>
      </c>
      <c r="H1759" s="165">
        <v>3.2792105126013955</v>
      </c>
      <c r="I1759" s="165">
        <v>2.8061799739838862</v>
      </c>
      <c r="J1759" s="165" t="s">
        <v>11281</v>
      </c>
      <c r="K1759" s="165" t="s">
        <v>10706</v>
      </c>
      <c r="L1759" s="165">
        <v>44</v>
      </c>
      <c r="M1759" s="165">
        <v>89.1</v>
      </c>
      <c r="N1759" s="165"/>
      <c r="O1759" s="44" t="s">
        <v>18</v>
      </c>
      <c r="P1759" s="165" t="s">
        <v>11722</v>
      </c>
    </row>
    <row r="1760" spans="1:16" s="74" customFormat="1" ht="13" customHeight="1" x14ac:dyDescent="0.15">
      <c r="A1760" s="44">
        <v>1759</v>
      </c>
      <c r="B1760" s="215" t="s">
        <v>6938</v>
      </c>
      <c r="C1760" s="215">
        <v>23</v>
      </c>
      <c r="D1760" s="165" t="s">
        <v>2947</v>
      </c>
      <c r="E1760" s="334" t="s">
        <v>3200</v>
      </c>
      <c r="F1760" s="165">
        <v>1039</v>
      </c>
      <c r="G1760" s="165">
        <v>641</v>
      </c>
      <c r="H1760" s="165">
        <v>3.0166155475571772</v>
      </c>
      <c r="I1760" s="165">
        <v>2.8068580295188159</v>
      </c>
      <c r="J1760" s="165" t="s">
        <v>11281</v>
      </c>
      <c r="K1760" s="165" t="s">
        <v>10706</v>
      </c>
      <c r="L1760" s="165">
        <v>27.53</v>
      </c>
      <c r="M1760" s="165">
        <v>98.96</v>
      </c>
      <c r="N1760" s="165"/>
      <c r="O1760" s="44" t="s">
        <v>18</v>
      </c>
      <c r="P1760" s="165" t="s">
        <v>11723</v>
      </c>
    </row>
    <row r="1761" spans="1:16" s="74" customFormat="1" ht="13" customHeight="1" x14ac:dyDescent="0.15">
      <c r="A1761" s="44">
        <v>1760</v>
      </c>
      <c r="B1761" s="215" t="s">
        <v>6938</v>
      </c>
      <c r="C1761" s="215">
        <v>23</v>
      </c>
      <c r="D1761" s="165" t="s">
        <v>2947</v>
      </c>
      <c r="E1761" s="334" t="s">
        <v>3200</v>
      </c>
      <c r="F1761" s="165">
        <v>1132</v>
      </c>
      <c r="G1761" s="165">
        <v>643</v>
      </c>
      <c r="H1761" s="165">
        <v>3.0538464268522527</v>
      </c>
      <c r="I1761" s="165">
        <v>2.8082109729242219</v>
      </c>
      <c r="J1761" s="165" t="s">
        <v>11281</v>
      </c>
      <c r="K1761" s="165" t="s">
        <v>10706</v>
      </c>
      <c r="L1761" s="165">
        <v>33.33</v>
      </c>
      <c r="M1761" s="165">
        <v>103.47</v>
      </c>
      <c r="N1761" s="165"/>
      <c r="O1761" s="44" t="s">
        <v>18</v>
      </c>
      <c r="P1761" s="165" t="s">
        <v>11724</v>
      </c>
    </row>
    <row r="1762" spans="1:16" s="74" customFormat="1" ht="13" customHeight="1" x14ac:dyDescent="0.15">
      <c r="A1762" s="44">
        <v>1761</v>
      </c>
      <c r="B1762" s="215" t="s">
        <v>6938</v>
      </c>
      <c r="C1762" s="215">
        <v>23</v>
      </c>
      <c r="D1762" s="165" t="s">
        <v>2947</v>
      </c>
      <c r="E1762" s="334" t="s">
        <v>3200</v>
      </c>
      <c r="F1762" s="165">
        <v>1491</v>
      </c>
      <c r="G1762" s="165">
        <v>649</v>
      </c>
      <c r="H1762" s="165">
        <v>3.1734776434529945</v>
      </c>
      <c r="I1762" s="165">
        <v>2.8122446968003683</v>
      </c>
      <c r="J1762" s="165" t="s">
        <v>11281</v>
      </c>
      <c r="K1762" s="165" t="s">
        <v>10706</v>
      </c>
      <c r="L1762" s="165">
        <v>44.3</v>
      </c>
      <c r="M1762" s="165">
        <v>85.6</v>
      </c>
      <c r="N1762" s="165"/>
      <c r="O1762" s="44" t="s">
        <v>18</v>
      </c>
      <c r="P1762" s="165" t="s">
        <v>11650</v>
      </c>
    </row>
    <row r="1763" spans="1:16" s="74" customFormat="1" ht="13" customHeight="1" x14ac:dyDescent="0.15">
      <c r="A1763" s="44">
        <v>1762</v>
      </c>
      <c r="B1763" s="215" t="s">
        <v>6938</v>
      </c>
      <c r="C1763" s="215">
        <v>23</v>
      </c>
      <c r="D1763" s="165" t="s">
        <v>2947</v>
      </c>
      <c r="E1763" s="334" t="s">
        <v>3200</v>
      </c>
      <c r="F1763" s="165">
        <v>1076</v>
      </c>
      <c r="G1763" s="165">
        <v>652</v>
      </c>
      <c r="H1763" s="165">
        <v>3.031812271330371</v>
      </c>
      <c r="I1763" s="165">
        <v>2.8142475957319202</v>
      </c>
      <c r="J1763" s="165" t="s">
        <v>11281</v>
      </c>
      <c r="K1763" s="165" t="s">
        <v>10706</v>
      </c>
      <c r="L1763" s="165">
        <v>27.9</v>
      </c>
      <c r="M1763" s="165">
        <v>101.2</v>
      </c>
      <c r="N1763" s="165"/>
      <c r="O1763" s="44" t="s">
        <v>18</v>
      </c>
      <c r="P1763" s="165" t="s">
        <v>11726</v>
      </c>
    </row>
    <row r="1764" spans="1:16" s="74" customFormat="1" ht="13" customHeight="1" x14ac:dyDescent="0.15">
      <c r="A1764" s="44">
        <v>1763</v>
      </c>
      <c r="B1764" s="215" t="s">
        <v>6938</v>
      </c>
      <c r="C1764" s="215">
        <v>23</v>
      </c>
      <c r="D1764" s="165" t="s">
        <v>2947</v>
      </c>
      <c r="E1764" s="334" t="s">
        <v>3200</v>
      </c>
      <c r="F1764" s="165">
        <v>1102</v>
      </c>
      <c r="G1764" s="165">
        <v>659</v>
      </c>
      <c r="H1764" s="165">
        <v>3.0421815945157662</v>
      </c>
      <c r="I1764" s="165">
        <v>2.8188854145940101</v>
      </c>
      <c r="J1764" s="165" t="s">
        <v>11281</v>
      </c>
      <c r="K1764" s="165" t="s">
        <v>10706</v>
      </c>
      <c r="L1764" s="165">
        <v>28.9</v>
      </c>
      <c r="M1764" s="165">
        <v>99.02</v>
      </c>
      <c r="N1764" s="165"/>
      <c r="O1764" s="44" t="s">
        <v>18</v>
      </c>
      <c r="P1764" s="165" t="s">
        <v>11727</v>
      </c>
    </row>
    <row r="1765" spans="1:16" s="74" customFormat="1" ht="13" customHeight="1" x14ac:dyDescent="0.15">
      <c r="A1765" s="44">
        <v>1764</v>
      </c>
      <c r="B1765" s="215" t="s">
        <v>6938</v>
      </c>
      <c r="C1765" s="215">
        <v>23</v>
      </c>
      <c r="D1765" s="165" t="s">
        <v>2947</v>
      </c>
      <c r="E1765" s="334" t="s">
        <v>3200</v>
      </c>
      <c r="F1765" s="165">
        <v>739</v>
      </c>
      <c r="G1765" s="165">
        <v>673</v>
      </c>
      <c r="H1765" s="165">
        <v>2.8686444383948242</v>
      </c>
      <c r="I1765" s="165">
        <v>2.828015064223977</v>
      </c>
      <c r="J1765" s="165" t="s">
        <v>11281</v>
      </c>
      <c r="K1765" s="165" t="s">
        <v>10706</v>
      </c>
      <c r="L1765" s="165">
        <v>33.6</v>
      </c>
      <c r="M1765" s="165">
        <v>104.41</v>
      </c>
      <c r="N1765" s="165"/>
      <c r="O1765" s="44" t="s">
        <v>18</v>
      </c>
      <c r="P1765" s="165" t="s">
        <v>11804</v>
      </c>
    </row>
    <row r="1766" spans="1:16" s="74" customFormat="1" ht="13" customHeight="1" x14ac:dyDescent="0.15">
      <c r="A1766" s="44">
        <v>1765</v>
      </c>
      <c r="B1766" s="215" t="s">
        <v>6938</v>
      </c>
      <c r="C1766" s="215">
        <v>23</v>
      </c>
      <c r="D1766" s="165" t="s">
        <v>2947</v>
      </c>
      <c r="E1766" s="334" t="s">
        <v>3200</v>
      </c>
      <c r="F1766" s="165">
        <v>1027</v>
      </c>
      <c r="G1766" s="165">
        <v>729</v>
      </c>
      <c r="H1766" s="165">
        <v>3.0115704435972779</v>
      </c>
      <c r="I1766" s="165">
        <v>2.8627275283179747</v>
      </c>
      <c r="J1766" s="165" t="s">
        <v>11281</v>
      </c>
      <c r="K1766" s="165" t="s">
        <v>10706</v>
      </c>
      <c r="L1766" s="165">
        <v>26.95</v>
      </c>
      <c r="M1766" s="165">
        <v>99.5</v>
      </c>
      <c r="N1766" s="165"/>
      <c r="O1766" s="44" t="s">
        <v>18</v>
      </c>
      <c r="P1766" s="165" t="s">
        <v>11885</v>
      </c>
    </row>
    <row r="1767" spans="1:16" s="74" customFormat="1" ht="13" customHeight="1" x14ac:dyDescent="0.15">
      <c r="A1767" s="44">
        <v>1766</v>
      </c>
      <c r="B1767" s="215" t="s">
        <v>6938</v>
      </c>
      <c r="C1767" s="215">
        <v>23</v>
      </c>
      <c r="D1767" s="165" t="s">
        <v>2947</v>
      </c>
      <c r="E1767" s="334" t="s">
        <v>3200</v>
      </c>
      <c r="F1767" s="165">
        <v>396</v>
      </c>
      <c r="G1767" s="165">
        <v>750</v>
      </c>
      <c r="H1767" s="165">
        <v>2.5976951859255122</v>
      </c>
      <c r="I1767" s="165">
        <v>2.8750612633917001</v>
      </c>
      <c r="J1767" s="165" t="s">
        <v>11281</v>
      </c>
      <c r="K1767" s="165" t="s">
        <v>10706</v>
      </c>
      <c r="L1767" s="165">
        <v>27.02</v>
      </c>
      <c r="M1767" s="165">
        <v>99.62</v>
      </c>
      <c r="N1767" s="165"/>
      <c r="O1767" s="44" t="s">
        <v>18</v>
      </c>
      <c r="P1767" s="165" t="s">
        <v>11886</v>
      </c>
    </row>
    <row r="1768" spans="1:16" s="74" customFormat="1" ht="13" customHeight="1" x14ac:dyDescent="0.15">
      <c r="A1768" s="44">
        <v>1767</v>
      </c>
      <c r="B1768" s="215" t="s">
        <v>6938</v>
      </c>
      <c r="C1768" s="215">
        <v>23</v>
      </c>
      <c r="D1768" s="165" t="s">
        <v>2947</v>
      </c>
      <c r="E1768" s="334" t="s">
        <v>3200</v>
      </c>
      <c r="F1768" s="165">
        <v>1086</v>
      </c>
      <c r="G1768" s="165">
        <v>762</v>
      </c>
      <c r="H1768" s="165">
        <v>3.0358298252528275</v>
      </c>
      <c r="I1768" s="165">
        <v>2.8819549713396007</v>
      </c>
      <c r="J1768" s="165" t="s">
        <v>11281</v>
      </c>
      <c r="K1768" s="165" t="s">
        <v>10706</v>
      </c>
      <c r="L1768" s="165">
        <v>30.9</v>
      </c>
      <c r="M1768" s="165">
        <v>103.1</v>
      </c>
      <c r="N1768" s="165"/>
      <c r="O1768" s="44" t="s">
        <v>18</v>
      </c>
      <c r="P1768" s="165" t="s">
        <v>11968</v>
      </c>
    </row>
    <row r="1769" spans="1:16" s="74" customFormat="1" ht="13" customHeight="1" x14ac:dyDescent="0.15">
      <c r="A1769" s="44">
        <v>1768</v>
      </c>
      <c r="B1769" s="215" t="s">
        <v>6938</v>
      </c>
      <c r="C1769" s="215">
        <v>23</v>
      </c>
      <c r="D1769" s="165" t="s">
        <v>2947</v>
      </c>
      <c r="E1769" s="334" t="s">
        <v>3200</v>
      </c>
      <c r="F1769" s="165">
        <v>2428</v>
      </c>
      <c r="G1769" s="165">
        <v>797</v>
      </c>
      <c r="H1769" s="165">
        <v>3.38524868240322</v>
      </c>
      <c r="I1769" s="165">
        <v>2.9014583213961118</v>
      </c>
      <c r="J1769" s="165" t="s">
        <v>11281</v>
      </c>
      <c r="K1769" s="165" t="s">
        <v>10706</v>
      </c>
      <c r="L1769" s="165">
        <v>44.3</v>
      </c>
      <c r="M1769" s="165">
        <v>86.2</v>
      </c>
      <c r="N1769" s="165"/>
      <c r="O1769" s="44" t="s">
        <v>18</v>
      </c>
      <c r="P1769" s="165" t="s">
        <v>11969</v>
      </c>
    </row>
    <row r="1770" spans="1:16" s="74" customFormat="1" ht="13" customHeight="1" x14ac:dyDescent="0.15">
      <c r="A1770" s="44">
        <v>1769</v>
      </c>
      <c r="B1770" s="215" t="s">
        <v>6938</v>
      </c>
      <c r="C1770" s="215">
        <v>23</v>
      </c>
      <c r="D1770" s="165" t="s">
        <v>2947</v>
      </c>
      <c r="E1770" s="334" t="s">
        <v>3200</v>
      </c>
      <c r="F1770" s="165">
        <v>1132</v>
      </c>
      <c r="G1770" s="165">
        <v>828.99999999999989</v>
      </c>
      <c r="H1770" s="165">
        <v>3.0538464268522527</v>
      </c>
      <c r="I1770" s="165">
        <v>2.9185545305502729</v>
      </c>
      <c r="J1770" s="165" t="s">
        <v>11281</v>
      </c>
      <c r="K1770" s="165" t="s">
        <v>10706</v>
      </c>
      <c r="L1770" s="165">
        <v>27.1</v>
      </c>
      <c r="M1770" s="165">
        <v>99.44</v>
      </c>
      <c r="N1770" s="165"/>
      <c r="O1770" s="44" t="s">
        <v>18</v>
      </c>
      <c r="P1770" s="165" t="s">
        <v>11970</v>
      </c>
    </row>
    <row r="1771" spans="1:16" s="74" customFormat="1" ht="13" customHeight="1" x14ac:dyDescent="0.15">
      <c r="A1771" s="44">
        <v>1770</v>
      </c>
      <c r="B1771" s="215" t="s">
        <v>6938</v>
      </c>
      <c r="C1771" s="215">
        <v>23</v>
      </c>
      <c r="D1771" s="165" t="s">
        <v>2947</v>
      </c>
      <c r="E1771" s="334" t="s">
        <v>3200</v>
      </c>
      <c r="F1771" s="165">
        <v>1224</v>
      </c>
      <c r="G1771" s="165">
        <v>842</v>
      </c>
      <c r="H1771" s="165">
        <v>3.0877814178095426</v>
      </c>
      <c r="I1771" s="165">
        <v>2.92531209149965</v>
      </c>
      <c r="J1771" s="165" t="s">
        <v>11281</v>
      </c>
      <c r="K1771" s="165" t="s">
        <v>10706</v>
      </c>
      <c r="L1771" s="165">
        <v>31.6</v>
      </c>
      <c r="M1771" s="165">
        <v>103.8</v>
      </c>
      <c r="N1771" s="165"/>
      <c r="O1771" s="44" t="s">
        <v>18</v>
      </c>
      <c r="P1771" s="165" t="s">
        <v>11971</v>
      </c>
    </row>
    <row r="1772" spans="1:16" s="74" customFormat="1" ht="13" customHeight="1" x14ac:dyDescent="0.15">
      <c r="A1772" s="44">
        <v>1771</v>
      </c>
      <c r="B1772" s="215" t="s">
        <v>6938</v>
      </c>
      <c r="C1772" s="215">
        <v>23</v>
      </c>
      <c r="D1772" s="165" t="s">
        <v>2947</v>
      </c>
      <c r="E1772" s="334" t="s">
        <v>3200</v>
      </c>
      <c r="F1772" s="165">
        <v>1160</v>
      </c>
      <c r="G1772" s="165">
        <v>849</v>
      </c>
      <c r="H1772" s="165">
        <v>3.064457989226919</v>
      </c>
      <c r="I1772" s="165">
        <v>2.9289076902439533</v>
      </c>
      <c r="J1772" s="165" t="s">
        <v>11281</v>
      </c>
      <c r="K1772" s="165" t="s">
        <v>10706</v>
      </c>
      <c r="L1772" s="165">
        <v>33.549999999999997</v>
      </c>
      <c r="M1772" s="165">
        <v>104.55</v>
      </c>
      <c r="N1772" s="165"/>
      <c r="O1772" s="44" t="s">
        <v>18</v>
      </c>
      <c r="P1772" s="165" t="s">
        <v>12047</v>
      </c>
    </row>
    <row r="1773" spans="1:16" s="74" customFormat="1" ht="13" customHeight="1" x14ac:dyDescent="0.15">
      <c r="A1773" s="44">
        <v>1772</v>
      </c>
      <c r="B1773" s="215" t="s">
        <v>6938</v>
      </c>
      <c r="C1773" s="215">
        <v>23</v>
      </c>
      <c r="D1773" s="165" t="s">
        <v>2947</v>
      </c>
      <c r="E1773" s="334" t="s">
        <v>3200</v>
      </c>
      <c r="F1773" s="165">
        <v>730</v>
      </c>
      <c r="G1773" s="165">
        <v>936</v>
      </c>
      <c r="H1773" s="165">
        <v>2.8633228601204568</v>
      </c>
      <c r="I1773" s="165">
        <v>2.9712758487381046</v>
      </c>
      <c r="J1773" s="165" t="s">
        <v>11281</v>
      </c>
      <c r="K1773" s="165" t="s">
        <v>10706</v>
      </c>
      <c r="L1773" s="165">
        <v>27.82</v>
      </c>
      <c r="M1773" s="165">
        <v>99.26</v>
      </c>
      <c r="N1773" s="165"/>
      <c r="O1773" s="44" t="s">
        <v>18</v>
      </c>
      <c r="P1773" s="165" t="s">
        <v>11974</v>
      </c>
    </row>
    <row r="1774" spans="1:16" s="74" customFormat="1" ht="13" customHeight="1" x14ac:dyDescent="0.15">
      <c r="A1774" s="44">
        <v>1773</v>
      </c>
      <c r="B1774" s="215" t="s">
        <v>6938</v>
      </c>
      <c r="C1774" s="215">
        <v>23</v>
      </c>
      <c r="D1774" s="165" t="s">
        <v>2947</v>
      </c>
      <c r="E1774" s="334" t="s">
        <v>3200</v>
      </c>
      <c r="F1774" s="165">
        <v>1269</v>
      </c>
      <c r="G1774" s="165">
        <v>957</v>
      </c>
      <c r="H1774" s="165">
        <v>3.1034616220947049</v>
      </c>
      <c r="I1774" s="165">
        <v>2.980911937776844</v>
      </c>
      <c r="J1774" s="165" t="s">
        <v>11281</v>
      </c>
      <c r="K1774" s="165" t="s">
        <v>10706</v>
      </c>
      <c r="L1774" s="165">
        <v>33.5</v>
      </c>
      <c r="M1774" s="165">
        <v>107.9</v>
      </c>
      <c r="N1774" s="165"/>
      <c r="O1774" s="44" t="s">
        <v>18</v>
      </c>
      <c r="P1774" s="165" t="s">
        <v>11975</v>
      </c>
    </row>
    <row r="1775" spans="1:16" s="74" customFormat="1" ht="13" customHeight="1" x14ac:dyDescent="0.15">
      <c r="A1775" s="44">
        <v>1774</v>
      </c>
      <c r="B1775" s="215" t="s">
        <v>6938</v>
      </c>
      <c r="C1775" s="215">
        <v>23</v>
      </c>
      <c r="D1775" s="165" t="s">
        <v>2947</v>
      </c>
      <c r="E1775" s="334" t="s">
        <v>3200</v>
      </c>
      <c r="F1775" s="165">
        <v>967</v>
      </c>
      <c r="G1775" s="165">
        <v>973</v>
      </c>
      <c r="H1775" s="165">
        <v>2.9854264740830017</v>
      </c>
      <c r="I1775" s="165">
        <v>2.9881128402683528</v>
      </c>
      <c r="J1775" s="165" t="s">
        <v>11281</v>
      </c>
      <c r="K1775" s="165" t="s">
        <v>10706</v>
      </c>
      <c r="L1775" s="165">
        <v>28.8</v>
      </c>
      <c r="M1775" s="165">
        <v>103</v>
      </c>
      <c r="N1775" s="165"/>
      <c r="O1775" s="44" t="s">
        <v>18</v>
      </c>
      <c r="P1775" s="165" t="s">
        <v>11976</v>
      </c>
    </row>
    <row r="1776" spans="1:16" s="74" customFormat="1" ht="13" customHeight="1" x14ac:dyDescent="0.15">
      <c r="A1776" s="44">
        <v>1775</v>
      </c>
      <c r="B1776" s="215" t="s">
        <v>6938</v>
      </c>
      <c r="C1776" s="215">
        <v>23</v>
      </c>
      <c r="D1776" s="165" t="s">
        <v>2947</v>
      </c>
      <c r="E1776" s="334" t="s">
        <v>3200</v>
      </c>
      <c r="F1776" s="165">
        <v>715</v>
      </c>
      <c r="G1776" s="165">
        <v>1068</v>
      </c>
      <c r="H1776" s="165">
        <v>2.8543060418010811</v>
      </c>
      <c r="I1776" s="165">
        <v>3.0285712526925384</v>
      </c>
      <c r="J1776" s="165" t="s">
        <v>11281</v>
      </c>
      <c r="K1776" s="165" t="s">
        <v>10706</v>
      </c>
      <c r="L1776" s="165">
        <v>28.6</v>
      </c>
      <c r="M1776" s="165">
        <v>97.4</v>
      </c>
      <c r="N1776" s="165"/>
      <c r="O1776" s="44" t="s">
        <v>18</v>
      </c>
      <c r="P1776" s="165" t="s">
        <v>11900</v>
      </c>
    </row>
    <row r="1777" spans="1:16" s="74" customFormat="1" ht="13" customHeight="1" x14ac:dyDescent="0.15">
      <c r="A1777" s="44">
        <v>1776</v>
      </c>
      <c r="B1777" s="215" t="s">
        <v>6938</v>
      </c>
      <c r="C1777" s="215">
        <v>23</v>
      </c>
      <c r="D1777" s="165" t="s">
        <v>2947</v>
      </c>
      <c r="E1777" s="334" t="s">
        <v>3200</v>
      </c>
      <c r="F1777" s="165">
        <v>2929</v>
      </c>
      <c r="G1777" s="165">
        <v>1118</v>
      </c>
      <c r="H1777" s="165">
        <v>3.4667193716815992</v>
      </c>
      <c r="I1777" s="165">
        <v>3.048441803550404</v>
      </c>
      <c r="J1777" s="165" t="s">
        <v>11281</v>
      </c>
      <c r="K1777" s="165" t="s">
        <v>10706</v>
      </c>
      <c r="L1777" s="165">
        <v>27.82</v>
      </c>
      <c r="M1777" s="165">
        <v>99.14</v>
      </c>
      <c r="N1777" s="165"/>
      <c r="O1777" s="44" t="s">
        <v>18</v>
      </c>
      <c r="P1777" s="165" t="s">
        <v>11901</v>
      </c>
    </row>
    <row r="1778" spans="1:16" s="74" customFormat="1" ht="13" customHeight="1" x14ac:dyDescent="0.15">
      <c r="A1778" s="44">
        <v>1777</v>
      </c>
      <c r="B1778" s="215" t="s">
        <v>6938</v>
      </c>
      <c r="C1778" s="215">
        <v>23</v>
      </c>
      <c r="D1778" s="165" t="s">
        <v>2947</v>
      </c>
      <c r="E1778" s="334" t="s">
        <v>3200</v>
      </c>
      <c r="F1778" s="165">
        <v>1424</v>
      </c>
      <c r="G1778" s="165">
        <v>1169</v>
      </c>
      <c r="H1778" s="165">
        <v>3.1535099893008369</v>
      </c>
      <c r="I1778" s="165">
        <v>3.0678145111618398</v>
      </c>
      <c r="J1778" s="165" t="s">
        <v>11281</v>
      </c>
      <c r="K1778" s="165" t="s">
        <v>10706</v>
      </c>
      <c r="L1778" s="165">
        <v>31.5</v>
      </c>
      <c r="M1778" s="165">
        <v>103.55</v>
      </c>
      <c r="N1778" s="165"/>
      <c r="O1778" s="44" t="s">
        <v>18</v>
      </c>
      <c r="P1778" s="165" t="s">
        <v>11902</v>
      </c>
    </row>
    <row r="1779" spans="1:16" s="74" customFormat="1" ht="13" customHeight="1" x14ac:dyDescent="0.15">
      <c r="A1779" s="44">
        <v>1778</v>
      </c>
      <c r="B1779" s="215" t="s">
        <v>6938</v>
      </c>
      <c r="C1779" s="215">
        <v>23</v>
      </c>
      <c r="D1779" s="165" t="s">
        <v>2947</v>
      </c>
      <c r="E1779" s="334" t="s">
        <v>3200</v>
      </c>
      <c r="F1779" s="165">
        <v>2923</v>
      </c>
      <c r="G1779" s="165">
        <v>1343</v>
      </c>
      <c r="H1779" s="165">
        <v>3.4658288153574364</v>
      </c>
      <c r="I1779" s="165">
        <v>3.128076012668715</v>
      </c>
      <c r="J1779" s="165" t="s">
        <v>11281</v>
      </c>
      <c r="K1779" s="165" t="s">
        <v>10706</v>
      </c>
      <c r="L1779" s="165">
        <v>43.4</v>
      </c>
      <c r="M1779" s="165">
        <v>82.2</v>
      </c>
      <c r="N1779" s="165"/>
      <c r="O1779" s="44" t="s">
        <v>18</v>
      </c>
      <c r="P1779" s="165" t="s">
        <v>11903</v>
      </c>
    </row>
    <row r="1780" spans="1:16" s="74" customFormat="1" ht="13" customHeight="1" x14ac:dyDescent="0.15">
      <c r="A1780" s="44">
        <v>1779</v>
      </c>
      <c r="B1780" s="215" t="s">
        <v>6938</v>
      </c>
      <c r="C1780" s="215">
        <v>23</v>
      </c>
      <c r="D1780" s="165" t="s">
        <v>2947</v>
      </c>
      <c r="E1780" s="334" t="s">
        <v>3200</v>
      </c>
      <c r="F1780" s="165">
        <v>612</v>
      </c>
      <c r="G1780" s="165">
        <v>438</v>
      </c>
      <c r="H1780" s="165">
        <v>2.7867514221455609</v>
      </c>
      <c r="I1780" s="165">
        <v>2.6414741105041002</v>
      </c>
      <c r="J1780" s="165" t="s">
        <v>11281</v>
      </c>
      <c r="K1780" s="165" t="s">
        <v>10706</v>
      </c>
      <c r="L1780" s="165">
        <v>33.01</v>
      </c>
      <c r="M1780" s="165">
        <v>104.03</v>
      </c>
      <c r="N1780" s="165"/>
      <c r="O1780" s="44" t="s">
        <v>18</v>
      </c>
      <c r="P1780" s="165" t="s">
        <v>11981</v>
      </c>
    </row>
    <row r="1781" spans="1:16" s="74" customFormat="1" ht="13" customHeight="1" x14ac:dyDescent="0.15">
      <c r="A1781" s="44">
        <v>1780</v>
      </c>
      <c r="B1781" s="215" t="s">
        <v>6938</v>
      </c>
      <c r="C1781" s="215">
        <v>23</v>
      </c>
      <c r="D1781" s="165" t="s">
        <v>2947</v>
      </c>
      <c r="E1781" s="334" t="s">
        <v>3200</v>
      </c>
      <c r="F1781" s="165">
        <v>785</v>
      </c>
      <c r="G1781" s="165">
        <v>539</v>
      </c>
      <c r="H1781" s="165">
        <v>2.8948696567452528</v>
      </c>
      <c r="I1781" s="165">
        <v>2.7315887651867392</v>
      </c>
      <c r="J1781" s="165" t="s">
        <v>11281</v>
      </c>
      <c r="K1781" s="165" t="s">
        <v>10706</v>
      </c>
      <c r="L1781" s="165">
        <v>27.7</v>
      </c>
      <c r="M1781" s="165">
        <v>99.7</v>
      </c>
      <c r="N1781" s="165"/>
      <c r="O1781" s="44" t="s">
        <v>18</v>
      </c>
      <c r="P1781" s="165" t="s">
        <v>11982</v>
      </c>
    </row>
    <row r="1782" spans="1:16" s="74" customFormat="1" ht="13" customHeight="1" x14ac:dyDescent="0.15">
      <c r="A1782" s="44">
        <v>1781</v>
      </c>
      <c r="B1782" s="215" t="s">
        <v>6938</v>
      </c>
      <c r="C1782" s="215">
        <v>23</v>
      </c>
      <c r="D1782" s="165" t="s">
        <v>2947</v>
      </c>
      <c r="E1782" s="334" t="s">
        <v>3200</v>
      </c>
      <c r="F1782" s="165">
        <v>524</v>
      </c>
      <c r="G1782" s="165">
        <v>542</v>
      </c>
      <c r="H1782" s="165">
        <v>2.7193312869837265</v>
      </c>
      <c r="I1782" s="165">
        <v>2.7339992865383875</v>
      </c>
      <c r="J1782" s="165" t="s">
        <v>11281</v>
      </c>
      <c r="K1782" s="165" t="s">
        <v>10706</v>
      </c>
      <c r="L1782" s="165">
        <v>27.53</v>
      </c>
      <c r="M1782" s="165">
        <v>100.6</v>
      </c>
      <c r="N1782" s="165"/>
      <c r="O1782" s="44" t="s">
        <v>18</v>
      </c>
      <c r="P1782" s="165" t="s">
        <v>11983</v>
      </c>
    </row>
    <row r="1783" spans="1:16" s="74" customFormat="1" ht="13" customHeight="1" x14ac:dyDescent="0.15">
      <c r="A1783" s="44">
        <v>1782</v>
      </c>
      <c r="B1783" s="215" t="s">
        <v>6938</v>
      </c>
      <c r="C1783" s="215">
        <v>23</v>
      </c>
      <c r="D1783" s="165" t="s">
        <v>2947</v>
      </c>
      <c r="E1783" s="334" t="s">
        <v>3200</v>
      </c>
      <c r="F1783" s="165">
        <v>864</v>
      </c>
      <c r="G1783" s="165">
        <v>545</v>
      </c>
      <c r="H1783" s="165">
        <v>2.9365137424788932</v>
      </c>
      <c r="I1783" s="165">
        <v>2.7363965022766426</v>
      </c>
      <c r="J1783" s="165" t="s">
        <v>11281</v>
      </c>
      <c r="K1783" s="165" t="s">
        <v>10706</v>
      </c>
      <c r="L1783" s="165">
        <v>27.67</v>
      </c>
      <c r="M1783" s="165">
        <v>100.6</v>
      </c>
      <c r="N1783" s="165"/>
      <c r="O1783" s="44" t="s">
        <v>18</v>
      </c>
      <c r="P1783" s="165" t="s">
        <v>11984</v>
      </c>
    </row>
    <row r="1784" spans="1:16" s="74" customFormat="1" ht="13" customHeight="1" x14ac:dyDescent="0.15">
      <c r="A1784" s="44">
        <v>1783</v>
      </c>
      <c r="B1784" s="215" t="s">
        <v>6938</v>
      </c>
      <c r="C1784" s="215">
        <v>23</v>
      </c>
      <c r="D1784" s="165" t="s">
        <v>2947</v>
      </c>
      <c r="E1784" s="334" t="s">
        <v>3200</v>
      </c>
      <c r="F1784" s="165">
        <v>874</v>
      </c>
      <c r="G1784" s="165">
        <v>547</v>
      </c>
      <c r="H1784" s="165">
        <v>2.9415114326344032</v>
      </c>
      <c r="I1784" s="165">
        <v>2.7379873263334313</v>
      </c>
      <c r="J1784" s="165" t="s">
        <v>11281</v>
      </c>
      <c r="K1784" s="165" t="s">
        <v>10706</v>
      </c>
      <c r="L1784" s="165">
        <v>33.380000000000003</v>
      </c>
      <c r="M1784" s="165">
        <v>104.1</v>
      </c>
      <c r="N1784" s="165"/>
      <c r="O1784" s="44" t="s">
        <v>18</v>
      </c>
      <c r="P1784" s="165" t="s">
        <v>11750</v>
      </c>
    </row>
    <row r="1785" spans="1:16" s="74" customFormat="1" ht="13" customHeight="1" x14ac:dyDescent="0.15">
      <c r="A1785" s="44">
        <v>1784</v>
      </c>
      <c r="B1785" s="215" t="s">
        <v>6938</v>
      </c>
      <c r="C1785" s="215">
        <v>23</v>
      </c>
      <c r="D1785" s="165" t="s">
        <v>2947</v>
      </c>
      <c r="E1785" s="334" t="s">
        <v>3200</v>
      </c>
      <c r="F1785" s="165">
        <v>826</v>
      </c>
      <c r="G1785" s="165">
        <v>578</v>
      </c>
      <c r="H1785" s="165">
        <v>2.9169800473203824</v>
      </c>
      <c r="I1785" s="165">
        <v>2.7619278384205295</v>
      </c>
      <c r="J1785" s="165" t="s">
        <v>11281</v>
      </c>
      <c r="K1785" s="165" t="s">
        <v>10706</v>
      </c>
      <c r="L1785" s="165">
        <v>33.17</v>
      </c>
      <c r="M1785" s="165">
        <v>103.92</v>
      </c>
      <c r="N1785" s="165"/>
      <c r="O1785" s="44" t="s">
        <v>18</v>
      </c>
      <c r="P1785" s="165" t="s">
        <v>11751</v>
      </c>
    </row>
    <row r="1786" spans="1:16" s="74" customFormat="1" ht="13" customHeight="1" x14ac:dyDescent="0.15">
      <c r="A1786" s="44">
        <v>1785</v>
      </c>
      <c r="B1786" s="215" t="s">
        <v>6938</v>
      </c>
      <c r="C1786" s="215">
        <v>23</v>
      </c>
      <c r="D1786" s="165" t="s">
        <v>2947</v>
      </c>
      <c r="E1786" s="334" t="s">
        <v>3200</v>
      </c>
      <c r="F1786" s="165">
        <v>524</v>
      </c>
      <c r="G1786" s="165">
        <v>580</v>
      </c>
      <c r="H1786" s="165">
        <v>2.7193312869837265</v>
      </c>
      <c r="I1786" s="165">
        <v>2.7634279935629378</v>
      </c>
      <c r="J1786" s="165" t="s">
        <v>11281</v>
      </c>
      <c r="K1786" s="165" t="s">
        <v>10706</v>
      </c>
      <c r="L1786" s="165">
        <v>30.2</v>
      </c>
      <c r="M1786" s="165">
        <v>94.9</v>
      </c>
      <c r="N1786" s="165"/>
      <c r="O1786" s="44" t="s">
        <v>18</v>
      </c>
      <c r="P1786" s="165" t="s">
        <v>11601</v>
      </c>
    </row>
    <row r="1787" spans="1:16" s="74" customFormat="1" ht="13" customHeight="1" x14ac:dyDescent="0.15">
      <c r="A1787" s="44">
        <v>1786</v>
      </c>
      <c r="B1787" s="215" t="s">
        <v>6938</v>
      </c>
      <c r="C1787" s="215">
        <v>23</v>
      </c>
      <c r="D1787" s="165" t="s">
        <v>2947</v>
      </c>
      <c r="E1787" s="334" t="s">
        <v>3200</v>
      </c>
      <c r="F1787" s="165">
        <v>526</v>
      </c>
      <c r="G1787" s="165">
        <v>586</v>
      </c>
      <c r="H1787" s="165">
        <v>2.7209857441537393</v>
      </c>
      <c r="I1787" s="165">
        <v>2.7678976160180913</v>
      </c>
      <c r="J1787" s="165" t="s">
        <v>11281</v>
      </c>
      <c r="K1787" s="165" t="s">
        <v>10706</v>
      </c>
      <c r="L1787" s="165">
        <v>28.62</v>
      </c>
      <c r="M1787" s="165">
        <v>98.65</v>
      </c>
      <c r="N1787" s="165"/>
      <c r="O1787" s="44" t="s">
        <v>18</v>
      </c>
      <c r="P1787" s="165" t="s">
        <v>11602</v>
      </c>
    </row>
    <row r="1788" spans="1:16" s="74" customFormat="1" ht="13" customHeight="1" x14ac:dyDescent="0.15">
      <c r="A1788" s="44">
        <v>1787</v>
      </c>
      <c r="B1788" s="215" t="s">
        <v>6938</v>
      </c>
      <c r="C1788" s="215">
        <v>23</v>
      </c>
      <c r="D1788" s="165" t="s">
        <v>2947</v>
      </c>
      <c r="E1788" s="334" t="s">
        <v>3200</v>
      </c>
      <c r="F1788" s="165">
        <v>564</v>
      </c>
      <c r="G1788" s="165">
        <v>596</v>
      </c>
      <c r="H1788" s="165">
        <v>2.7512791039833417</v>
      </c>
      <c r="I1788" s="165">
        <v>2.7752462597402361</v>
      </c>
      <c r="J1788" s="165" t="s">
        <v>11281</v>
      </c>
      <c r="K1788" s="165" t="s">
        <v>10706</v>
      </c>
      <c r="L1788" s="165">
        <v>28.53</v>
      </c>
      <c r="M1788" s="165">
        <v>98.84</v>
      </c>
      <c r="N1788" s="165"/>
      <c r="O1788" s="44" t="s">
        <v>18</v>
      </c>
      <c r="P1788" s="165" t="s">
        <v>11603</v>
      </c>
    </row>
    <row r="1789" spans="1:16" s="74" customFormat="1" ht="13" customHeight="1" x14ac:dyDescent="0.15">
      <c r="A1789" s="44">
        <v>1788</v>
      </c>
      <c r="B1789" s="215" t="s">
        <v>6938</v>
      </c>
      <c r="C1789" s="215">
        <v>23</v>
      </c>
      <c r="D1789" s="165" t="s">
        <v>2947</v>
      </c>
      <c r="E1789" s="334" t="s">
        <v>3200</v>
      </c>
      <c r="F1789" s="165">
        <v>1732</v>
      </c>
      <c r="G1789" s="165">
        <v>622</v>
      </c>
      <c r="H1789" s="165">
        <v>3.2385478876813276</v>
      </c>
      <c r="I1789" s="165">
        <v>2.7937903846908192</v>
      </c>
      <c r="J1789" s="165" t="s">
        <v>11281</v>
      </c>
      <c r="K1789" s="165" t="s">
        <v>10706</v>
      </c>
      <c r="L1789" s="165">
        <v>43.3</v>
      </c>
      <c r="M1789" s="165">
        <v>88.3</v>
      </c>
      <c r="N1789" s="165"/>
      <c r="O1789" s="44" t="s">
        <v>18</v>
      </c>
      <c r="P1789" s="165" t="s">
        <v>11681</v>
      </c>
    </row>
    <row r="1790" spans="1:16" s="74" customFormat="1" ht="13" customHeight="1" x14ac:dyDescent="0.15">
      <c r="A1790" s="44">
        <v>1789</v>
      </c>
      <c r="B1790" s="215" t="s">
        <v>6938</v>
      </c>
      <c r="C1790" s="215">
        <v>23</v>
      </c>
      <c r="D1790" s="165" t="s">
        <v>2947</v>
      </c>
      <c r="E1790" s="334" t="s">
        <v>3200</v>
      </c>
      <c r="F1790" s="165">
        <v>861.99999999999989</v>
      </c>
      <c r="G1790" s="165">
        <v>633</v>
      </c>
      <c r="H1790" s="165">
        <v>2.9355072658247132</v>
      </c>
      <c r="I1790" s="165">
        <v>2.8014037100173552</v>
      </c>
      <c r="J1790" s="165" t="s">
        <v>11281</v>
      </c>
      <c r="K1790" s="165" t="s">
        <v>10706</v>
      </c>
      <c r="L1790" s="165">
        <v>33.07</v>
      </c>
      <c r="M1790" s="165">
        <v>104.12</v>
      </c>
      <c r="N1790" s="165"/>
      <c r="O1790" s="44" t="s">
        <v>18</v>
      </c>
      <c r="P1790" s="165" t="s">
        <v>11680</v>
      </c>
    </row>
    <row r="1791" spans="1:16" s="74" customFormat="1" ht="13" customHeight="1" x14ac:dyDescent="0.15">
      <c r="A1791" s="44">
        <v>1790</v>
      </c>
      <c r="B1791" s="215" t="s">
        <v>6938</v>
      </c>
      <c r="C1791" s="215">
        <v>23</v>
      </c>
      <c r="D1791" s="165" t="s">
        <v>2947</v>
      </c>
      <c r="E1791" s="334" t="s">
        <v>3200</v>
      </c>
      <c r="F1791" s="165">
        <v>2789</v>
      </c>
      <c r="G1791" s="165">
        <v>665</v>
      </c>
      <c r="H1791" s="165">
        <v>3.44544851426605</v>
      </c>
      <c r="I1791" s="165">
        <v>2.8228216453031036</v>
      </c>
      <c r="J1791" s="165" t="s">
        <v>11281</v>
      </c>
      <c r="K1791" s="165" t="s">
        <v>10706</v>
      </c>
      <c r="L1791" s="165">
        <v>43.2</v>
      </c>
      <c r="M1791" s="165">
        <v>81.8</v>
      </c>
      <c r="N1791" s="165"/>
      <c r="O1791" s="44" t="s">
        <v>18</v>
      </c>
      <c r="P1791" s="165" t="s">
        <v>11758</v>
      </c>
    </row>
    <row r="1792" spans="1:16" s="74" customFormat="1" ht="13" customHeight="1" x14ac:dyDescent="0.15">
      <c r="A1792" s="44">
        <v>1791</v>
      </c>
      <c r="B1792" s="215" t="s">
        <v>6938</v>
      </c>
      <c r="C1792" s="215">
        <v>23</v>
      </c>
      <c r="D1792" s="165" t="s">
        <v>2947</v>
      </c>
      <c r="E1792" s="334" t="s">
        <v>3200</v>
      </c>
      <c r="F1792" s="165">
        <v>674</v>
      </c>
      <c r="G1792" s="165">
        <v>792</v>
      </c>
      <c r="H1792" s="165">
        <v>2.8286598965353198</v>
      </c>
      <c r="I1792" s="165">
        <v>2.898725181589493</v>
      </c>
      <c r="J1792" s="165" t="s">
        <v>11281</v>
      </c>
      <c r="K1792" s="165" t="s">
        <v>10706</v>
      </c>
      <c r="L1792" s="165">
        <v>28.18</v>
      </c>
      <c r="M1792" s="165">
        <v>98.96</v>
      </c>
      <c r="N1792" s="165"/>
      <c r="O1792" s="44" t="s">
        <v>18</v>
      </c>
      <c r="P1792" s="165" t="s">
        <v>11756</v>
      </c>
    </row>
    <row r="1793" spans="1:16" s="74" customFormat="1" ht="13" customHeight="1" x14ac:dyDescent="0.15">
      <c r="A1793" s="44">
        <v>1792</v>
      </c>
      <c r="B1793" s="215" t="s">
        <v>6938</v>
      </c>
      <c r="C1793" s="215">
        <v>23</v>
      </c>
      <c r="D1793" s="165" t="s">
        <v>2947</v>
      </c>
      <c r="E1793" s="334" t="s">
        <v>3200</v>
      </c>
      <c r="F1793" s="165">
        <v>2407</v>
      </c>
      <c r="G1793" s="165">
        <v>852</v>
      </c>
      <c r="H1793" s="165">
        <v>3.3814760902750298</v>
      </c>
      <c r="I1793" s="165">
        <v>2.9304395947667001</v>
      </c>
      <c r="J1793" s="165" t="s">
        <v>11281</v>
      </c>
      <c r="K1793" s="165" t="s">
        <v>10706</v>
      </c>
      <c r="L1793" s="165">
        <v>43.1</v>
      </c>
      <c r="M1793" s="165">
        <v>81.099999999999994</v>
      </c>
      <c r="N1793" s="165"/>
      <c r="O1793" s="44" t="s">
        <v>18</v>
      </c>
      <c r="P1793" s="165" t="s">
        <v>11834</v>
      </c>
    </row>
    <row r="1794" spans="1:16" s="74" customFormat="1" ht="13" customHeight="1" x14ac:dyDescent="0.15">
      <c r="A1794" s="44">
        <v>1793</v>
      </c>
      <c r="B1794" s="215" t="s">
        <v>6938</v>
      </c>
      <c r="C1794" s="215">
        <v>23</v>
      </c>
      <c r="D1794" s="165" t="s">
        <v>2947</v>
      </c>
      <c r="E1794" s="334" t="s">
        <v>3200</v>
      </c>
      <c r="F1794" s="165">
        <v>1146</v>
      </c>
      <c r="G1794" s="165">
        <v>864</v>
      </c>
      <c r="H1794" s="165">
        <v>3.0591846176313715</v>
      </c>
      <c r="I1794" s="165">
        <v>2.9365137424788932</v>
      </c>
      <c r="J1794" s="165" t="s">
        <v>11281</v>
      </c>
      <c r="K1794" s="165" t="s">
        <v>10706</v>
      </c>
      <c r="L1794" s="165">
        <v>31.4</v>
      </c>
      <c r="M1794" s="165">
        <v>103.1</v>
      </c>
      <c r="N1794" s="165"/>
      <c r="O1794" s="44" t="s">
        <v>18</v>
      </c>
      <c r="P1794" s="165" t="s">
        <v>11919</v>
      </c>
    </row>
    <row r="1795" spans="1:16" s="74" customFormat="1" ht="13" customHeight="1" x14ac:dyDescent="0.15">
      <c r="A1795" s="44">
        <v>1794</v>
      </c>
      <c r="B1795" s="215" t="s">
        <v>6938</v>
      </c>
      <c r="C1795" s="215">
        <v>23</v>
      </c>
      <c r="D1795" s="165" t="s">
        <v>2947</v>
      </c>
      <c r="E1795" s="334" t="s">
        <v>3200</v>
      </c>
      <c r="F1795" s="165">
        <v>2021</v>
      </c>
      <c r="G1795" s="165">
        <v>1170</v>
      </c>
      <c r="H1795" s="165">
        <v>3.3055663135153037</v>
      </c>
      <c r="I1795" s="165">
        <v>3.0681858617461626</v>
      </c>
      <c r="J1795" s="165" t="s">
        <v>11281</v>
      </c>
      <c r="K1795" s="165" t="s">
        <v>10706</v>
      </c>
      <c r="L1795" s="165">
        <v>27.53</v>
      </c>
      <c r="M1795" s="165">
        <v>99.2</v>
      </c>
      <c r="N1795" s="165"/>
      <c r="O1795" s="44" t="s">
        <v>18</v>
      </c>
      <c r="P1795" s="165" t="s">
        <v>11759</v>
      </c>
    </row>
    <row r="1796" spans="1:16" s="74" customFormat="1" ht="13" customHeight="1" x14ac:dyDescent="0.15">
      <c r="A1796" s="44">
        <v>1795</v>
      </c>
      <c r="B1796" s="215" t="s">
        <v>6938</v>
      </c>
      <c r="C1796" s="215">
        <v>23</v>
      </c>
      <c r="D1796" s="165" t="s">
        <v>2947</v>
      </c>
      <c r="E1796" s="334" t="s">
        <v>3164</v>
      </c>
      <c r="F1796" s="165">
        <v>426.99999999999972</v>
      </c>
      <c r="G1796" s="165">
        <v>757</v>
      </c>
      <c r="H1796" s="165">
        <v>2.6304278750250241</v>
      </c>
      <c r="I1796" s="165">
        <v>2.8790958795000727</v>
      </c>
      <c r="J1796" s="165" t="s">
        <v>11281</v>
      </c>
      <c r="K1796" s="165" t="s">
        <v>10706</v>
      </c>
      <c r="L1796" s="165">
        <v>28.62</v>
      </c>
      <c r="M1796" s="165">
        <v>99.22</v>
      </c>
      <c r="N1796" s="165"/>
      <c r="O1796" s="44" t="s">
        <v>18</v>
      </c>
      <c r="P1796" s="165" t="s">
        <v>11760</v>
      </c>
    </row>
    <row r="1797" spans="1:16" s="74" customFormat="1" ht="13" customHeight="1" x14ac:dyDescent="0.15">
      <c r="A1797" s="44">
        <v>1796</v>
      </c>
      <c r="B1797" s="215" t="s">
        <v>6938</v>
      </c>
      <c r="C1797" s="215">
        <v>23</v>
      </c>
      <c r="D1797" s="165" t="s">
        <v>2947</v>
      </c>
      <c r="E1797" s="334" t="s">
        <v>3164</v>
      </c>
      <c r="F1797" s="165">
        <v>345</v>
      </c>
      <c r="G1797" s="165">
        <v>971.00000000000011</v>
      </c>
      <c r="H1797" s="165">
        <v>2.5378190950732735</v>
      </c>
      <c r="I1797" s="165">
        <v>2.9872192299080047</v>
      </c>
      <c r="J1797" s="165" t="s">
        <v>11281</v>
      </c>
      <c r="K1797" s="165" t="s">
        <v>10706</v>
      </c>
      <c r="L1797" s="165">
        <v>39.159999999999997</v>
      </c>
      <c r="M1797" s="165">
        <v>113.64</v>
      </c>
      <c r="N1797" s="165"/>
      <c r="O1797" s="44" t="s">
        <v>18</v>
      </c>
      <c r="P1797" s="165" t="s">
        <v>11761</v>
      </c>
    </row>
    <row r="1798" spans="1:16" s="74" customFormat="1" ht="13" customHeight="1" x14ac:dyDescent="0.15">
      <c r="A1798" s="44">
        <v>1797</v>
      </c>
      <c r="B1798" s="215" t="s">
        <v>6938</v>
      </c>
      <c r="C1798" s="215">
        <v>23</v>
      </c>
      <c r="D1798" s="165" t="s">
        <v>2947</v>
      </c>
      <c r="E1798" s="334" t="s">
        <v>3164</v>
      </c>
      <c r="F1798" s="165">
        <v>913.00000000000011</v>
      </c>
      <c r="G1798" s="165">
        <v>1072</v>
      </c>
      <c r="H1798" s="165">
        <v>2.9604707775342991</v>
      </c>
      <c r="I1798" s="165">
        <v>3.0301947853567515</v>
      </c>
      <c r="J1798" s="165" t="s">
        <v>11281</v>
      </c>
      <c r="K1798" s="165" t="s">
        <v>10706</v>
      </c>
      <c r="L1798" s="165">
        <v>48.1</v>
      </c>
      <c r="M1798" s="165">
        <v>86.4</v>
      </c>
      <c r="N1798" s="165"/>
      <c r="O1798" s="44" t="s">
        <v>18</v>
      </c>
      <c r="P1798" s="165" t="s">
        <v>11762</v>
      </c>
    </row>
    <row r="1799" spans="1:16" s="74" customFormat="1" ht="13" customHeight="1" x14ac:dyDescent="0.15">
      <c r="A1799" s="44">
        <v>1798</v>
      </c>
      <c r="B1799" s="215" t="s">
        <v>6938</v>
      </c>
      <c r="C1799" s="215">
        <v>23</v>
      </c>
      <c r="D1799" s="165" t="s">
        <v>2947</v>
      </c>
      <c r="E1799" s="334" t="s">
        <v>3164</v>
      </c>
      <c r="F1799" s="165">
        <v>1006</v>
      </c>
      <c r="G1799" s="165">
        <v>1165</v>
      </c>
      <c r="H1799" s="165">
        <v>3.002597980719909</v>
      </c>
      <c r="I1799" s="165">
        <v>3.0663259253620381</v>
      </c>
      <c r="J1799" s="165" t="s">
        <v>11281</v>
      </c>
      <c r="K1799" s="165" t="s">
        <v>10706</v>
      </c>
      <c r="L1799" s="165">
        <v>47.7</v>
      </c>
      <c r="M1799" s="165">
        <v>86.9</v>
      </c>
      <c r="N1799" s="165"/>
      <c r="O1799" s="44" t="s">
        <v>18</v>
      </c>
      <c r="P1799" s="165" t="s">
        <v>11687</v>
      </c>
    </row>
    <row r="1800" spans="1:16" s="74" customFormat="1" ht="13" customHeight="1" x14ac:dyDescent="0.15">
      <c r="A1800" s="44">
        <v>1799</v>
      </c>
      <c r="B1800" s="215" t="s">
        <v>6938</v>
      </c>
      <c r="C1800" s="215">
        <v>23</v>
      </c>
      <c r="D1800" s="165" t="s">
        <v>2947</v>
      </c>
      <c r="E1800" s="334" t="s">
        <v>3164</v>
      </c>
      <c r="F1800" s="165">
        <v>191</v>
      </c>
      <c r="G1800" s="165">
        <v>751</v>
      </c>
      <c r="H1800" s="165">
        <v>2.2810333672477277</v>
      </c>
      <c r="I1800" s="165">
        <v>2.8756399370041672</v>
      </c>
      <c r="J1800" s="165" t="s">
        <v>11281</v>
      </c>
      <c r="K1800" s="165" t="s">
        <v>10706</v>
      </c>
      <c r="L1800" s="165">
        <v>47.8</v>
      </c>
      <c r="M1800" s="165">
        <v>88.1</v>
      </c>
      <c r="N1800" s="165"/>
      <c r="O1800" s="44" t="s">
        <v>18</v>
      </c>
      <c r="P1800" s="165" t="s">
        <v>11764</v>
      </c>
    </row>
    <row r="1801" spans="1:16" s="74" customFormat="1" ht="13" customHeight="1" x14ac:dyDescent="0.15">
      <c r="A1801" s="44">
        <v>1800</v>
      </c>
      <c r="B1801" s="215" t="s">
        <v>6938</v>
      </c>
      <c r="C1801" s="215">
        <v>23</v>
      </c>
      <c r="D1801" s="165" t="s">
        <v>2947</v>
      </c>
      <c r="E1801" s="334" t="s">
        <v>3190</v>
      </c>
      <c r="F1801" s="165">
        <v>2340</v>
      </c>
      <c r="G1801" s="165">
        <v>2490</v>
      </c>
      <c r="H1801" s="165">
        <v>3.369215857410143</v>
      </c>
      <c r="I1801" s="165">
        <v>3.3961993470957363</v>
      </c>
      <c r="J1801" s="165" t="s">
        <v>11765</v>
      </c>
      <c r="K1801" s="165" t="s">
        <v>10706</v>
      </c>
      <c r="L1801" s="165">
        <v>52.95</v>
      </c>
      <c r="M1801" s="165">
        <v>-7.25</v>
      </c>
      <c r="N1801" s="165"/>
      <c r="O1801" s="44" t="s">
        <v>18</v>
      </c>
      <c r="P1801" s="165" t="s">
        <v>11846</v>
      </c>
    </row>
    <row r="1802" spans="1:16" s="74" customFormat="1" ht="13" customHeight="1" x14ac:dyDescent="0.15">
      <c r="A1802" s="44">
        <v>1801</v>
      </c>
      <c r="B1802" s="215" t="s">
        <v>6938</v>
      </c>
      <c r="C1802" s="215">
        <v>23</v>
      </c>
      <c r="D1802" s="165" t="s">
        <v>2947</v>
      </c>
      <c r="E1802" s="334" t="s">
        <v>3201</v>
      </c>
      <c r="F1802" s="165">
        <v>465.00000000000011</v>
      </c>
      <c r="G1802" s="165">
        <v>864</v>
      </c>
      <c r="H1802" s="165">
        <v>2.6674529528899544</v>
      </c>
      <c r="I1802" s="165">
        <v>2.9365137424788932</v>
      </c>
      <c r="J1802" s="165" t="s">
        <v>11281</v>
      </c>
      <c r="K1802" s="165" t="s">
        <v>10706</v>
      </c>
      <c r="L1802" s="165">
        <v>28.1</v>
      </c>
      <c r="M1802" s="165">
        <v>111</v>
      </c>
      <c r="N1802" s="165"/>
      <c r="O1802" s="44" t="s">
        <v>18</v>
      </c>
      <c r="P1802" s="165" t="s">
        <v>11927</v>
      </c>
    </row>
    <row r="1803" spans="1:16" s="74" customFormat="1" ht="13" customHeight="1" x14ac:dyDescent="0.15">
      <c r="A1803" s="44">
        <v>1802</v>
      </c>
      <c r="B1803" s="215" t="s">
        <v>6938</v>
      </c>
      <c r="C1803" s="215">
        <v>23</v>
      </c>
      <c r="D1803" s="165" t="s">
        <v>2947</v>
      </c>
      <c r="E1803" s="334" t="s">
        <v>3201</v>
      </c>
      <c r="F1803" s="165">
        <v>513</v>
      </c>
      <c r="G1803" s="165">
        <v>874</v>
      </c>
      <c r="H1803" s="165">
        <v>2.7101173651118167</v>
      </c>
      <c r="I1803" s="165">
        <v>2.9415114326344032</v>
      </c>
      <c r="J1803" s="165" t="s">
        <v>11281</v>
      </c>
      <c r="K1803" s="165" t="s">
        <v>10706</v>
      </c>
      <c r="L1803" s="165">
        <v>24.8</v>
      </c>
      <c r="M1803" s="165">
        <v>111.5</v>
      </c>
      <c r="N1803" s="165"/>
      <c r="O1803" s="44" t="s">
        <v>18</v>
      </c>
      <c r="P1803" s="165" t="s">
        <v>11845</v>
      </c>
    </row>
    <row r="1804" spans="1:16" s="74" customFormat="1" ht="13" customHeight="1" x14ac:dyDescent="0.15">
      <c r="A1804" s="44">
        <v>1803</v>
      </c>
      <c r="B1804" s="215" t="s">
        <v>6938</v>
      </c>
      <c r="C1804" s="215">
        <v>23</v>
      </c>
      <c r="D1804" s="165" t="s">
        <v>2947</v>
      </c>
      <c r="E1804" s="334" t="s">
        <v>3201</v>
      </c>
      <c r="F1804" s="165">
        <v>501.99999999999972</v>
      </c>
      <c r="G1804" s="165">
        <v>1007</v>
      </c>
      <c r="H1804" s="165">
        <v>2.7007037171450197</v>
      </c>
      <c r="I1804" s="165">
        <v>3.003029470553618</v>
      </c>
      <c r="J1804" s="165" t="s">
        <v>11281</v>
      </c>
      <c r="K1804" s="165" t="s">
        <v>10706</v>
      </c>
      <c r="L1804" s="165">
        <v>25.68</v>
      </c>
      <c r="M1804" s="165">
        <v>116.9</v>
      </c>
      <c r="N1804" s="165"/>
      <c r="O1804" s="44" t="s">
        <v>18</v>
      </c>
      <c r="P1804" s="165" t="s">
        <v>11926</v>
      </c>
    </row>
    <row r="1805" spans="1:16" s="74" customFormat="1" ht="13" customHeight="1" x14ac:dyDescent="0.15">
      <c r="A1805" s="44">
        <v>1804</v>
      </c>
      <c r="B1805" s="215" t="s">
        <v>6938</v>
      </c>
      <c r="C1805" s="215">
        <v>23</v>
      </c>
      <c r="D1805" s="165" t="s">
        <v>2947</v>
      </c>
      <c r="E1805" s="334" t="s">
        <v>3201</v>
      </c>
      <c r="F1805" s="165">
        <v>612</v>
      </c>
      <c r="G1805" s="165">
        <v>1127</v>
      </c>
      <c r="H1805" s="165">
        <v>2.7867514221455609</v>
      </c>
      <c r="I1805" s="165">
        <v>3.051923916046106</v>
      </c>
      <c r="J1805" s="165" t="s">
        <v>11281</v>
      </c>
      <c r="K1805" s="165" t="s">
        <v>10706</v>
      </c>
      <c r="L1805" s="165">
        <v>28.4</v>
      </c>
      <c r="M1805" s="165">
        <v>114.5</v>
      </c>
      <c r="N1805" s="165"/>
      <c r="O1805" s="44" t="s">
        <v>18</v>
      </c>
      <c r="P1805" s="165" t="s">
        <v>12004</v>
      </c>
    </row>
    <row r="1806" spans="1:16" s="74" customFormat="1" ht="13" customHeight="1" x14ac:dyDescent="0.15">
      <c r="A1806" s="44">
        <v>1805</v>
      </c>
      <c r="B1806" s="215" t="s">
        <v>6938</v>
      </c>
      <c r="C1806" s="215">
        <v>23</v>
      </c>
      <c r="D1806" s="165" t="s">
        <v>2947</v>
      </c>
      <c r="E1806" s="334" t="s">
        <v>3201</v>
      </c>
      <c r="F1806" s="165">
        <v>919.99999999999989</v>
      </c>
      <c r="G1806" s="165">
        <v>2062</v>
      </c>
      <c r="H1806" s="165">
        <v>2.9637878273455556</v>
      </c>
      <c r="I1806" s="165">
        <v>3.3142886609474971</v>
      </c>
      <c r="J1806" s="165" t="s">
        <v>11281</v>
      </c>
      <c r="K1806" s="165" t="s">
        <v>10706</v>
      </c>
      <c r="L1806" s="165">
        <v>27.5</v>
      </c>
      <c r="M1806" s="165">
        <v>117.6</v>
      </c>
      <c r="N1806" s="165"/>
      <c r="O1806" s="44" t="s">
        <v>18</v>
      </c>
      <c r="P1806" s="165" t="s">
        <v>12005</v>
      </c>
    </row>
    <row r="1807" spans="1:16" s="74" customFormat="1" ht="13" customHeight="1" x14ac:dyDescent="0.15">
      <c r="A1807" s="44">
        <v>1806</v>
      </c>
      <c r="B1807" s="215" t="s">
        <v>6938</v>
      </c>
      <c r="C1807" s="215">
        <v>23</v>
      </c>
      <c r="D1807" s="165" t="s">
        <v>2947</v>
      </c>
      <c r="E1807" s="334" t="s">
        <v>3201</v>
      </c>
      <c r="F1807" s="165">
        <v>463</v>
      </c>
      <c r="G1807" s="165">
        <v>713</v>
      </c>
      <c r="H1807" s="165">
        <v>2.6655809910179538</v>
      </c>
      <c r="I1807" s="165">
        <v>2.8530895298518657</v>
      </c>
      <c r="J1807" s="165" t="s">
        <v>11281</v>
      </c>
      <c r="K1807" s="165" t="s">
        <v>10706</v>
      </c>
      <c r="L1807" s="165">
        <v>27.12</v>
      </c>
      <c r="M1807" s="165">
        <v>110.23</v>
      </c>
      <c r="N1807" s="165"/>
      <c r="O1807" s="44" t="s">
        <v>18</v>
      </c>
      <c r="P1807" s="165" t="s">
        <v>11930</v>
      </c>
    </row>
    <row r="1808" spans="1:16" s="74" customFormat="1" ht="13" customHeight="1" x14ac:dyDescent="0.15">
      <c r="A1808" s="44">
        <v>1807</v>
      </c>
      <c r="B1808" s="215" t="s">
        <v>6938</v>
      </c>
      <c r="C1808" s="215">
        <v>23</v>
      </c>
      <c r="D1808" s="165" t="s">
        <v>2947</v>
      </c>
      <c r="E1808" s="334" t="s">
        <v>3201</v>
      </c>
      <c r="F1808" s="165">
        <v>927.99999999999989</v>
      </c>
      <c r="G1808" s="165">
        <v>958</v>
      </c>
      <c r="H1808" s="165">
        <v>2.9675479762188619</v>
      </c>
      <c r="I1808" s="165">
        <v>2.9813655090785436</v>
      </c>
      <c r="J1808" s="165" t="s">
        <v>11281</v>
      </c>
      <c r="K1808" s="165" t="s">
        <v>10706</v>
      </c>
      <c r="L1808" s="165">
        <v>32.299999999999997</v>
      </c>
      <c r="M1808" s="165">
        <v>109.3</v>
      </c>
      <c r="N1808" s="165"/>
      <c r="O1808" s="44" t="s">
        <v>18</v>
      </c>
      <c r="P1808" s="165" t="s">
        <v>12087</v>
      </c>
    </row>
    <row r="1809" spans="1:16" s="74" customFormat="1" ht="13" customHeight="1" x14ac:dyDescent="0.15">
      <c r="A1809" s="44">
        <v>1808</v>
      </c>
      <c r="B1809" s="215" t="s">
        <v>6938</v>
      </c>
      <c r="C1809" s="215">
        <v>23</v>
      </c>
      <c r="D1809" s="165" t="s">
        <v>2947</v>
      </c>
      <c r="E1809" s="334" t="s">
        <v>3202</v>
      </c>
      <c r="F1809" s="165">
        <v>676</v>
      </c>
      <c r="G1809" s="165">
        <v>729</v>
      </c>
      <c r="H1809" s="165">
        <v>2.8299466959416359</v>
      </c>
      <c r="I1809" s="165">
        <v>2.8627275283179747</v>
      </c>
      <c r="J1809" s="165" t="s">
        <v>11281</v>
      </c>
      <c r="K1809" s="165" t="s">
        <v>10706</v>
      </c>
      <c r="L1809" s="165">
        <v>28.65</v>
      </c>
      <c r="M1809" s="165">
        <v>108.59</v>
      </c>
      <c r="N1809" s="165"/>
      <c r="O1809" s="44" t="s">
        <v>18</v>
      </c>
      <c r="P1809" s="165" t="s">
        <v>12008</v>
      </c>
    </row>
    <row r="1810" spans="1:16" s="74" customFormat="1" ht="13" customHeight="1" x14ac:dyDescent="0.15">
      <c r="A1810" s="44">
        <v>1809</v>
      </c>
      <c r="B1810" s="215" t="s">
        <v>6938</v>
      </c>
      <c r="C1810" s="215">
        <v>23</v>
      </c>
      <c r="D1810" s="165" t="s">
        <v>2947</v>
      </c>
      <c r="E1810" s="334" t="s">
        <v>3202</v>
      </c>
      <c r="F1810" s="165">
        <v>1032</v>
      </c>
      <c r="G1810" s="165">
        <v>795</v>
      </c>
      <c r="H1810" s="165">
        <v>3.013679697291193</v>
      </c>
      <c r="I1810" s="165">
        <v>2.9003671286564701</v>
      </c>
      <c r="J1810" s="165" t="s">
        <v>11281</v>
      </c>
      <c r="K1810" s="165" t="s">
        <v>10706</v>
      </c>
      <c r="L1810" s="165">
        <v>27.4</v>
      </c>
      <c r="M1810" s="165">
        <v>106.2</v>
      </c>
      <c r="N1810" s="165"/>
      <c r="O1810" s="44" t="s">
        <v>18</v>
      </c>
      <c r="P1810" s="165" t="s">
        <v>12009</v>
      </c>
    </row>
    <row r="1811" spans="1:16" s="74" customFormat="1" ht="13" customHeight="1" x14ac:dyDescent="0.15">
      <c r="A1811" s="44">
        <v>1810</v>
      </c>
      <c r="B1811" s="215" t="s">
        <v>6938</v>
      </c>
      <c r="C1811" s="215">
        <v>23</v>
      </c>
      <c r="D1811" s="165" t="s">
        <v>2947</v>
      </c>
      <c r="E1811" s="334" t="s">
        <v>3202</v>
      </c>
      <c r="F1811" s="165">
        <v>943</v>
      </c>
      <c r="G1811" s="165">
        <v>911.99999999999989</v>
      </c>
      <c r="H1811" s="165">
        <v>2.9745116927373285</v>
      </c>
      <c r="I1811" s="165">
        <v>2.9599948383284165</v>
      </c>
      <c r="J1811" s="165" t="s">
        <v>11281</v>
      </c>
      <c r="K1811" s="165" t="s">
        <v>10706</v>
      </c>
      <c r="L1811" s="165">
        <v>28.32</v>
      </c>
      <c r="M1811" s="165">
        <v>106.48</v>
      </c>
      <c r="N1811" s="165"/>
      <c r="O1811" s="44" t="s">
        <v>18</v>
      </c>
      <c r="P1811" s="165" t="s">
        <v>12010</v>
      </c>
    </row>
    <row r="1812" spans="1:16" s="74" customFormat="1" ht="13" customHeight="1" x14ac:dyDescent="0.15">
      <c r="A1812" s="44">
        <v>1811</v>
      </c>
      <c r="B1812" s="215" t="s">
        <v>6938</v>
      </c>
      <c r="C1812" s="215">
        <v>23</v>
      </c>
      <c r="D1812" s="165" t="s">
        <v>2947</v>
      </c>
      <c r="E1812" s="334" t="s">
        <v>3202</v>
      </c>
      <c r="F1812" s="165">
        <v>1123</v>
      </c>
      <c r="G1812" s="165">
        <v>1148</v>
      </c>
      <c r="H1812" s="165">
        <v>3.0503797562614579</v>
      </c>
      <c r="I1812" s="165">
        <v>3.0599418880619553</v>
      </c>
      <c r="J1812" s="165" t="s">
        <v>11281</v>
      </c>
      <c r="K1812" s="165" t="s">
        <v>10706</v>
      </c>
      <c r="L1812" s="165">
        <v>28.28</v>
      </c>
      <c r="M1812" s="165">
        <v>105.87</v>
      </c>
      <c r="N1812" s="165"/>
      <c r="O1812" s="44" t="s">
        <v>18</v>
      </c>
      <c r="P1812" s="165" t="s">
        <v>11938</v>
      </c>
    </row>
    <row r="1813" spans="1:16" s="74" customFormat="1" ht="13" customHeight="1" x14ac:dyDescent="0.15">
      <c r="A1813" s="44">
        <v>1812</v>
      </c>
      <c r="B1813" s="215" t="s">
        <v>6938</v>
      </c>
      <c r="C1813" s="215">
        <v>23</v>
      </c>
      <c r="D1813" s="165" t="s">
        <v>2947</v>
      </c>
      <c r="E1813" s="334" t="s">
        <v>3202</v>
      </c>
      <c r="F1813" s="165">
        <v>806</v>
      </c>
      <c r="G1813" s="165">
        <v>1653</v>
      </c>
      <c r="H1813" s="165">
        <v>2.9063350418050913</v>
      </c>
      <c r="I1813" s="165">
        <v>3.218272853571448</v>
      </c>
      <c r="J1813" s="165" t="s">
        <v>11281</v>
      </c>
      <c r="K1813" s="165" t="s">
        <v>10706</v>
      </c>
      <c r="L1813" s="165">
        <v>25.5</v>
      </c>
      <c r="M1813" s="165">
        <v>110.25</v>
      </c>
      <c r="N1813" s="165"/>
      <c r="O1813" s="44" t="s">
        <v>18</v>
      </c>
      <c r="P1813" s="165" t="s">
        <v>11939</v>
      </c>
    </row>
    <row r="1814" spans="1:16" s="74" customFormat="1" ht="13" customHeight="1" x14ac:dyDescent="0.15">
      <c r="A1814" s="44">
        <v>1813</v>
      </c>
      <c r="B1814" s="215" t="s">
        <v>6938</v>
      </c>
      <c r="C1814" s="215">
        <v>23</v>
      </c>
      <c r="D1814" s="165" t="s">
        <v>2947</v>
      </c>
      <c r="E1814" s="334" t="s">
        <v>3202</v>
      </c>
      <c r="F1814" s="165">
        <v>1608</v>
      </c>
      <c r="G1814" s="165">
        <v>748</v>
      </c>
      <c r="H1814" s="165">
        <v>3.2062860444124328</v>
      </c>
      <c r="I1814" s="165">
        <v>2.8739015978644611</v>
      </c>
      <c r="J1814" s="165" t="s">
        <v>11281</v>
      </c>
      <c r="K1814" s="165" t="s">
        <v>10706</v>
      </c>
      <c r="L1814" s="165">
        <v>28.5</v>
      </c>
      <c r="M1814" s="165">
        <v>102.1</v>
      </c>
      <c r="N1814" s="165"/>
      <c r="O1814" s="44" t="s">
        <v>18</v>
      </c>
      <c r="P1814" s="165" t="s">
        <v>11940</v>
      </c>
    </row>
    <row r="1815" spans="1:16" s="74" customFormat="1" ht="13" customHeight="1" x14ac:dyDescent="0.15">
      <c r="A1815" s="44">
        <v>1814</v>
      </c>
      <c r="B1815" s="215" t="s">
        <v>6938</v>
      </c>
      <c r="C1815" s="215">
        <v>23</v>
      </c>
      <c r="D1815" s="165" t="s">
        <v>2947</v>
      </c>
      <c r="E1815" s="334" t="s">
        <v>3202</v>
      </c>
      <c r="F1815" s="165">
        <v>782</v>
      </c>
      <c r="G1815" s="165">
        <v>1264</v>
      </c>
      <c r="H1815" s="165">
        <v>2.8932067530598475</v>
      </c>
      <c r="I1815" s="165">
        <v>3.1017470739463664</v>
      </c>
      <c r="J1815" s="165" t="s">
        <v>11281</v>
      </c>
      <c r="K1815" s="165" t="s">
        <v>10706</v>
      </c>
      <c r="L1815" s="165">
        <v>30.1</v>
      </c>
      <c r="M1815" s="165">
        <v>95</v>
      </c>
      <c r="N1815" s="165"/>
      <c r="O1815" s="44" t="s">
        <v>18</v>
      </c>
      <c r="P1815" s="165" t="s">
        <v>11941</v>
      </c>
    </row>
    <row r="1816" spans="1:16" s="74" customFormat="1" ht="13" customHeight="1" x14ac:dyDescent="0.15">
      <c r="A1816" s="44">
        <v>1815</v>
      </c>
      <c r="B1816" s="215" t="s">
        <v>6938</v>
      </c>
      <c r="C1816" s="215">
        <v>23</v>
      </c>
      <c r="D1816" s="165" t="s">
        <v>2947</v>
      </c>
      <c r="E1816" s="334" t="s">
        <v>3203</v>
      </c>
      <c r="F1816" s="165">
        <v>1128</v>
      </c>
      <c r="G1816" s="165">
        <v>1388</v>
      </c>
      <c r="H1816" s="165">
        <v>3.052309099647323</v>
      </c>
      <c r="I1816" s="165">
        <v>3.1423894661188361</v>
      </c>
      <c r="J1816" s="165" t="s">
        <v>11281</v>
      </c>
      <c r="K1816" s="165" t="s">
        <v>10706</v>
      </c>
      <c r="L1816" s="165">
        <v>27</v>
      </c>
      <c r="M1816" s="165">
        <v>118.9</v>
      </c>
      <c r="N1816" s="165"/>
      <c r="O1816" s="44" t="s">
        <v>18</v>
      </c>
      <c r="P1816" s="165" t="s">
        <v>12015</v>
      </c>
    </row>
    <row r="1817" spans="1:16" s="74" customFormat="1" ht="13" customHeight="1" x14ac:dyDescent="0.15">
      <c r="A1817" s="44">
        <v>1816</v>
      </c>
      <c r="B1817" s="215" t="s">
        <v>6938</v>
      </c>
      <c r="C1817" s="215">
        <v>23</v>
      </c>
      <c r="D1817" s="165" t="s">
        <v>2947</v>
      </c>
      <c r="E1817" s="334" t="s">
        <v>3203</v>
      </c>
      <c r="F1817" s="165">
        <v>894</v>
      </c>
      <c r="G1817" s="165">
        <v>1518</v>
      </c>
      <c r="H1817" s="165">
        <v>2.9513375187959179</v>
      </c>
      <c r="I1817" s="165">
        <v>3.1812717715594614</v>
      </c>
      <c r="J1817" s="165" t="s">
        <v>11281</v>
      </c>
      <c r="K1817" s="165" t="s">
        <v>10706</v>
      </c>
      <c r="L1817" s="165">
        <v>27.2</v>
      </c>
      <c r="M1817" s="165">
        <v>117.1</v>
      </c>
      <c r="N1817" s="165"/>
      <c r="O1817" s="44" t="s">
        <v>18</v>
      </c>
      <c r="P1817" s="165" t="s">
        <v>12016</v>
      </c>
    </row>
    <row r="1818" spans="1:16" s="74" customFormat="1" ht="13" customHeight="1" x14ac:dyDescent="0.15">
      <c r="A1818" s="44">
        <v>1817</v>
      </c>
      <c r="B1818" s="215" t="s">
        <v>6938</v>
      </c>
      <c r="C1818" s="215">
        <v>23</v>
      </c>
      <c r="D1818" s="165" t="s">
        <v>2947</v>
      </c>
      <c r="E1818" s="334" t="s">
        <v>3203</v>
      </c>
      <c r="F1818" s="165">
        <v>505.99999999999972</v>
      </c>
      <c r="G1818" s="165">
        <v>694</v>
      </c>
      <c r="H1818" s="165">
        <v>2.7041505168397992</v>
      </c>
      <c r="I1818" s="165">
        <v>2.8413594704548544</v>
      </c>
      <c r="J1818" s="165" t="s">
        <v>11281</v>
      </c>
      <c r="K1818" s="165" t="s">
        <v>10706</v>
      </c>
      <c r="L1818" s="165">
        <v>32.67</v>
      </c>
      <c r="M1818" s="165">
        <v>105.6</v>
      </c>
      <c r="N1818" s="165"/>
      <c r="O1818" s="44" t="s">
        <v>18</v>
      </c>
      <c r="P1818" s="165" t="s">
        <v>12017</v>
      </c>
    </row>
    <row r="1819" spans="1:16" s="74" customFormat="1" ht="13" customHeight="1" x14ac:dyDescent="0.15">
      <c r="A1819" s="44">
        <v>1818</v>
      </c>
      <c r="B1819" s="215" t="s">
        <v>6938</v>
      </c>
      <c r="C1819" s="215">
        <v>23</v>
      </c>
      <c r="D1819" s="165" t="s">
        <v>2947</v>
      </c>
      <c r="E1819" s="334" t="s">
        <v>3203</v>
      </c>
      <c r="F1819" s="165">
        <v>488</v>
      </c>
      <c r="G1819" s="165">
        <v>1107</v>
      </c>
      <c r="H1819" s="165">
        <v>2.68841982200271</v>
      </c>
      <c r="I1819" s="165">
        <v>3.0441476208787228</v>
      </c>
      <c r="J1819" s="165" t="s">
        <v>11281</v>
      </c>
      <c r="K1819" s="165" t="s">
        <v>10706</v>
      </c>
      <c r="L1819" s="165">
        <v>30.8</v>
      </c>
      <c r="M1819" s="165">
        <v>111.7</v>
      </c>
      <c r="N1819" s="165"/>
      <c r="O1819" s="44" t="s">
        <v>18</v>
      </c>
      <c r="P1819" s="165" t="s">
        <v>12018</v>
      </c>
    </row>
    <row r="1820" spans="1:16" s="74" customFormat="1" ht="13" customHeight="1" x14ac:dyDescent="0.15">
      <c r="A1820" s="44">
        <v>1819</v>
      </c>
      <c r="B1820" s="215" t="s">
        <v>6938</v>
      </c>
      <c r="C1820" s="215">
        <v>23</v>
      </c>
      <c r="D1820" s="165" t="s">
        <v>2947</v>
      </c>
      <c r="E1820" s="334" t="s">
        <v>3203</v>
      </c>
      <c r="F1820" s="165">
        <v>916</v>
      </c>
      <c r="G1820" s="165">
        <v>1199</v>
      </c>
      <c r="H1820" s="165">
        <v>2.96189547366785</v>
      </c>
      <c r="I1820" s="165">
        <v>3.0788191830988478</v>
      </c>
      <c r="J1820" s="165" t="s">
        <v>11281</v>
      </c>
      <c r="K1820" s="165" t="s">
        <v>10706</v>
      </c>
      <c r="L1820" s="165">
        <v>28.9</v>
      </c>
      <c r="M1820" s="165">
        <v>113.8</v>
      </c>
      <c r="N1820" s="165"/>
      <c r="O1820" s="44" t="s">
        <v>18</v>
      </c>
      <c r="P1820" s="165" t="s">
        <v>11947</v>
      </c>
    </row>
    <row r="1821" spans="1:16" s="74" customFormat="1" ht="13" customHeight="1" x14ac:dyDescent="0.15">
      <c r="A1821" s="44">
        <v>1820</v>
      </c>
      <c r="B1821" s="215" t="s">
        <v>6938</v>
      </c>
      <c r="C1821" s="215">
        <v>23</v>
      </c>
      <c r="D1821" s="165" t="s">
        <v>2947</v>
      </c>
      <c r="E1821" s="334" t="s">
        <v>3203</v>
      </c>
      <c r="F1821" s="165">
        <v>889</v>
      </c>
      <c r="G1821" s="165">
        <v>655</v>
      </c>
      <c r="H1821" s="165">
        <v>2.9489017609702137</v>
      </c>
      <c r="I1821" s="165">
        <v>2.8162412999917823</v>
      </c>
      <c r="J1821" s="165" t="s">
        <v>11281</v>
      </c>
      <c r="K1821" s="165" t="s">
        <v>10706</v>
      </c>
      <c r="L1821" s="165">
        <v>26.67</v>
      </c>
      <c r="M1821" s="165">
        <v>100.11</v>
      </c>
      <c r="N1821" s="165"/>
      <c r="O1821" s="44" t="s">
        <v>18</v>
      </c>
      <c r="P1821" s="165" t="s">
        <v>11787</v>
      </c>
    </row>
    <row r="1822" spans="1:16" s="74" customFormat="1" ht="13" customHeight="1" x14ac:dyDescent="0.15">
      <c r="A1822" s="44">
        <v>1821</v>
      </c>
      <c r="B1822" s="215" t="s">
        <v>6938</v>
      </c>
      <c r="C1822" s="215">
        <v>23</v>
      </c>
      <c r="D1822" s="165" t="s">
        <v>2947</v>
      </c>
      <c r="E1822" s="334" t="s">
        <v>3203</v>
      </c>
      <c r="F1822" s="165">
        <v>840</v>
      </c>
      <c r="G1822" s="165">
        <v>1081</v>
      </c>
      <c r="H1822" s="165">
        <v>2.924279286061882</v>
      </c>
      <c r="I1822" s="165">
        <v>3.0338256939533101</v>
      </c>
      <c r="J1822" s="165" t="s">
        <v>11281</v>
      </c>
      <c r="K1822" s="165" t="s">
        <v>10706</v>
      </c>
      <c r="L1822" s="165">
        <v>26</v>
      </c>
      <c r="M1822" s="165">
        <v>119.3</v>
      </c>
      <c r="N1822" s="165"/>
      <c r="O1822" s="44" t="s">
        <v>18</v>
      </c>
      <c r="P1822" s="165" t="s">
        <v>11638</v>
      </c>
    </row>
    <row r="1823" spans="1:16" s="74" customFormat="1" ht="13" customHeight="1" x14ac:dyDescent="0.15">
      <c r="A1823" s="44">
        <v>1822</v>
      </c>
      <c r="B1823" s="215" t="s">
        <v>6938</v>
      </c>
      <c r="C1823" s="215">
        <v>23</v>
      </c>
      <c r="D1823" s="165" t="s">
        <v>2947</v>
      </c>
      <c r="E1823" s="334" t="s">
        <v>3203</v>
      </c>
      <c r="F1823" s="165">
        <v>1765</v>
      </c>
      <c r="G1823" s="165">
        <v>1374</v>
      </c>
      <c r="H1823" s="165">
        <v>3.246744709723842</v>
      </c>
      <c r="I1823" s="165">
        <v>3.1379867327235327</v>
      </c>
      <c r="J1823" s="165" t="s">
        <v>11281</v>
      </c>
      <c r="K1823" s="165" t="s">
        <v>10706</v>
      </c>
      <c r="L1823" s="165">
        <v>30.3</v>
      </c>
      <c r="M1823" s="165">
        <v>108.9</v>
      </c>
      <c r="N1823" s="165"/>
      <c r="O1823" s="44" t="s">
        <v>18</v>
      </c>
      <c r="P1823" s="165" t="s">
        <v>11639</v>
      </c>
    </row>
    <row r="1824" spans="1:16" s="74" customFormat="1" ht="13" customHeight="1" x14ac:dyDescent="0.15">
      <c r="A1824" s="44">
        <v>1823</v>
      </c>
      <c r="B1824" s="215" t="s">
        <v>6938</v>
      </c>
      <c r="C1824" s="215">
        <v>23</v>
      </c>
      <c r="D1824" s="165" t="s">
        <v>2947</v>
      </c>
      <c r="E1824" s="334" t="s">
        <v>3203</v>
      </c>
      <c r="F1824" s="165">
        <v>370</v>
      </c>
      <c r="G1824" s="165">
        <v>801</v>
      </c>
      <c r="H1824" s="165">
        <v>2.5682017240669954</v>
      </c>
      <c r="I1824" s="165">
        <v>2.903632516084238</v>
      </c>
      <c r="J1824" s="165" t="s">
        <v>11281</v>
      </c>
      <c r="K1824" s="165" t="s">
        <v>10706</v>
      </c>
      <c r="L1824" s="165">
        <v>26.7</v>
      </c>
      <c r="M1824" s="165">
        <v>103.84</v>
      </c>
      <c r="N1824" s="165"/>
      <c r="O1824" s="44" t="s">
        <v>18</v>
      </c>
      <c r="P1824" s="165" t="s">
        <v>11640</v>
      </c>
    </row>
    <row r="1825" spans="1:16" s="74" customFormat="1" ht="13" customHeight="1" x14ac:dyDescent="0.15">
      <c r="A1825" s="44">
        <v>1824</v>
      </c>
      <c r="B1825" s="215" t="s">
        <v>6938</v>
      </c>
      <c r="C1825" s="215">
        <v>23</v>
      </c>
      <c r="D1825" s="165" t="s">
        <v>2947</v>
      </c>
      <c r="E1825" s="334" t="s">
        <v>3203</v>
      </c>
      <c r="F1825" s="165">
        <v>796</v>
      </c>
      <c r="G1825" s="165">
        <v>957</v>
      </c>
      <c r="H1825" s="165">
        <v>2.9009130677376693</v>
      </c>
      <c r="I1825" s="165">
        <v>2.980911937776844</v>
      </c>
      <c r="J1825" s="165" t="s">
        <v>11281</v>
      </c>
      <c r="K1825" s="165" t="s">
        <v>10706</v>
      </c>
      <c r="L1825" s="165">
        <v>33.200000000000003</v>
      </c>
      <c r="M1825" s="165">
        <v>107.5</v>
      </c>
      <c r="N1825" s="165"/>
      <c r="O1825" s="44" t="s">
        <v>18</v>
      </c>
      <c r="P1825" s="165" t="s">
        <v>11641</v>
      </c>
    </row>
    <row r="1826" spans="1:16" s="74" customFormat="1" ht="13" customHeight="1" x14ac:dyDescent="0.15">
      <c r="A1826" s="44">
        <v>1825</v>
      </c>
      <c r="B1826" s="215" t="s">
        <v>6938</v>
      </c>
      <c r="C1826" s="215">
        <v>23</v>
      </c>
      <c r="D1826" s="165" t="s">
        <v>2947</v>
      </c>
      <c r="E1826" s="334" t="s">
        <v>3203</v>
      </c>
      <c r="F1826" s="165">
        <v>1128</v>
      </c>
      <c r="G1826" s="165">
        <v>1173</v>
      </c>
      <c r="H1826" s="165">
        <v>3.052309099647323</v>
      </c>
      <c r="I1826" s="165">
        <v>3.0692980121155289</v>
      </c>
      <c r="J1826" s="165" t="s">
        <v>11281</v>
      </c>
      <c r="K1826" s="165" t="s">
        <v>10706</v>
      </c>
      <c r="L1826" s="165">
        <v>31</v>
      </c>
      <c r="M1826" s="165">
        <v>116.1</v>
      </c>
      <c r="N1826" s="165"/>
      <c r="O1826" s="44" t="s">
        <v>18</v>
      </c>
      <c r="P1826" s="165" t="s">
        <v>11716</v>
      </c>
    </row>
    <row r="1827" spans="1:16" s="74" customFormat="1" ht="13" customHeight="1" x14ac:dyDescent="0.15">
      <c r="A1827" s="44">
        <v>1826</v>
      </c>
      <c r="B1827" s="215" t="s">
        <v>6938</v>
      </c>
      <c r="C1827" s="215">
        <v>23</v>
      </c>
      <c r="D1827" s="165" t="s">
        <v>2947</v>
      </c>
      <c r="E1827" s="334" t="s">
        <v>3203</v>
      </c>
      <c r="F1827" s="165">
        <v>919</v>
      </c>
      <c r="G1827" s="165">
        <v>1175</v>
      </c>
      <c r="H1827" s="165">
        <v>2.9633155113861114</v>
      </c>
      <c r="I1827" s="165">
        <v>3.0700378666077555</v>
      </c>
      <c r="J1827" s="165" t="s">
        <v>11281</v>
      </c>
      <c r="K1827" s="165" t="s">
        <v>10706</v>
      </c>
      <c r="L1827" s="165">
        <v>31.6</v>
      </c>
      <c r="M1827" s="165">
        <v>114.8</v>
      </c>
      <c r="N1827" s="165"/>
      <c r="O1827" s="44" t="s">
        <v>18</v>
      </c>
      <c r="P1827" s="165" t="s">
        <v>11717</v>
      </c>
    </row>
    <row r="1828" spans="1:16" s="74" customFormat="1" ht="13" customHeight="1" x14ac:dyDescent="0.15">
      <c r="A1828" s="44">
        <v>1827</v>
      </c>
      <c r="B1828" s="215" t="s">
        <v>6938</v>
      </c>
      <c r="C1828" s="215">
        <v>23</v>
      </c>
      <c r="D1828" s="165" t="s">
        <v>2947</v>
      </c>
      <c r="E1828" s="334" t="s">
        <v>3203</v>
      </c>
      <c r="F1828" s="165">
        <v>1058</v>
      </c>
      <c r="G1828" s="165">
        <v>1194</v>
      </c>
      <c r="H1828" s="165">
        <v>3.0244856676991669</v>
      </c>
      <c r="I1828" s="165">
        <v>3.0770043267933498</v>
      </c>
      <c r="J1828" s="165" t="s">
        <v>11281</v>
      </c>
      <c r="K1828" s="165" t="s">
        <v>10706</v>
      </c>
      <c r="L1828" s="165">
        <v>31.5</v>
      </c>
      <c r="M1828" s="165">
        <v>115.5</v>
      </c>
      <c r="N1828" s="165"/>
      <c r="O1828" s="44" t="s">
        <v>18</v>
      </c>
      <c r="P1828" s="165" t="s">
        <v>11793</v>
      </c>
    </row>
    <row r="1829" spans="1:16" s="74" customFormat="1" ht="13" customHeight="1" x14ac:dyDescent="0.15">
      <c r="A1829" s="44">
        <v>1828</v>
      </c>
      <c r="B1829" s="215" t="s">
        <v>6938</v>
      </c>
      <c r="C1829" s="215">
        <v>23</v>
      </c>
      <c r="D1829" s="165" t="s">
        <v>2947</v>
      </c>
      <c r="E1829" s="334" t="s">
        <v>3203</v>
      </c>
      <c r="F1829" s="165">
        <v>802.99999999999989</v>
      </c>
      <c r="G1829" s="165">
        <v>1226</v>
      </c>
      <c r="H1829" s="165">
        <v>2.9047155452786808</v>
      </c>
      <c r="I1829" s="165">
        <v>3.0884904701823968</v>
      </c>
      <c r="J1829" s="165" t="s">
        <v>11281</v>
      </c>
      <c r="K1829" s="165" t="s">
        <v>10706</v>
      </c>
      <c r="L1829" s="165">
        <v>26.8</v>
      </c>
      <c r="M1829" s="165">
        <v>104.2</v>
      </c>
      <c r="N1829" s="165"/>
      <c r="O1829" s="44" t="s">
        <v>18</v>
      </c>
      <c r="P1829" s="165" t="s">
        <v>11875</v>
      </c>
    </row>
    <row r="1830" spans="1:16" s="74" customFormat="1" ht="13" customHeight="1" x14ac:dyDescent="0.15">
      <c r="A1830" s="44">
        <v>1829</v>
      </c>
      <c r="B1830" s="215" t="s">
        <v>6938</v>
      </c>
      <c r="C1830" s="215">
        <v>23</v>
      </c>
      <c r="D1830" s="165" t="s">
        <v>2947</v>
      </c>
      <c r="E1830" s="334" t="s">
        <v>3203</v>
      </c>
      <c r="F1830" s="165">
        <v>1330</v>
      </c>
      <c r="G1830" s="165">
        <v>2168</v>
      </c>
      <c r="H1830" s="165">
        <v>3.1238516409670867</v>
      </c>
      <c r="I1830" s="165">
        <v>3.3360592778663487</v>
      </c>
      <c r="J1830" s="165" t="s">
        <v>11281</v>
      </c>
      <c r="K1830" s="165" t="s">
        <v>10706</v>
      </c>
      <c r="L1830" s="165">
        <v>30.8</v>
      </c>
      <c r="M1830" s="165">
        <v>116.3</v>
      </c>
      <c r="N1830" s="165"/>
      <c r="O1830" s="44" t="s">
        <v>18</v>
      </c>
      <c r="P1830" s="165" t="s">
        <v>11958</v>
      </c>
    </row>
    <row r="1831" spans="1:16" s="74" customFormat="1" ht="13" customHeight="1" x14ac:dyDescent="0.15">
      <c r="A1831" s="44">
        <v>1830</v>
      </c>
      <c r="B1831" s="215" t="s">
        <v>6938</v>
      </c>
      <c r="C1831" s="215">
        <v>23</v>
      </c>
      <c r="D1831" s="165" t="s">
        <v>2947</v>
      </c>
      <c r="E1831" s="334" t="s">
        <v>3203</v>
      </c>
      <c r="F1831" s="165">
        <v>547</v>
      </c>
      <c r="G1831" s="165">
        <v>535</v>
      </c>
      <c r="H1831" s="165">
        <v>2.7379873263334313</v>
      </c>
      <c r="I1831" s="165">
        <v>2.7283537820212285</v>
      </c>
      <c r="J1831" s="165" t="s">
        <v>11281</v>
      </c>
      <c r="K1831" s="165" t="s">
        <v>10706</v>
      </c>
      <c r="L1831" s="165">
        <v>27.23</v>
      </c>
      <c r="M1831" s="165">
        <v>100.96</v>
      </c>
      <c r="N1831" s="165"/>
      <c r="O1831" s="44" t="s">
        <v>18</v>
      </c>
      <c r="P1831" s="165" t="s">
        <v>11796</v>
      </c>
    </row>
    <row r="1832" spans="1:16" s="74" customFormat="1" ht="13" customHeight="1" x14ac:dyDescent="0.15">
      <c r="A1832" s="44">
        <v>1831</v>
      </c>
      <c r="B1832" s="215" t="s">
        <v>6938</v>
      </c>
      <c r="C1832" s="215">
        <v>23</v>
      </c>
      <c r="D1832" s="165" t="s">
        <v>2947</v>
      </c>
      <c r="E1832" s="334" t="s">
        <v>3203</v>
      </c>
      <c r="F1832" s="165">
        <v>1212</v>
      </c>
      <c r="G1832" s="165">
        <v>826</v>
      </c>
      <c r="H1832" s="165">
        <v>3.0835026198302669</v>
      </c>
      <c r="I1832" s="165">
        <v>2.9169800473203824</v>
      </c>
      <c r="J1832" s="165" t="s">
        <v>11281</v>
      </c>
      <c r="K1832" s="165" t="s">
        <v>10706</v>
      </c>
      <c r="L1832" s="165">
        <v>28.7</v>
      </c>
      <c r="M1832" s="165">
        <v>96.7</v>
      </c>
      <c r="N1832" s="165"/>
      <c r="O1832" s="44" t="s">
        <v>18</v>
      </c>
      <c r="P1832" s="165" t="s">
        <v>11797</v>
      </c>
    </row>
    <row r="1833" spans="1:16" s="74" customFormat="1" ht="13" customHeight="1" x14ac:dyDescent="0.15">
      <c r="A1833" s="44">
        <v>1832</v>
      </c>
      <c r="B1833" s="215" t="s">
        <v>6938</v>
      </c>
      <c r="C1833" s="215">
        <v>23</v>
      </c>
      <c r="D1833" s="165" t="s">
        <v>2947</v>
      </c>
      <c r="E1833" s="334" t="s">
        <v>3203</v>
      </c>
      <c r="F1833" s="165">
        <v>1131</v>
      </c>
      <c r="G1833" s="165">
        <v>851</v>
      </c>
      <c r="H1833" s="165">
        <v>3.0534626049254547</v>
      </c>
      <c r="I1833" s="165">
        <v>2.929929560084588</v>
      </c>
      <c r="J1833" s="165" t="s">
        <v>11281</v>
      </c>
      <c r="K1833" s="165" t="s">
        <v>10706</v>
      </c>
      <c r="L1833" s="165">
        <v>27.38</v>
      </c>
      <c r="M1833" s="165">
        <v>100.48</v>
      </c>
      <c r="N1833" s="165"/>
      <c r="O1833" s="44" t="s">
        <v>18</v>
      </c>
      <c r="P1833" s="165" t="s">
        <v>11798</v>
      </c>
    </row>
    <row r="1834" spans="1:16" s="74" customFormat="1" ht="13" customHeight="1" x14ac:dyDescent="0.15">
      <c r="A1834" s="44">
        <v>1833</v>
      </c>
      <c r="B1834" s="215" t="s">
        <v>6938</v>
      </c>
      <c r="C1834" s="215">
        <v>23</v>
      </c>
      <c r="D1834" s="165" t="s">
        <v>2947</v>
      </c>
      <c r="E1834" s="334" t="s">
        <v>3203</v>
      </c>
      <c r="F1834" s="165">
        <v>543</v>
      </c>
      <c r="G1834" s="165">
        <v>903.99999999999989</v>
      </c>
      <c r="H1834" s="165">
        <v>2.7347998295888467</v>
      </c>
      <c r="I1834" s="165">
        <v>2.9561684304753624</v>
      </c>
      <c r="J1834" s="165" t="s">
        <v>11281</v>
      </c>
      <c r="K1834" s="165" t="s">
        <v>10706</v>
      </c>
      <c r="L1834" s="165">
        <v>31.7</v>
      </c>
      <c r="M1834" s="165">
        <v>110.6</v>
      </c>
      <c r="N1834" s="165"/>
      <c r="O1834" s="44" t="s">
        <v>18</v>
      </c>
      <c r="P1834" s="165" t="s">
        <v>11799</v>
      </c>
    </row>
    <row r="1835" spans="1:16" s="74" customFormat="1" ht="13" customHeight="1" x14ac:dyDescent="0.15">
      <c r="A1835" s="44">
        <v>1834</v>
      </c>
      <c r="B1835" s="215" t="s">
        <v>6938</v>
      </c>
      <c r="C1835" s="215">
        <v>23</v>
      </c>
      <c r="D1835" s="165" t="s">
        <v>2947</v>
      </c>
      <c r="E1835" s="334" t="s">
        <v>3203</v>
      </c>
      <c r="F1835" s="165">
        <v>522</v>
      </c>
      <c r="G1835" s="165">
        <v>1197</v>
      </c>
      <c r="H1835" s="165">
        <v>2.7176705030022621</v>
      </c>
      <c r="I1835" s="165">
        <v>3.0780941504064101</v>
      </c>
      <c r="J1835" s="165" t="s">
        <v>11281</v>
      </c>
      <c r="K1835" s="165" t="s">
        <v>10706</v>
      </c>
      <c r="L1835" s="165">
        <v>28.7</v>
      </c>
      <c r="M1835" s="165">
        <v>96.7</v>
      </c>
      <c r="N1835" s="165"/>
      <c r="O1835" s="44" t="s">
        <v>18</v>
      </c>
      <c r="P1835" s="165" t="s">
        <v>11725</v>
      </c>
    </row>
    <row r="1836" spans="1:16" s="74" customFormat="1" ht="13" customHeight="1" x14ac:dyDescent="0.15">
      <c r="A1836" s="44">
        <v>1835</v>
      </c>
      <c r="B1836" s="215" t="s">
        <v>6938</v>
      </c>
      <c r="C1836" s="215">
        <v>23</v>
      </c>
      <c r="D1836" s="165" t="s">
        <v>2947</v>
      </c>
      <c r="E1836" s="334" t="s">
        <v>3203</v>
      </c>
      <c r="F1836" s="165">
        <v>851</v>
      </c>
      <c r="G1836" s="165">
        <v>662</v>
      </c>
      <c r="H1836" s="165">
        <v>2.929929560084588</v>
      </c>
      <c r="I1836" s="165">
        <v>2.8208579894397001</v>
      </c>
      <c r="J1836" s="165" t="s">
        <v>11281</v>
      </c>
      <c r="K1836" s="165" t="s">
        <v>10706</v>
      </c>
      <c r="L1836" s="165">
        <v>28.25</v>
      </c>
      <c r="M1836" s="165">
        <v>99.2</v>
      </c>
      <c r="N1836" s="165"/>
      <c r="O1836" s="44" t="s">
        <v>18</v>
      </c>
      <c r="P1836" s="165" t="s">
        <v>11801</v>
      </c>
    </row>
    <row r="1837" spans="1:16" s="74" customFormat="1" ht="13" customHeight="1" x14ac:dyDescent="0.15">
      <c r="A1837" s="44">
        <v>1836</v>
      </c>
      <c r="B1837" s="215" t="s">
        <v>6938</v>
      </c>
      <c r="C1837" s="215">
        <v>23</v>
      </c>
      <c r="D1837" s="165" t="s">
        <v>2947</v>
      </c>
      <c r="E1837" s="334" t="s">
        <v>3203</v>
      </c>
      <c r="F1837" s="165">
        <v>960</v>
      </c>
      <c r="G1837" s="165">
        <v>724</v>
      </c>
      <c r="H1837" s="165">
        <v>2.9822712330395675</v>
      </c>
      <c r="I1837" s="165">
        <v>2.8597385661971471</v>
      </c>
      <c r="J1837" s="165" t="s">
        <v>11281</v>
      </c>
      <c r="K1837" s="165" t="s">
        <v>10706</v>
      </c>
      <c r="L1837" s="165">
        <v>27.9</v>
      </c>
      <c r="M1837" s="165">
        <v>101.2</v>
      </c>
      <c r="N1837" s="165"/>
      <c r="O1837" s="44" t="s">
        <v>18</v>
      </c>
      <c r="P1837" s="165" t="s">
        <v>11802</v>
      </c>
    </row>
    <row r="1838" spans="1:16" s="74" customFormat="1" ht="13" customHeight="1" x14ac:dyDescent="0.15">
      <c r="A1838" s="44">
        <v>1837</v>
      </c>
      <c r="B1838" s="215" t="s">
        <v>6938</v>
      </c>
      <c r="C1838" s="215">
        <v>23</v>
      </c>
      <c r="D1838" s="165" t="s">
        <v>2947</v>
      </c>
      <c r="E1838" s="334" t="s">
        <v>3203</v>
      </c>
      <c r="F1838" s="165">
        <v>701</v>
      </c>
      <c r="G1838" s="165">
        <v>952</v>
      </c>
      <c r="H1838" s="165">
        <v>2.845718017966659</v>
      </c>
      <c r="I1838" s="165">
        <v>2.9786369483844743</v>
      </c>
      <c r="J1838" s="165" t="s">
        <v>11281</v>
      </c>
      <c r="K1838" s="165" t="s">
        <v>10706</v>
      </c>
      <c r="L1838" s="165">
        <v>30.1</v>
      </c>
      <c r="M1838" s="165">
        <v>95</v>
      </c>
      <c r="N1838" s="165"/>
      <c r="O1838" s="44" t="s">
        <v>18</v>
      </c>
      <c r="P1838" s="165" t="s">
        <v>11803</v>
      </c>
    </row>
    <row r="1839" spans="1:16" s="74" customFormat="1" ht="13" customHeight="1" x14ac:dyDescent="0.15">
      <c r="A1839" s="44">
        <v>1838</v>
      </c>
      <c r="B1839" s="215" t="s">
        <v>6938</v>
      </c>
      <c r="C1839" s="215">
        <v>23</v>
      </c>
      <c r="D1839" s="165" t="s">
        <v>2947</v>
      </c>
      <c r="E1839" s="334" t="s">
        <v>3203</v>
      </c>
      <c r="F1839" s="165">
        <v>473.00000000000011</v>
      </c>
      <c r="G1839" s="165">
        <v>965</v>
      </c>
      <c r="H1839" s="165">
        <v>2.6748611407378111</v>
      </c>
      <c r="I1839" s="165">
        <v>2.9845273133437931</v>
      </c>
      <c r="J1839" s="165" t="s">
        <v>11281</v>
      </c>
      <c r="K1839" s="165" t="s">
        <v>10706</v>
      </c>
      <c r="L1839" s="165">
        <v>33.5</v>
      </c>
      <c r="M1839" s="165">
        <v>106.6</v>
      </c>
      <c r="N1839" s="165"/>
      <c r="O1839" s="44" t="s">
        <v>18</v>
      </c>
      <c r="P1839" s="165" t="s">
        <v>11884</v>
      </c>
    </row>
    <row r="1840" spans="1:16" s="74" customFormat="1" ht="13" customHeight="1" x14ac:dyDescent="0.15">
      <c r="A1840" s="44">
        <v>1839</v>
      </c>
      <c r="B1840" s="215" t="s">
        <v>6938</v>
      </c>
      <c r="C1840" s="215">
        <v>23</v>
      </c>
      <c r="D1840" s="165" t="s">
        <v>2947</v>
      </c>
      <c r="E1840" s="334" t="s">
        <v>3203</v>
      </c>
      <c r="F1840" s="165">
        <v>1212</v>
      </c>
      <c r="G1840" s="165">
        <v>1109</v>
      </c>
      <c r="H1840" s="165">
        <v>3.0835026198302669</v>
      </c>
      <c r="I1840" s="165">
        <v>3.0449315461491602</v>
      </c>
      <c r="J1840" s="165" t="s">
        <v>11281</v>
      </c>
      <c r="K1840" s="165" t="s">
        <v>10706</v>
      </c>
      <c r="L1840" s="165">
        <v>27.53</v>
      </c>
      <c r="M1840" s="165">
        <v>99.51</v>
      </c>
      <c r="N1840" s="165"/>
      <c r="O1840" s="44" t="s">
        <v>18</v>
      </c>
      <c r="P1840" s="165" t="s">
        <v>11883</v>
      </c>
    </row>
    <row r="1841" spans="1:16" s="74" customFormat="1" ht="13" customHeight="1" x14ac:dyDescent="0.15">
      <c r="A1841" s="44">
        <v>1840</v>
      </c>
      <c r="B1841" s="215" t="s">
        <v>6938</v>
      </c>
      <c r="C1841" s="215">
        <v>23</v>
      </c>
      <c r="D1841" s="165" t="s">
        <v>2947</v>
      </c>
      <c r="E1841" s="334" t="s">
        <v>3203</v>
      </c>
      <c r="F1841" s="165">
        <v>683</v>
      </c>
      <c r="G1841" s="165">
        <v>1137</v>
      </c>
      <c r="H1841" s="165">
        <v>2.8344207036815332</v>
      </c>
      <c r="I1841" s="165">
        <v>3.0557604646877348</v>
      </c>
      <c r="J1841" s="165" t="s">
        <v>11281</v>
      </c>
      <c r="K1841" s="165" t="s">
        <v>10706</v>
      </c>
      <c r="L1841" s="165">
        <v>34.549999999999997</v>
      </c>
      <c r="M1841" s="165">
        <v>105.88</v>
      </c>
      <c r="N1841" s="165"/>
      <c r="O1841" s="44" t="s">
        <v>18</v>
      </c>
      <c r="P1841" s="165" t="s">
        <v>11967</v>
      </c>
    </row>
    <row r="1842" spans="1:16" s="74" customFormat="1" ht="13" customHeight="1" x14ac:dyDescent="0.15">
      <c r="A1842" s="44">
        <v>1841</v>
      </c>
      <c r="B1842" s="215" t="s">
        <v>6938</v>
      </c>
      <c r="C1842" s="215">
        <v>23</v>
      </c>
      <c r="D1842" s="165" t="s">
        <v>2947</v>
      </c>
      <c r="E1842" s="334" t="s">
        <v>3203</v>
      </c>
      <c r="F1842" s="165">
        <v>660</v>
      </c>
      <c r="G1842" s="165">
        <v>1354</v>
      </c>
      <c r="H1842" s="165">
        <v>2.8195439355418679</v>
      </c>
      <c r="I1842" s="165">
        <v>3.1316186643491242</v>
      </c>
      <c r="J1842" s="165" t="s">
        <v>11281</v>
      </c>
      <c r="K1842" s="165" t="s">
        <v>10706</v>
      </c>
      <c r="L1842" s="165">
        <v>33.35</v>
      </c>
      <c r="M1842" s="165">
        <v>108.35</v>
      </c>
      <c r="N1842" s="165"/>
      <c r="O1842" s="44" t="s">
        <v>18</v>
      </c>
      <c r="P1842" s="165" t="s">
        <v>12041</v>
      </c>
    </row>
    <row r="1843" spans="1:16" s="74" customFormat="1" ht="13" customHeight="1" x14ac:dyDescent="0.15">
      <c r="A1843" s="44">
        <v>1842</v>
      </c>
      <c r="B1843" s="215" t="s">
        <v>6938</v>
      </c>
      <c r="C1843" s="215">
        <v>23</v>
      </c>
      <c r="D1843" s="165" t="s">
        <v>2947</v>
      </c>
      <c r="E1843" s="334" t="s">
        <v>3203</v>
      </c>
      <c r="F1843" s="165">
        <v>700</v>
      </c>
      <c r="G1843" s="165">
        <v>1531</v>
      </c>
      <c r="H1843" s="165">
        <v>2.8450980400142569</v>
      </c>
      <c r="I1843" s="165">
        <v>3.1849751906982604</v>
      </c>
      <c r="J1843" s="165" t="s">
        <v>11281</v>
      </c>
      <c r="K1843" s="165" t="s">
        <v>10706</v>
      </c>
      <c r="L1843" s="165">
        <v>33.9</v>
      </c>
      <c r="M1843" s="165">
        <v>107.2</v>
      </c>
      <c r="N1843" s="165"/>
      <c r="O1843" s="44" t="s">
        <v>18</v>
      </c>
      <c r="P1843" s="165" t="s">
        <v>12042</v>
      </c>
    </row>
    <row r="1844" spans="1:16" s="74" customFormat="1" ht="13" customHeight="1" x14ac:dyDescent="0.15">
      <c r="A1844" s="44">
        <v>1843</v>
      </c>
      <c r="B1844" s="215" t="s">
        <v>6938</v>
      </c>
      <c r="C1844" s="215">
        <v>23</v>
      </c>
      <c r="D1844" s="165" t="s">
        <v>2947</v>
      </c>
      <c r="E1844" s="334" t="s">
        <v>3203</v>
      </c>
      <c r="F1844" s="165">
        <v>718</v>
      </c>
      <c r="G1844" s="165">
        <v>1060</v>
      </c>
      <c r="H1844" s="165">
        <v>2.8561244442423002</v>
      </c>
      <c r="I1844" s="165">
        <v>3.02530586526477</v>
      </c>
      <c r="J1844" s="165" t="s">
        <v>11281</v>
      </c>
      <c r="K1844" s="165" t="s">
        <v>10706</v>
      </c>
      <c r="L1844" s="165">
        <v>30.2</v>
      </c>
      <c r="M1844" s="165">
        <v>94.9</v>
      </c>
      <c r="N1844" s="165"/>
      <c r="O1844" s="44" t="s">
        <v>18</v>
      </c>
      <c r="P1844" s="165" t="s">
        <v>12045</v>
      </c>
    </row>
    <row r="1845" spans="1:16" s="74" customFormat="1" ht="13" customHeight="1" x14ac:dyDescent="0.15">
      <c r="A1845" s="44">
        <v>1844</v>
      </c>
      <c r="B1845" s="215" t="s">
        <v>6938</v>
      </c>
      <c r="C1845" s="215">
        <v>23</v>
      </c>
      <c r="D1845" s="165" t="s">
        <v>2947</v>
      </c>
      <c r="E1845" s="334" t="s">
        <v>3203</v>
      </c>
      <c r="F1845" s="165">
        <v>1173</v>
      </c>
      <c r="G1845" s="165">
        <v>1064</v>
      </c>
      <c r="H1845" s="165">
        <v>3.0692980121155289</v>
      </c>
      <c r="I1845" s="165">
        <v>3.02694162795903</v>
      </c>
      <c r="J1845" s="165" t="s">
        <v>11281</v>
      </c>
      <c r="K1845" s="165" t="s">
        <v>10706</v>
      </c>
      <c r="L1845" s="165">
        <v>30</v>
      </c>
      <c r="M1845" s="165">
        <v>101</v>
      </c>
      <c r="N1845" s="165"/>
      <c r="O1845" s="44" t="s">
        <v>18</v>
      </c>
      <c r="P1845" s="165" t="s">
        <v>12046</v>
      </c>
    </row>
    <row r="1846" spans="1:16" s="74" customFormat="1" ht="13" customHeight="1" x14ac:dyDescent="0.15">
      <c r="A1846" s="44">
        <v>1845</v>
      </c>
      <c r="B1846" s="215" t="s">
        <v>6938</v>
      </c>
      <c r="C1846" s="215">
        <v>23</v>
      </c>
      <c r="D1846" s="165" t="s">
        <v>2947</v>
      </c>
      <c r="E1846" s="334" t="s">
        <v>3204</v>
      </c>
      <c r="F1846" s="165">
        <v>703</v>
      </c>
      <c r="G1846" s="165">
        <v>605</v>
      </c>
      <c r="H1846" s="165">
        <v>2.846955325019823</v>
      </c>
      <c r="I1846" s="165">
        <v>2.781755374652469</v>
      </c>
      <c r="J1846" s="165" t="s">
        <v>11281</v>
      </c>
      <c r="K1846" s="165" t="s">
        <v>10706</v>
      </c>
      <c r="L1846" s="165">
        <v>24.8</v>
      </c>
      <c r="M1846" s="165">
        <v>106.29</v>
      </c>
      <c r="N1846" s="165"/>
      <c r="O1846" s="44" t="s">
        <v>18</v>
      </c>
      <c r="P1846" s="165" t="s">
        <v>12120</v>
      </c>
    </row>
    <row r="1847" spans="1:16" s="74" customFormat="1" ht="13" customHeight="1" x14ac:dyDescent="0.15">
      <c r="A1847" s="44">
        <v>1846</v>
      </c>
      <c r="B1847" s="215" t="s">
        <v>6938</v>
      </c>
      <c r="C1847" s="215">
        <v>23</v>
      </c>
      <c r="D1847" s="165" t="s">
        <v>2947</v>
      </c>
      <c r="E1847" s="334" t="s">
        <v>3204</v>
      </c>
      <c r="F1847" s="165">
        <v>660</v>
      </c>
      <c r="G1847" s="165">
        <v>609</v>
      </c>
      <c r="H1847" s="165">
        <v>2.8195439355418679</v>
      </c>
      <c r="I1847" s="165">
        <v>2.7846172926328756</v>
      </c>
      <c r="J1847" s="165" t="s">
        <v>11281</v>
      </c>
      <c r="K1847" s="165" t="s">
        <v>10706</v>
      </c>
      <c r="L1847" s="165">
        <v>26.37</v>
      </c>
      <c r="M1847" s="165">
        <v>100.34</v>
      </c>
      <c r="N1847" s="165"/>
      <c r="O1847" s="44" t="s">
        <v>18</v>
      </c>
      <c r="P1847" s="165" t="s">
        <v>12121</v>
      </c>
    </row>
    <row r="1848" spans="1:16" s="74" customFormat="1" ht="13" customHeight="1" x14ac:dyDescent="0.15">
      <c r="A1848" s="44">
        <v>1847</v>
      </c>
      <c r="B1848" s="215" t="s">
        <v>6938</v>
      </c>
      <c r="C1848" s="215">
        <v>23</v>
      </c>
      <c r="D1848" s="165" t="s">
        <v>2947</v>
      </c>
      <c r="E1848" s="334" t="s">
        <v>3204</v>
      </c>
      <c r="F1848" s="165">
        <v>648</v>
      </c>
      <c r="G1848" s="165">
        <v>686</v>
      </c>
      <c r="H1848" s="165">
        <v>2.8115750058705928</v>
      </c>
      <c r="I1848" s="165">
        <v>2.836324115706752</v>
      </c>
      <c r="J1848" s="165" t="s">
        <v>11281</v>
      </c>
      <c r="K1848" s="165" t="s">
        <v>10706</v>
      </c>
      <c r="L1848" s="165">
        <v>24.95</v>
      </c>
      <c r="M1848" s="165">
        <v>106.29</v>
      </c>
      <c r="N1848" s="165"/>
      <c r="O1848" s="44" t="s">
        <v>18</v>
      </c>
      <c r="P1848" s="165" t="s">
        <v>12048</v>
      </c>
    </row>
    <row r="1849" spans="1:16" s="74" customFormat="1" ht="13" customHeight="1" x14ac:dyDescent="0.15">
      <c r="A1849" s="44">
        <v>1848</v>
      </c>
      <c r="B1849" s="215" t="s">
        <v>6938</v>
      </c>
      <c r="C1849" s="215">
        <v>23</v>
      </c>
      <c r="D1849" s="165" t="s">
        <v>2947</v>
      </c>
      <c r="E1849" s="334" t="s">
        <v>3204</v>
      </c>
      <c r="F1849" s="165">
        <v>684</v>
      </c>
      <c r="G1849" s="165">
        <v>702</v>
      </c>
      <c r="H1849" s="165">
        <v>2.8350561017201157</v>
      </c>
      <c r="I1849" s="165">
        <v>2.8463371121298047</v>
      </c>
      <c r="J1849" s="165" t="s">
        <v>11281</v>
      </c>
      <c r="K1849" s="165" t="s">
        <v>10706</v>
      </c>
      <c r="L1849" s="165">
        <v>25.37</v>
      </c>
      <c r="M1849" s="165">
        <v>99.74</v>
      </c>
      <c r="N1849" s="165"/>
      <c r="O1849" s="44" t="s">
        <v>18</v>
      </c>
      <c r="P1849" s="165" t="s">
        <v>12049</v>
      </c>
    </row>
    <row r="1850" spans="1:16" s="74" customFormat="1" ht="13" customHeight="1" x14ac:dyDescent="0.15">
      <c r="A1850" s="44">
        <v>1849</v>
      </c>
      <c r="B1850" s="215" t="s">
        <v>6938</v>
      </c>
      <c r="C1850" s="215">
        <v>23</v>
      </c>
      <c r="D1850" s="165" t="s">
        <v>2947</v>
      </c>
      <c r="E1850" s="334" t="s">
        <v>3204</v>
      </c>
      <c r="F1850" s="165">
        <v>698</v>
      </c>
      <c r="G1850" s="165">
        <v>744</v>
      </c>
      <c r="H1850" s="165">
        <v>2.84385542262316</v>
      </c>
      <c r="I1850" s="165">
        <v>2.8715729355458781</v>
      </c>
      <c r="J1850" s="165" t="s">
        <v>11281</v>
      </c>
      <c r="K1850" s="165" t="s">
        <v>10706</v>
      </c>
      <c r="L1850" s="165">
        <v>25.28</v>
      </c>
      <c r="M1850" s="165">
        <v>99.85</v>
      </c>
      <c r="N1850" s="165"/>
      <c r="O1850" s="44" t="s">
        <v>18</v>
      </c>
      <c r="P1850" s="165" t="s">
        <v>11977</v>
      </c>
    </row>
    <row r="1851" spans="1:16" s="74" customFormat="1" ht="13" customHeight="1" x14ac:dyDescent="0.15">
      <c r="A1851" s="44">
        <v>1850</v>
      </c>
      <c r="B1851" s="215" t="s">
        <v>6938</v>
      </c>
      <c r="C1851" s="215">
        <v>23</v>
      </c>
      <c r="D1851" s="165" t="s">
        <v>2947</v>
      </c>
      <c r="E1851" s="334" t="s">
        <v>3204</v>
      </c>
      <c r="F1851" s="165">
        <v>616</v>
      </c>
      <c r="G1851" s="165">
        <v>764</v>
      </c>
      <c r="H1851" s="165">
        <v>2.7895807121644256</v>
      </c>
      <c r="I1851" s="165">
        <v>2.8830933585756902</v>
      </c>
      <c r="J1851" s="165" t="s">
        <v>11281</v>
      </c>
      <c r="K1851" s="165" t="s">
        <v>10706</v>
      </c>
      <c r="L1851" s="165">
        <v>25.58</v>
      </c>
      <c r="M1851" s="165">
        <v>99.8</v>
      </c>
      <c r="N1851" s="165"/>
      <c r="O1851" s="44" t="s">
        <v>18</v>
      </c>
      <c r="P1851" s="165" t="s">
        <v>11978</v>
      </c>
    </row>
    <row r="1852" spans="1:16" s="74" customFormat="1" ht="13" customHeight="1" x14ac:dyDescent="0.15">
      <c r="A1852" s="44">
        <v>1851</v>
      </c>
      <c r="B1852" s="215" t="s">
        <v>6938</v>
      </c>
      <c r="C1852" s="215">
        <v>23</v>
      </c>
      <c r="D1852" s="165" t="s">
        <v>2947</v>
      </c>
      <c r="E1852" s="334" t="s">
        <v>3204</v>
      </c>
      <c r="F1852" s="165">
        <v>1028</v>
      </c>
      <c r="G1852" s="165">
        <v>993</v>
      </c>
      <c r="H1852" s="165">
        <v>3.0119931146592567</v>
      </c>
      <c r="I1852" s="165">
        <v>2.996949248495381</v>
      </c>
      <c r="J1852" s="165" t="s">
        <v>11281</v>
      </c>
      <c r="K1852" s="165" t="s">
        <v>10706</v>
      </c>
      <c r="L1852" s="165">
        <v>24.73</v>
      </c>
      <c r="M1852" s="165">
        <v>106.23</v>
      </c>
      <c r="N1852" s="165"/>
      <c r="O1852" s="44" t="s">
        <v>18</v>
      </c>
      <c r="P1852" s="165" t="s">
        <v>11979</v>
      </c>
    </row>
    <row r="1853" spans="1:16" s="74" customFormat="1" ht="13" customHeight="1" x14ac:dyDescent="0.15">
      <c r="A1853" s="44">
        <v>1852</v>
      </c>
      <c r="B1853" s="215" t="s">
        <v>6938</v>
      </c>
      <c r="C1853" s="215">
        <v>23</v>
      </c>
      <c r="D1853" s="165" t="s">
        <v>2947</v>
      </c>
      <c r="E1853" s="334" t="s">
        <v>3204</v>
      </c>
      <c r="F1853" s="165">
        <v>1079</v>
      </c>
      <c r="G1853" s="165">
        <v>1010</v>
      </c>
      <c r="H1853" s="165">
        <v>3.0330214446829098</v>
      </c>
      <c r="I1853" s="165">
        <v>3.0043213737826426</v>
      </c>
      <c r="J1853" s="165" t="s">
        <v>11281</v>
      </c>
      <c r="K1853" s="165" t="s">
        <v>10706</v>
      </c>
      <c r="L1853" s="165">
        <v>26.73</v>
      </c>
      <c r="M1853" s="165">
        <v>101.34</v>
      </c>
      <c r="N1853" s="165"/>
      <c r="O1853" s="44" t="s">
        <v>18</v>
      </c>
      <c r="P1853" s="165" t="s">
        <v>11980</v>
      </c>
    </row>
    <row r="1854" spans="1:16" s="74" customFormat="1" ht="13" customHeight="1" x14ac:dyDescent="0.15">
      <c r="A1854" s="44">
        <v>1853</v>
      </c>
      <c r="B1854" s="215" t="s">
        <v>6938</v>
      </c>
      <c r="C1854" s="215">
        <v>23</v>
      </c>
      <c r="D1854" s="165" t="s">
        <v>2947</v>
      </c>
      <c r="E1854" s="334" t="s">
        <v>3204</v>
      </c>
      <c r="F1854" s="165">
        <v>669</v>
      </c>
      <c r="G1854" s="165">
        <v>1046</v>
      </c>
      <c r="H1854" s="165">
        <v>2.8254261177678228</v>
      </c>
      <c r="I1854" s="165">
        <v>3.019531684531255</v>
      </c>
      <c r="J1854" s="165" t="s">
        <v>11281</v>
      </c>
      <c r="K1854" s="165" t="s">
        <v>10706</v>
      </c>
      <c r="L1854" s="165">
        <v>25.43</v>
      </c>
      <c r="M1854" s="165">
        <v>99.62</v>
      </c>
      <c r="N1854" s="165"/>
      <c r="O1854" s="44" t="s">
        <v>18</v>
      </c>
      <c r="P1854" s="165" t="s">
        <v>12055</v>
      </c>
    </row>
    <row r="1855" spans="1:16" s="74" customFormat="1" ht="13" customHeight="1" x14ac:dyDescent="0.15">
      <c r="A1855" s="44">
        <v>1854</v>
      </c>
      <c r="B1855" s="215" t="s">
        <v>6938</v>
      </c>
      <c r="C1855" s="215">
        <v>23</v>
      </c>
      <c r="D1855" s="165" t="s">
        <v>2947</v>
      </c>
      <c r="E1855" s="334" t="s">
        <v>3204</v>
      </c>
      <c r="F1855" s="165">
        <v>1111</v>
      </c>
      <c r="G1855" s="165">
        <v>1099</v>
      </c>
      <c r="H1855" s="165">
        <v>3.0457140589408676</v>
      </c>
      <c r="I1855" s="165">
        <v>3.0409976924234901</v>
      </c>
      <c r="J1855" s="165" t="s">
        <v>11281</v>
      </c>
      <c r="K1855" s="165" t="s">
        <v>10706</v>
      </c>
      <c r="L1855" s="165">
        <v>26.6</v>
      </c>
      <c r="M1855" s="165">
        <v>101.2</v>
      </c>
      <c r="N1855" s="165"/>
      <c r="O1855" s="44" t="s">
        <v>18</v>
      </c>
      <c r="P1855" s="165" t="s">
        <v>12056</v>
      </c>
    </row>
    <row r="1856" spans="1:16" s="74" customFormat="1" ht="13" customHeight="1" x14ac:dyDescent="0.15">
      <c r="A1856" s="44">
        <v>1855</v>
      </c>
      <c r="B1856" s="215" t="s">
        <v>6938</v>
      </c>
      <c r="C1856" s="215">
        <v>23</v>
      </c>
      <c r="D1856" s="165" t="s">
        <v>2947</v>
      </c>
      <c r="E1856" s="334" t="s">
        <v>3204</v>
      </c>
      <c r="F1856" s="165">
        <v>1140</v>
      </c>
      <c r="G1856" s="165">
        <v>1280</v>
      </c>
      <c r="H1856" s="165">
        <v>3.0569048513364727</v>
      </c>
      <c r="I1856" s="165">
        <v>3.1072099696478679</v>
      </c>
      <c r="J1856" s="165" t="s">
        <v>11281</v>
      </c>
      <c r="K1856" s="165" t="s">
        <v>10706</v>
      </c>
      <c r="L1856" s="165">
        <v>26</v>
      </c>
      <c r="M1856" s="165">
        <v>101.7</v>
      </c>
      <c r="N1856" s="165"/>
      <c r="O1856" s="44" t="s">
        <v>18</v>
      </c>
      <c r="P1856" s="165" t="s">
        <v>12057</v>
      </c>
    </row>
    <row r="1857" spans="1:16" s="74" customFormat="1" ht="13" customHeight="1" x14ac:dyDescent="0.15">
      <c r="A1857" s="44">
        <v>1856</v>
      </c>
      <c r="B1857" s="215" t="s">
        <v>6938</v>
      </c>
      <c r="C1857" s="215">
        <v>23</v>
      </c>
      <c r="D1857" s="165" t="s">
        <v>2947</v>
      </c>
      <c r="E1857" s="334" t="s">
        <v>3204</v>
      </c>
      <c r="F1857" s="165">
        <v>952</v>
      </c>
      <c r="G1857" s="165">
        <v>1306</v>
      </c>
      <c r="H1857" s="165">
        <v>2.9786369483844743</v>
      </c>
      <c r="I1857" s="165">
        <v>3.1159431769390546</v>
      </c>
      <c r="J1857" s="165" t="s">
        <v>11281</v>
      </c>
      <c r="K1857" s="165" t="s">
        <v>10706</v>
      </c>
      <c r="L1857" s="165">
        <v>25.43</v>
      </c>
      <c r="M1857" s="165">
        <v>99.74</v>
      </c>
      <c r="N1857" s="165"/>
      <c r="O1857" s="44" t="s">
        <v>18</v>
      </c>
      <c r="P1857" s="165" t="s">
        <v>12058</v>
      </c>
    </row>
    <row r="1858" spans="1:16" s="74" customFormat="1" ht="13" customHeight="1" x14ac:dyDescent="0.15">
      <c r="A1858" s="44">
        <v>1857</v>
      </c>
      <c r="B1858" s="215" t="s">
        <v>6938</v>
      </c>
      <c r="C1858" s="215">
        <v>23</v>
      </c>
      <c r="D1858" s="165" t="s">
        <v>2947</v>
      </c>
      <c r="E1858" s="334" t="s">
        <v>3204</v>
      </c>
      <c r="F1858" s="165">
        <v>768</v>
      </c>
      <c r="G1858" s="165">
        <v>644</v>
      </c>
      <c r="H1858" s="165">
        <v>2.8853612200315126</v>
      </c>
      <c r="I1858" s="165">
        <v>2.808885867359812</v>
      </c>
      <c r="J1858" s="165" t="s">
        <v>11281</v>
      </c>
      <c r="K1858" s="165" t="s">
        <v>10706</v>
      </c>
      <c r="L1858" s="165">
        <v>25.28</v>
      </c>
      <c r="M1858" s="165">
        <v>99.79</v>
      </c>
      <c r="N1858" s="165"/>
      <c r="O1858" s="44" t="s">
        <v>18</v>
      </c>
      <c r="P1858" s="165" t="s">
        <v>11985</v>
      </c>
    </row>
    <row r="1859" spans="1:16" s="74" customFormat="1" ht="13" customHeight="1" x14ac:dyDescent="0.15">
      <c r="A1859" s="44">
        <v>1858</v>
      </c>
      <c r="B1859" s="215" t="s">
        <v>6938</v>
      </c>
      <c r="C1859" s="215">
        <v>23</v>
      </c>
      <c r="D1859" s="165" t="s">
        <v>2947</v>
      </c>
      <c r="E1859" s="334" t="s">
        <v>3204</v>
      </c>
      <c r="F1859" s="165">
        <v>713</v>
      </c>
      <c r="G1859" s="165">
        <v>752</v>
      </c>
      <c r="H1859" s="165">
        <v>2.8530895298518657</v>
      </c>
      <c r="I1859" s="165">
        <v>2.8762178405916421</v>
      </c>
      <c r="J1859" s="165" t="s">
        <v>11281</v>
      </c>
      <c r="K1859" s="165" t="s">
        <v>10706</v>
      </c>
      <c r="L1859" s="165">
        <v>25.87</v>
      </c>
      <c r="M1859" s="165">
        <v>99.74</v>
      </c>
      <c r="N1859" s="165"/>
      <c r="O1859" s="44" t="s">
        <v>18</v>
      </c>
      <c r="P1859" s="165" t="s">
        <v>11986</v>
      </c>
    </row>
    <row r="1860" spans="1:16" s="74" customFormat="1" ht="13" customHeight="1" x14ac:dyDescent="0.15">
      <c r="A1860" s="44">
        <v>1859</v>
      </c>
      <c r="B1860" s="215" t="s">
        <v>6938</v>
      </c>
      <c r="C1860" s="215">
        <v>23</v>
      </c>
      <c r="D1860" s="165" t="s">
        <v>2947</v>
      </c>
      <c r="E1860" s="334" t="s">
        <v>3204</v>
      </c>
      <c r="F1860" s="165">
        <v>857</v>
      </c>
      <c r="G1860" s="165">
        <v>865</v>
      </c>
      <c r="H1860" s="165">
        <v>2.9329808219231976</v>
      </c>
      <c r="I1860" s="165">
        <v>2.9370161074648138</v>
      </c>
      <c r="J1860" s="165" t="s">
        <v>11281</v>
      </c>
      <c r="K1860" s="165" t="s">
        <v>10706</v>
      </c>
      <c r="L1860" s="165">
        <v>25.72</v>
      </c>
      <c r="M1860" s="165">
        <v>99.38</v>
      </c>
      <c r="N1860" s="165"/>
      <c r="O1860" s="44" t="s">
        <v>18</v>
      </c>
      <c r="P1860" s="165" t="s">
        <v>11910</v>
      </c>
    </row>
    <row r="1861" spans="1:16" s="74" customFormat="1" ht="13" customHeight="1" x14ac:dyDescent="0.15">
      <c r="A1861" s="44">
        <v>1860</v>
      </c>
      <c r="B1861" s="215" t="s">
        <v>6938</v>
      </c>
      <c r="C1861" s="215">
        <v>23</v>
      </c>
      <c r="D1861" s="165" t="s">
        <v>2947</v>
      </c>
      <c r="E1861" s="334" t="s">
        <v>3204</v>
      </c>
      <c r="F1861" s="165">
        <v>681</v>
      </c>
      <c r="G1861" s="165">
        <v>939</v>
      </c>
      <c r="H1861" s="165">
        <v>2.8331471119127847</v>
      </c>
      <c r="I1861" s="165">
        <v>2.9726655922661105</v>
      </c>
      <c r="J1861" s="165" t="s">
        <v>11281</v>
      </c>
      <c r="K1861" s="165" t="s">
        <v>10706</v>
      </c>
      <c r="L1861" s="165">
        <v>25.58</v>
      </c>
      <c r="M1861" s="165">
        <v>99.62</v>
      </c>
      <c r="N1861" s="165"/>
      <c r="O1861" s="44" t="s">
        <v>18</v>
      </c>
      <c r="P1861" s="165" t="s">
        <v>11752</v>
      </c>
    </row>
    <row r="1862" spans="1:16" s="74" customFormat="1" ht="13" customHeight="1" x14ac:dyDescent="0.15">
      <c r="A1862" s="44">
        <v>1861</v>
      </c>
      <c r="B1862" s="215" t="s">
        <v>6938</v>
      </c>
      <c r="C1862" s="215">
        <v>23</v>
      </c>
      <c r="D1862" s="165" t="s">
        <v>2947</v>
      </c>
      <c r="E1862" s="334" t="s">
        <v>3204</v>
      </c>
      <c r="F1862" s="165">
        <v>683</v>
      </c>
      <c r="G1862" s="165">
        <v>533</v>
      </c>
      <c r="H1862" s="165">
        <v>2.8344207036815332</v>
      </c>
      <c r="I1862" s="165">
        <v>2.7267272090265728</v>
      </c>
      <c r="J1862" s="165" t="s">
        <v>11281</v>
      </c>
      <c r="K1862" s="165" t="s">
        <v>10706</v>
      </c>
      <c r="L1862" s="165">
        <v>26.45</v>
      </c>
      <c r="M1862" s="165">
        <v>100.76</v>
      </c>
      <c r="N1862" s="165"/>
      <c r="O1862" s="44" t="s">
        <v>18</v>
      </c>
      <c r="P1862" s="165" t="s">
        <v>11677</v>
      </c>
    </row>
    <row r="1863" spans="1:16" s="74" customFormat="1" ht="13" customHeight="1" x14ac:dyDescent="0.15">
      <c r="A1863" s="44">
        <v>1862</v>
      </c>
      <c r="B1863" s="215" t="s">
        <v>6938</v>
      </c>
      <c r="C1863" s="215">
        <v>23</v>
      </c>
      <c r="D1863" s="165" t="s">
        <v>2947</v>
      </c>
      <c r="E1863" s="334" t="s">
        <v>3204</v>
      </c>
      <c r="F1863" s="165">
        <v>733</v>
      </c>
      <c r="G1863" s="165">
        <v>814</v>
      </c>
      <c r="H1863" s="165">
        <v>2.8651039746411278</v>
      </c>
      <c r="I1863" s="165">
        <v>2.9106244048892003</v>
      </c>
      <c r="J1863" s="165" t="s">
        <v>11281</v>
      </c>
      <c r="K1863" s="165" t="s">
        <v>10706</v>
      </c>
      <c r="L1863" s="165">
        <v>26.73</v>
      </c>
      <c r="M1863" s="165">
        <v>104.41</v>
      </c>
      <c r="N1863" s="165"/>
      <c r="O1863" s="44" t="s">
        <v>18</v>
      </c>
      <c r="P1863" s="165" t="s">
        <v>11678</v>
      </c>
    </row>
    <row r="1864" spans="1:16" s="74" customFormat="1" ht="13" customHeight="1" x14ac:dyDescent="0.15">
      <c r="A1864" s="44">
        <v>1863</v>
      </c>
      <c r="B1864" s="215" t="s">
        <v>6938</v>
      </c>
      <c r="C1864" s="215">
        <v>23</v>
      </c>
      <c r="D1864" s="165" t="s">
        <v>2947</v>
      </c>
      <c r="E1864" s="334" t="s">
        <v>3204</v>
      </c>
      <c r="F1864" s="165">
        <v>745</v>
      </c>
      <c r="G1864" s="165">
        <v>826</v>
      </c>
      <c r="H1864" s="165">
        <v>2.8721562727482928</v>
      </c>
      <c r="I1864" s="165">
        <v>2.9169800473203824</v>
      </c>
      <c r="J1864" s="165" t="s">
        <v>11281</v>
      </c>
      <c r="K1864" s="165" t="s">
        <v>10706</v>
      </c>
      <c r="L1864" s="165">
        <v>26.02</v>
      </c>
      <c r="M1864" s="165">
        <v>99.38</v>
      </c>
      <c r="N1864" s="165"/>
      <c r="O1864" s="44" t="s">
        <v>18</v>
      </c>
      <c r="P1864" s="165" t="s">
        <v>11679</v>
      </c>
    </row>
    <row r="1865" spans="1:16" s="74" customFormat="1" ht="13" customHeight="1" x14ac:dyDescent="0.15">
      <c r="A1865" s="44">
        <v>1864</v>
      </c>
      <c r="B1865" s="215" t="s">
        <v>6938</v>
      </c>
      <c r="C1865" s="215">
        <v>23</v>
      </c>
      <c r="D1865" s="165" t="s">
        <v>2947</v>
      </c>
      <c r="E1865" s="334" t="s">
        <v>3204</v>
      </c>
      <c r="F1865" s="165">
        <v>1272</v>
      </c>
      <c r="G1865" s="165">
        <v>1080</v>
      </c>
      <c r="H1865" s="165">
        <v>3.1044871113123955</v>
      </c>
      <c r="I1865" s="165">
        <v>3.0334237554869499</v>
      </c>
      <c r="J1865" s="165" t="s">
        <v>11281</v>
      </c>
      <c r="K1865" s="165" t="s">
        <v>10706</v>
      </c>
      <c r="L1865" s="165">
        <v>26.7</v>
      </c>
      <c r="M1865" s="165">
        <v>100.7</v>
      </c>
      <c r="N1865" s="165"/>
      <c r="O1865" s="44" t="s">
        <v>18</v>
      </c>
      <c r="P1865" s="165" t="s">
        <v>11754</v>
      </c>
    </row>
    <row r="1866" spans="1:16" s="74" customFormat="1" ht="13" customHeight="1" x14ac:dyDescent="0.15">
      <c r="A1866" s="44">
        <v>1865</v>
      </c>
      <c r="B1866" s="215" t="s">
        <v>6938</v>
      </c>
      <c r="C1866" s="215">
        <v>23</v>
      </c>
      <c r="D1866" s="165" t="s">
        <v>2947</v>
      </c>
      <c r="E1866" s="334" t="s">
        <v>3204</v>
      </c>
      <c r="F1866" s="165">
        <v>1658</v>
      </c>
      <c r="G1866" s="165">
        <v>1237</v>
      </c>
      <c r="H1866" s="165">
        <v>3.2195845262142551</v>
      </c>
      <c r="I1866" s="165">
        <v>3.0923696996291201</v>
      </c>
      <c r="J1866" s="165" t="s">
        <v>11281</v>
      </c>
      <c r="K1866" s="165" t="s">
        <v>10706</v>
      </c>
      <c r="L1866" s="165">
        <v>26.45</v>
      </c>
      <c r="M1866" s="165">
        <v>100.89</v>
      </c>
      <c r="N1866" s="165"/>
      <c r="O1866" s="44" t="s">
        <v>18</v>
      </c>
      <c r="P1866" s="165" t="s">
        <v>11755</v>
      </c>
    </row>
    <row r="1867" spans="1:16" s="74" customFormat="1" ht="13" customHeight="1" x14ac:dyDescent="0.15">
      <c r="A1867" s="44">
        <v>1866</v>
      </c>
      <c r="B1867" s="215" t="s">
        <v>6938</v>
      </c>
      <c r="C1867" s="215">
        <v>23</v>
      </c>
      <c r="D1867" s="165" t="s">
        <v>2947</v>
      </c>
      <c r="E1867" s="334" t="s">
        <v>3204</v>
      </c>
      <c r="F1867" s="165">
        <v>661</v>
      </c>
      <c r="G1867" s="165">
        <v>588</v>
      </c>
      <c r="H1867" s="165">
        <v>2.8202014594856402</v>
      </c>
      <c r="I1867" s="165">
        <v>2.7693773260761385</v>
      </c>
      <c r="J1867" s="165" t="s">
        <v>11281</v>
      </c>
      <c r="K1867" s="165" t="s">
        <v>10706</v>
      </c>
      <c r="L1867" s="165">
        <v>27.1</v>
      </c>
      <c r="M1867" s="165">
        <v>99.69</v>
      </c>
      <c r="N1867" s="165"/>
      <c r="O1867" s="44" t="s">
        <v>18</v>
      </c>
      <c r="P1867" s="165" t="s">
        <v>11832</v>
      </c>
    </row>
    <row r="1868" spans="1:16" s="74" customFormat="1" ht="13" customHeight="1" x14ac:dyDescent="0.15">
      <c r="A1868" s="44">
        <v>1867</v>
      </c>
      <c r="B1868" s="215" t="s">
        <v>6938</v>
      </c>
      <c r="C1868" s="215">
        <v>23</v>
      </c>
      <c r="D1868" s="165" t="s">
        <v>2947</v>
      </c>
      <c r="E1868" s="334" t="s">
        <v>3204</v>
      </c>
      <c r="F1868" s="165">
        <v>1169</v>
      </c>
      <c r="G1868" s="165">
        <v>828.99999999999989</v>
      </c>
      <c r="H1868" s="165">
        <v>3.0678145111618398</v>
      </c>
      <c r="I1868" s="165">
        <v>2.9185545305502729</v>
      </c>
      <c r="J1868" s="165" t="s">
        <v>11281</v>
      </c>
      <c r="K1868" s="165" t="s">
        <v>10706</v>
      </c>
      <c r="L1868" s="165">
        <v>26.15</v>
      </c>
      <c r="M1868" s="165">
        <v>99.08</v>
      </c>
      <c r="N1868" s="165"/>
      <c r="O1868" s="44" t="s">
        <v>18</v>
      </c>
      <c r="P1868" s="165" t="s">
        <v>11833</v>
      </c>
    </row>
    <row r="1869" spans="1:16" s="74" customFormat="1" ht="13" customHeight="1" x14ac:dyDescent="0.15">
      <c r="A1869" s="44">
        <v>1868</v>
      </c>
      <c r="B1869" s="215" t="s">
        <v>6938</v>
      </c>
      <c r="C1869" s="215">
        <v>23</v>
      </c>
      <c r="D1869" s="165" t="s">
        <v>2947</v>
      </c>
      <c r="E1869" s="334" t="s">
        <v>3204</v>
      </c>
      <c r="F1869" s="165">
        <v>1299</v>
      </c>
      <c r="G1869" s="165">
        <v>944</v>
      </c>
      <c r="H1869" s="165">
        <v>3.1136091510730277</v>
      </c>
      <c r="I1869" s="165">
        <v>2.9749719942980684</v>
      </c>
      <c r="J1869" s="165" t="s">
        <v>11281</v>
      </c>
      <c r="K1869" s="165" t="s">
        <v>10706</v>
      </c>
      <c r="L1869" s="165">
        <v>27.32</v>
      </c>
      <c r="M1869" s="165">
        <v>99.57</v>
      </c>
      <c r="N1869" s="165"/>
      <c r="O1869" s="44" t="s">
        <v>18</v>
      </c>
      <c r="P1869" s="165" t="s">
        <v>11918</v>
      </c>
    </row>
    <row r="1870" spans="1:16" s="74" customFormat="1" ht="13" customHeight="1" x14ac:dyDescent="0.15">
      <c r="A1870" s="44">
        <v>1869</v>
      </c>
      <c r="B1870" s="215" t="s">
        <v>6938</v>
      </c>
      <c r="C1870" s="215">
        <v>23</v>
      </c>
      <c r="D1870" s="165" t="s">
        <v>2947</v>
      </c>
      <c r="E1870" s="334" t="s">
        <v>3204</v>
      </c>
      <c r="F1870" s="165">
        <v>1094</v>
      </c>
      <c r="G1870" s="165">
        <v>1008</v>
      </c>
      <c r="H1870" s="165">
        <v>3.0390173219974126</v>
      </c>
      <c r="I1870" s="165">
        <v>3.0034605321095071</v>
      </c>
      <c r="J1870" s="165" t="s">
        <v>11281</v>
      </c>
      <c r="K1870" s="165" t="s">
        <v>10706</v>
      </c>
      <c r="L1870" s="165">
        <v>26.8</v>
      </c>
      <c r="M1870" s="165">
        <v>100.2</v>
      </c>
      <c r="N1870" s="165"/>
      <c r="O1870" s="44" t="s">
        <v>18</v>
      </c>
      <c r="P1870" s="165" t="s">
        <v>11838</v>
      </c>
    </row>
    <row r="1871" spans="1:16" s="74" customFormat="1" ht="13" customHeight="1" x14ac:dyDescent="0.15">
      <c r="A1871" s="44">
        <v>1870</v>
      </c>
      <c r="B1871" s="215" t="s">
        <v>6938</v>
      </c>
      <c r="C1871" s="215">
        <v>23</v>
      </c>
      <c r="D1871" s="165" t="s">
        <v>2947</v>
      </c>
      <c r="E1871" s="334" t="s">
        <v>3204</v>
      </c>
      <c r="F1871" s="165">
        <v>600</v>
      </c>
      <c r="G1871" s="165">
        <v>1038</v>
      </c>
      <c r="H1871" s="165">
        <v>2.7781512503836434</v>
      </c>
      <c r="I1871" s="165">
        <v>3.0161973535124393</v>
      </c>
      <c r="J1871" s="165" t="s">
        <v>11281</v>
      </c>
      <c r="K1871" s="165" t="s">
        <v>10706</v>
      </c>
      <c r="L1871" s="165">
        <v>26.77</v>
      </c>
      <c r="M1871" s="165">
        <v>104.13</v>
      </c>
      <c r="N1871" s="165"/>
      <c r="O1871" s="44" t="s">
        <v>18</v>
      </c>
      <c r="P1871" s="165" t="s">
        <v>11839</v>
      </c>
    </row>
    <row r="1872" spans="1:16" s="74" customFormat="1" ht="13" customHeight="1" x14ac:dyDescent="0.15">
      <c r="A1872" s="44">
        <v>1871</v>
      </c>
      <c r="B1872" s="215" t="s">
        <v>6938</v>
      </c>
      <c r="C1872" s="215">
        <v>23</v>
      </c>
      <c r="D1872" s="165" t="s">
        <v>2947</v>
      </c>
      <c r="E1872" s="334" t="s">
        <v>3204</v>
      </c>
      <c r="F1872" s="165">
        <v>1136</v>
      </c>
      <c r="G1872" s="165">
        <v>1069</v>
      </c>
      <c r="H1872" s="165">
        <v>3.055378331375</v>
      </c>
      <c r="I1872" s="165">
        <v>3.0289777052087783</v>
      </c>
      <c r="J1872" s="165" t="s">
        <v>11281</v>
      </c>
      <c r="K1872" s="165" t="s">
        <v>10706</v>
      </c>
      <c r="L1872" s="165">
        <v>25.87</v>
      </c>
      <c r="M1872" s="165">
        <v>99.62</v>
      </c>
      <c r="N1872" s="165"/>
      <c r="O1872" s="44" t="s">
        <v>18</v>
      </c>
      <c r="P1872" s="165" t="s">
        <v>11840</v>
      </c>
    </row>
    <row r="1873" spans="1:16" s="74" customFormat="1" ht="13" customHeight="1" x14ac:dyDescent="0.15">
      <c r="A1873" s="44">
        <v>1872</v>
      </c>
      <c r="B1873" s="215" t="s">
        <v>6938</v>
      </c>
      <c r="C1873" s="215">
        <v>23</v>
      </c>
      <c r="D1873" s="165" t="s">
        <v>2947</v>
      </c>
      <c r="E1873" s="334" t="s">
        <v>3204</v>
      </c>
      <c r="F1873" s="165">
        <v>1078</v>
      </c>
      <c r="G1873" s="165">
        <v>1149</v>
      </c>
      <c r="H1873" s="165">
        <v>3.03261876085072</v>
      </c>
      <c r="I1873" s="165">
        <v>3.060320028688285</v>
      </c>
      <c r="J1873" s="165" t="s">
        <v>11281</v>
      </c>
      <c r="K1873" s="165" t="s">
        <v>10706</v>
      </c>
      <c r="L1873" s="165">
        <v>25.72</v>
      </c>
      <c r="M1873" s="165">
        <v>99.5</v>
      </c>
      <c r="N1873" s="165"/>
      <c r="O1873" s="44" t="s">
        <v>18</v>
      </c>
      <c r="P1873" s="165" t="s">
        <v>11841</v>
      </c>
    </row>
    <row r="1874" spans="1:16" s="74" customFormat="1" ht="13" customHeight="1" x14ac:dyDescent="0.15">
      <c r="A1874" s="44">
        <v>1873</v>
      </c>
      <c r="B1874" s="215" t="s">
        <v>6938</v>
      </c>
      <c r="C1874" s="215">
        <v>23</v>
      </c>
      <c r="D1874" s="165" t="s">
        <v>2947</v>
      </c>
      <c r="E1874" s="334" t="s">
        <v>3204</v>
      </c>
      <c r="F1874" s="165">
        <v>765</v>
      </c>
      <c r="G1874" s="165">
        <v>1199</v>
      </c>
      <c r="H1874" s="165">
        <v>2.8836614351536176</v>
      </c>
      <c r="I1874" s="165">
        <v>3.0788191830988478</v>
      </c>
      <c r="J1874" s="165" t="s">
        <v>11281</v>
      </c>
      <c r="K1874" s="165" t="s">
        <v>10706</v>
      </c>
      <c r="L1874" s="165">
        <v>26.8</v>
      </c>
      <c r="M1874" s="165">
        <v>99.68</v>
      </c>
      <c r="N1874" s="165"/>
      <c r="O1874" s="44" t="s">
        <v>18</v>
      </c>
      <c r="P1874" s="165" t="s">
        <v>11763</v>
      </c>
    </row>
    <row r="1875" spans="1:16" s="74" customFormat="1" ht="13" customHeight="1" x14ac:dyDescent="0.15">
      <c r="A1875" s="44">
        <v>1874</v>
      </c>
      <c r="B1875" s="215" t="s">
        <v>6938</v>
      </c>
      <c r="C1875" s="215">
        <v>23</v>
      </c>
      <c r="D1875" s="165" t="s">
        <v>2947</v>
      </c>
      <c r="E1875" s="334" t="s">
        <v>3204</v>
      </c>
      <c r="F1875" s="165">
        <v>1227</v>
      </c>
      <c r="G1875" s="165">
        <v>1215</v>
      </c>
      <c r="H1875" s="165">
        <v>3.0888445627270045</v>
      </c>
      <c r="I1875" s="165">
        <v>3.08457627793433</v>
      </c>
      <c r="J1875" s="165" t="s">
        <v>11281</v>
      </c>
      <c r="K1875" s="165" t="s">
        <v>10706</v>
      </c>
      <c r="L1875" s="165">
        <v>27.1</v>
      </c>
      <c r="M1875" s="165">
        <v>100.65</v>
      </c>
      <c r="N1875" s="165"/>
      <c r="O1875" s="44" t="s">
        <v>18</v>
      </c>
      <c r="P1875" s="165" t="s">
        <v>11842</v>
      </c>
    </row>
    <row r="1876" spans="1:16" s="74" customFormat="1" ht="13" customHeight="1" x14ac:dyDescent="0.15">
      <c r="A1876" s="44">
        <v>1875</v>
      </c>
      <c r="B1876" s="215" t="s">
        <v>6938</v>
      </c>
      <c r="C1876" s="215">
        <v>23</v>
      </c>
      <c r="D1876" s="165" t="s">
        <v>2947</v>
      </c>
      <c r="E1876" s="334" t="s">
        <v>3204</v>
      </c>
      <c r="F1876" s="165">
        <v>2271</v>
      </c>
      <c r="G1876" s="165">
        <v>1501</v>
      </c>
      <c r="H1876" s="165">
        <v>3.356217134219734</v>
      </c>
      <c r="I1876" s="165">
        <v>3.1763806922432698</v>
      </c>
      <c r="J1876" s="165" t="s">
        <v>11281</v>
      </c>
      <c r="K1876" s="165" t="s">
        <v>10706</v>
      </c>
      <c r="L1876" s="165">
        <v>27.1</v>
      </c>
      <c r="M1876" s="165">
        <v>100.59</v>
      </c>
      <c r="N1876" s="165"/>
      <c r="O1876" s="44" t="s">
        <v>18</v>
      </c>
      <c r="P1876" s="165" t="s">
        <v>11843</v>
      </c>
    </row>
    <row r="1877" spans="1:16" s="74" customFormat="1" ht="13" customHeight="1" x14ac:dyDescent="0.15">
      <c r="A1877" s="44">
        <v>1876</v>
      </c>
      <c r="B1877" s="215" t="s">
        <v>6938</v>
      </c>
      <c r="C1877" s="215">
        <v>23</v>
      </c>
      <c r="D1877" s="165" t="s">
        <v>2947</v>
      </c>
      <c r="E1877" s="334" t="s">
        <v>3204</v>
      </c>
      <c r="F1877" s="165">
        <v>969.99999999999989</v>
      </c>
      <c r="G1877" s="165">
        <v>678</v>
      </c>
      <c r="H1877" s="165">
        <v>2.9867717342662448</v>
      </c>
      <c r="I1877" s="165">
        <v>2.8312296938670625</v>
      </c>
      <c r="J1877" s="165" t="s">
        <v>11281</v>
      </c>
      <c r="K1877" s="165" t="s">
        <v>10706</v>
      </c>
      <c r="L1877" s="165">
        <v>26.3</v>
      </c>
      <c r="M1877" s="165">
        <v>99.32</v>
      </c>
      <c r="N1877" s="165"/>
      <c r="O1877" s="44" t="s">
        <v>18</v>
      </c>
      <c r="P1877" s="165" t="s">
        <v>11844</v>
      </c>
    </row>
    <row r="1878" spans="1:16" s="74" customFormat="1" ht="13" customHeight="1" x14ac:dyDescent="0.15">
      <c r="A1878" s="44">
        <v>1877</v>
      </c>
      <c r="B1878" s="215" t="s">
        <v>6938</v>
      </c>
      <c r="C1878" s="215">
        <v>23</v>
      </c>
      <c r="D1878" s="165" t="s">
        <v>2947</v>
      </c>
      <c r="E1878" s="334" t="s">
        <v>3204</v>
      </c>
      <c r="F1878" s="165">
        <v>621</v>
      </c>
      <c r="G1878" s="165">
        <v>1174</v>
      </c>
      <c r="H1878" s="165">
        <v>2.79309160017658</v>
      </c>
      <c r="I1878" s="165">
        <v>3.0696680969115961</v>
      </c>
      <c r="J1878" s="165" t="s">
        <v>11281</v>
      </c>
      <c r="K1878" s="165" t="s">
        <v>10706</v>
      </c>
      <c r="L1878" s="165">
        <v>27.45</v>
      </c>
      <c r="M1878" s="165">
        <v>100.48</v>
      </c>
      <c r="N1878" s="165"/>
      <c r="O1878" s="44" t="s">
        <v>18</v>
      </c>
      <c r="P1878" s="165" t="s">
        <v>11925</v>
      </c>
    </row>
    <row r="1879" spans="1:16" s="74" customFormat="1" ht="13" customHeight="1" x14ac:dyDescent="0.15">
      <c r="A1879" s="44">
        <v>1878</v>
      </c>
      <c r="B1879" s="215" t="s">
        <v>6938</v>
      </c>
      <c r="C1879" s="215">
        <v>23</v>
      </c>
      <c r="D1879" s="165" t="s">
        <v>2947</v>
      </c>
      <c r="E1879" s="334" t="s">
        <v>3204</v>
      </c>
      <c r="F1879" s="165">
        <v>679</v>
      </c>
      <c r="G1879" s="165">
        <v>1285</v>
      </c>
      <c r="H1879" s="165">
        <v>2.8318697742805017</v>
      </c>
      <c r="I1879" s="165">
        <v>3.1089031276673138</v>
      </c>
      <c r="J1879" s="165" t="s">
        <v>11281</v>
      </c>
      <c r="K1879" s="165" t="s">
        <v>10706</v>
      </c>
      <c r="L1879" s="165">
        <v>27.32</v>
      </c>
      <c r="M1879" s="165">
        <v>100.72</v>
      </c>
      <c r="N1879" s="165"/>
      <c r="O1879" s="44" t="s">
        <v>18</v>
      </c>
      <c r="P1879" s="165" t="s">
        <v>12080</v>
      </c>
    </row>
    <row r="1880" spans="1:16" s="74" customFormat="1" ht="13" customHeight="1" x14ac:dyDescent="0.15">
      <c r="A1880" s="44">
        <v>1879</v>
      </c>
      <c r="B1880" s="215" t="s">
        <v>6938</v>
      </c>
      <c r="C1880" s="215">
        <v>23</v>
      </c>
      <c r="D1880" s="165" t="s">
        <v>2947</v>
      </c>
      <c r="E1880" s="334" t="s">
        <v>3204</v>
      </c>
      <c r="F1880" s="165">
        <v>701</v>
      </c>
      <c r="G1880" s="165">
        <v>441</v>
      </c>
      <c r="H1880" s="165">
        <v>2.845718017966659</v>
      </c>
      <c r="I1880" s="165">
        <v>2.6444385894678391</v>
      </c>
      <c r="J1880" s="165" t="s">
        <v>11281</v>
      </c>
      <c r="K1880" s="165" t="s">
        <v>10706</v>
      </c>
      <c r="L1880" s="165">
        <v>27.82</v>
      </c>
      <c r="M1880" s="165">
        <v>100.6</v>
      </c>
      <c r="N1880" s="165"/>
      <c r="O1880" s="44" t="s">
        <v>18</v>
      </c>
      <c r="P1880" s="165" t="s">
        <v>12081</v>
      </c>
    </row>
    <row r="1881" spans="1:16" s="74" customFormat="1" ht="13" customHeight="1" x14ac:dyDescent="0.15">
      <c r="A1881" s="44">
        <v>1880</v>
      </c>
      <c r="B1881" s="215" t="s">
        <v>6938</v>
      </c>
      <c r="C1881" s="215">
        <v>23</v>
      </c>
      <c r="D1881" s="165" t="s">
        <v>2947</v>
      </c>
      <c r="E1881" s="334" t="s">
        <v>3204</v>
      </c>
      <c r="F1881" s="165">
        <v>635</v>
      </c>
      <c r="G1881" s="165">
        <v>451.99999999999972</v>
      </c>
      <c r="H1881" s="165">
        <v>2.8027737252919764</v>
      </c>
      <c r="I1881" s="165">
        <v>2.655138434811382</v>
      </c>
      <c r="J1881" s="165" t="s">
        <v>11281</v>
      </c>
      <c r="K1881" s="165" t="s">
        <v>10706</v>
      </c>
      <c r="L1881" s="165">
        <v>27.67</v>
      </c>
      <c r="M1881" s="165">
        <v>100.66</v>
      </c>
      <c r="N1881" s="165"/>
      <c r="O1881" s="44" t="s">
        <v>18</v>
      </c>
      <c r="P1881" s="165" t="s">
        <v>12082</v>
      </c>
    </row>
    <row r="1882" spans="1:16" s="74" customFormat="1" ht="13" customHeight="1" x14ac:dyDescent="0.15">
      <c r="A1882" s="44">
        <v>1881</v>
      </c>
      <c r="B1882" s="215" t="s">
        <v>6938</v>
      </c>
      <c r="C1882" s="215">
        <v>23</v>
      </c>
      <c r="D1882" s="165" t="s">
        <v>2947</v>
      </c>
      <c r="E1882" s="334" t="s">
        <v>3204</v>
      </c>
      <c r="F1882" s="165">
        <v>838.00000000000011</v>
      </c>
      <c r="G1882" s="165">
        <v>529</v>
      </c>
      <c r="H1882" s="165">
        <v>2.9232440186302764</v>
      </c>
      <c r="I1882" s="165">
        <v>2.7234556720351861</v>
      </c>
      <c r="J1882" s="165" t="s">
        <v>11281</v>
      </c>
      <c r="K1882" s="165" t="s">
        <v>10706</v>
      </c>
      <c r="L1882" s="165">
        <v>27.75</v>
      </c>
      <c r="M1882" s="165">
        <v>100.54</v>
      </c>
      <c r="N1882" s="165"/>
      <c r="O1882" s="44" t="s">
        <v>18</v>
      </c>
      <c r="P1882" s="165" t="s">
        <v>12085</v>
      </c>
    </row>
    <row r="1883" spans="1:16" s="74" customFormat="1" ht="13" customHeight="1" x14ac:dyDescent="0.15">
      <c r="A1883" s="44">
        <v>1882</v>
      </c>
      <c r="B1883" s="215" t="s">
        <v>6938</v>
      </c>
      <c r="C1883" s="215">
        <v>23</v>
      </c>
      <c r="D1883" s="165" t="s">
        <v>2947</v>
      </c>
      <c r="E1883" s="334" t="s">
        <v>3204</v>
      </c>
      <c r="F1883" s="165">
        <v>724</v>
      </c>
      <c r="G1883" s="165">
        <v>635</v>
      </c>
      <c r="H1883" s="165">
        <v>2.8597385661971471</v>
      </c>
      <c r="I1883" s="165">
        <v>2.8027737252919764</v>
      </c>
      <c r="J1883" s="165" t="s">
        <v>11281</v>
      </c>
      <c r="K1883" s="165" t="s">
        <v>10706</v>
      </c>
      <c r="L1883" s="165">
        <v>27.9</v>
      </c>
      <c r="M1883" s="165">
        <v>101.2</v>
      </c>
      <c r="N1883" s="165"/>
      <c r="O1883" s="44" t="s">
        <v>18</v>
      </c>
      <c r="P1883" s="165" t="s">
        <v>12086</v>
      </c>
    </row>
    <row r="1884" spans="1:16" s="74" customFormat="1" ht="13" customHeight="1" x14ac:dyDescent="0.15">
      <c r="A1884" s="44">
        <v>1883</v>
      </c>
      <c r="B1884" s="215" t="s">
        <v>6938</v>
      </c>
      <c r="C1884" s="215">
        <v>23</v>
      </c>
      <c r="D1884" s="165" t="s">
        <v>2947</v>
      </c>
      <c r="E1884" s="334" t="s">
        <v>3204</v>
      </c>
      <c r="F1884" s="165">
        <v>633</v>
      </c>
      <c r="G1884" s="165">
        <v>696</v>
      </c>
      <c r="H1884" s="165">
        <v>2.8014037100173552</v>
      </c>
      <c r="I1884" s="165">
        <v>2.8426092396105616</v>
      </c>
      <c r="J1884" s="165" t="s">
        <v>11281</v>
      </c>
      <c r="K1884" s="165" t="s">
        <v>10706</v>
      </c>
      <c r="L1884" s="165">
        <v>27.32</v>
      </c>
      <c r="M1884" s="165">
        <v>99.44</v>
      </c>
      <c r="N1884" s="165"/>
      <c r="O1884" s="44" t="s">
        <v>18</v>
      </c>
      <c r="P1884" s="165" t="s">
        <v>12155</v>
      </c>
    </row>
    <row r="1885" spans="1:16" s="74" customFormat="1" ht="13" customHeight="1" x14ac:dyDescent="0.15">
      <c r="A1885" s="44">
        <v>1884</v>
      </c>
      <c r="B1885" s="215" t="s">
        <v>6938</v>
      </c>
      <c r="C1885" s="215">
        <v>23</v>
      </c>
      <c r="D1885" s="165" t="s">
        <v>2947</v>
      </c>
      <c r="E1885" s="334" t="s">
        <v>3204</v>
      </c>
      <c r="F1885" s="165">
        <v>603</v>
      </c>
      <c r="G1885" s="165">
        <v>741</v>
      </c>
      <c r="H1885" s="165">
        <v>2.7803173121401517</v>
      </c>
      <c r="I1885" s="165">
        <v>2.869818207979328</v>
      </c>
      <c r="J1885" s="165" t="s">
        <v>11281</v>
      </c>
      <c r="K1885" s="165" t="s">
        <v>10706</v>
      </c>
      <c r="L1885" s="165">
        <v>26.95</v>
      </c>
      <c r="M1885" s="165">
        <v>99.75</v>
      </c>
      <c r="N1885" s="165"/>
      <c r="O1885" s="44" t="s">
        <v>18</v>
      </c>
      <c r="P1885" s="165" t="s">
        <v>12156</v>
      </c>
    </row>
    <row r="1886" spans="1:16" s="74" customFormat="1" ht="13" customHeight="1" x14ac:dyDescent="0.15">
      <c r="A1886" s="44">
        <v>1885</v>
      </c>
      <c r="B1886" s="215" t="s">
        <v>6938</v>
      </c>
      <c r="C1886" s="215">
        <v>23</v>
      </c>
      <c r="D1886" s="165" t="s">
        <v>2947</v>
      </c>
      <c r="E1886" s="334" t="s">
        <v>3204</v>
      </c>
      <c r="F1886" s="165">
        <v>678</v>
      </c>
      <c r="G1886" s="165">
        <v>828.99999999999989</v>
      </c>
      <c r="H1886" s="165">
        <v>2.8312296938670625</v>
      </c>
      <c r="I1886" s="165">
        <v>2.9185545305502729</v>
      </c>
      <c r="J1886" s="165" t="s">
        <v>11281</v>
      </c>
      <c r="K1886" s="165" t="s">
        <v>10706</v>
      </c>
      <c r="L1886" s="165">
        <v>27.82</v>
      </c>
      <c r="M1886" s="165">
        <v>99.32</v>
      </c>
      <c r="N1886" s="165"/>
      <c r="O1886" s="44" t="s">
        <v>18</v>
      </c>
      <c r="P1886" s="165" t="s">
        <v>12088</v>
      </c>
    </row>
    <row r="1887" spans="1:16" s="74" customFormat="1" ht="13" customHeight="1" x14ac:dyDescent="0.15">
      <c r="A1887" s="44">
        <v>1886</v>
      </c>
      <c r="B1887" s="215" t="s">
        <v>6938</v>
      </c>
      <c r="C1887" s="215">
        <v>23</v>
      </c>
      <c r="D1887" s="165" t="s">
        <v>2947</v>
      </c>
      <c r="E1887" s="334" t="s">
        <v>3204</v>
      </c>
      <c r="F1887" s="165">
        <v>924</v>
      </c>
      <c r="G1887" s="165">
        <v>925</v>
      </c>
      <c r="H1887" s="165">
        <v>2.9656719712201061</v>
      </c>
      <c r="I1887" s="165">
        <v>2.9661417327390325</v>
      </c>
      <c r="J1887" s="165" t="s">
        <v>11281</v>
      </c>
      <c r="K1887" s="165" t="s">
        <v>10706</v>
      </c>
      <c r="L1887" s="165">
        <v>27.17</v>
      </c>
      <c r="M1887" s="165">
        <v>99.5</v>
      </c>
      <c r="N1887" s="165"/>
      <c r="O1887" s="44" t="s">
        <v>18</v>
      </c>
      <c r="P1887" s="165" t="s">
        <v>12089</v>
      </c>
    </row>
    <row r="1888" spans="1:16" s="74" customFormat="1" ht="13" customHeight="1" x14ac:dyDescent="0.15">
      <c r="A1888" s="44">
        <v>1887</v>
      </c>
      <c r="B1888" s="215" t="s">
        <v>6938</v>
      </c>
      <c r="C1888" s="215">
        <v>23</v>
      </c>
      <c r="D1888" s="165" t="s">
        <v>2947</v>
      </c>
      <c r="E1888" s="334" t="s">
        <v>3204</v>
      </c>
      <c r="F1888" s="165">
        <v>826</v>
      </c>
      <c r="G1888" s="165">
        <v>1135</v>
      </c>
      <c r="H1888" s="165">
        <v>2.9169800473203824</v>
      </c>
      <c r="I1888" s="165">
        <v>3.0549958615291422</v>
      </c>
      <c r="J1888" s="165" t="s">
        <v>11281</v>
      </c>
      <c r="K1888" s="165" t="s">
        <v>10706</v>
      </c>
      <c r="L1888" s="165">
        <v>27.23</v>
      </c>
      <c r="M1888" s="165">
        <v>99.44</v>
      </c>
      <c r="N1888" s="165"/>
      <c r="O1888" s="44" t="s">
        <v>18</v>
      </c>
      <c r="P1888" s="165" t="s">
        <v>12011</v>
      </c>
    </row>
    <row r="1889" spans="1:16" s="74" customFormat="1" ht="13" customHeight="1" x14ac:dyDescent="0.15">
      <c r="A1889" s="44">
        <v>1888</v>
      </c>
      <c r="B1889" s="215" t="s">
        <v>6938</v>
      </c>
      <c r="C1889" s="215">
        <v>23</v>
      </c>
      <c r="D1889" s="165" t="s">
        <v>2947</v>
      </c>
      <c r="E1889" s="334" t="s">
        <v>3204</v>
      </c>
      <c r="F1889" s="165">
        <v>624</v>
      </c>
      <c r="G1889" s="165">
        <v>1202</v>
      </c>
      <c r="H1889" s="165">
        <v>2.7951845896824246</v>
      </c>
      <c r="I1889" s="165">
        <v>3.0799044676667209</v>
      </c>
      <c r="J1889" s="165" t="s">
        <v>11281</v>
      </c>
      <c r="K1889" s="165" t="s">
        <v>10706</v>
      </c>
      <c r="L1889" s="165">
        <v>28.6</v>
      </c>
      <c r="M1889" s="165">
        <v>97.4</v>
      </c>
      <c r="N1889" s="165"/>
      <c r="O1889" s="44" t="s">
        <v>18</v>
      </c>
      <c r="P1889" s="165" t="s">
        <v>12012</v>
      </c>
    </row>
    <row r="1890" spans="1:16" s="74" customFormat="1" ht="13" customHeight="1" x14ac:dyDescent="0.15">
      <c r="A1890" s="44">
        <v>1889</v>
      </c>
      <c r="B1890" s="215" t="s">
        <v>6938</v>
      </c>
      <c r="C1890" s="215">
        <v>23</v>
      </c>
      <c r="D1890" s="165" t="s">
        <v>2947</v>
      </c>
      <c r="E1890" s="334" t="s">
        <v>3204</v>
      </c>
      <c r="F1890" s="165">
        <v>642</v>
      </c>
      <c r="G1890" s="165">
        <v>1432</v>
      </c>
      <c r="H1890" s="165">
        <v>2.8075350280688531</v>
      </c>
      <c r="I1890" s="165">
        <v>3.1559430179718371</v>
      </c>
      <c r="J1890" s="165" t="s">
        <v>11281</v>
      </c>
      <c r="K1890" s="165" t="s">
        <v>10706</v>
      </c>
      <c r="L1890" s="165">
        <v>28</v>
      </c>
      <c r="M1890" s="165">
        <v>102.5</v>
      </c>
      <c r="N1890" s="165"/>
      <c r="O1890" s="44" t="s">
        <v>18</v>
      </c>
      <c r="P1890" s="165" t="s">
        <v>12013</v>
      </c>
    </row>
    <row r="1891" spans="1:16" s="74" customFormat="1" ht="13" customHeight="1" x14ac:dyDescent="0.15">
      <c r="A1891" s="44">
        <v>1890</v>
      </c>
      <c r="B1891" s="215" t="s">
        <v>6938</v>
      </c>
      <c r="C1891" s="215">
        <v>23</v>
      </c>
      <c r="D1891" s="165" t="s">
        <v>2947</v>
      </c>
      <c r="E1891" s="334" t="s">
        <v>3204</v>
      </c>
      <c r="F1891" s="165">
        <v>646</v>
      </c>
      <c r="G1891" s="165">
        <v>1143</v>
      </c>
      <c r="H1891" s="165">
        <v>2.8102325179950838</v>
      </c>
      <c r="I1891" s="165">
        <v>3.0580462303952816</v>
      </c>
      <c r="J1891" s="165" t="s">
        <v>11281</v>
      </c>
      <c r="K1891" s="165" t="s">
        <v>10706</v>
      </c>
      <c r="L1891" s="165">
        <v>27.7</v>
      </c>
      <c r="M1891" s="165">
        <v>99.7</v>
      </c>
      <c r="N1891" s="165"/>
      <c r="O1891" s="44" t="s">
        <v>18</v>
      </c>
      <c r="P1891" s="165" t="s">
        <v>12014</v>
      </c>
    </row>
    <row r="1892" spans="1:16" s="74" customFormat="1" ht="13" customHeight="1" x14ac:dyDescent="0.15">
      <c r="A1892" s="44">
        <v>1891</v>
      </c>
      <c r="B1892" s="215" t="s">
        <v>6938</v>
      </c>
      <c r="C1892" s="215">
        <v>23</v>
      </c>
      <c r="D1892" s="165" t="s">
        <v>2947</v>
      </c>
      <c r="E1892" s="334" t="s">
        <v>3205</v>
      </c>
      <c r="F1892" s="165">
        <v>475</v>
      </c>
      <c r="G1892" s="165">
        <v>969</v>
      </c>
      <c r="H1892" s="165">
        <v>2.6766936096248655</v>
      </c>
      <c r="I1892" s="165">
        <v>2.9863237770507651</v>
      </c>
      <c r="J1892" s="165" t="s">
        <v>11281</v>
      </c>
      <c r="K1892" s="165" t="s">
        <v>10706</v>
      </c>
      <c r="L1892" s="165">
        <v>28</v>
      </c>
      <c r="M1892" s="165">
        <v>106.6</v>
      </c>
      <c r="N1892" s="165"/>
      <c r="O1892" s="44" t="s">
        <v>18</v>
      </c>
      <c r="P1892" s="165" t="s">
        <v>12096</v>
      </c>
    </row>
    <row r="1893" spans="1:16" s="74" customFormat="1" ht="13" customHeight="1" x14ac:dyDescent="0.15">
      <c r="A1893" s="44">
        <v>1892</v>
      </c>
      <c r="B1893" s="215" t="s">
        <v>6938</v>
      </c>
      <c r="C1893" s="215">
        <v>23</v>
      </c>
      <c r="D1893" s="165" t="s">
        <v>2947</v>
      </c>
      <c r="E1893" s="334" t="s">
        <v>3205</v>
      </c>
      <c r="F1893" s="165">
        <v>826</v>
      </c>
      <c r="G1893" s="165">
        <v>1041</v>
      </c>
      <c r="H1893" s="165">
        <v>2.9169800473203824</v>
      </c>
      <c r="I1893" s="165">
        <v>3.0174507295105362</v>
      </c>
      <c r="J1893" s="165" t="s">
        <v>11281</v>
      </c>
      <c r="K1893" s="165" t="s">
        <v>10706</v>
      </c>
      <c r="L1893" s="165">
        <v>25.9</v>
      </c>
      <c r="M1893" s="165">
        <v>110.1</v>
      </c>
      <c r="N1893" s="165"/>
      <c r="O1893" s="44" t="s">
        <v>18</v>
      </c>
      <c r="P1893" s="165" t="s">
        <v>12097</v>
      </c>
    </row>
    <row r="1894" spans="1:16" s="74" customFormat="1" ht="13" customHeight="1" x14ac:dyDescent="0.15">
      <c r="A1894" s="44">
        <v>1893</v>
      </c>
      <c r="B1894" s="215" t="s">
        <v>6938</v>
      </c>
      <c r="C1894" s="215">
        <v>23</v>
      </c>
      <c r="D1894" s="165" t="s">
        <v>2947</v>
      </c>
      <c r="E1894" s="334" t="s">
        <v>3205</v>
      </c>
      <c r="F1894" s="165">
        <v>692</v>
      </c>
      <c r="G1894" s="165">
        <v>1049</v>
      </c>
      <c r="H1894" s="165">
        <v>2.840106094456758</v>
      </c>
      <c r="I1894" s="165">
        <v>3.020775488193558</v>
      </c>
      <c r="J1894" s="165" t="s">
        <v>11281</v>
      </c>
      <c r="K1894" s="165" t="s">
        <v>10706</v>
      </c>
      <c r="L1894" s="165">
        <v>28.25</v>
      </c>
      <c r="M1894" s="165">
        <v>108.12</v>
      </c>
      <c r="N1894" s="165"/>
      <c r="O1894" s="44" t="s">
        <v>18</v>
      </c>
      <c r="P1894" s="165" t="s">
        <v>12098</v>
      </c>
    </row>
    <row r="1895" spans="1:16" s="74" customFormat="1" ht="13" customHeight="1" x14ac:dyDescent="0.15">
      <c r="A1895" s="44">
        <v>1894</v>
      </c>
      <c r="B1895" s="215" t="s">
        <v>6938</v>
      </c>
      <c r="C1895" s="215">
        <v>23</v>
      </c>
      <c r="D1895" s="165" t="s">
        <v>2947</v>
      </c>
      <c r="E1895" s="334" t="s">
        <v>3205</v>
      </c>
      <c r="F1895" s="165">
        <v>642</v>
      </c>
      <c r="G1895" s="165">
        <v>1059</v>
      </c>
      <c r="H1895" s="165">
        <v>2.8075350280688531</v>
      </c>
      <c r="I1895" s="165">
        <v>3.024895960107485</v>
      </c>
      <c r="J1895" s="165" t="s">
        <v>11281</v>
      </c>
      <c r="K1895" s="165" t="s">
        <v>10706</v>
      </c>
      <c r="L1895" s="165">
        <v>27.7</v>
      </c>
      <c r="M1895" s="165">
        <v>107.61</v>
      </c>
      <c r="N1895" s="165"/>
      <c r="O1895" s="44" t="s">
        <v>18</v>
      </c>
      <c r="P1895" s="165" t="s">
        <v>12099</v>
      </c>
    </row>
    <row r="1896" spans="1:16" s="74" customFormat="1" ht="13" customHeight="1" x14ac:dyDescent="0.15">
      <c r="A1896" s="44">
        <v>1895</v>
      </c>
      <c r="B1896" s="215" t="s">
        <v>6938</v>
      </c>
      <c r="C1896" s="215">
        <v>23</v>
      </c>
      <c r="D1896" s="165" t="s">
        <v>2947</v>
      </c>
      <c r="E1896" s="334" t="s">
        <v>3205</v>
      </c>
      <c r="F1896" s="165">
        <v>470</v>
      </c>
      <c r="G1896" s="165">
        <v>1141</v>
      </c>
      <c r="H1896" s="165">
        <v>2.6720978579357175</v>
      </c>
      <c r="I1896" s="165">
        <v>3.0572856444182146</v>
      </c>
      <c r="J1896" s="165" t="s">
        <v>11281</v>
      </c>
      <c r="K1896" s="165" t="s">
        <v>10706</v>
      </c>
      <c r="L1896" s="165">
        <v>21.92</v>
      </c>
      <c r="M1896" s="165">
        <v>107.65</v>
      </c>
      <c r="N1896" s="165"/>
      <c r="O1896" s="44" t="s">
        <v>18</v>
      </c>
      <c r="P1896" s="165" t="s">
        <v>12019</v>
      </c>
    </row>
    <row r="1897" spans="1:16" s="74" customFormat="1" ht="13" customHeight="1" x14ac:dyDescent="0.15">
      <c r="A1897" s="44">
        <v>1896</v>
      </c>
      <c r="B1897" s="215" t="s">
        <v>6938</v>
      </c>
      <c r="C1897" s="215">
        <v>23</v>
      </c>
      <c r="D1897" s="165" t="s">
        <v>2947</v>
      </c>
      <c r="E1897" s="334" t="s">
        <v>3205</v>
      </c>
      <c r="F1897" s="165">
        <v>763</v>
      </c>
      <c r="G1897" s="165">
        <v>1155</v>
      </c>
      <c r="H1897" s="165">
        <v>2.8825245379548798</v>
      </c>
      <c r="I1897" s="165">
        <v>3.0625819842281627</v>
      </c>
      <c r="J1897" s="165" t="s">
        <v>11281</v>
      </c>
      <c r="K1897" s="165" t="s">
        <v>10706</v>
      </c>
      <c r="L1897" s="165">
        <v>26</v>
      </c>
      <c r="M1897" s="165">
        <v>110.6</v>
      </c>
      <c r="N1897" s="165"/>
      <c r="O1897" s="44" t="s">
        <v>18</v>
      </c>
      <c r="P1897" s="165" t="s">
        <v>12020</v>
      </c>
    </row>
    <row r="1898" spans="1:16" s="74" customFormat="1" ht="13" customHeight="1" x14ac:dyDescent="0.15">
      <c r="A1898" s="44">
        <v>1897</v>
      </c>
      <c r="B1898" s="215" t="s">
        <v>6938</v>
      </c>
      <c r="C1898" s="215">
        <v>23</v>
      </c>
      <c r="D1898" s="165" t="s">
        <v>2947</v>
      </c>
      <c r="E1898" s="334" t="s">
        <v>3205</v>
      </c>
      <c r="F1898" s="165">
        <v>577</v>
      </c>
      <c r="G1898" s="165">
        <v>1166</v>
      </c>
      <c r="H1898" s="165">
        <v>2.7611758131557309</v>
      </c>
      <c r="I1898" s="165">
        <v>3.0666985504229953</v>
      </c>
      <c r="J1898" s="165" t="s">
        <v>11281</v>
      </c>
      <c r="K1898" s="165" t="s">
        <v>10706</v>
      </c>
      <c r="L1898" s="165">
        <v>26.88</v>
      </c>
      <c r="M1898" s="165">
        <v>107.83</v>
      </c>
      <c r="N1898" s="165"/>
      <c r="O1898" s="44" t="s">
        <v>18</v>
      </c>
      <c r="P1898" s="165" t="s">
        <v>12021</v>
      </c>
    </row>
    <row r="1899" spans="1:16" s="74" customFormat="1" ht="13" customHeight="1" x14ac:dyDescent="0.15">
      <c r="A1899" s="44">
        <v>1898</v>
      </c>
      <c r="B1899" s="215" t="s">
        <v>6938</v>
      </c>
      <c r="C1899" s="215">
        <v>23</v>
      </c>
      <c r="D1899" s="165" t="s">
        <v>2947</v>
      </c>
      <c r="E1899" s="334" t="s">
        <v>3205</v>
      </c>
      <c r="F1899" s="165">
        <v>751</v>
      </c>
      <c r="G1899" s="165">
        <v>1196</v>
      </c>
      <c r="H1899" s="165">
        <v>2.8756399370041672</v>
      </c>
      <c r="I1899" s="165">
        <v>3.077731179652393</v>
      </c>
      <c r="J1899" s="165" t="s">
        <v>11281</v>
      </c>
      <c r="K1899" s="165" t="s">
        <v>10706</v>
      </c>
      <c r="L1899" s="165">
        <v>24.23</v>
      </c>
      <c r="M1899" s="165">
        <v>111.77</v>
      </c>
      <c r="N1899" s="165"/>
      <c r="O1899" s="44" t="s">
        <v>18</v>
      </c>
      <c r="P1899" s="165" t="s">
        <v>11788</v>
      </c>
    </row>
    <row r="1900" spans="1:16" s="74" customFormat="1" ht="13" customHeight="1" x14ac:dyDescent="0.15">
      <c r="A1900" s="44">
        <v>1899</v>
      </c>
      <c r="B1900" s="215" t="s">
        <v>6938</v>
      </c>
      <c r="C1900" s="215">
        <v>23</v>
      </c>
      <c r="D1900" s="165" t="s">
        <v>2947</v>
      </c>
      <c r="E1900" s="334" t="s">
        <v>3205</v>
      </c>
      <c r="F1900" s="165">
        <v>753</v>
      </c>
      <c r="G1900" s="165">
        <v>1223</v>
      </c>
      <c r="H1900" s="165">
        <v>2.8767949762007006</v>
      </c>
      <c r="I1900" s="165">
        <v>3.087426457036285</v>
      </c>
      <c r="J1900" s="165" t="s">
        <v>11281</v>
      </c>
      <c r="K1900" s="165" t="s">
        <v>10706</v>
      </c>
      <c r="L1900" s="165">
        <v>25.8</v>
      </c>
      <c r="M1900" s="165">
        <v>110.6</v>
      </c>
      <c r="N1900" s="165"/>
      <c r="O1900" s="44" t="s">
        <v>18</v>
      </c>
      <c r="P1900" s="165" t="s">
        <v>11789</v>
      </c>
    </row>
    <row r="1901" spans="1:16" s="74" customFormat="1" ht="13" customHeight="1" x14ac:dyDescent="0.15">
      <c r="A1901" s="44">
        <v>1900</v>
      </c>
      <c r="B1901" s="215" t="s">
        <v>6938</v>
      </c>
      <c r="C1901" s="215">
        <v>23</v>
      </c>
      <c r="D1901" s="165" t="s">
        <v>2947</v>
      </c>
      <c r="E1901" s="334" t="s">
        <v>3205</v>
      </c>
      <c r="F1901" s="165">
        <v>815</v>
      </c>
      <c r="G1901" s="165">
        <v>1241</v>
      </c>
      <c r="H1901" s="165">
        <v>2.9111576087399764</v>
      </c>
      <c r="I1901" s="165">
        <v>3.09377178149873</v>
      </c>
      <c r="J1901" s="165" t="s">
        <v>11281</v>
      </c>
      <c r="K1901" s="165" t="s">
        <v>10706</v>
      </c>
      <c r="L1901" s="165">
        <v>28.3</v>
      </c>
      <c r="M1901" s="165">
        <v>114.7</v>
      </c>
      <c r="N1901" s="165"/>
      <c r="O1901" s="44" t="s">
        <v>18</v>
      </c>
      <c r="P1901" s="165" t="s">
        <v>11714</v>
      </c>
    </row>
    <row r="1902" spans="1:16" s="74" customFormat="1" ht="13" customHeight="1" x14ac:dyDescent="0.15">
      <c r="A1902" s="44">
        <v>1901</v>
      </c>
      <c r="B1902" s="215" t="s">
        <v>6938</v>
      </c>
      <c r="C1902" s="215">
        <v>23</v>
      </c>
      <c r="D1902" s="165" t="s">
        <v>2947</v>
      </c>
      <c r="E1902" s="334" t="s">
        <v>3205</v>
      </c>
      <c r="F1902" s="165">
        <v>766</v>
      </c>
      <c r="G1902" s="165">
        <v>1264</v>
      </c>
      <c r="H1902" s="165">
        <v>2.8842287696326041</v>
      </c>
      <c r="I1902" s="165">
        <v>3.1017470739463664</v>
      </c>
      <c r="J1902" s="165" t="s">
        <v>11281</v>
      </c>
      <c r="K1902" s="165" t="s">
        <v>10706</v>
      </c>
      <c r="L1902" s="165">
        <v>28.47</v>
      </c>
      <c r="M1902" s="165">
        <v>106.97</v>
      </c>
      <c r="N1902" s="165"/>
      <c r="O1902" s="44" t="s">
        <v>18</v>
      </c>
      <c r="P1902" s="165" t="s">
        <v>11715</v>
      </c>
    </row>
    <row r="1903" spans="1:16" s="74" customFormat="1" ht="13" customHeight="1" x14ac:dyDescent="0.15">
      <c r="A1903" s="44">
        <v>1902</v>
      </c>
      <c r="B1903" s="215" t="s">
        <v>6938</v>
      </c>
      <c r="C1903" s="215">
        <v>23</v>
      </c>
      <c r="D1903" s="165" t="s">
        <v>2947</v>
      </c>
      <c r="E1903" s="334" t="s">
        <v>3205</v>
      </c>
      <c r="F1903" s="165">
        <v>636</v>
      </c>
      <c r="G1903" s="165">
        <v>1341</v>
      </c>
      <c r="H1903" s="165">
        <v>2.8034571156484138</v>
      </c>
      <c r="I1903" s="165">
        <v>3.1274287778515988</v>
      </c>
      <c r="J1903" s="165" t="s">
        <v>11281</v>
      </c>
      <c r="K1903" s="165" t="s">
        <v>10706</v>
      </c>
      <c r="L1903" s="165">
        <v>26.52</v>
      </c>
      <c r="M1903" s="165">
        <v>108.59</v>
      </c>
      <c r="N1903" s="165"/>
      <c r="O1903" s="44" t="s">
        <v>18</v>
      </c>
      <c r="P1903" s="165" t="s">
        <v>11791</v>
      </c>
    </row>
    <row r="1904" spans="1:16" s="74" customFormat="1" ht="13" customHeight="1" x14ac:dyDescent="0.15">
      <c r="A1904" s="44">
        <v>1903</v>
      </c>
      <c r="B1904" s="215" t="s">
        <v>6938</v>
      </c>
      <c r="C1904" s="215">
        <v>23</v>
      </c>
      <c r="D1904" s="165" t="s">
        <v>2947</v>
      </c>
      <c r="E1904" s="334" t="s">
        <v>3205</v>
      </c>
      <c r="F1904" s="165">
        <v>773</v>
      </c>
      <c r="G1904" s="165">
        <v>1363</v>
      </c>
      <c r="H1904" s="165">
        <v>2.8881794939183245</v>
      </c>
      <c r="I1904" s="165">
        <v>3.134495855834674</v>
      </c>
      <c r="J1904" s="165" t="s">
        <v>11281</v>
      </c>
      <c r="K1904" s="165" t="s">
        <v>10706</v>
      </c>
      <c r="L1904" s="165">
        <v>26.23</v>
      </c>
      <c r="M1904" s="165">
        <v>106.65</v>
      </c>
      <c r="N1904" s="165"/>
      <c r="O1904" s="44" t="s">
        <v>18</v>
      </c>
      <c r="P1904" s="165" t="s">
        <v>11792</v>
      </c>
    </row>
    <row r="1905" spans="1:16" s="74" customFormat="1" ht="13" customHeight="1" x14ac:dyDescent="0.15">
      <c r="A1905" s="44">
        <v>1904</v>
      </c>
      <c r="B1905" s="215" t="s">
        <v>6938</v>
      </c>
      <c r="C1905" s="215">
        <v>23</v>
      </c>
      <c r="D1905" s="165" t="s">
        <v>2947</v>
      </c>
      <c r="E1905" s="334" t="s">
        <v>3205</v>
      </c>
      <c r="F1905" s="165">
        <v>682</v>
      </c>
      <c r="G1905" s="165">
        <v>1372</v>
      </c>
      <c r="H1905" s="165">
        <v>2.8337843746564793</v>
      </c>
      <c r="I1905" s="165">
        <v>3.1373541113707333</v>
      </c>
      <c r="J1905" s="165" t="s">
        <v>11281</v>
      </c>
      <c r="K1905" s="165" t="s">
        <v>10706</v>
      </c>
      <c r="L1905" s="165">
        <v>25.7</v>
      </c>
      <c r="M1905" s="165">
        <v>116.9</v>
      </c>
      <c r="N1905" s="165"/>
      <c r="O1905" s="44" t="s">
        <v>18</v>
      </c>
      <c r="P1905" s="165" t="s">
        <v>11873</v>
      </c>
    </row>
    <row r="1906" spans="1:16" s="74" customFormat="1" ht="13" customHeight="1" x14ac:dyDescent="0.15">
      <c r="A1906" s="44">
        <v>1905</v>
      </c>
      <c r="B1906" s="215" t="s">
        <v>6938</v>
      </c>
      <c r="C1906" s="215">
        <v>23</v>
      </c>
      <c r="D1906" s="165" t="s">
        <v>2947</v>
      </c>
      <c r="E1906" s="334" t="s">
        <v>3205</v>
      </c>
      <c r="F1906" s="165">
        <v>606</v>
      </c>
      <c r="G1906" s="165">
        <v>1385</v>
      </c>
      <c r="H1906" s="165">
        <v>2.7824726241662856</v>
      </c>
      <c r="I1906" s="165">
        <v>3.1414497734004669</v>
      </c>
      <c r="J1906" s="165" t="s">
        <v>11281</v>
      </c>
      <c r="K1906" s="165" t="s">
        <v>10706</v>
      </c>
      <c r="L1906" s="165">
        <v>26.63</v>
      </c>
      <c r="M1906" s="165">
        <v>109.35</v>
      </c>
      <c r="N1906" s="165"/>
      <c r="O1906" s="44" t="s">
        <v>18</v>
      </c>
      <c r="P1906" s="165" t="s">
        <v>11874</v>
      </c>
    </row>
    <row r="1907" spans="1:16" s="74" customFormat="1" ht="13" customHeight="1" x14ac:dyDescent="0.15">
      <c r="A1907" s="44">
        <v>1906</v>
      </c>
      <c r="B1907" s="215" t="s">
        <v>6938</v>
      </c>
      <c r="C1907" s="215">
        <v>23</v>
      </c>
      <c r="D1907" s="165" t="s">
        <v>2947</v>
      </c>
      <c r="E1907" s="334" t="s">
        <v>3205</v>
      </c>
      <c r="F1907" s="165">
        <v>902</v>
      </c>
      <c r="G1907" s="165">
        <v>1821</v>
      </c>
      <c r="H1907" s="165">
        <v>2.9552065375419421</v>
      </c>
      <c r="I1907" s="165">
        <v>3.2603099457949201</v>
      </c>
      <c r="J1907" s="165" t="s">
        <v>11281</v>
      </c>
      <c r="K1907" s="165" t="s">
        <v>10706</v>
      </c>
      <c r="L1907" s="165">
        <v>25.7</v>
      </c>
      <c r="M1907" s="165">
        <v>113.3</v>
      </c>
      <c r="N1907" s="165"/>
      <c r="O1907" s="44" t="s">
        <v>18</v>
      </c>
      <c r="P1907" s="165" t="s">
        <v>12031</v>
      </c>
    </row>
    <row r="1908" spans="1:16" s="74" customFormat="1" ht="13" customHeight="1" x14ac:dyDescent="0.15">
      <c r="A1908" s="44">
        <v>1907</v>
      </c>
      <c r="B1908" s="215" t="s">
        <v>6938</v>
      </c>
      <c r="C1908" s="215">
        <v>23</v>
      </c>
      <c r="D1908" s="165" t="s">
        <v>2947</v>
      </c>
      <c r="E1908" s="334" t="s">
        <v>3205</v>
      </c>
      <c r="F1908" s="165">
        <v>1078</v>
      </c>
      <c r="G1908" s="165">
        <v>1854</v>
      </c>
      <c r="H1908" s="165">
        <v>3.03261876085072</v>
      </c>
      <c r="I1908" s="165">
        <v>3.2681097298084785</v>
      </c>
      <c r="J1908" s="165" t="s">
        <v>11281</v>
      </c>
      <c r="K1908" s="165" t="s">
        <v>10706</v>
      </c>
      <c r="L1908" s="165">
        <v>25.8</v>
      </c>
      <c r="M1908" s="165">
        <v>117.2</v>
      </c>
      <c r="N1908" s="165"/>
      <c r="O1908" s="44" t="s">
        <v>18</v>
      </c>
      <c r="P1908" s="165" t="s">
        <v>11959</v>
      </c>
    </row>
    <row r="1909" spans="1:16" s="74" customFormat="1" ht="13" customHeight="1" x14ac:dyDescent="0.15">
      <c r="A1909" s="44">
        <v>1908</v>
      </c>
      <c r="B1909" s="215" t="s">
        <v>6938</v>
      </c>
      <c r="C1909" s="215">
        <v>23</v>
      </c>
      <c r="D1909" s="165" t="s">
        <v>2947</v>
      </c>
      <c r="E1909" s="334" t="s">
        <v>3205</v>
      </c>
      <c r="F1909" s="165">
        <v>902.99999999999989</v>
      </c>
      <c r="G1909" s="165">
        <v>1964</v>
      </c>
      <c r="H1909" s="165">
        <v>2.9556877503135062</v>
      </c>
      <c r="I1909" s="165">
        <v>3.2931414834509312</v>
      </c>
      <c r="J1909" s="165" t="s">
        <v>11281</v>
      </c>
      <c r="K1909" s="165" t="s">
        <v>10706</v>
      </c>
      <c r="L1909" s="165">
        <v>26.83</v>
      </c>
      <c r="M1909" s="165">
        <v>109.75</v>
      </c>
      <c r="N1909" s="165"/>
      <c r="O1909" s="44" t="s">
        <v>18</v>
      </c>
      <c r="P1909" s="165" t="s">
        <v>11877</v>
      </c>
    </row>
    <row r="1910" spans="1:16" s="74" customFormat="1" ht="13" customHeight="1" x14ac:dyDescent="0.15">
      <c r="A1910" s="44">
        <v>1909</v>
      </c>
      <c r="B1910" s="215" t="s">
        <v>6938</v>
      </c>
      <c r="C1910" s="215">
        <v>23</v>
      </c>
      <c r="D1910" s="165" t="s">
        <v>2947</v>
      </c>
      <c r="E1910" s="334" t="s">
        <v>3205</v>
      </c>
      <c r="F1910" s="165">
        <v>1044</v>
      </c>
      <c r="G1910" s="165">
        <v>2002</v>
      </c>
      <c r="H1910" s="165">
        <v>3.0187004986662429</v>
      </c>
      <c r="I1910" s="165">
        <v>3.3014640731433</v>
      </c>
      <c r="J1910" s="165" t="s">
        <v>11281</v>
      </c>
      <c r="K1910" s="165" t="s">
        <v>10706</v>
      </c>
      <c r="L1910" s="165">
        <v>28.3</v>
      </c>
      <c r="M1910" s="165">
        <v>111.1</v>
      </c>
      <c r="N1910" s="165"/>
      <c r="O1910" s="44" t="s">
        <v>18</v>
      </c>
      <c r="P1910" s="165" t="s">
        <v>11878</v>
      </c>
    </row>
    <row r="1911" spans="1:16" s="74" customFormat="1" ht="13" customHeight="1" x14ac:dyDescent="0.15">
      <c r="A1911" s="44">
        <v>1910</v>
      </c>
      <c r="B1911" s="215" t="s">
        <v>6938</v>
      </c>
      <c r="C1911" s="215">
        <v>23</v>
      </c>
      <c r="D1911" s="165" t="s">
        <v>2947</v>
      </c>
      <c r="E1911" s="334" t="s">
        <v>3205</v>
      </c>
      <c r="F1911" s="165">
        <v>1021</v>
      </c>
      <c r="G1911" s="165">
        <v>2014</v>
      </c>
      <c r="H1911" s="165">
        <v>3.00902574208691</v>
      </c>
      <c r="I1911" s="165">
        <v>3.3040594662175988</v>
      </c>
      <c r="J1911" s="165" t="s">
        <v>11281</v>
      </c>
      <c r="K1911" s="165" t="s">
        <v>10706</v>
      </c>
      <c r="L1911" s="165">
        <v>25.3</v>
      </c>
      <c r="M1911" s="165">
        <v>111.3</v>
      </c>
      <c r="N1911" s="165"/>
      <c r="O1911" s="44" t="s">
        <v>18</v>
      </c>
      <c r="P1911" s="165" t="s">
        <v>11879</v>
      </c>
    </row>
    <row r="1912" spans="1:16" s="74" customFormat="1" ht="13" customHeight="1" x14ac:dyDescent="0.15">
      <c r="A1912" s="44">
        <v>1911</v>
      </c>
      <c r="B1912" s="215" t="s">
        <v>6938</v>
      </c>
      <c r="C1912" s="215">
        <v>23</v>
      </c>
      <c r="D1912" s="165" t="s">
        <v>2947</v>
      </c>
      <c r="E1912" s="334" t="s">
        <v>3205</v>
      </c>
      <c r="F1912" s="165">
        <v>1184</v>
      </c>
      <c r="G1912" s="165">
        <v>2033</v>
      </c>
      <c r="H1912" s="165">
        <v>3.0733517023868999</v>
      </c>
      <c r="I1912" s="165">
        <v>3.3081373786380386</v>
      </c>
      <c r="J1912" s="165" t="s">
        <v>11281</v>
      </c>
      <c r="K1912" s="165" t="s">
        <v>10706</v>
      </c>
      <c r="L1912" s="165">
        <v>26.5</v>
      </c>
      <c r="M1912" s="165">
        <v>110.1</v>
      </c>
      <c r="N1912" s="165"/>
      <c r="O1912" s="44" t="s">
        <v>18</v>
      </c>
      <c r="P1912" s="165" t="s">
        <v>11800</v>
      </c>
    </row>
    <row r="1913" spans="1:16" s="74" customFormat="1" ht="13" customHeight="1" x14ac:dyDescent="0.15">
      <c r="A1913" s="44">
        <v>1912</v>
      </c>
      <c r="B1913" s="215" t="s">
        <v>6938</v>
      </c>
      <c r="C1913" s="215">
        <v>23</v>
      </c>
      <c r="D1913" s="165" t="s">
        <v>2947</v>
      </c>
      <c r="E1913" s="334" t="s">
        <v>3205</v>
      </c>
      <c r="F1913" s="165">
        <v>717</v>
      </c>
      <c r="G1913" s="165">
        <v>2038</v>
      </c>
      <c r="H1913" s="165">
        <v>2.8555191556678001</v>
      </c>
      <c r="I1913" s="165">
        <v>3.3092041796704077</v>
      </c>
      <c r="J1913" s="165" t="s">
        <v>11281</v>
      </c>
      <c r="K1913" s="165" t="s">
        <v>10706</v>
      </c>
      <c r="L1913" s="165">
        <v>28.5</v>
      </c>
      <c r="M1913" s="165">
        <v>120</v>
      </c>
      <c r="N1913" s="165"/>
      <c r="O1913" s="44" t="s">
        <v>18</v>
      </c>
      <c r="P1913" s="165" t="s">
        <v>11880</v>
      </c>
    </row>
    <row r="1914" spans="1:16" s="74" customFormat="1" ht="13" customHeight="1" x14ac:dyDescent="0.15">
      <c r="A1914" s="44">
        <v>1913</v>
      </c>
      <c r="B1914" s="215" t="s">
        <v>6938</v>
      </c>
      <c r="C1914" s="215">
        <v>23</v>
      </c>
      <c r="D1914" s="165" t="s">
        <v>2947</v>
      </c>
      <c r="E1914" s="334" t="s">
        <v>3205</v>
      </c>
      <c r="F1914" s="165">
        <v>1320</v>
      </c>
      <c r="G1914" s="165">
        <v>2117</v>
      </c>
      <c r="H1914" s="165">
        <v>3.12057393120585</v>
      </c>
      <c r="I1914" s="165">
        <v>3.3257208580194129</v>
      </c>
      <c r="J1914" s="165" t="s">
        <v>11281</v>
      </c>
      <c r="K1914" s="165" t="s">
        <v>10706</v>
      </c>
      <c r="L1914" s="165">
        <v>26.7</v>
      </c>
      <c r="M1914" s="165">
        <v>109.6</v>
      </c>
      <c r="N1914" s="165"/>
      <c r="O1914" s="44" t="s">
        <v>18</v>
      </c>
      <c r="P1914" s="165" t="s">
        <v>11881</v>
      </c>
    </row>
    <row r="1915" spans="1:16" s="74" customFormat="1" ht="13" customHeight="1" x14ac:dyDescent="0.15">
      <c r="A1915" s="44">
        <v>1914</v>
      </c>
      <c r="B1915" s="215" t="s">
        <v>6938</v>
      </c>
      <c r="C1915" s="215">
        <v>23</v>
      </c>
      <c r="D1915" s="165" t="s">
        <v>2947</v>
      </c>
      <c r="E1915" s="334" t="s">
        <v>3205</v>
      </c>
      <c r="F1915" s="165">
        <v>1318</v>
      </c>
      <c r="G1915" s="165">
        <v>2287</v>
      </c>
      <c r="H1915" s="165">
        <v>3.1199154102579909</v>
      </c>
      <c r="I1915" s="165">
        <v>3.3592661646067472</v>
      </c>
      <c r="J1915" s="165" t="s">
        <v>11281</v>
      </c>
      <c r="K1915" s="165" t="s">
        <v>10706</v>
      </c>
      <c r="L1915" s="165">
        <v>26.9</v>
      </c>
      <c r="M1915" s="165">
        <v>109.9</v>
      </c>
      <c r="N1915" s="165"/>
      <c r="O1915" s="44" t="s">
        <v>18</v>
      </c>
      <c r="P1915" s="165" t="s">
        <v>11882</v>
      </c>
    </row>
    <row r="1916" spans="1:16" s="74" customFormat="1" ht="13" customHeight="1" x14ac:dyDescent="0.15">
      <c r="A1916" s="44">
        <v>1915</v>
      </c>
      <c r="B1916" s="215" t="s">
        <v>6938</v>
      </c>
      <c r="C1916" s="215">
        <v>23</v>
      </c>
      <c r="D1916" s="165" t="s">
        <v>2947</v>
      </c>
      <c r="E1916" s="334" t="s">
        <v>3205</v>
      </c>
      <c r="F1916" s="165">
        <v>1514</v>
      </c>
      <c r="G1916" s="165">
        <v>2299</v>
      </c>
      <c r="H1916" s="165">
        <v>3.1801258751640544</v>
      </c>
      <c r="I1916" s="165">
        <v>3.3615389712692787</v>
      </c>
      <c r="J1916" s="165" t="s">
        <v>11281</v>
      </c>
      <c r="K1916" s="165" t="s">
        <v>10706</v>
      </c>
      <c r="L1916" s="165">
        <v>25.7</v>
      </c>
      <c r="M1916" s="165">
        <v>110</v>
      </c>
      <c r="N1916" s="165"/>
      <c r="O1916" s="44" t="s">
        <v>18</v>
      </c>
      <c r="P1916" s="165" t="s">
        <v>11966</v>
      </c>
    </row>
    <row r="1917" spans="1:16" s="74" customFormat="1" ht="13" customHeight="1" x14ac:dyDescent="0.15">
      <c r="A1917" s="44">
        <v>1916</v>
      </c>
      <c r="B1917" s="215" t="s">
        <v>6938</v>
      </c>
      <c r="C1917" s="215">
        <v>23</v>
      </c>
      <c r="D1917" s="165" t="s">
        <v>2947</v>
      </c>
      <c r="E1917" s="334" t="s">
        <v>3205</v>
      </c>
      <c r="F1917" s="165">
        <v>1279</v>
      </c>
      <c r="G1917" s="165">
        <v>2304</v>
      </c>
      <c r="H1917" s="165">
        <v>3.106870544478654</v>
      </c>
      <c r="I1917" s="165">
        <v>3.3624824747511735</v>
      </c>
      <c r="J1917" s="165" t="s">
        <v>11281</v>
      </c>
      <c r="K1917" s="165" t="s">
        <v>10706</v>
      </c>
      <c r="L1917" s="165">
        <v>26.8</v>
      </c>
      <c r="M1917" s="165">
        <v>109.9</v>
      </c>
      <c r="N1917" s="165"/>
      <c r="O1917" s="44" t="s">
        <v>18</v>
      </c>
      <c r="P1917" s="165" t="s">
        <v>12117</v>
      </c>
    </row>
    <row r="1918" spans="1:16" s="74" customFormat="1" ht="13" customHeight="1" x14ac:dyDescent="0.15">
      <c r="A1918" s="44">
        <v>1917</v>
      </c>
      <c r="B1918" s="215" t="s">
        <v>6938</v>
      </c>
      <c r="C1918" s="215">
        <v>23</v>
      </c>
      <c r="D1918" s="165" t="s">
        <v>2947</v>
      </c>
      <c r="E1918" s="334" t="s">
        <v>3205</v>
      </c>
      <c r="F1918" s="165">
        <v>484</v>
      </c>
      <c r="G1918" s="165">
        <v>946.00000000000011</v>
      </c>
      <c r="H1918" s="165">
        <v>2.6848453616444123</v>
      </c>
      <c r="I1918" s="165">
        <v>2.9758911364017928</v>
      </c>
      <c r="J1918" s="165" t="s">
        <v>11281</v>
      </c>
      <c r="K1918" s="165" t="s">
        <v>10706</v>
      </c>
      <c r="L1918" s="165">
        <v>28.03</v>
      </c>
      <c r="M1918" s="165">
        <v>108.11</v>
      </c>
      <c r="N1918" s="165"/>
      <c r="O1918" s="44" t="s">
        <v>18</v>
      </c>
      <c r="P1918" s="165" t="s">
        <v>12118</v>
      </c>
    </row>
    <row r="1919" spans="1:16" s="74" customFormat="1" ht="13" customHeight="1" x14ac:dyDescent="0.15">
      <c r="A1919" s="44">
        <v>1918</v>
      </c>
      <c r="B1919" s="215" t="s">
        <v>6938</v>
      </c>
      <c r="C1919" s="215">
        <v>23</v>
      </c>
      <c r="D1919" s="165" t="s">
        <v>2947</v>
      </c>
      <c r="E1919" s="334" t="s">
        <v>3205</v>
      </c>
      <c r="F1919" s="165">
        <v>643</v>
      </c>
      <c r="G1919" s="165">
        <v>1084</v>
      </c>
      <c r="H1919" s="165">
        <v>2.8082109729242219</v>
      </c>
      <c r="I1919" s="165">
        <v>3.0350292822023683</v>
      </c>
      <c r="J1919" s="165" t="s">
        <v>11281</v>
      </c>
      <c r="K1919" s="165" t="s">
        <v>10706</v>
      </c>
      <c r="L1919" s="165">
        <v>27.03</v>
      </c>
      <c r="M1919" s="165">
        <v>109.13</v>
      </c>
      <c r="N1919" s="165"/>
      <c r="O1919" s="44" t="s">
        <v>18</v>
      </c>
      <c r="P1919" s="165" t="s">
        <v>12119</v>
      </c>
    </row>
    <row r="1920" spans="1:16" s="74" customFormat="1" ht="13" customHeight="1" x14ac:dyDescent="0.15">
      <c r="A1920" s="44">
        <v>1919</v>
      </c>
      <c r="B1920" s="215" t="s">
        <v>6938</v>
      </c>
      <c r="C1920" s="215">
        <v>23</v>
      </c>
      <c r="D1920" s="165" t="s">
        <v>2947</v>
      </c>
      <c r="E1920" s="334" t="s">
        <v>3205</v>
      </c>
      <c r="F1920" s="165">
        <v>630</v>
      </c>
      <c r="G1920" s="165">
        <v>1123</v>
      </c>
      <c r="H1920" s="165">
        <v>2.7993405494535821</v>
      </c>
      <c r="I1920" s="165">
        <v>3.0503797562614579</v>
      </c>
      <c r="J1920" s="165" t="s">
        <v>11281</v>
      </c>
      <c r="K1920" s="165" t="s">
        <v>10706</v>
      </c>
      <c r="L1920" s="165">
        <v>26.33</v>
      </c>
      <c r="M1920" s="165">
        <v>108</v>
      </c>
      <c r="N1920" s="165"/>
      <c r="O1920" s="44" t="s">
        <v>18</v>
      </c>
      <c r="P1920" s="165" t="s">
        <v>12043</v>
      </c>
    </row>
    <row r="1921" spans="1:16" s="74" customFormat="1" ht="13" customHeight="1" x14ac:dyDescent="0.15">
      <c r="A1921" s="44">
        <v>1920</v>
      </c>
      <c r="B1921" s="215" t="s">
        <v>6938</v>
      </c>
      <c r="C1921" s="215">
        <v>23</v>
      </c>
      <c r="D1921" s="165" t="s">
        <v>2947</v>
      </c>
      <c r="E1921" s="334" t="s">
        <v>3205</v>
      </c>
      <c r="F1921" s="165">
        <v>601</v>
      </c>
      <c r="G1921" s="165">
        <v>1246</v>
      </c>
      <c r="H1921" s="165">
        <v>2.7788744720027401</v>
      </c>
      <c r="I1921" s="165">
        <v>3.095518042323151</v>
      </c>
      <c r="J1921" s="165" t="s">
        <v>11281</v>
      </c>
      <c r="K1921" s="165" t="s">
        <v>10706</v>
      </c>
      <c r="L1921" s="165">
        <v>26.27</v>
      </c>
      <c r="M1921" s="165">
        <v>108.24</v>
      </c>
      <c r="N1921" s="165"/>
      <c r="O1921" s="44" t="s">
        <v>18</v>
      </c>
      <c r="P1921" s="165" t="s">
        <v>12044</v>
      </c>
    </row>
    <row r="1922" spans="1:16" s="74" customFormat="1" ht="13" customHeight="1" x14ac:dyDescent="0.15">
      <c r="A1922" s="44">
        <v>1921</v>
      </c>
      <c r="B1922" s="215" t="s">
        <v>6938</v>
      </c>
      <c r="C1922" s="215">
        <v>23</v>
      </c>
      <c r="D1922" s="165" t="s">
        <v>2947</v>
      </c>
      <c r="E1922" s="334" t="s">
        <v>3205</v>
      </c>
      <c r="F1922" s="165">
        <v>1007</v>
      </c>
      <c r="G1922" s="165">
        <v>1484</v>
      </c>
      <c r="H1922" s="165">
        <v>3.003029470553618</v>
      </c>
      <c r="I1922" s="165">
        <v>3.1714339009430077</v>
      </c>
      <c r="J1922" s="165" t="s">
        <v>11281</v>
      </c>
      <c r="K1922" s="165" t="s">
        <v>10706</v>
      </c>
      <c r="L1922" s="165">
        <v>27.62</v>
      </c>
      <c r="M1922" s="165">
        <v>109.58</v>
      </c>
      <c r="N1922" s="165"/>
      <c r="O1922" s="44" t="s">
        <v>18</v>
      </c>
      <c r="P1922" s="165" t="s">
        <v>12195</v>
      </c>
    </row>
    <row r="1923" spans="1:16" s="74" customFormat="1" ht="13" customHeight="1" x14ac:dyDescent="0.15">
      <c r="A1923" s="44">
        <v>1922</v>
      </c>
      <c r="B1923" s="215" t="s">
        <v>6938</v>
      </c>
      <c r="C1923" s="215">
        <v>23</v>
      </c>
      <c r="D1923" s="165" t="s">
        <v>2947</v>
      </c>
      <c r="E1923" s="334" t="s">
        <v>3205</v>
      </c>
      <c r="F1923" s="165">
        <v>1028</v>
      </c>
      <c r="G1923" s="165">
        <v>1604</v>
      </c>
      <c r="H1923" s="165">
        <v>3.0119931146592567</v>
      </c>
      <c r="I1923" s="165">
        <v>3.2052043639481447</v>
      </c>
      <c r="J1923" s="165" t="s">
        <v>11281</v>
      </c>
      <c r="K1923" s="165" t="s">
        <v>10706</v>
      </c>
      <c r="L1923" s="165">
        <v>26</v>
      </c>
      <c r="M1923" s="165">
        <v>110.4</v>
      </c>
      <c r="N1923" s="165"/>
      <c r="O1923" s="44" t="s">
        <v>18</v>
      </c>
      <c r="P1923" s="165" t="s">
        <v>12196</v>
      </c>
    </row>
    <row r="1924" spans="1:16" s="74" customFormat="1" ht="13" customHeight="1" x14ac:dyDescent="0.15">
      <c r="A1924" s="44">
        <v>1923</v>
      </c>
      <c r="B1924" s="215" t="s">
        <v>6938</v>
      </c>
      <c r="C1924" s="215">
        <v>23</v>
      </c>
      <c r="D1924" s="165" t="s">
        <v>2947</v>
      </c>
      <c r="E1924" s="334" t="s">
        <v>3205</v>
      </c>
      <c r="F1924" s="165">
        <v>774</v>
      </c>
      <c r="G1924" s="165">
        <v>1498</v>
      </c>
      <c r="H1924" s="165">
        <v>2.8887409606828931</v>
      </c>
      <c r="I1924" s="165">
        <v>3.175511813363447</v>
      </c>
      <c r="J1924" s="165" t="s">
        <v>11281</v>
      </c>
      <c r="K1924" s="165" t="s">
        <v>10706</v>
      </c>
      <c r="L1924" s="165">
        <v>31.6</v>
      </c>
      <c r="M1924" s="165">
        <v>114.8</v>
      </c>
      <c r="N1924" s="165"/>
      <c r="O1924" s="44" t="s">
        <v>18</v>
      </c>
      <c r="P1924" s="165" t="s">
        <v>12197</v>
      </c>
    </row>
    <row r="1925" spans="1:16" s="74" customFormat="1" ht="13" customHeight="1" x14ac:dyDescent="0.15">
      <c r="A1925" s="44">
        <v>1924</v>
      </c>
      <c r="B1925" s="215" t="s">
        <v>6938</v>
      </c>
      <c r="C1925" s="215">
        <v>23</v>
      </c>
      <c r="D1925" s="165" t="s">
        <v>2947</v>
      </c>
      <c r="E1925" s="334" t="s">
        <v>3205</v>
      </c>
      <c r="F1925" s="165">
        <v>1235</v>
      </c>
      <c r="G1925" s="165">
        <v>1755</v>
      </c>
      <c r="H1925" s="165">
        <v>3.0916669575956846</v>
      </c>
      <c r="I1925" s="165">
        <v>3.2442771208018431</v>
      </c>
      <c r="J1925" s="165" t="s">
        <v>11281</v>
      </c>
      <c r="K1925" s="165" t="s">
        <v>10706</v>
      </c>
      <c r="L1925" s="165">
        <v>21.75</v>
      </c>
      <c r="M1925" s="165">
        <v>108.4</v>
      </c>
      <c r="N1925" s="165"/>
      <c r="O1925" s="44" t="s">
        <v>18</v>
      </c>
      <c r="P1925" s="165" t="s">
        <v>12122</v>
      </c>
    </row>
    <row r="1926" spans="1:16" s="74" customFormat="1" ht="13" customHeight="1" x14ac:dyDescent="0.15">
      <c r="A1926" s="44">
        <v>1925</v>
      </c>
      <c r="B1926" s="215" t="s">
        <v>6938</v>
      </c>
      <c r="C1926" s="215">
        <v>23</v>
      </c>
      <c r="D1926" s="165" t="s">
        <v>2947</v>
      </c>
      <c r="E1926" s="334" t="s">
        <v>3166</v>
      </c>
      <c r="F1926" s="165">
        <v>544</v>
      </c>
      <c r="G1926" s="165">
        <v>1218</v>
      </c>
      <c r="H1926" s="165">
        <v>2.7355988996981799</v>
      </c>
      <c r="I1926" s="165">
        <v>3.0856472882968564</v>
      </c>
      <c r="J1926" s="165" t="s">
        <v>12050</v>
      </c>
      <c r="K1926" s="165" t="s">
        <v>10706</v>
      </c>
      <c r="L1926" s="165">
        <v>47.17</v>
      </c>
      <c r="M1926" s="165">
        <v>-121.83</v>
      </c>
      <c r="N1926" s="165"/>
      <c r="O1926" s="44" t="s">
        <v>18</v>
      </c>
      <c r="P1926" s="165" t="s">
        <v>12051</v>
      </c>
    </row>
    <row r="1927" spans="1:16" s="74" customFormat="1" ht="13" customHeight="1" x14ac:dyDescent="0.15">
      <c r="A1927" s="44">
        <v>1926</v>
      </c>
      <c r="B1927" s="215" t="s">
        <v>6938</v>
      </c>
      <c r="C1927" s="215">
        <v>23</v>
      </c>
      <c r="D1927" s="165" t="s">
        <v>2947</v>
      </c>
      <c r="E1927" s="334" t="s">
        <v>3166</v>
      </c>
      <c r="F1927" s="165">
        <v>435</v>
      </c>
      <c r="G1927" s="165">
        <v>1428</v>
      </c>
      <c r="H1927" s="165">
        <v>2.6384892569546374</v>
      </c>
      <c r="I1927" s="165">
        <v>3.1547282074401566</v>
      </c>
      <c r="J1927" s="165" t="s">
        <v>12050</v>
      </c>
      <c r="K1927" s="165" t="s">
        <v>10706</v>
      </c>
      <c r="L1927" s="165">
        <v>47.17</v>
      </c>
      <c r="M1927" s="165">
        <v>-121.83</v>
      </c>
      <c r="N1927" s="165"/>
      <c r="O1927" s="44" t="s">
        <v>18</v>
      </c>
      <c r="P1927" s="165" t="s">
        <v>12052</v>
      </c>
    </row>
    <row r="1928" spans="1:16" s="74" customFormat="1" ht="13" customHeight="1" x14ac:dyDescent="0.15">
      <c r="A1928" s="44">
        <v>1927</v>
      </c>
      <c r="B1928" s="215" t="s">
        <v>6938</v>
      </c>
      <c r="C1928" s="215">
        <v>23</v>
      </c>
      <c r="D1928" s="165" t="s">
        <v>2947</v>
      </c>
      <c r="E1928" s="334" t="s">
        <v>3166</v>
      </c>
      <c r="F1928" s="165">
        <v>413</v>
      </c>
      <c r="G1928" s="165">
        <v>1719</v>
      </c>
      <c r="H1928" s="165">
        <v>2.6159500516564012</v>
      </c>
      <c r="I1928" s="165">
        <v>3.2352758766870524</v>
      </c>
      <c r="J1928" s="165" t="s">
        <v>12050</v>
      </c>
      <c r="K1928" s="165" t="s">
        <v>10706</v>
      </c>
      <c r="L1928" s="165">
        <v>47.17</v>
      </c>
      <c r="M1928" s="165">
        <v>-121.83</v>
      </c>
      <c r="N1928" s="165"/>
      <c r="O1928" s="44" t="s">
        <v>18</v>
      </c>
      <c r="P1928" s="165" t="s">
        <v>12053</v>
      </c>
    </row>
    <row r="1929" spans="1:16" s="74" customFormat="1" ht="13" customHeight="1" x14ac:dyDescent="0.15">
      <c r="A1929" s="44">
        <v>1928</v>
      </c>
      <c r="B1929" s="215" t="s">
        <v>6938</v>
      </c>
      <c r="C1929" s="215">
        <v>23</v>
      </c>
      <c r="D1929" s="165" t="s">
        <v>2947</v>
      </c>
      <c r="E1929" s="334" t="s">
        <v>3166</v>
      </c>
      <c r="F1929" s="165">
        <v>524</v>
      </c>
      <c r="G1929" s="165">
        <v>1905</v>
      </c>
      <c r="H1929" s="165">
        <v>2.7193312869837265</v>
      </c>
      <c r="I1929" s="165">
        <v>3.2798949800116382</v>
      </c>
      <c r="J1929" s="165" t="s">
        <v>12050</v>
      </c>
      <c r="K1929" s="165" t="s">
        <v>10706</v>
      </c>
      <c r="L1929" s="165">
        <v>47.17</v>
      </c>
      <c r="M1929" s="165">
        <v>-121.83</v>
      </c>
      <c r="N1929" s="165"/>
      <c r="O1929" s="44" t="s">
        <v>18</v>
      </c>
      <c r="P1929" s="165" t="s">
        <v>12054</v>
      </c>
    </row>
    <row r="1930" spans="1:16" s="74" customFormat="1" ht="13" customHeight="1" x14ac:dyDescent="0.15">
      <c r="A1930" s="44">
        <v>1929</v>
      </c>
      <c r="B1930" s="215" t="s">
        <v>6938</v>
      </c>
      <c r="C1930" s="215">
        <v>23</v>
      </c>
      <c r="D1930" s="165" t="s">
        <v>2947</v>
      </c>
      <c r="E1930" s="334" t="s">
        <v>3166</v>
      </c>
      <c r="F1930" s="165">
        <v>343</v>
      </c>
      <c r="G1930" s="165">
        <v>1936</v>
      </c>
      <c r="H1930" s="165">
        <v>2.5352941200427699</v>
      </c>
      <c r="I1930" s="165">
        <v>3.2869053529723748</v>
      </c>
      <c r="J1930" s="165" t="s">
        <v>12050</v>
      </c>
      <c r="K1930" s="165" t="s">
        <v>10706</v>
      </c>
      <c r="L1930" s="165">
        <v>47.17</v>
      </c>
      <c r="M1930" s="165">
        <v>-121.83</v>
      </c>
      <c r="N1930" s="165"/>
      <c r="O1930" s="44" t="s">
        <v>18</v>
      </c>
      <c r="P1930" s="165" t="s">
        <v>12128</v>
      </c>
    </row>
    <row r="1931" spans="1:16" s="74" customFormat="1" ht="13" customHeight="1" x14ac:dyDescent="0.15">
      <c r="A1931" s="44">
        <v>1930</v>
      </c>
      <c r="B1931" s="215" t="s">
        <v>6938</v>
      </c>
      <c r="C1931" s="215">
        <v>23</v>
      </c>
      <c r="D1931" s="165" t="s">
        <v>2947</v>
      </c>
      <c r="E1931" s="334" t="s">
        <v>3166</v>
      </c>
      <c r="F1931" s="165">
        <v>1140</v>
      </c>
      <c r="G1931" s="165">
        <v>1100</v>
      </c>
      <c r="H1931" s="165">
        <v>3.0569048513364727</v>
      </c>
      <c r="I1931" s="165">
        <v>3.0413926851582245</v>
      </c>
      <c r="J1931" s="165" t="s">
        <v>12129</v>
      </c>
      <c r="K1931" s="165" t="s">
        <v>10706</v>
      </c>
      <c r="L1931" s="165">
        <v>33.17</v>
      </c>
      <c r="M1931" s="165">
        <v>133.16999999999999</v>
      </c>
      <c r="N1931" s="165"/>
      <c r="O1931" s="44" t="s">
        <v>18</v>
      </c>
      <c r="P1931" s="165" t="s">
        <v>12130</v>
      </c>
    </row>
    <row r="1932" spans="1:16" s="74" customFormat="1" ht="13" customHeight="1" x14ac:dyDescent="0.15">
      <c r="A1932" s="44">
        <v>1931</v>
      </c>
      <c r="B1932" s="215" t="s">
        <v>6938</v>
      </c>
      <c r="C1932" s="215">
        <v>23</v>
      </c>
      <c r="D1932" s="165" t="s">
        <v>2947</v>
      </c>
      <c r="E1932" s="334" t="s">
        <v>3166</v>
      </c>
      <c r="F1932" s="165">
        <v>1210</v>
      </c>
      <c r="G1932" s="165">
        <v>1130</v>
      </c>
      <c r="H1932" s="165">
        <v>3.0827853703164498</v>
      </c>
      <c r="I1932" s="165">
        <v>3.0530784434834186</v>
      </c>
      <c r="J1932" s="165" t="s">
        <v>12129</v>
      </c>
      <c r="K1932" s="165" t="s">
        <v>10706</v>
      </c>
      <c r="L1932" s="165">
        <v>33.17</v>
      </c>
      <c r="M1932" s="165">
        <v>133.16999999999999</v>
      </c>
      <c r="N1932" s="165"/>
      <c r="O1932" s="44" t="s">
        <v>18</v>
      </c>
      <c r="P1932" s="165" t="s">
        <v>12059</v>
      </c>
    </row>
    <row r="1933" spans="1:16" s="74" customFormat="1" ht="13" customHeight="1" x14ac:dyDescent="0.15">
      <c r="A1933" s="44">
        <v>1932</v>
      </c>
      <c r="B1933" s="215" t="s">
        <v>6938</v>
      </c>
      <c r="C1933" s="215">
        <v>23</v>
      </c>
      <c r="D1933" s="165" t="s">
        <v>2947</v>
      </c>
      <c r="E1933" s="334" t="s">
        <v>3166</v>
      </c>
      <c r="F1933" s="165">
        <v>1280</v>
      </c>
      <c r="G1933" s="165">
        <v>1380</v>
      </c>
      <c r="H1933" s="165">
        <v>3.1072099696478679</v>
      </c>
      <c r="I1933" s="165">
        <v>3.139879086401236</v>
      </c>
      <c r="J1933" s="165" t="s">
        <v>12129</v>
      </c>
      <c r="K1933" s="165" t="s">
        <v>10706</v>
      </c>
      <c r="L1933" s="165">
        <v>33.17</v>
      </c>
      <c r="M1933" s="165">
        <v>133.16999999999999</v>
      </c>
      <c r="N1933" s="165"/>
      <c r="O1933" s="44" t="s">
        <v>18</v>
      </c>
      <c r="P1933" s="165" t="s">
        <v>12060</v>
      </c>
    </row>
    <row r="1934" spans="1:16" s="74" customFormat="1" ht="13" customHeight="1" x14ac:dyDescent="0.15">
      <c r="A1934" s="44">
        <v>1933</v>
      </c>
      <c r="B1934" s="215" t="s">
        <v>6938</v>
      </c>
      <c r="C1934" s="215">
        <v>23</v>
      </c>
      <c r="D1934" s="165" t="s">
        <v>2947</v>
      </c>
      <c r="E1934" s="334" t="s">
        <v>3166</v>
      </c>
      <c r="F1934" s="165">
        <v>1330</v>
      </c>
      <c r="G1934" s="165">
        <v>1440</v>
      </c>
      <c r="H1934" s="165">
        <v>3.1238516409670867</v>
      </c>
      <c r="I1934" s="165">
        <v>3.1583624920952502</v>
      </c>
      <c r="J1934" s="165" t="s">
        <v>12129</v>
      </c>
      <c r="K1934" s="165" t="s">
        <v>10706</v>
      </c>
      <c r="L1934" s="165">
        <v>33.17</v>
      </c>
      <c r="M1934" s="165">
        <v>133.16999999999999</v>
      </c>
      <c r="N1934" s="165"/>
      <c r="O1934" s="44" t="s">
        <v>18</v>
      </c>
      <c r="P1934" s="165" t="s">
        <v>11987</v>
      </c>
    </row>
    <row r="1935" spans="1:16" s="74" customFormat="1" ht="13" customHeight="1" x14ac:dyDescent="0.15">
      <c r="A1935" s="44">
        <v>1934</v>
      </c>
      <c r="B1935" s="215" t="s">
        <v>6938</v>
      </c>
      <c r="C1935" s="215">
        <v>23</v>
      </c>
      <c r="D1935" s="165" t="s">
        <v>2947</v>
      </c>
      <c r="E1935" s="334" t="s">
        <v>3208</v>
      </c>
      <c r="F1935" s="165">
        <v>513</v>
      </c>
      <c r="G1935" s="165">
        <v>938.00000000000011</v>
      </c>
      <c r="H1935" s="165">
        <v>2.7101173651118167</v>
      </c>
      <c r="I1935" s="165">
        <v>2.9722028383790642</v>
      </c>
      <c r="J1935" s="165" t="s">
        <v>11281</v>
      </c>
      <c r="K1935" s="165" t="s">
        <v>10706</v>
      </c>
      <c r="L1935" s="165">
        <v>32.6</v>
      </c>
      <c r="M1935" s="165">
        <v>118</v>
      </c>
      <c r="N1935" s="165"/>
      <c r="O1935" s="44" t="s">
        <v>18</v>
      </c>
      <c r="P1935" s="165" t="s">
        <v>11827</v>
      </c>
    </row>
    <row r="1936" spans="1:16" s="74" customFormat="1" ht="13" customHeight="1" x14ac:dyDescent="0.15">
      <c r="A1936" s="44">
        <v>1935</v>
      </c>
      <c r="B1936" s="215" t="s">
        <v>6938</v>
      </c>
      <c r="C1936" s="215">
        <v>23</v>
      </c>
      <c r="D1936" s="165" t="s">
        <v>2947</v>
      </c>
      <c r="E1936" s="334" t="s">
        <v>3208</v>
      </c>
      <c r="F1936" s="165">
        <v>363</v>
      </c>
      <c r="G1936" s="165">
        <v>526</v>
      </c>
      <c r="H1936" s="165">
        <v>2.559906625036112</v>
      </c>
      <c r="I1936" s="165">
        <v>2.7209857441537393</v>
      </c>
      <c r="J1936" s="165" t="s">
        <v>11281</v>
      </c>
      <c r="K1936" s="165" t="s">
        <v>10706</v>
      </c>
      <c r="L1936" s="165">
        <v>36.4</v>
      </c>
      <c r="M1936" s="165">
        <v>117.2</v>
      </c>
      <c r="N1936" s="165"/>
      <c r="O1936" s="44" t="s">
        <v>18</v>
      </c>
      <c r="P1936" s="165" t="s">
        <v>11828</v>
      </c>
    </row>
    <row r="1937" spans="1:16" s="74" customFormat="1" ht="13" customHeight="1" x14ac:dyDescent="0.15">
      <c r="A1937" s="44">
        <v>1936</v>
      </c>
      <c r="B1937" s="215" t="s">
        <v>6938</v>
      </c>
      <c r="C1937" s="215">
        <v>23</v>
      </c>
      <c r="D1937" s="165" t="s">
        <v>2947</v>
      </c>
      <c r="E1937" s="334" t="s">
        <v>3208</v>
      </c>
      <c r="F1937" s="165">
        <v>308</v>
      </c>
      <c r="G1937" s="165">
        <v>533</v>
      </c>
      <c r="H1937" s="165">
        <v>2.4885507165004443</v>
      </c>
      <c r="I1937" s="165">
        <v>2.7267272090265728</v>
      </c>
      <c r="J1937" s="165" t="s">
        <v>11281</v>
      </c>
      <c r="K1937" s="165" t="s">
        <v>10706</v>
      </c>
      <c r="L1937" s="165">
        <v>37</v>
      </c>
      <c r="M1937" s="165">
        <v>120</v>
      </c>
      <c r="N1937" s="165"/>
      <c r="O1937" s="44" t="s">
        <v>18</v>
      </c>
      <c r="P1937" s="165" t="s">
        <v>11829</v>
      </c>
    </row>
    <row r="1938" spans="1:16" s="74" customFormat="1" ht="13" customHeight="1" x14ac:dyDescent="0.15">
      <c r="A1938" s="44">
        <v>1937</v>
      </c>
      <c r="B1938" s="215" t="s">
        <v>6938</v>
      </c>
      <c r="C1938" s="215">
        <v>23</v>
      </c>
      <c r="D1938" s="165" t="s">
        <v>2947</v>
      </c>
      <c r="E1938" s="334" t="s">
        <v>3208</v>
      </c>
      <c r="F1938" s="165">
        <v>363</v>
      </c>
      <c r="G1938" s="165">
        <v>710</v>
      </c>
      <c r="H1938" s="165">
        <v>2.559906625036112</v>
      </c>
      <c r="I1938" s="165">
        <v>2.8512583487190746</v>
      </c>
      <c r="J1938" s="165" t="s">
        <v>11281</v>
      </c>
      <c r="K1938" s="165" t="s">
        <v>10706</v>
      </c>
      <c r="L1938" s="165">
        <v>36.700000000000003</v>
      </c>
      <c r="M1938" s="165">
        <v>121.1</v>
      </c>
      <c r="N1938" s="165"/>
      <c r="O1938" s="44" t="s">
        <v>18</v>
      </c>
      <c r="P1938" s="165" t="s">
        <v>11753</v>
      </c>
    </row>
    <row r="1939" spans="1:16" s="74" customFormat="1" ht="13" customHeight="1" x14ac:dyDescent="0.15">
      <c r="A1939" s="44">
        <v>1938</v>
      </c>
      <c r="B1939" s="215" t="s">
        <v>6938</v>
      </c>
      <c r="C1939" s="215">
        <v>23</v>
      </c>
      <c r="D1939" s="165" t="s">
        <v>2947</v>
      </c>
      <c r="E1939" s="334" t="s">
        <v>3208</v>
      </c>
      <c r="F1939" s="165">
        <v>639</v>
      </c>
      <c r="G1939" s="165">
        <v>886.99999999999989</v>
      </c>
      <c r="H1939" s="165">
        <v>2.8055008581583998</v>
      </c>
      <c r="I1939" s="165">
        <v>2.9479236198317262</v>
      </c>
      <c r="J1939" s="165" t="s">
        <v>11281</v>
      </c>
      <c r="K1939" s="165" t="s">
        <v>10706</v>
      </c>
      <c r="L1939" s="165">
        <v>37.200000000000003</v>
      </c>
      <c r="M1939" s="165">
        <v>121.7</v>
      </c>
      <c r="N1939" s="165"/>
      <c r="O1939" s="44" t="s">
        <v>18</v>
      </c>
      <c r="P1939" s="165" t="s">
        <v>11830</v>
      </c>
    </row>
    <row r="1940" spans="1:16" s="74" customFormat="1" ht="13" customHeight="1" x14ac:dyDescent="0.15">
      <c r="A1940" s="44">
        <v>1939</v>
      </c>
      <c r="B1940" s="215" t="s">
        <v>6938</v>
      </c>
      <c r="C1940" s="215">
        <v>23</v>
      </c>
      <c r="D1940" s="165" t="s">
        <v>2947</v>
      </c>
      <c r="E1940" s="334" t="s">
        <v>3208</v>
      </c>
      <c r="F1940" s="165">
        <v>1116</v>
      </c>
      <c r="G1940" s="165">
        <v>1147</v>
      </c>
      <c r="H1940" s="165">
        <v>3.0476641946015599</v>
      </c>
      <c r="I1940" s="165">
        <v>3.0595634179012676</v>
      </c>
      <c r="J1940" s="165" t="s">
        <v>11281</v>
      </c>
      <c r="K1940" s="165" t="s">
        <v>10706</v>
      </c>
      <c r="L1940" s="165">
        <v>33.33</v>
      </c>
      <c r="M1940" s="165">
        <v>108.5</v>
      </c>
      <c r="N1940" s="165"/>
      <c r="O1940" s="44" t="s">
        <v>18</v>
      </c>
      <c r="P1940" s="165" t="s">
        <v>11831</v>
      </c>
    </row>
    <row r="1941" spans="1:16" s="74" customFormat="1" ht="13" customHeight="1" x14ac:dyDescent="0.15">
      <c r="A1941" s="44">
        <v>1940</v>
      </c>
      <c r="B1941" s="215" t="s">
        <v>6938</v>
      </c>
      <c r="C1941" s="215">
        <v>23</v>
      </c>
      <c r="D1941" s="165" t="s">
        <v>2947</v>
      </c>
      <c r="E1941" s="334" t="s">
        <v>3208</v>
      </c>
      <c r="F1941" s="165">
        <v>262</v>
      </c>
      <c r="G1941" s="165">
        <v>202</v>
      </c>
      <c r="H1941" s="165">
        <v>2.4183012913197448</v>
      </c>
      <c r="I1941" s="165">
        <v>2.3053513694466239</v>
      </c>
      <c r="J1941" s="165" t="s">
        <v>11281</v>
      </c>
      <c r="K1941" s="165" t="s">
        <v>10706</v>
      </c>
      <c r="L1941" s="165">
        <v>36.479999999999997</v>
      </c>
      <c r="M1941" s="165">
        <v>112.45</v>
      </c>
      <c r="N1941" s="165"/>
      <c r="O1941" s="44" t="s">
        <v>18</v>
      </c>
      <c r="P1941" s="165" t="s">
        <v>11916</v>
      </c>
    </row>
    <row r="1942" spans="1:16" s="74" customFormat="1" ht="13" customHeight="1" x14ac:dyDescent="0.15">
      <c r="A1942" s="44">
        <v>1941</v>
      </c>
      <c r="B1942" s="215" t="s">
        <v>6938</v>
      </c>
      <c r="C1942" s="215">
        <v>23</v>
      </c>
      <c r="D1942" s="165" t="s">
        <v>2947</v>
      </c>
      <c r="E1942" s="334" t="s">
        <v>3208</v>
      </c>
      <c r="F1942" s="165">
        <v>188</v>
      </c>
      <c r="G1942" s="165">
        <v>211</v>
      </c>
      <c r="H1942" s="165">
        <v>2.27415784926368</v>
      </c>
      <c r="I1942" s="165">
        <v>2.3242824552976931</v>
      </c>
      <c r="J1942" s="165" t="s">
        <v>11281</v>
      </c>
      <c r="K1942" s="165" t="s">
        <v>10706</v>
      </c>
      <c r="L1942" s="165">
        <v>35.770000000000003</v>
      </c>
      <c r="M1942" s="165">
        <v>112.28</v>
      </c>
      <c r="N1942" s="165"/>
      <c r="O1942" s="44" t="s">
        <v>18</v>
      </c>
      <c r="P1942" s="165" t="s">
        <v>11917</v>
      </c>
    </row>
    <row r="1943" spans="1:16" s="74" customFormat="1" ht="13" customHeight="1" x14ac:dyDescent="0.15">
      <c r="A1943" s="44">
        <v>1942</v>
      </c>
      <c r="B1943" s="215" t="s">
        <v>6938</v>
      </c>
      <c r="C1943" s="215">
        <v>23</v>
      </c>
      <c r="D1943" s="165" t="s">
        <v>2947</v>
      </c>
      <c r="E1943" s="334" t="s">
        <v>3208</v>
      </c>
      <c r="F1943" s="165">
        <v>248</v>
      </c>
      <c r="G1943" s="165">
        <v>225</v>
      </c>
      <c r="H1943" s="165">
        <v>2.394451680826216</v>
      </c>
      <c r="I1943" s="165">
        <v>2.3521825181113631</v>
      </c>
      <c r="J1943" s="165" t="s">
        <v>11281</v>
      </c>
      <c r="K1943" s="165" t="s">
        <v>10706</v>
      </c>
      <c r="L1943" s="165">
        <v>36.630000000000003</v>
      </c>
      <c r="M1943" s="165">
        <v>112.34</v>
      </c>
      <c r="N1943" s="165"/>
      <c r="O1943" s="44" t="s">
        <v>18</v>
      </c>
      <c r="P1943" s="165" t="s">
        <v>12072</v>
      </c>
    </row>
    <row r="1944" spans="1:16" s="74" customFormat="1" ht="13" customHeight="1" x14ac:dyDescent="0.15">
      <c r="A1944" s="44">
        <v>1943</v>
      </c>
      <c r="B1944" s="215" t="s">
        <v>6938</v>
      </c>
      <c r="C1944" s="215">
        <v>23</v>
      </c>
      <c r="D1944" s="165" t="s">
        <v>2947</v>
      </c>
      <c r="E1944" s="334" t="s">
        <v>3208</v>
      </c>
      <c r="F1944" s="165">
        <v>260</v>
      </c>
      <c r="G1944" s="165">
        <v>226</v>
      </c>
      <c r="H1944" s="165">
        <v>2.4149733479708182</v>
      </c>
      <c r="I1944" s="165">
        <v>2.3541084391474003</v>
      </c>
      <c r="J1944" s="165" t="s">
        <v>11281</v>
      </c>
      <c r="K1944" s="165" t="s">
        <v>10706</v>
      </c>
      <c r="L1944" s="165">
        <v>37.72</v>
      </c>
      <c r="M1944" s="165">
        <v>113.59</v>
      </c>
      <c r="N1944" s="165"/>
      <c r="O1944" s="44" t="s">
        <v>18</v>
      </c>
      <c r="P1944" s="165" t="s">
        <v>11992</v>
      </c>
    </row>
    <row r="1945" spans="1:16" s="74" customFormat="1" ht="13" customHeight="1" x14ac:dyDescent="0.15">
      <c r="A1945" s="44">
        <v>1944</v>
      </c>
      <c r="B1945" s="215" t="s">
        <v>6938</v>
      </c>
      <c r="C1945" s="215">
        <v>23</v>
      </c>
      <c r="D1945" s="165" t="s">
        <v>2947</v>
      </c>
      <c r="E1945" s="334" t="s">
        <v>3208</v>
      </c>
      <c r="F1945" s="165">
        <v>301</v>
      </c>
      <c r="G1945" s="165">
        <v>227</v>
      </c>
      <c r="H1945" s="165">
        <v>2.4785664955938431</v>
      </c>
      <c r="I1945" s="165">
        <v>2.3560258571931216</v>
      </c>
      <c r="J1945" s="165" t="s">
        <v>11281</v>
      </c>
      <c r="K1945" s="165" t="s">
        <v>10706</v>
      </c>
      <c r="L1945" s="165">
        <v>36.92</v>
      </c>
      <c r="M1945" s="165">
        <v>112.3</v>
      </c>
      <c r="N1945" s="165"/>
      <c r="O1945" s="44" t="s">
        <v>18</v>
      </c>
      <c r="P1945" s="165" t="s">
        <v>11993</v>
      </c>
    </row>
    <row r="1946" spans="1:16" s="74" customFormat="1" ht="13" customHeight="1" x14ac:dyDescent="0.15">
      <c r="A1946" s="44">
        <v>1945</v>
      </c>
      <c r="B1946" s="215" t="s">
        <v>6938</v>
      </c>
      <c r="C1946" s="215">
        <v>23</v>
      </c>
      <c r="D1946" s="165" t="s">
        <v>2947</v>
      </c>
      <c r="E1946" s="334" t="s">
        <v>3208</v>
      </c>
      <c r="F1946" s="165">
        <v>258</v>
      </c>
      <c r="G1946" s="165">
        <v>229</v>
      </c>
      <c r="H1946" s="165">
        <v>2.4116197059632301</v>
      </c>
      <c r="I1946" s="165">
        <v>2.359835482339887</v>
      </c>
      <c r="J1946" s="165" t="s">
        <v>11281</v>
      </c>
      <c r="K1946" s="165" t="s">
        <v>10706</v>
      </c>
      <c r="L1946" s="165">
        <v>36</v>
      </c>
      <c r="M1946" s="165">
        <v>112.4</v>
      </c>
      <c r="N1946" s="165"/>
      <c r="O1946" s="44" t="s">
        <v>18</v>
      </c>
      <c r="P1946" s="165" t="s">
        <v>11994</v>
      </c>
    </row>
    <row r="1947" spans="1:16" s="74" customFormat="1" ht="13" customHeight="1" x14ac:dyDescent="0.15">
      <c r="A1947" s="44">
        <v>1946</v>
      </c>
      <c r="B1947" s="215" t="s">
        <v>6938</v>
      </c>
      <c r="C1947" s="215">
        <v>23</v>
      </c>
      <c r="D1947" s="165" t="s">
        <v>2947</v>
      </c>
      <c r="E1947" s="334" t="s">
        <v>3208</v>
      </c>
      <c r="F1947" s="165">
        <v>314</v>
      </c>
      <c r="G1947" s="165">
        <v>248</v>
      </c>
      <c r="H1947" s="165">
        <v>2.4969296480732148</v>
      </c>
      <c r="I1947" s="165">
        <v>2.394451680826216</v>
      </c>
      <c r="J1947" s="165" t="s">
        <v>11281</v>
      </c>
      <c r="K1947" s="165" t="s">
        <v>10706</v>
      </c>
      <c r="L1947" s="165">
        <v>36.32</v>
      </c>
      <c r="M1947" s="165">
        <v>112.16</v>
      </c>
      <c r="N1947" s="165"/>
      <c r="O1947" s="44" t="s">
        <v>18</v>
      </c>
      <c r="P1947" s="165" t="s">
        <v>11920</v>
      </c>
    </row>
    <row r="1948" spans="1:16" s="74" customFormat="1" ht="13" customHeight="1" x14ac:dyDescent="0.15">
      <c r="A1948" s="44">
        <v>1947</v>
      </c>
      <c r="B1948" s="215" t="s">
        <v>6938</v>
      </c>
      <c r="C1948" s="215">
        <v>23</v>
      </c>
      <c r="D1948" s="165" t="s">
        <v>2947</v>
      </c>
      <c r="E1948" s="334" t="s">
        <v>3208</v>
      </c>
      <c r="F1948" s="165">
        <v>298</v>
      </c>
      <c r="G1948" s="165">
        <v>255</v>
      </c>
      <c r="H1948" s="165">
        <v>2.4742162640762548</v>
      </c>
      <c r="I1948" s="165">
        <v>2.4065401804339546</v>
      </c>
      <c r="J1948" s="165" t="s">
        <v>11281</v>
      </c>
      <c r="K1948" s="165" t="s">
        <v>10706</v>
      </c>
      <c r="L1948" s="165">
        <v>36.549999999999997</v>
      </c>
      <c r="M1948" s="165">
        <v>112.41</v>
      </c>
      <c r="N1948" s="165"/>
      <c r="O1948" s="44" t="s">
        <v>18</v>
      </c>
      <c r="P1948" s="165" t="s">
        <v>11921</v>
      </c>
    </row>
    <row r="1949" spans="1:16" s="74" customFormat="1" ht="13" customHeight="1" x14ac:dyDescent="0.15">
      <c r="A1949" s="44">
        <v>1948</v>
      </c>
      <c r="B1949" s="215" t="s">
        <v>6938</v>
      </c>
      <c r="C1949" s="215">
        <v>23</v>
      </c>
      <c r="D1949" s="165" t="s">
        <v>2947</v>
      </c>
      <c r="E1949" s="334" t="s">
        <v>3208</v>
      </c>
      <c r="F1949" s="165">
        <v>304</v>
      </c>
      <c r="G1949" s="165">
        <v>261</v>
      </c>
      <c r="H1949" s="165">
        <v>2.4828735836087534</v>
      </c>
      <c r="I1949" s="165">
        <v>2.41664050733828</v>
      </c>
      <c r="J1949" s="165" t="s">
        <v>11281</v>
      </c>
      <c r="K1949" s="165" t="s">
        <v>10706</v>
      </c>
      <c r="L1949" s="165">
        <v>36.58</v>
      </c>
      <c r="M1949" s="165">
        <v>112.1</v>
      </c>
      <c r="N1949" s="165"/>
      <c r="O1949" s="44" t="s">
        <v>18</v>
      </c>
      <c r="P1949" s="165" t="s">
        <v>11922</v>
      </c>
    </row>
    <row r="1950" spans="1:16" s="74" customFormat="1" ht="13" customHeight="1" x14ac:dyDescent="0.15">
      <c r="A1950" s="44">
        <v>1949</v>
      </c>
      <c r="B1950" s="215" t="s">
        <v>6938</v>
      </c>
      <c r="C1950" s="215">
        <v>23</v>
      </c>
      <c r="D1950" s="165" t="s">
        <v>2947</v>
      </c>
      <c r="E1950" s="334" t="s">
        <v>3208</v>
      </c>
      <c r="F1950" s="165">
        <v>336</v>
      </c>
      <c r="G1950" s="165">
        <v>266</v>
      </c>
      <c r="H1950" s="165">
        <v>2.5263392773898441</v>
      </c>
      <c r="I1950" s="165">
        <v>2.424881636631067</v>
      </c>
      <c r="J1950" s="165" t="s">
        <v>11281</v>
      </c>
      <c r="K1950" s="165" t="s">
        <v>10706</v>
      </c>
      <c r="L1950" s="165">
        <v>36.479999999999997</v>
      </c>
      <c r="M1950" s="165">
        <v>112.43</v>
      </c>
      <c r="N1950" s="165"/>
      <c r="O1950" s="44" t="s">
        <v>18</v>
      </c>
      <c r="P1950" s="165" t="s">
        <v>11923</v>
      </c>
    </row>
    <row r="1951" spans="1:16" s="74" customFormat="1" ht="13" customHeight="1" x14ac:dyDescent="0.15">
      <c r="A1951" s="44">
        <v>1950</v>
      </c>
      <c r="B1951" s="215" t="s">
        <v>6938</v>
      </c>
      <c r="C1951" s="215">
        <v>23</v>
      </c>
      <c r="D1951" s="165" t="s">
        <v>2947</v>
      </c>
      <c r="E1951" s="334" t="s">
        <v>3208</v>
      </c>
      <c r="F1951" s="165">
        <v>320</v>
      </c>
      <c r="G1951" s="165">
        <v>277</v>
      </c>
      <c r="H1951" s="165">
        <v>2.5051499783199063</v>
      </c>
      <c r="I1951" s="165">
        <v>2.4424797690644486</v>
      </c>
      <c r="J1951" s="165" t="s">
        <v>11281</v>
      </c>
      <c r="K1951" s="165" t="s">
        <v>10706</v>
      </c>
      <c r="L1951" s="165">
        <v>37.020000000000003</v>
      </c>
      <c r="M1951" s="165">
        <v>112.33</v>
      </c>
      <c r="N1951" s="165"/>
      <c r="O1951" s="44" t="s">
        <v>18</v>
      </c>
      <c r="P1951" s="165" t="s">
        <v>11924</v>
      </c>
    </row>
    <row r="1952" spans="1:16" s="74" customFormat="1" ht="13" customHeight="1" x14ac:dyDescent="0.15">
      <c r="A1952" s="44">
        <v>1951</v>
      </c>
      <c r="B1952" s="215" t="s">
        <v>6938</v>
      </c>
      <c r="C1952" s="215">
        <v>23</v>
      </c>
      <c r="D1952" s="165" t="s">
        <v>2947</v>
      </c>
      <c r="E1952" s="334" t="s">
        <v>3208</v>
      </c>
      <c r="F1952" s="165">
        <v>279</v>
      </c>
      <c r="G1952" s="165">
        <v>286</v>
      </c>
      <c r="H1952" s="165">
        <v>2.445604203273597</v>
      </c>
      <c r="I1952" s="165">
        <v>2.4563660331290422</v>
      </c>
      <c r="J1952" s="165" t="s">
        <v>11281</v>
      </c>
      <c r="K1952" s="165" t="s">
        <v>10706</v>
      </c>
      <c r="L1952" s="165">
        <v>35.75</v>
      </c>
      <c r="M1952" s="165">
        <v>112.17</v>
      </c>
      <c r="N1952" s="165"/>
      <c r="O1952" s="44" t="s">
        <v>18</v>
      </c>
      <c r="P1952" s="165" t="s">
        <v>12003</v>
      </c>
    </row>
    <row r="1953" spans="1:16" s="74" customFormat="1" ht="13" customHeight="1" x14ac:dyDescent="0.15">
      <c r="A1953" s="44">
        <v>1952</v>
      </c>
      <c r="B1953" s="215" t="s">
        <v>6938</v>
      </c>
      <c r="C1953" s="215">
        <v>23</v>
      </c>
      <c r="D1953" s="165" t="s">
        <v>2947</v>
      </c>
      <c r="E1953" s="334" t="s">
        <v>3208</v>
      </c>
      <c r="F1953" s="165">
        <v>299</v>
      </c>
      <c r="G1953" s="165">
        <v>295</v>
      </c>
      <c r="H1953" s="165">
        <v>2.47567118832443</v>
      </c>
      <c r="I1953" s="165">
        <v>2.4698220159781625</v>
      </c>
      <c r="J1953" s="165" t="s">
        <v>11281</v>
      </c>
      <c r="K1953" s="165" t="s">
        <v>10706</v>
      </c>
      <c r="L1953" s="165">
        <v>35.43</v>
      </c>
      <c r="M1953" s="165">
        <v>112.12</v>
      </c>
      <c r="N1953" s="165"/>
      <c r="O1953" s="44" t="s">
        <v>18</v>
      </c>
      <c r="P1953" s="165" t="s">
        <v>12153</v>
      </c>
    </row>
    <row r="1954" spans="1:16" s="74" customFormat="1" ht="13" customHeight="1" x14ac:dyDescent="0.15">
      <c r="A1954" s="44">
        <v>1953</v>
      </c>
      <c r="B1954" s="215" t="s">
        <v>6938</v>
      </c>
      <c r="C1954" s="215">
        <v>23</v>
      </c>
      <c r="D1954" s="165" t="s">
        <v>2947</v>
      </c>
      <c r="E1954" s="334" t="s">
        <v>3208</v>
      </c>
      <c r="F1954" s="165">
        <v>397</v>
      </c>
      <c r="G1954" s="165">
        <v>301</v>
      </c>
      <c r="H1954" s="165">
        <v>2.5987905067631152</v>
      </c>
      <c r="I1954" s="165">
        <v>2.4785664955938431</v>
      </c>
      <c r="J1954" s="165" t="s">
        <v>11281</v>
      </c>
      <c r="K1954" s="165" t="s">
        <v>10706</v>
      </c>
      <c r="L1954" s="165">
        <v>37.92</v>
      </c>
      <c r="M1954" s="165">
        <v>111.98</v>
      </c>
      <c r="N1954" s="165"/>
      <c r="O1954" s="44" t="s">
        <v>18</v>
      </c>
      <c r="P1954" s="165" t="s">
        <v>12154</v>
      </c>
    </row>
    <row r="1955" spans="1:16" s="74" customFormat="1" ht="13" customHeight="1" x14ac:dyDescent="0.15">
      <c r="A1955" s="44">
        <v>1954</v>
      </c>
      <c r="B1955" s="215" t="s">
        <v>6938</v>
      </c>
      <c r="C1955" s="215">
        <v>23</v>
      </c>
      <c r="D1955" s="165" t="s">
        <v>2947</v>
      </c>
      <c r="E1955" s="334" t="s">
        <v>3208</v>
      </c>
      <c r="F1955" s="165">
        <v>362</v>
      </c>
      <c r="G1955" s="165">
        <v>303</v>
      </c>
      <c r="H1955" s="165">
        <v>2.5587085705331658</v>
      </c>
      <c r="I1955" s="165">
        <v>2.4814426285023048</v>
      </c>
      <c r="J1955" s="165" t="s">
        <v>11281</v>
      </c>
      <c r="K1955" s="165" t="s">
        <v>10706</v>
      </c>
      <c r="L1955" s="165">
        <v>37.700000000000003</v>
      </c>
      <c r="M1955" s="165">
        <v>111.7</v>
      </c>
      <c r="N1955" s="165"/>
      <c r="O1955" s="44" t="s">
        <v>18</v>
      </c>
      <c r="P1955" s="165" t="s">
        <v>12238</v>
      </c>
    </row>
    <row r="1956" spans="1:16" s="74" customFormat="1" ht="13" customHeight="1" x14ac:dyDescent="0.15">
      <c r="A1956" s="44">
        <v>1955</v>
      </c>
      <c r="B1956" s="215" t="s">
        <v>6938</v>
      </c>
      <c r="C1956" s="215">
        <v>23</v>
      </c>
      <c r="D1956" s="165" t="s">
        <v>2947</v>
      </c>
      <c r="E1956" s="334" t="s">
        <v>3208</v>
      </c>
      <c r="F1956" s="165">
        <v>415.00000000000011</v>
      </c>
      <c r="G1956" s="165">
        <v>308</v>
      </c>
      <c r="H1956" s="165">
        <v>2.6180480967120929</v>
      </c>
      <c r="I1956" s="165">
        <v>2.4885507165004443</v>
      </c>
      <c r="J1956" s="165" t="s">
        <v>11281</v>
      </c>
      <c r="K1956" s="165" t="s">
        <v>10706</v>
      </c>
      <c r="L1956" s="165">
        <v>37.47</v>
      </c>
      <c r="M1956" s="165">
        <v>113.35</v>
      </c>
      <c r="N1956" s="165"/>
      <c r="O1956" s="44" t="s">
        <v>18</v>
      </c>
      <c r="P1956" s="165" t="s">
        <v>12083</v>
      </c>
    </row>
    <row r="1957" spans="1:16" s="74" customFormat="1" ht="13" customHeight="1" x14ac:dyDescent="0.15">
      <c r="A1957" s="44">
        <v>1956</v>
      </c>
      <c r="B1957" s="215" t="s">
        <v>6938</v>
      </c>
      <c r="C1957" s="215">
        <v>23</v>
      </c>
      <c r="D1957" s="165" t="s">
        <v>2947</v>
      </c>
      <c r="E1957" s="334" t="s">
        <v>3208</v>
      </c>
      <c r="F1957" s="165">
        <v>343</v>
      </c>
      <c r="G1957" s="165">
        <v>320</v>
      </c>
      <c r="H1957" s="165">
        <v>2.5352941200427699</v>
      </c>
      <c r="I1957" s="165">
        <v>2.5051499783199063</v>
      </c>
      <c r="J1957" s="165" t="s">
        <v>11281</v>
      </c>
      <c r="K1957" s="165" t="s">
        <v>10706</v>
      </c>
      <c r="L1957" s="165">
        <v>37.4</v>
      </c>
      <c r="M1957" s="165">
        <v>113.48</v>
      </c>
      <c r="N1957" s="165"/>
      <c r="O1957" s="44" t="s">
        <v>18</v>
      </c>
      <c r="P1957" s="165" t="s">
        <v>12084</v>
      </c>
    </row>
    <row r="1958" spans="1:16" s="74" customFormat="1" ht="13" customHeight="1" x14ac:dyDescent="0.15">
      <c r="A1958" s="44">
        <v>1957</v>
      </c>
      <c r="B1958" s="215" t="s">
        <v>6938</v>
      </c>
      <c r="C1958" s="215">
        <v>23</v>
      </c>
      <c r="D1958" s="165" t="s">
        <v>2947</v>
      </c>
      <c r="E1958" s="334" t="s">
        <v>3208</v>
      </c>
      <c r="F1958" s="165">
        <v>368</v>
      </c>
      <c r="G1958" s="165">
        <v>325</v>
      </c>
      <c r="H1958" s="165">
        <v>2.5658478186735181</v>
      </c>
      <c r="I1958" s="165">
        <v>2.5118833609788735</v>
      </c>
      <c r="J1958" s="165" t="s">
        <v>11281</v>
      </c>
      <c r="K1958" s="165" t="s">
        <v>10706</v>
      </c>
      <c r="L1958" s="165">
        <v>36.520000000000003</v>
      </c>
      <c r="M1958" s="165">
        <v>112.18</v>
      </c>
      <c r="N1958" s="165"/>
      <c r="O1958" s="44" t="s">
        <v>18</v>
      </c>
      <c r="P1958" s="165" t="s">
        <v>12160</v>
      </c>
    </row>
    <row r="1959" spans="1:16" s="74" customFormat="1" ht="13" customHeight="1" x14ac:dyDescent="0.15">
      <c r="A1959" s="44">
        <v>1958</v>
      </c>
      <c r="B1959" s="215" t="s">
        <v>6938</v>
      </c>
      <c r="C1959" s="215">
        <v>23</v>
      </c>
      <c r="D1959" s="165" t="s">
        <v>2947</v>
      </c>
      <c r="E1959" s="334" t="s">
        <v>3208</v>
      </c>
      <c r="F1959" s="165">
        <v>419.00000000000011</v>
      </c>
      <c r="G1959" s="165">
        <v>329</v>
      </c>
      <c r="H1959" s="165">
        <v>2.6222140229662951</v>
      </c>
      <c r="I1959" s="165">
        <v>2.5171958979499744</v>
      </c>
      <c r="J1959" s="165" t="s">
        <v>11281</v>
      </c>
      <c r="K1959" s="165" t="s">
        <v>10706</v>
      </c>
      <c r="L1959" s="165">
        <v>37.799999999999997</v>
      </c>
      <c r="M1959" s="165">
        <v>111.98</v>
      </c>
      <c r="N1959" s="165"/>
      <c r="O1959" s="44" t="s">
        <v>18</v>
      </c>
      <c r="P1959" s="165" t="s">
        <v>12161</v>
      </c>
    </row>
    <row r="1960" spans="1:16" s="74" customFormat="1" ht="13" customHeight="1" x14ac:dyDescent="0.15">
      <c r="A1960" s="44">
        <v>1959</v>
      </c>
      <c r="B1960" s="215" t="s">
        <v>6938</v>
      </c>
      <c r="C1960" s="215">
        <v>23</v>
      </c>
      <c r="D1960" s="165" t="s">
        <v>2947</v>
      </c>
      <c r="E1960" s="334" t="s">
        <v>3208</v>
      </c>
      <c r="F1960" s="165">
        <v>313</v>
      </c>
      <c r="G1960" s="165">
        <v>331</v>
      </c>
      <c r="H1960" s="165">
        <v>2.4955443375464479</v>
      </c>
      <c r="I1960" s="165">
        <v>2.5198279937757184</v>
      </c>
      <c r="J1960" s="165" t="s">
        <v>11281</v>
      </c>
      <c r="K1960" s="165" t="s">
        <v>10706</v>
      </c>
      <c r="L1960" s="165">
        <v>36.53</v>
      </c>
      <c r="M1960" s="165">
        <v>112.43</v>
      </c>
      <c r="N1960" s="165"/>
      <c r="O1960" s="44" t="s">
        <v>18</v>
      </c>
      <c r="P1960" s="165" t="s">
        <v>12162</v>
      </c>
    </row>
    <row r="1961" spans="1:16" s="74" customFormat="1" ht="13" customHeight="1" x14ac:dyDescent="0.15">
      <c r="A1961" s="44">
        <v>1960</v>
      </c>
      <c r="B1961" s="215" t="s">
        <v>6938</v>
      </c>
      <c r="C1961" s="215">
        <v>23</v>
      </c>
      <c r="D1961" s="165" t="s">
        <v>2947</v>
      </c>
      <c r="E1961" s="334" t="s">
        <v>3208</v>
      </c>
      <c r="F1961" s="165">
        <v>390</v>
      </c>
      <c r="G1961" s="165">
        <v>332</v>
      </c>
      <c r="H1961" s="165">
        <v>2.5910646070264991</v>
      </c>
      <c r="I1961" s="165">
        <v>2.5211380837040362</v>
      </c>
      <c r="J1961" s="165" t="s">
        <v>11281</v>
      </c>
      <c r="K1961" s="165" t="s">
        <v>10706</v>
      </c>
      <c r="L1961" s="165">
        <v>36.17</v>
      </c>
      <c r="M1961" s="165">
        <v>112.29</v>
      </c>
      <c r="N1961" s="165"/>
      <c r="O1961" s="44" t="s">
        <v>18</v>
      </c>
      <c r="P1961" s="165" t="s">
        <v>12163</v>
      </c>
    </row>
    <row r="1962" spans="1:16" s="74" customFormat="1" ht="13" customHeight="1" x14ac:dyDescent="0.15">
      <c r="A1962" s="44">
        <v>1961</v>
      </c>
      <c r="B1962" s="215" t="s">
        <v>6938</v>
      </c>
      <c r="C1962" s="215">
        <v>23</v>
      </c>
      <c r="D1962" s="165" t="s">
        <v>2947</v>
      </c>
      <c r="E1962" s="334" t="s">
        <v>3208</v>
      </c>
      <c r="F1962" s="165">
        <v>413</v>
      </c>
      <c r="G1962" s="165">
        <v>332</v>
      </c>
      <c r="H1962" s="165">
        <v>2.6159500516564012</v>
      </c>
      <c r="I1962" s="165">
        <v>2.5211380837040362</v>
      </c>
      <c r="J1962" s="165" t="s">
        <v>11281</v>
      </c>
      <c r="K1962" s="165" t="s">
        <v>10706</v>
      </c>
      <c r="L1962" s="165">
        <v>36.6</v>
      </c>
      <c r="M1962" s="165">
        <v>112.07</v>
      </c>
      <c r="N1962" s="165"/>
      <c r="O1962" s="44" t="s">
        <v>18</v>
      </c>
      <c r="P1962" s="165" t="s">
        <v>12164</v>
      </c>
    </row>
    <row r="1963" spans="1:16" s="74" customFormat="1" ht="13" customHeight="1" x14ac:dyDescent="0.15">
      <c r="A1963" s="44">
        <v>1962</v>
      </c>
      <c r="B1963" s="215" t="s">
        <v>6938</v>
      </c>
      <c r="C1963" s="215">
        <v>23</v>
      </c>
      <c r="D1963" s="165" t="s">
        <v>2947</v>
      </c>
      <c r="E1963" s="334" t="s">
        <v>3208</v>
      </c>
      <c r="F1963" s="165">
        <v>405.99999999999972</v>
      </c>
      <c r="G1963" s="165">
        <v>333</v>
      </c>
      <c r="H1963" s="165">
        <v>2.6085260335771943</v>
      </c>
      <c r="I1963" s="165">
        <v>2.5224442335063202</v>
      </c>
      <c r="J1963" s="165" t="s">
        <v>11281</v>
      </c>
      <c r="K1963" s="165" t="s">
        <v>10706</v>
      </c>
      <c r="L1963" s="165">
        <v>37.799999999999997</v>
      </c>
      <c r="M1963" s="165">
        <v>111.7</v>
      </c>
      <c r="N1963" s="165"/>
      <c r="O1963" s="44" t="s">
        <v>18</v>
      </c>
      <c r="P1963" s="165" t="s">
        <v>12090</v>
      </c>
    </row>
    <row r="1964" spans="1:16" s="74" customFormat="1" ht="13" customHeight="1" x14ac:dyDescent="0.15">
      <c r="A1964" s="44">
        <v>1963</v>
      </c>
      <c r="B1964" s="215" t="s">
        <v>6938</v>
      </c>
      <c r="C1964" s="215">
        <v>23</v>
      </c>
      <c r="D1964" s="165" t="s">
        <v>2947</v>
      </c>
      <c r="E1964" s="334" t="s">
        <v>3208</v>
      </c>
      <c r="F1964" s="165">
        <v>425</v>
      </c>
      <c r="G1964" s="165">
        <v>342</v>
      </c>
      <c r="H1964" s="165">
        <v>2.6283889300503125</v>
      </c>
      <c r="I1964" s="165">
        <v>2.5340261060561349</v>
      </c>
      <c r="J1964" s="165" t="s">
        <v>11281</v>
      </c>
      <c r="K1964" s="165" t="s">
        <v>10706</v>
      </c>
      <c r="L1964" s="165">
        <v>36.08</v>
      </c>
      <c r="M1964" s="165">
        <v>111.07</v>
      </c>
      <c r="N1964" s="165"/>
      <c r="O1964" s="44" t="s">
        <v>18</v>
      </c>
      <c r="P1964" s="165" t="s">
        <v>12091</v>
      </c>
    </row>
    <row r="1965" spans="1:16" s="74" customFormat="1" ht="13" customHeight="1" x14ac:dyDescent="0.15">
      <c r="A1965" s="44">
        <v>1964</v>
      </c>
      <c r="B1965" s="215" t="s">
        <v>6938</v>
      </c>
      <c r="C1965" s="215">
        <v>23</v>
      </c>
      <c r="D1965" s="165" t="s">
        <v>2947</v>
      </c>
      <c r="E1965" s="334" t="s">
        <v>3208</v>
      </c>
      <c r="F1965" s="165">
        <v>305</v>
      </c>
      <c r="G1965" s="165">
        <v>344</v>
      </c>
      <c r="H1965" s="165">
        <v>2.4842998393467859</v>
      </c>
      <c r="I1965" s="165">
        <v>2.53655844257153</v>
      </c>
      <c r="J1965" s="165" t="s">
        <v>11281</v>
      </c>
      <c r="K1965" s="165" t="s">
        <v>10706</v>
      </c>
      <c r="L1965" s="165">
        <v>36.520000000000003</v>
      </c>
      <c r="M1965" s="165">
        <v>112.54</v>
      </c>
      <c r="N1965" s="165"/>
      <c r="O1965" s="44" t="s">
        <v>18</v>
      </c>
      <c r="P1965" s="165" t="s">
        <v>12092</v>
      </c>
    </row>
    <row r="1966" spans="1:16" s="74" customFormat="1" ht="13" customHeight="1" x14ac:dyDescent="0.15">
      <c r="A1966" s="44">
        <v>1965</v>
      </c>
      <c r="B1966" s="215" t="s">
        <v>6938</v>
      </c>
      <c r="C1966" s="215">
        <v>23</v>
      </c>
      <c r="D1966" s="165" t="s">
        <v>2947</v>
      </c>
      <c r="E1966" s="334" t="s">
        <v>3208</v>
      </c>
      <c r="F1966" s="165">
        <v>371</v>
      </c>
      <c r="G1966" s="165">
        <v>347</v>
      </c>
      <c r="H1966" s="165">
        <v>2.5693739096150461</v>
      </c>
      <c r="I1966" s="165">
        <v>2.540329474790874</v>
      </c>
      <c r="J1966" s="165" t="s">
        <v>11281</v>
      </c>
      <c r="K1966" s="165" t="s">
        <v>10706</v>
      </c>
      <c r="L1966" s="165">
        <v>37.020000000000003</v>
      </c>
      <c r="M1966" s="165">
        <v>112.37</v>
      </c>
      <c r="N1966" s="165"/>
      <c r="O1966" s="44" t="s">
        <v>18</v>
      </c>
      <c r="P1966" s="165" t="s">
        <v>12093</v>
      </c>
    </row>
    <row r="1967" spans="1:16" s="74" customFormat="1" ht="13" customHeight="1" x14ac:dyDescent="0.15">
      <c r="A1967" s="44">
        <v>1966</v>
      </c>
      <c r="B1967" s="215" t="s">
        <v>6938</v>
      </c>
      <c r="C1967" s="215">
        <v>23</v>
      </c>
      <c r="D1967" s="165" t="s">
        <v>2947</v>
      </c>
      <c r="E1967" s="334" t="s">
        <v>3208</v>
      </c>
      <c r="F1967" s="165">
        <v>299</v>
      </c>
      <c r="G1967" s="165">
        <v>348</v>
      </c>
      <c r="H1967" s="165">
        <v>2.47567118832443</v>
      </c>
      <c r="I1967" s="165">
        <v>2.5415792439465812</v>
      </c>
      <c r="J1967" s="165" t="s">
        <v>11281</v>
      </c>
      <c r="K1967" s="165" t="s">
        <v>10706</v>
      </c>
      <c r="L1967" s="165">
        <v>38.020000000000003</v>
      </c>
      <c r="M1967" s="165">
        <v>112.98</v>
      </c>
      <c r="N1967" s="165"/>
      <c r="O1967" s="44" t="s">
        <v>18</v>
      </c>
      <c r="P1967" s="165" t="s">
        <v>12094</v>
      </c>
    </row>
    <row r="1968" spans="1:16" s="74" customFormat="1" ht="13" customHeight="1" x14ac:dyDescent="0.15">
      <c r="A1968" s="44">
        <v>1967</v>
      </c>
      <c r="B1968" s="215" t="s">
        <v>6938</v>
      </c>
      <c r="C1968" s="215">
        <v>23</v>
      </c>
      <c r="D1968" s="165" t="s">
        <v>2947</v>
      </c>
      <c r="E1968" s="334" t="s">
        <v>3208</v>
      </c>
      <c r="F1968" s="165">
        <v>310</v>
      </c>
      <c r="G1968" s="165">
        <v>352</v>
      </c>
      <c r="H1968" s="165">
        <v>2.4913616938342726</v>
      </c>
      <c r="I1968" s="165">
        <v>2.5465426634781303</v>
      </c>
      <c r="J1968" s="165" t="s">
        <v>11281</v>
      </c>
      <c r="K1968" s="165" t="s">
        <v>10706</v>
      </c>
      <c r="L1968" s="165">
        <v>35.68</v>
      </c>
      <c r="M1968" s="165">
        <v>112.1</v>
      </c>
      <c r="N1968" s="165"/>
      <c r="O1968" s="44" t="s">
        <v>18</v>
      </c>
      <c r="P1968" s="165" t="s">
        <v>12095</v>
      </c>
    </row>
    <row r="1969" spans="1:16" s="74" customFormat="1" ht="13" customHeight="1" x14ac:dyDescent="0.15">
      <c r="A1969" s="44">
        <v>1968</v>
      </c>
      <c r="B1969" s="215" t="s">
        <v>6938</v>
      </c>
      <c r="C1969" s="215">
        <v>23</v>
      </c>
      <c r="D1969" s="165" t="s">
        <v>2947</v>
      </c>
      <c r="E1969" s="334" t="s">
        <v>3208</v>
      </c>
      <c r="F1969" s="165">
        <v>437</v>
      </c>
      <c r="G1969" s="165">
        <v>355</v>
      </c>
      <c r="H1969" s="165">
        <v>2.6404814369704224</v>
      </c>
      <c r="I1969" s="165">
        <v>2.5502283530550938</v>
      </c>
      <c r="J1969" s="165" t="s">
        <v>11281</v>
      </c>
      <c r="K1969" s="165" t="s">
        <v>10706</v>
      </c>
      <c r="L1969" s="165">
        <v>37.47</v>
      </c>
      <c r="M1969" s="165">
        <v>111.77</v>
      </c>
      <c r="N1969" s="165"/>
      <c r="O1969" s="44" t="s">
        <v>18</v>
      </c>
      <c r="P1969" s="165" t="s">
        <v>12165</v>
      </c>
    </row>
    <row r="1970" spans="1:16" s="74" customFormat="1" ht="13" customHeight="1" x14ac:dyDescent="0.15">
      <c r="A1970" s="44">
        <v>1969</v>
      </c>
      <c r="B1970" s="215" t="s">
        <v>6938</v>
      </c>
      <c r="C1970" s="215">
        <v>23</v>
      </c>
      <c r="D1970" s="165" t="s">
        <v>2947</v>
      </c>
      <c r="E1970" s="334" t="s">
        <v>3208</v>
      </c>
      <c r="F1970" s="165">
        <v>472</v>
      </c>
      <c r="G1970" s="165">
        <v>355</v>
      </c>
      <c r="H1970" s="165">
        <v>2.673941998634088</v>
      </c>
      <c r="I1970" s="165">
        <v>2.5502283530550938</v>
      </c>
      <c r="J1970" s="165" t="s">
        <v>11281</v>
      </c>
      <c r="K1970" s="165" t="s">
        <v>10706</v>
      </c>
      <c r="L1970" s="165">
        <v>37.75</v>
      </c>
      <c r="M1970" s="165">
        <v>111.86</v>
      </c>
      <c r="N1970" s="165"/>
      <c r="O1970" s="44" t="s">
        <v>18</v>
      </c>
      <c r="P1970" s="165" t="s">
        <v>12166</v>
      </c>
    </row>
    <row r="1971" spans="1:16" s="74" customFormat="1" ht="13" customHeight="1" x14ac:dyDescent="0.15">
      <c r="A1971" s="44">
        <v>1970</v>
      </c>
      <c r="B1971" s="215" t="s">
        <v>6938</v>
      </c>
      <c r="C1971" s="215">
        <v>23</v>
      </c>
      <c r="D1971" s="165" t="s">
        <v>2947</v>
      </c>
      <c r="E1971" s="334" t="s">
        <v>3208</v>
      </c>
      <c r="F1971" s="165">
        <v>436.00000000000011</v>
      </c>
      <c r="G1971" s="165">
        <v>356</v>
      </c>
      <c r="H1971" s="165">
        <v>2.6394864892685854</v>
      </c>
      <c r="I1971" s="165">
        <v>2.5514499979728744</v>
      </c>
      <c r="J1971" s="165" t="s">
        <v>11281</v>
      </c>
      <c r="K1971" s="165" t="s">
        <v>10706</v>
      </c>
      <c r="L1971" s="165">
        <v>35.58</v>
      </c>
      <c r="M1971" s="165">
        <v>112.02</v>
      </c>
      <c r="N1971" s="165"/>
      <c r="O1971" s="44" t="s">
        <v>18</v>
      </c>
      <c r="P1971" s="165" t="s">
        <v>12100</v>
      </c>
    </row>
    <row r="1972" spans="1:16" s="74" customFormat="1" ht="13" customHeight="1" x14ac:dyDescent="0.15">
      <c r="A1972" s="44">
        <v>1971</v>
      </c>
      <c r="B1972" s="215" t="s">
        <v>6938</v>
      </c>
      <c r="C1972" s="215">
        <v>23</v>
      </c>
      <c r="D1972" s="165" t="s">
        <v>2947</v>
      </c>
      <c r="E1972" s="334" t="s">
        <v>3208</v>
      </c>
      <c r="F1972" s="165">
        <v>389</v>
      </c>
      <c r="G1972" s="165">
        <v>357</v>
      </c>
      <c r="H1972" s="165">
        <v>2.5899496013257077</v>
      </c>
      <c r="I1972" s="165">
        <v>2.5526682161121927</v>
      </c>
      <c r="J1972" s="165" t="s">
        <v>11281</v>
      </c>
      <c r="K1972" s="165" t="s">
        <v>10706</v>
      </c>
      <c r="L1972" s="165">
        <v>36.729999999999997</v>
      </c>
      <c r="M1972" s="165">
        <v>112.23</v>
      </c>
      <c r="N1972" s="165"/>
      <c r="O1972" s="44" t="s">
        <v>18</v>
      </c>
      <c r="P1972" s="165" t="s">
        <v>12022</v>
      </c>
    </row>
    <row r="1973" spans="1:16" s="74" customFormat="1" ht="13" customHeight="1" x14ac:dyDescent="0.15">
      <c r="A1973" s="44">
        <v>1972</v>
      </c>
      <c r="B1973" s="215" t="s">
        <v>6938</v>
      </c>
      <c r="C1973" s="215">
        <v>23</v>
      </c>
      <c r="D1973" s="165" t="s">
        <v>2947</v>
      </c>
      <c r="E1973" s="334" t="s">
        <v>3208</v>
      </c>
      <c r="F1973" s="165">
        <v>341</v>
      </c>
      <c r="G1973" s="165">
        <v>363</v>
      </c>
      <c r="H1973" s="165">
        <v>2.5327543789924976</v>
      </c>
      <c r="I1973" s="165">
        <v>2.559906625036112</v>
      </c>
      <c r="J1973" s="165" t="s">
        <v>11281</v>
      </c>
      <c r="K1973" s="165" t="s">
        <v>10706</v>
      </c>
      <c r="L1973" s="165">
        <v>36.42</v>
      </c>
      <c r="M1973" s="165">
        <v>112.47</v>
      </c>
      <c r="N1973" s="165"/>
      <c r="O1973" s="44" t="s">
        <v>18</v>
      </c>
      <c r="P1973" s="165" t="s">
        <v>12023</v>
      </c>
    </row>
    <row r="1974" spans="1:16" s="74" customFormat="1" ht="13" customHeight="1" x14ac:dyDescent="0.15">
      <c r="A1974" s="44">
        <v>1973</v>
      </c>
      <c r="B1974" s="215" t="s">
        <v>6938</v>
      </c>
      <c r="C1974" s="215">
        <v>23</v>
      </c>
      <c r="D1974" s="165" t="s">
        <v>2947</v>
      </c>
      <c r="E1974" s="334" t="s">
        <v>3208</v>
      </c>
      <c r="F1974" s="165">
        <v>438.99999999999972</v>
      </c>
      <c r="G1974" s="165">
        <v>365</v>
      </c>
      <c r="H1974" s="165">
        <v>2.6424645202421209</v>
      </c>
      <c r="I1974" s="165">
        <v>2.5622928644564751</v>
      </c>
      <c r="J1974" s="165" t="s">
        <v>11281</v>
      </c>
      <c r="K1974" s="165" t="s">
        <v>10706</v>
      </c>
      <c r="L1974" s="165">
        <v>37.32</v>
      </c>
      <c r="M1974" s="165">
        <v>113.48</v>
      </c>
      <c r="N1974" s="165"/>
      <c r="O1974" s="44" t="s">
        <v>18</v>
      </c>
      <c r="P1974" s="165" t="s">
        <v>11868</v>
      </c>
    </row>
    <row r="1975" spans="1:16" s="74" customFormat="1" ht="13" customHeight="1" x14ac:dyDescent="0.15">
      <c r="A1975" s="44">
        <v>1974</v>
      </c>
      <c r="B1975" s="215" t="s">
        <v>6938</v>
      </c>
      <c r="C1975" s="215">
        <v>23</v>
      </c>
      <c r="D1975" s="165" t="s">
        <v>2947</v>
      </c>
      <c r="E1975" s="334" t="s">
        <v>3208</v>
      </c>
      <c r="F1975" s="165">
        <v>480</v>
      </c>
      <c r="G1975" s="165">
        <v>367</v>
      </c>
      <c r="H1975" s="165">
        <v>2.6812412373755872</v>
      </c>
      <c r="I1975" s="165">
        <v>2.5646660642520889</v>
      </c>
      <c r="J1975" s="165" t="s">
        <v>11281</v>
      </c>
      <c r="K1975" s="165" t="s">
        <v>10706</v>
      </c>
      <c r="L1975" s="165">
        <v>37.119999999999997</v>
      </c>
      <c r="M1975" s="165">
        <v>113.45</v>
      </c>
      <c r="N1975" s="165"/>
      <c r="O1975" s="44" t="s">
        <v>18</v>
      </c>
      <c r="P1975" s="165" t="s">
        <v>11869</v>
      </c>
    </row>
    <row r="1976" spans="1:16" s="74" customFormat="1" ht="13" customHeight="1" x14ac:dyDescent="0.15">
      <c r="A1976" s="44">
        <v>1975</v>
      </c>
      <c r="B1976" s="215" t="s">
        <v>6938</v>
      </c>
      <c r="C1976" s="215">
        <v>23</v>
      </c>
      <c r="D1976" s="165" t="s">
        <v>2947</v>
      </c>
      <c r="E1976" s="334" t="s">
        <v>3208</v>
      </c>
      <c r="F1976" s="165">
        <v>333</v>
      </c>
      <c r="G1976" s="165">
        <v>368</v>
      </c>
      <c r="H1976" s="165">
        <v>2.5224442335063202</v>
      </c>
      <c r="I1976" s="165">
        <v>2.5658478186735181</v>
      </c>
      <c r="J1976" s="165" t="s">
        <v>11281</v>
      </c>
      <c r="K1976" s="165" t="s">
        <v>10706</v>
      </c>
      <c r="L1976" s="165">
        <v>36.450000000000003</v>
      </c>
      <c r="M1976" s="165">
        <v>111.22</v>
      </c>
      <c r="N1976" s="165"/>
      <c r="O1976" s="44" t="s">
        <v>18</v>
      </c>
      <c r="P1976" s="165" t="s">
        <v>11870</v>
      </c>
    </row>
    <row r="1977" spans="1:16" s="74" customFormat="1" ht="13" customHeight="1" x14ac:dyDescent="0.15">
      <c r="A1977" s="44">
        <v>1976</v>
      </c>
      <c r="B1977" s="215" t="s">
        <v>6938</v>
      </c>
      <c r="C1977" s="215">
        <v>23</v>
      </c>
      <c r="D1977" s="165" t="s">
        <v>2947</v>
      </c>
      <c r="E1977" s="334" t="s">
        <v>3208</v>
      </c>
      <c r="F1977" s="165">
        <v>409</v>
      </c>
      <c r="G1977" s="165">
        <v>377</v>
      </c>
      <c r="H1977" s="165">
        <v>2.6117233080073428</v>
      </c>
      <c r="I1977" s="165">
        <v>2.576341350205793</v>
      </c>
      <c r="J1977" s="165" t="s">
        <v>11281</v>
      </c>
      <c r="K1977" s="165" t="s">
        <v>10706</v>
      </c>
      <c r="L1977" s="165">
        <v>37.82</v>
      </c>
      <c r="M1977" s="165">
        <v>112.32</v>
      </c>
      <c r="N1977" s="165"/>
      <c r="O1977" s="44" t="s">
        <v>18</v>
      </c>
      <c r="P1977" s="165" t="s">
        <v>11790</v>
      </c>
    </row>
    <row r="1978" spans="1:16" s="74" customFormat="1" ht="13" customHeight="1" x14ac:dyDescent="0.15">
      <c r="A1978" s="44">
        <v>1977</v>
      </c>
      <c r="B1978" s="215" t="s">
        <v>6938</v>
      </c>
      <c r="C1978" s="215">
        <v>23</v>
      </c>
      <c r="D1978" s="165" t="s">
        <v>2947</v>
      </c>
      <c r="E1978" s="334" t="s">
        <v>3208</v>
      </c>
      <c r="F1978" s="165">
        <v>470</v>
      </c>
      <c r="G1978" s="165">
        <v>377</v>
      </c>
      <c r="H1978" s="165">
        <v>2.6720978579357175</v>
      </c>
      <c r="I1978" s="165">
        <v>2.576341350205793</v>
      </c>
      <c r="J1978" s="165" t="s">
        <v>11281</v>
      </c>
      <c r="K1978" s="165" t="s">
        <v>10706</v>
      </c>
      <c r="L1978" s="165">
        <v>35.6</v>
      </c>
      <c r="M1978" s="165">
        <v>112.08</v>
      </c>
      <c r="N1978" s="165"/>
      <c r="O1978" s="44" t="s">
        <v>18</v>
      </c>
      <c r="P1978" s="165" t="s">
        <v>11871</v>
      </c>
    </row>
    <row r="1979" spans="1:16" s="74" customFormat="1" ht="13" customHeight="1" x14ac:dyDescent="0.15">
      <c r="A1979" s="44">
        <v>1978</v>
      </c>
      <c r="B1979" s="215" t="s">
        <v>6938</v>
      </c>
      <c r="C1979" s="215">
        <v>23</v>
      </c>
      <c r="D1979" s="165" t="s">
        <v>2947</v>
      </c>
      <c r="E1979" s="334" t="s">
        <v>3208</v>
      </c>
      <c r="F1979" s="165">
        <v>353</v>
      </c>
      <c r="G1979" s="165">
        <v>379</v>
      </c>
      <c r="H1979" s="165">
        <v>2.5477747053878228</v>
      </c>
      <c r="I1979" s="165">
        <v>2.5786392099680722</v>
      </c>
      <c r="J1979" s="165" t="s">
        <v>11281</v>
      </c>
      <c r="K1979" s="165" t="s">
        <v>10706</v>
      </c>
      <c r="L1979" s="165">
        <v>38.42</v>
      </c>
      <c r="M1979" s="165">
        <v>112.4</v>
      </c>
      <c r="N1979" s="165"/>
      <c r="O1979" s="44" t="s">
        <v>18</v>
      </c>
      <c r="P1979" s="165" t="s">
        <v>11872</v>
      </c>
    </row>
    <row r="1980" spans="1:16" s="74" customFormat="1" ht="13" customHeight="1" x14ac:dyDescent="0.15">
      <c r="A1980" s="44">
        <v>1979</v>
      </c>
      <c r="B1980" s="215" t="s">
        <v>6938</v>
      </c>
      <c r="C1980" s="215">
        <v>23</v>
      </c>
      <c r="D1980" s="165" t="s">
        <v>2947</v>
      </c>
      <c r="E1980" s="334" t="s">
        <v>3208</v>
      </c>
      <c r="F1980" s="165">
        <v>382</v>
      </c>
      <c r="G1980" s="165">
        <v>383</v>
      </c>
      <c r="H1980" s="165">
        <v>2.5820633629117089</v>
      </c>
      <c r="I1980" s="165">
        <v>2.5831987739686233</v>
      </c>
      <c r="J1980" s="165" t="s">
        <v>11281</v>
      </c>
      <c r="K1980" s="165" t="s">
        <v>10706</v>
      </c>
      <c r="L1980" s="165">
        <v>36.979999999999997</v>
      </c>
      <c r="M1980" s="165">
        <v>112.37</v>
      </c>
      <c r="N1980" s="165"/>
      <c r="O1980" s="44" t="s">
        <v>18</v>
      </c>
      <c r="P1980" s="165" t="s">
        <v>11956</v>
      </c>
    </row>
    <row r="1981" spans="1:16" s="74" customFormat="1" ht="13" customHeight="1" x14ac:dyDescent="0.15">
      <c r="A1981" s="44">
        <v>1980</v>
      </c>
      <c r="B1981" s="215" t="s">
        <v>6938</v>
      </c>
      <c r="C1981" s="215">
        <v>23</v>
      </c>
      <c r="D1981" s="165" t="s">
        <v>2947</v>
      </c>
      <c r="E1981" s="334" t="s">
        <v>3208</v>
      </c>
      <c r="F1981" s="165">
        <v>501</v>
      </c>
      <c r="G1981" s="165">
        <v>386</v>
      </c>
      <c r="H1981" s="165">
        <v>2.6998377258672464</v>
      </c>
      <c r="I1981" s="165">
        <v>2.5865873046717551</v>
      </c>
      <c r="J1981" s="165" t="s">
        <v>11281</v>
      </c>
      <c r="K1981" s="165" t="s">
        <v>10706</v>
      </c>
      <c r="L1981" s="165">
        <v>36.42</v>
      </c>
      <c r="M1981" s="165">
        <v>112.25</v>
      </c>
      <c r="N1981" s="165"/>
      <c r="O1981" s="44" t="s">
        <v>18</v>
      </c>
      <c r="P1981" s="165" t="s">
        <v>11957</v>
      </c>
    </row>
    <row r="1982" spans="1:16" s="74" customFormat="1" ht="13" customHeight="1" x14ac:dyDescent="0.15">
      <c r="A1982" s="44">
        <v>1981</v>
      </c>
      <c r="B1982" s="215" t="s">
        <v>6938</v>
      </c>
      <c r="C1982" s="215">
        <v>23</v>
      </c>
      <c r="D1982" s="165" t="s">
        <v>2947</v>
      </c>
      <c r="E1982" s="334" t="s">
        <v>3208</v>
      </c>
      <c r="F1982" s="165">
        <v>496</v>
      </c>
      <c r="G1982" s="165">
        <v>392</v>
      </c>
      <c r="H1982" s="165">
        <v>2.6954816764901981</v>
      </c>
      <c r="I1982" s="165">
        <v>2.5932860670204576</v>
      </c>
      <c r="J1982" s="165" t="s">
        <v>11281</v>
      </c>
      <c r="K1982" s="165" t="s">
        <v>10706</v>
      </c>
      <c r="L1982" s="165">
        <v>36.97</v>
      </c>
      <c r="M1982" s="165">
        <v>112.35</v>
      </c>
      <c r="N1982" s="165"/>
      <c r="O1982" s="44" t="s">
        <v>18</v>
      </c>
      <c r="P1982" s="165" t="s">
        <v>12108</v>
      </c>
    </row>
    <row r="1983" spans="1:16" s="74" customFormat="1" ht="13" customHeight="1" x14ac:dyDescent="0.15">
      <c r="A1983" s="44">
        <v>1982</v>
      </c>
      <c r="B1983" s="215" t="s">
        <v>6938</v>
      </c>
      <c r="C1983" s="215">
        <v>23</v>
      </c>
      <c r="D1983" s="165" t="s">
        <v>2947</v>
      </c>
      <c r="E1983" s="334" t="s">
        <v>3208</v>
      </c>
      <c r="F1983" s="165">
        <v>368</v>
      </c>
      <c r="G1983" s="165">
        <v>393</v>
      </c>
      <c r="H1983" s="165">
        <v>2.5658478186735181</v>
      </c>
      <c r="I1983" s="165">
        <v>2.5943925503754266</v>
      </c>
      <c r="J1983" s="165" t="s">
        <v>11281</v>
      </c>
      <c r="K1983" s="165" t="s">
        <v>10706</v>
      </c>
      <c r="L1983" s="165">
        <v>37.68</v>
      </c>
      <c r="M1983" s="165">
        <v>111.82</v>
      </c>
      <c r="N1983" s="165"/>
      <c r="O1983" s="44" t="s">
        <v>18</v>
      </c>
      <c r="P1983" s="165" t="s">
        <v>12032</v>
      </c>
    </row>
    <row r="1984" spans="1:16" s="74" customFormat="1" ht="13" customHeight="1" x14ac:dyDescent="0.15">
      <c r="A1984" s="44">
        <v>1983</v>
      </c>
      <c r="B1984" s="215" t="s">
        <v>6938</v>
      </c>
      <c r="C1984" s="215">
        <v>23</v>
      </c>
      <c r="D1984" s="165" t="s">
        <v>2947</v>
      </c>
      <c r="E1984" s="334" t="s">
        <v>3208</v>
      </c>
      <c r="F1984" s="165">
        <v>530</v>
      </c>
      <c r="G1984" s="165">
        <v>393</v>
      </c>
      <c r="H1984" s="165">
        <v>2.7242758696007887</v>
      </c>
      <c r="I1984" s="165">
        <v>2.5943925503754266</v>
      </c>
      <c r="J1984" s="165" t="s">
        <v>11281</v>
      </c>
      <c r="K1984" s="165" t="s">
        <v>10706</v>
      </c>
      <c r="L1984" s="165">
        <v>36.83</v>
      </c>
      <c r="M1984" s="165">
        <v>112.41</v>
      </c>
      <c r="N1984" s="165"/>
      <c r="O1984" s="44" t="s">
        <v>18</v>
      </c>
      <c r="P1984" s="165" t="s">
        <v>12033</v>
      </c>
    </row>
    <row r="1985" spans="1:16" s="74" customFormat="1" ht="13" customHeight="1" x14ac:dyDescent="0.15">
      <c r="A1985" s="44">
        <v>1984</v>
      </c>
      <c r="B1985" s="215" t="s">
        <v>6938</v>
      </c>
      <c r="C1985" s="215">
        <v>23</v>
      </c>
      <c r="D1985" s="165" t="s">
        <v>2947</v>
      </c>
      <c r="E1985" s="334" t="s">
        <v>3208</v>
      </c>
      <c r="F1985" s="165">
        <v>500</v>
      </c>
      <c r="G1985" s="165">
        <v>394</v>
      </c>
      <c r="H1985" s="165">
        <v>2.6989700043360192</v>
      </c>
      <c r="I1985" s="165">
        <v>2.5954962218255742</v>
      </c>
      <c r="J1985" s="165" t="s">
        <v>11281</v>
      </c>
      <c r="K1985" s="165" t="s">
        <v>10706</v>
      </c>
      <c r="L1985" s="165">
        <v>37.5</v>
      </c>
      <c r="M1985" s="165">
        <v>111.86</v>
      </c>
      <c r="N1985" s="165"/>
      <c r="O1985" s="44" t="s">
        <v>18</v>
      </c>
      <c r="P1985" s="165" t="s">
        <v>11960</v>
      </c>
    </row>
    <row r="1986" spans="1:16" s="74" customFormat="1" ht="13" customHeight="1" x14ac:dyDescent="0.15">
      <c r="A1986" s="44">
        <v>1985</v>
      </c>
      <c r="B1986" s="215" t="s">
        <v>6938</v>
      </c>
      <c r="C1986" s="215">
        <v>23</v>
      </c>
      <c r="D1986" s="165" t="s">
        <v>2947</v>
      </c>
      <c r="E1986" s="334" t="s">
        <v>3208</v>
      </c>
      <c r="F1986" s="165">
        <v>468</v>
      </c>
      <c r="G1986" s="165">
        <v>407</v>
      </c>
      <c r="H1986" s="165">
        <v>2.6702458530741233</v>
      </c>
      <c r="I1986" s="165">
        <v>2.6095944092252199</v>
      </c>
      <c r="J1986" s="165" t="s">
        <v>11281</v>
      </c>
      <c r="K1986" s="165" t="s">
        <v>10706</v>
      </c>
      <c r="L1986" s="165">
        <v>37.42</v>
      </c>
      <c r="M1986" s="165">
        <v>113.46</v>
      </c>
      <c r="N1986" s="165"/>
      <c r="O1986" s="44" t="s">
        <v>18</v>
      </c>
      <c r="P1986" s="165" t="s">
        <v>11961</v>
      </c>
    </row>
    <row r="1987" spans="1:16" s="74" customFormat="1" ht="13" customHeight="1" x14ac:dyDescent="0.15">
      <c r="A1987" s="44">
        <v>1986</v>
      </c>
      <c r="B1987" s="215" t="s">
        <v>6938</v>
      </c>
      <c r="C1987" s="215">
        <v>23</v>
      </c>
      <c r="D1987" s="165" t="s">
        <v>2947</v>
      </c>
      <c r="E1987" s="334" t="s">
        <v>3208</v>
      </c>
      <c r="F1987" s="165">
        <v>462</v>
      </c>
      <c r="G1987" s="165">
        <v>411.00000000000011</v>
      </c>
      <c r="H1987" s="165">
        <v>2.6646419755561261</v>
      </c>
      <c r="I1987" s="165">
        <v>2.6138418218760688</v>
      </c>
      <c r="J1987" s="165" t="s">
        <v>11281</v>
      </c>
      <c r="K1987" s="165" t="s">
        <v>10706</v>
      </c>
      <c r="L1987" s="165">
        <v>37.020000000000003</v>
      </c>
      <c r="M1987" s="165">
        <v>112.42</v>
      </c>
      <c r="N1987" s="165"/>
      <c r="O1987" s="44" t="s">
        <v>18</v>
      </c>
      <c r="P1987" s="165" t="s">
        <v>11962</v>
      </c>
    </row>
    <row r="1988" spans="1:16" s="74" customFormat="1" ht="13" customHeight="1" x14ac:dyDescent="0.15">
      <c r="A1988" s="44">
        <v>1987</v>
      </c>
      <c r="B1988" s="215" t="s">
        <v>6938</v>
      </c>
      <c r="C1988" s="215">
        <v>23</v>
      </c>
      <c r="D1988" s="165" t="s">
        <v>2947</v>
      </c>
      <c r="E1988" s="334" t="s">
        <v>3208</v>
      </c>
      <c r="F1988" s="165">
        <v>472</v>
      </c>
      <c r="G1988" s="165">
        <v>416</v>
      </c>
      <c r="H1988" s="165">
        <v>2.673941998634088</v>
      </c>
      <c r="I1988" s="165">
        <v>2.6190933306267428</v>
      </c>
      <c r="J1988" s="165" t="s">
        <v>11281</v>
      </c>
      <c r="K1988" s="165" t="s">
        <v>10706</v>
      </c>
      <c r="L1988" s="165">
        <v>36.979999999999997</v>
      </c>
      <c r="M1988" s="165">
        <v>112.28</v>
      </c>
      <c r="N1988" s="165"/>
      <c r="O1988" s="44" t="s">
        <v>18</v>
      </c>
      <c r="P1988" s="165" t="s">
        <v>11963</v>
      </c>
    </row>
    <row r="1989" spans="1:16" s="74" customFormat="1" ht="13" customHeight="1" x14ac:dyDescent="0.15">
      <c r="A1989" s="44">
        <v>1988</v>
      </c>
      <c r="B1989" s="215" t="s">
        <v>6938</v>
      </c>
      <c r="C1989" s="215">
        <v>23</v>
      </c>
      <c r="D1989" s="165" t="s">
        <v>2947</v>
      </c>
      <c r="E1989" s="334" t="s">
        <v>3208</v>
      </c>
      <c r="F1989" s="165">
        <v>430</v>
      </c>
      <c r="G1989" s="165">
        <v>419.00000000000011</v>
      </c>
      <c r="H1989" s="165">
        <v>2.6334684555795866</v>
      </c>
      <c r="I1989" s="165">
        <v>2.6222140229662951</v>
      </c>
      <c r="J1989" s="165" t="s">
        <v>11281</v>
      </c>
      <c r="K1989" s="165" t="s">
        <v>10706</v>
      </c>
      <c r="L1989" s="165">
        <v>36.770000000000003</v>
      </c>
      <c r="M1989" s="165">
        <v>112.37</v>
      </c>
      <c r="N1989" s="165"/>
      <c r="O1989" s="44" t="s">
        <v>18</v>
      </c>
      <c r="P1989" s="165" t="s">
        <v>11964</v>
      </c>
    </row>
    <row r="1990" spans="1:16" s="74" customFormat="1" ht="13" customHeight="1" x14ac:dyDescent="0.15">
      <c r="A1990" s="44">
        <v>1989</v>
      </c>
      <c r="B1990" s="215" t="s">
        <v>6938</v>
      </c>
      <c r="C1990" s="215">
        <v>23</v>
      </c>
      <c r="D1990" s="165" t="s">
        <v>2947</v>
      </c>
      <c r="E1990" s="334" t="s">
        <v>3208</v>
      </c>
      <c r="F1990" s="165">
        <v>503</v>
      </c>
      <c r="G1990" s="165">
        <v>419.00000000000011</v>
      </c>
      <c r="H1990" s="165">
        <v>2.7015679850559273</v>
      </c>
      <c r="I1990" s="165">
        <v>2.6222140229662951</v>
      </c>
      <c r="J1990" s="165" t="s">
        <v>11281</v>
      </c>
      <c r="K1990" s="165" t="s">
        <v>10706</v>
      </c>
      <c r="L1990" s="165">
        <v>37.630000000000003</v>
      </c>
      <c r="M1990" s="165">
        <v>111.84</v>
      </c>
      <c r="N1990" s="165"/>
      <c r="O1990" s="44" t="s">
        <v>18</v>
      </c>
      <c r="P1990" s="165" t="s">
        <v>11965</v>
      </c>
    </row>
    <row r="1991" spans="1:16" s="74" customFormat="1" ht="13" customHeight="1" x14ac:dyDescent="0.15">
      <c r="A1991" s="44">
        <v>1990</v>
      </c>
      <c r="B1991" s="215" t="s">
        <v>6938</v>
      </c>
      <c r="C1991" s="215">
        <v>23</v>
      </c>
      <c r="D1991" s="165" t="s">
        <v>2947</v>
      </c>
      <c r="E1991" s="334" t="s">
        <v>3208</v>
      </c>
      <c r="F1991" s="165">
        <v>413.99999999999972</v>
      </c>
      <c r="G1991" s="165">
        <v>421</v>
      </c>
      <c r="H1991" s="165">
        <v>2.6170003411208991</v>
      </c>
      <c r="I1991" s="165">
        <v>2.6242820958356678</v>
      </c>
      <c r="J1991" s="165" t="s">
        <v>11281</v>
      </c>
      <c r="K1991" s="165" t="s">
        <v>10706</v>
      </c>
      <c r="L1991" s="165">
        <v>37.33</v>
      </c>
      <c r="M1991" s="165">
        <v>113.37</v>
      </c>
      <c r="N1991" s="165"/>
      <c r="O1991" s="44" t="s">
        <v>18</v>
      </c>
      <c r="P1991" s="165" t="s">
        <v>12039</v>
      </c>
    </row>
    <row r="1992" spans="1:16" s="74" customFormat="1" ht="13" customHeight="1" x14ac:dyDescent="0.15">
      <c r="A1992" s="44">
        <v>1991</v>
      </c>
      <c r="B1992" s="215" t="s">
        <v>6938</v>
      </c>
      <c r="C1992" s="215">
        <v>23</v>
      </c>
      <c r="D1992" s="165" t="s">
        <v>2947</v>
      </c>
      <c r="E1992" s="334" t="s">
        <v>3208</v>
      </c>
      <c r="F1992" s="165">
        <v>516</v>
      </c>
      <c r="G1992" s="165">
        <v>421</v>
      </c>
      <c r="H1992" s="165">
        <v>2.7126497016272109</v>
      </c>
      <c r="I1992" s="165">
        <v>2.6242820958356678</v>
      </c>
      <c r="J1992" s="165" t="s">
        <v>11281</v>
      </c>
      <c r="K1992" s="165" t="s">
        <v>10706</v>
      </c>
      <c r="L1992" s="165">
        <v>37.65</v>
      </c>
      <c r="M1992" s="165">
        <v>111.73</v>
      </c>
      <c r="N1992" s="165"/>
      <c r="O1992" s="44" t="s">
        <v>18</v>
      </c>
      <c r="P1992" s="165" t="s">
        <v>12040</v>
      </c>
    </row>
    <row r="1993" spans="1:16" s="74" customFormat="1" ht="13" customHeight="1" x14ac:dyDescent="0.15">
      <c r="A1993" s="44">
        <v>1992</v>
      </c>
      <c r="B1993" s="215" t="s">
        <v>6938</v>
      </c>
      <c r="C1993" s="215">
        <v>23</v>
      </c>
      <c r="D1993" s="165" t="s">
        <v>2947</v>
      </c>
      <c r="E1993" s="334" t="s">
        <v>3208</v>
      </c>
      <c r="F1993" s="165">
        <v>340</v>
      </c>
      <c r="G1993" s="165">
        <v>424</v>
      </c>
      <c r="H1993" s="165">
        <v>2.5314789170422545</v>
      </c>
      <c r="I1993" s="165">
        <v>2.6273658565927329</v>
      </c>
      <c r="J1993" s="165" t="s">
        <v>11281</v>
      </c>
      <c r="K1993" s="165" t="s">
        <v>10706</v>
      </c>
      <c r="L1993" s="165">
        <v>35.72</v>
      </c>
      <c r="M1993" s="165">
        <v>112.22</v>
      </c>
      <c r="N1993" s="165"/>
      <c r="O1993" s="44" t="s">
        <v>18</v>
      </c>
      <c r="P1993" s="165" t="s">
        <v>12116</v>
      </c>
    </row>
    <row r="1994" spans="1:16" s="74" customFormat="1" ht="13" customHeight="1" x14ac:dyDescent="0.15">
      <c r="A1994" s="44">
        <v>1993</v>
      </c>
      <c r="B1994" s="215" t="s">
        <v>6938</v>
      </c>
      <c r="C1994" s="215">
        <v>23</v>
      </c>
      <c r="D1994" s="165" t="s">
        <v>2947</v>
      </c>
      <c r="E1994" s="334" t="s">
        <v>3208</v>
      </c>
      <c r="F1994" s="165">
        <v>381</v>
      </c>
      <c r="G1994" s="165">
        <v>425</v>
      </c>
      <c r="H1994" s="165">
        <v>2.5809249756756194</v>
      </c>
      <c r="I1994" s="165">
        <v>2.6283889300503125</v>
      </c>
      <c r="J1994" s="165" t="s">
        <v>11281</v>
      </c>
      <c r="K1994" s="165" t="s">
        <v>10706</v>
      </c>
      <c r="L1994" s="165">
        <v>36.6</v>
      </c>
      <c r="M1994" s="165">
        <v>112.34</v>
      </c>
      <c r="N1994" s="165"/>
      <c r="O1994" s="44" t="s">
        <v>18</v>
      </c>
      <c r="P1994" s="165" t="s">
        <v>12115</v>
      </c>
    </row>
    <row r="1995" spans="1:16" s="74" customFormat="1" ht="13" customHeight="1" x14ac:dyDescent="0.15">
      <c r="A1995" s="44">
        <v>1994</v>
      </c>
      <c r="B1995" s="215" t="s">
        <v>6938</v>
      </c>
      <c r="C1995" s="215">
        <v>23</v>
      </c>
      <c r="D1995" s="165" t="s">
        <v>2947</v>
      </c>
      <c r="E1995" s="334" t="s">
        <v>3208</v>
      </c>
      <c r="F1995" s="165">
        <v>550</v>
      </c>
      <c r="G1995" s="165">
        <v>426.99999999999972</v>
      </c>
      <c r="H1995" s="165">
        <v>2.7403626894942437</v>
      </c>
      <c r="I1995" s="165">
        <v>2.6304278750250241</v>
      </c>
      <c r="J1995" s="165" t="s">
        <v>11281</v>
      </c>
      <c r="K1995" s="165" t="s">
        <v>10706</v>
      </c>
      <c r="L1995" s="165">
        <v>36.9</v>
      </c>
      <c r="M1995" s="165">
        <v>112.41</v>
      </c>
      <c r="N1995" s="165"/>
      <c r="O1995" s="44" t="s">
        <v>18</v>
      </c>
      <c r="P1995" s="165" t="s">
        <v>12190</v>
      </c>
    </row>
    <row r="1996" spans="1:16" s="74" customFormat="1" ht="13" customHeight="1" x14ac:dyDescent="0.15">
      <c r="A1996" s="44">
        <v>1995</v>
      </c>
      <c r="B1996" s="215" t="s">
        <v>6938</v>
      </c>
      <c r="C1996" s="215">
        <v>23</v>
      </c>
      <c r="D1996" s="165" t="s">
        <v>2947</v>
      </c>
      <c r="E1996" s="334" t="s">
        <v>3208</v>
      </c>
      <c r="F1996" s="165">
        <v>527</v>
      </c>
      <c r="G1996" s="165">
        <v>428</v>
      </c>
      <c r="H1996" s="165">
        <v>2.7218106152125472</v>
      </c>
      <c r="I1996" s="165">
        <v>2.6314437690131718</v>
      </c>
      <c r="J1996" s="165" t="s">
        <v>11281</v>
      </c>
      <c r="K1996" s="165" t="s">
        <v>10706</v>
      </c>
      <c r="L1996" s="165">
        <v>36.450000000000003</v>
      </c>
      <c r="M1996" s="165">
        <v>112.29</v>
      </c>
      <c r="N1996" s="165"/>
      <c r="O1996" s="44" t="s">
        <v>18</v>
      </c>
      <c r="P1996" s="165" t="s">
        <v>12194</v>
      </c>
    </row>
    <row r="1997" spans="1:16" s="74" customFormat="1" ht="13" customHeight="1" x14ac:dyDescent="0.15">
      <c r="A1997" s="44">
        <v>1996</v>
      </c>
      <c r="B1997" s="215" t="s">
        <v>6938</v>
      </c>
      <c r="C1997" s="215">
        <v>23</v>
      </c>
      <c r="D1997" s="165" t="s">
        <v>2947</v>
      </c>
      <c r="E1997" s="334" t="s">
        <v>3208</v>
      </c>
      <c r="F1997" s="165">
        <v>542</v>
      </c>
      <c r="G1997" s="165">
        <v>430.99999999999972</v>
      </c>
      <c r="H1997" s="165">
        <v>2.7339992865383875</v>
      </c>
      <c r="I1997" s="165">
        <v>2.6344772701607311</v>
      </c>
      <c r="J1997" s="165" t="s">
        <v>11281</v>
      </c>
      <c r="K1997" s="165" t="s">
        <v>10706</v>
      </c>
      <c r="L1997" s="165">
        <v>36.47</v>
      </c>
      <c r="M1997" s="165">
        <v>112.41</v>
      </c>
      <c r="N1997" s="165"/>
      <c r="O1997" s="44" t="s">
        <v>18</v>
      </c>
      <c r="P1997" s="165" t="s">
        <v>12061</v>
      </c>
    </row>
    <row r="1998" spans="1:16" s="74" customFormat="1" ht="13" customHeight="1" x14ac:dyDescent="0.15">
      <c r="A1998" s="44">
        <v>1997</v>
      </c>
      <c r="B1998" s="215" t="s">
        <v>6938</v>
      </c>
      <c r="C1998" s="215">
        <v>23</v>
      </c>
      <c r="D1998" s="165" t="s">
        <v>2947</v>
      </c>
      <c r="E1998" s="334" t="s">
        <v>3208</v>
      </c>
      <c r="F1998" s="165">
        <v>526</v>
      </c>
      <c r="G1998" s="165">
        <v>438</v>
      </c>
      <c r="H1998" s="165">
        <v>2.7209857441537393</v>
      </c>
      <c r="I1998" s="165">
        <v>2.6414741105041002</v>
      </c>
      <c r="J1998" s="165" t="s">
        <v>11281</v>
      </c>
      <c r="K1998" s="165" t="s">
        <v>10706</v>
      </c>
      <c r="L1998" s="165">
        <v>38.22</v>
      </c>
      <c r="M1998" s="165">
        <v>111.32</v>
      </c>
      <c r="N1998" s="165"/>
      <c r="O1998" s="44" t="s">
        <v>18</v>
      </c>
      <c r="P1998" s="165" t="s">
        <v>12062</v>
      </c>
    </row>
    <row r="1999" spans="1:16" s="74" customFormat="1" ht="13" customHeight="1" x14ac:dyDescent="0.15">
      <c r="A1999" s="44">
        <v>1998</v>
      </c>
      <c r="B1999" s="215" t="s">
        <v>6938</v>
      </c>
      <c r="C1999" s="215">
        <v>23</v>
      </c>
      <c r="D1999" s="165" t="s">
        <v>2947</v>
      </c>
      <c r="E1999" s="334" t="s">
        <v>3208</v>
      </c>
      <c r="F1999" s="165">
        <v>526</v>
      </c>
      <c r="G1999" s="165">
        <v>442</v>
      </c>
      <c r="H1999" s="165">
        <v>2.7209857441537393</v>
      </c>
      <c r="I1999" s="165">
        <v>2.6454222693490923</v>
      </c>
      <c r="J1999" s="165" t="s">
        <v>11281</v>
      </c>
      <c r="K1999" s="165" t="s">
        <v>10706</v>
      </c>
      <c r="L1999" s="165">
        <v>37</v>
      </c>
      <c r="M1999" s="165">
        <v>112.35</v>
      </c>
      <c r="N1999" s="165"/>
      <c r="O1999" s="44" t="s">
        <v>18</v>
      </c>
      <c r="P1999" s="165" t="s">
        <v>11988</v>
      </c>
    </row>
    <row r="2000" spans="1:16" s="74" customFormat="1" ht="13" customHeight="1" x14ac:dyDescent="0.15">
      <c r="A2000" s="44">
        <v>1999</v>
      </c>
      <c r="B2000" s="215" t="s">
        <v>6938</v>
      </c>
      <c r="C2000" s="215">
        <v>23</v>
      </c>
      <c r="D2000" s="165" t="s">
        <v>2947</v>
      </c>
      <c r="E2000" s="334" t="s">
        <v>3208</v>
      </c>
      <c r="F2000" s="165">
        <v>472</v>
      </c>
      <c r="G2000" s="165">
        <v>445</v>
      </c>
      <c r="H2000" s="165">
        <v>2.673941998634088</v>
      </c>
      <c r="I2000" s="165">
        <v>2.6483600109809315</v>
      </c>
      <c r="J2000" s="165" t="s">
        <v>11281</v>
      </c>
      <c r="K2000" s="165" t="s">
        <v>10706</v>
      </c>
      <c r="L2000" s="165">
        <v>37.270000000000003</v>
      </c>
      <c r="M2000" s="165">
        <v>113.59</v>
      </c>
      <c r="N2000" s="165"/>
      <c r="O2000" s="44" t="s">
        <v>18</v>
      </c>
      <c r="P2000" s="165" t="s">
        <v>11989</v>
      </c>
    </row>
    <row r="2001" spans="1:16" s="74" customFormat="1" ht="13" customHeight="1" x14ac:dyDescent="0.15">
      <c r="A2001" s="44">
        <v>2000</v>
      </c>
      <c r="B2001" s="215" t="s">
        <v>6938</v>
      </c>
      <c r="C2001" s="215">
        <v>23</v>
      </c>
      <c r="D2001" s="165" t="s">
        <v>2947</v>
      </c>
      <c r="E2001" s="334" t="s">
        <v>3208</v>
      </c>
      <c r="F2001" s="165">
        <v>534</v>
      </c>
      <c r="G2001" s="165">
        <v>448.00000000000011</v>
      </c>
      <c r="H2001" s="165">
        <v>2.7275412570285571</v>
      </c>
      <c r="I2001" s="165">
        <v>2.6512780139981431</v>
      </c>
      <c r="J2001" s="165" t="s">
        <v>11281</v>
      </c>
      <c r="K2001" s="165" t="s">
        <v>10706</v>
      </c>
      <c r="L2001" s="165">
        <v>36.53</v>
      </c>
      <c r="M2001" s="165">
        <v>112.3</v>
      </c>
      <c r="N2001" s="165"/>
      <c r="O2001" s="44" t="s">
        <v>18</v>
      </c>
      <c r="P2001" s="165" t="s">
        <v>11990</v>
      </c>
    </row>
    <row r="2002" spans="1:16" s="74" customFormat="1" ht="13" customHeight="1" x14ac:dyDescent="0.15">
      <c r="A2002" s="44">
        <v>2001</v>
      </c>
      <c r="B2002" s="215" t="s">
        <v>6938</v>
      </c>
      <c r="C2002" s="215">
        <v>23</v>
      </c>
      <c r="D2002" s="165" t="s">
        <v>2947</v>
      </c>
      <c r="E2002" s="334" t="s">
        <v>3208</v>
      </c>
      <c r="F2002" s="165">
        <v>562</v>
      </c>
      <c r="G2002" s="165">
        <v>453</v>
      </c>
      <c r="H2002" s="165">
        <v>2.7497363155690611</v>
      </c>
      <c r="I2002" s="165">
        <v>2.6560982020128323</v>
      </c>
      <c r="J2002" s="165" t="s">
        <v>11281</v>
      </c>
      <c r="K2002" s="165" t="s">
        <v>10706</v>
      </c>
      <c r="L2002" s="165">
        <v>37.47</v>
      </c>
      <c r="M2002" s="165">
        <v>113.31</v>
      </c>
      <c r="N2002" s="165"/>
      <c r="O2002" s="44" t="s">
        <v>18</v>
      </c>
      <c r="P2002" s="165" t="s">
        <v>11914</v>
      </c>
    </row>
    <row r="2003" spans="1:16" s="74" customFormat="1" ht="13" customHeight="1" x14ac:dyDescent="0.15">
      <c r="A2003" s="44">
        <v>2002</v>
      </c>
      <c r="B2003" s="215" t="s">
        <v>6938</v>
      </c>
      <c r="C2003" s="215">
        <v>23</v>
      </c>
      <c r="D2003" s="165" t="s">
        <v>2947</v>
      </c>
      <c r="E2003" s="334" t="s">
        <v>3208</v>
      </c>
      <c r="F2003" s="165">
        <v>517</v>
      </c>
      <c r="G2003" s="165">
        <v>455.99999999999972</v>
      </c>
      <c r="H2003" s="165">
        <v>2.7134905430939424</v>
      </c>
      <c r="I2003" s="165">
        <v>2.6589648426644348</v>
      </c>
      <c r="J2003" s="165" t="s">
        <v>11281</v>
      </c>
      <c r="K2003" s="165" t="s">
        <v>10706</v>
      </c>
      <c r="L2003" s="165">
        <v>37.72</v>
      </c>
      <c r="M2003" s="165">
        <v>111.86</v>
      </c>
      <c r="N2003" s="165"/>
      <c r="O2003" s="44" t="s">
        <v>18</v>
      </c>
      <c r="P2003" s="165" t="s">
        <v>12075</v>
      </c>
    </row>
    <row r="2004" spans="1:16" s="74" customFormat="1" ht="13" customHeight="1" x14ac:dyDescent="0.15">
      <c r="A2004" s="44">
        <v>2003</v>
      </c>
      <c r="B2004" s="215" t="s">
        <v>6938</v>
      </c>
      <c r="C2004" s="215">
        <v>23</v>
      </c>
      <c r="D2004" s="165" t="s">
        <v>2947</v>
      </c>
      <c r="E2004" s="334" t="s">
        <v>3208</v>
      </c>
      <c r="F2004" s="165">
        <v>546</v>
      </c>
      <c r="G2004" s="165">
        <v>457</v>
      </c>
      <c r="H2004" s="165">
        <v>2.7371926427047377</v>
      </c>
      <c r="I2004" s="165">
        <v>2.65991620006985</v>
      </c>
      <c r="J2004" s="165" t="s">
        <v>11281</v>
      </c>
      <c r="K2004" s="165" t="s">
        <v>10706</v>
      </c>
      <c r="L2004" s="165">
        <v>37.65</v>
      </c>
      <c r="M2004" s="165">
        <v>111.82</v>
      </c>
      <c r="N2004" s="165"/>
      <c r="O2004" s="44" t="s">
        <v>18</v>
      </c>
      <c r="P2004" s="165" t="s">
        <v>12076</v>
      </c>
    </row>
    <row r="2005" spans="1:16" s="74" customFormat="1" ht="13" customHeight="1" x14ac:dyDescent="0.15">
      <c r="A2005" s="44">
        <v>2004</v>
      </c>
      <c r="B2005" s="215" t="s">
        <v>6938</v>
      </c>
      <c r="C2005" s="215">
        <v>23</v>
      </c>
      <c r="D2005" s="165" t="s">
        <v>2947</v>
      </c>
      <c r="E2005" s="334" t="s">
        <v>3208</v>
      </c>
      <c r="F2005" s="165">
        <v>578</v>
      </c>
      <c r="G2005" s="165">
        <v>458</v>
      </c>
      <c r="H2005" s="165">
        <v>2.7619278384205295</v>
      </c>
      <c r="I2005" s="165">
        <v>2.6608654780038683</v>
      </c>
      <c r="J2005" s="165" t="s">
        <v>11281</v>
      </c>
      <c r="K2005" s="165" t="s">
        <v>10706</v>
      </c>
      <c r="L2005" s="165">
        <v>37.700000000000003</v>
      </c>
      <c r="M2005" s="165">
        <v>111.66</v>
      </c>
      <c r="N2005" s="165"/>
      <c r="O2005" s="44" t="s">
        <v>18</v>
      </c>
      <c r="P2005" s="165" t="s">
        <v>12142</v>
      </c>
    </row>
    <row r="2006" spans="1:16" s="74" customFormat="1" ht="13" customHeight="1" x14ac:dyDescent="0.15">
      <c r="A2006" s="44">
        <v>2005</v>
      </c>
      <c r="B2006" s="215" t="s">
        <v>6938</v>
      </c>
      <c r="C2006" s="215">
        <v>23</v>
      </c>
      <c r="D2006" s="165" t="s">
        <v>2947</v>
      </c>
      <c r="E2006" s="334" t="s">
        <v>3208</v>
      </c>
      <c r="F2006" s="165">
        <v>542</v>
      </c>
      <c r="G2006" s="165">
        <v>459</v>
      </c>
      <c r="H2006" s="165">
        <v>2.7339992865383875</v>
      </c>
      <c r="I2006" s="165">
        <v>2.6618126855372606</v>
      </c>
      <c r="J2006" s="165" t="s">
        <v>11281</v>
      </c>
      <c r="K2006" s="165" t="s">
        <v>10706</v>
      </c>
      <c r="L2006" s="165">
        <v>37.18</v>
      </c>
      <c r="M2006" s="165">
        <v>113.52</v>
      </c>
      <c r="N2006" s="165"/>
      <c r="O2006" s="44" t="s">
        <v>18</v>
      </c>
      <c r="P2006" s="165" t="s">
        <v>12077</v>
      </c>
    </row>
    <row r="2007" spans="1:16" s="74" customFormat="1" ht="13" customHeight="1" x14ac:dyDescent="0.15">
      <c r="A2007" s="44">
        <v>2006</v>
      </c>
      <c r="B2007" s="215" t="s">
        <v>6938</v>
      </c>
      <c r="C2007" s="215">
        <v>23</v>
      </c>
      <c r="D2007" s="165" t="s">
        <v>2947</v>
      </c>
      <c r="E2007" s="334" t="s">
        <v>3208</v>
      </c>
      <c r="F2007" s="165">
        <v>467</v>
      </c>
      <c r="G2007" s="165">
        <v>463</v>
      </c>
      <c r="H2007" s="165">
        <v>2.6693168805661127</v>
      </c>
      <c r="I2007" s="165">
        <v>2.6655809910179538</v>
      </c>
      <c r="J2007" s="165" t="s">
        <v>11281</v>
      </c>
      <c r="K2007" s="165" t="s">
        <v>10706</v>
      </c>
      <c r="L2007" s="165">
        <v>36.17</v>
      </c>
      <c r="M2007" s="165">
        <v>112.47</v>
      </c>
      <c r="N2007" s="165"/>
      <c r="O2007" s="44" t="s">
        <v>18</v>
      </c>
      <c r="P2007" s="165" t="s">
        <v>12078</v>
      </c>
    </row>
    <row r="2008" spans="1:16" s="74" customFormat="1" ht="13" customHeight="1" x14ac:dyDescent="0.15">
      <c r="A2008" s="44">
        <v>2007</v>
      </c>
      <c r="B2008" s="215" t="s">
        <v>6938</v>
      </c>
      <c r="C2008" s="215">
        <v>23</v>
      </c>
      <c r="D2008" s="165" t="s">
        <v>2947</v>
      </c>
      <c r="E2008" s="334" t="s">
        <v>3208</v>
      </c>
      <c r="F2008" s="165">
        <v>563</v>
      </c>
      <c r="G2008" s="165">
        <v>472</v>
      </c>
      <c r="H2008" s="165">
        <v>2.7505083948513462</v>
      </c>
      <c r="I2008" s="165">
        <v>2.673941998634088</v>
      </c>
      <c r="J2008" s="165" t="s">
        <v>11281</v>
      </c>
      <c r="K2008" s="165" t="s">
        <v>10706</v>
      </c>
      <c r="L2008" s="165">
        <v>37.729999999999997</v>
      </c>
      <c r="M2008" s="165">
        <v>111.7</v>
      </c>
      <c r="N2008" s="165"/>
      <c r="O2008" s="44" t="s">
        <v>18</v>
      </c>
      <c r="P2008" s="165" t="s">
        <v>12079</v>
      </c>
    </row>
    <row r="2009" spans="1:16" s="74" customFormat="1" ht="13" customHeight="1" x14ac:dyDescent="0.15">
      <c r="A2009" s="44">
        <v>2008</v>
      </c>
      <c r="B2009" s="215" t="s">
        <v>6938</v>
      </c>
      <c r="C2009" s="215">
        <v>23</v>
      </c>
      <c r="D2009" s="165" t="s">
        <v>2947</v>
      </c>
      <c r="E2009" s="334" t="s">
        <v>3208</v>
      </c>
      <c r="F2009" s="165">
        <v>584</v>
      </c>
      <c r="G2009" s="165">
        <v>474</v>
      </c>
      <c r="H2009" s="165">
        <v>2.7664128471123997</v>
      </c>
      <c r="I2009" s="165">
        <v>2.6757783416740848</v>
      </c>
      <c r="J2009" s="165" t="s">
        <v>11281</v>
      </c>
      <c r="K2009" s="165" t="s">
        <v>10706</v>
      </c>
      <c r="L2009" s="165">
        <v>37.729999999999997</v>
      </c>
      <c r="M2009" s="165">
        <v>111.84</v>
      </c>
      <c r="N2009" s="165"/>
      <c r="O2009" s="44" t="s">
        <v>18</v>
      </c>
      <c r="P2009" s="165" t="s">
        <v>12152</v>
      </c>
    </row>
    <row r="2010" spans="1:16" s="74" customFormat="1" ht="13" customHeight="1" x14ac:dyDescent="0.15">
      <c r="A2010" s="44">
        <v>2009</v>
      </c>
      <c r="B2010" s="215" t="s">
        <v>6938</v>
      </c>
      <c r="C2010" s="215">
        <v>23</v>
      </c>
      <c r="D2010" s="165" t="s">
        <v>2947</v>
      </c>
      <c r="E2010" s="334" t="s">
        <v>3208</v>
      </c>
      <c r="F2010" s="165">
        <v>585</v>
      </c>
      <c r="G2010" s="165">
        <v>476.99999999999972</v>
      </c>
      <c r="H2010" s="165">
        <v>2.76715586608218</v>
      </c>
      <c r="I2010" s="165">
        <v>2.6785183790401139</v>
      </c>
      <c r="J2010" s="165" t="s">
        <v>11281</v>
      </c>
      <c r="K2010" s="165" t="s">
        <v>10706</v>
      </c>
      <c r="L2010" s="165">
        <v>36.97</v>
      </c>
      <c r="M2010" s="165">
        <v>112.3</v>
      </c>
      <c r="N2010" s="165"/>
      <c r="O2010" s="44" t="s">
        <v>18</v>
      </c>
      <c r="P2010" s="165" t="s">
        <v>12131</v>
      </c>
    </row>
    <row r="2011" spans="1:16" s="74" customFormat="1" ht="13" customHeight="1" x14ac:dyDescent="0.15">
      <c r="A2011" s="44">
        <v>2010</v>
      </c>
      <c r="B2011" s="215" t="s">
        <v>6938</v>
      </c>
      <c r="C2011" s="215">
        <v>23</v>
      </c>
      <c r="D2011" s="165" t="s">
        <v>2947</v>
      </c>
      <c r="E2011" s="334" t="s">
        <v>3208</v>
      </c>
      <c r="F2011" s="165">
        <v>594</v>
      </c>
      <c r="G2011" s="165">
        <v>480.99999999999972</v>
      </c>
      <c r="H2011" s="165">
        <v>2.7737864449811935</v>
      </c>
      <c r="I2011" s="165">
        <v>2.6821450763738306</v>
      </c>
      <c r="J2011" s="165" t="s">
        <v>11281</v>
      </c>
      <c r="K2011" s="165" t="s">
        <v>10706</v>
      </c>
      <c r="L2011" s="165">
        <v>38.130000000000003</v>
      </c>
      <c r="M2011" s="165">
        <v>112.39</v>
      </c>
      <c r="N2011" s="165"/>
      <c r="O2011" s="44" t="s">
        <v>18</v>
      </c>
      <c r="P2011" s="165" t="s">
        <v>12132</v>
      </c>
    </row>
    <row r="2012" spans="1:16" s="74" customFormat="1" ht="13" customHeight="1" x14ac:dyDescent="0.15">
      <c r="A2012" s="44">
        <v>2011</v>
      </c>
      <c r="B2012" s="215" t="s">
        <v>6938</v>
      </c>
      <c r="C2012" s="215">
        <v>23</v>
      </c>
      <c r="D2012" s="165" t="s">
        <v>2947</v>
      </c>
      <c r="E2012" s="334" t="s">
        <v>3208</v>
      </c>
      <c r="F2012" s="165">
        <v>654</v>
      </c>
      <c r="G2012" s="165">
        <v>487</v>
      </c>
      <c r="H2012" s="165">
        <v>2.8155777483242672</v>
      </c>
      <c r="I2012" s="165">
        <v>2.6875289612146345</v>
      </c>
      <c r="J2012" s="165" t="s">
        <v>11281</v>
      </c>
      <c r="K2012" s="165" t="s">
        <v>10706</v>
      </c>
      <c r="L2012" s="165">
        <v>36.92</v>
      </c>
      <c r="M2012" s="165">
        <v>112.39</v>
      </c>
      <c r="N2012" s="165"/>
      <c r="O2012" s="44" t="s">
        <v>18</v>
      </c>
      <c r="P2012" s="165" t="s">
        <v>12133</v>
      </c>
    </row>
    <row r="2013" spans="1:16" s="74" customFormat="1" ht="13" customHeight="1" x14ac:dyDescent="0.15">
      <c r="A2013" s="44">
        <v>2012</v>
      </c>
      <c r="B2013" s="215" t="s">
        <v>6938</v>
      </c>
      <c r="C2013" s="215">
        <v>23</v>
      </c>
      <c r="D2013" s="165" t="s">
        <v>2947</v>
      </c>
      <c r="E2013" s="334" t="s">
        <v>3208</v>
      </c>
      <c r="F2013" s="165">
        <v>539</v>
      </c>
      <c r="G2013" s="165">
        <v>496</v>
      </c>
      <c r="H2013" s="165">
        <v>2.7315887651867392</v>
      </c>
      <c r="I2013" s="165">
        <v>2.6954816764901981</v>
      </c>
      <c r="J2013" s="165" t="s">
        <v>11281</v>
      </c>
      <c r="K2013" s="165" t="s">
        <v>10706</v>
      </c>
      <c r="L2013" s="165">
        <v>37.78</v>
      </c>
      <c r="M2013" s="165">
        <v>111.95</v>
      </c>
      <c r="N2013" s="165"/>
      <c r="O2013" s="44" t="s">
        <v>18</v>
      </c>
      <c r="P2013" s="165" t="s">
        <v>12134</v>
      </c>
    </row>
    <row r="2014" spans="1:16" s="74" customFormat="1" ht="13" customHeight="1" x14ac:dyDescent="0.15">
      <c r="A2014" s="44">
        <v>2013</v>
      </c>
      <c r="B2014" s="215" t="s">
        <v>6938</v>
      </c>
      <c r="C2014" s="215">
        <v>23</v>
      </c>
      <c r="D2014" s="165" t="s">
        <v>2947</v>
      </c>
      <c r="E2014" s="334" t="s">
        <v>3208</v>
      </c>
      <c r="F2014" s="165">
        <v>564</v>
      </c>
      <c r="G2014" s="165">
        <v>501.99999999999972</v>
      </c>
      <c r="H2014" s="165">
        <v>2.7512791039833417</v>
      </c>
      <c r="I2014" s="165">
        <v>2.7007037171450197</v>
      </c>
      <c r="J2014" s="165" t="s">
        <v>11281</v>
      </c>
      <c r="K2014" s="165" t="s">
        <v>10706</v>
      </c>
      <c r="L2014" s="165">
        <v>36.65</v>
      </c>
      <c r="M2014" s="165">
        <v>112.27</v>
      </c>
      <c r="N2014" s="165"/>
      <c r="O2014" s="44" t="s">
        <v>18</v>
      </c>
      <c r="P2014" s="165" t="s">
        <v>11911</v>
      </c>
    </row>
    <row r="2015" spans="1:16" s="74" customFormat="1" ht="13" customHeight="1" x14ac:dyDescent="0.15">
      <c r="A2015" s="44">
        <v>2014</v>
      </c>
      <c r="B2015" s="215" t="s">
        <v>6938</v>
      </c>
      <c r="C2015" s="215">
        <v>23</v>
      </c>
      <c r="D2015" s="165" t="s">
        <v>2947</v>
      </c>
      <c r="E2015" s="334" t="s">
        <v>3208</v>
      </c>
      <c r="F2015" s="165">
        <v>531</v>
      </c>
      <c r="G2015" s="165">
        <v>504</v>
      </c>
      <c r="H2015" s="165">
        <v>2.7250945210814694</v>
      </c>
      <c r="I2015" s="165">
        <v>2.702430536445525</v>
      </c>
      <c r="J2015" s="165" t="s">
        <v>11281</v>
      </c>
      <c r="K2015" s="165" t="s">
        <v>10706</v>
      </c>
      <c r="L2015" s="165">
        <v>36.9</v>
      </c>
      <c r="M2015" s="165">
        <v>112.37</v>
      </c>
      <c r="N2015" s="165"/>
      <c r="O2015" s="44" t="s">
        <v>18</v>
      </c>
      <c r="P2015" s="165" t="s">
        <v>11912</v>
      </c>
    </row>
    <row r="2016" spans="1:16" s="74" customFormat="1" ht="13" customHeight="1" x14ac:dyDescent="0.15">
      <c r="A2016" s="44">
        <v>2015</v>
      </c>
      <c r="B2016" s="215" t="s">
        <v>6938</v>
      </c>
      <c r="C2016" s="215">
        <v>23</v>
      </c>
      <c r="D2016" s="165" t="s">
        <v>2947</v>
      </c>
      <c r="E2016" s="334" t="s">
        <v>3208</v>
      </c>
      <c r="F2016" s="165">
        <v>627</v>
      </c>
      <c r="G2016" s="165">
        <v>505.99999999999972</v>
      </c>
      <c r="H2016" s="165">
        <v>2.7972675408307168</v>
      </c>
      <c r="I2016" s="165">
        <v>2.7041505168397992</v>
      </c>
      <c r="J2016" s="165" t="s">
        <v>11281</v>
      </c>
      <c r="K2016" s="165" t="s">
        <v>10706</v>
      </c>
      <c r="L2016" s="165">
        <v>37.47</v>
      </c>
      <c r="M2016" s="165">
        <v>113.28</v>
      </c>
      <c r="N2016" s="165"/>
      <c r="O2016" s="44" t="s">
        <v>18</v>
      </c>
      <c r="P2016" s="165" t="s">
        <v>11913</v>
      </c>
    </row>
    <row r="2017" spans="1:16" s="74" customFormat="1" ht="13" customHeight="1" x14ac:dyDescent="0.15">
      <c r="A2017" s="44">
        <v>2016</v>
      </c>
      <c r="B2017" s="215" t="s">
        <v>6938</v>
      </c>
      <c r="C2017" s="215">
        <v>23</v>
      </c>
      <c r="D2017" s="165" t="s">
        <v>2947</v>
      </c>
      <c r="E2017" s="334" t="s">
        <v>3208</v>
      </c>
      <c r="F2017" s="165">
        <v>641</v>
      </c>
      <c r="G2017" s="165">
        <v>515</v>
      </c>
      <c r="H2017" s="165">
        <v>2.8068580295188159</v>
      </c>
      <c r="I2017" s="165">
        <v>2.7118072290411908</v>
      </c>
      <c r="J2017" s="165" t="s">
        <v>11281</v>
      </c>
      <c r="K2017" s="165" t="s">
        <v>10706</v>
      </c>
      <c r="L2017" s="165">
        <v>37.47</v>
      </c>
      <c r="M2017" s="165">
        <v>111.81</v>
      </c>
      <c r="N2017" s="165"/>
      <c r="O2017" s="44" t="s">
        <v>18</v>
      </c>
      <c r="P2017" s="165" t="s">
        <v>11915</v>
      </c>
    </row>
    <row r="2018" spans="1:16" s="74" customFormat="1" ht="13" customHeight="1" x14ac:dyDescent="0.15">
      <c r="A2018" s="44">
        <v>2017</v>
      </c>
      <c r="B2018" s="215" t="s">
        <v>6938</v>
      </c>
      <c r="C2018" s="215">
        <v>23</v>
      </c>
      <c r="D2018" s="165" t="s">
        <v>2947</v>
      </c>
      <c r="E2018" s="334" t="s">
        <v>3208</v>
      </c>
      <c r="F2018" s="165">
        <v>568</v>
      </c>
      <c r="G2018" s="165">
        <v>517</v>
      </c>
      <c r="H2018" s="165">
        <v>2.7543483357110188</v>
      </c>
      <c r="I2018" s="165">
        <v>2.7134905430939424</v>
      </c>
      <c r="J2018" s="165" t="s">
        <v>11281</v>
      </c>
      <c r="K2018" s="165" t="s">
        <v>10706</v>
      </c>
      <c r="L2018" s="165">
        <v>36.82</v>
      </c>
      <c r="M2018" s="165">
        <v>112.34</v>
      </c>
      <c r="N2018" s="165"/>
      <c r="O2018" s="44" t="s">
        <v>18</v>
      </c>
      <c r="P2018" s="165" t="s">
        <v>12070</v>
      </c>
    </row>
    <row r="2019" spans="1:16" s="74" customFormat="1" ht="13" customHeight="1" x14ac:dyDescent="0.15">
      <c r="A2019" s="44">
        <v>2018</v>
      </c>
      <c r="B2019" s="215" t="s">
        <v>6938</v>
      </c>
      <c r="C2019" s="215">
        <v>23</v>
      </c>
      <c r="D2019" s="165" t="s">
        <v>2947</v>
      </c>
      <c r="E2019" s="334" t="s">
        <v>3208</v>
      </c>
      <c r="F2019" s="165">
        <v>633</v>
      </c>
      <c r="G2019" s="165">
        <v>522</v>
      </c>
      <c r="H2019" s="165">
        <v>2.8014037100173552</v>
      </c>
      <c r="I2019" s="165">
        <v>2.7176705030022621</v>
      </c>
      <c r="J2019" s="165" t="s">
        <v>11281</v>
      </c>
      <c r="K2019" s="165" t="s">
        <v>10706</v>
      </c>
      <c r="L2019" s="165">
        <v>37.5</v>
      </c>
      <c r="M2019" s="165">
        <v>111.72</v>
      </c>
      <c r="N2019" s="165"/>
      <c r="O2019" s="44" t="s">
        <v>18</v>
      </c>
      <c r="P2019" s="165" t="s">
        <v>12071</v>
      </c>
    </row>
    <row r="2020" spans="1:16" s="74" customFormat="1" ht="13" customHeight="1" x14ac:dyDescent="0.15">
      <c r="A2020" s="44">
        <v>2019</v>
      </c>
      <c r="B2020" s="215" t="s">
        <v>6938</v>
      </c>
      <c r="C2020" s="215">
        <v>23</v>
      </c>
      <c r="D2020" s="165" t="s">
        <v>2947</v>
      </c>
      <c r="E2020" s="334" t="s">
        <v>3208</v>
      </c>
      <c r="F2020" s="165">
        <v>635</v>
      </c>
      <c r="G2020" s="165">
        <v>522</v>
      </c>
      <c r="H2020" s="165">
        <v>2.8027737252919764</v>
      </c>
      <c r="I2020" s="165">
        <v>2.7176705030022621</v>
      </c>
      <c r="J2020" s="165" t="s">
        <v>11281</v>
      </c>
      <c r="K2020" s="165" t="s">
        <v>10706</v>
      </c>
      <c r="L2020" s="165">
        <v>37.75</v>
      </c>
      <c r="M2020" s="165">
        <v>111.91</v>
      </c>
      <c r="N2020" s="165"/>
      <c r="O2020" s="44" t="s">
        <v>18</v>
      </c>
      <c r="P2020" s="165" t="s">
        <v>12069</v>
      </c>
    </row>
    <row r="2021" spans="1:16" s="74" customFormat="1" ht="13" customHeight="1" x14ac:dyDescent="0.15">
      <c r="A2021" s="44">
        <v>2020</v>
      </c>
      <c r="B2021" s="215" t="s">
        <v>6938</v>
      </c>
      <c r="C2021" s="215">
        <v>23</v>
      </c>
      <c r="D2021" s="165" t="s">
        <v>2947</v>
      </c>
      <c r="E2021" s="334" t="s">
        <v>3208</v>
      </c>
      <c r="F2021" s="165">
        <v>634</v>
      </c>
      <c r="G2021" s="165">
        <v>525</v>
      </c>
      <c r="H2021" s="165">
        <v>2.8020892578817334</v>
      </c>
      <c r="I2021" s="165">
        <v>2.7201593034059575</v>
      </c>
      <c r="J2021" s="165" t="s">
        <v>11281</v>
      </c>
      <c r="K2021" s="165" t="s">
        <v>10706</v>
      </c>
      <c r="L2021" s="165">
        <v>36.630000000000003</v>
      </c>
      <c r="M2021" s="165">
        <v>112.07</v>
      </c>
      <c r="N2021" s="165"/>
      <c r="O2021" s="44" t="s">
        <v>18</v>
      </c>
      <c r="P2021" s="165" t="s">
        <v>12143</v>
      </c>
    </row>
    <row r="2022" spans="1:16" s="74" customFormat="1" ht="13" customHeight="1" x14ac:dyDescent="0.15">
      <c r="A2022" s="44">
        <v>2021</v>
      </c>
      <c r="B2022" s="215" t="s">
        <v>6938</v>
      </c>
      <c r="C2022" s="215">
        <v>23</v>
      </c>
      <c r="D2022" s="165" t="s">
        <v>2947</v>
      </c>
      <c r="E2022" s="334" t="s">
        <v>3208</v>
      </c>
      <c r="F2022" s="165">
        <v>754</v>
      </c>
      <c r="G2022" s="165">
        <v>527</v>
      </c>
      <c r="H2022" s="165">
        <v>2.8773713458697743</v>
      </c>
      <c r="I2022" s="165">
        <v>2.7218106152125472</v>
      </c>
      <c r="J2022" s="165" t="s">
        <v>11281</v>
      </c>
      <c r="K2022" s="165" t="s">
        <v>10706</v>
      </c>
      <c r="L2022" s="165">
        <v>37.299999999999997</v>
      </c>
      <c r="M2022" s="165">
        <v>111.23</v>
      </c>
      <c r="N2022" s="165"/>
      <c r="O2022" s="44" t="s">
        <v>18</v>
      </c>
      <c r="P2022" s="165" t="s">
        <v>11995</v>
      </c>
    </row>
    <row r="2023" spans="1:16" s="74" customFormat="1" ht="13" customHeight="1" x14ac:dyDescent="0.15">
      <c r="A2023" s="44">
        <v>2022</v>
      </c>
      <c r="B2023" s="215" t="s">
        <v>6938</v>
      </c>
      <c r="C2023" s="215">
        <v>23</v>
      </c>
      <c r="D2023" s="165" t="s">
        <v>2947</v>
      </c>
      <c r="E2023" s="334" t="s">
        <v>3208</v>
      </c>
      <c r="F2023" s="165">
        <v>551</v>
      </c>
      <c r="G2023" s="165">
        <v>529</v>
      </c>
      <c r="H2023" s="165">
        <v>2.7411515988517854</v>
      </c>
      <c r="I2023" s="165">
        <v>2.7234556720351861</v>
      </c>
      <c r="J2023" s="165" t="s">
        <v>11281</v>
      </c>
      <c r="K2023" s="165" t="s">
        <v>10706</v>
      </c>
      <c r="L2023" s="165">
        <v>36.630000000000003</v>
      </c>
      <c r="M2023" s="165">
        <v>111.22</v>
      </c>
      <c r="N2023" s="165"/>
      <c r="O2023" s="44" t="s">
        <v>18</v>
      </c>
      <c r="P2023" s="165" t="s">
        <v>11996</v>
      </c>
    </row>
    <row r="2024" spans="1:16" s="74" customFormat="1" ht="13" customHeight="1" x14ac:dyDescent="0.15">
      <c r="A2024" s="44">
        <v>2023</v>
      </c>
      <c r="B2024" s="215" t="s">
        <v>6938</v>
      </c>
      <c r="C2024" s="215">
        <v>23</v>
      </c>
      <c r="D2024" s="165" t="s">
        <v>2947</v>
      </c>
      <c r="E2024" s="334" t="s">
        <v>3208</v>
      </c>
      <c r="F2024" s="165">
        <v>634</v>
      </c>
      <c r="G2024" s="165">
        <v>543</v>
      </c>
      <c r="H2024" s="165">
        <v>2.8020892578817334</v>
      </c>
      <c r="I2024" s="165">
        <v>2.7347998295888467</v>
      </c>
      <c r="J2024" s="165" t="s">
        <v>11281</v>
      </c>
      <c r="K2024" s="165" t="s">
        <v>10706</v>
      </c>
      <c r="L2024" s="165">
        <v>37.47</v>
      </c>
      <c r="M2024" s="165">
        <v>113.33</v>
      </c>
      <c r="N2024" s="165"/>
      <c r="O2024" s="44" t="s">
        <v>18</v>
      </c>
      <c r="P2024" s="165" t="s">
        <v>11997</v>
      </c>
    </row>
    <row r="2025" spans="1:16" s="74" customFormat="1" ht="13" customHeight="1" x14ac:dyDescent="0.15">
      <c r="A2025" s="44">
        <v>2024</v>
      </c>
      <c r="B2025" s="215" t="s">
        <v>6938</v>
      </c>
      <c r="C2025" s="215">
        <v>23</v>
      </c>
      <c r="D2025" s="165" t="s">
        <v>2947</v>
      </c>
      <c r="E2025" s="334" t="s">
        <v>3208</v>
      </c>
      <c r="F2025" s="165">
        <v>532</v>
      </c>
      <c r="G2025" s="165">
        <v>546</v>
      </c>
      <c r="H2025" s="165">
        <v>2.7259116322950483</v>
      </c>
      <c r="I2025" s="165">
        <v>2.7371926427047377</v>
      </c>
      <c r="J2025" s="165" t="s">
        <v>11281</v>
      </c>
      <c r="K2025" s="165" t="s">
        <v>10706</v>
      </c>
      <c r="L2025" s="165">
        <v>37.35</v>
      </c>
      <c r="M2025" s="165">
        <v>111.32</v>
      </c>
      <c r="N2025" s="165"/>
      <c r="O2025" s="44" t="s">
        <v>18</v>
      </c>
      <c r="P2025" s="165" t="s">
        <v>11998</v>
      </c>
    </row>
    <row r="2026" spans="1:16" s="74" customFormat="1" ht="13" customHeight="1" x14ac:dyDescent="0.15">
      <c r="A2026" s="44">
        <v>2025</v>
      </c>
      <c r="B2026" s="215" t="s">
        <v>6938</v>
      </c>
      <c r="C2026" s="215">
        <v>23</v>
      </c>
      <c r="D2026" s="165" t="s">
        <v>2947</v>
      </c>
      <c r="E2026" s="334" t="s">
        <v>3208</v>
      </c>
      <c r="F2026" s="165">
        <v>761</v>
      </c>
      <c r="G2026" s="165">
        <v>548</v>
      </c>
      <c r="H2026" s="165">
        <v>2.8813846567705728</v>
      </c>
      <c r="I2026" s="165">
        <v>2.7387805584843696</v>
      </c>
      <c r="J2026" s="165" t="s">
        <v>11281</v>
      </c>
      <c r="K2026" s="165" t="s">
        <v>10706</v>
      </c>
      <c r="L2026" s="165">
        <v>37.47</v>
      </c>
      <c r="M2026" s="165">
        <v>113.27</v>
      </c>
      <c r="N2026" s="165"/>
      <c r="O2026" s="44" t="s">
        <v>18</v>
      </c>
      <c r="P2026" s="165" t="s">
        <v>11999</v>
      </c>
    </row>
    <row r="2027" spans="1:16" s="74" customFormat="1" ht="13" customHeight="1" x14ac:dyDescent="0.15">
      <c r="A2027" s="44">
        <v>2026</v>
      </c>
      <c r="B2027" s="215" t="s">
        <v>6938</v>
      </c>
      <c r="C2027" s="215">
        <v>23</v>
      </c>
      <c r="D2027" s="165" t="s">
        <v>2947</v>
      </c>
      <c r="E2027" s="334" t="s">
        <v>3208</v>
      </c>
      <c r="F2027" s="165">
        <v>623</v>
      </c>
      <c r="G2027" s="165">
        <v>552</v>
      </c>
      <c r="H2027" s="165">
        <v>2.7944880466591702</v>
      </c>
      <c r="I2027" s="165">
        <v>2.7419390777291994</v>
      </c>
      <c r="J2027" s="165" t="s">
        <v>11281</v>
      </c>
      <c r="K2027" s="165" t="s">
        <v>10706</v>
      </c>
      <c r="L2027" s="165">
        <v>38.1</v>
      </c>
      <c r="M2027" s="165">
        <v>111.25</v>
      </c>
      <c r="N2027" s="165"/>
      <c r="O2027" s="44" t="s">
        <v>18</v>
      </c>
      <c r="P2027" s="165" t="s">
        <v>12000</v>
      </c>
    </row>
    <row r="2028" spans="1:16" s="74" customFormat="1" ht="13" customHeight="1" x14ac:dyDescent="0.15">
      <c r="A2028" s="44">
        <v>2027</v>
      </c>
      <c r="B2028" s="215" t="s">
        <v>6938</v>
      </c>
      <c r="C2028" s="215">
        <v>23</v>
      </c>
      <c r="D2028" s="165" t="s">
        <v>2947</v>
      </c>
      <c r="E2028" s="334" t="s">
        <v>3208</v>
      </c>
      <c r="F2028" s="165">
        <v>776</v>
      </c>
      <c r="G2028" s="165">
        <v>557</v>
      </c>
      <c r="H2028" s="165">
        <v>2.8898617212581876</v>
      </c>
      <c r="I2028" s="165">
        <v>2.745855195173728</v>
      </c>
      <c r="J2028" s="165" t="s">
        <v>11281</v>
      </c>
      <c r="K2028" s="165" t="s">
        <v>10706</v>
      </c>
      <c r="L2028" s="165">
        <v>36.770000000000003</v>
      </c>
      <c r="M2028" s="165">
        <v>112.34</v>
      </c>
      <c r="N2028" s="165"/>
      <c r="O2028" s="44" t="s">
        <v>18</v>
      </c>
      <c r="P2028" s="165" t="s">
        <v>12001</v>
      </c>
    </row>
    <row r="2029" spans="1:16" s="74" customFormat="1" ht="13" customHeight="1" x14ac:dyDescent="0.15">
      <c r="A2029" s="44">
        <v>2028</v>
      </c>
      <c r="B2029" s="215" t="s">
        <v>6938</v>
      </c>
      <c r="C2029" s="215">
        <v>23</v>
      </c>
      <c r="D2029" s="165" t="s">
        <v>2947</v>
      </c>
      <c r="E2029" s="334" t="s">
        <v>3208</v>
      </c>
      <c r="F2029" s="165">
        <v>613</v>
      </c>
      <c r="G2029" s="165">
        <v>567</v>
      </c>
      <c r="H2029" s="165">
        <v>2.7874604745184151</v>
      </c>
      <c r="I2029" s="165">
        <v>2.7535830588929073</v>
      </c>
      <c r="J2029" s="165" t="s">
        <v>11281</v>
      </c>
      <c r="K2029" s="165" t="s">
        <v>10706</v>
      </c>
      <c r="L2029" s="165">
        <v>37.229999999999997</v>
      </c>
      <c r="M2029" s="165">
        <v>112.51</v>
      </c>
      <c r="N2029" s="165"/>
      <c r="O2029" s="44" t="s">
        <v>18</v>
      </c>
      <c r="P2029" s="165" t="s">
        <v>12002</v>
      </c>
    </row>
    <row r="2030" spans="1:16" s="74" customFormat="1" ht="13" customHeight="1" x14ac:dyDescent="0.15">
      <c r="A2030" s="44">
        <v>2029</v>
      </c>
      <c r="B2030" s="215" t="s">
        <v>6938</v>
      </c>
      <c r="C2030" s="215">
        <v>23</v>
      </c>
      <c r="D2030" s="165" t="s">
        <v>2947</v>
      </c>
      <c r="E2030" s="334" t="s">
        <v>3208</v>
      </c>
      <c r="F2030" s="165">
        <v>644</v>
      </c>
      <c r="G2030" s="165">
        <v>567</v>
      </c>
      <c r="H2030" s="165">
        <v>2.808885867359812</v>
      </c>
      <c r="I2030" s="165">
        <v>2.7535830588929073</v>
      </c>
      <c r="J2030" s="165" t="s">
        <v>11281</v>
      </c>
      <c r="K2030" s="165" t="s">
        <v>10706</v>
      </c>
      <c r="L2030" s="165">
        <v>35.979999999999997</v>
      </c>
      <c r="M2030" s="165">
        <v>112.06</v>
      </c>
      <c r="N2030" s="165"/>
      <c r="O2030" s="44" t="s">
        <v>18</v>
      </c>
      <c r="P2030" s="165" t="s">
        <v>12242</v>
      </c>
    </row>
    <row r="2031" spans="1:16" s="74" customFormat="1" ht="13" customHeight="1" x14ac:dyDescent="0.15">
      <c r="A2031" s="44">
        <v>2030</v>
      </c>
      <c r="B2031" s="215" t="s">
        <v>6938</v>
      </c>
      <c r="C2031" s="215">
        <v>23</v>
      </c>
      <c r="D2031" s="165" t="s">
        <v>2947</v>
      </c>
      <c r="E2031" s="334" t="s">
        <v>3208</v>
      </c>
      <c r="F2031" s="165">
        <v>639</v>
      </c>
      <c r="G2031" s="165">
        <v>580</v>
      </c>
      <c r="H2031" s="165">
        <v>2.8055008581583998</v>
      </c>
      <c r="I2031" s="165">
        <v>2.7634279935629378</v>
      </c>
      <c r="J2031" s="165" t="s">
        <v>11281</v>
      </c>
      <c r="K2031" s="165" t="s">
        <v>10706</v>
      </c>
      <c r="L2031" s="165">
        <v>40.4</v>
      </c>
      <c r="M2031" s="165">
        <v>118.9</v>
      </c>
      <c r="N2031" s="165"/>
      <c r="O2031" s="44" t="s">
        <v>18</v>
      </c>
      <c r="P2031" s="165" t="s">
        <v>12243</v>
      </c>
    </row>
    <row r="2032" spans="1:16" s="74" customFormat="1" ht="13" customHeight="1" x14ac:dyDescent="0.15">
      <c r="A2032" s="44">
        <v>2031</v>
      </c>
      <c r="B2032" s="215" t="s">
        <v>6938</v>
      </c>
      <c r="C2032" s="215">
        <v>23</v>
      </c>
      <c r="D2032" s="165" t="s">
        <v>2947</v>
      </c>
      <c r="E2032" s="334" t="s">
        <v>3208</v>
      </c>
      <c r="F2032" s="165">
        <v>821.00000000000011</v>
      </c>
      <c r="G2032" s="165">
        <v>580</v>
      </c>
      <c r="H2032" s="165">
        <v>2.9143431571194407</v>
      </c>
      <c r="I2032" s="165">
        <v>2.7634279935629378</v>
      </c>
      <c r="J2032" s="165" t="s">
        <v>11281</v>
      </c>
      <c r="K2032" s="165" t="s">
        <v>10706</v>
      </c>
      <c r="L2032" s="165">
        <v>37.25</v>
      </c>
      <c r="M2032" s="165">
        <v>111.23</v>
      </c>
      <c r="N2032" s="165"/>
      <c r="O2032" s="44" t="s">
        <v>18</v>
      </c>
      <c r="P2032" s="165" t="s">
        <v>12244</v>
      </c>
    </row>
    <row r="2033" spans="1:16" s="74" customFormat="1" ht="13" customHeight="1" x14ac:dyDescent="0.15">
      <c r="A2033" s="44">
        <v>2032</v>
      </c>
      <c r="B2033" s="215" t="s">
        <v>6938</v>
      </c>
      <c r="C2033" s="215">
        <v>23</v>
      </c>
      <c r="D2033" s="165" t="s">
        <v>2947</v>
      </c>
      <c r="E2033" s="334" t="s">
        <v>3208</v>
      </c>
      <c r="F2033" s="165">
        <v>727</v>
      </c>
      <c r="G2033" s="165">
        <v>587</v>
      </c>
      <c r="H2033" s="165">
        <v>2.8615344108590381</v>
      </c>
      <c r="I2033" s="165">
        <v>2.7686381012476144</v>
      </c>
      <c r="J2033" s="165" t="s">
        <v>11281</v>
      </c>
      <c r="K2033" s="165" t="s">
        <v>10706</v>
      </c>
      <c r="L2033" s="165">
        <v>36.65</v>
      </c>
      <c r="M2033" s="165">
        <v>112.1</v>
      </c>
      <c r="N2033" s="165"/>
      <c r="O2033" s="44" t="s">
        <v>18</v>
      </c>
      <c r="P2033" s="165" t="s">
        <v>12157</v>
      </c>
    </row>
    <row r="2034" spans="1:16" s="74" customFormat="1" ht="13" customHeight="1" x14ac:dyDescent="0.15">
      <c r="A2034" s="44">
        <v>2033</v>
      </c>
      <c r="B2034" s="215" t="s">
        <v>6938</v>
      </c>
      <c r="C2034" s="215">
        <v>23</v>
      </c>
      <c r="D2034" s="165" t="s">
        <v>2947</v>
      </c>
      <c r="E2034" s="334" t="s">
        <v>3208</v>
      </c>
      <c r="F2034" s="165">
        <v>632</v>
      </c>
      <c r="G2034" s="165">
        <v>609</v>
      </c>
      <c r="H2034" s="165">
        <v>2.8007170782823856</v>
      </c>
      <c r="I2034" s="165">
        <v>2.7846172926328756</v>
      </c>
      <c r="J2034" s="165" t="s">
        <v>11281</v>
      </c>
      <c r="K2034" s="165" t="s">
        <v>10706</v>
      </c>
      <c r="L2034" s="165">
        <v>36.92</v>
      </c>
      <c r="M2034" s="165">
        <v>112.04</v>
      </c>
      <c r="N2034" s="165"/>
      <c r="O2034" s="44" t="s">
        <v>18</v>
      </c>
      <c r="P2034" s="165" t="s">
        <v>12158</v>
      </c>
    </row>
    <row r="2035" spans="1:16" s="74" customFormat="1" ht="13" customHeight="1" x14ac:dyDescent="0.15">
      <c r="A2035" s="44">
        <v>2034</v>
      </c>
      <c r="B2035" s="215" t="s">
        <v>6938</v>
      </c>
      <c r="C2035" s="215">
        <v>23</v>
      </c>
      <c r="D2035" s="165" t="s">
        <v>2947</v>
      </c>
      <c r="E2035" s="334" t="s">
        <v>3208</v>
      </c>
      <c r="F2035" s="165">
        <v>777</v>
      </c>
      <c r="G2035" s="165">
        <v>609</v>
      </c>
      <c r="H2035" s="165">
        <v>2.8904210188009145</v>
      </c>
      <c r="I2035" s="165">
        <v>2.7846172926328756</v>
      </c>
      <c r="J2035" s="165" t="s">
        <v>11281</v>
      </c>
      <c r="K2035" s="165" t="s">
        <v>10706</v>
      </c>
      <c r="L2035" s="165">
        <v>37.479999999999997</v>
      </c>
      <c r="M2035" s="165">
        <v>111.75</v>
      </c>
      <c r="N2035" s="165"/>
      <c r="O2035" s="44" t="s">
        <v>18</v>
      </c>
      <c r="P2035" s="165" t="s">
        <v>12159</v>
      </c>
    </row>
    <row r="2036" spans="1:16" s="74" customFormat="1" ht="13" customHeight="1" x14ac:dyDescent="0.15">
      <c r="A2036" s="44">
        <v>2035</v>
      </c>
      <c r="B2036" s="215" t="s">
        <v>6938</v>
      </c>
      <c r="C2036" s="215">
        <v>23</v>
      </c>
      <c r="D2036" s="165" t="s">
        <v>2947</v>
      </c>
      <c r="E2036" s="334" t="s">
        <v>3208</v>
      </c>
      <c r="F2036" s="165">
        <v>738</v>
      </c>
      <c r="G2036" s="165">
        <v>613</v>
      </c>
      <c r="H2036" s="165">
        <v>2.8680563618230406</v>
      </c>
      <c r="I2036" s="165">
        <v>2.7874604745184151</v>
      </c>
      <c r="J2036" s="165" t="s">
        <v>11281</v>
      </c>
      <c r="K2036" s="165" t="s">
        <v>10706</v>
      </c>
      <c r="L2036" s="165">
        <v>37.630000000000003</v>
      </c>
      <c r="M2036" s="165">
        <v>111.7</v>
      </c>
      <c r="N2036" s="165"/>
      <c r="O2036" s="44" t="s">
        <v>18</v>
      </c>
      <c r="P2036" s="165" t="s">
        <v>12167</v>
      </c>
    </row>
    <row r="2037" spans="1:16" s="74" customFormat="1" ht="13" customHeight="1" x14ac:dyDescent="0.15">
      <c r="A2037" s="44">
        <v>2036</v>
      </c>
      <c r="B2037" s="215" t="s">
        <v>6938</v>
      </c>
      <c r="C2037" s="215">
        <v>23</v>
      </c>
      <c r="D2037" s="165" t="s">
        <v>2947</v>
      </c>
      <c r="E2037" s="334" t="s">
        <v>3208</v>
      </c>
      <c r="F2037" s="165">
        <v>797</v>
      </c>
      <c r="G2037" s="165">
        <v>624</v>
      </c>
      <c r="H2037" s="165">
        <v>2.9014583213961118</v>
      </c>
      <c r="I2037" s="165">
        <v>2.7951845896824246</v>
      </c>
      <c r="J2037" s="165" t="s">
        <v>11281</v>
      </c>
      <c r="K2037" s="165" t="s">
        <v>10706</v>
      </c>
      <c r="L2037" s="165">
        <v>36.43</v>
      </c>
      <c r="M2037" s="165">
        <v>111.87</v>
      </c>
      <c r="N2037" s="165"/>
      <c r="O2037" s="44" t="s">
        <v>18</v>
      </c>
      <c r="P2037" s="165" t="s">
        <v>12168</v>
      </c>
    </row>
    <row r="2038" spans="1:16" s="74" customFormat="1" ht="13" customHeight="1" x14ac:dyDescent="0.15">
      <c r="A2038" s="44">
        <v>2037</v>
      </c>
      <c r="B2038" s="215" t="s">
        <v>6938</v>
      </c>
      <c r="C2038" s="215">
        <v>23</v>
      </c>
      <c r="D2038" s="165" t="s">
        <v>2947</v>
      </c>
      <c r="E2038" s="334" t="s">
        <v>3208</v>
      </c>
      <c r="F2038" s="165">
        <v>672</v>
      </c>
      <c r="G2038" s="165">
        <v>632</v>
      </c>
      <c r="H2038" s="165">
        <v>2.8273692730538245</v>
      </c>
      <c r="I2038" s="165">
        <v>2.8007170782823856</v>
      </c>
      <c r="J2038" s="165" t="s">
        <v>11281</v>
      </c>
      <c r="K2038" s="165" t="s">
        <v>10706</v>
      </c>
      <c r="L2038" s="165">
        <v>37</v>
      </c>
      <c r="M2038" s="165">
        <v>112.3</v>
      </c>
      <c r="N2038" s="165"/>
      <c r="O2038" s="44" t="s">
        <v>18</v>
      </c>
      <c r="P2038" s="165" t="s">
        <v>12169</v>
      </c>
    </row>
    <row r="2039" spans="1:16" s="74" customFormat="1" ht="13" customHeight="1" x14ac:dyDescent="0.15">
      <c r="A2039" s="44">
        <v>2038</v>
      </c>
      <c r="B2039" s="215" t="s">
        <v>6938</v>
      </c>
      <c r="C2039" s="215">
        <v>23</v>
      </c>
      <c r="D2039" s="165" t="s">
        <v>2947</v>
      </c>
      <c r="E2039" s="334" t="s">
        <v>3208</v>
      </c>
      <c r="F2039" s="165">
        <v>756</v>
      </c>
      <c r="G2039" s="165">
        <v>643</v>
      </c>
      <c r="H2039" s="165">
        <v>2.8785217955012063</v>
      </c>
      <c r="I2039" s="165">
        <v>2.8082109729242219</v>
      </c>
      <c r="J2039" s="165" t="s">
        <v>11281</v>
      </c>
      <c r="K2039" s="165" t="s">
        <v>10706</v>
      </c>
      <c r="L2039" s="165">
        <v>37.47</v>
      </c>
      <c r="M2039" s="165">
        <v>111.7</v>
      </c>
      <c r="N2039" s="165"/>
      <c r="O2039" s="44" t="s">
        <v>18</v>
      </c>
      <c r="P2039" s="165" t="s">
        <v>12170</v>
      </c>
    </row>
    <row r="2040" spans="1:16" s="74" customFormat="1" ht="13" customHeight="1" x14ac:dyDescent="0.15">
      <c r="A2040" s="44">
        <v>2039</v>
      </c>
      <c r="B2040" s="215" t="s">
        <v>6938</v>
      </c>
      <c r="C2040" s="215">
        <v>23</v>
      </c>
      <c r="D2040" s="165" t="s">
        <v>2947</v>
      </c>
      <c r="E2040" s="334" t="s">
        <v>3208</v>
      </c>
      <c r="F2040" s="165">
        <v>852</v>
      </c>
      <c r="G2040" s="165">
        <v>661</v>
      </c>
      <c r="H2040" s="165">
        <v>2.9304395947667001</v>
      </c>
      <c r="I2040" s="165">
        <v>2.8202014594856402</v>
      </c>
      <c r="J2040" s="165" t="s">
        <v>11281</v>
      </c>
      <c r="K2040" s="165" t="s">
        <v>10706</v>
      </c>
      <c r="L2040" s="165">
        <v>36.85</v>
      </c>
      <c r="M2040" s="165">
        <v>113.04</v>
      </c>
      <c r="N2040" s="165"/>
      <c r="O2040" s="44" t="s">
        <v>18</v>
      </c>
      <c r="P2040" s="165" t="s">
        <v>12024</v>
      </c>
    </row>
    <row r="2041" spans="1:16" s="74" customFormat="1" ht="13" customHeight="1" x14ac:dyDescent="0.15">
      <c r="A2041" s="44">
        <v>2040</v>
      </c>
      <c r="B2041" s="215" t="s">
        <v>6938</v>
      </c>
      <c r="C2041" s="215">
        <v>23</v>
      </c>
      <c r="D2041" s="165" t="s">
        <v>2947</v>
      </c>
      <c r="E2041" s="334" t="s">
        <v>3208</v>
      </c>
      <c r="F2041" s="165">
        <v>876</v>
      </c>
      <c r="G2041" s="165">
        <v>700</v>
      </c>
      <c r="H2041" s="165">
        <v>2.9425041061680806</v>
      </c>
      <c r="I2041" s="165">
        <v>2.8450980400142569</v>
      </c>
      <c r="J2041" s="165" t="s">
        <v>11281</v>
      </c>
      <c r="K2041" s="165" t="s">
        <v>10706</v>
      </c>
      <c r="L2041" s="165">
        <v>35.950000000000003</v>
      </c>
      <c r="M2041" s="165">
        <v>113.11</v>
      </c>
      <c r="N2041" s="165"/>
      <c r="O2041" s="44" t="s">
        <v>18</v>
      </c>
      <c r="P2041" s="165" t="s">
        <v>11948</v>
      </c>
    </row>
    <row r="2042" spans="1:16" s="74" customFormat="1" ht="13" customHeight="1" x14ac:dyDescent="0.15">
      <c r="A2042" s="44">
        <v>2041</v>
      </c>
      <c r="B2042" s="215" t="s">
        <v>6938</v>
      </c>
      <c r="C2042" s="215">
        <v>23</v>
      </c>
      <c r="D2042" s="165" t="s">
        <v>2947</v>
      </c>
      <c r="E2042" s="334" t="s">
        <v>3208</v>
      </c>
      <c r="F2042" s="165">
        <v>1044</v>
      </c>
      <c r="G2042" s="165">
        <v>710</v>
      </c>
      <c r="H2042" s="165">
        <v>3.0187004986662429</v>
      </c>
      <c r="I2042" s="165">
        <v>2.8512583487190746</v>
      </c>
      <c r="J2042" s="165" t="s">
        <v>11281</v>
      </c>
      <c r="K2042" s="165" t="s">
        <v>10706</v>
      </c>
      <c r="L2042" s="165">
        <v>40.5</v>
      </c>
      <c r="M2042" s="165">
        <v>123.2</v>
      </c>
      <c r="N2042" s="165"/>
      <c r="O2042" s="44" t="s">
        <v>18</v>
      </c>
      <c r="P2042" s="165" t="s">
        <v>11949</v>
      </c>
    </row>
    <row r="2043" spans="1:16" s="74" customFormat="1" ht="13" customHeight="1" x14ac:dyDescent="0.15">
      <c r="A2043" s="44">
        <v>2042</v>
      </c>
      <c r="B2043" s="215" t="s">
        <v>6938</v>
      </c>
      <c r="C2043" s="215">
        <v>23</v>
      </c>
      <c r="D2043" s="165" t="s">
        <v>2947</v>
      </c>
      <c r="E2043" s="334" t="s">
        <v>3208</v>
      </c>
      <c r="F2043" s="165">
        <v>941</v>
      </c>
      <c r="G2043" s="165">
        <v>711</v>
      </c>
      <c r="H2043" s="165">
        <v>2.973589623427257</v>
      </c>
      <c r="I2043" s="165">
        <v>2.8518696007297653</v>
      </c>
      <c r="J2043" s="165" t="s">
        <v>11281</v>
      </c>
      <c r="K2043" s="165" t="s">
        <v>10706</v>
      </c>
      <c r="L2043" s="165">
        <v>37.28</v>
      </c>
      <c r="M2043" s="165">
        <v>111.18</v>
      </c>
      <c r="N2043" s="165"/>
      <c r="O2043" s="44" t="s">
        <v>18</v>
      </c>
      <c r="P2043" s="165" t="s">
        <v>11950</v>
      </c>
    </row>
    <row r="2044" spans="1:16" s="74" customFormat="1" ht="13" customHeight="1" x14ac:dyDescent="0.15">
      <c r="A2044" s="44">
        <v>2043</v>
      </c>
      <c r="B2044" s="215" t="s">
        <v>6938</v>
      </c>
      <c r="C2044" s="215">
        <v>23</v>
      </c>
      <c r="D2044" s="165" t="s">
        <v>2947</v>
      </c>
      <c r="E2044" s="334" t="s">
        <v>3208</v>
      </c>
      <c r="F2044" s="165">
        <v>766</v>
      </c>
      <c r="G2044" s="165">
        <v>763</v>
      </c>
      <c r="H2044" s="165">
        <v>2.8842287696326041</v>
      </c>
      <c r="I2044" s="165">
        <v>2.8825245379548798</v>
      </c>
      <c r="J2044" s="165" t="s">
        <v>11281</v>
      </c>
      <c r="K2044" s="165" t="s">
        <v>10706</v>
      </c>
      <c r="L2044" s="165">
        <v>36.93</v>
      </c>
      <c r="M2044" s="165">
        <v>112.35</v>
      </c>
      <c r="N2044" s="165"/>
      <c r="O2044" s="44" t="s">
        <v>18</v>
      </c>
      <c r="P2044" s="165" t="s">
        <v>11955</v>
      </c>
    </row>
    <row r="2045" spans="1:16" s="74" customFormat="1" ht="13" customHeight="1" x14ac:dyDescent="0.15">
      <c r="A2045" s="44">
        <v>2044</v>
      </c>
      <c r="B2045" s="215" t="s">
        <v>6938</v>
      </c>
      <c r="C2045" s="215">
        <v>23</v>
      </c>
      <c r="D2045" s="165" t="s">
        <v>2947</v>
      </c>
      <c r="E2045" s="334" t="s">
        <v>3208</v>
      </c>
      <c r="F2045" s="165">
        <v>936</v>
      </c>
      <c r="G2045" s="165">
        <v>767</v>
      </c>
      <c r="H2045" s="165">
        <v>2.9712758487381046</v>
      </c>
      <c r="I2045" s="165">
        <v>2.8847953639489807</v>
      </c>
      <c r="J2045" s="165" t="s">
        <v>11281</v>
      </c>
      <c r="K2045" s="165" t="s">
        <v>10706</v>
      </c>
      <c r="L2045" s="165">
        <v>37.630000000000003</v>
      </c>
      <c r="M2045" s="165">
        <v>111.75</v>
      </c>
      <c r="N2045" s="165"/>
      <c r="O2045" s="44" t="s">
        <v>18</v>
      </c>
      <c r="P2045" s="165" t="s">
        <v>12029</v>
      </c>
    </row>
    <row r="2046" spans="1:16" s="74" customFormat="1" ht="13" customHeight="1" x14ac:dyDescent="0.15">
      <c r="A2046" s="44">
        <v>2045</v>
      </c>
      <c r="B2046" s="215" t="s">
        <v>6938</v>
      </c>
      <c r="C2046" s="215">
        <v>23</v>
      </c>
      <c r="D2046" s="165" t="s">
        <v>2947</v>
      </c>
      <c r="E2046" s="334" t="s">
        <v>3208</v>
      </c>
      <c r="F2046" s="165">
        <v>469.00000000000011</v>
      </c>
      <c r="G2046" s="165">
        <v>774</v>
      </c>
      <c r="H2046" s="165">
        <v>2.6711728427150834</v>
      </c>
      <c r="I2046" s="165">
        <v>2.8887409606828931</v>
      </c>
      <c r="J2046" s="165" t="s">
        <v>11281</v>
      </c>
      <c r="K2046" s="165" t="s">
        <v>10706</v>
      </c>
      <c r="L2046" s="165">
        <v>36.5</v>
      </c>
      <c r="M2046" s="165">
        <v>109.4</v>
      </c>
      <c r="N2046" s="165"/>
      <c r="O2046" s="44" t="s">
        <v>18</v>
      </c>
      <c r="P2046" s="165" t="s">
        <v>12030</v>
      </c>
    </row>
    <row r="2047" spans="1:16" s="74" customFormat="1" ht="13" customHeight="1" x14ac:dyDescent="0.15">
      <c r="A2047" s="44">
        <v>2046</v>
      </c>
      <c r="B2047" s="215" t="s">
        <v>6938</v>
      </c>
      <c r="C2047" s="215">
        <v>23</v>
      </c>
      <c r="D2047" s="165" t="s">
        <v>2947</v>
      </c>
      <c r="E2047" s="334" t="s">
        <v>3208</v>
      </c>
      <c r="F2047" s="165">
        <v>780</v>
      </c>
      <c r="G2047" s="165">
        <v>777</v>
      </c>
      <c r="H2047" s="165">
        <v>2.8920946026904799</v>
      </c>
      <c r="I2047" s="165">
        <v>2.8904210188009145</v>
      </c>
      <c r="J2047" s="165" t="s">
        <v>11281</v>
      </c>
      <c r="K2047" s="165" t="s">
        <v>10706</v>
      </c>
      <c r="L2047" s="165">
        <v>36.58</v>
      </c>
      <c r="M2047" s="165">
        <v>111.2</v>
      </c>
      <c r="N2047" s="165"/>
      <c r="O2047" s="44" t="s">
        <v>18</v>
      </c>
      <c r="P2047" s="165" t="s">
        <v>12107</v>
      </c>
    </row>
    <row r="2048" spans="1:16" s="74" customFormat="1" ht="13" customHeight="1" x14ac:dyDescent="0.15">
      <c r="A2048" s="44">
        <v>2047</v>
      </c>
      <c r="B2048" s="215" t="s">
        <v>6938</v>
      </c>
      <c r="C2048" s="215">
        <v>23</v>
      </c>
      <c r="D2048" s="165" t="s">
        <v>2947</v>
      </c>
      <c r="E2048" s="334" t="s">
        <v>3208</v>
      </c>
      <c r="F2048" s="165">
        <v>762</v>
      </c>
      <c r="G2048" s="165">
        <v>801</v>
      </c>
      <c r="H2048" s="165">
        <v>2.8819549713396007</v>
      </c>
      <c r="I2048" s="165">
        <v>2.903632516084238</v>
      </c>
      <c r="J2048" s="165" t="s">
        <v>11281</v>
      </c>
      <c r="K2048" s="165" t="s">
        <v>10706</v>
      </c>
      <c r="L2048" s="165">
        <v>40.9</v>
      </c>
      <c r="M2048" s="165">
        <v>117.9</v>
      </c>
      <c r="N2048" s="165"/>
      <c r="O2048" s="44" t="s">
        <v>18</v>
      </c>
      <c r="P2048" s="165" t="s">
        <v>12105</v>
      </c>
    </row>
    <row r="2049" spans="1:16" s="74" customFormat="1" ht="13" customHeight="1" x14ac:dyDescent="0.15">
      <c r="A2049" s="44">
        <v>2048</v>
      </c>
      <c r="B2049" s="215" t="s">
        <v>6938</v>
      </c>
      <c r="C2049" s="215">
        <v>23</v>
      </c>
      <c r="D2049" s="165" t="s">
        <v>2947</v>
      </c>
      <c r="E2049" s="334" t="s">
        <v>3208</v>
      </c>
      <c r="F2049" s="165">
        <v>1037</v>
      </c>
      <c r="G2049" s="165">
        <v>818</v>
      </c>
      <c r="H2049" s="165">
        <v>3.0157787563890408</v>
      </c>
      <c r="I2049" s="165">
        <v>2.9127533036713227</v>
      </c>
      <c r="J2049" s="165" t="s">
        <v>11281</v>
      </c>
      <c r="K2049" s="165" t="s">
        <v>10706</v>
      </c>
      <c r="L2049" s="165">
        <v>37.67</v>
      </c>
      <c r="M2049" s="165">
        <v>111.97</v>
      </c>
      <c r="N2049" s="165"/>
      <c r="O2049" s="44" t="s">
        <v>18</v>
      </c>
      <c r="P2049" s="165" t="s">
        <v>12109</v>
      </c>
    </row>
    <row r="2050" spans="1:16" s="74" customFormat="1" ht="13" customHeight="1" x14ac:dyDescent="0.15">
      <c r="A2050" s="44">
        <v>2049</v>
      </c>
      <c r="B2050" s="215" t="s">
        <v>6938</v>
      </c>
      <c r="C2050" s="215">
        <v>23</v>
      </c>
      <c r="D2050" s="165" t="s">
        <v>2947</v>
      </c>
      <c r="E2050" s="334" t="s">
        <v>3208</v>
      </c>
      <c r="F2050" s="165">
        <v>1054</v>
      </c>
      <c r="G2050" s="165">
        <v>852.99999999999989</v>
      </c>
      <c r="H2050" s="165">
        <v>3.0228406108765276</v>
      </c>
      <c r="I2050" s="165">
        <v>2.9309490311675228</v>
      </c>
      <c r="J2050" s="165" t="s">
        <v>11281</v>
      </c>
      <c r="K2050" s="165" t="s">
        <v>10706</v>
      </c>
      <c r="L2050" s="165">
        <v>40.299999999999997</v>
      </c>
      <c r="M2050" s="165">
        <v>116.8</v>
      </c>
      <c r="N2050" s="165"/>
      <c r="O2050" s="44" t="s">
        <v>18</v>
      </c>
      <c r="P2050" s="165" t="s">
        <v>12034</v>
      </c>
    </row>
    <row r="2051" spans="1:16" s="74" customFormat="1" ht="13" customHeight="1" x14ac:dyDescent="0.15">
      <c r="A2051" s="44">
        <v>2050</v>
      </c>
      <c r="B2051" s="215" t="s">
        <v>6938</v>
      </c>
      <c r="C2051" s="215">
        <v>23</v>
      </c>
      <c r="D2051" s="165" t="s">
        <v>2947</v>
      </c>
      <c r="E2051" s="334" t="s">
        <v>3208</v>
      </c>
      <c r="F2051" s="165">
        <v>714</v>
      </c>
      <c r="G2051" s="165">
        <v>864</v>
      </c>
      <c r="H2051" s="165">
        <v>2.853698211776174</v>
      </c>
      <c r="I2051" s="165">
        <v>2.9365137424788932</v>
      </c>
      <c r="J2051" s="165" t="s">
        <v>11281</v>
      </c>
      <c r="K2051" s="165" t="s">
        <v>10706</v>
      </c>
      <c r="L2051" s="165">
        <v>36.5</v>
      </c>
      <c r="M2051" s="165">
        <v>118.2</v>
      </c>
      <c r="N2051" s="165"/>
      <c r="O2051" s="44" t="s">
        <v>18</v>
      </c>
      <c r="P2051" s="165" t="s">
        <v>12035</v>
      </c>
    </row>
    <row r="2052" spans="1:16" s="74" customFormat="1" ht="13" customHeight="1" x14ac:dyDescent="0.15">
      <c r="A2052" s="44">
        <v>2051</v>
      </c>
      <c r="B2052" s="215" t="s">
        <v>6938</v>
      </c>
      <c r="C2052" s="215">
        <v>23</v>
      </c>
      <c r="D2052" s="165" t="s">
        <v>2947</v>
      </c>
      <c r="E2052" s="334" t="s">
        <v>3208</v>
      </c>
      <c r="F2052" s="165">
        <v>1180</v>
      </c>
      <c r="G2052" s="165">
        <v>867</v>
      </c>
      <c r="H2052" s="165">
        <v>3.0718820073061246</v>
      </c>
      <c r="I2052" s="165">
        <v>2.9380190974762099</v>
      </c>
      <c r="J2052" s="165" t="s">
        <v>11281</v>
      </c>
      <c r="K2052" s="165" t="s">
        <v>10706</v>
      </c>
      <c r="L2052" s="165">
        <v>36.450000000000003</v>
      </c>
      <c r="M2052" s="165">
        <v>111.36</v>
      </c>
      <c r="N2052" s="165"/>
      <c r="O2052" s="44" t="s">
        <v>18</v>
      </c>
      <c r="P2052" s="165" t="s">
        <v>12036</v>
      </c>
    </row>
    <row r="2053" spans="1:16" s="74" customFormat="1" ht="13" customHeight="1" x14ac:dyDescent="0.15">
      <c r="A2053" s="44">
        <v>2052</v>
      </c>
      <c r="B2053" s="215" t="s">
        <v>6938</v>
      </c>
      <c r="C2053" s="215">
        <v>23</v>
      </c>
      <c r="D2053" s="165" t="s">
        <v>2947</v>
      </c>
      <c r="E2053" s="334" t="s">
        <v>3208</v>
      </c>
      <c r="F2053" s="165">
        <v>1114</v>
      </c>
      <c r="G2053" s="165">
        <v>923</v>
      </c>
      <c r="H2053" s="165">
        <v>3.0468851908377101</v>
      </c>
      <c r="I2053" s="165">
        <v>2.9652017010259129</v>
      </c>
      <c r="J2053" s="165" t="s">
        <v>11281</v>
      </c>
      <c r="K2053" s="165" t="s">
        <v>10706</v>
      </c>
      <c r="L2053" s="165">
        <v>41</v>
      </c>
      <c r="M2053" s="165">
        <v>118.6</v>
      </c>
      <c r="N2053" s="165"/>
      <c r="O2053" s="44" t="s">
        <v>18</v>
      </c>
      <c r="P2053" s="165" t="s">
        <v>12037</v>
      </c>
    </row>
    <row r="2054" spans="1:16" s="74" customFormat="1" ht="13" customHeight="1" x14ac:dyDescent="0.15">
      <c r="A2054" s="44">
        <v>2053</v>
      </c>
      <c r="B2054" s="215" t="s">
        <v>6938</v>
      </c>
      <c r="C2054" s="215">
        <v>23</v>
      </c>
      <c r="D2054" s="165" t="s">
        <v>2947</v>
      </c>
      <c r="E2054" s="334" t="s">
        <v>3208</v>
      </c>
      <c r="F2054" s="165">
        <v>580</v>
      </c>
      <c r="G2054" s="165">
        <v>941</v>
      </c>
      <c r="H2054" s="165">
        <v>2.7634279935629378</v>
      </c>
      <c r="I2054" s="165">
        <v>2.973589623427257</v>
      </c>
      <c r="J2054" s="165" t="s">
        <v>11281</v>
      </c>
      <c r="K2054" s="165" t="s">
        <v>10706</v>
      </c>
      <c r="L2054" s="165">
        <v>42.27</v>
      </c>
      <c r="M2054" s="165">
        <v>118.97</v>
      </c>
      <c r="N2054" s="165"/>
      <c r="O2054" s="44" t="s">
        <v>18</v>
      </c>
      <c r="P2054" s="165" t="s">
        <v>12111</v>
      </c>
    </row>
    <row r="2055" spans="1:16" s="74" customFormat="1" ht="13" customHeight="1" x14ac:dyDescent="0.15">
      <c r="A2055" s="44">
        <v>2054</v>
      </c>
      <c r="B2055" s="215" t="s">
        <v>6938</v>
      </c>
      <c r="C2055" s="215">
        <v>23</v>
      </c>
      <c r="D2055" s="165" t="s">
        <v>2947</v>
      </c>
      <c r="E2055" s="334" t="s">
        <v>3208</v>
      </c>
      <c r="F2055" s="165">
        <v>509</v>
      </c>
      <c r="G2055" s="165">
        <v>981</v>
      </c>
      <c r="H2055" s="165">
        <v>2.7067177823367587</v>
      </c>
      <c r="I2055" s="165">
        <v>2.9916690073799486</v>
      </c>
      <c r="J2055" s="165" t="s">
        <v>11281</v>
      </c>
      <c r="K2055" s="165" t="s">
        <v>10706</v>
      </c>
      <c r="L2055" s="165">
        <v>34</v>
      </c>
      <c r="M2055" s="165">
        <v>107.3</v>
      </c>
      <c r="N2055" s="165"/>
      <c r="O2055" s="44" t="s">
        <v>18</v>
      </c>
      <c r="P2055" s="165" t="s">
        <v>12038</v>
      </c>
    </row>
    <row r="2056" spans="1:16" s="74" customFormat="1" ht="13" customHeight="1" x14ac:dyDescent="0.15">
      <c r="A2056" s="44">
        <v>2055</v>
      </c>
      <c r="B2056" s="215" t="s">
        <v>6938</v>
      </c>
      <c r="C2056" s="215">
        <v>23</v>
      </c>
      <c r="D2056" s="165" t="s">
        <v>2947</v>
      </c>
      <c r="E2056" s="334" t="s">
        <v>3208</v>
      </c>
      <c r="F2056" s="165">
        <v>776</v>
      </c>
      <c r="G2056" s="165">
        <v>1082</v>
      </c>
      <c r="H2056" s="165">
        <v>2.8898617212581876</v>
      </c>
      <c r="I2056" s="165">
        <v>3.03422726077055</v>
      </c>
      <c r="J2056" s="165" t="s">
        <v>11281</v>
      </c>
      <c r="K2056" s="165" t="s">
        <v>10706</v>
      </c>
      <c r="L2056" s="165">
        <v>41.6</v>
      </c>
      <c r="M2056" s="165">
        <v>119.3</v>
      </c>
      <c r="N2056" s="165"/>
      <c r="O2056" s="44" t="s">
        <v>18</v>
      </c>
      <c r="P2056" s="165" t="s">
        <v>12127</v>
      </c>
    </row>
    <row r="2057" spans="1:16" s="74" customFormat="1" ht="13" customHeight="1" x14ac:dyDescent="0.15">
      <c r="A2057" s="44">
        <v>2056</v>
      </c>
      <c r="B2057" s="215" t="s">
        <v>6938</v>
      </c>
      <c r="C2057" s="215">
        <v>23</v>
      </c>
      <c r="D2057" s="165" t="s">
        <v>2947</v>
      </c>
      <c r="E2057" s="334" t="s">
        <v>3208</v>
      </c>
      <c r="F2057" s="165">
        <v>648</v>
      </c>
      <c r="G2057" s="165">
        <v>581</v>
      </c>
      <c r="H2057" s="165">
        <v>2.8115750058705928</v>
      </c>
      <c r="I2057" s="165">
        <v>2.7641761323903302</v>
      </c>
      <c r="J2057" s="165" t="s">
        <v>11281</v>
      </c>
      <c r="K2057" s="165" t="s">
        <v>10706</v>
      </c>
      <c r="L2057" s="165">
        <v>36.700000000000003</v>
      </c>
      <c r="M2057" s="165">
        <v>112.12</v>
      </c>
      <c r="N2057" s="165"/>
      <c r="O2057" s="44" t="s">
        <v>18</v>
      </c>
      <c r="P2057" s="165" t="s">
        <v>12206</v>
      </c>
    </row>
    <row r="2058" spans="1:16" s="74" customFormat="1" ht="13" customHeight="1" x14ac:dyDescent="0.15">
      <c r="A2058" s="44">
        <v>2057</v>
      </c>
      <c r="B2058" s="215" t="s">
        <v>6938</v>
      </c>
      <c r="C2058" s="215">
        <v>23</v>
      </c>
      <c r="D2058" s="165" t="s">
        <v>2947</v>
      </c>
      <c r="E2058" s="334" t="s">
        <v>3208</v>
      </c>
      <c r="F2058" s="165">
        <v>790</v>
      </c>
      <c r="G2058" s="165">
        <v>646</v>
      </c>
      <c r="H2058" s="165">
        <v>2.8976270912904409</v>
      </c>
      <c r="I2058" s="165">
        <v>2.8102325179950838</v>
      </c>
      <c r="J2058" s="165" t="s">
        <v>11281</v>
      </c>
      <c r="K2058" s="165" t="s">
        <v>10706</v>
      </c>
      <c r="L2058" s="165">
        <v>36.700000000000003</v>
      </c>
      <c r="M2058" s="165">
        <v>112.07</v>
      </c>
      <c r="N2058" s="165"/>
      <c r="O2058" s="44" t="s">
        <v>18</v>
      </c>
      <c r="P2058" s="165" t="s">
        <v>12207</v>
      </c>
    </row>
    <row r="2059" spans="1:16" s="74" customFormat="1" ht="13" customHeight="1" x14ac:dyDescent="0.15">
      <c r="A2059" s="44">
        <v>2058</v>
      </c>
      <c r="B2059" s="215" t="s">
        <v>6938</v>
      </c>
      <c r="C2059" s="215">
        <v>23</v>
      </c>
      <c r="D2059" s="165" t="s">
        <v>2947</v>
      </c>
      <c r="E2059" s="334" t="s">
        <v>3208</v>
      </c>
      <c r="F2059" s="165">
        <v>741</v>
      </c>
      <c r="G2059" s="165">
        <v>699</v>
      </c>
      <c r="H2059" s="165">
        <v>2.869818207979328</v>
      </c>
      <c r="I2059" s="165">
        <v>2.8444771757456806</v>
      </c>
      <c r="J2059" s="165" t="s">
        <v>11281</v>
      </c>
      <c r="K2059" s="165" t="s">
        <v>10706</v>
      </c>
      <c r="L2059" s="165">
        <v>36.82</v>
      </c>
      <c r="M2059" s="165">
        <v>112.17</v>
      </c>
      <c r="N2059" s="165"/>
      <c r="O2059" s="44" t="s">
        <v>18</v>
      </c>
      <c r="P2059" s="165" t="s">
        <v>12208</v>
      </c>
    </row>
    <row r="2060" spans="1:16" s="74" customFormat="1" ht="13" customHeight="1" x14ac:dyDescent="0.15">
      <c r="A2060" s="44">
        <v>2059</v>
      </c>
      <c r="B2060" s="215" t="s">
        <v>6938</v>
      </c>
      <c r="C2060" s="215">
        <v>23</v>
      </c>
      <c r="D2060" s="165" t="s">
        <v>2947</v>
      </c>
      <c r="E2060" s="334" t="s">
        <v>3208</v>
      </c>
      <c r="F2060" s="165">
        <v>784</v>
      </c>
      <c r="G2060" s="165">
        <v>713</v>
      </c>
      <c r="H2060" s="165">
        <v>2.8943160626844384</v>
      </c>
      <c r="I2060" s="165">
        <v>2.8530895298518657</v>
      </c>
      <c r="J2060" s="165" t="s">
        <v>11281</v>
      </c>
      <c r="K2060" s="165" t="s">
        <v>10706</v>
      </c>
      <c r="L2060" s="165">
        <v>36.78</v>
      </c>
      <c r="M2060" s="165">
        <v>112.12</v>
      </c>
      <c r="N2060" s="165"/>
      <c r="O2060" s="44" t="s">
        <v>18</v>
      </c>
      <c r="P2060" s="165" t="s">
        <v>12209</v>
      </c>
    </row>
    <row r="2061" spans="1:16" s="74" customFormat="1" ht="13" customHeight="1" x14ac:dyDescent="0.15">
      <c r="A2061" s="44">
        <v>2060</v>
      </c>
      <c r="B2061" s="215" t="s">
        <v>6938</v>
      </c>
      <c r="C2061" s="215">
        <v>23</v>
      </c>
      <c r="D2061" s="165" t="s">
        <v>2947</v>
      </c>
      <c r="E2061" s="334" t="s">
        <v>3208</v>
      </c>
      <c r="F2061" s="165">
        <v>866</v>
      </c>
      <c r="G2061" s="165">
        <v>1162</v>
      </c>
      <c r="H2061" s="165">
        <v>2.9375178920173468</v>
      </c>
      <c r="I2061" s="165">
        <v>3.0652061280543124</v>
      </c>
      <c r="J2061" s="165" t="s">
        <v>11281</v>
      </c>
      <c r="K2061" s="165" t="s">
        <v>10706</v>
      </c>
      <c r="L2061" s="165">
        <v>36.700000000000003</v>
      </c>
      <c r="M2061" s="165">
        <v>112</v>
      </c>
      <c r="N2061" s="165"/>
      <c r="O2061" s="44" t="s">
        <v>18</v>
      </c>
      <c r="P2061" s="165" t="s">
        <v>12135</v>
      </c>
    </row>
    <row r="2062" spans="1:16" ht="13" customHeight="1" x14ac:dyDescent="0.15">
      <c r="A2062" s="44">
        <v>2061</v>
      </c>
      <c r="B2062" s="215" t="s">
        <v>6939</v>
      </c>
      <c r="C2062" s="215" t="s">
        <v>6</v>
      </c>
      <c r="D2062" s="334" t="s">
        <v>3011</v>
      </c>
      <c r="F2062" s="75">
        <v>1.03213</v>
      </c>
      <c r="G2062" s="75">
        <v>19.169799999999999</v>
      </c>
      <c r="H2062" s="75">
        <v>1.3734401483973108E-2</v>
      </c>
      <c r="I2062" s="75">
        <v>1.2826175818739165</v>
      </c>
      <c r="J2062" s="44" t="s">
        <v>19</v>
      </c>
      <c r="K2062" s="334" t="s">
        <v>10707</v>
      </c>
      <c r="O2062" s="44" t="s">
        <v>3403</v>
      </c>
      <c r="P2062" s="75" t="s">
        <v>5336</v>
      </c>
    </row>
    <row r="2063" spans="1:16" ht="13" customHeight="1" x14ac:dyDescent="0.15">
      <c r="A2063" s="44">
        <v>2062</v>
      </c>
      <c r="B2063" s="215" t="s">
        <v>6939</v>
      </c>
      <c r="C2063" s="215" t="s">
        <v>6</v>
      </c>
      <c r="D2063" s="334" t="s">
        <v>3011</v>
      </c>
      <c r="F2063" s="75">
        <v>2.1450100000000001</v>
      </c>
      <c r="G2063" s="75">
        <v>146.11680000000001</v>
      </c>
      <c r="H2063" s="75">
        <v>0.33142932119892288</v>
      </c>
      <c r="I2063" s="75">
        <v>2.1647001524698006</v>
      </c>
      <c r="J2063" s="44" t="s">
        <v>19</v>
      </c>
      <c r="K2063" s="334" t="s">
        <v>10707</v>
      </c>
      <c r="O2063" s="44" t="s">
        <v>3403</v>
      </c>
      <c r="P2063" s="75" t="s">
        <v>5336</v>
      </c>
    </row>
    <row r="2064" spans="1:16" ht="13" customHeight="1" x14ac:dyDescent="0.15">
      <c r="A2064" s="44">
        <v>2063</v>
      </c>
      <c r="B2064" s="215" t="s">
        <v>6939</v>
      </c>
      <c r="C2064" s="215" t="s">
        <v>6</v>
      </c>
      <c r="D2064" s="334" t="s">
        <v>3011</v>
      </c>
      <c r="F2064" s="75">
        <v>4.1853999999999996</v>
      </c>
      <c r="G2064" s="75">
        <v>38.624299999999998</v>
      </c>
      <c r="H2064" s="75">
        <v>0.62173696997357142</v>
      </c>
      <c r="I2064" s="75">
        <v>1.5868606216525127</v>
      </c>
      <c r="J2064" s="44" t="s">
        <v>19</v>
      </c>
      <c r="K2064" s="334" t="s">
        <v>10707</v>
      </c>
      <c r="O2064" s="44" t="s">
        <v>3403</v>
      </c>
      <c r="P2064" s="75" t="s">
        <v>5336</v>
      </c>
    </row>
    <row r="2065" spans="1:16" ht="13" customHeight="1" x14ac:dyDescent="0.15">
      <c r="A2065" s="44">
        <v>2064</v>
      </c>
      <c r="B2065" s="215" t="s">
        <v>6939</v>
      </c>
      <c r="C2065" s="215" t="s">
        <v>6</v>
      </c>
      <c r="D2065" s="334" t="s">
        <v>3011</v>
      </c>
      <c r="F2065" s="75">
        <v>12.096349999999999</v>
      </c>
      <c r="G2065" s="75">
        <v>60.429400000000001</v>
      </c>
      <c r="H2065" s="75">
        <v>1.0826543443665881</v>
      </c>
      <c r="I2065" s="75">
        <v>1.7812482821851972</v>
      </c>
      <c r="J2065" s="44" t="s">
        <v>19</v>
      </c>
      <c r="K2065" s="334" t="s">
        <v>10707</v>
      </c>
      <c r="O2065" s="44" t="s">
        <v>3403</v>
      </c>
      <c r="P2065" s="75" t="s">
        <v>5336</v>
      </c>
    </row>
    <row r="2066" spans="1:16" ht="13" customHeight="1" x14ac:dyDescent="0.15">
      <c r="A2066" s="44">
        <v>2065</v>
      </c>
      <c r="B2066" s="215" t="s">
        <v>6939</v>
      </c>
      <c r="C2066" s="215" t="s">
        <v>6</v>
      </c>
      <c r="D2066" s="334" t="s">
        <v>3011</v>
      </c>
      <c r="F2066" s="75">
        <v>9.9579799999999992</v>
      </c>
      <c r="G2066" s="75">
        <v>138.39339999999999</v>
      </c>
      <c r="H2066" s="75">
        <v>0.99817124968614079</v>
      </c>
      <c r="I2066" s="75">
        <v>2.1411153790518975</v>
      </c>
      <c r="J2066" s="44" t="s">
        <v>19</v>
      </c>
      <c r="K2066" s="334" t="s">
        <v>10707</v>
      </c>
      <c r="O2066" s="44" t="s">
        <v>3403</v>
      </c>
      <c r="P2066" s="75" t="s">
        <v>5336</v>
      </c>
    </row>
    <row r="2067" spans="1:16" ht="13" customHeight="1" x14ac:dyDescent="0.15">
      <c r="A2067" s="44">
        <v>2066</v>
      </c>
      <c r="B2067" s="215" t="s">
        <v>6939</v>
      </c>
      <c r="C2067" s="215" t="s">
        <v>6</v>
      </c>
      <c r="D2067" s="334" t="s">
        <v>3011</v>
      </c>
      <c r="F2067" s="75">
        <v>9.1967499999999998</v>
      </c>
      <c r="G2067" s="75">
        <v>830.15234999999996</v>
      </c>
      <c r="H2067" s="75">
        <v>0.96363438099433896</v>
      </c>
      <c r="I2067" s="75">
        <v>2.9191578016443271</v>
      </c>
      <c r="J2067" s="44" t="s">
        <v>19</v>
      </c>
      <c r="K2067" s="334" t="s">
        <v>10707</v>
      </c>
      <c r="O2067" s="44" t="s">
        <v>3403</v>
      </c>
      <c r="P2067" s="75" t="s">
        <v>5336</v>
      </c>
    </row>
    <row r="2068" spans="1:16" ht="13" customHeight="1" x14ac:dyDescent="0.15">
      <c r="A2068" s="44">
        <v>2067</v>
      </c>
      <c r="B2068" s="215" t="s">
        <v>6939</v>
      </c>
      <c r="C2068" s="215" t="s">
        <v>6</v>
      </c>
      <c r="D2068" s="334" t="s">
        <v>3011</v>
      </c>
      <c r="F2068" s="75">
        <v>13.51299</v>
      </c>
      <c r="G2068" s="75">
        <v>600.08555000000001</v>
      </c>
      <c r="H2068" s="75">
        <v>1.1307514553748945</v>
      </c>
      <c r="I2068" s="75">
        <v>2.7782131691243364</v>
      </c>
      <c r="J2068" s="44" t="s">
        <v>19</v>
      </c>
      <c r="K2068" s="334" t="s">
        <v>10707</v>
      </c>
      <c r="O2068" s="44" t="s">
        <v>3403</v>
      </c>
      <c r="P2068" s="75" t="s">
        <v>5336</v>
      </c>
    </row>
    <row r="2069" spans="1:16" ht="13" customHeight="1" x14ac:dyDescent="0.15">
      <c r="A2069" s="44">
        <v>2068</v>
      </c>
      <c r="B2069" s="215" t="s">
        <v>6939</v>
      </c>
      <c r="C2069" s="215" t="s">
        <v>6</v>
      </c>
      <c r="D2069" s="334" t="s">
        <v>3011</v>
      </c>
      <c r="F2069" s="75">
        <v>13.55974</v>
      </c>
      <c r="G2069" s="75">
        <v>203.58970000000002</v>
      </c>
      <c r="H2069" s="75">
        <v>1.1322513622708792</v>
      </c>
      <c r="I2069" s="75">
        <v>2.3087558024156225</v>
      </c>
      <c r="J2069" s="44" t="s">
        <v>19</v>
      </c>
      <c r="K2069" s="334" t="s">
        <v>10707</v>
      </c>
      <c r="O2069" s="44" t="s">
        <v>3403</v>
      </c>
      <c r="P2069" s="75" t="s">
        <v>5336</v>
      </c>
    </row>
    <row r="2070" spans="1:16" ht="13" customHeight="1" x14ac:dyDescent="0.15">
      <c r="A2070" s="44">
        <v>2069</v>
      </c>
      <c r="B2070" s="215" t="s">
        <v>6939</v>
      </c>
      <c r="C2070" s="215" t="s">
        <v>6</v>
      </c>
      <c r="D2070" s="334" t="s">
        <v>3011</v>
      </c>
      <c r="F2070" s="75">
        <v>21.427289999999999</v>
      </c>
      <c r="G2070" s="75">
        <v>203.88899999999998</v>
      </c>
      <c r="H2070" s="75">
        <v>1.3309672474548484</v>
      </c>
      <c r="I2070" s="75">
        <v>2.3093937958214608</v>
      </c>
      <c r="J2070" s="44" t="s">
        <v>19</v>
      </c>
      <c r="K2070" s="334" t="s">
        <v>10707</v>
      </c>
      <c r="O2070" s="44" t="s">
        <v>3403</v>
      </c>
      <c r="P2070" s="75" t="s">
        <v>5336</v>
      </c>
    </row>
    <row r="2071" spans="1:16" ht="13" customHeight="1" x14ac:dyDescent="0.15">
      <c r="A2071" s="44">
        <v>2070</v>
      </c>
      <c r="B2071" s="215" t="s">
        <v>6939</v>
      </c>
      <c r="C2071" s="215" t="s">
        <v>6</v>
      </c>
      <c r="D2071" s="334" t="s">
        <v>3011</v>
      </c>
      <c r="F2071" s="75">
        <v>25.922879999999999</v>
      </c>
      <c r="G2071" s="75">
        <v>318.11939999999998</v>
      </c>
      <c r="H2071" s="75">
        <v>1.4136832494603577</v>
      </c>
      <c r="I2071" s="75">
        <v>2.5025901546654947</v>
      </c>
      <c r="J2071" s="44" t="s">
        <v>19</v>
      </c>
      <c r="K2071" s="334" t="s">
        <v>10707</v>
      </c>
      <c r="O2071" s="44" t="s">
        <v>3403</v>
      </c>
      <c r="P2071" s="75" t="s">
        <v>5336</v>
      </c>
    </row>
    <row r="2072" spans="1:16" ht="13" customHeight="1" x14ac:dyDescent="0.15">
      <c r="A2072" s="44">
        <v>2071</v>
      </c>
      <c r="B2072" s="215" t="s">
        <v>6939</v>
      </c>
      <c r="C2072" s="215" t="s">
        <v>6</v>
      </c>
      <c r="D2072" s="334" t="s">
        <v>3011</v>
      </c>
      <c r="F2072" s="75">
        <v>35.285699999999999</v>
      </c>
      <c r="G2072" s="75">
        <v>526.83370000000002</v>
      </c>
      <c r="H2072" s="75">
        <v>1.5475987374176479</v>
      </c>
      <c r="I2072" s="75">
        <v>2.7216735477170966</v>
      </c>
      <c r="J2072" s="44" t="s">
        <v>19</v>
      </c>
      <c r="K2072" s="334" t="s">
        <v>10707</v>
      </c>
      <c r="O2072" s="44" t="s">
        <v>3403</v>
      </c>
      <c r="P2072" s="75" t="s">
        <v>5336</v>
      </c>
    </row>
    <row r="2073" spans="1:16" ht="13" customHeight="1" x14ac:dyDescent="0.15">
      <c r="A2073" s="44">
        <v>2072</v>
      </c>
      <c r="B2073" s="215" t="s">
        <v>6939</v>
      </c>
      <c r="C2073" s="215" t="s">
        <v>6</v>
      </c>
      <c r="D2073" s="334" t="s">
        <v>3011</v>
      </c>
      <c r="F2073" s="75">
        <v>35.479869999999998</v>
      </c>
      <c r="G2073" s="75">
        <v>94.556899999999999</v>
      </c>
      <c r="H2073" s="75">
        <v>1.5499820198861238</v>
      </c>
      <c r="I2073" s="75">
        <v>1.975693225646288</v>
      </c>
      <c r="J2073" s="44" t="s">
        <v>19</v>
      </c>
      <c r="K2073" s="334" t="s">
        <v>10707</v>
      </c>
      <c r="O2073" s="44" t="s">
        <v>3403</v>
      </c>
      <c r="P2073" s="75" t="s">
        <v>5336</v>
      </c>
    </row>
    <row r="2074" spans="1:16" ht="13" customHeight="1" x14ac:dyDescent="0.15">
      <c r="A2074" s="44">
        <v>2073</v>
      </c>
      <c r="B2074" s="215" t="s">
        <v>6939</v>
      </c>
      <c r="C2074" s="215" t="s">
        <v>6</v>
      </c>
      <c r="D2074" s="334" t="s">
        <v>3011</v>
      </c>
      <c r="F2074" s="75">
        <v>45.497720000000001</v>
      </c>
      <c r="G2074" s="75">
        <v>189.79634999999999</v>
      </c>
      <c r="H2074" s="75">
        <v>1.6579896336630737</v>
      </c>
      <c r="I2074" s="75">
        <v>2.2782878561940074</v>
      </c>
      <c r="J2074" s="44" t="s">
        <v>19</v>
      </c>
      <c r="K2074" s="334" t="s">
        <v>10707</v>
      </c>
      <c r="O2074" s="44" t="s">
        <v>3403</v>
      </c>
      <c r="P2074" s="75" t="s">
        <v>5336</v>
      </c>
    </row>
    <row r="2075" spans="1:16" ht="13" customHeight="1" x14ac:dyDescent="0.15">
      <c r="A2075" s="44">
        <v>2074</v>
      </c>
      <c r="B2075" s="215" t="s">
        <v>6939</v>
      </c>
      <c r="C2075" s="215" t="s">
        <v>6</v>
      </c>
      <c r="D2075" s="334" t="s">
        <v>3011</v>
      </c>
      <c r="F2075" s="75">
        <v>48.285339999999998</v>
      </c>
      <c r="G2075" s="75">
        <v>166.148</v>
      </c>
      <c r="H2075" s="75">
        <v>1.6838152938256683</v>
      </c>
      <c r="I2075" s="75">
        <v>2.2204951178434893</v>
      </c>
      <c r="J2075" s="44" t="s">
        <v>19</v>
      </c>
      <c r="K2075" s="334" t="s">
        <v>10707</v>
      </c>
      <c r="O2075" s="44" t="s">
        <v>3403</v>
      </c>
      <c r="P2075" s="75" t="s">
        <v>5336</v>
      </c>
    </row>
    <row r="2076" spans="1:16" ht="13" customHeight="1" x14ac:dyDescent="0.15">
      <c r="A2076" s="44">
        <v>2075</v>
      </c>
      <c r="B2076" s="215" t="s">
        <v>6939</v>
      </c>
      <c r="C2076" s="215" t="s">
        <v>6</v>
      </c>
      <c r="D2076" s="334" t="s">
        <v>3011</v>
      </c>
      <c r="F2076" s="75">
        <v>48.303620000000002</v>
      </c>
      <c r="G2076" s="75">
        <v>147.58775</v>
      </c>
      <c r="H2076" s="75">
        <v>1.6839796791389374</v>
      </c>
      <c r="I2076" s="75">
        <v>2.1690503119031095</v>
      </c>
      <c r="J2076" s="44" t="s">
        <v>19</v>
      </c>
      <c r="K2076" s="334" t="s">
        <v>10707</v>
      </c>
      <c r="O2076" s="44" t="s">
        <v>3403</v>
      </c>
      <c r="P2076" s="75" t="s">
        <v>5336</v>
      </c>
    </row>
    <row r="2077" spans="1:16" ht="13" customHeight="1" x14ac:dyDescent="0.15">
      <c r="A2077" s="44">
        <v>2076</v>
      </c>
      <c r="B2077" s="215" t="s">
        <v>6939</v>
      </c>
      <c r="C2077" s="215" t="s">
        <v>6</v>
      </c>
      <c r="D2077" s="334" t="s">
        <v>3011</v>
      </c>
      <c r="F2077" s="75">
        <v>62.053750000000001</v>
      </c>
      <c r="G2077" s="75">
        <v>168.76140000000001</v>
      </c>
      <c r="H2077" s="75">
        <v>1.7927680316864274</v>
      </c>
      <c r="I2077" s="75">
        <v>2.2272731195171005</v>
      </c>
      <c r="J2077" s="44" t="s">
        <v>19</v>
      </c>
      <c r="K2077" s="334" t="s">
        <v>10707</v>
      </c>
      <c r="O2077" s="44" t="s">
        <v>3403</v>
      </c>
      <c r="P2077" s="75" t="s">
        <v>5336</v>
      </c>
    </row>
    <row r="2078" spans="1:16" ht="13" customHeight="1" x14ac:dyDescent="0.15">
      <c r="A2078" s="44">
        <v>2077</v>
      </c>
      <c r="B2078" s="215" t="s">
        <v>6939</v>
      </c>
      <c r="C2078" s="215" t="s">
        <v>6</v>
      </c>
      <c r="D2078" s="334" t="s">
        <v>3011</v>
      </c>
      <c r="F2078" s="75">
        <v>188.38774000000001</v>
      </c>
      <c r="G2078" s="75">
        <v>56.61515</v>
      </c>
      <c r="H2078" s="75">
        <v>2.2750526361235353</v>
      </c>
      <c r="I2078" s="75">
        <v>1.7529326623011587</v>
      </c>
      <c r="J2078" s="44" t="s">
        <v>19</v>
      </c>
      <c r="K2078" s="334" t="s">
        <v>10707</v>
      </c>
      <c r="O2078" s="44" t="s">
        <v>3403</v>
      </c>
      <c r="P2078" s="75" t="s">
        <v>5336</v>
      </c>
    </row>
    <row r="2079" spans="1:16" ht="13" customHeight="1" x14ac:dyDescent="0.15">
      <c r="A2079" s="44">
        <v>2078</v>
      </c>
      <c r="B2079" s="215" t="s">
        <v>6939</v>
      </c>
      <c r="C2079" s="215" t="s">
        <v>6</v>
      </c>
      <c r="D2079" s="334" t="s">
        <v>3011</v>
      </c>
      <c r="F2079" s="75">
        <v>48.178100000000001</v>
      </c>
      <c r="G2079" s="75">
        <v>333.23404999999997</v>
      </c>
      <c r="H2079" s="75">
        <v>1.6828496687261205</v>
      </c>
      <c r="I2079" s="75">
        <v>2.5227493714009412</v>
      </c>
      <c r="J2079" s="44" t="s">
        <v>19</v>
      </c>
      <c r="K2079" s="334" t="s">
        <v>10707</v>
      </c>
      <c r="O2079" s="44" t="s">
        <v>3403</v>
      </c>
      <c r="P2079" s="75" t="s">
        <v>5336</v>
      </c>
    </row>
    <row r="2080" spans="1:16" ht="13" customHeight="1" x14ac:dyDescent="0.15">
      <c r="A2080" s="44">
        <v>2079</v>
      </c>
      <c r="B2080" s="215" t="s">
        <v>6939</v>
      </c>
      <c r="C2080" s="215" t="s">
        <v>6</v>
      </c>
      <c r="D2080" s="334" t="s">
        <v>3011</v>
      </c>
      <c r="F2080" s="75">
        <v>46.078229999999998</v>
      </c>
      <c r="G2080" s="75">
        <v>364.14224999999999</v>
      </c>
      <c r="H2080" s="75">
        <v>1.6634957882103636</v>
      </c>
      <c r="I2080" s="75">
        <v>2.5612710713463067</v>
      </c>
      <c r="J2080" s="44" t="s">
        <v>19</v>
      </c>
      <c r="K2080" s="334" t="s">
        <v>10707</v>
      </c>
      <c r="O2080" s="44" t="s">
        <v>3403</v>
      </c>
      <c r="P2080" s="75" t="s">
        <v>5336</v>
      </c>
    </row>
    <row r="2081" spans="1:16" ht="13" customHeight="1" x14ac:dyDescent="0.15">
      <c r="A2081" s="44">
        <v>2080</v>
      </c>
      <c r="B2081" s="215" t="s">
        <v>6939</v>
      </c>
      <c r="C2081" s="215" t="s">
        <v>6</v>
      </c>
      <c r="D2081" s="334" t="s">
        <v>3011</v>
      </c>
      <c r="F2081" s="75">
        <v>44.729419999999998</v>
      </c>
      <c r="G2081" s="75">
        <v>386.32695000000001</v>
      </c>
      <c r="H2081" s="75">
        <v>1.6505932667746552</v>
      </c>
      <c r="I2081" s="75">
        <v>2.5869550053957564</v>
      </c>
      <c r="J2081" s="44" t="s">
        <v>19</v>
      </c>
      <c r="K2081" s="334" t="s">
        <v>10707</v>
      </c>
      <c r="O2081" s="44" t="s">
        <v>3403</v>
      </c>
      <c r="P2081" s="75" t="s">
        <v>5336</v>
      </c>
    </row>
    <row r="2082" spans="1:16" ht="13" customHeight="1" x14ac:dyDescent="0.15">
      <c r="A2082" s="44">
        <v>2081</v>
      </c>
      <c r="B2082" s="215" t="s">
        <v>6939</v>
      </c>
      <c r="C2082" s="215" t="s">
        <v>6</v>
      </c>
      <c r="D2082" s="334" t="s">
        <v>3011</v>
      </c>
      <c r="F2082" s="75">
        <v>51.843600000000002</v>
      </c>
      <c r="G2082" s="75">
        <v>386.50944999999996</v>
      </c>
      <c r="H2082" s="75">
        <v>1.7146951511544073</v>
      </c>
      <c r="I2082" s="75">
        <v>2.5871601167088896</v>
      </c>
      <c r="J2082" s="44" t="s">
        <v>19</v>
      </c>
      <c r="K2082" s="334" t="s">
        <v>10707</v>
      </c>
      <c r="O2082" s="44" t="s">
        <v>3403</v>
      </c>
      <c r="P2082" s="75" t="s">
        <v>5336</v>
      </c>
    </row>
    <row r="2083" spans="1:16" ht="13" customHeight="1" x14ac:dyDescent="0.15">
      <c r="A2083" s="44">
        <v>2082</v>
      </c>
      <c r="B2083" s="215" t="s">
        <v>6939</v>
      </c>
      <c r="C2083" s="215" t="s">
        <v>6</v>
      </c>
      <c r="D2083" s="334" t="s">
        <v>3011</v>
      </c>
      <c r="F2083" s="75">
        <v>49.591009999999997</v>
      </c>
      <c r="G2083" s="75">
        <v>404.01120000000003</v>
      </c>
      <c r="H2083" s="75">
        <v>1.6954029534808641</v>
      </c>
      <c r="I2083" s="75">
        <v>2.606393404790742</v>
      </c>
      <c r="J2083" s="44" t="s">
        <v>19</v>
      </c>
      <c r="K2083" s="334" t="s">
        <v>10707</v>
      </c>
      <c r="O2083" s="44" t="s">
        <v>3403</v>
      </c>
      <c r="P2083" s="75" t="s">
        <v>5336</v>
      </c>
    </row>
    <row r="2084" spans="1:16" ht="13" customHeight="1" x14ac:dyDescent="0.15">
      <c r="A2084" s="44">
        <v>2083</v>
      </c>
      <c r="B2084" s="215" t="s">
        <v>6939</v>
      </c>
      <c r="C2084" s="215" t="s">
        <v>6</v>
      </c>
      <c r="D2084" s="334" t="s">
        <v>3011</v>
      </c>
      <c r="F2084" s="75">
        <v>54.172879999999999</v>
      </c>
      <c r="G2084" s="75">
        <v>428.78375</v>
      </c>
      <c r="H2084" s="75">
        <v>1.7337819246560584</v>
      </c>
      <c r="I2084" s="75">
        <v>2.6322383181514644</v>
      </c>
      <c r="J2084" s="44" t="s">
        <v>19</v>
      </c>
      <c r="K2084" s="334" t="s">
        <v>10707</v>
      </c>
      <c r="O2084" s="44" t="s">
        <v>3403</v>
      </c>
      <c r="P2084" s="75" t="s">
        <v>5336</v>
      </c>
    </row>
    <row r="2085" spans="1:16" ht="13" customHeight="1" x14ac:dyDescent="0.15">
      <c r="A2085" s="44">
        <v>2084</v>
      </c>
      <c r="B2085" s="215" t="s">
        <v>6939</v>
      </c>
      <c r="C2085" s="215" t="s">
        <v>6</v>
      </c>
      <c r="D2085" s="334" t="s">
        <v>3011</v>
      </c>
      <c r="F2085" s="75">
        <v>45.26585</v>
      </c>
      <c r="G2085" s="75">
        <v>939.36034999999993</v>
      </c>
      <c r="H2085" s="75">
        <v>1.6557706799444161</v>
      </c>
      <c r="I2085" s="75">
        <v>2.9728322248491228</v>
      </c>
      <c r="J2085" s="44" t="s">
        <v>19</v>
      </c>
      <c r="K2085" s="334" t="s">
        <v>10707</v>
      </c>
      <c r="O2085" s="44" t="s">
        <v>3403</v>
      </c>
      <c r="P2085" s="75" t="s">
        <v>5336</v>
      </c>
    </row>
    <row r="2086" spans="1:16" ht="13" customHeight="1" x14ac:dyDescent="0.15">
      <c r="A2086" s="44">
        <v>2085</v>
      </c>
      <c r="B2086" s="215" t="s">
        <v>6939</v>
      </c>
      <c r="C2086" s="215" t="s">
        <v>6</v>
      </c>
      <c r="D2086" s="334" t="s">
        <v>3011</v>
      </c>
      <c r="F2086" s="75">
        <v>40.070520000000002</v>
      </c>
      <c r="G2086" s="75">
        <v>3115.8225000000002</v>
      </c>
      <c r="H2086" s="75">
        <v>1.6028249783614559</v>
      </c>
      <c r="I2086" s="75">
        <v>3.4935727091204809</v>
      </c>
      <c r="J2086" s="44" t="s">
        <v>19</v>
      </c>
      <c r="K2086" s="334" t="s">
        <v>10707</v>
      </c>
      <c r="O2086" s="44" t="s">
        <v>3403</v>
      </c>
      <c r="P2086" s="75" t="s">
        <v>5336</v>
      </c>
    </row>
    <row r="2087" spans="1:16" ht="13" customHeight="1" x14ac:dyDescent="0.15">
      <c r="A2087" s="44">
        <v>2086</v>
      </c>
      <c r="B2087" s="215" t="s">
        <v>6939</v>
      </c>
      <c r="C2087" s="215" t="s">
        <v>6</v>
      </c>
      <c r="D2087" s="334" t="s">
        <v>3011</v>
      </c>
      <c r="F2087" s="75">
        <v>61.53922</v>
      </c>
      <c r="G2087" s="75">
        <v>2286.23225</v>
      </c>
      <c r="H2087" s="75">
        <v>1.7891519873316106</v>
      </c>
      <c r="I2087" s="75">
        <v>3.3591203466935586</v>
      </c>
      <c r="J2087" s="44" t="s">
        <v>19</v>
      </c>
      <c r="K2087" s="334" t="s">
        <v>10707</v>
      </c>
      <c r="O2087" s="44" t="s">
        <v>3403</v>
      </c>
      <c r="P2087" s="75" t="s">
        <v>5336</v>
      </c>
    </row>
    <row r="2088" spans="1:16" ht="13" customHeight="1" x14ac:dyDescent="0.15">
      <c r="A2088" s="44">
        <v>2087</v>
      </c>
      <c r="B2088" s="215" t="s">
        <v>6939</v>
      </c>
      <c r="C2088" s="215" t="s">
        <v>6</v>
      </c>
      <c r="D2088" s="334" t="s">
        <v>3011</v>
      </c>
      <c r="F2088" s="75">
        <v>61.649949999999997</v>
      </c>
      <c r="G2088" s="75">
        <v>1302.4039499999999</v>
      </c>
      <c r="H2088" s="75">
        <v>1.7899327287057505</v>
      </c>
      <c r="I2088" s="75">
        <v>3.1147457046985365</v>
      </c>
      <c r="J2088" s="44" t="s">
        <v>19</v>
      </c>
      <c r="K2088" s="334" t="s">
        <v>10707</v>
      </c>
      <c r="O2088" s="44" t="s">
        <v>3403</v>
      </c>
      <c r="P2088" s="75" t="s">
        <v>5336</v>
      </c>
    </row>
    <row r="2089" spans="1:16" ht="13" customHeight="1" x14ac:dyDescent="0.15">
      <c r="A2089" s="44">
        <v>2088</v>
      </c>
      <c r="B2089" s="215" t="s">
        <v>6939</v>
      </c>
      <c r="C2089" s="215" t="s">
        <v>6</v>
      </c>
      <c r="D2089" s="334" t="s">
        <v>3011</v>
      </c>
      <c r="F2089" s="75">
        <v>62.578490000000002</v>
      </c>
      <c r="G2089" s="75">
        <v>1227.5570500000001</v>
      </c>
      <c r="H2089" s="75">
        <v>1.7964250795423644</v>
      </c>
      <c r="I2089" s="75">
        <v>3.0890416848475089</v>
      </c>
      <c r="J2089" s="44" t="s">
        <v>19</v>
      </c>
      <c r="K2089" s="334" t="s">
        <v>10707</v>
      </c>
      <c r="O2089" s="44" t="s">
        <v>3403</v>
      </c>
      <c r="P2089" s="75" t="s">
        <v>5336</v>
      </c>
    </row>
    <row r="2090" spans="1:16" ht="13" customHeight="1" x14ac:dyDescent="0.15">
      <c r="A2090" s="44">
        <v>2089</v>
      </c>
      <c r="B2090" s="215" t="s">
        <v>6939</v>
      </c>
      <c r="C2090" s="215" t="s">
        <v>6</v>
      </c>
      <c r="D2090" s="334" t="s">
        <v>3011</v>
      </c>
      <c r="F2090" s="75">
        <v>60.809930000000001</v>
      </c>
      <c r="G2090" s="75">
        <v>940.25094999999999</v>
      </c>
      <c r="H2090" s="75">
        <v>1.783974503484514</v>
      </c>
      <c r="I2090" s="75">
        <v>2.9732437808921492</v>
      </c>
      <c r="J2090" s="44" t="s">
        <v>19</v>
      </c>
      <c r="K2090" s="334" t="s">
        <v>10707</v>
      </c>
      <c r="O2090" s="44" t="s">
        <v>3403</v>
      </c>
      <c r="P2090" s="75" t="s">
        <v>5336</v>
      </c>
    </row>
    <row r="2091" spans="1:16" ht="13" customHeight="1" x14ac:dyDescent="0.15">
      <c r="A2091" s="44">
        <v>2090</v>
      </c>
      <c r="B2091" s="215" t="s">
        <v>6939</v>
      </c>
      <c r="C2091" s="215" t="s">
        <v>6</v>
      </c>
      <c r="D2091" s="334" t="s">
        <v>3011</v>
      </c>
      <c r="F2091" s="75">
        <v>66.440929999999994</v>
      </c>
      <c r="G2091" s="75">
        <v>940.52104999999995</v>
      </c>
      <c r="H2091" s="75">
        <v>1.822435702813695</v>
      </c>
      <c r="I2091" s="75">
        <v>2.9733685200315758</v>
      </c>
      <c r="J2091" s="44" t="s">
        <v>19</v>
      </c>
      <c r="K2091" s="334" t="s">
        <v>10707</v>
      </c>
      <c r="O2091" s="44" t="s">
        <v>3403</v>
      </c>
      <c r="P2091" s="75" t="s">
        <v>5336</v>
      </c>
    </row>
    <row r="2092" spans="1:16" ht="13" customHeight="1" x14ac:dyDescent="0.15">
      <c r="A2092" s="44">
        <v>2091</v>
      </c>
      <c r="B2092" s="215" t="s">
        <v>6939</v>
      </c>
      <c r="C2092" s="215" t="s">
        <v>6</v>
      </c>
      <c r="D2092" s="334" t="s">
        <v>3011</v>
      </c>
      <c r="F2092" s="75">
        <v>74.814239999999998</v>
      </c>
      <c r="G2092" s="75">
        <v>776.12139999999999</v>
      </c>
      <c r="H2092" s="75">
        <v>1.8739842685172143</v>
      </c>
      <c r="I2092" s="75">
        <v>2.8899296584056442</v>
      </c>
      <c r="J2092" s="44" t="s">
        <v>19</v>
      </c>
      <c r="K2092" s="334" t="s">
        <v>10707</v>
      </c>
      <c r="O2092" s="44" t="s">
        <v>3403</v>
      </c>
      <c r="P2092" s="75" t="s">
        <v>5336</v>
      </c>
    </row>
    <row r="2093" spans="1:16" ht="13" customHeight="1" x14ac:dyDescent="0.15">
      <c r="A2093" s="44">
        <v>2092</v>
      </c>
      <c r="B2093" s="215" t="s">
        <v>6939</v>
      </c>
      <c r="C2093" s="215" t="s">
        <v>6</v>
      </c>
      <c r="D2093" s="334" t="s">
        <v>3011</v>
      </c>
      <c r="F2093" s="75">
        <v>74.803629999999998</v>
      </c>
      <c r="G2093" s="75">
        <v>811.37675000000002</v>
      </c>
      <c r="H2093" s="75">
        <v>1.873922673408813</v>
      </c>
      <c r="I2093" s="75">
        <v>2.9092225588386396</v>
      </c>
      <c r="J2093" s="44" t="s">
        <v>19</v>
      </c>
      <c r="K2093" s="334" t="s">
        <v>10707</v>
      </c>
      <c r="O2093" s="44" t="s">
        <v>3403</v>
      </c>
      <c r="P2093" s="75" t="s">
        <v>5336</v>
      </c>
    </row>
    <row r="2094" spans="1:16" ht="13" customHeight="1" x14ac:dyDescent="0.15">
      <c r="A2094" s="44">
        <v>2093</v>
      </c>
      <c r="B2094" s="215" t="s">
        <v>6939</v>
      </c>
      <c r="C2094" s="215" t="s">
        <v>6</v>
      </c>
      <c r="D2094" s="334" t="s">
        <v>3011</v>
      </c>
      <c r="F2094" s="75">
        <v>79.345500000000001</v>
      </c>
      <c r="G2094" s="75">
        <v>835.92665</v>
      </c>
      <c r="H2094" s="75">
        <v>1.8995223012158033</v>
      </c>
      <c r="I2094" s="75">
        <v>2.9221681711019136</v>
      </c>
      <c r="J2094" s="44" t="s">
        <v>19</v>
      </c>
      <c r="K2094" s="334" t="s">
        <v>10707</v>
      </c>
      <c r="O2094" s="44" t="s">
        <v>3403</v>
      </c>
      <c r="P2094" s="75" t="s">
        <v>5336</v>
      </c>
    </row>
    <row r="2095" spans="1:16" ht="13" customHeight="1" x14ac:dyDescent="0.15">
      <c r="A2095" s="44">
        <v>2094</v>
      </c>
      <c r="B2095" s="215" t="s">
        <v>6939</v>
      </c>
      <c r="C2095" s="215" t="s">
        <v>6</v>
      </c>
      <c r="D2095" s="334" t="s">
        <v>3011</v>
      </c>
      <c r="F2095" s="75">
        <v>85.422700000000006</v>
      </c>
      <c r="G2095" s="75">
        <v>836.12374999999997</v>
      </c>
      <c r="H2095" s="75">
        <v>1.9315732942808022</v>
      </c>
      <c r="I2095" s="75">
        <v>2.922270559693525</v>
      </c>
      <c r="J2095" s="44" t="s">
        <v>19</v>
      </c>
      <c r="K2095" s="334" t="s">
        <v>10707</v>
      </c>
      <c r="O2095" s="44" t="s">
        <v>3403</v>
      </c>
      <c r="P2095" s="75" t="s">
        <v>5336</v>
      </c>
    </row>
    <row r="2096" spans="1:16" ht="13" customHeight="1" x14ac:dyDescent="0.15">
      <c r="A2096" s="44">
        <v>2095</v>
      </c>
      <c r="B2096" s="215" t="s">
        <v>6939</v>
      </c>
      <c r="C2096" s="215" t="s">
        <v>6</v>
      </c>
      <c r="D2096" s="334" t="s">
        <v>3011</v>
      </c>
      <c r="F2096" s="75">
        <v>91.965350000000001</v>
      </c>
      <c r="G2096" s="75">
        <v>836.32085000000006</v>
      </c>
      <c r="H2096" s="75">
        <v>1.9636242280158347</v>
      </c>
      <c r="I2096" s="75">
        <v>2.9223729241518508</v>
      </c>
      <c r="J2096" s="44" t="s">
        <v>19</v>
      </c>
      <c r="K2096" s="334" t="s">
        <v>10707</v>
      </c>
      <c r="O2096" s="44" t="s">
        <v>3403</v>
      </c>
      <c r="P2096" s="75" t="s">
        <v>5336</v>
      </c>
    </row>
    <row r="2097" spans="1:16" ht="13" customHeight="1" x14ac:dyDescent="0.15">
      <c r="A2097" s="44">
        <v>2096</v>
      </c>
      <c r="B2097" s="215" t="s">
        <v>6939</v>
      </c>
      <c r="C2097" s="215" t="s">
        <v>6</v>
      </c>
      <c r="D2097" s="334" t="s">
        <v>3011</v>
      </c>
      <c r="F2097" s="75">
        <v>74.902780000000007</v>
      </c>
      <c r="G2097" s="75">
        <v>535.99154999999996</v>
      </c>
      <c r="H2097" s="75">
        <v>1.8744979367415808</v>
      </c>
      <c r="I2097" s="75">
        <v>2.7291579430187038</v>
      </c>
      <c r="J2097" s="44" t="s">
        <v>19</v>
      </c>
      <c r="K2097" s="334" t="s">
        <v>10707</v>
      </c>
      <c r="O2097" s="44" t="s">
        <v>3403</v>
      </c>
      <c r="P2097" s="75" t="s">
        <v>5336</v>
      </c>
    </row>
    <row r="2098" spans="1:16" ht="13" customHeight="1" x14ac:dyDescent="0.15">
      <c r="A2098" s="44">
        <v>2097</v>
      </c>
      <c r="B2098" s="215" t="s">
        <v>6939</v>
      </c>
      <c r="C2098" s="215" t="s">
        <v>6</v>
      </c>
      <c r="D2098" s="334" t="s">
        <v>3011</v>
      </c>
      <c r="F2098" s="75">
        <v>74.948859999999996</v>
      </c>
      <c r="G2098" s="75">
        <v>442.13544999999999</v>
      </c>
      <c r="H2098" s="75">
        <v>1.8747650314541495</v>
      </c>
      <c r="I2098" s="75">
        <v>2.6455553376205518</v>
      </c>
      <c r="J2098" s="44" t="s">
        <v>19</v>
      </c>
      <c r="K2098" s="334" t="s">
        <v>10707</v>
      </c>
      <c r="O2098" s="44" t="s">
        <v>3403</v>
      </c>
      <c r="P2098" s="75" t="s">
        <v>5336</v>
      </c>
    </row>
    <row r="2099" spans="1:16" ht="13" customHeight="1" x14ac:dyDescent="0.15">
      <c r="A2099" s="44">
        <v>2098</v>
      </c>
      <c r="B2099" s="215" t="s">
        <v>6939</v>
      </c>
      <c r="C2099" s="215" t="s">
        <v>6</v>
      </c>
      <c r="D2099" s="334" t="s">
        <v>3011</v>
      </c>
      <c r="F2099" s="75">
        <v>92.113389999999995</v>
      </c>
      <c r="G2099" s="75">
        <v>505.49945000000002</v>
      </c>
      <c r="H2099" s="75">
        <v>1.9643227657064113</v>
      </c>
      <c r="I2099" s="75">
        <v>2.7037206874006201</v>
      </c>
      <c r="J2099" s="44" t="s">
        <v>19</v>
      </c>
      <c r="K2099" s="334" t="s">
        <v>10707</v>
      </c>
      <c r="O2099" s="44" t="s">
        <v>3403</v>
      </c>
      <c r="P2099" s="75" t="s">
        <v>5336</v>
      </c>
    </row>
    <row r="2100" spans="1:16" ht="13" customHeight="1" x14ac:dyDescent="0.15">
      <c r="A2100" s="44">
        <v>2099</v>
      </c>
      <c r="B2100" s="215" t="s">
        <v>6939</v>
      </c>
      <c r="C2100" s="215" t="s">
        <v>6</v>
      </c>
      <c r="D2100" s="334" t="s">
        <v>3011</v>
      </c>
      <c r="F2100" s="75">
        <v>92.122110000000006</v>
      </c>
      <c r="G2100" s="75">
        <v>490.74979999999999</v>
      </c>
      <c r="H2100" s="75">
        <v>1.9643638766528362</v>
      </c>
      <c r="I2100" s="75">
        <v>2.6908601312798601</v>
      </c>
      <c r="J2100" s="44" t="s">
        <v>19</v>
      </c>
      <c r="K2100" s="334" t="s">
        <v>10707</v>
      </c>
      <c r="O2100" s="44" t="s">
        <v>3403</v>
      </c>
      <c r="P2100" s="75" t="s">
        <v>5336</v>
      </c>
    </row>
    <row r="2101" spans="1:16" ht="13" customHeight="1" x14ac:dyDescent="0.15">
      <c r="A2101" s="44">
        <v>2100</v>
      </c>
      <c r="B2101" s="215" t="s">
        <v>6939</v>
      </c>
      <c r="C2101" s="215" t="s">
        <v>6</v>
      </c>
      <c r="D2101" s="334" t="s">
        <v>3011</v>
      </c>
      <c r="F2101" s="75">
        <v>109.84303</v>
      </c>
      <c r="G2101" s="75">
        <v>711.02</v>
      </c>
      <c r="H2101" s="75">
        <v>2.0407725043282108</v>
      </c>
      <c r="I2101" s="75">
        <v>2.8518818169990716</v>
      </c>
      <c r="J2101" s="44" t="s">
        <v>19</v>
      </c>
      <c r="K2101" s="334" t="s">
        <v>10707</v>
      </c>
      <c r="O2101" s="44" t="s">
        <v>3403</v>
      </c>
      <c r="P2101" s="75" t="s">
        <v>5336</v>
      </c>
    </row>
    <row r="2102" spans="1:16" ht="13" customHeight="1" x14ac:dyDescent="0.15">
      <c r="A2102" s="44">
        <v>2101</v>
      </c>
      <c r="B2102" s="215" t="s">
        <v>6939</v>
      </c>
      <c r="C2102" s="215" t="s">
        <v>6</v>
      </c>
      <c r="D2102" s="334" t="s">
        <v>3011</v>
      </c>
      <c r="F2102" s="75">
        <v>103.40855000000001</v>
      </c>
      <c r="G2102" s="75">
        <v>1076.1295</v>
      </c>
      <c r="H2102" s="75">
        <v>2.0145564484707705</v>
      </c>
      <c r="I2102" s="75">
        <v>3.0318645368984734</v>
      </c>
      <c r="J2102" s="44" t="s">
        <v>19</v>
      </c>
      <c r="K2102" s="334" t="s">
        <v>10707</v>
      </c>
      <c r="O2102" s="44" t="s">
        <v>3403</v>
      </c>
      <c r="P2102" s="75" t="s">
        <v>5336</v>
      </c>
    </row>
    <row r="2103" spans="1:16" ht="13" customHeight="1" x14ac:dyDescent="0.15">
      <c r="A2103" s="44">
        <v>2102</v>
      </c>
      <c r="B2103" s="215" t="s">
        <v>6939</v>
      </c>
      <c r="C2103" s="215" t="s">
        <v>6</v>
      </c>
      <c r="D2103" s="334" t="s">
        <v>3011</v>
      </c>
      <c r="F2103" s="75">
        <v>90.493679999999998</v>
      </c>
      <c r="G2103" s="75">
        <v>1284.8437999999999</v>
      </c>
      <c r="H2103" s="75">
        <v>1.9566182495149429</v>
      </c>
      <c r="I2103" s="75">
        <v>3.1088503331759463</v>
      </c>
      <c r="J2103" s="44" t="s">
        <v>19</v>
      </c>
      <c r="K2103" s="334" t="s">
        <v>10707</v>
      </c>
      <c r="O2103" s="44" t="s">
        <v>3403</v>
      </c>
      <c r="P2103" s="75" t="s">
        <v>5336</v>
      </c>
    </row>
    <row r="2104" spans="1:16" ht="13" customHeight="1" x14ac:dyDescent="0.15">
      <c r="A2104" s="44">
        <v>2103</v>
      </c>
      <c r="B2104" s="215" t="s">
        <v>6939</v>
      </c>
      <c r="C2104" s="215" t="s">
        <v>6</v>
      </c>
      <c r="D2104" s="334" t="s">
        <v>3011</v>
      </c>
      <c r="F2104" s="75">
        <v>133.14688000000001</v>
      </c>
      <c r="G2104" s="75">
        <v>604.51665000000003</v>
      </c>
      <c r="H2104" s="75">
        <v>2.1243309941721882</v>
      </c>
      <c r="I2104" s="75">
        <v>2.781408266989251</v>
      </c>
      <c r="J2104" s="44" t="s">
        <v>19</v>
      </c>
      <c r="K2104" s="334" t="s">
        <v>10707</v>
      </c>
      <c r="O2104" s="44" t="s">
        <v>3403</v>
      </c>
      <c r="P2104" s="75" t="s">
        <v>5336</v>
      </c>
    </row>
    <row r="2105" spans="1:16" ht="13" customHeight="1" x14ac:dyDescent="0.15">
      <c r="A2105" s="44">
        <v>2104</v>
      </c>
      <c r="B2105" s="215" t="s">
        <v>6939</v>
      </c>
      <c r="C2105" s="215" t="s">
        <v>6</v>
      </c>
      <c r="D2105" s="334" t="s">
        <v>3011</v>
      </c>
      <c r="F2105" s="75">
        <v>141.2713</v>
      </c>
      <c r="G2105" s="75">
        <v>569.85990000000004</v>
      </c>
      <c r="H2105" s="75">
        <v>2.1500539416246824</v>
      </c>
      <c r="I2105" s="75">
        <v>2.7557680975398102</v>
      </c>
      <c r="J2105" s="44" t="s">
        <v>19</v>
      </c>
      <c r="K2105" s="334" t="s">
        <v>10707</v>
      </c>
      <c r="O2105" s="44" t="s">
        <v>3403</v>
      </c>
      <c r="P2105" s="75" t="s">
        <v>5336</v>
      </c>
    </row>
    <row r="2106" spans="1:16" ht="13" customHeight="1" x14ac:dyDescent="0.15">
      <c r="A2106" s="44">
        <v>2105</v>
      </c>
      <c r="B2106" s="215" t="s">
        <v>6939</v>
      </c>
      <c r="C2106" s="215" t="s">
        <v>6</v>
      </c>
      <c r="D2106" s="334" t="s">
        <v>3011</v>
      </c>
      <c r="F2106" s="75">
        <v>125.71548</v>
      </c>
      <c r="G2106" s="75">
        <v>365.32119999999998</v>
      </c>
      <c r="H2106" s="75">
        <v>2.0993887579138923</v>
      </c>
      <c r="I2106" s="75">
        <v>2.5626748755403144</v>
      </c>
      <c r="J2106" s="44" t="s">
        <v>19</v>
      </c>
      <c r="K2106" s="334" t="s">
        <v>10707</v>
      </c>
      <c r="O2106" s="44" t="s">
        <v>3403</v>
      </c>
      <c r="P2106" s="75" t="s">
        <v>5336</v>
      </c>
    </row>
    <row r="2107" spans="1:16" ht="13" customHeight="1" x14ac:dyDescent="0.15">
      <c r="A2107" s="44">
        <v>2106</v>
      </c>
      <c r="B2107" s="215" t="s">
        <v>6939</v>
      </c>
      <c r="C2107" s="215" t="s">
        <v>6</v>
      </c>
      <c r="D2107" s="334" t="s">
        <v>3011</v>
      </c>
      <c r="F2107" s="75">
        <v>143.52802</v>
      </c>
      <c r="G2107" s="75">
        <v>405.39455000000004</v>
      </c>
      <c r="H2107" s="75">
        <v>2.1569366937074799</v>
      </c>
      <c r="I2107" s="75">
        <v>2.6078779058744139</v>
      </c>
      <c r="J2107" s="44" t="s">
        <v>19</v>
      </c>
      <c r="K2107" s="334" t="s">
        <v>10707</v>
      </c>
      <c r="O2107" s="44" t="s">
        <v>3403</v>
      </c>
      <c r="P2107" s="75" t="s">
        <v>5336</v>
      </c>
    </row>
    <row r="2108" spans="1:16" ht="13" customHeight="1" x14ac:dyDescent="0.15">
      <c r="A2108" s="44">
        <v>2107</v>
      </c>
      <c r="B2108" s="215" t="s">
        <v>6939</v>
      </c>
      <c r="C2108" s="215" t="s">
        <v>6</v>
      </c>
      <c r="D2108" s="334" t="s">
        <v>3011</v>
      </c>
      <c r="F2108" s="75">
        <v>149.99786</v>
      </c>
      <c r="G2108" s="75">
        <v>430.19264999999996</v>
      </c>
      <c r="H2108" s="75">
        <v>2.1760850630768749</v>
      </c>
      <c r="I2108" s="75">
        <v>2.6336629860335203</v>
      </c>
      <c r="J2108" s="44" t="s">
        <v>19</v>
      </c>
      <c r="K2108" s="334" t="s">
        <v>10707</v>
      </c>
      <c r="O2108" s="44" t="s">
        <v>3403</v>
      </c>
      <c r="P2108" s="75" t="s">
        <v>5336</v>
      </c>
    </row>
    <row r="2109" spans="1:16" ht="13" customHeight="1" x14ac:dyDescent="0.15">
      <c r="A2109" s="44">
        <v>2108</v>
      </c>
      <c r="B2109" s="215" t="s">
        <v>6939</v>
      </c>
      <c r="C2109" s="215" t="s">
        <v>6</v>
      </c>
      <c r="D2109" s="334" t="s">
        <v>3011</v>
      </c>
      <c r="F2109" s="75">
        <v>173.82202000000001</v>
      </c>
      <c r="G2109" s="75">
        <v>456.65879999999999</v>
      </c>
      <c r="H2109" s="75">
        <v>2.2401047925886481</v>
      </c>
      <c r="I2109" s="75">
        <v>2.6595918310950997</v>
      </c>
      <c r="J2109" s="44" t="s">
        <v>19</v>
      </c>
      <c r="K2109" s="334" t="s">
        <v>10707</v>
      </c>
      <c r="O2109" s="44" t="s">
        <v>3403</v>
      </c>
      <c r="P2109" s="75" t="s">
        <v>5336</v>
      </c>
    </row>
    <row r="2110" spans="1:16" ht="13" customHeight="1" x14ac:dyDescent="0.15">
      <c r="A2110" s="44">
        <v>2109</v>
      </c>
      <c r="B2110" s="215" t="s">
        <v>6939</v>
      </c>
      <c r="C2110" s="215" t="s">
        <v>6</v>
      </c>
      <c r="D2110" s="334" t="s">
        <v>3011</v>
      </c>
      <c r="F2110" s="75">
        <v>184.47200000000001</v>
      </c>
      <c r="G2110" s="75">
        <v>399.75530000000003</v>
      </c>
      <c r="H2110" s="75">
        <v>2.2659304563036682</v>
      </c>
      <c r="I2110" s="75">
        <v>2.6017942303807375</v>
      </c>
      <c r="J2110" s="44" t="s">
        <v>19</v>
      </c>
      <c r="K2110" s="334" t="s">
        <v>10707</v>
      </c>
      <c r="O2110" s="44" t="s">
        <v>3403</v>
      </c>
      <c r="P2110" s="75" t="s">
        <v>5336</v>
      </c>
    </row>
    <row r="2111" spans="1:16" ht="13" customHeight="1" x14ac:dyDescent="0.15">
      <c r="A2111" s="44">
        <v>2110</v>
      </c>
      <c r="B2111" s="215" t="s">
        <v>6939</v>
      </c>
      <c r="C2111" s="215" t="s">
        <v>6</v>
      </c>
      <c r="D2111" s="334" t="s">
        <v>3011</v>
      </c>
      <c r="F2111" s="75">
        <v>213.64026000000001</v>
      </c>
      <c r="G2111" s="75">
        <v>514.43100000000004</v>
      </c>
      <c r="H2111" s="75">
        <v>2.3296830978334064</v>
      </c>
      <c r="I2111" s="75">
        <v>2.7113271316177241</v>
      </c>
      <c r="J2111" s="44" t="s">
        <v>19</v>
      </c>
      <c r="K2111" s="334" t="s">
        <v>10707</v>
      </c>
      <c r="O2111" s="44" t="s">
        <v>3403</v>
      </c>
      <c r="P2111" s="75" t="s">
        <v>5336</v>
      </c>
    </row>
    <row r="2112" spans="1:16" ht="13" customHeight="1" x14ac:dyDescent="0.15">
      <c r="A2112" s="44">
        <v>2111</v>
      </c>
      <c r="B2112" s="215" t="s">
        <v>6939</v>
      </c>
      <c r="C2112" s="215" t="s">
        <v>6</v>
      </c>
      <c r="D2112" s="334" t="s">
        <v>3011</v>
      </c>
      <c r="F2112" s="75">
        <v>164.15145999999999</v>
      </c>
      <c r="G2112" s="75">
        <v>260.09535</v>
      </c>
      <c r="H2112" s="75">
        <v>2.2152447497953243</v>
      </c>
      <c r="I2112" s="75">
        <v>2.4151325879229284</v>
      </c>
      <c r="J2112" s="44" t="s">
        <v>19</v>
      </c>
      <c r="K2112" s="334" t="s">
        <v>10707</v>
      </c>
      <c r="O2112" s="44" t="s">
        <v>3403</v>
      </c>
      <c r="P2112" s="75" t="s">
        <v>5336</v>
      </c>
    </row>
    <row r="2113" spans="1:16" ht="13" customHeight="1" x14ac:dyDescent="0.15">
      <c r="A2113" s="44">
        <v>2112</v>
      </c>
      <c r="B2113" s="215" t="s">
        <v>6939</v>
      </c>
      <c r="C2113" s="215" t="s">
        <v>6</v>
      </c>
      <c r="D2113" s="334" t="s">
        <v>3011</v>
      </c>
      <c r="F2113" s="75">
        <v>133.01465999999999</v>
      </c>
      <c r="G2113" s="75">
        <v>825.0095</v>
      </c>
      <c r="H2113" s="75">
        <v>2.123899508683182</v>
      </c>
      <c r="I2113" s="75">
        <v>2.9164589494878932</v>
      </c>
      <c r="J2113" s="44" t="s">
        <v>19</v>
      </c>
      <c r="K2113" s="334" t="s">
        <v>10707</v>
      </c>
      <c r="O2113" s="44" t="s">
        <v>3403</v>
      </c>
      <c r="P2113" s="75" t="s">
        <v>5336</v>
      </c>
    </row>
    <row r="2114" spans="1:16" ht="13" customHeight="1" x14ac:dyDescent="0.15">
      <c r="A2114" s="44">
        <v>2113</v>
      </c>
      <c r="B2114" s="215" t="s">
        <v>6939</v>
      </c>
      <c r="C2114" s="215" t="s">
        <v>6</v>
      </c>
      <c r="D2114" s="334" t="s">
        <v>3011</v>
      </c>
      <c r="F2114" s="75">
        <v>151.85423</v>
      </c>
      <c r="G2114" s="75">
        <v>929.16225000000009</v>
      </c>
      <c r="H2114" s="75">
        <v>2.1814268939827786</v>
      </c>
      <c r="I2114" s="75">
        <v>2.9680915569722277</v>
      </c>
      <c r="J2114" s="44" t="s">
        <v>19</v>
      </c>
      <c r="K2114" s="334" t="s">
        <v>10707</v>
      </c>
      <c r="O2114" s="44" t="s">
        <v>3403</v>
      </c>
      <c r="P2114" s="75" t="s">
        <v>5336</v>
      </c>
    </row>
    <row r="2115" spans="1:16" ht="13" customHeight="1" x14ac:dyDescent="0.15">
      <c r="A2115" s="44">
        <v>2114</v>
      </c>
      <c r="B2115" s="215" t="s">
        <v>6939</v>
      </c>
      <c r="C2115" s="215" t="s">
        <v>6</v>
      </c>
      <c r="D2115" s="334" t="s">
        <v>3011</v>
      </c>
      <c r="F2115" s="75">
        <v>183.86212</v>
      </c>
      <c r="G2115" s="75">
        <v>1127.0981000000002</v>
      </c>
      <c r="H2115" s="75">
        <v>2.2644922633897044</v>
      </c>
      <c r="I2115" s="75">
        <v>3.0519617176739078</v>
      </c>
      <c r="J2115" s="44" t="s">
        <v>19</v>
      </c>
      <c r="K2115" s="334" t="s">
        <v>10707</v>
      </c>
      <c r="O2115" s="44" t="s">
        <v>3403</v>
      </c>
      <c r="P2115" s="75" t="s">
        <v>5336</v>
      </c>
    </row>
    <row r="2116" spans="1:16" ht="13" customHeight="1" x14ac:dyDescent="0.15">
      <c r="A2116" s="44">
        <v>2115</v>
      </c>
      <c r="B2116" s="215" t="s">
        <v>6939</v>
      </c>
      <c r="C2116" s="215" t="s">
        <v>6</v>
      </c>
      <c r="D2116" s="334" t="s">
        <v>3011</v>
      </c>
      <c r="F2116" s="75">
        <v>181.20253</v>
      </c>
      <c r="G2116" s="75">
        <v>1062.2266500000001</v>
      </c>
      <c r="H2116" s="75">
        <v>2.2581642571231813</v>
      </c>
      <c r="I2116" s="75">
        <v>3.0262171931504818</v>
      </c>
      <c r="J2116" s="44" t="s">
        <v>19</v>
      </c>
      <c r="K2116" s="334" t="s">
        <v>10707</v>
      </c>
      <c r="O2116" s="44" t="s">
        <v>3403</v>
      </c>
      <c r="P2116" s="75" t="s">
        <v>5336</v>
      </c>
    </row>
    <row r="2117" spans="1:16" ht="13" customHeight="1" x14ac:dyDescent="0.15">
      <c r="A2117" s="44">
        <v>2116</v>
      </c>
      <c r="B2117" s="215" t="s">
        <v>6939</v>
      </c>
      <c r="C2117" s="215" t="s">
        <v>6</v>
      </c>
      <c r="D2117" s="334" t="s">
        <v>3011</v>
      </c>
      <c r="F2117" s="75">
        <v>195.08112</v>
      </c>
      <c r="G2117" s="75">
        <v>1062.4784999999999</v>
      </c>
      <c r="H2117" s="75">
        <v>2.2902152402987754</v>
      </c>
      <c r="I2117" s="75">
        <v>3.0263201505568582</v>
      </c>
      <c r="J2117" s="44" t="s">
        <v>19</v>
      </c>
      <c r="K2117" s="334" t="s">
        <v>10707</v>
      </c>
      <c r="O2117" s="44" t="s">
        <v>3403</v>
      </c>
      <c r="P2117" s="75" t="s">
        <v>5336</v>
      </c>
    </row>
    <row r="2118" spans="1:16" ht="13" customHeight="1" x14ac:dyDescent="0.15">
      <c r="A2118" s="44">
        <v>2117</v>
      </c>
      <c r="B2118" s="215" t="s">
        <v>6939</v>
      </c>
      <c r="C2118" s="215" t="s">
        <v>6</v>
      </c>
      <c r="D2118" s="334" t="s">
        <v>3011</v>
      </c>
      <c r="F2118" s="75">
        <v>192.45944</v>
      </c>
      <c r="G2118" s="75">
        <v>722.92629999999997</v>
      </c>
      <c r="H2118" s="75">
        <v>2.2843392177915494</v>
      </c>
      <c r="I2118" s="75">
        <v>2.8590940246323018</v>
      </c>
      <c r="J2118" s="44" t="s">
        <v>19</v>
      </c>
      <c r="K2118" s="334" t="s">
        <v>10707</v>
      </c>
      <c r="O2118" s="44" t="s">
        <v>3403</v>
      </c>
      <c r="P2118" s="75" t="s">
        <v>5336</v>
      </c>
    </row>
    <row r="2119" spans="1:16" ht="13" customHeight="1" x14ac:dyDescent="0.15">
      <c r="A2119" s="44">
        <v>2118</v>
      </c>
      <c r="B2119" s="215" t="s">
        <v>6939</v>
      </c>
      <c r="C2119" s="215" t="s">
        <v>6</v>
      </c>
      <c r="D2119" s="334" t="s">
        <v>3011</v>
      </c>
      <c r="F2119" s="75">
        <v>219.70806999999999</v>
      </c>
      <c r="G2119" s="75">
        <v>826.34174999999993</v>
      </c>
      <c r="H2119" s="75">
        <v>2.3418460090921185</v>
      </c>
      <c r="I2119" s="75">
        <v>2.9171596955575665</v>
      </c>
      <c r="J2119" s="44" t="s">
        <v>19</v>
      </c>
      <c r="K2119" s="334" t="s">
        <v>10707</v>
      </c>
      <c r="O2119" s="44" t="s">
        <v>3403</v>
      </c>
      <c r="P2119" s="75" t="s">
        <v>5336</v>
      </c>
    </row>
    <row r="2120" spans="1:16" ht="13" customHeight="1" x14ac:dyDescent="0.15">
      <c r="A2120" s="44">
        <v>2119</v>
      </c>
      <c r="B2120" s="215" t="s">
        <v>6939</v>
      </c>
      <c r="C2120" s="215" t="s">
        <v>6</v>
      </c>
      <c r="D2120" s="334" t="s">
        <v>3011</v>
      </c>
      <c r="F2120" s="75">
        <v>229.69882000000001</v>
      </c>
      <c r="G2120" s="75">
        <v>778.92824999999993</v>
      </c>
      <c r="H2120" s="75">
        <v>2.3611587641597409</v>
      </c>
      <c r="I2120" s="75">
        <v>2.891497455022765</v>
      </c>
      <c r="J2120" s="44" t="s">
        <v>19</v>
      </c>
      <c r="K2120" s="334" t="s">
        <v>10707</v>
      </c>
      <c r="O2120" s="44" t="s">
        <v>3403</v>
      </c>
      <c r="P2120" s="75" t="s">
        <v>5336</v>
      </c>
    </row>
    <row r="2121" spans="1:16" ht="13" customHeight="1" x14ac:dyDescent="0.15">
      <c r="A2121" s="44">
        <v>2120</v>
      </c>
      <c r="B2121" s="215" t="s">
        <v>6939</v>
      </c>
      <c r="C2121" s="215" t="s">
        <v>6</v>
      </c>
      <c r="D2121" s="334" t="s">
        <v>3011</v>
      </c>
      <c r="F2121" s="75">
        <v>270.13986</v>
      </c>
      <c r="G2121" s="75">
        <v>826.88924999999995</v>
      </c>
      <c r="H2121" s="75">
        <v>2.4315886704549103</v>
      </c>
      <c r="I2121" s="75">
        <v>2.9174473459071359</v>
      </c>
      <c r="J2121" s="44" t="s">
        <v>19</v>
      </c>
      <c r="K2121" s="334" t="s">
        <v>10707</v>
      </c>
      <c r="O2121" s="44" t="s">
        <v>3403</v>
      </c>
      <c r="P2121" s="75" t="s">
        <v>5336</v>
      </c>
    </row>
    <row r="2122" spans="1:16" ht="13" customHeight="1" x14ac:dyDescent="0.15">
      <c r="A2122" s="44">
        <v>2121</v>
      </c>
      <c r="B2122" s="215" t="s">
        <v>6939</v>
      </c>
      <c r="C2122" s="215" t="s">
        <v>6</v>
      </c>
      <c r="D2122" s="334" t="s">
        <v>3011</v>
      </c>
      <c r="F2122" s="75">
        <v>286.42007000000001</v>
      </c>
      <c r="G2122" s="75">
        <v>973.35280000000012</v>
      </c>
      <c r="H2122" s="75">
        <v>2.4570034465438528</v>
      </c>
      <c r="I2122" s="75">
        <v>2.9882702825315364</v>
      </c>
      <c r="J2122" s="44" t="s">
        <v>19</v>
      </c>
      <c r="K2122" s="334" t="s">
        <v>10707</v>
      </c>
      <c r="O2122" s="44" t="s">
        <v>3403</v>
      </c>
      <c r="P2122" s="75" t="s">
        <v>5336</v>
      </c>
    </row>
    <row r="2123" spans="1:16" ht="13" customHeight="1" x14ac:dyDescent="0.15">
      <c r="A2123" s="44">
        <v>2122</v>
      </c>
      <c r="B2123" s="215" t="s">
        <v>6939</v>
      </c>
      <c r="C2123" s="215" t="s">
        <v>6</v>
      </c>
      <c r="D2123" s="334" t="s">
        <v>3011</v>
      </c>
      <c r="F2123" s="75">
        <v>308.50333000000001</v>
      </c>
      <c r="G2123" s="75">
        <v>839.58394999999996</v>
      </c>
      <c r="H2123" s="75">
        <v>2.4892598561903934</v>
      </c>
      <c r="I2123" s="75">
        <v>2.9240641277509303</v>
      </c>
      <c r="J2123" s="44" t="s">
        <v>19</v>
      </c>
      <c r="K2123" s="334" t="s">
        <v>10707</v>
      </c>
      <c r="O2123" s="44" t="s">
        <v>3403</v>
      </c>
      <c r="P2123" s="75" t="s">
        <v>5336</v>
      </c>
    </row>
    <row r="2124" spans="1:16" ht="13" customHeight="1" x14ac:dyDescent="0.15">
      <c r="A2124" s="44">
        <v>2123</v>
      </c>
      <c r="B2124" s="215" t="s">
        <v>6939</v>
      </c>
      <c r="C2124" s="215" t="s">
        <v>6</v>
      </c>
      <c r="D2124" s="334" t="s">
        <v>3011</v>
      </c>
      <c r="F2124" s="75">
        <v>368.02215999999999</v>
      </c>
      <c r="G2124" s="75">
        <v>1048.9990499999999</v>
      </c>
      <c r="H2124" s="75">
        <v>2.5658739699669022</v>
      </c>
      <c r="I2124" s="75">
        <v>3.0207750948856984</v>
      </c>
      <c r="J2124" s="44" t="s">
        <v>19</v>
      </c>
      <c r="K2124" s="334" t="s">
        <v>10707</v>
      </c>
      <c r="O2124" s="44" t="s">
        <v>3403</v>
      </c>
      <c r="P2124" s="75" t="s">
        <v>5336</v>
      </c>
    </row>
    <row r="2125" spans="1:16" ht="13" customHeight="1" x14ac:dyDescent="0.15">
      <c r="A2125" s="44">
        <v>2124</v>
      </c>
      <c r="B2125" s="215" t="s">
        <v>6939</v>
      </c>
      <c r="C2125" s="215" t="s">
        <v>6</v>
      </c>
      <c r="D2125" s="334" t="s">
        <v>3011</v>
      </c>
      <c r="F2125" s="75">
        <v>473.36536000000001</v>
      </c>
      <c r="G2125" s="75">
        <v>816.20569999999998</v>
      </c>
      <c r="H2125" s="75">
        <v>2.6751964738903089</v>
      </c>
      <c r="I2125" s="75">
        <v>2.9117996233579859</v>
      </c>
      <c r="J2125" s="44" t="s">
        <v>19</v>
      </c>
      <c r="K2125" s="334" t="s">
        <v>10707</v>
      </c>
      <c r="O2125" s="44" t="s">
        <v>3403</v>
      </c>
      <c r="P2125" s="75" t="s">
        <v>5336</v>
      </c>
    </row>
    <row r="2126" spans="1:16" ht="13" customHeight="1" x14ac:dyDescent="0.15">
      <c r="A2126" s="44">
        <v>2125</v>
      </c>
      <c r="B2126" s="215" t="s">
        <v>6939</v>
      </c>
      <c r="C2126" s="215" t="s">
        <v>6</v>
      </c>
      <c r="D2126" s="334" t="s">
        <v>3011</v>
      </c>
      <c r="F2126" s="75">
        <v>473.25339000000002</v>
      </c>
      <c r="G2126" s="75">
        <v>878.93095000000005</v>
      </c>
      <c r="H2126" s="75">
        <v>2.6750937335772407</v>
      </c>
      <c r="I2126" s="75">
        <v>2.9439547576540965</v>
      </c>
      <c r="J2126" s="44" t="s">
        <v>19</v>
      </c>
      <c r="K2126" s="334" t="s">
        <v>10707</v>
      </c>
      <c r="O2126" s="44" t="s">
        <v>3403</v>
      </c>
      <c r="P2126" s="75" t="s">
        <v>5336</v>
      </c>
    </row>
    <row r="2127" spans="1:16" ht="13" customHeight="1" x14ac:dyDescent="0.15">
      <c r="A2127" s="44">
        <v>2126</v>
      </c>
      <c r="B2127" s="215" t="s">
        <v>6939</v>
      </c>
      <c r="C2127" s="215" t="s">
        <v>6</v>
      </c>
      <c r="D2127" s="334" t="s">
        <v>3011</v>
      </c>
      <c r="F2127" s="75">
        <v>664.01648</v>
      </c>
      <c r="G2127" s="75">
        <v>1131.7591499999999</v>
      </c>
      <c r="H2127" s="75">
        <v>2.8221788581093508</v>
      </c>
      <c r="I2127" s="75">
        <v>3.0537540143477147</v>
      </c>
      <c r="J2127" s="44" t="s">
        <v>19</v>
      </c>
      <c r="K2127" s="334" t="s">
        <v>10707</v>
      </c>
      <c r="O2127" s="44" t="s">
        <v>3403</v>
      </c>
      <c r="P2127" s="75" t="s">
        <v>5336</v>
      </c>
    </row>
    <row r="2128" spans="1:16" ht="13" customHeight="1" x14ac:dyDescent="0.15">
      <c r="A2128" s="44">
        <v>2127</v>
      </c>
      <c r="B2128" s="215" t="s">
        <v>6939</v>
      </c>
      <c r="C2128" s="215" t="s">
        <v>6</v>
      </c>
      <c r="D2128" s="334" t="s">
        <v>3011</v>
      </c>
      <c r="F2128" s="75">
        <v>704.23383000000001</v>
      </c>
      <c r="G2128" s="75">
        <v>1218.96495</v>
      </c>
      <c r="H2128" s="75">
        <v>2.8477168838830229</v>
      </c>
      <c r="I2128" s="75">
        <v>3.085991218136483</v>
      </c>
      <c r="J2128" s="44" t="s">
        <v>19</v>
      </c>
      <c r="K2128" s="334" t="s">
        <v>10707</v>
      </c>
      <c r="O2128" s="44" t="s">
        <v>3403</v>
      </c>
      <c r="P2128" s="75" t="s">
        <v>5336</v>
      </c>
    </row>
    <row r="2129" spans="1:16" ht="13" customHeight="1" x14ac:dyDescent="0.15">
      <c r="A2129" s="44">
        <v>2128</v>
      </c>
      <c r="B2129" s="215" t="s">
        <v>6939</v>
      </c>
      <c r="C2129" s="215" t="s">
        <v>6</v>
      </c>
      <c r="D2129" s="334" t="s">
        <v>3011</v>
      </c>
      <c r="F2129" s="75">
        <v>974.22418000000005</v>
      </c>
      <c r="G2129" s="75">
        <v>1294.6988000000001</v>
      </c>
      <c r="H2129" s="75">
        <v>2.988658904449724</v>
      </c>
      <c r="I2129" s="75">
        <v>3.1121687454731823</v>
      </c>
      <c r="J2129" s="44" t="s">
        <v>19</v>
      </c>
      <c r="K2129" s="334" t="s">
        <v>10707</v>
      </c>
      <c r="O2129" s="44" t="s">
        <v>3403</v>
      </c>
      <c r="P2129" s="75" t="s">
        <v>5336</v>
      </c>
    </row>
    <row r="2130" spans="1:16" ht="13" customHeight="1" x14ac:dyDescent="0.15">
      <c r="A2130" s="44">
        <v>2129</v>
      </c>
      <c r="B2130" s="215" t="s">
        <v>6939</v>
      </c>
      <c r="C2130" s="215" t="s">
        <v>6</v>
      </c>
      <c r="D2130" s="334" t="s">
        <v>3011</v>
      </c>
      <c r="F2130" s="75">
        <v>1836.32</v>
      </c>
      <c r="G2130" s="75">
        <v>1668.71065</v>
      </c>
      <c r="H2130" s="75">
        <v>3.2639483642969074</v>
      </c>
      <c r="I2130" s="75">
        <v>3.2223810376963025</v>
      </c>
      <c r="J2130" s="44" t="s">
        <v>19</v>
      </c>
      <c r="K2130" s="334" t="s">
        <v>10707</v>
      </c>
      <c r="O2130" s="44" t="s">
        <v>3403</v>
      </c>
      <c r="P2130" s="75" t="s">
        <v>5336</v>
      </c>
    </row>
    <row r="2131" spans="1:16" ht="13" customHeight="1" x14ac:dyDescent="0.15">
      <c r="A2131" s="44">
        <v>2130</v>
      </c>
      <c r="B2131" s="215" t="s">
        <v>6939</v>
      </c>
      <c r="C2131" s="215" t="s">
        <v>6</v>
      </c>
      <c r="D2131" s="334" t="s">
        <v>3011</v>
      </c>
      <c r="F2131" s="75">
        <v>1176.95</v>
      </c>
      <c r="G2131" s="75">
        <v>3149.8697000000002</v>
      </c>
      <c r="H2131" s="75">
        <v>3.0707580132382191</v>
      </c>
      <c r="I2131" s="75">
        <v>3.4982925887923244</v>
      </c>
      <c r="J2131" s="44" t="s">
        <v>19</v>
      </c>
      <c r="K2131" s="334" t="s">
        <v>10707</v>
      </c>
      <c r="O2131" s="44" t="s">
        <v>3403</v>
      </c>
      <c r="P2131" s="75" t="s">
        <v>5336</v>
      </c>
    </row>
    <row r="2132" spans="1:16" ht="13" customHeight="1" x14ac:dyDescent="0.15">
      <c r="A2132" s="44">
        <v>2131</v>
      </c>
      <c r="B2132" s="215" t="s">
        <v>6939</v>
      </c>
      <c r="C2132" s="215" t="s">
        <v>6</v>
      </c>
      <c r="D2132" s="334" t="s">
        <v>3011</v>
      </c>
      <c r="F2132" s="75">
        <v>746.00420999999994</v>
      </c>
      <c r="G2132" s="75">
        <v>1901.0878999999998</v>
      </c>
      <c r="H2132" s="75">
        <v>2.8727412783769712</v>
      </c>
      <c r="I2132" s="75">
        <v>3.2790021976662924</v>
      </c>
      <c r="J2132" s="44" t="s">
        <v>19</v>
      </c>
      <c r="K2132" s="334" t="s">
        <v>10707</v>
      </c>
      <c r="O2132" s="44" t="s">
        <v>3403</v>
      </c>
      <c r="P2132" s="75" t="s">
        <v>5336</v>
      </c>
    </row>
    <row r="2133" spans="1:16" ht="13" customHeight="1" x14ac:dyDescent="0.15">
      <c r="A2133" s="44">
        <v>2132</v>
      </c>
      <c r="B2133" s="215" t="s">
        <v>6939</v>
      </c>
      <c r="C2133" s="215" t="s">
        <v>6</v>
      </c>
      <c r="D2133" s="334" t="s">
        <v>3011</v>
      </c>
      <c r="F2133" s="75">
        <v>547.61652000000004</v>
      </c>
      <c r="G2133" s="75">
        <v>1476.5345</v>
      </c>
      <c r="H2133" s="75">
        <v>2.7384765410627967</v>
      </c>
      <c r="I2133" s="75">
        <v>3.1692435989371144</v>
      </c>
      <c r="J2133" s="44" t="s">
        <v>19</v>
      </c>
      <c r="K2133" s="334" t="s">
        <v>10707</v>
      </c>
      <c r="O2133" s="44" t="s">
        <v>3403</v>
      </c>
      <c r="P2133" s="75" t="s">
        <v>5336</v>
      </c>
    </row>
    <row r="2134" spans="1:16" ht="13" customHeight="1" x14ac:dyDescent="0.15">
      <c r="A2134" s="44">
        <v>2133</v>
      </c>
      <c r="B2134" s="215" t="s">
        <v>6939</v>
      </c>
      <c r="C2134" s="215" t="s">
        <v>6</v>
      </c>
      <c r="D2134" s="334" t="s">
        <v>3011</v>
      </c>
      <c r="F2134" s="75">
        <v>516.12347</v>
      </c>
      <c r="G2134" s="75">
        <v>1566.33545</v>
      </c>
      <c r="H2134" s="75">
        <v>2.7127536084590878</v>
      </c>
      <c r="I2134" s="75">
        <v>3.1948847771873279</v>
      </c>
      <c r="J2134" s="44" t="s">
        <v>19</v>
      </c>
      <c r="K2134" s="334" t="s">
        <v>10707</v>
      </c>
      <c r="O2134" s="44" t="s">
        <v>3403</v>
      </c>
      <c r="P2134" s="75" t="s">
        <v>5336</v>
      </c>
    </row>
    <row r="2135" spans="1:16" ht="13" customHeight="1" x14ac:dyDescent="0.15">
      <c r="A2135" s="44">
        <v>2134</v>
      </c>
      <c r="B2135" s="215" t="s">
        <v>6939</v>
      </c>
      <c r="C2135" s="215" t="s">
        <v>6</v>
      </c>
      <c r="D2135" s="334" t="s">
        <v>3011</v>
      </c>
      <c r="F2135" s="75">
        <v>367.69150000000002</v>
      </c>
      <c r="G2135" s="75">
        <v>1389.8324</v>
      </c>
      <c r="H2135" s="75">
        <v>2.5654835903100794</v>
      </c>
      <c r="I2135" s="75">
        <v>3.1429624318053677</v>
      </c>
      <c r="J2135" s="44" t="s">
        <v>19</v>
      </c>
      <c r="K2135" s="334" t="s">
        <v>10707</v>
      </c>
      <c r="O2135" s="44" t="s">
        <v>3403</v>
      </c>
      <c r="P2135" s="75" t="s">
        <v>5336</v>
      </c>
    </row>
    <row r="2136" spans="1:16" ht="13" customHeight="1" x14ac:dyDescent="0.15">
      <c r="A2136" s="44">
        <v>2135</v>
      </c>
      <c r="B2136" s="215" t="s">
        <v>6939</v>
      </c>
      <c r="C2136" s="215" t="s">
        <v>6</v>
      </c>
      <c r="D2136" s="334" t="s">
        <v>3011</v>
      </c>
      <c r="F2136" s="75">
        <v>303.48034999999999</v>
      </c>
      <c r="G2136" s="75">
        <v>1409.6993500000001</v>
      </c>
      <c r="H2136" s="75">
        <v>2.482130576258581</v>
      </c>
      <c r="I2136" s="75">
        <v>3.1491264994932857</v>
      </c>
      <c r="J2136" s="44" t="s">
        <v>19</v>
      </c>
      <c r="K2136" s="334" t="s">
        <v>10707</v>
      </c>
      <c r="O2136" s="44" t="s">
        <v>3403</v>
      </c>
      <c r="P2136" s="75" t="s">
        <v>5336</v>
      </c>
    </row>
    <row r="2137" spans="1:16" ht="13" customHeight="1" x14ac:dyDescent="0.15">
      <c r="A2137" s="44">
        <v>2136</v>
      </c>
      <c r="B2137" s="215" t="s">
        <v>6939</v>
      </c>
      <c r="C2137" s="215" t="s">
        <v>6</v>
      </c>
      <c r="D2137" s="334" t="s">
        <v>3011</v>
      </c>
      <c r="F2137" s="75">
        <v>257.96265</v>
      </c>
      <c r="G2137" s="75">
        <v>1472.9648</v>
      </c>
      <c r="H2137" s="75">
        <v>2.4115568297107441</v>
      </c>
      <c r="I2137" s="75">
        <v>3.1681923684662405</v>
      </c>
      <c r="J2137" s="44" t="s">
        <v>19</v>
      </c>
      <c r="K2137" s="334" t="s">
        <v>10707</v>
      </c>
      <c r="O2137" s="44" t="s">
        <v>3403</v>
      </c>
      <c r="P2137" s="75" t="s">
        <v>5336</v>
      </c>
    </row>
    <row r="2138" spans="1:16" ht="13" customHeight="1" x14ac:dyDescent="0.15">
      <c r="A2138" s="44">
        <v>2137</v>
      </c>
      <c r="B2138" s="215" t="s">
        <v>6939</v>
      </c>
      <c r="C2138" s="215" t="s">
        <v>6</v>
      </c>
      <c r="D2138" s="334" t="s">
        <v>3011</v>
      </c>
      <c r="F2138" s="75">
        <v>250.48258999999999</v>
      </c>
      <c r="G2138" s="75">
        <v>1429.8437000000001</v>
      </c>
      <c r="H2138" s="75">
        <v>2.3987775452543905</v>
      </c>
      <c r="I2138" s="75">
        <v>3.155288566180118</v>
      </c>
      <c r="J2138" s="44" t="s">
        <v>19</v>
      </c>
      <c r="K2138" s="334" t="s">
        <v>10707</v>
      </c>
      <c r="O2138" s="44" t="s">
        <v>3403</v>
      </c>
      <c r="P2138" s="75" t="s">
        <v>5336</v>
      </c>
    </row>
    <row r="2139" spans="1:16" ht="13" customHeight="1" x14ac:dyDescent="0.15">
      <c r="A2139" s="44">
        <v>2138</v>
      </c>
      <c r="B2139" s="215" t="s">
        <v>6939</v>
      </c>
      <c r="C2139" s="215" t="s">
        <v>6</v>
      </c>
      <c r="D2139" s="334" t="s">
        <v>3011</v>
      </c>
      <c r="F2139" s="75">
        <v>232.57456999999999</v>
      </c>
      <c r="G2139" s="75">
        <v>1609.2850000000001</v>
      </c>
      <c r="H2139" s="75">
        <v>2.3665622266760011</v>
      </c>
      <c r="I2139" s="75">
        <v>3.2066329632827975</v>
      </c>
      <c r="J2139" s="44" t="s">
        <v>19</v>
      </c>
      <c r="K2139" s="334" t="s">
        <v>10707</v>
      </c>
      <c r="O2139" s="44" t="s">
        <v>3403</v>
      </c>
      <c r="P2139" s="75" t="s">
        <v>5336</v>
      </c>
    </row>
    <row r="2140" spans="1:16" ht="13" customHeight="1" x14ac:dyDescent="0.15">
      <c r="A2140" s="44">
        <v>2139</v>
      </c>
      <c r="B2140" s="215" t="s">
        <v>6939</v>
      </c>
      <c r="C2140" s="215" t="s">
        <v>6</v>
      </c>
      <c r="D2140" s="334" t="s">
        <v>3011</v>
      </c>
      <c r="F2140" s="75">
        <v>246.64920000000001</v>
      </c>
      <c r="G2140" s="75">
        <v>1759.1430499999999</v>
      </c>
      <c r="H2140" s="75">
        <v>2.392079711178055</v>
      </c>
      <c r="I2140" s="75">
        <v>3.2453011568534782</v>
      </c>
      <c r="J2140" s="44" t="s">
        <v>19</v>
      </c>
      <c r="K2140" s="334" t="s">
        <v>10707</v>
      </c>
      <c r="O2140" s="44" t="s">
        <v>3403</v>
      </c>
      <c r="P2140" s="75" t="s">
        <v>5336</v>
      </c>
    </row>
    <row r="2141" spans="1:16" ht="13" customHeight="1" x14ac:dyDescent="0.15">
      <c r="A2141" s="44">
        <v>2140</v>
      </c>
      <c r="B2141" s="215" t="s">
        <v>6939</v>
      </c>
      <c r="C2141" s="215" t="s">
        <v>6</v>
      </c>
      <c r="D2141" s="334" t="s">
        <v>3011</v>
      </c>
      <c r="F2141" s="75">
        <v>225.74521999999999</v>
      </c>
      <c r="G2141" s="75">
        <v>1758.643</v>
      </c>
      <c r="H2141" s="75">
        <v>2.3536185631955036</v>
      </c>
      <c r="I2141" s="75">
        <v>3.2451776877430483</v>
      </c>
      <c r="J2141" s="44" t="s">
        <v>19</v>
      </c>
      <c r="K2141" s="334" t="s">
        <v>10707</v>
      </c>
      <c r="O2141" s="44" t="s">
        <v>3403</v>
      </c>
      <c r="P2141" s="75" t="s">
        <v>5336</v>
      </c>
    </row>
    <row r="2142" spans="1:16" ht="13" customHeight="1" x14ac:dyDescent="0.15">
      <c r="A2142" s="44">
        <v>2141</v>
      </c>
      <c r="B2142" s="215" t="s">
        <v>6939</v>
      </c>
      <c r="C2142" s="215" t="s">
        <v>6</v>
      </c>
      <c r="D2142" s="334" t="s">
        <v>3011</v>
      </c>
      <c r="F2142" s="75">
        <v>212.83323999999999</v>
      </c>
      <c r="G2142" s="75">
        <v>1681.90905</v>
      </c>
      <c r="H2142" s="75">
        <v>2.3280394564295266</v>
      </c>
      <c r="I2142" s="75">
        <v>3.225802507424393</v>
      </c>
      <c r="J2142" s="44" t="s">
        <v>19</v>
      </c>
      <c r="K2142" s="334" t="s">
        <v>10707</v>
      </c>
      <c r="O2142" s="44" t="s">
        <v>3403</v>
      </c>
      <c r="P2142" s="75" t="s">
        <v>5336</v>
      </c>
    </row>
    <row r="2143" spans="1:16" ht="13" customHeight="1" x14ac:dyDescent="0.15">
      <c r="A2143" s="44">
        <v>2142</v>
      </c>
      <c r="B2143" s="215" t="s">
        <v>6939</v>
      </c>
      <c r="C2143" s="215" t="s">
        <v>6</v>
      </c>
      <c r="D2143" s="334" t="s">
        <v>3011</v>
      </c>
      <c r="F2143" s="75">
        <v>206.59334999999999</v>
      </c>
      <c r="G2143" s="75">
        <v>1810.98765</v>
      </c>
      <c r="H2143" s="75">
        <v>2.3151163379736026</v>
      </c>
      <c r="I2143" s="75">
        <v>3.2579154886601986</v>
      </c>
      <c r="J2143" s="44" t="s">
        <v>19</v>
      </c>
      <c r="K2143" s="334" t="s">
        <v>10707</v>
      </c>
      <c r="O2143" s="44" t="s">
        <v>3403</v>
      </c>
      <c r="P2143" s="75" t="s">
        <v>5336</v>
      </c>
    </row>
    <row r="2144" spans="1:16" ht="13" customHeight="1" x14ac:dyDescent="0.15">
      <c r="A2144" s="44">
        <v>2143</v>
      </c>
      <c r="B2144" s="215" t="s">
        <v>6939</v>
      </c>
      <c r="C2144" s="215" t="s">
        <v>6</v>
      </c>
      <c r="D2144" s="334" t="s">
        <v>3011</v>
      </c>
      <c r="F2144" s="75">
        <v>183.51453000000001</v>
      </c>
      <c r="G2144" s="75">
        <v>2037.9738500000001</v>
      </c>
      <c r="H2144" s="75">
        <v>2.2636704557761322</v>
      </c>
      <c r="I2144" s="75">
        <v>3.3091986071122315</v>
      </c>
      <c r="J2144" s="44" t="s">
        <v>19</v>
      </c>
      <c r="K2144" s="334" t="s">
        <v>10707</v>
      </c>
      <c r="O2144" s="44" t="s">
        <v>3403</v>
      </c>
      <c r="P2144" s="75" t="s">
        <v>5336</v>
      </c>
    </row>
    <row r="2145" spans="1:16" ht="13" customHeight="1" x14ac:dyDescent="0.15">
      <c r="A2145" s="44">
        <v>2144</v>
      </c>
      <c r="B2145" s="215" t="s">
        <v>6939</v>
      </c>
      <c r="C2145" s="215" t="s">
        <v>6</v>
      </c>
      <c r="D2145" s="334" t="s">
        <v>3011</v>
      </c>
      <c r="F2145" s="75">
        <v>151.50980000000001</v>
      </c>
      <c r="G2145" s="75">
        <v>1891.3679499999998</v>
      </c>
      <c r="H2145" s="75">
        <v>2.1804407249061324</v>
      </c>
      <c r="I2145" s="75">
        <v>3.2767760254657983</v>
      </c>
      <c r="J2145" s="44" t="s">
        <v>19</v>
      </c>
      <c r="K2145" s="334" t="s">
        <v>10707</v>
      </c>
      <c r="O2145" s="44" t="s">
        <v>3403</v>
      </c>
      <c r="P2145" s="75" t="s">
        <v>5336</v>
      </c>
    </row>
    <row r="2146" spans="1:16" ht="13" customHeight="1" x14ac:dyDescent="0.15">
      <c r="A2146" s="44">
        <v>2145</v>
      </c>
      <c r="B2146" s="215" t="s">
        <v>6939</v>
      </c>
      <c r="C2146" s="215" t="s">
        <v>6</v>
      </c>
      <c r="D2146" s="334" t="s">
        <v>3011</v>
      </c>
      <c r="F2146" s="75">
        <v>209.46700999999999</v>
      </c>
      <c r="G2146" s="75">
        <v>2435.3164999999999</v>
      </c>
      <c r="H2146" s="75">
        <v>2.32111563349256</v>
      </c>
      <c r="I2146" s="75">
        <v>3.386555411247238</v>
      </c>
      <c r="J2146" s="44" t="s">
        <v>19</v>
      </c>
      <c r="K2146" s="334" t="s">
        <v>10707</v>
      </c>
      <c r="O2146" s="44" t="s">
        <v>3403</v>
      </c>
      <c r="P2146" s="75" t="s">
        <v>5336</v>
      </c>
    </row>
    <row r="2147" spans="1:16" ht="13" customHeight="1" x14ac:dyDescent="0.15">
      <c r="A2147" s="44">
        <v>2146</v>
      </c>
      <c r="B2147" s="215" t="s">
        <v>6939</v>
      </c>
      <c r="C2147" s="215" t="s">
        <v>6</v>
      </c>
      <c r="D2147" s="334" t="s">
        <v>3011</v>
      </c>
      <c r="F2147" s="75">
        <v>90.271330000000006</v>
      </c>
      <c r="G2147" s="75">
        <v>2774.9745499999999</v>
      </c>
      <c r="H2147" s="75">
        <v>1.9555498411238157</v>
      </c>
      <c r="I2147" s="75">
        <v>3.4432590044513982</v>
      </c>
      <c r="J2147" s="44" t="s">
        <v>19</v>
      </c>
      <c r="K2147" s="334" t="s">
        <v>10707</v>
      </c>
      <c r="O2147" s="44" t="s">
        <v>3403</v>
      </c>
      <c r="P2147" s="75" t="s">
        <v>5336</v>
      </c>
    </row>
    <row r="2148" spans="1:16" ht="13" customHeight="1" x14ac:dyDescent="0.15">
      <c r="A2148" s="44">
        <v>2147</v>
      </c>
      <c r="B2148" s="215" t="s">
        <v>6939</v>
      </c>
      <c r="C2148" s="215" t="s">
        <v>6</v>
      </c>
      <c r="D2148" s="334" t="s">
        <v>3011</v>
      </c>
      <c r="F2148" s="75">
        <v>102.94973</v>
      </c>
      <c r="G2148" s="75">
        <v>4328.8489</v>
      </c>
      <c r="H2148" s="75">
        <v>2.012625211957801</v>
      </c>
      <c r="I2148" s="75">
        <v>3.6363724268754156</v>
      </c>
      <c r="J2148" s="44" t="s">
        <v>19</v>
      </c>
      <c r="K2148" s="334" t="s">
        <v>10707</v>
      </c>
      <c r="O2148" s="44" t="s">
        <v>3403</v>
      </c>
      <c r="P2148" s="75" t="s">
        <v>5336</v>
      </c>
    </row>
    <row r="2149" spans="1:16" ht="13" customHeight="1" x14ac:dyDescent="0.15">
      <c r="A2149" s="44">
        <v>2148</v>
      </c>
      <c r="B2149" s="215" t="s">
        <v>6939</v>
      </c>
      <c r="C2149" s="215" t="s">
        <v>6</v>
      </c>
      <c r="D2149" s="334" t="s">
        <v>3011</v>
      </c>
      <c r="F2149" s="75">
        <v>142.44570999999999</v>
      </c>
      <c r="G2149" s="75">
        <v>4333.3712500000001</v>
      </c>
      <c r="H2149" s="75">
        <v>2.15364937423971</v>
      </c>
      <c r="I2149" s="75">
        <v>3.6368258976472658</v>
      </c>
      <c r="J2149" s="44" t="s">
        <v>19</v>
      </c>
      <c r="K2149" s="334" t="s">
        <v>10707</v>
      </c>
      <c r="O2149" s="44" t="s">
        <v>3403</v>
      </c>
      <c r="P2149" s="75" t="s">
        <v>5336</v>
      </c>
    </row>
    <row r="2150" spans="1:16" ht="13" customHeight="1" x14ac:dyDescent="0.15">
      <c r="A2150" s="44">
        <v>2149</v>
      </c>
      <c r="B2150" s="215" t="s">
        <v>6939</v>
      </c>
      <c r="C2150" s="215" t="s">
        <v>6</v>
      </c>
      <c r="D2150" s="334" t="s">
        <v>3011</v>
      </c>
      <c r="F2150" s="75">
        <v>169.96763999999999</v>
      </c>
      <c r="G2150" s="75">
        <v>5027.8531000000003</v>
      </c>
      <c r="H2150" s="75">
        <v>2.2303662442771426</v>
      </c>
      <c r="I2150" s="75">
        <v>3.7013825803123725</v>
      </c>
      <c r="J2150" s="44" t="s">
        <v>19</v>
      </c>
      <c r="K2150" s="334" t="s">
        <v>10707</v>
      </c>
      <c r="O2150" s="44" t="s">
        <v>3403</v>
      </c>
      <c r="P2150" s="75" t="s">
        <v>5336</v>
      </c>
    </row>
    <row r="2151" spans="1:16" ht="13" customHeight="1" x14ac:dyDescent="0.15">
      <c r="A2151" s="44">
        <v>2150</v>
      </c>
      <c r="B2151" s="215" t="s">
        <v>6939</v>
      </c>
      <c r="C2151" s="215" t="s">
        <v>6</v>
      </c>
      <c r="D2151" s="334" t="s">
        <v>3011</v>
      </c>
      <c r="F2151" s="75">
        <v>800.63806</v>
      </c>
      <c r="G2151" s="75">
        <v>5052.96875</v>
      </c>
      <c r="H2151" s="75">
        <v>2.9034362313537714</v>
      </c>
      <c r="I2151" s="75">
        <v>3.7035466123596383</v>
      </c>
      <c r="J2151" s="44" t="s">
        <v>19</v>
      </c>
      <c r="K2151" s="334" t="s">
        <v>10707</v>
      </c>
      <c r="O2151" s="44" t="s">
        <v>3403</v>
      </c>
      <c r="P2151" s="75" t="s">
        <v>5336</v>
      </c>
    </row>
    <row r="2152" spans="1:16" ht="13" customHeight="1" x14ac:dyDescent="0.15">
      <c r="A2152" s="44">
        <v>2151</v>
      </c>
      <c r="B2152" s="215" t="s">
        <v>6939</v>
      </c>
      <c r="C2152" s="215" t="s">
        <v>6</v>
      </c>
      <c r="D2152" s="334" t="s">
        <v>3011</v>
      </c>
      <c r="F2152" s="75">
        <v>743.85449000000006</v>
      </c>
      <c r="G2152" s="75">
        <v>4691.2537499999999</v>
      </c>
      <c r="H2152" s="75">
        <v>2.8714879888112512</v>
      </c>
      <c r="I2152" s="75">
        <v>3.6712889245788594</v>
      </c>
      <c r="J2152" s="44" t="s">
        <v>19</v>
      </c>
      <c r="K2152" s="334" t="s">
        <v>10707</v>
      </c>
      <c r="O2152" s="44" t="s">
        <v>3403</v>
      </c>
      <c r="P2152" s="75" t="s">
        <v>5336</v>
      </c>
    </row>
    <row r="2153" spans="1:16" ht="13" customHeight="1" x14ac:dyDescent="0.15">
      <c r="A2153" s="44">
        <v>2152</v>
      </c>
      <c r="B2153" s="215" t="s">
        <v>6939</v>
      </c>
      <c r="C2153" s="215" t="s">
        <v>6</v>
      </c>
      <c r="D2153" s="334" t="s">
        <v>3011</v>
      </c>
      <c r="F2153" s="75">
        <v>662.22833000000003</v>
      </c>
      <c r="G2153" s="75">
        <v>2632.1938500000001</v>
      </c>
      <c r="H2153" s="75">
        <v>2.8210077558474849</v>
      </c>
      <c r="I2153" s="75">
        <v>3.42031787008067</v>
      </c>
      <c r="J2153" s="44" t="s">
        <v>19</v>
      </c>
      <c r="K2153" s="334" t="s">
        <v>10707</v>
      </c>
      <c r="O2153" s="44" t="s">
        <v>3403</v>
      </c>
      <c r="P2153" s="75" t="s">
        <v>5336</v>
      </c>
    </row>
    <row r="2154" spans="1:16" ht="13" customHeight="1" x14ac:dyDescent="0.15">
      <c r="A2154" s="44">
        <v>2153</v>
      </c>
      <c r="B2154" s="215" t="s">
        <v>6939</v>
      </c>
      <c r="C2154" s="215" t="s">
        <v>6</v>
      </c>
      <c r="D2154" s="334" t="s">
        <v>3011</v>
      </c>
      <c r="F2154" s="75">
        <v>579.6037</v>
      </c>
      <c r="G2154" s="75">
        <v>3006.1473000000001</v>
      </c>
      <c r="H2154" s="75">
        <v>2.7631311492015769</v>
      </c>
      <c r="I2154" s="75">
        <v>3.4780102570259621</v>
      </c>
      <c r="J2154" s="44" t="s">
        <v>19</v>
      </c>
      <c r="K2154" s="334" t="s">
        <v>10707</v>
      </c>
      <c r="O2154" s="44" t="s">
        <v>3403</v>
      </c>
      <c r="P2154" s="75" t="s">
        <v>5336</v>
      </c>
    </row>
    <row r="2155" spans="1:16" ht="13" customHeight="1" x14ac:dyDescent="0.15">
      <c r="A2155" s="44">
        <v>2154</v>
      </c>
      <c r="B2155" s="215" t="s">
        <v>6939</v>
      </c>
      <c r="C2155" s="215" t="s">
        <v>6</v>
      </c>
      <c r="D2155" s="334" t="s">
        <v>3011</v>
      </c>
      <c r="F2155" s="75">
        <v>444.28897000000001</v>
      </c>
      <c r="G2155" s="75">
        <v>3186.8624500000001</v>
      </c>
      <c r="H2155" s="75">
        <v>2.6476655314997117</v>
      </c>
      <c r="I2155" s="75">
        <v>3.503363319044758</v>
      </c>
      <c r="J2155" s="44" t="s">
        <v>19</v>
      </c>
      <c r="K2155" s="334" t="s">
        <v>10707</v>
      </c>
      <c r="O2155" s="44" t="s">
        <v>3403</v>
      </c>
      <c r="P2155" s="75" t="s">
        <v>5336</v>
      </c>
    </row>
    <row r="2156" spans="1:16" ht="13" customHeight="1" x14ac:dyDescent="0.15">
      <c r="A2156" s="44">
        <v>2155</v>
      </c>
      <c r="B2156" s="215" t="s">
        <v>6939</v>
      </c>
      <c r="C2156" s="215" t="s">
        <v>6</v>
      </c>
      <c r="D2156" s="334" t="s">
        <v>3011</v>
      </c>
      <c r="F2156" s="75">
        <v>268.62335000000002</v>
      </c>
      <c r="G2156" s="75">
        <v>4816.4669999999996</v>
      </c>
      <c r="H2156" s="75">
        <v>2.429143760884438</v>
      </c>
      <c r="I2156" s="75">
        <v>3.6827285890658672</v>
      </c>
      <c r="J2156" s="44" t="s">
        <v>19</v>
      </c>
      <c r="K2156" s="334" t="s">
        <v>10707</v>
      </c>
      <c r="O2156" s="44" t="s">
        <v>3403</v>
      </c>
      <c r="P2156" s="75" t="s">
        <v>5336</v>
      </c>
    </row>
    <row r="2157" spans="1:16" ht="13" customHeight="1" x14ac:dyDescent="0.15">
      <c r="A2157" s="44">
        <v>2156</v>
      </c>
      <c r="B2157" s="215" t="s">
        <v>6939</v>
      </c>
      <c r="C2157" s="215" t="s">
        <v>6</v>
      </c>
      <c r="D2157" s="334" t="s">
        <v>3011</v>
      </c>
      <c r="F2157" s="75">
        <v>268.76317999999998</v>
      </c>
      <c r="G2157" s="75">
        <v>4092.4967999999999</v>
      </c>
      <c r="H2157" s="75">
        <v>2.4293697710107995</v>
      </c>
      <c r="I2157" s="75">
        <v>3.6119883485011113</v>
      </c>
      <c r="J2157" s="44" t="s">
        <v>19</v>
      </c>
      <c r="K2157" s="334" t="s">
        <v>10707</v>
      </c>
      <c r="O2157" s="44" t="s">
        <v>3403</v>
      </c>
      <c r="P2157" s="75" t="s">
        <v>5336</v>
      </c>
    </row>
    <row r="2158" spans="1:16" ht="13" customHeight="1" x14ac:dyDescent="0.15">
      <c r="A2158" s="44">
        <v>2157</v>
      </c>
      <c r="B2158" s="215" t="s">
        <v>6939</v>
      </c>
      <c r="C2158" s="215" t="s">
        <v>6</v>
      </c>
      <c r="D2158" s="334" t="s">
        <v>3011</v>
      </c>
      <c r="F2158" s="75">
        <v>320.84262000000001</v>
      </c>
      <c r="G2158" s="75">
        <v>4094.82915</v>
      </c>
      <c r="H2158" s="75">
        <v>2.5062920541301303</v>
      </c>
      <c r="I2158" s="75">
        <v>3.6122357862526933</v>
      </c>
      <c r="J2158" s="44" t="s">
        <v>19</v>
      </c>
      <c r="K2158" s="334" t="s">
        <v>10707</v>
      </c>
      <c r="O2158" s="44" t="s">
        <v>3403</v>
      </c>
      <c r="P2158" s="75" t="s">
        <v>5336</v>
      </c>
    </row>
    <row r="2159" spans="1:16" ht="13" customHeight="1" x14ac:dyDescent="0.15">
      <c r="A2159" s="44">
        <v>2158</v>
      </c>
      <c r="B2159" s="215" t="s">
        <v>6939</v>
      </c>
      <c r="C2159" s="215" t="s">
        <v>6</v>
      </c>
      <c r="D2159" s="334" t="s">
        <v>3011</v>
      </c>
      <c r="F2159" s="75">
        <v>388.61700000000002</v>
      </c>
      <c r="G2159" s="75">
        <v>4412.23315</v>
      </c>
      <c r="H2159" s="75">
        <v>2.5895217948348024</v>
      </c>
      <c r="I2159" s="75">
        <v>3.6446584532430268</v>
      </c>
      <c r="J2159" s="44" t="s">
        <v>19</v>
      </c>
      <c r="K2159" s="334" t="s">
        <v>10707</v>
      </c>
      <c r="O2159" s="44" t="s">
        <v>3403</v>
      </c>
      <c r="P2159" s="75" t="s">
        <v>5336</v>
      </c>
    </row>
    <row r="2160" spans="1:16" ht="13" customHeight="1" x14ac:dyDescent="0.15">
      <c r="A2160" s="44">
        <v>2159</v>
      </c>
      <c r="B2160" s="215" t="s">
        <v>6939</v>
      </c>
      <c r="C2160" s="215" t="s">
        <v>6</v>
      </c>
      <c r="D2160" s="334" t="s">
        <v>3011</v>
      </c>
      <c r="F2160" s="75">
        <v>470.64116999999999</v>
      </c>
      <c r="G2160" s="75">
        <v>4970.1976999999997</v>
      </c>
      <c r="H2160" s="75">
        <v>2.6726899150239425</v>
      </c>
      <c r="I2160" s="75">
        <v>3.6963736640475009</v>
      </c>
      <c r="J2160" s="44" t="s">
        <v>19</v>
      </c>
      <c r="K2160" s="334" t="s">
        <v>10707</v>
      </c>
      <c r="O2160" s="44" t="s">
        <v>3403</v>
      </c>
      <c r="P2160" s="75" t="s">
        <v>5336</v>
      </c>
    </row>
    <row r="2161" spans="1:16" ht="13" customHeight="1" x14ac:dyDescent="0.15">
      <c r="A2161" s="44">
        <v>2160</v>
      </c>
      <c r="B2161" s="215" t="s">
        <v>6939</v>
      </c>
      <c r="C2161" s="215" t="s">
        <v>6</v>
      </c>
      <c r="D2161" s="334" t="s">
        <v>3011</v>
      </c>
      <c r="F2161" s="75">
        <v>545.44470000000001</v>
      </c>
      <c r="G2161" s="75">
        <v>5122.02675</v>
      </c>
      <c r="H2161" s="75">
        <v>2.7367507261392721</v>
      </c>
      <c r="I2161" s="75">
        <v>3.7094418422595203</v>
      </c>
      <c r="J2161" s="44" t="s">
        <v>19</v>
      </c>
      <c r="K2161" s="334" t="s">
        <v>10707</v>
      </c>
      <c r="O2161" s="44" t="s">
        <v>3403</v>
      </c>
      <c r="P2161" s="75" t="s">
        <v>5336</v>
      </c>
    </row>
    <row r="2162" spans="1:16" ht="13" customHeight="1" x14ac:dyDescent="0.15">
      <c r="A2162" s="44">
        <v>2161</v>
      </c>
      <c r="B2162" s="215" t="s">
        <v>6939</v>
      </c>
      <c r="C2162" s="215" t="s">
        <v>6</v>
      </c>
      <c r="D2162" s="334" t="s">
        <v>3011</v>
      </c>
      <c r="F2162" s="75">
        <v>545.16094999999996</v>
      </c>
      <c r="G2162" s="75">
        <v>6028.1210000000001</v>
      </c>
      <c r="H2162" s="75">
        <v>2.7365247396664887</v>
      </c>
      <c r="I2162" s="75">
        <v>3.7801819611450664</v>
      </c>
      <c r="J2162" s="44" t="s">
        <v>19</v>
      </c>
      <c r="K2162" s="334" t="s">
        <v>10707</v>
      </c>
      <c r="O2162" s="44" t="s">
        <v>3403</v>
      </c>
      <c r="P2162" s="75" t="s">
        <v>5336</v>
      </c>
    </row>
    <row r="2163" spans="1:16" ht="13" customHeight="1" x14ac:dyDescent="0.15">
      <c r="A2163" s="44">
        <v>2162</v>
      </c>
      <c r="B2163" s="215" t="s">
        <v>6939</v>
      </c>
      <c r="C2163" s="215" t="s">
        <v>6</v>
      </c>
      <c r="D2163" s="334" t="s">
        <v>3011</v>
      </c>
      <c r="F2163" s="75">
        <v>302.80630000000002</v>
      </c>
      <c r="G2163" s="75">
        <v>2827.35205</v>
      </c>
      <c r="H2163" s="75">
        <v>2.4811649065835617</v>
      </c>
      <c r="I2163" s="75">
        <v>3.451379888380973</v>
      </c>
      <c r="J2163" s="44" t="s">
        <v>19</v>
      </c>
      <c r="K2163" s="334" t="s">
        <v>10707</v>
      </c>
      <c r="O2163" s="44" t="s">
        <v>3403</v>
      </c>
      <c r="P2163" s="75" t="s">
        <v>5336</v>
      </c>
    </row>
    <row r="2164" spans="1:16" ht="13" customHeight="1" x14ac:dyDescent="0.15">
      <c r="A2164" s="44">
        <v>2163</v>
      </c>
      <c r="B2164" s="215" t="s">
        <v>6939</v>
      </c>
      <c r="C2164" s="215" t="s">
        <v>6</v>
      </c>
      <c r="D2164" s="334" t="s">
        <v>3011</v>
      </c>
      <c r="F2164" s="75">
        <v>326.15294999999998</v>
      </c>
      <c r="G2164" s="75">
        <v>2438.7840000000001</v>
      </c>
      <c r="H2164" s="75">
        <v>2.5134213109987105</v>
      </c>
      <c r="I2164" s="75">
        <v>3.3871733371066051</v>
      </c>
      <c r="J2164" s="44" t="s">
        <v>19</v>
      </c>
      <c r="K2164" s="334" t="s">
        <v>10707</v>
      </c>
      <c r="O2164" s="44" t="s">
        <v>3403</v>
      </c>
      <c r="P2164" s="75" t="s">
        <v>5336</v>
      </c>
    </row>
    <row r="2165" spans="1:16" ht="13" customHeight="1" x14ac:dyDescent="0.15">
      <c r="A2165" s="44">
        <v>2164</v>
      </c>
      <c r="B2165" s="215" t="s">
        <v>6939</v>
      </c>
      <c r="C2165" s="215" t="s">
        <v>6</v>
      </c>
      <c r="D2165" s="334" t="s">
        <v>3011</v>
      </c>
      <c r="F2165" s="75">
        <v>356.35471000000001</v>
      </c>
      <c r="G2165" s="75">
        <v>2439.4811500000001</v>
      </c>
      <c r="H2165" s="75">
        <v>2.5518825033139509</v>
      </c>
      <c r="I2165" s="75">
        <v>3.3872974666447955</v>
      </c>
      <c r="J2165" s="44" t="s">
        <v>19</v>
      </c>
      <c r="K2165" s="334" t="s">
        <v>10707</v>
      </c>
      <c r="O2165" s="44" t="s">
        <v>3403</v>
      </c>
      <c r="P2165" s="75" t="s">
        <v>5336</v>
      </c>
    </row>
    <row r="2166" spans="1:16" ht="13" customHeight="1" x14ac:dyDescent="0.15">
      <c r="A2166" s="44">
        <v>2165</v>
      </c>
      <c r="B2166" s="215" t="s">
        <v>6939</v>
      </c>
      <c r="C2166" s="215" t="s">
        <v>6</v>
      </c>
      <c r="D2166" s="334" t="s">
        <v>3011</v>
      </c>
      <c r="F2166" s="75">
        <v>395.21735000000001</v>
      </c>
      <c r="G2166" s="75">
        <v>2299.9452999999999</v>
      </c>
      <c r="H2166" s="75">
        <v>2.5968360018160599</v>
      </c>
      <c r="I2166" s="75">
        <v>3.3617175072390477</v>
      </c>
      <c r="J2166" s="44" t="s">
        <v>19</v>
      </c>
      <c r="K2166" s="334" t="s">
        <v>10707</v>
      </c>
      <c r="O2166" s="44" t="s">
        <v>3403</v>
      </c>
      <c r="P2166" s="75" t="s">
        <v>5336</v>
      </c>
    </row>
    <row r="2167" spans="1:16" ht="13" customHeight="1" x14ac:dyDescent="0.15">
      <c r="A2167" s="44">
        <v>2166</v>
      </c>
      <c r="B2167" s="215" t="s">
        <v>6940</v>
      </c>
      <c r="C2167" s="215" t="s">
        <v>6</v>
      </c>
      <c r="D2167" s="334" t="s">
        <v>3012</v>
      </c>
      <c r="E2167" s="334" t="s">
        <v>8841</v>
      </c>
      <c r="F2167" s="75">
        <v>2.5</v>
      </c>
      <c r="G2167" s="75">
        <v>50</v>
      </c>
      <c r="H2167" s="75">
        <v>0.3979400086720376</v>
      </c>
      <c r="I2167" s="75">
        <v>1.6989700043360187</v>
      </c>
      <c r="J2167" s="44" t="s">
        <v>5164</v>
      </c>
      <c r="K2167" s="334" t="s">
        <v>4968</v>
      </c>
      <c r="L2167" s="215">
        <v>58.209600000000002</v>
      </c>
      <c r="M2167" s="215">
        <v>-63.043500000000002</v>
      </c>
      <c r="O2167" s="44" t="s">
        <v>20</v>
      </c>
      <c r="P2167" s="75" t="s">
        <v>10818</v>
      </c>
    </row>
    <row r="2168" spans="1:16" ht="13" customHeight="1" x14ac:dyDescent="0.15">
      <c r="A2168" s="44">
        <v>2167</v>
      </c>
      <c r="B2168" s="215" t="s">
        <v>6940</v>
      </c>
      <c r="C2168" s="215" t="s">
        <v>6</v>
      </c>
      <c r="D2168" s="334" t="s">
        <v>3012</v>
      </c>
      <c r="E2168" s="334" t="s">
        <v>8618</v>
      </c>
      <c r="F2168" s="75">
        <v>0.6</v>
      </c>
      <c r="G2168" s="75">
        <v>120</v>
      </c>
      <c r="H2168" s="75">
        <v>-0.22184874961635639</v>
      </c>
      <c r="I2168" s="75">
        <v>2.0791812460476247</v>
      </c>
      <c r="J2168" s="44" t="s">
        <v>5164</v>
      </c>
      <c r="K2168" s="334" t="s">
        <v>4968</v>
      </c>
      <c r="L2168" s="215">
        <v>35.7883</v>
      </c>
      <c r="M2168" s="215">
        <v>139.8349</v>
      </c>
      <c r="O2168" s="44" t="s">
        <v>20</v>
      </c>
      <c r="P2168" s="75" t="s">
        <v>10819</v>
      </c>
    </row>
    <row r="2169" spans="1:16" ht="13" customHeight="1" x14ac:dyDescent="0.15">
      <c r="A2169" s="44">
        <v>2168</v>
      </c>
      <c r="B2169" s="215" t="s">
        <v>6940</v>
      </c>
      <c r="C2169" s="215" t="s">
        <v>6</v>
      </c>
      <c r="D2169" s="334" t="s">
        <v>3012</v>
      </c>
      <c r="E2169" s="334" t="s">
        <v>8425</v>
      </c>
      <c r="F2169" s="75">
        <v>1.6</v>
      </c>
      <c r="G2169" s="75">
        <v>150</v>
      </c>
      <c r="H2169" s="75">
        <v>0.20411998265592479</v>
      </c>
      <c r="I2169" s="75">
        <v>2.1760912590556813</v>
      </c>
      <c r="J2169" s="44" t="s">
        <v>5164</v>
      </c>
      <c r="K2169" s="334" t="s">
        <v>4968</v>
      </c>
      <c r="O2169" s="44" t="s">
        <v>20</v>
      </c>
      <c r="P2169" s="75" t="s">
        <v>10716</v>
      </c>
    </row>
    <row r="2170" spans="1:16" ht="13" customHeight="1" x14ac:dyDescent="0.15">
      <c r="A2170" s="44">
        <v>2169</v>
      </c>
      <c r="B2170" s="215" t="s">
        <v>6940</v>
      </c>
      <c r="C2170" s="215" t="s">
        <v>6</v>
      </c>
      <c r="D2170" s="334" t="s">
        <v>3012</v>
      </c>
      <c r="E2170" s="334" t="s">
        <v>8619</v>
      </c>
      <c r="F2170" s="75">
        <v>0.8</v>
      </c>
      <c r="G2170" s="75">
        <v>170</v>
      </c>
      <c r="H2170" s="75">
        <v>-9.6910013008056392E-2</v>
      </c>
      <c r="I2170" s="75">
        <v>2.2304489213782741</v>
      </c>
      <c r="J2170" s="44" t="s">
        <v>5164</v>
      </c>
      <c r="K2170" s="334" t="s">
        <v>4968</v>
      </c>
      <c r="L2170" s="215">
        <v>61.422699999999999</v>
      </c>
      <c r="M2170" s="215">
        <v>8.8665000000000003</v>
      </c>
      <c r="O2170" s="44" t="s">
        <v>20</v>
      </c>
      <c r="P2170" s="75" t="s">
        <v>10717</v>
      </c>
    </row>
    <row r="2171" spans="1:16" ht="13" customHeight="1" x14ac:dyDescent="0.15">
      <c r="A2171" s="44">
        <v>2170</v>
      </c>
      <c r="B2171" s="215" t="s">
        <v>6940</v>
      </c>
      <c r="C2171" s="215" t="s">
        <v>6</v>
      </c>
      <c r="D2171" s="334" t="s">
        <v>3012</v>
      </c>
      <c r="E2171" s="334" t="s">
        <v>8620</v>
      </c>
      <c r="F2171" s="75">
        <v>1.5</v>
      </c>
      <c r="G2171" s="75">
        <v>230</v>
      </c>
      <c r="H2171" s="75">
        <v>0.17609125905568124</v>
      </c>
      <c r="I2171" s="75">
        <v>2.3617278360175931</v>
      </c>
      <c r="J2171" s="44" t="s">
        <v>5164</v>
      </c>
      <c r="K2171" s="334" t="s">
        <v>4968</v>
      </c>
      <c r="L2171" s="215">
        <v>42.866199999999999</v>
      </c>
      <c r="M2171" s="215">
        <v>0.2064</v>
      </c>
      <c r="O2171" s="44" t="s">
        <v>20</v>
      </c>
      <c r="P2171" s="75" t="s">
        <v>10827</v>
      </c>
    </row>
    <row r="2172" spans="1:16" ht="13" customHeight="1" x14ac:dyDescent="0.15">
      <c r="A2172" s="44">
        <v>2171</v>
      </c>
      <c r="B2172" s="215" t="s">
        <v>6940</v>
      </c>
      <c r="C2172" s="215" t="s">
        <v>6</v>
      </c>
      <c r="D2172" s="334" t="s">
        <v>3012</v>
      </c>
      <c r="E2172" s="334" t="s">
        <v>8923</v>
      </c>
      <c r="F2172" s="75">
        <v>7.3</v>
      </c>
      <c r="G2172" s="75">
        <v>270</v>
      </c>
      <c r="H2172" s="75">
        <v>0.86332286012045589</v>
      </c>
      <c r="I2172" s="75">
        <v>2.4313637641589874</v>
      </c>
      <c r="J2172" s="44" t="s">
        <v>5164</v>
      </c>
      <c r="K2172" s="334" t="s">
        <v>4968</v>
      </c>
      <c r="L2172" s="215">
        <v>47.194299999999998</v>
      </c>
      <c r="M2172" s="215">
        <v>11.025499999999999</v>
      </c>
      <c r="O2172" s="44" t="s">
        <v>20</v>
      </c>
      <c r="P2172" s="75" t="s">
        <v>10827</v>
      </c>
    </row>
    <row r="2173" spans="1:16" ht="13" customHeight="1" x14ac:dyDescent="0.15">
      <c r="A2173" s="44">
        <v>2172</v>
      </c>
      <c r="B2173" s="215" t="s">
        <v>6940</v>
      </c>
      <c r="C2173" s="215" t="s">
        <v>6</v>
      </c>
      <c r="D2173" s="334" t="s">
        <v>3012</v>
      </c>
      <c r="E2173" s="334" t="s">
        <v>8924</v>
      </c>
      <c r="F2173" s="75">
        <v>15.8</v>
      </c>
      <c r="G2173" s="75">
        <v>350</v>
      </c>
      <c r="H2173" s="75">
        <v>1.1986570869544226</v>
      </c>
      <c r="I2173" s="75">
        <v>2.5440680443502757</v>
      </c>
      <c r="J2173" s="44" t="s">
        <v>5164</v>
      </c>
      <c r="K2173" s="334" t="s">
        <v>4968</v>
      </c>
      <c r="L2173" s="215">
        <v>54.297499999999999</v>
      </c>
      <c r="M2173" s="215">
        <v>23.6953</v>
      </c>
      <c r="O2173" s="44" t="s">
        <v>20</v>
      </c>
      <c r="P2173" s="75" t="s">
        <v>10828</v>
      </c>
    </row>
    <row r="2174" spans="1:16" ht="13" customHeight="1" x14ac:dyDescent="0.15">
      <c r="A2174" s="44">
        <v>2173</v>
      </c>
      <c r="B2174" s="215" t="s">
        <v>6940</v>
      </c>
      <c r="C2174" s="215" t="s">
        <v>6</v>
      </c>
      <c r="D2174" s="334" t="s">
        <v>3012</v>
      </c>
      <c r="E2174" s="334" t="s">
        <v>8925</v>
      </c>
      <c r="F2174" s="75">
        <v>10.5</v>
      </c>
      <c r="G2174" s="75">
        <v>410</v>
      </c>
      <c r="H2174" s="75">
        <v>1.0211892990699381</v>
      </c>
      <c r="I2174" s="75">
        <v>2.6127838567197355</v>
      </c>
      <c r="J2174" s="44" t="s">
        <v>5164</v>
      </c>
      <c r="K2174" s="334" t="s">
        <v>4968</v>
      </c>
      <c r="L2174" s="215">
        <v>54.2973</v>
      </c>
      <c r="M2174" s="215">
        <v>23.8354</v>
      </c>
      <c r="O2174" s="44" t="s">
        <v>20</v>
      </c>
      <c r="P2174" s="75" t="s">
        <v>10829</v>
      </c>
    </row>
    <row r="2175" spans="1:16" ht="13" customHeight="1" x14ac:dyDescent="0.15">
      <c r="A2175" s="44">
        <v>2174</v>
      </c>
      <c r="B2175" s="215" t="s">
        <v>6940</v>
      </c>
      <c r="C2175" s="215" t="s">
        <v>6</v>
      </c>
      <c r="D2175" s="334" t="s">
        <v>3012</v>
      </c>
      <c r="E2175" s="334" t="s">
        <v>8752</v>
      </c>
      <c r="F2175" s="75">
        <v>7.2</v>
      </c>
      <c r="G2175" s="75">
        <v>570</v>
      </c>
      <c r="H2175" s="75">
        <v>0.85733249643126852</v>
      </c>
      <c r="I2175" s="75">
        <v>2.7558748556724915</v>
      </c>
      <c r="J2175" s="44" t="s">
        <v>5164</v>
      </c>
      <c r="K2175" s="334" t="s">
        <v>4968</v>
      </c>
      <c r="L2175" s="215">
        <v>54.852600000000002</v>
      </c>
      <c r="M2175" s="215">
        <v>26.777100000000001</v>
      </c>
      <c r="O2175" s="44" t="s">
        <v>20</v>
      </c>
      <c r="P2175" s="75" t="s">
        <v>10830</v>
      </c>
    </row>
    <row r="2176" spans="1:16" ht="13" customHeight="1" x14ac:dyDescent="0.15">
      <c r="A2176" s="44">
        <v>2175</v>
      </c>
      <c r="B2176" s="215" t="s">
        <v>6940</v>
      </c>
      <c r="C2176" s="215" t="s">
        <v>6</v>
      </c>
      <c r="D2176" s="334" t="s">
        <v>3012</v>
      </c>
      <c r="E2176" s="334" t="s">
        <v>9073</v>
      </c>
      <c r="F2176" s="75">
        <v>10.6</v>
      </c>
      <c r="G2176" s="75">
        <v>640</v>
      </c>
      <c r="H2176" s="75">
        <v>1.0253058652647702</v>
      </c>
      <c r="I2176" s="75">
        <v>2.8061799739838871</v>
      </c>
      <c r="J2176" s="44" t="s">
        <v>5164</v>
      </c>
      <c r="K2176" s="334" t="s">
        <v>4968</v>
      </c>
      <c r="L2176" s="215">
        <v>58.3874</v>
      </c>
      <c r="M2176" s="215">
        <v>38.500700000000002</v>
      </c>
      <c r="O2176" s="44" t="s">
        <v>20</v>
      </c>
      <c r="P2176" s="75" t="s">
        <v>10931</v>
      </c>
    </row>
    <row r="2177" spans="1:16" ht="13" customHeight="1" x14ac:dyDescent="0.15">
      <c r="A2177" s="44">
        <v>2176</v>
      </c>
      <c r="B2177" s="215" t="s">
        <v>6940</v>
      </c>
      <c r="C2177" s="215" t="s">
        <v>6</v>
      </c>
      <c r="D2177" s="334" t="s">
        <v>3012</v>
      </c>
      <c r="E2177" s="334" t="s">
        <v>8802</v>
      </c>
      <c r="F2177" s="75">
        <v>0.8</v>
      </c>
      <c r="G2177" s="75">
        <v>790</v>
      </c>
      <c r="H2177" s="75">
        <v>-9.6910013008056392E-2</v>
      </c>
      <c r="I2177" s="75">
        <v>2.8976270912904414</v>
      </c>
      <c r="J2177" s="44" t="s">
        <v>5164</v>
      </c>
      <c r="K2177" s="334" t="s">
        <v>4968</v>
      </c>
      <c r="L2177" s="215">
        <v>47.833300000000001</v>
      </c>
      <c r="M2177" s="215">
        <v>16.75</v>
      </c>
      <c r="O2177" s="44" t="s">
        <v>20</v>
      </c>
      <c r="P2177" s="75" t="s">
        <v>10932</v>
      </c>
    </row>
    <row r="2178" spans="1:16" ht="13" customHeight="1" x14ac:dyDescent="0.15">
      <c r="A2178" s="44">
        <v>2177</v>
      </c>
      <c r="B2178" s="215" t="s">
        <v>6940</v>
      </c>
      <c r="C2178" s="215" t="s">
        <v>6</v>
      </c>
      <c r="D2178" s="334" t="s">
        <v>3012</v>
      </c>
      <c r="E2178" s="334" t="s">
        <v>8439</v>
      </c>
      <c r="F2178" s="75">
        <v>84.1</v>
      </c>
      <c r="G2178" s="75">
        <v>1070</v>
      </c>
      <c r="H2178" s="75">
        <v>1.9247959957979122</v>
      </c>
      <c r="I2178" s="75">
        <v>3.0293837776852097</v>
      </c>
      <c r="J2178" s="44" t="s">
        <v>5164</v>
      </c>
      <c r="K2178" s="334" t="s">
        <v>4968</v>
      </c>
      <c r="L2178" s="215">
        <v>36.802900000000001</v>
      </c>
      <c r="M2178" s="215">
        <v>139.42150000000001</v>
      </c>
      <c r="O2178" s="44" t="s">
        <v>20</v>
      </c>
      <c r="P2178" s="75" t="s">
        <v>10832</v>
      </c>
    </row>
    <row r="2179" spans="1:16" ht="13" customHeight="1" x14ac:dyDescent="0.15">
      <c r="A2179" s="44">
        <v>2178</v>
      </c>
      <c r="B2179" s="215" t="s">
        <v>6940</v>
      </c>
      <c r="C2179" s="215" t="s">
        <v>6</v>
      </c>
      <c r="D2179" s="334" t="s">
        <v>3012</v>
      </c>
      <c r="E2179" s="334" t="s">
        <v>8783</v>
      </c>
      <c r="F2179" s="75">
        <v>4.5999999999999996</v>
      </c>
      <c r="G2179" s="75">
        <v>1670</v>
      </c>
      <c r="H2179" s="75">
        <v>0.66275783168157409</v>
      </c>
      <c r="I2179" s="75">
        <v>3.2227164711475833</v>
      </c>
      <c r="J2179" s="44" t="s">
        <v>5164</v>
      </c>
      <c r="K2179" s="334" t="s">
        <v>4968</v>
      </c>
      <c r="L2179" s="215">
        <v>54.116700000000002</v>
      </c>
      <c r="M2179" s="215">
        <v>21.8</v>
      </c>
      <c r="O2179" s="44" t="s">
        <v>20</v>
      </c>
      <c r="P2179" s="75" t="s">
        <v>10832</v>
      </c>
    </row>
    <row r="2180" spans="1:16" ht="13" customHeight="1" x14ac:dyDescent="0.15">
      <c r="A2180" s="44">
        <v>2179</v>
      </c>
      <c r="B2180" s="215" t="s">
        <v>6940</v>
      </c>
      <c r="C2180" s="215" t="s">
        <v>6</v>
      </c>
      <c r="D2180" s="334" t="s">
        <v>3012</v>
      </c>
      <c r="E2180" s="334" t="s">
        <v>8962</v>
      </c>
      <c r="F2180" s="75">
        <v>25.9</v>
      </c>
      <c r="G2180" s="75">
        <v>1680</v>
      </c>
      <c r="H2180" s="75">
        <v>1.4132997640812519</v>
      </c>
      <c r="I2180" s="75">
        <v>3.2253092817258628</v>
      </c>
      <c r="J2180" s="44" t="s">
        <v>5164</v>
      </c>
      <c r="K2180" s="334" t="s">
        <v>4968</v>
      </c>
      <c r="L2180" s="215">
        <v>54.87</v>
      </c>
      <c r="M2180" s="215">
        <v>26.890599999999999</v>
      </c>
      <c r="O2180" s="44" t="s">
        <v>20</v>
      </c>
      <c r="P2180" s="75" t="s">
        <v>10833</v>
      </c>
    </row>
    <row r="2181" spans="1:16" ht="13" customHeight="1" x14ac:dyDescent="0.15">
      <c r="A2181" s="44">
        <v>2180</v>
      </c>
      <c r="B2181" s="215" t="s">
        <v>6940</v>
      </c>
      <c r="C2181" s="215" t="s">
        <v>6</v>
      </c>
      <c r="D2181" s="334" t="s">
        <v>3012</v>
      </c>
      <c r="E2181" s="334" t="s">
        <v>8963</v>
      </c>
      <c r="F2181" s="75">
        <v>38.299999999999997</v>
      </c>
      <c r="G2181" s="75">
        <v>1780</v>
      </c>
      <c r="H2181" s="75">
        <v>1.5831987739686226</v>
      </c>
      <c r="I2181" s="75">
        <v>3.2504200023088941</v>
      </c>
      <c r="J2181" s="44" t="s">
        <v>5164</v>
      </c>
      <c r="K2181" s="334" t="s">
        <v>4968</v>
      </c>
      <c r="L2181" s="215">
        <v>50.802</v>
      </c>
      <c r="M2181" s="215">
        <v>30.481000000000002</v>
      </c>
      <c r="O2181" s="44" t="s">
        <v>20</v>
      </c>
      <c r="P2181" s="75" t="s">
        <v>11143</v>
      </c>
    </row>
    <row r="2182" spans="1:16" ht="13" customHeight="1" x14ac:dyDescent="0.15">
      <c r="A2182" s="44">
        <v>2181</v>
      </c>
      <c r="B2182" s="215" t="s">
        <v>6940</v>
      </c>
      <c r="C2182" s="215" t="s">
        <v>6</v>
      </c>
      <c r="D2182" s="334" t="s">
        <v>3012</v>
      </c>
      <c r="E2182" s="334" t="s">
        <v>8964</v>
      </c>
      <c r="F2182" s="75">
        <v>24.2</v>
      </c>
      <c r="G2182" s="75">
        <v>1900</v>
      </c>
      <c r="H2182" s="75">
        <v>1.3838153659804313</v>
      </c>
      <c r="I2182" s="75">
        <v>3.2787536009528289</v>
      </c>
      <c r="J2182" s="44" t="s">
        <v>5164</v>
      </c>
      <c r="K2182" s="334" t="s">
        <v>4968</v>
      </c>
      <c r="L2182" s="215">
        <v>56.007100000000001</v>
      </c>
      <c r="M2182" s="215">
        <v>12.38</v>
      </c>
      <c r="O2182" s="44" t="s">
        <v>20</v>
      </c>
      <c r="P2182" s="75" t="s">
        <v>11144</v>
      </c>
    </row>
    <row r="2183" spans="1:16" ht="13" customHeight="1" x14ac:dyDescent="0.15">
      <c r="A2183" s="44">
        <v>2182</v>
      </c>
      <c r="B2183" s="215" t="s">
        <v>6940</v>
      </c>
      <c r="C2183" s="215" t="s">
        <v>6</v>
      </c>
      <c r="D2183" s="334" t="s">
        <v>3012</v>
      </c>
      <c r="E2183" s="334" t="s">
        <v>8784</v>
      </c>
      <c r="F2183" s="75">
        <v>54.6</v>
      </c>
      <c r="G2183" s="75">
        <v>1920</v>
      </c>
      <c r="H2183" s="75">
        <v>1.7371926427047373</v>
      </c>
      <c r="I2183" s="75">
        <v>3.2833012287035497</v>
      </c>
      <c r="J2183" s="44" t="s">
        <v>5164</v>
      </c>
      <c r="K2183" s="334" t="s">
        <v>4968</v>
      </c>
      <c r="L2183" s="215">
        <v>54.8474</v>
      </c>
      <c r="M2183" s="215">
        <v>26.948</v>
      </c>
      <c r="O2183" s="44" t="s">
        <v>20</v>
      </c>
      <c r="P2183" s="75" t="s">
        <v>11145</v>
      </c>
    </row>
    <row r="2184" spans="1:16" ht="13" customHeight="1" x14ac:dyDescent="0.15">
      <c r="A2184" s="44">
        <v>2183</v>
      </c>
      <c r="B2184" s="215" t="s">
        <v>6940</v>
      </c>
      <c r="C2184" s="215" t="s">
        <v>6</v>
      </c>
      <c r="D2184" s="334" t="s">
        <v>3012</v>
      </c>
      <c r="E2184" s="334" t="s">
        <v>8785</v>
      </c>
      <c r="F2184" s="75">
        <v>10.7</v>
      </c>
      <c r="G2184" s="75">
        <v>3200</v>
      </c>
      <c r="H2184" s="75">
        <v>1.0293837776852097</v>
      </c>
      <c r="I2184" s="75">
        <v>3.5051499783199058</v>
      </c>
      <c r="J2184" s="44" t="s">
        <v>5164</v>
      </c>
      <c r="K2184" s="334" t="s">
        <v>4968</v>
      </c>
      <c r="L2184" s="215">
        <v>43.053600000000003</v>
      </c>
      <c r="M2184" s="215">
        <v>-89.419899999999998</v>
      </c>
      <c r="O2184" s="44" t="s">
        <v>20</v>
      </c>
      <c r="P2184" s="75" t="s">
        <v>11065</v>
      </c>
    </row>
    <row r="2185" spans="1:16" ht="13" customHeight="1" x14ac:dyDescent="0.15">
      <c r="A2185" s="44">
        <v>2184</v>
      </c>
      <c r="B2185" s="215" t="s">
        <v>6940</v>
      </c>
      <c r="C2185" s="215" t="s">
        <v>6</v>
      </c>
      <c r="D2185" s="334" t="s">
        <v>3012</v>
      </c>
      <c r="E2185" s="334" t="s">
        <v>8800</v>
      </c>
      <c r="F2185" s="75">
        <v>48.4</v>
      </c>
      <c r="G2185" s="75">
        <v>3710.0000000000068</v>
      </c>
      <c r="H2185" s="75">
        <v>1.6848453616444126</v>
      </c>
      <c r="I2185" s="75">
        <v>3.5693739096150461</v>
      </c>
      <c r="J2185" s="44" t="s">
        <v>5164</v>
      </c>
      <c r="K2185" s="334" t="s">
        <v>4968</v>
      </c>
      <c r="L2185" s="215">
        <v>52.895600000000002</v>
      </c>
      <c r="M2185" s="215">
        <v>5.8014999999999999</v>
      </c>
      <c r="O2185" s="44" t="s">
        <v>20</v>
      </c>
      <c r="P2185" s="75" t="s">
        <v>10844</v>
      </c>
    </row>
    <row r="2186" spans="1:16" ht="13" customHeight="1" x14ac:dyDescent="0.15">
      <c r="A2186" s="44">
        <v>2185</v>
      </c>
      <c r="B2186" s="215" t="s">
        <v>6940</v>
      </c>
      <c r="C2186" s="215" t="s">
        <v>6</v>
      </c>
      <c r="D2186" s="334" t="s">
        <v>3012</v>
      </c>
      <c r="E2186" s="334" t="s">
        <v>8801</v>
      </c>
      <c r="F2186" s="75">
        <v>65.7</v>
      </c>
      <c r="G2186" s="75">
        <v>4390.0000000000055</v>
      </c>
      <c r="H2186" s="75">
        <v>1.8175653695597809</v>
      </c>
      <c r="I2186" s="75">
        <v>3.6424645202421213</v>
      </c>
      <c r="J2186" s="44" t="s">
        <v>5164</v>
      </c>
      <c r="K2186" s="334" t="s">
        <v>4968</v>
      </c>
      <c r="L2186" s="215">
        <v>36.048900000000003</v>
      </c>
      <c r="M2186" s="215">
        <v>138.0849</v>
      </c>
      <c r="O2186" s="44" t="s">
        <v>20</v>
      </c>
      <c r="P2186" s="75" t="s">
        <v>10845</v>
      </c>
    </row>
    <row r="2187" spans="1:16" ht="13" customHeight="1" x14ac:dyDescent="0.15">
      <c r="A2187" s="44">
        <v>2186</v>
      </c>
      <c r="B2187" s="215" t="s">
        <v>6940</v>
      </c>
      <c r="C2187" s="215" t="s">
        <v>6</v>
      </c>
      <c r="D2187" s="334" t="s">
        <v>3012</v>
      </c>
      <c r="E2187" s="334" t="s">
        <v>8742</v>
      </c>
      <c r="F2187" s="75">
        <v>31.9</v>
      </c>
      <c r="G2187" s="75">
        <v>4390.0000000000055</v>
      </c>
      <c r="H2187" s="75">
        <v>1.503790683057181</v>
      </c>
      <c r="I2187" s="75">
        <v>3.6424645202421213</v>
      </c>
      <c r="J2187" s="44" t="s">
        <v>5164</v>
      </c>
      <c r="K2187" s="334" t="s">
        <v>4968</v>
      </c>
      <c r="L2187" s="215">
        <v>47.692799999999998</v>
      </c>
      <c r="M2187" s="215">
        <v>42.231499999999997</v>
      </c>
      <c r="O2187" s="44" t="s">
        <v>20</v>
      </c>
      <c r="P2187" s="75" t="s">
        <v>10846</v>
      </c>
    </row>
    <row r="2188" spans="1:16" ht="13" customHeight="1" x14ac:dyDescent="0.15">
      <c r="A2188" s="44">
        <v>2187</v>
      </c>
      <c r="B2188" s="215" t="s">
        <v>6940</v>
      </c>
      <c r="C2188" s="215" t="s">
        <v>6</v>
      </c>
      <c r="D2188" s="334" t="s">
        <v>3012</v>
      </c>
      <c r="E2188" s="334" t="s">
        <v>8732</v>
      </c>
      <c r="F2188" s="75">
        <v>70.8</v>
      </c>
      <c r="G2188" s="75">
        <v>4740.0000000000073</v>
      </c>
      <c r="H2188" s="75">
        <v>1.8500332576897689</v>
      </c>
      <c r="I2188" s="75">
        <v>3.6757783416740852</v>
      </c>
      <c r="J2188" s="44" t="s">
        <v>5164</v>
      </c>
      <c r="K2188" s="334" t="s">
        <v>4968</v>
      </c>
      <c r="L2188" s="215">
        <v>34.579000000000001</v>
      </c>
      <c r="M2188" s="215">
        <v>133.93780000000001</v>
      </c>
      <c r="O2188" s="44" t="s">
        <v>20</v>
      </c>
      <c r="P2188" s="75" t="s">
        <v>10885</v>
      </c>
    </row>
    <row r="2189" spans="1:16" ht="13" customHeight="1" x14ac:dyDescent="0.15">
      <c r="A2189" s="44">
        <v>2188</v>
      </c>
      <c r="B2189" s="215" t="s">
        <v>6940</v>
      </c>
      <c r="C2189" s="215" t="s">
        <v>6</v>
      </c>
      <c r="D2189" s="334" t="s">
        <v>3012</v>
      </c>
      <c r="E2189" s="334" t="s">
        <v>8741</v>
      </c>
      <c r="F2189" s="75">
        <v>74</v>
      </c>
      <c r="G2189" s="75">
        <v>6190</v>
      </c>
      <c r="H2189" s="75">
        <v>1.8692317197309762</v>
      </c>
      <c r="I2189" s="75">
        <v>3.7916906490201181</v>
      </c>
      <c r="J2189" s="44" t="s">
        <v>5164</v>
      </c>
      <c r="K2189" s="334" t="s">
        <v>4968</v>
      </c>
      <c r="L2189" s="215">
        <v>32.832599999999999</v>
      </c>
      <c r="M2189" s="215">
        <v>35.583500000000001</v>
      </c>
      <c r="O2189" s="44" t="s">
        <v>20</v>
      </c>
      <c r="P2189" s="75" t="s">
        <v>10886</v>
      </c>
    </row>
    <row r="2190" spans="1:16" ht="13" customHeight="1" x14ac:dyDescent="0.15">
      <c r="A2190" s="44">
        <v>2189</v>
      </c>
      <c r="B2190" s="215" t="s">
        <v>6940</v>
      </c>
      <c r="C2190" s="215" t="s">
        <v>6</v>
      </c>
      <c r="D2190" s="334" t="s">
        <v>3012</v>
      </c>
      <c r="E2190" s="334" t="s">
        <v>8840</v>
      </c>
      <c r="F2190" s="75">
        <v>199.6</v>
      </c>
      <c r="G2190" s="75">
        <v>14030</v>
      </c>
      <c r="H2190" s="75">
        <v>2.3001605369513523</v>
      </c>
      <c r="I2190" s="75">
        <v>4.1470576710283602</v>
      </c>
      <c r="J2190" s="44" t="s">
        <v>5164</v>
      </c>
      <c r="K2190" s="334" t="s">
        <v>4968</v>
      </c>
      <c r="L2190" s="215">
        <v>9.1999999999999998E-3</v>
      </c>
      <c r="M2190" s="215">
        <v>30.2013</v>
      </c>
      <c r="O2190" s="44" t="s">
        <v>20</v>
      </c>
      <c r="P2190" s="75" t="s">
        <v>10781</v>
      </c>
    </row>
    <row r="2191" spans="1:16" ht="13" customHeight="1" x14ac:dyDescent="0.15">
      <c r="A2191" s="44">
        <v>2190</v>
      </c>
      <c r="B2191" s="215" t="s">
        <v>6941</v>
      </c>
      <c r="C2191" s="215" t="s">
        <v>6</v>
      </c>
      <c r="D2191" s="334" t="s">
        <v>3013</v>
      </c>
      <c r="E2191" s="334" t="s">
        <v>5872</v>
      </c>
      <c r="F2191" s="75">
        <v>4.8006634165355129</v>
      </c>
      <c r="G2191" s="75">
        <v>30.801275590051507</v>
      </c>
      <c r="H2191" s="75">
        <v>0.68130125784053519</v>
      </c>
      <c r="I2191" s="75">
        <v>1.4885687025474963</v>
      </c>
      <c r="J2191" s="44" t="s">
        <v>21</v>
      </c>
      <c r="K2191" s="334" t="s">
        <v>4968</v>
      </c>
      <c r="L2191" s="215">
        <v>34.316666666666649</v>
      </c>
      <c r="M2191" s="215">
        <v>-84.86666666666666</v>
      </c>
      <c r="O2191" s="44" t="s">
        <v>22</v>
      </c>
      <c r="P2191" s="75" t="s">
        <v>10818</v>
      </c>
    </row>
    <row r="2192" spans="1:16" ht="13" customHeight="1" x14ac:dyDescent="0.15">
      <c r="A2192" s="44">
        <v>2191</v>
      </c>
      <c r="B2192" s="215" t="s">
        <v>6941</v>
      </c>
      <c r="C2192" s="215" t="s">
        <v>6</v>
      </c>
      <c r="D2192" s="334" t="s">
        <v>3013</v>
      </c>
      <c r="E2192" s="334" t="s">
        <v>5935</v>
      </c>
      <c r="F2192" s="75">
        <v>85.290370307056705</v>
      </c>
      <c r="G2192" s="75">
        <v>89.90834429518037</v>
      </c>
      <c r="H2192" s="75">
        <v>1.9309000000000001</v>
      </c>
      <c r="I2192" s="75">
        <v>1.9538000000000002</v>
      </c>
      <c r="J2192" s="44" t="s">
        <v>21</v>
      </c>
      <c r="K2192" s="334" t="s">
        <v>4968</v>
      </c>
      <c r="L2192" s="215">
        <v>48.15</v>
      </c>
      <c r="M2192" s="215">
        <v>9.6666666666666696</v>
      </c>
      <c r="O2192" s="44" t="s">
        <v>22</v>
      </c>
      <c r="P2192" s="75" t="s">
        <v>10782</v>
      </c>
    </row>
    <row r="2193" spans="1:16" ht="13" customHeight="1" x14ac:dyDescent="0.15">
      <c r="A2193" s="44">
        <v>2192</v>
      </c>
      <c r="B2193" s="215" t="s">
        <v>6941</v>
      </c>
      <c r="C2193" s="215" t="s">
        <v>6</v>
      </c>
      <c r="D2193" s="334" t="s">
        <v>3013</v>
      </c>
      <c r="E2193" s="334" t="s">
        <v>5735</v>
      </c>
      <c r="F2193" s="75">
        <v>0.17753416257694007</v>
      </c>
      <c r="G2193" s="75">
        <v>0.92009537678644782</v>
      </c>
      <c r="H2193" s="75">
        <v>-0.75071806406765162</v>
      </c>
      <c r="I2193" s="75">
        <v>-3.6167151496720465E-2</v>
      </c>
      <c r="J2193" s="44" t="s">
        <v>21</v>
      </c>
      <c r="K2193" s="334" t="s">
        <v>4968</v>
      </c>
      <c r="L2193" s="215">
        <v>67</v>
      </c>
      <c r="M2193" s="215">
        <v>-33</v>
      </c>
      <c r="O2193" s="44" t="s">
        <v>22</v>
      </c>
      <c r="P2193" s="75" t="s">
        <v>10832</v>
      </c>
    </row>
    <row r="2194" spans="1:16" ht="13" customHeight="1" x14ac:dyDescent="0.15">
      <c r="A2194" s="44">
        <v>2193</v>
      </c>
      <c r="B2194" s="215" t="s">
        <v>6941</v>
      </c>
      <c r="C2194" s="215" t="s">
        <v>6</v>
      </c>
      <c r="D2194" s="334" t="s">
        <v>3013</v>
      </c>
      <c r="E2194" s="334" t="s">
        <v>6012</v>
      </c>
      <c r="F2194" s="75">
        <v>515.94600294979011</v>
      </c>
      <c r="G2194" s="75">
        <v>531.01420901458994</v>
      </c>
      <c r="H2194" s="75">
        <v>2.7126042523093212</v>
      </c>
      <c r="I2194" s="75">
        <v>2.7251061422002403</v>
      </c>
      <c r="J2194" s="44" t="s">
        <v>21</v>
      </c>
      <c r="K2194" s="334" t="s">
        <v>4968</v>
      </c>
      <c r="L2194" s="215">
        <v>13.666666666666671</v>
      </c>
      <c r="M2194" s="215">
        <v>14</v>
      </c>
      <c r="O2194" s="44" t="s">
        <v>22</v>
      </c>
      <c r="P2194" s="75" t="s">
        <v>10582</v>
      </c>
    </row>
    <row r="2195" spans="1:16" ht="13" customHeight="1" x14ac:dyDescent="0.15">
      <c r="A2195" s="44">
        <v>2194</v>
      </c>
      <c r="B2195" s="215" t="s">
        <v>6941</v>
      </c>
      <c r="C2195" s="215" t="s">
        <v>6</v>
      </c>
      <c r="D2195" s="334" t="s">
        <v>3013</v>
      </c>
      <c r="E2195" s="334" t="s">
        <v>5767</v>
      </c>
      <c r="F2195" s="75">
        <v>3.1870244430546029</v>
      </c>
      <c r="G2195" s="75">
        <v>6.2204484018253545</v>
      </c>
      <c r="H2195" s="75">
        <v>0.50338539433128726</v>
      </c>
      <c r="I2195" s="75">
        <v>0.79382169199297059</v>
      </c>
      <c r="J2195" s="44" t="s">
        <v>21</v>
      </c>
      <c r="K2195" s="334" t="s">
        <v>4968</v>
      </c>
      <c r="L2195" s="215">
        <v>74.066666666666663</v>
      </c>
      <c r="M2195" s="215">
        <v>-94.883333333333326</v>
      </c>
      <c r="O2195" s="44" t="s">
        <v>22</v>
      </c>
      <c r="P2195" s="75" t="s">
        <v>11154</v>
      </c>
    </row>
    <row r="2196" spans="1:16" ht="13" customHeight="1" x14ac:dyDescent="0.15">
      <c r="A2196" s="44">
        <v>2195</v>
      </c>
      <c r="B2196" s="215" t="s">
        <v>6941</v>
      </c>
      <c r="C2196" s="215" t="s">
        <v>6</v>
      </c>
      <c r="D2196" s="334" t="s">
        <v>3013</v>
      </c>
      <c r="E2196" s="334" t="s">
        <v>5780</v>
      </c>
      <c r="F2196" s="75">
        <v>0.95697369458765758</v>
      </c>
      <c r="G2196" s="75">
        <v>10</v>
      </c>
      <c r="H2196" s="75">
        <v>-1.9099999999999954E-2</v>
      </c>
      <c r="I2196" s="75">
        <v>1</v>
      </c>
      <c r="J2196" s="44" t="s">
        <v>21</v>
      </c>
      <c r="K2196" s="334" t="s">
        <v>4968</v>
      </c>
      <c r="L2196" s="215">
        <v>-38.1</v>
      </c>
      <c r="M2196" s="215">
        <v>143.61666666666667</v>
      </c>
      <c r="O2196" s="44" t="s">
        <v>22</v>
      </c>
      <c r="P2196" s="75" t="s">
        <v>11155</v>
      </c>
    </row>
    <row r="2197" spans="1:16" ht="13" customHeight="1" x14ac:dyDescent="0.15">
      <c r="A2197" s="44">
        <v>2196</v>
      </c>
      <c r="B2197" s="215" t="s">
        <v>6941</v>
      </c>
      <c r="C2197" s="215" t="s">
        <v>6</v>
      </c>
      <c r="D2197" s="334" t="s">
        <v>3013</v>
      </c>
      <c r="E2197" s="334" t="s">
        <v>5845</v>
      </c>
      <c r="F2197" s="75">
        <v>28.701196364644385</v>
      </c>
      <c r="G2197" s="75">
        <v>52.504919867476268</v>
      </c>
      <c r="H2197" s="75">
        <v>1.4579</v>
      </c>
      <c r="I2197" s="75">
        <v>1.7202000000000002</v>
      </c>
      <c r="J2197" s="44" t="s">
        <v>21</v>
      </c>
      <c r="K2197" s="334" t="s">
        <v>4968</v>
      </c>
      <c r="L2197" s="215">
        <v>45</v>
      </c>
      <c r="M2197" s="215">
        <v>-84</v>
      </c>
      <c r="O2197" s="44" t="s">
        <v>22</v>
      </c>
      <c r="P2197" s="75" t="s">
        <v>11156</v>
      </c>
    </row>
    <row r="2198" spans="1:16" ht="13" customHeight="1" x14ac:dyDescent="0.15">
      <c r="A2198" s="44">
        <v>2197</v>
      </c>
      <c r="B2198" s="215" t="s">
        <v>6941</v>
      </c>
      <c r="C2198" s="215" t="s">
        <v>6</v>
      </c>
      <c r="D2198" s="334" t="s">
        <v>3013</v>
      </c>
      <c r="E2198" s="334" t="s">
        <v>5847</v>
      </c>
      <c r="F2198" s="75">
        <v>114.79523570777592</v>
      </c>
      <c r="G2198" s="75">
        <v>436.02184022880152</v>
      </c>
      <c r="H2198" s="75">
        <v>2.0599238641180602</v>
      </c>
      <c r="I2198" s="75">
        <v>2.6395082435192627</v>
      </c>
      <c r="J2198" s="44" t="s">
        <v>21</v>
      </c>
      <c r="K2198" s="334" t="s">
        <v>4968</v>
      </c>
      <c r="L2198" s="215">
        <v>57.65</v>
      </c>
      <c r="M2198" s="215">
        <v>12.233333333333329</v>
      </c>
      <c r="O2198" s="44" t="s">
        <v>22</v>
      </c>
      <c r="P2198" s="75" t="s">
        <v>11144</v>
      </c>
    </row>
    <row r="2199" spans="1:16" ht="13" customHeight="1" x14ac:dyDescent="0.15">
      <c r="A2199" s="44">
        <v>2198</v>
      </c>
      <c r="B2199" s="215" t="s">
        <v>6941</v>
      </c>
      <c r="C2199" s="215" t="s">
        <v>6</v>
      </c>
      <c r="D2199" s="334" t="s">
        <v>3013</v>
      </c>
      <c r="E2199" s="334" t="s">
        <v>5475</v>
      </c>
      <c r="F2199" s="75">
        <v>5.591135275705601</v>
      </c>
      <c r="G2199" s="75">
        <v>223.97523451784213</v>
      </c>
      <c r="H2199" s="75">
        <v>0.74750000000000005</v>
      </c>
      <c r="I2199" s="75">
        <v>2.3502000000000001</v>
      </c>
      <c r="J2199" s="44" t="s">
        <v>21</v>
      </c>
      <c r="K2199" s="334" t="s">
        <v>4968</v>
      </c>
      <c r="L2199" s="215">
        <v>0</v>
      </c>
      <c r="M2199" s="215">
        <v>30.2</v>
      </c>
      <c r="O2199" s="44" t="s">
        <v>22</v>
      </c>
      <c r="P2199" s="75" t="s">
        <v>10781</v>
      </c>
    </row>
    <row r="2200" spans="1:16" ht="13" customHeight="1" x14ac:dyDescent="0.15">
      <c r="A2200" s="44">
        <v>2199</v>
      </c>
      <c r="B2200" s="215" t="s">
        <v>6941</v>
      </c>
      <c r="C2200" s="215" t="s">
        <v>6</v>
      </c>
      <c r="D2200" s="334" t="s">
        <v>3013</v>
      </c>
      <c r="E2200" s="334" t="s">
        <v>5616</v>
      </c>
      <c r="F2200" s="75">
        <v>18.318925649537437</v>
      </c>
      <c r="G2200" s="75">
        <v>126.99891189181123</v>
      </c>
      <c r="H2200" s="75">
        <v>1.2629000000000001</v>
      </c>
      <c r="I2200" s="75">
        <v>2.1038000000000001</v>
      </c>
      <c r="J2200" s="44" t="s">
        <v>21</v>
      </c>
      <c r="K2200" s="334" t="s">
        <v>4968</v>
      </c>
      <c r="L2200" s="215">
        <v>-44.983333333333327</v>
      </c>
      <c r="M2200" s="215">
        <v>168.81666666666669</v>
      </c>
      <c r="O2200" s="44" t="s">
        <v>22</v>
      </c>
      <c r="P2200" s="75" t="s">
        <v>11157</v>
      </c>
    </row>
    <row r="2201" spans="1:16" ht="13" customHeight="1" x14ac:dyDescent="0.15">
      <c r="A2201" s="44">
        <v>2200</v>
      </c>
      <c r="B2201" s="215" t="s">
        <v>6941</v>
      </c>
      <c r="C2201" s="215" t="s">
        <v>6</v>
      </c>
      <c r="D2201" s="334" t="s">
        <v>3013</v>
      </c>
      <c r="E2201" s="334" t="s">
        <v>5728</v>
      </c>
      <c r="F2201" s="75">
        <v>10.201221391970067</v>
      </c>
      <c r="G2201" s="75">
        <v>379.98241823682901</v>
      </c>
      <c r="H2201" s="75">
        <v>1.0086521729419726</v>
      </c>
      <c r="I2201" s="75">
        <v>2.5797635023026642</v>
      </c>
      <c r="J2201" s="44" t="s">
        <v>21</v>
      </c>
      <c r="K2201" s="334" t="s">
        <v>4968</v>
      </c>
      <c r="L2201" s="215">
        <v>36</v>
      </c>
      <c r="M2201" s="215">
        <v>140.25</v>
      </c>
      <c r="O2201" s="44" t="s">
        <v>22</v>
      </c>
      <c r="P2201" s="75" t="s">
        <v>11158</v>
      </c>
    </row>
    <row r="2202" spans="1:16" ht="13" customHeight="1" x14ac:dyDescent="0.15">
      <c r="A2202" s="44">
        <v>2201</v>
      </c>
      <c r="B2202" s="215" t="s">
        <v>6941</v>
      </c>
      <c r="C2202" s="215" t="s">
        <v>6</v>
      </c>
      <c r="D2202" s="334" t="s">
        <v>3013</v>
      </c>
      <c r="E2202" s="334" t="s">
        <v>5631</v>
      </c>
      <c r="F2202" s="75">
        <v>150.00301904559484</v>
      </c>
      <c r="G2202" s="75">
        <v>600.06735386411674</v>
      </c>
      <c r="H2202" s="75">
        <v>2.1760999999999999</v>
      </c>
      <c r="I2202" s="75">
        <v>2.7782</v>
      </c>
      <c r="J2202" s="44" t="s">
        <v>21</v>
      </c>
      <c r="K2202" s="334" t="s">
        <v>4968</v>
      </c>
      <c r="L2202" s="215">
        <v>32.816666666666649</v>
      </c>
      <c r="M2202" s="215">
        <v>35.366666666666653</v>
      </c>
      <c r="O2202" s="44" t="s">
        <v>22</v>
      </c>
      <c r="P2202" s="75" t="s">
        <v>11159</v>
      </c>
    </row>
    <row r="2203" spans="1:16" ht="13" customHeight="1" x14ac:dyDescent="0.15">
      <c r="A2203" s="44">
        <v>2202</v>
      </c>
      <c r="B2203" s="215" t="s">
        <v>6941</v>
      </c>
      <c r="C2203" s="215" t="s">
        <v>6</v>
      </c>
      <c r="D2203" s="334" t="s">
        <v>3013</v>
      </c>
      <c r="E2203" s="334" t="s">
        <v>5694</v>
      </c>
      <c r="F2203" s="75">
        <v>0.89181041732818511</v>
      </c>
      <c r="G2203" s="75">
        <v>25.12768732537144</v>
      </c>
      <c r="H2203" s="75">
        <v>-4.9727458918769563E-2</v>
      </c>
      <c r="I2203" s="75">
        <v>1.4001525193109083</v>
      </c>
      <c r="J2203" s="44" t="s">
        <v>21</v>
      </c>
      <c r="K2203" s="334" t="s">
        <v>4968</v>
      </c>
      <c r="L2203" s="215">
        <v>65</v>
      </c>
      <c r="M2203" s="215">
        <v>35</v>
      </c>
      <c r="O2203" s="44" t="s">
        <v>22</v>
      </c>
      <c r="P2203" s="75" t="s">
        <v>10798</v>
      </c>
    </row>
    <row r="2204" spans="1:16" ht="13" customHeight="1" x14ac:dyDescent="0.15">
      <c r="A2204" s="44">
        <v>2203</v>
      </c>
      <c r="B2204" s="215" t="s">
        <v>6941</v>
      </c>
      <c r="C2204" s="215" t="s">
        <v>6</v>
      </c>
      <c r="D2204" s="334" t="s">
        <v>3013</v>
      </c>
      <c r="E2204" s="334" t="s">
        <v>5359</v>
      </c>
      <c r="F2204" s="75">
        <v>0.48074920784840353</v>
      </c>
      <c r="G2204" s="75">
        <v>19.497547393802421</v>
      </c>
      <c r="H2204" s="75">
        <v>-0.31808142269499601</v>
      </c>
      <c r="I2204" s="75">
        <v>1.2899799846790223</v>
      </c>
      <c r="J2204" s="44" t="s">
        <v>21</v>
      </c>
      <c r="K2204" s="334" t="s">
        <v>4968</v>
      </c>
      <c r="L2204" s="215">
        <v>65</v>
      </c>
      <c r="M2204" s="215">
        <v>35</v>
      </c>
      <c r="O2204" s="44" t="s">
        <v>22</v>
      </c>
      <c r="P2204" s="75" t="s">
        <v>10999</v>
      </c>
    </row>
    <row r="2205" spans="1:16" ht="13" customHeight="1" x14ac:dyDescent="0.15">
      <c r="A2205" s="44">
        <v>2204</v>
      </c>
      <c r="B2205" s="215" t="s">
        <v>6941</v>
      </c>
      <c r="C2205" s="215" t="s">
        <v>6</v>
      </c>
      <c r="D2205" s="334" t="s">
        <v>3013</v>
      </c>
      <c r="E2205" s="334" t="s">
        <v>5593</v>
      </c>
      <c r="F2205" s="75">
        <v>6.901243714344397</v>
      </c>
      <c r="G2205" s="75">
        <v>17.801275173434103</v>
      </c>
      <c r="H2205" s="75">
        <v>0.83892736459278261</v>
      </c>
      <c r="I2205" s="75">
        <v>1.2504511135982193</v>
      </c>
      <c r="J2205" s="44" t="s">
        <v>21</v>
      </c>
      <c r="K2205" s="334" t="s">
        <v>4968</v>
      </c>
      <c r="L2205" s="215">
        <v>63.25</v>
      </c>
      <c r="M2205" s="215">
        <v>10.43333333333333</v>
      </c>
      <c r="O2205" s="44" t="s">
        <v>22</v>
      </c>
      <c r="P2205" s="75" t="s">
        <v>11000</v>
      </c>
    </row>
    <row r="2206" spans="1:16" ht="13" customHeight="1" x14ac:dyDescent="0.15">
      <c r="A2206" s="44">
        <v>2205</v>
      </c>
      <c r="B2206" s="215" t="s">
        <v>6941</v>
      </c>
      <c r="C2206" s="215" t="s">
        <v>6</v>
      </c>
      <c r="D2206" s="334" t="s">
        <v>3013</v>
      </c>
      <c r="E2206" s="334" t="s">
        <v>5848</v>
      </c>
      <c r="F2206" s="75">
        <v>11.901245069175399</v>
      </c>
      <c r="G2206" s="75">
        <v>166.3088560261946</v>
      </c>
      <c r="H2206" s="75">
        <v>1.0755923982317703</v>
      </c>
      <c r="I2206" s="75">
        <v>2.2209153762243425</v>
      </c>
      <c r="J2206" s="44" t="s">
        <v>21</v>
      </c>
      <c r="K2206" s="334" t="s">
        <v>4968</v>
      </c>
      <c r="L2206" s="215">
        <v>51</v>
      </c>
      <c r="M2206" s="215">
        <v>-98.133333333333326</v>
      </c>
      <c r="O2206" s="44" t="s">
        <v>22</v>
      </c>
      <c r="P2206" s="75" t="s">
        <v>10875</v>
      </c>
    </row>
    <row r="2207" spans="1:16" ht="13" customHeight="1" x14ac:dyDescent="0.15">
      <c r="A2207" s="44">
        <v>2206</v>
      </c>
      <c r="B2207" s="215" t="s">
        <v>6941</v>
      </c>
      <c r="C2207" s="215" t="s">
        <v>6</v>
      </c>
      <c r="D2207" s="334" t="s">
        <v>3013</v>
      </c>
      <c r="E2207" s="334" t="s">
        <v>5594</v>
      </c>
      <c r="F2207" s="75">
        <v>5.2703946362798888</v>
      </c>
      <c r="G2207" s="75">
        <v>17.061516215940799</v>
      </c>
      <c r="H2207" s="75">
        <v>0.72184313550513679</v>
      </c>
      <c r="I2207" s="75">
        <v>1.2320176232533471</v>
      </c>
      <c r="J2207" s="44" t="s">
        <v>21</v>
      </c>
      <c r="K2207" s="334" t="s">
        <v>4968</v>
      </c>
      <c r="L2207" s="215">
        <v>49.3</v>
      </c>
      <c r="M2207" s="215">
        <v>-122.55</v>
      </c>
      <c r="O2207" s="44" t="s">
        <v>22</v>
      </c>
      <c r="P2207" s="75" t="s">
        <v>10802</v>
      </c>
    </row>
    <row r="2208" spans="1:16" ht="13" customHeight="1" x14ac:dyDescent="0.15">
      <c r="A2208" s="44">
        <v>2207</v>
      </c>
      <c r="B2208" s="215" t="s">
        <v>6941</v>
      </c>
      <c r="C2208" s="215" t="s">
        <v>6</v>
      </c>
      <c r="D2208" s="334" t="s">
        <v>3013</v>
      </c>
      <c r="E2208" s="334" t="s">
        <v>5171</v>
      </c>
      <c r="F2208" s="75">
        <v>11.559933882142689</v>
      </c>
      <c r="G2208" s="75">
        <v>29.760951732247115</v>
      </c>
      <c r="H2208" s="75">
        <v>1.0629553501136881</v>
      </c>
      <c r="I2208" s="75">
        <v>1.4736468154979701</v>
      </c>
      <c r="J2208" s="44" t="s">
        <v>21</v>
      </c>
      <c r="K2208" s="334" t="s">
        <v>4968</v>
      </c>
      <c r="L2208" s="215">
        <v>45</v>
      </c>
      <c r="M2208" s="215">
        <v>-72.25</v>
      </c>
      <c r="O2208" s="44" t="s">
        <v>22</v>
      </c>
      <c r="P2208" s="75" t="s">
        <v>10803</v>
      </c>
    </row>
    <row r="2209" spans="1:16" ht="13" customHeight="1" x14ac:dyDescent="0.15">
      <c r="A2209" s="44">
        <v>2208</v>
      </c>
      <c r="B2209" s="215" t="s">
        <v>6941</v>
      </c>
      <c r="C2209" s="215" t="s">
        <v>6</v>
      </c>
      <c r="D2209" s="334" t="s">
        <v>3013</v>
      </c>
      <c r="E2209" s="334" t="s">
        <v>5926</v>
      </c>
      <c r="F2209" s="75">
        <v>25.010950627455617</v>
      </c>
      <c r="G2209" s="75">
        <v>466.92994358602067</v>
      </c>
      <c r="H2209" s="75">
        <v>1.3981301989041244</v>
      </c>
      <c r="I2209" s="75">
        <v>2.6692517255418422</v>
      </c>
      <c r="J2209" s="44" t="s">
        <v>21</v>
      </c>
      <c r="K2209" s="334" t="s">
        <v>4968</v>
      </c>
      <c r="L2209" s="215">
        <v>53</v>
      </c>
      <c r="M2209" s="215">
        <v>21.366666666666671</v>
      </c>
      <c r="O2209" s="44" t="s">
        <v>22</v>
      </c>
      <c r="P2209" s="75" t="s">
        <v>10804</v>
      </c>
    </row>
    <row r="2210" spans="1:16" ht="13" customHeight="1" x14ac:dyDescent="0.15">
      <c r="A2210" s="44">
        <v>2209</v>
      </c>
      <c r="B2210" s="215" t="s">
        <v>6941</v>
      </c>
      <c r="C2210" s="215" t="s">
        <v>6</v>
      </c>
      <c r="D2210" s="334" t="s">
        <v>3013</v>
      </c>
      <c r="E2210" s="334" t="s">
        <v>5733</v>
      </c>
      <c r="F2210" s="75">
        <v>3.9720204474571217</v>
      </c>
      <c r="G2210" s="75">
        <v>50.385000944908967</v>
      </c>
      <c r="H2210" s="75">
        <v>0.59901147552196876</v>
      </c>
      <c r="I2210" s="75">
        <v>1.7023012710420065</v>
      </c>
      <c r="J2210" s="44" t="s">
        <v>21</v>
      </c>
      <c r="K2210" s="334" t="s">
        <v>4968</v>
      </c>
      <c r="L2210" s="215">
        <v>43.95</v>
      </c>
      <c r="M2210" s="215">
        <v>-72</v>
      </c>
      <c r="O2210" s="44" t="s">
        <v>22</v>
      </c>
      <c r="P2210" s="75" t="s">
        <v>10805</v>
      </c>
    </row>
    <row r="2211" spans="1:16" ht="13" customHeight="1" x14ac:dyDescent="0.15">
      <c r="A2211" s="44">
        <v>2210</v>
      </c>
      <c r="B2211" s="215" t="s">
        <v>6941</v>
      </c>
      <c r="C2211" s="215" t="s">
        <v>6</v>
      </c>
      <c r="D2211" s="334" t="s">
        <v>3013</v>
      </c>
      <c r="E2211" s="334" t="s">
        <v>6011</v>
      </c>
      <c r="F2211" s="75">
        <v>84.66709052709642</v>
      </c>
      <c r="G2211" s="75">
        <v>257.59383908321217</v>
      </c>
      <c r="H2211" s="75">
        <v>1.927714636070964</v>
      </c>
      <c r="I2211" s="75">
        <v>2.4109354717150988</v>
      </c>
      <c r="J2211" s="44" t="s">
        <v>21</v>
      </c>
      <c r="K2211" s="334" t="s">
        <v>4968</v>
      </c>
      <c r="L2211" s="215">
        <v>65.36666666666666</v>
      </c>
      <c r="M2211" s="215">
        <v>6.5833333333333339</v>
      </c>
      <c r="O2211" s="44" t="s">
        <v>22</v>
      </c>
      <c r="P2211" s="75" t="s">
        <v>10806</v>
      </c>
    </row>
    <row r="2212" spans="1:16" ht="13" customHeight="1" x14ac:dyDescent="0.15">
      <c r="A2212" s="44">
        <v>2211</v>
      </c>
      <c r="B2212" s="215" t="s">
        <v>6941</v>
      </c>
      <c r="C2212" s="215" t="s">
        <v>6</v>
      </c>
      <c r="D2212" s="334" t="s">
        <v>3013</v>
      </c>
      <c r="E2212" s="334" t="s">
        <v>5014</v>
      </c>
      <c r="F2212" s="75">
        <v>50.91918431558458</v>
      </c>
      <c r="G2212" s="75">
        <v>5517.3469233723608</v>
      </c>
      <c r="H2212" s="75">
        <v>1.7068814379887278</v>
      </c>
      <c r="I2212" s="75">
        <v>3.7417302926706801</v>
      </c>
      <c r="J2212" s="44" t="s">
        <v>21</v>
      </c>
      <c r="K2212" s="334" t="s">
        <v>4968</v>
      </c>
      <c r="L2212" s="215">
        <v>-0.36666666666666697</v>
      </c>
      <c r="M2212" s="215">
        <v>36.083333333333343</v>
      </c>
      <c r="O2212" s="44" t="s">
        <v>22</v>
      </c>
      <c r="P2212" s="75" t="s">
        <v>5336</v>
      </c>
    </row>
    <row r="2213" spans="1:16" ht="13" customHeight="1" x14ac:dyDescent="0.15">
      <c r="A2213" s="44">
        <v>2212</v>
      </c>
      <c r="B2213" s="215" t="s">
        <v>6941</v>
      </c>
      <c r="C2213" s="215" t="s">
        <v>6</v>
      </c>
      <c r="D2213" s="334" t="s">
        <v>3013</v>
      </c>
      <c r="E2213" s="334" t="s">
        <v>5710</v>
      </c>
      <c r="F2213" s="75">
        <v>8.1658237135859152E-2</v>
      </c>
      <c r="G2213" s="75">
        <v>0.640029512108371</v>
      </c>
      <c r="H2213" s="75">
        <v>-1.0880000000000003</v>
      </c>
      <c r="I2213" s="75">
        <v>-0.19380000000000008</v>
      </c>
      <c r="J2213" s="44" t="s">
        <v>21</v>
      </c>
      <c r="K2213" s="334" t="s">
        <v>4968</v>
      </c>
      <c r="L2213" s="215">
        <v>54.866666666666653</v>
      </c>
      <c r="M2213" s="215">
        <v>26.45</v>
      </c>
      <c r="O2213" s="44" t="s">
        <v>22</v>
      </c>
      <c r="P2213" s="75" t="s">
        <v>5336</v>
      </c>
    </row>
    <row r="2214" spans="1:16" ht="13" customHeight="1" x14ac:dyDescent="0.15">
      <c r="A2214" s="44">
        <v>2213</v>
      </c>
      <c r="B2214" s="215" t="s">
        <v>6941</v>
      </c>
      <c r="C2214" s="215" t="s">
        <v>6</v>
      </c>
      <c r="D2214" s="334" t="s">
        <v>3013</v>
      </c>
      <c r="E2214" s="334" t="s">
        <v>5407</v>
      </c>
      <c r="F2214" s="75">
        <v>0.94112003876930028</v>
      </c>
      <c r="G2214" s="75">
        <v>68.567138084502403</v>
      </c>
      <c r="H2214" s="75">
        <v>-2.6354979282327603E-2</v>
      </c>
      <c r="I2214" s="75">
        <v>1.836116022878721</v>
      </c>
      <c r="J2214" s="44" t="s">
        <v>21</v>
      </c>
      <c r="K2214" s="334" t="s">
        <v>4968</v>
      </c>
      <c r="L2214" s="215">
        <v>35.43333333333333</v>
      </c>
      <c r="M2214" s="215">
        <v>-80.5</v>
      </c>
      <c r="O2214" s="44" t="s">
        <v>22</v>
      </c>
      <c r="P2214" s="75" t="s">
        <v>10807</v>
      </c>
    </row>
    <row r="2215" spans="1:16" ht="13" customHeight="1" x14ac:dyDescent="0.15">
      <c r="A2215" s="44">
        <v>2214</v>
      </c>
      <c r="B2215" s="215" t="s">
        <v>6941</v>
      </c>
      <c r="C2215" s="215" t="s">
        <v>6</v>
      </c>
      <c r="D2215" s="334" t="s">
        <v>3013</v>
      </c>
      <c r="E2215" s="334" t="s">
        <v>5869</v>
      </c>
      <c r="F2215" s="75">
        <v>61.30557921498211</v>
      </c>
      <c r="G2215" s="75">
        <v>70.307231988383393</v>
      </c>
      <c r="H2215" s="75">
        <v>1.7875000000000001</v>
      </c>
      <c r="I2215" s="75">
        <v>1.8470000000000002</v>
      </c>
      <c r="J2215" s="44" t="s">
        <v>21</v>
      </c>
      <c r="K2215" s="334" t="s">
        <v>4968</v>
      </c>
      <c r="L2215" s="215">
        <v>42.266666666666659</v>
      </c>
      <c r="M2215" s="215">
        <v>-85.416666666666686</v>
      </c>
      <c r="O2215" s="44" t="s">
        <v>22</v>
      </c>
      <c r="P2215" s="75" t="s">
        <v>10834</v>
      </c>
    </row>
    <row r="2216" spans="1:16" ht="13" customHeight="1" x14ac:dyDescent="0.15">
      <c r="A2216" s="44">
        <v>2215</v>
      </c>
      <c r="B2216" s="215" t="s">
        <v>6941</v>
      </c>
      <c r="C2216" s="215" t="s">
        <v>6</v>
      </c>
      <c r="D2216" s="334" t="s">
        <v>3013</v>
      </c>
      <c r="E2216" s="334" t="s">
        <v>5755</v>
      </c>
      <c r="F2216" s="75">
        <v>8.2214998001979147</v>
      </c>
      <c r="G2216" s="75">
        <v>147.59981756137364</v>
      </c>
      <c r="H2216" s="75">
        <v>0.91495105057348813</v>
      </c>
      <c r="I2216" s="75">
        <v>2.1690858206839216</v>
      </c>
      <c r="J2216" s="44" t="s">
        <v>21</v>
      </c>
      <c r="K2216" s="334" t="s">
        <v>4968</v>
      </c>
      <c r="L2216" s="215">
        <v>43.75</v>
      </c>
      <c r="M2216" s="215">
        <v>-78</v>
      </c>
      <c r="O2216" s="44" t="s">
        <v>22</v>
      </c>
      <c r="P2216" s="75" t="s">
        <v>10835</v>
      </c>
    </row>
    <row r="2217" spans="1:16" ht="13" customHeight="1" x14ac:dyDescent="0.15">
      <c r="A2217" s="44">
        <v>2216</v>
      </c>
      <c r="B2217" s="215" t="s">
        <v>6941</v>
      </c>
      <c r="C2217" s="215" t="s">
        <v>6</v>
      </c>
      <c r="D2217" s="334" t="s">
        <v>3013</v>
      </c>
      <c r="E2217" s="334" t="s">
        <v>5795</v>
      </c>
      <c r="F2217" s="75">
        <v>6.3708884361752663E-2</v>
      </c>
      <c r="G2217" s="75">
        <v>0.75006689873606813</v>
      </c>
      <c r="H2217" s="75">
        <v>-1.1958000000000004</v>
      </c>
      <c r="I2217" s="75">
        <v>-0.12490000000000011</v>
      </c>
      <c r="J2217" s="44" t="s">
        <v>21</v>
      </c>
      <c r="K2217" s="334" t="s">
        <v>4968</v>
      </c>
      <c r="L2217" s="215">
        <v>-36.516666666666652</v>
      </c>
      <c r="M2217" s="215">
        <v>174.73333333333332</v>
      </c>
      <c r="O2217" s="44" t="s">
        <v>22</v>
      </c>
      <c r="P2217" s="75" t="s">
        <v>10836</v>
      </c>
    </row>
    <row r="2218" spans="1:16" ht="13" customHeight="1" x14ac:dyDescent="0.15">
      <c r="A2218" s="44">
        <v>2217</v>
      </c>
      <c r="B2218" s="215" t="s">
        <v>6941</v>
      </c>
      <c r="C2218" s="215" t="s">
        <v>6</v>
      </c>
      <c r="D2218" s="334" t="s">
        <v>3013</v>
      </c>
      <c r="E2218" s="334" t="s">
        <v>5955</v>
      </c>
      <c r="F2218" s="75">
        <v>5.6493697481230267</v>
      </c>
      <c r="G2218" s="75">
        <v>113.00560897485363</v>
      </c>
      <c r="H2218" s="75">
        <v>0.752</v>
      </c>
      <c r="I2218" s="75">
        <v>2.0531000000000001</v>
      </c>
      <c r="J2218" s="44" t="s">
        <v>21</v>
      </c>
      <c r="K2218" s="334" t="s">
        <v>4968</v>
      </c>
      <c r="L2218" s="215">
        <v>-38.1</v>
      </c>
      <c r="M2218" s="215">
        <v>143.61666666666667</v>
      </c>
      <c r="O2218" s="44" t="s">
        <v>22</v>
      </c>
      <c r="P2218" s="75" t="s">
        <v>10837</v>
      </c>
    </row>
    <row r="2219" spans="1:16" ht="13" customHeight="1" x14ac:dyDescent="0.15">
      <c r="A2219" s="44">
        <v>2218</v>
      </c>
      <c r="B2219" s="215" t="s">
        <v>6941</v>
      </c>
      <c r="C2219" s="215" t="s">
        <v>6</v>
      </c>
      <c r="D2219" s="334" t="s">
        <v>3013</v>
      </c>
      <c r="E2219" s="334" t="s">
        <v>5956</v>
      </c>
      <c r="F2219" s="75">
        <v>3.3473413312923541</v>
      </c>
      <c r="G2219" s="75">
        <v>8.7902251683088473</v>
      </c>
      <c r="H2219" s="75">
        <v>0.52469999999999994</v>
      </c>
      <c r="I2219" s="75">
        <v>0.94400000000000006</v>
      </c>
      <c r="J2219" s="44" t="s">
        <v>21</v>
      </c>
      <c r="K2219" s="334" t="s">
        <v>4968</v>
      </c>
      <c r="L2219" s="215">
        <v>52.916666666666636</v>
      </c>
      <c r="M2219" s="215">
        <v>-128.4666666666667</v>
      </c>
      <c r="O2219" s="44" t="s">
        <v>22</v>
      </c>
      <c r="P2219" s="75" t="s">
        <v>11122</v>
      </c>
    </row>
    <row r="2220" spans="1:16" ht="13" customHeight="1" x14ac:dyDescent="0.15">
      <c r="A2220" s="44">
        <v>2219</v>
      </c>
      <c r="B2220" s="215" t="s">
        <v>6941</v>
      </c>
      <c r="C2220" s="215" t="s">
        <v>6</v>
      </c>
      <c r="D2220" s="334" t="s">
        <v>3013</v>
      </c>
      <c r="E2220" s="334" t="s">
        <v>5890</v>
      </c>
      <c r="F2220" s="75">
        <v>8.8008866641566925</v>
      </c>
      <c r="G2220" s="75">
        <v>189.39784399958546</v>
      </c>
      <c r="H2220" s="75">
        <v>0.94452642828112099</v>
      </c>
      <c r="I2220" s="75">
        <v>2.2773750309269567</v>
      </c>
      <c r="J2220" s="44" t="s">
        <v>21</v>
      </c>
      <c r="K2220" s="334" t="s">
        <v>4968</v>
      </c>
      <c r="L2220" s="215">
        <v>58.033333333333331</v>
      </c>
      <c r="M2220" s="215">
        <v>36.299999999999997</v>
      </c>
      <c r="O2220" s="44" t="s">
        <v>22</v>
      </c>
      <c r="P2220" s="75" t="s">
        <v>10786</v>
      </c>
    </row>
    <row r="2221" spans="1:16" ht="13" customHeight="1" x14ac:dyDescent="0.15">
      <c r="A2221" s="44">
        <v>2220</v>
      </c>
      <c r="B2221" s="215" t="s">
        <v>6941</v>
      </c>
      <c r="C2221" s="215" t="s">
        <v>6</v>
      </c>
      <c r="D2221" s="334" t="s">
        <v>3013</v>
      </c>
      <c r="E2221" s="334" t="s">
        <v>5319</v>
      </c>
      <c r="F2221" s="75">
        <v>2.3035625001175353</v>
      </c>
      <c r="G2221" s="75">
        <v>7.1994612744083977</v>
      </c>
      <c r="H2221" s="75">
        <v>0.3624</v>
      </c>
      <c r="I2221" s="75">
        <v>0.85730000000000006</v>
      </c>
      <c r="J2221" s="44" t="s">
        <v>21</v>
      </c>
      <c r="K2221" s="334" t="s">
        <v>4968</v>
      </c>
      <c r="L2221" s="215">
        <v>48.833333333333343</v>
      </c>
      <c r="M2221" s="215">
        <v>-90.1</v>
      </c>
      <c r="O2221" s="44" t="s">
        <v>22</v>
      </c>
      <c r="P2221" s="75" t="s">
        <v>10787</v>
      </c>
    </row>
    <row r="2222" spans="1:16" ht="13" customHeight="1" x14ac:dyDescent="0.15">
      <c r="A2222" s="44">
        <v>2221</v>
      </c>
      <c r="B2222" s="215" t="s">
        <v>6941</v>
      </c>
      <c r="C2222" s="215" t="s">
        <v>6</v>
      </c>
      <c r="D2222" s="334" t="s">
        <v>3013</v>
      </c>
      <c r="E2222" s="334" t="s">
        <v>5854</v>
      </c>
      <c r="F2222" s="75">
        <v>29.600564950758216</v>
      </c>
      <c r="G2222" s="75">
        <v>43.802611117036065</v>
      </c>
      <c r="H2222" s="75">
        <v>1.4713000000000001</v>
      </c>
      <c r="I2222" s="75">
        <v>1.6415</v>
      </c>
      <c r="J2222" s="44" t="s">
        <v>21</v>
      </c>
      <c r="K2222" s="334" t="s">
        <v>4968</v>
      </c>
      <c r="L2222" s="215">
        <v>45</v>
      </c>
      <c r="M2222" s="215">
        <v>84</v>
      </c>
      <c r="O2222" s="44" t="s">
        <v>22</v>
      </c>
      <c r="P2222" s="75" t="s">
        <v>10788</v>
      </c>
    </row>
    <row r="2223" spans="1:16" ht="13" customHeight="1" x14ac:dyDescent="0.15">
      <c r="A2223" s="44">
        <v>2222</v>
      </c>
      <c r="B2223" s="215" t="s">
        <v>6941</v>
      </c>
      <c r="C2223" s="215" t="s">
        <v>6</v>
      </c>
      <c r="D2223" s="334" t="s">
        <v>3013</v>
      </c>
      <c r="E2223" s="334" t="s">
        <v>5697</v>
      </c>
      <c r="F2223" s="75">
        <v>11.638580103443424</v>
      </c>
      <c r="G2223" s="75">
        <v>80.094003053328819</v>
      </c>
      <c r="H2223" s="75">
        <v>1.0659000000000001</v>
      </c>
      <c r="I2223" s="75">
        <v>1.9036000000000002</v>
      </c>
      <c r="J2223" s="44" t="s">
        <v>21</v>
      </c>
      <c r="K2223" s="334" t="s">
        <v>4968</v>
      </c>
      <c r="L2223" s="215">
        <v>27.333333333333321</v>
      </c>
      <c r="M2223" s="215">
        <v>32.4</v>
      </c>
      <c r="O2223" s="44" t="s">
        <v>22</v>
      </c>
      <c r="P2223" s="75" t="s">
        <v>10789</v>
      </c>
    </row>
    <row r="2224" spans="1:16" ht="13" customHeight="1" x14ac:dyDescent="0.15">
      <c r="A2224" s="44">
        <v>2223</v>
      </c>
      <c r="B2224" s="215" t="s">
        <v>6941</v>
      </c>
      <c r="C2224" s="215" t="s">
        <v>6</v>
      </c>
      <c r="D2224" s="334" t="s">
        <v>3013</v>
      </c>
      <c r="E2224" s="334" t="s">
        <v>5651</v>
      </c>
      <c r="F2224" s="75">
        <v>93.691458567273287</v>
      </c>
      <c r="G2224" s="75">
        <v>121.3109489520922</v>
      </c>
      <c r="H2224" s="75">
        <v>1.9717000000000002</v>
      </c>
      <c r="I2224" s="75">
        <v>2.0839000000000003</v>
      </c>
      <c r="J2224" s="44" t="s">
        <v>21</v>
      </c>
      <c r="K2224" s="334" t="s">
        <v>4968</v>
      </c>
      <c r="L2224" s="215">
        <v>42.266666666666659</v>
      </c>
      <c r="M2224" s="215">
        <v>-85.416666666666686</v>
      </c>
      <c r="O2224" s="44" t="s">
        <v>22</v>
      </c>
      <c r="P2224" s="75" t="s">
        <v>10788</v>
      </c>
    </row>
    <row r="2225" spans="1:16" ht="13" customHeight="1" x14ac:dyDescent="0.15">
      <c r="A2225" s="44">
        <v>2224</v>
      </c>
      <c r="B2225" s="215" t="s">
        <v>6941</v>
      </c>
      <c r="C2225" s="215" t="s">
        <v>6</v>
      </c>
      <c r="D2225" s="334" t="s">
        <v>3013</v>
      </c>
      <c r="E2225" s="334" t="s">
        <v>5831</v>
      </c>
      <c r="F2225" s="75">
        <v>8.6295150258680948</v>
      </c>
      <c r="G2225" s="75">
        <v>241.29867294740833</v>
      </c>
      <c r="H2225" s="75">
        <v>0.93598638928326849</v>
      </c>
      <c r="I2225" s="75">
        <v>2.3825549334578842</v>
      </c>
      <c r="J2225" s="44" t="s">
        <v>21</v>
      </c>
      <c r="K2225" s="334" t="s">
        <v>4968</v>
      </c>
      <c r="L2225" s="215">
        <v>53</v>
      </c>
      <c r="M2225" s="215">
        <v>22.366666666666671</v>
      </c>
      <c r="O2225" s="44" t="s">
        <v>22</v>
      </c>
      <c r="P2225" s="75" t="s">
        <v>10826</v>
      </c>
    </row>
    <row r="2226" spans="1:16" ht="13" customHeight="1" x14ac:dyDescent="0.15">
      <c r="A2226" s="44">
        <v>2225</v>
      </c>
      <c r="B2226" s="215" t="s">
        <v>6941</v>
      </c>
      <c r="C2226" s="215" t="s">
        <v>6</v>
      </c>
      <c r="D2226" s="334" t="s">
        <v>3013</v>
      </c>
      <c r="E2226" s="334" t="s">
        <v>5674</v>
      </c>
      <c r="F2226" s="75">
        <v>0.12841034121716324</v>
      </c>
      <c r="G2226" s="75">
        <v>0.80816492911253701</v>
      </c>
      <c r="H2226" s="75">
        <v>-0.8914000000000003</v>
      </c>
      <c r="I2226" s="75">
        <v>-9.2500000000000068E-2</v>
      </c>
      <c r="J2226" s="44" t="s">
        <v>21</v>
      </c>
      <c r="K2226" s="334" t="s">
        <v>4968</v>
      </c>
      <c r="L2226" s="215">
        <v>52.283333333333331</v>
      </c>
      <c r="M2226" s="215">
        <v>-105.2</v>
      </c>
      <c r="O2226" s="44" t="s">
        <v>22</v>
      </c>
      <c r="P2226" s="75" t="s">
        <v>10842</v>
      </c>
    </row>
    <row r="2227" spans="1:16" ht="13" customHeight="1" x14ac:dyDescent="0.15">
      <c r="A2227" s="44">
        <v>2226</v>
      </c>
      <c r="B2227" s="215" t="s">
        <v>6941</v>
      </c>
      <c r="C2227" s="215" t="s">
        <v>6</v>
      </c>
      <c r="D2227" s="334" t="s">
        <v>3013</v>
      </c>
      <c r="E2227" s="334" t="s">
        <v>6065</v>
      </c>
      <c r="F2227" s="75">
        <v>80.704917891186653</v>
      </c>
      <c r="G2227" s="75">
        <v>664.04880577457402</v>
      </c>
      <c r="H2227" s="75">
        <v>1.9069</v>
      </c>
      <c r="I2227" s="75">
        <v>2.8222</v>
      </c>
      <c r="J2227" s="44" t="s">
        <v>21</v>
      </c>
      <c r="K2227" s="334" t="s">
        <v>4968</v>
      </c>
      <c r="L2227" s="215">
        <v>-38.233333333333334</v>
      </c>
      <c r="M2227" s="215">
        <v>143.5</v>
      </c>
      <c r="O2227" s="44" t="s">
        <v>22</v>
      </c>
      <c r="P2227" s="75" t="s">
        <v>10843</v>
      </c>
    </row>
    <row r="2228" spans="1:16" ht="13" customHeight="1" x14ac:dyDescent="0.15">
      <c r="A2228" s="44">
        <v>2227</v>
      </c>
      <c r="B2228" s="215" t="s">
        <v>6941</v>
      </c>
      <c r="C2228" s="215" t="s">
        <v>6</v>
      </c>
      <c r="D2228" s="334" t="s">
        <v>3013</v>
      </c>
      <c r="E2228" s="334" t="s">
        <v>5803</v>
      </c>
      <c r="F2228" s="75">
        <v>93.389919274143125</v>
      </c>
      <c r="G2228" s="75">
        <v>105.00258721108855</v>
      </c>
      <c r="H2228" s="75">
        <v>1.9703000000000002</v>
      </c>
      <c r="I2228" s="75">
        <v>2.0212000000000003</v>
      </c>
      <c r="J2228" s="44" t="s">
        <v>21</v>
      </c>
      <c r="K2228" s="334" t="s">
        <v>4968</v>
      </c>
      <c r="L2228" s="215">
        <v>42.266666666666659</v>
      </c>
      <c r="M2228" s="215">
        <v>-85.416666666666686</v>
      </c>
      <c r="O2228" s="44" t="s">
        <v>22</v>
      </c>
      <c r="P2228" s="75" t="s">
        <v>10790</v>
      </c>
    </row>
    <row r="2229" spans="1:16" ht="13" customHeight="1" x14ac:dyDescent="0.15">
      <c r="A2229" s="44">
        <v>2228</v>
      </c>
      <c r="B2229" s="215" t="s">
        <v>6941</v>
      </c>
      <c r="C2229" s="215" t="s">
        <v>6</v>
      </c>
      <c r="D2229" s="334" t="s">
        <v>3013</v>
      </c>
      <c r="E2229" s="334" t="s">
        <v>5804</v>
      </c>
      <c r="F2229" s="75">
        <v>0.36833640185987665</v>
      </c>
      <c r="G2229" s="75">
        <v>36.088574821852738</v>
      </c>
      <c r="H2229" s="75">
        <v>-0.43375535867519988</v>
      </c>
      <c r="I2229" s="75">
        <v>1.5573697316237525</v>
      </c>
      <c r="J2229" s="44" t="s">
        <v>21</v>
      </c>
      <c r="K2229" s="334" t="s">
        <v>4968</v>
      </c>
      <c r="L2229" s="215">
        <v>67</v>
      </c>
      <c r="M2229" s="215">
        <v>-33.549999999999997</v>
      </c>
      <c r="O2229" s="44" t="s">
        <v>22</v>
      </c>
      <c r="P2229" s="75" t="s">
        <v>10933</v>
      </c>
    </row>
    <row r="2230" spans="1:16" ht="13" customHeight="1" x14ac:dyDescent="0.15">
      <c r="A2230" s="44">
        <v>2229</v>
      </c>
      <c r="B2230" s="215" t="s">
        <v>6941</v>
      </c>
      <c r="C2230" s="215" t="s">
        <v>6</v>
      </c>
      <c r="D2230" s="334" t="s">
        <v>3013</v>
      </c>
      <c r="E2230" s="334" t="s">
        <v>4918</v>
      </c>
      <c r="F2230" s="75">
        <v>24.232455204699207</v>
      </c>
      <c r="G2230" s="75">
        <v>34.670200595650009</v>
      </c>
      <c r="H2230" s="75">
        <v>1.3843974185879293</v>
      </c>
      <c r="I2230" s="75">
        <v>1.539956354414743</v>
      </c>
      <c r="J2230" s="44" t="s">
        <v>21</v>
      </c>
      <c r="K2230" s="334" t="s">
        <v>4968</v>
      </c>
      <c r="L2230" s="215">
        <v>42.5</v>
      </c>
      <c r="M2230" s="215">
        <v>0.16666666666666699</v>
      </c>
      <c r="O2230" s="44" t="s">
        <v>22</v>
      </c>
      <c r="P2230" s="75" t="s">
        <v>10934</v>
      </c>
    </row>
    <row r="2231" spans="1:16" ht="13" customHeight="1" x14ac:dyDescent="0.15">
      <c r="A2231" s="44">
        <v>2230</v>
      </c>
      <c r="B2231" s="215" t="s">
        <v>6941</v>
      </c>
      <c r="C2231" s="215" t="s">
        <v>6</v>
      </c>
      <c r="D2231" s="334" t="s">
        <v>3013</v>
      </c>
      <c r="E2231" s="334" t="s">
        <v>5837</v>
      </c>
      <c r="F2231" s="75">
        <v>83.411825506371059</v>
      </c>
      <c r="G2231" s="75">
        <v>310.74325230660372</v>
      </c>
      <c r="H2231" s="75">
        <v>1.9212276260345149</v>
      </c>
      <c r="I2231" s="75">
        <v>2.4924017068460245</v>
      </c>
      <c r="J2231" s="44" t="s">
        <v>21</v>
      </c>
      <c r="K2231" s="334" t="s">
        <v>4968</v>
      </c>
      <c r="L2231" s="215">
        <v>56.166666666666643</v>
      </c>
      <c r="M2231" s="215">
        <v>-3.5</v>
      </c>
      <c r="O2231" s="44" t="s">
        <v>22</v>
      </c>
      <c r="P2231" s="75" t="s">
        <v>10817</v>
      </c>
    </row>
    <row r="2232" spans="1:16" ht="13" customHeight="1" x14ac:dyDescent="0.15">
      <c r="A2232" s="44">
        <v>2231</v>
      </c>
      <c r="B2232" s="215" t="s">
        <v>6941</v>
      </c>
      <c r="C2232" s="215" t="s">
        <v>6</v>
      </c>
      <c r="D2232" s="334" t="s">
        <v>3013</v>
      </c>
      <c r="E2232" s="334" t="s">
        <v>5768</v>
      </c>
      <c r="F2232" s="75">
        <v>0.77975585436429562</v>
      </c>
      <c r="G2232" s="75">
        <v>25.642100277217558</v>
      </c>
      <c r="H2232" s="75">
        <v>-0.10804135589936742</v>
      </c>
      <c r="I2232" s="75">
        <v>1.4089535942262486</v>
      </c>
      <c r="J2232" s="44" t="s">
        <v>21</v>
      </c>
      <c r="K2232" s="334" t="s">
        <v>4968</v>
      </c>
      <c r="L2232" s="215">
        <v>61.45</v>
      </c>
      <c r="M2232" s="215">
        <v>8.7166666666666668</v>
      </c>
      <c r="O2232" s="44" t="s">
        <v>22</v>
      </c>
      <c r="P2232" s="75" t="s">
        <v>11116</v>
      </c>
    </row>
    <row r="2233" spans="1:16" ht="13" customHeight="1" x14ac:dyDescent="0.15">
      <c r="A2233" s="44">
        <v>2232</v>
      </c>
      <c r="B2233" s="215" t="s">
        <v>6941</v>
      </c>
      <c r="C2233" s="215" t="s">
        <v>6</v>
      </c>
      <c r="D2233" s="334" t="s">
        <v>3013</v>
      </c>
      <c r="E2233" s="334" t="s">
        <v>5931</v>
      </c>
      <c r="F2233" s="75">
        <v>13.682853858666814</v>
      </c>
      <c r="G2233" s="75">
        <v>13.646694454432707</v>
      </c>
      <c r="H2233" s="75">
        <v>1.1361766884519753</v>
      </c>
      <c r="I2233" s="75">
        <v>1.1350274679298216</v>
      </c>
      <c r="J2233" s="44" t="s">
        <v>21</v>
      </c>
      <c r="K2233" s="334" t="s">
        <v>4968</v>
      </c>
      <c r="L2233" s="215">
        <v>61.066666666666656</v>
      </c>
      <c r="M2233" s="215">
        <v>25.133333333333322</v>
      </c>
      <c r="O2233" s="44" t="s">
        <v>22</v>
      </c>
      <c r="P2233" s="75" t="s">
        <v>10982</v>
      </c>
    </row>
    <row r="2234" spans="1:16" ht="13" customHeight="1" x14ac:dyDescent="0.15">
      <c r="A2234" s="44">
        <v>2233</v>
      </c>
      <c r="B2234" s="215" t="s">
        <v>6941</v>
      </c>
      <c r="C2234" s="215" t="s">
        <v>6</v>
      </c>
      <c r="D2234" s="334" t="s">
        <v>3013</v>
      </c>
      <c r="E2234" s="334" t="s">
        <v>4966</v>
      </c>
      <c r="F2234" s="75">
        <v>0.91453430312046025</v>
      </c>
      <c r="G2234" s="75">
        <v>66.895976863160939</v>
      </c>
      <c r="H2234" s="75">
        <v>-3.8800000000000015E-2</v>
      </c>
      <c r="I2234" s="75">
        <v>1.8254000000000001</v>
      </c>
      <c r="J2234" s="44" t="s">
        <v>21</v>
      </c>
      <c r="K2234" s="334" t="s">
        <v>4968</v>
      </c>
      <c r="L2234" s="215">
        <v>-22</v>
      </c>
      <c r="M2234" s="215">
        <v>-49.3</v>
      </c>
      <c r="O2234" s="44" t="s">
        <v>22</v>
      </c>
      <c r="P2234" s="75" t="s">
        <v>10983</v>
      </c>
    </row>
    <row r="2235" spans="1:16" ht="13" customHeight="1" x14ac:dyDescent="0.15">
      <c r="A2235" s="44">
        <v>2234</v>
      </c>
      <c r="B2235" s="215" t="s">
        <v>6941</v>
      </c>
      <c r="C2235" s="215" t="s">
        <v>6</v>
      </c>
      <c r="D2235" s="334" t="s">
        <v>3013</v>
      </c>
      <c r="E2235" s="334" t="s">
        <v>5886</v>
      </c>
      <c r="F2235" s="75">
        <v>83.60953543815198</v>
      </c>
      <c r="G2235" s="75">
        <v>550.12947182462119</v>
      </c>
      <c r="H2235" s="75">
        <v>1.9222558103578846</v>
      </c>
      <c r="I2235" s="75">
        <v>2.7404649118247866</v>
      </c>
      <c r="J2235" s="44" t="s">
        <v>21</v>
      </c>
      <c r="K2235" s="334" t="s">
        <v>4968</v>
      </c>
      <c r="L2235" s="215">
        <v>42.43333333333333</v>
      </c>
      <c r="M2235" s="215">
        <v>-3.4666666666666668</v>
      </c>
      <c r="O2235" s="44" t="s">
        <v>22</v>
      </c>
      <c r="P2235" s="75" t="s">
        <v>10984</v>
      </c>
    </row>
    <row r="2236" spans="1:16" ht="13" customHeight="1" x14ac:dyDescent="0.15">
      <c r="A2236" s="44">
        <v>2235</v>
      </c>
      <c r="B2236" s="215" t="s">
        <v>6941</v>
      </c>
      <c r="C2236" s="215" t="s">
        <v>6</v>
      </c>
      <c r="D2236" s="334" t="s">
        <v>3013</v>
      </c>
      <c r="E2236" s="334" t="s">
        <v>5944</v>
      </c>
      <c r="F2236" s="75">
        <v>3.6008082917348267</v>
      </c>
      <c r="G2236" s="75">
        <v>89.002047962552624</v>
      </c>
      <c r="H2236" s="75">
        <v>0.55639999999999989</v>
      </c>
      <c r="I2236" s="75">
        <v>1.9494</v>
      </c>
      <c r="J2236" s="44" t="s">
        <v>21</v>
      </c>
      <c r="K2236" s="334" t="s">
        <v>4968</v>
      </c>
      <c r="L2236" s="215">
        <v>51.283333333333331</v>
      </c>
      <c r="M2236" s="215">
        <v>0.43333333333333302</v>
      </c>
      <c r="O2236" s="44" t="s">
        <v>22</v>
      </c>
      <c r="P2236" s="75" t="s">
        <v>10985</v>
      </c>
    </row>
    <row r="2237" spans="1:16" ht="13" customHeight="1" x14ac:dyDescent="0.15">
      <c r="A2237" s="44">
        <v>2236</v>
      </c>
      <c r="B2237" s="215" t="s">
        <v>6941</v>
      </c>
      <c r="C2237" s="215" t="s">
        <v>6</v>
      </c>
      <c r="D2237" s="334" t="s">
        <v>3013</v>
      </c>
      <c r="E2237" s="334" t="s">
        <v>5187</v>
      </c>
      <c r="F2237" s="75">
        <v>3.5002575415843395</v>
      </c>
      <c r="G2237" s="75">
        <v>96.006359094534773</v>
      </c>
      <c r="H2237" s="75">
        <v>0.54410000000000003</v>
      </c>
      <c r="I2237" s="75">
        <v>1.9823000000000002</v>
      </c>
      <c r="J2237" s="44" t="s">
        <v>21</v>
      </c>
      <c r="K2237" s="334" t="s">
        <v>4968</v>
      </c>
      <c r="L2237" s="215">
        <v>51.283333333333331</v>
      </c>
      <c r="M2237" s="215">
        <v>0.43333333333333302</v>
      </c>
      <c r="O2237" s="44" t="s">
        <v>22</v>
      </c>
      <c r="P2237" s="75" t="s">
        <v>10985</v>
      </c>
    </row>
    <row r="2238" spans="1:16" ht="13" customHeight="1" x14ac:dyDescent="0.15">
      <c r="A2238" s="44">
        <v>2237</v>
      </c>
      <c r="B2238" s="215" t="s">
        <v>6941</v>
      </c>
      <c r="C2238" s="215" t="s">
        <v>6</v>
      </c>
      <c r="D2238" s="334" t="s">
        <v>3013</v>
      </c>
      <c r="E2238" s="334" t="s">
        <v>5647</v>
      </c>
      <c r="F2238" s="75">
        <v>6.4699362280868131</v>
      </c>
      <c r="G2238" s="75">
        <v>338.06483620598158</v>
      </c>
      <c r="H2238" s="75">
        <v>0.81090000000000007</v>
      </c>
      <c r="I2238" s="75">
        <v>2.5289999999999999</v>
      </c>
      <c r="J2238" s="44" t="s">
        <v>21</v>
      </c>
      <c r="K2238" s="334" t="s">
        <v>4968</v>
      </c>
      <c r="L2238" s="215">
        <v>51.416666666666636</v>
      </c>
      <c r="M2238" s="215">
        <v>-0.28333333333333299</v>
      </c>
      <c r="O2238" s="44" t="s">
        <v>22</v>
      </c>
      <c r="P2238" s="75" t="s">
        <v>10991</v>
      </c>
    </row>
    <row r="2239" spans="1:16" ht="13" customHeight="1" x14ac:dyDescent="0.15">
      <c r="A2239" s="44">
        <v>2238</v>
      </c>
      <c r="B2239" s="215" t="s">
        <v>6941</v>
      </c>
      <c r="C2239" s="215" t="s">
        <v>6</v>
      </c>
      <c r="D2239" s="334" t="s">
        <v>3013</v>
      </c>
      <c r="E2239" s="334" t="s">
        <v>5649</v>
      </c>
      <c r="F2239" s="75">
        <v>2.500345361696428E-2</v>
      </c>
      <c r="G2239" s="75">
        <v>0.1</v>
      </c>
      <c r="H2239" s="75">
        <v>-1.6020000000000003</v>
      </c>
      <c r="I2239" s="75">
        <v>-1</v>
      </c>
      <c r="J2239" s="44" t="s">
        <v>21</v>
      </c>
      <c r="K2239" s="334" t="s">
        <v>4968</v>
      </c>
      <c r="L2239" s="215">
        <v>53</v>
      </c>
      <c r="M2239" s="215">
        <v>5.5</v>
      </c>
      <c r="O2239" s="44" t="s">
        <v>22</v>
      </c>
      <c r="P2239" s="75" t="s">
        <v>10992</v>
      </c>
    </row>
    <row r="2240" spans="1:16" ht="13" customHeight="1" x14ac:dyDescent="0.15">
      <c r="A2240" s="44">
        <v>2239</v>
      </c>
      <c r="B2240" s="215" t="s">
        <v>6941</v>
      </c>
      <c r="C2240" s="215" t="s">
        <v>6</v>
      </c>
      <c r="D2240" s="334" t="s">
        <v>3013</v>
      </c>
      <c r="E2240" s="334" t="s">
        <v>5312</v>
      </c>
      <c r="F2240" s="75">
        <v>4.270556850910836</v>
      </c>
      <c r="G2240" s="75">
        <v>103.00814418028281</v>
      </c>
      <c r="H2240" s="75">
        <v>0.63048450769719799</v>
      </c>
      <c r="I2240" s="75">
        <v>2.012871562887018</v>
      </c>
      <c r="J2240" s="44" t="s">
        <v>21</v>
      </c>
      <c r="K2240" s="334" t="s">
        <v>4968</v>
      </c>
      <c r="L2240" s="215">
        <v>33.200000000000003</v>
      </c>
      <c r="M2240" s="215">
        <v>-97.166666666666671</v>
      </c>
      <c r="O2240" s="44" t="s">
        <v>22</v>
      </c>
      <c r="P2240" s="75" t="s">
        <v>10993</v>
      </c>
    </row>
    <row r="2241" spans="1:16" ht="13" customHeight="1" x14ac:dyDescent="0.15">
      <c r="A2241" s="44">
        <v>2240</v>
      </c>
      <c r="B2241" s="215" t="s">
        <v>6941</v>
      </c>
      <c r="C2241" s="215" t="s">
        <v>6</v>
      </c>
      <c r="D2241" s="334" t="s">
        <v>3013</v>
      </c>
      <c r="E2241" s="334" t="s">
        <v>5628</v>
      </c>
      <c r="F2241" s="75">
        <v>1.085102770247105</v>
      </c>
      <c r="G2241" s="75">
        <v>87.998543893293004</v>
      </c>
      <c r="H2241" s="75">
        <v>3.5470872228398058E-2</v>
      </c>
      <c r="I2241" s="75">
        <v>1.9444754859644884</v>
      </c>
      <c r="J2241" s="44" t="s">
        <v>21</v>
      </c>
      <c r="K2241" s="334" t="s">
        <v>4968</v>
      </c>
      <c r="L2241" s="215">
        <v>52.833333333333343</v>
      </c>
      <c r="M2241" s="215">
        <v>5.5</v>
      </c>
      <c r="O2241" s="44" t="s">
        <v>22</v>
      </c>
      <c r="P2241" s="75" t="s">
        <v>10844</v>
      </c>
    </row>
    <row r="2242" spans="1:16" ht="13" customHeight="1" x14ac:dyDescent="0.15">
      <c r="A2242" s="44">
        <v>2241</v>
      </c>
      <c r="B2242" s="215" t="s">
        <v>6942</v>
      </c>
      <c r="C2242" s="215">
        <v>27</v>
      </c>
      <c r="D2242" s="334" t="s">
        <v>2831</v>
      </c>
      <c r="E2242" s="334" t="s">
        <v>8843</v>
      </c>
      <c r="F2242" s="75">
        <v>0.52</v>
      </c>
      <c r="G2242" s="75">
        <v>0.12</v>
      </c>
      <c r="H2242" s="75">
        <v>-0.28399665636520083</v>
      </c>
      <c r="I2242" s="75">
        <v>-0.92081875395237522</v>
      </c>
      <c r="J2242" s="44" t="s">
        <v>23</v>
      </c>
      <c r="K2242" s="334" t="s">
        <v>11148</v>
      </c>
      <c r="L2242" s="215">
        <v>47.047828000000003</v>
      </c>
      <c r="M2242" s="215">
        <v>-84.420130999999998</v>
      </c>
      <c r="O2242" s="44" t="s">
        <v>24</v>
      </c>
      <c r="P2242" s="75" t="s">
        <v>11094</v>
      </c>
    </row>
    <row r="2243" spans="1:16" ht="13" customHeight="1" x14ac:dyDescent="0.15">
      <c r="A2243" s="44">
        <v>2242</v>
      </c>
      <c r="B2243" s="215" t="s">
        <v>6942</v>
      </c>
      <c r="C2243" s="215">
        <v>27</v>
      </c>
      <c r="D2243" s="334" t="s">
        <v>2831</v>
      </c>
      <c r="E2243" s="334" t="s">
        <v>8841</v>
      </c>
      <c r="F2243" s="75">
        <v>10.4</v>
      </c>
      <c r="G2243" s="75">
        <v>0.2</v>
      </c>
      <c r="H2243" s="75">
        <v>1.0170333392987803</v>
      </c>
      <c r="I2243" s="75">
        <v>-0.69897000433601875</v>
      </c>
      <c r="J2243" s="44" t="s">
        <v>23</v>
      </c>
      <c r="K2243" s="334" t="s">
        <v>11148</v>
      </c>
      <c r="L2243" s="215">
        <v>74.705780000000004</v>
      </c>
      <c r="M2243" s="215">
        <v>-94.898032000000001</v>
      </c>
      <c r="O2243" s="44" t="s">
        <v>24</v>
      </c>
      <c r="P2243" s="75" t="s">
        <v>11095</v>
      </c>
    </row>
    <row r="2244" spans="1:16" ht="13" customHeight="1" x14ac:dyDescent="0.15">
      <c r="A2244" s="44">
        <v>2243</v>
      </c>
      <c r="B2244" s="215" t="s">
        <v>6942</v>
      </c>
      <c r="C2244" s="215">
        <v>27</v>
      </c>
      <c r="D2244" s="334" t="s">
        <v>2831</v>
      </c>
      <c r="E2244" s="334" t="s">
        <v>9021</v>
      </c>
      <c r="F2244" s="75">
        <v>0.73</v>
      </c>
      <c r="G2244" s="75">
        <v>0.38</v>
      </c>
      <c r="H2244" s="75">
        <v>-0.13667713987954411</v>
      </c>
      <c r="I2244" s="75">
        <v>-0.42021640338318983</v>
      </c>
      <c r="J2244" s="44" t="s">
        <v>23</v>
      </c>
      <c r="K2244" s="334" t="s">
        <v>11148</v>
      </c>
      <c r="L2244" s="215">
        <v>47.047828000000003</v>
      </c>
      <c r="M2244" s="215">
        <v>-84.420130999999998</v>
      </c>
      <c r="O2244" s="44" t="s">
        <v>24</v>
      </c>
      <c r="P2244" s="75" t="s">
        <v>11094</v>
      </c>
    </row>
    <row r="2245" spans="1:16" ht="13" customHeight="1" x14ac:dyDescent="0.15">
      <c r="A2245" s="44">
        <v>2244</v>
      </c>
      <c r="B2245" s="215" t="s">
        <v>6942</v>
      </c>
      <c r="C2245" s="215">
        <v>27</v>
      </c>
      <c r="D2245" s="334" t="s">
        <v>2831</v>
      </c>
      <c r="E2245" s="334" t="s">
        <v>8621</v>
      </c>
      <c r="F2245" s="75">
        <v>1.0900000000000001</v>
      </c>
      <c r="G2245" s="75">
        <v>0.39</v>
      </c>
      <c r="H2245" s="75">
        <v>3.7426497940623665E-2</v>
      </c>
      <c r="I2245" s="75">
        <v>-0.40893539297350079</v>
      </c>
      <c r="J2245" s="44" t="s">
        <v>23</v>
      </c>
      <c r="K2245" s="334" t="s">
        <v>11148</v>
      </c>
      <c r="L2245" s="215">
        <v>47.042127000000001</v>
      </c>
      <c r="M2245" s="215">
        <v>-84.407708</v>
      </c>
      <c r="O2245" s="44" t="s">
        <v>24</v>
      </c>
      <c r="P2245" s="75" t="s">
        <v>10956</v>
      </c>
    </row>
    <row r="2246" spans="1:16" ht="13" customHeight="1" x14ac:dyDescent="0.15">
      <c r="A2246" s="44">
        <v>2245</v>
      </c>
      <c r="B2246" s="215" t="s">
        <v>6942</v>
      </c>
      <c r="C2246" s="215">
        <v>27</v>
      </c>
      <c r="D2246" s="334" t="s">
        <v>2831</v>
      </c>
      <c r="E2246" s="334" t="s">
        <v>8790</v>
      </c>
      <c r="F2246" s="75">
        <v>1.1200000000000001</v>
      </c>
      <c r="G2246" s="75">
        <v>0.47</v>
      </c>
      <c r="H2246" s="75">
        <v>4.921802267018157E-2</v>
      </c>
      <c r="I2246" s="75">
        <v>-0.32790214206428253</v>
      </c>
      <c r="J2246" s="44" t="s">
        <v>23</v>
      </c>
      <c r="K2246" s="334" t="s">
        <v>11148</v>
      </c>
      <c r="L2246" s="215">
        <v>47.042127000000001</v>
      </c>
      <c r="M2246" s="215">
        <v>-84.407708</v>
      </c>
      <c r="O2246" s="44" t="s">
        <v>24</v>
      </c>
      <c r="P2246" s="75" t="s">
        <v>10956</v>
      </c>
    </row>
    <row r="2247" spans="1:16" ht="13" customHeight="1" x14ac:dyDescent="0.15">
      <c r="A2247" s="44">
        <v>2246</v>
      </c>
      <c r="B2247" s="215" t="s">
        <v>6942</v>
      </c>
      <c r="C2247" s="215">
        <v>27</v>
      </c>
      <c r="D2247" s="334" t="s">
        <v>2831</v>
      </c>
      <c r="E2247" s="334" t="s">
        <v>8791</v>
      </c>
      <c r="F2247" s="75">
        <v>2.44</v>
      </c>
      <c r="G2247" s="75">
        <v>0.56000000000000005</v>
      </c>
      <c r="H2247" s="75">
        <v>0.38738982633872943</v>
      </c>
      <c r="I2247" s="75">
        <v>-0.25181197299379965</v>
      </c>
      <c r="J2247" s="44" t="s">
        <v>23</v>
      </c>
      <c r="K2247" s="334" t="s">
        <v>11148</v>
      </c>
      <c r="L2247" s="215">
        <v>48.392105999999998</v>
      </c>
      <c r="M2247" s="215">
        <v>-90.156294000000003</v>
      </c>
      <c r="O2247" s="44" t="s">
        <v>24</v>
      </c>
      <c r="P2247" s="75" t="s">
        <v>10956</v>
      </c>
    </row>
    <row r="2248" spans="1:16" ht="13" customHeight="1" x14ac:dyDescent="0.15">
      <c r="A2248" s="44">
        <v>2247</v>
      </c>
      <c r="B2248" s="215" t="s">
        <v>6942</v>
      </c>
      <c r="C2248" s="215">
        <v>27</v>
      </c>
      <c r="D2248" s="334" t="s">
        <v>2831</v>
      </c>
      <c r="E2248" s="334" t="s">
        <v>8792</v>
      </c>
      <c r="F2248" s="75">
        <v>2.44</v>
      </c>
      <c r="G2248" s="75">
        <v>0.56999999999999995</v>
      </c>
      <c r="H2248" s="75">
        <v>0.38738982633872943</v>
      </c>
      <c r="I2248" s="75">
        <v>-0.24412514432750856</v>
      </c>
      <c r="J2248" s="44" t="s">
        <v>23</v>
      </c>
      <c r="K2248" s="334" t="s">
        <v>11148</v>
      </c>
      <c r="L2248" s="215">
        <v>48.392105999999998</v>
      </c>
      <c r="M2248" s="215">
        <v>-90.156294000000003</v>
      </c>
      <c r="O2248" s="44" t="s">
        <v>24</v>
      </c>
      <c r="P2248" s="75" t="s">
        <v>10956</v>
      </c>
    </row>
    <row r="2249" spans="1:16" ht="13" customHeight="1" x14ac:dyDescent="0.15">
      <c r="A2249" s="44">
        <v>2248</v>
      </c>
      <c r="B2249" s="215" t="s">
        <v>6942</v>
      </c>
      <c r="C2249" s="215">
        <v>27</v>
      </c>
      <c r="D2249" s="334" t="s">
        <v>2831</v>
      </c>
      <c r="E2249" s="334" t="s">
        <v>8788</v>
      </c>
      <c r="F2249" s="75">
        <v>2.95</v>
      </c>
      <c r="G2249" s="75">
        <v>0.86</v>
      </c>
      <c r="H2249" s="75">
        <v>0.46982201597816303</v>
      </c>
      <c r="I2249" s="75">
        <v>-6.5501548756432285E-2</v>
      </c>
      <c r="J2249" s="44" t="s">
        <v>23</v>
      </c>
      <c r="K2249" s="334" t="s">
        <v>11148</v>
      </c>
      <c r="L2249" s="215">
        <v>45.65</v>
      </c>
      <c r="M2249" s="215">
        <v>-80.400000000000006</v>
      </c>
      <c r="O2249" s="44" t="s">
        <v>24</v>
      </c>
      <c r="P2249" s="75" t="s">
        <v>5336</v>
      </c>
    </row>
    <row r="2250" spans="1:16" ht="13" customHeight="1" x14ac:dyDescent="0.15">
      <c r="A2250" s="44">
        <v>2249</v>
      </c>
      <c r="B2250" s="215" t="s">
        <v>6942</v>
      </c>
      <c r="C2250" s="215">
        <v>27</v>
      </c>
      <c r="D2250" s="334" t="s">
        <v>2831</v>
      </c>
      <c r="E2250" s="334" t="s">
        <v>8789</v>
      </c>
      <c r="F2250" s="75">
        <v>2.02</v>
      </c>
      <c r="G2250" s="75">
        <v>0.98</v>
      </c>
      <c r="H2250" s="75">
        <v>0.30535136944662378</v>
      </c>
      <c r="I2250" s="75">
        <v>-8.7739243075051019E-3</v>
      </c>
      <c r="J2250" s="44" t="s">
        <v>23</v>
      </c>
      <c r="K2250" s="334" t="s">
        <v>11148</v>
      </c>
      <c r="L2250" s="215">
        <v>59.911555</v>
      </c>
      <c r="M2250" s="215">
        <v>15.225088</v>
      </c>
      <c r="O2250" s="44" t="s">
        <v>24</v>
      </c>
      <c r="P2250" s="75" t="s">
        <v>10957</v>
      </c>
    </row>
    <row r="2251" spans="1:16" ht="13" customHeight="1" x14ac:dyDescent="0.15">
      <c r="A2251" s="44">
        <v>2250</v>
      </c>
      <c r="B2251" s="215" t="s">
        <v>6942</v>
      </c>
      <c r="C2251" s="215">
        <v>27</v>
      </c>
      <c r="D2251" s="334" t="s">
        <v>2831</v>
      </c>
      <c r="E2251" s="334" t="s">
        <v>8619</v>
      </c>
      <c r="F2251" s="75">
        <v>1.98</v>
      </c>
      <c r="G2251" s="75">
        <v>1.47</v>
      </c>
      <c r="H2251" s="75">
        <v>0.29666519026153115</v>
      </c>
      <c r="I2251" s="75">
        <v>0.16731733474817609</v>
      </c>
      <c r="J2251" s="44" t="s">
        <v>23</v>
      </c>
      <c r="K2251" s="334" t="s">
        <v>11148</v>
      </c>
      <c r="L2251" s="215">
        <v>61.422040000000003</v>
      </c>
      <c r="M2251" s="215">
        <v>8.8688660000000006</v>
      </c>
      <c r="O2251" s="44" t="s">
        <v>24</v>
      </c>
      <c r="P2251" s="75" t="s">
        <v>11116</v>
      </c>
    </row>
    <row r="2252" spans="1:16" ht="13" customHeight="1" x14ac:dyDescent="0.15">
      <c r="A2252" s="44">
        <v>2251</v>
      </c>
      <c r="B2252" s="215" t="s">
        <v>6942</v>
      </c>
      <c r="C2252" s="215">
        <v>27</v>
      </c>
      <c r="D2252" s="334" t="s">
        <v>2831</v>
      </c>
      <c r="E2252" s="334" t="s">
        <v>8782</v>
      </c>
      <c r="F2252" s="75">
        <v>3.22</v>
      </c>
      <c r="G2252" s="75">
        <v>1.55</v>
      </c>
      <c r="H2252" s="75">
        <v>0.50785587169583102</v>
      </c>
      <c r="I2252" s="75">
        <v>0.1903316981702915</v>
      </c>
      <c r="J2252" s="44" t="s">
        <v>23</v>
      </c>
      <c r="K2252" s="334" t="s">
        <v>11148</v>
      </c>
      <c r="L2252" s="215">
        <v>61.214447</v>
      </c>
      <c r="M2252" s="215">
        <v>25.158237</v>
      </c>
      <c r="O2252" s="44" t="s">
        <v>24</v>
      </c>
      <c r="P2252" s="75" t="s">
        <v>10958</v>
      </c>
    </row>
    <row r="2253" spans="1:16" ht="13" customHeight="1" x14ac:dyDescent="0.15">
      <c r="A2253" s="44">
        <v>2252</v>
      </c>
      <c r="B2253" s="215" t="s">
        <v>6942</v>
      </c>
      <c r="C2253" s="215">
        <v>27</v>
      </c>
      <c r="D2253" s="334" t="s">
        <v>2831</v>
      </c>
      <c r="E2253" s="334" t="s">
        <v>8573</v>
      </c>
      <c r="F2253" s="75">
        <v>3.03</v>
      </c>
      <c r="G2253" s="75">
        <v>1.73</v>
      </c>
      <c r="H2253" s="75">
        <v>0.48144262850230507</v>
      </c>
      <c r="I2253" s="75">
        <v>0.23804610312879546</v>
      </c>
      <c r="J2253" s="44" t="s">
        <v>23</v>
      </c>
      <c r="K2253" s="334" t="s">
        <v>11148</v>
      </c>
      <c r="L2253" s="215">
        <v>59.901778</v>
      </c>
      <c r="M2253" s="215">
        <v>15.225299</v>
      </c>
      <c r="O2253" s="44" t="s">
        <v>24</v>
      </c>
      <c r="P2253" s="75" t="s">
        <v>10999</v>
      </c>
    </row>
    <row r="2254" spans="1:16" ht="13" customHeight="1" x14ac:dyDescent="0.15">
      <c r="A2254" s="44">
        <v>2253</v>
      </c>
      <c r="B2254" s="215" t="s">
        <v>6942</v>
      </c>
      <c r="C2254" s="215">
        <v>27</v>
      </c>
      <c r="D2254" s="334" t="s">
        <v>2831</v>
      </c>
      <c r="E2254" s="334" t="s">
        <v>8574</v>
      </c>
      <c r="F2254" s="75">
        <v>2.89</v>
      </c>
      <c r="G2254" s="75">
        <v>2.15</v>
      </c>
      <c r="H2254" s="75">
        <v>0.46089784275654788</v>
      </c>
      <c r="I2254" s="75">
        <v>0.33243845991560533</v>
      </c>
      <c r="J2254" s="44" t="s">
        <v>23</v>
      </c>
      <c r="K2254" s="334" t="s">
        <v>11148</v>
      </c>
      <c r="L2254" s="215">
        <v>50.993960000000001</v>
      </c>
      <c r="M2254" s="215">
        <v>-127.00002000000001</v>
      </c>
      <c r="O2254" s="44" t="s">
        <v>24</v>
      </c>
      <c r="P2254" s="75" t="s">
        <v>10837</v>
      </c>
    </row>
    <row r="2255" spans="1:16" ht="13" customHeight="1" x14ac:dyDescent="0.15">
      <c r="A2255" s="44">
        <v>2254</v>
      </c>
      <c r="B2255" s="215" t="s">
        <v>6942</v>
      </c>
      <c r="C2255" s="215">
        <v>27</v>
      </c>
      <c r="D2255" s="334" t="s">
        <v>2831</v>
      </c>
      <c r="E2255" s="334" t="s">
        <v>8600</v>
      </c>
      <c r="F2255" s="75">
        <v>1.1599999999999999</v>
      </c>
      <c r="G2255" s="75">
        <v>2.8830000000000005</v>
      </c>
      <c r="H2255" s="75">
        <v>6.445798922691845E-2</v>
      </c>
      <c r="I2255" s="75">
        <v>0.45984464238820782</v>
      </c>
      <c r="J2255" s="44" t="s">
        <v>23</v>
      </c>
      <c r="K2255" s="334" t="s">
        <v>11148</v>
      </c>
      <c r="L2255" s="215">
        <v>45.883330000000001</v>
      </c>
      <c r="M2255" s="215">
        <v>-79.233329999999995</v>
      </c>
      <c r="O2255" s="44" t="s">
        <v>24</v>
      </c>
      <c r="P2255" s="75" t="s">
        <v>10959</v>
      </c>
    </row>
    <row r="2256" spans="1:16" ht="13" customHeight="1" x14ac:dyDescent="0.15">
      <c r="A2256" s="44">
        <v>2255</v>
      </c>
      <c r="B2256" s="215" t="s">
        <v>6942</v>
      </c>
      <c r="C2256" s="215">
        <v>27</v>
      </c>
      <c r="D2256" s="334" t="s">
        <v>2831</v>
      </c>
      <c r="E2256" s="334" t="s">
        <v>8564</v>
      </c>
      <c r="F2256" s="75">
        <v>7.3</v>
      </c>
      <c r="G2256" s="75">
        <v>3.03</v>
      </c>
      <c r="H2256" s="75">
        <v>0.86332286012045589</v>
      </c>
      <c r="I2256" s="75">
        <v>0.48144262850230507</v>
      </c>
      <c r="J2256" s="44" t="s">
        <v>23</v>
      </c>
      <c r="K2256" s="334" t="s">
        <v>11148</v>
      </c>
      <c r="L2256" s="215">
        <v>61.200324999999999</v>
      </c>
      <c r="M2256" s="215">
        <v>25.113788</v>
      </c>
      <c r="O2256" s="44" t="s">
        <v>24</v>
      </c>
      <c r="P2256" s="75" t="s">
        <v>10958</v>
      </c>
    </row>
    <row r="2257" spans="1:16" ht="13" customHeight="1" x14ac:dyDescent="0.15">
      <c r="A2257" s="44">
        <v>2256</v>
      </c>
      <c r="B2257" s="215" t="s">
        <v>6942</v>
      </c>
      <c r="C2257" s="215">
        <v>27</v>
      </c>
      <c r="D2257" s="334" t="s">
        <v>2831</v>
      </c>
      <c r="E2257" s="334" t="s">
        <v>8565</v>
      </c>
      <c r="F2257" s="75">
        <v>8.1</v>
      </c>
      <c r="G2257" s="75">
        <v>4.4000000000000004</v>
      </c>
      <c r="H2257" s="75">
        <v>0.90848501887864974</v>
      </c>
      <c r="I2257" s="75">
        <v>0.64345267648618742</v>
      </c>
      <c r="J2257" s="44" t="s">
        <v>23</v>
      </c>
      <c r="K2257" s="334" t="s">
        <v>11148</v>
      </c>
      <c r="L2257" s="215">
        <v>54.852384000000001</v>
      </c>
      <c r="M2257" s="215">
        <v>26.768629000000001</v>
      </c>
      <c r="O2257" s="44" t="s">
        <v>24</v>
      </c>
      <c r="P2257" s="75" t="s">
        <v>10960</v>
      </c>
    </row>
    <row r="2258" spans="1:16" ht="13" customHeight="1" x14ac:dyDescent="0.15">
      <c r="A2258" s="44">
        <v>2257</v>
      </c>
      <c r="B2258" s="215" t="s">
        <v>6942</v>
      </c>
      <c r="C2258" s="215">
        <v>27</v>
      </c>
      <c r="D2258" s="334" t="s">
        <v>2831</v>
      </c>
      <c r="E2258" s="334" t="s">
        <v>8698</v>
      </c>
      <c r="F2258" s="75">
        <v>12.5</v>
      </c>
      <c r="G2258" s="75">
        <v>6.4</v>
      </c>
      <c r="H2258" s="75">
        <v>1.0969100130080565</v>
      </c>
      <c r="I2258" s="75">
        <v>0.80617997398388719</v>
      </c>
      <c r="J2258" s="44" t="s">
        <v>23</v>
      </c>
      <c r="K2258" s="334" t="s">
        <v>11148</v>
      </c>
      <c r="L2258" s="215">
        <v>54.863895999999997</v>
      </c>
      <c r="M2258" s="215">
        <v>26.893932</v>
      </c>
      <c r="O2258" s="44" t="s">
        <v>24</v>
      </c>
      <c r="P2258" s="75" t="s">
        <v>10833</v>
      </c>
    </row>
    <row r="2259" spans="1:16" ht="13" customHeight="1" x14ac:dyDescent="0.15">
      <c r="A2259" s="44">
        <v>2258</v>
      </c>
      <c r="B2259" s="215" t="s">
        <v>6942</v>
      </c>
      <c r="C2259" s="215">
        <v>27</v>
      </c>
      <c r="D2259" s="334" t="s">
        <v>2831</v>
      </c>
      <c r="E2259" s="334" t="s">
        <v>8699</v>
      </c>
      <c r="F2259" s="75">
        <v>16.3</v>
      </c>
      <c r="G2259" s="75">
        <v>8.3000000000000007</v>
      </c>
      <c r="H2259" s="75">
        <v>1.2121876044039579</v>
      </c>
      <c r="I2259" s="75">
        <v>0.91907809237607396</v>
      </c>
      <c r="J2259" s="44" t="s">
        <v>23</v>
      </c>
      <c r="K2259" s="334" t="s">
        <v>11148</v>
      </c>
      <c r="L2259" s="215">
        <v>54.848610999999998</v>
      </c>
      <c r="M2259" s="215">
        <v>26.957778000000001</v>
      </c>
      <c r="O2259" s="44" t="s">
        <v>24</v>
      </c>
      <c r="P2259" s="75" t="s">
        <v>10961</v>
      </c>
    </row>
    <row r="2260" spans="1:16" ht="13" customHeight="1" x14ac:dyDescent="0.15">
      <c r="A2260" s="44">
        <v>2259</v>
      </c>
      <c r="B2260" s="215" t="s">
        <v>6942</v>
      </c>
      <c r="C2260" s="215">
        <v>27</v>
      </c>
      <c r="D2260" s="334" t="s">
        <v>2831</v>
      </c>
      <c r="E2260" s="334" t="s">
        <v>9010</v>
      </c>
      <c r="F2260" s="75">
        <v>27.78</v>
      </c>
      <c r="G2260" s="75">
        <v>8.57</v>
      </c>
      <c r="H2260" s="75">
        <v>1.4437322414015967</v>
      </c>
      <c r="I2260" s="75">
        <v>0.9329808219231982</v>
      </c>
      <c r="J2260" s="44" t="s">
        <v>23</v>
      </c>
      <c r="K2260" s="334" t="s">
        <v>11148</v>
      </c>
      <c r="L2260" s="215">
        <v>42.58</v>
      </c>
      <c r="M2260" s="215">
        <v>-80.430000000000007</v>
      </c>
      <c r="O2260" s="44" t="s">
        <v>24</v>
      </c>
      <c r="P2260" s="75" t="s">
        <v>10823</v>
      </c>
    </row>
    <row r="2261" spans="1:16" ht="13" customHeight="1" x14ac:dyDescent="0.15">
      <c r="A2261" s="44">
        <v>2260</v>
      </c>
      <c r="B2261" s="215" t="s">
        <v>6942</v>
      </c>
      <c r="C2261" s="215">
        <v>27</v>
      </c>
      <c r="D2261" s="334" t="s">
        <v>2831</v>
      </c>
      <c r="E2261" s="334" t="s">
        <v>8776</v>
      </c>
      <c r="F2261" s="75">
        <v>9.34</v>
      </c>
      <c r="G2261" s="75">
        <v>8.94</v>
      </c>
      <c r="H2261" s="75">
        <v>0.97034687623009341</v>
      </c>
      <c r="I2261" s="75">
        <v>0.95133751879591777</v>
      </c>
      <c r="J2261" s="44" t="s">
        <v>23</v>
      </c>
      <c r="K2261" s="334" t="s">
        <v>11148</v>
      </c>
      <c r="L2261" s="215">
        <v>47.609453000000002</v>
      </c>
      <c r="M2261" s="215">
        <v>-122.259382</v>
      </c>
      <c r="O2261" s="44" t="s">
        <v>24</v>
      </c>
      <c r="P2261" s="75" t="s">
        <v>10940</v>
      </c>
    </row>
    <row r="2262" spans="1:16" ht="13" customHeight="1" x14ac:dyDescent="0.15">
      <c r="A2262" s="44">
        <v>2261</v>
      </c>
      <c r="B2262" s="215" t="s">
        <v>6942</v>
      </c>
      <c r="C2262" s="215">
        <v>27</v>
      </c>
      <c r="D2262" s="334" t="s">
        <v>2831</v>
      </c>
      <c r="E2262" s="334" t="s">
        <v>8937</v>
      </c>
      <c r="F2262" s="75">
        <v>5.94</v>
      </c>
      <c r="G2262" s="75">
        <v>14.58</v>
      </c>
      <c r="H2262" s="75">
        <v>0.77378644498119353</v>
      </c>
      <c r="I2262" s="75">
        <v>1.163757523981956</v>
      </c>
      <c r="J2262" s="44" t="s">
        <v>23</v>
      </c>
      <c r="K2262" s="334" t="s">
        <v>11148</v>
      </c>
      <c r="L2262" s="215">
        <v>-0.36666666666666697</v>
      </c>
      <c r="M2262" s="215">
        <v>36.083333333333343</v>
      </c>
      <c r="O2262" s="44" t="s">
        <v>24</v>
      </c>
      <c r="P2262" s="75" t="s">
        <v>10941</v>
      </c>
    </row>
    <row r="2263" spans="1:16" ht="13" customHeight="1" x14ac:dyDescent="0.15">
      <c r="A2263" s="44">
        <v>2262</v>
      </c>
      <c r="B2263" s="215" t="s">
        <v>6942</v>
      </c>
      <c r="C2263" s="215">
        <v>27</v>
      </c>
      <c r="D2263" s="334" t="s">
        <v>2831</v>
      </c>
      <c r="E2263" s="334" t="s">
        <v>8938</v>
      </c>
      <c r="F2263" s="75">
        <v>31.17</v>
      </c>
      <c r="G2263" s="75">
        <v>22.05</v>
      </c>
      <c r="H2263" s="75">
        <v>1.4937368022768398</v>
      </c>
      <c r="I2263" s="75">
        <v>1.3434085938038574</v>
      </c>
      <c r="J2263" s="44" t="s">
        <v>23</v>
      </c>
      <c r="K2263" s="334" t="s">
        <v>11148</v>
      </c>
      <c r="L2263" s="215">
        <v>20.399999999999999</v>
      </c>
      <c r="M2263" s="215">
        <v>-75.599999999999994</v>
      </c>
      <c r="O2263" s="44" t="s">
        <v>24</v>
      </c>
      <c r="P2263" s="75" t="s">
        <v>10957</v>
      </c>
    </row>
    <row r="2264" spans="1:16" ht="13" customHeight="1" x14ac:dyDescent="0.15">
      <c r="A2264" s="44">
        <v>2263</v>
      </c>
      <c r="B2264" s="215" t="s">
        <v>6942</v>
      </c>
      <c r="C2264" s="215">
        <v>27</v>
      </c>
      <c r="D2264" s="334" t="s">
        <v>2831</v>
      </c>
      <c r="E2264" s="334" t="s">
        <v>8491</v>
      </c>
      <c r="F2264" s="75">
        <v>37.22</v>
      </c>
      <c r="G2264" s="75">
        <v>22.85</v>
      </c>
      <c r="H2264" s="75">
        <v>1.5707763687947482</v>
      </c>
      <c r="I2264" s="75">
        <v>1.3588862044058692</v>
      </c>
      <c r="J2264" s="44" t="s">
        <v>23</v>
      </c>
      <c r="K2264" s="334" t="s">
        <v>11148</v>
      </c>
      <c r="L2264" s="215">
        <v>57.15</v>
      </c>
      <c r="M2264" s="215">
        <v>29.25</v>
      </c>
      <c r="O2264" s="44" t="s">
        <v>24</v>
      </c>
      <c r="P2264" s="75" t="s">
        <v>10942</v>
      </c>
    </row>
    <row r="2265" spans="1:16" ht="13" customHeight="1" x14ac:dyDescent="0.15">
      <c r="A2265" s="44">
        <v>2264</v>
      </c>
      <c r="B2265" s="215" t="s">
        <v>6942</v>
      </c>
      <c r="C2265" s="215">
        <v>27</v>
      </c>
      <c r="D2265" s="334" t="s">
        <v>2831</v>
      </c>
      <c r="E2265" s="334" t="s">
        <v>8516</v>
      </c>
      <c r="F2265" s="75">
        <v>32.57</v>
      </c>
      <c r="G2265" s="75">
        <v>27.69</v>
      </c>
      <c r="H2265" s="75">
        <v>1.5128177585648732</v>
      </c>
      <c r="I2265" s="75">
        <v>1.4423229557455746</v>
      </c>
      <c r="J2265" s="44" t="s">
        <v>23</v>
      </c>
      <c r="K2265" s="334" t="s">
        <v>11148</v>
      </c>
      <c r="L2265" s="215">
        <v>22.742335000000001</v>
      </c>
      <c r="M2265" s="215">
        <v>-80.870555999999993</v>
      </c>
      <c r="O2265" s="44" t="s">
        <v>24</v>
      </c>
      <c r="P2265" s="75" t="s">
        <v>10958</v>
      </c>
    </row>
    <row r="2266" spans="1:16" ht="13" customHeight="1" x14ac:dyDescent="0.15">
      <c r="A2266" s="44">
        <v>2265</v>
      </c>
      <c r="B2266" s="215" t="s">
        <v>6942</v>
      </c>
      <c r="C2266" s="215">
        <v>27</v>
      </c>
      <c r="D2266" s="334" t="s">
        <v>2831</v>
      </c>
      <c r="E2266" s="334" t="s">
        <v>8517</v>
      </c>
      <c r="F2266" s="75">
        <v>19.7</v>
      </c>
      <c r="G2266" s="75">
        <v>39.799999999999997</v>
      </c>
      <c r="H2266" s="75">
        <v>1.2944662261615929</v>
      </c>
      <c r="I2266" s="75">
        <v>1.5998830720736879</v>
      </c>
      <c r="J2266" s="44" t="s">
        <v>23</v>
      </c>
      <c r="K2266" s="334" t="s">
        <v>11148</v>
      </c>
      <c r="L2266" s="215">
        <v>56.092098</v>
      </c>
      <c r="M2266" s="215">
        <v>108.257865</v>
      </c>
      <c r="O2266" s="44" t="s">
        <v>24</v>
      </c>
      <c r="P2266" s="75" t="s">
        <v>10943</v>
      </c>
    </row>
    <row r="2267" spans="1:16" ht="13" customHeight="1" x14ac:dyDescent="0.15">
      <c r="A2267" s="44">
        <v>2266</v>
      </c>
      <c r="B2267" s="215" t="s">
        <v>6942</v>
      </c>
      <c r="C2267" s="215">
        <v>28</v>
      </c>
      <c r="D2267" s="334" t="s">
        <v>2831</v>
      </c>
      <c r="E2267" s="334" t="s">
        <v>8492</v>
      </c>
      <c r="F2267" s="75">
        <v>2.15</v>
      </c>
      <c r="G2267" s="75">
        <v>2.61</v>
      </c>
      <c r="H2267" s="75">
        <v>0.33243845991560533</v>
      </c>
      <c r="I2267" s="75">
        <v>0.41664050733828101</v>
      </c>
      <c r="J2267" s="44" t="s">
        <v>25</v>
      </c>
      <c r="K2267" s="334" t="s">
        <v>11149</v>
      </c>
      <c r="L2267" s="215">
        <v>3.3166669999999998</v>
      </c>
      <c r="M2267" s="215">
        <v>114.61666700000001</v>
      </c>
      <c r="O2267" s="44" t="s">
        <v>26</v>
      </c>
      <c r="P2267" s="75" t="s">
        <v>5336</v>
      </c>
    </row>
    <row r="2268" spans="1:16" ht="13" customHeight="1" x14ac:dyDescent="0.15">
      <c r="A2268" s="44">
        <v>2267</v>
      </c>
      <c r="B2268" s="215" t="s">
        <v>6942</v>
      </c>
      <c r="C2268" s="215">
        <v>28</v>
      </c>
      <c r="D2268" s="334" t="s">
        <v>2831</v>
      </c>
      <c r="E2268" s="334" t="s">
        <v>9213</v>
      </c>
      <c r="F2268" s="75">
        <v>1.54</v>
      </c>
      <c r="G2268" s="75">
        <v>2.94</v>
      </c>
      <c r="H2268" s="75">
        <v>0.18752072083646307</v>
      </c>
      <c r="I2268" s="75">
        <v>0.46834733041215726</v>
      </c>
      <c r="J2268" s="44" t="s">
        <v>25</v>
      </c>
      <c r="K2268" s="334" t="s">
        <v>11149</v>
      </c>
      <c r="L2268" s="215">
        <v>43.387500000000003</v>
      </c>
      <c r="M2268" s="215">
        <v>-80.367082999999994</v>
      </c>
      <c r="O2268" s="44" t="s">
        <v>26</v>
      </c>
      <c r="P2268" s="75" t="s">
        <v>5336</v>
      </c>
    </row>
    <row r="2269" spans="1:16" ht="13" customHeight="1" x14ac:dyDescent="0.15">
      <c r="A2269" s="44">
        <v>2268</v>
      </c>
      <c r="B2269" s="215" t="s">
        <v>6942</v>
      </c>
      <c r="C2269" s="215">
        <v>28</v>
      </c>
      <c r="D2269" s="334" t="s">
        <v>2831</v>
      </c>
      <c r="E2269" s="334" t="s">
        <v>9214</v>
      </c>
      <c r="F2269" s="75">
        <v>6.2</v>
      </c>
      <c r="G2269" s="75">
        <v>3</v>
      </c>
      <c r="H2269" s="75">
        <v>0.79239168949825389</v>
      </c>
      <c r="I2269" s="75">
        <v>0.47712125471966244</v>
      </c>
      <c r="J2269" s="44" t="s">
        <v>25</v>
      </c>
      <c r="K2269" s="334" t="s">
        <v>11149</v>
      </c>
      <c r="O2269" s="44" t="s">
        <v>26</v>
      </c>
      <c r="P2269" s="75" t="s">
        <v>5336</v>
      </c>
    </row>
    <row r="2270" spans="1:16" ht="13" customHeight="1" x14ac:dyDescent="0.15">
      <c r="A2270" s="44">
        <v>2269</v>
      </c>
      <c r="B2270" s="215" t="s">
        <v>6942</v>
      </c>
      <c r="C2270" s="215">
        <v>28</v>
      </c>
      <c r="D2270" s="334" t="s">
        <v>2831</v>
      </c>
      <c r="E2270" s="334" t="s">
        <v>8728</v>
      </c>
      <c r="F2270" s="75">
        <v>3.84</v>
      </c>
      <c r="G2270" s="75">
        <v>3.07</v>
      </c>
      <c r="H2270" s="75">
        <v>0.58433122436753082</v>
      </c>
      <c r="I2270" s="75">
        <v>0.48713837547718652</v>
      </c>
      <c r="J2270" s="44" t="s">
        <v>25</v>
      </c>
      <c r="K2270" s="334" t="s">
        <v>11149</v>
      </c>
      <c r="L2270" s="215">
        <v>50.296669999999999</v>
      </c>
      <c r="M2270" s="215">
        <v>20.85472</v>
      </c>
      <c r="O2270" s="44" t="s">
        <v>26</v>
      </c>
      <c r="P2270" s="75" t="s">
        <v>5336</v>
      </c>
    </row>
    <row r="2271" spans="1:16" ht="13" customHeight="1" x14ac:dyDescent="0.15">
      <c r="A2271" s="44">
        <v>2270</v>
      </c>
      <c r="B2271" s="215" t="s">
        <v>6942</v>
      </c>
      <c r="C2271" s="215">
        <v>28</v>
      </c>
      <c r="D2271" s="334" t="s">
        <v>2831</v>
      </c>
      <c r="E2271" s="334" t="s">
        <v>8881</v>
      </c>
      <c r="F2271" s="75">
        <v>2.71</v>
      </c>
      <c r="G2271" s="75">
        <v>3.12</v>
      </c>
      <c r="H2271" s="75">
        <v>0.43296929087440578</v>
      </c>
      <c r="I2271" s="75">
        <v>0.49415459401844281</v>
      </c>
      <c r="J2271" s="44" t="s">
        <v>25</v>
      </c>
      <c r="K2271" s="334" t="s">
        <v>11149</v>
      </c>
      <c r="L2271" s="215">
        <v>3.3166669999999998</v>
      </c>
      <c r="M2271" s="215">
        <v>114.716667</v>
      </c>
      <c r="O2271" s="44" t="s">
        <v>26</v>
      </c>
      <c r="P2271" s="75" t="s">
        <v>5336</v>
      </c>
    </row>
    <row r="2272" spans="1:16" ht="13" customHeight="1" x14ac:dyDescent="0.15">
      <c r="A2272" s="44">
        <v>2271</v>
      </c>
      <c r="B2272" s="215" t="s">
        <v>6942</v>
      </c>
      <c r="C2272" s="215">
        <v>28</v>
      </c>
      <c r="D2272" s="334" t="s">
        <v>2831</v>
      </c>
      <c r="E2272" s="334" t="s">
        <v>8882</v>
      </c>
      <c r="F2272" s="75">
        <v>2.13</v>
      </c>
      <c r="G2272" s="75">
        <v>3.33</v>
      </c>
      <c r="H2272" s="75">
        <v>0.32837960343873779</v>
      </c>
      <c r="I2272" s="75">
        <v>0.52244423350631986</v>
      </c>
      <c r="J2272" s="44" t="s">
        <v>25</v>
      </c>
      <c r="K2272" s="334" t="s">
        <v>11149</v>
      </c>
      <c r="L2272" s="215">
        <v>3.3833329999999999</v>
      </c>
      <c r="M2272" s="215">
        <v>114.566667</v>
      </c>
      <c r="O2272" s="44" t="s">
        <v>26</v>
      </c>
      <c r="P2272" s="75" t="s">
        <v>5336</v>
      </c>
    </row>
    <row r="2273" spans="1:16" ht="13" customHeight="1" x14ac:dyDescent="0.15">
      <c r="A2273" s="44">
        <v>2272</v>
      </c>
      <c r="B2273" s="215" t="s">
        <v>6942</v>
      </c>
      <c r="C2273" s="215">
        <v>28</v>
      </c>
      <c r="D2273" s="334" t="s">
        <v>2831</v>
      </c>
      <c r="E2273" s="334" t="s">
        <v>8880</v>
      </c>
      <c r="F2273" s="75">
        <v>3.74</v>
      </c>
      <c r="G2273" s="75">
        <v>3.53</v>
      </c>
      <c r="H2273" s="75">
        <v>0.57287160220048017</v>
      </c>
      <c r="I2273" s="75">
        <v>0.54777470538782258</v>
      </c>
      <c r="J2273" s="44" t="s">
        <v>25</v>
      </c>
      <c r="K2273" s="334" t="s">
        <v>11149</v>
      </c>
      <c r="L2273" s="215">
        <v>50.296669999999999</v>
      </c>
      <c r="M2273" s="215">
        <v>20.85472</v>
      </c>
      <c r="O2273" s="44" t="s">
        <v>26</v>
      </c>
      <c r="P2273" s="75" t="s">
        <v>5336</v>
      </c>
    </row>
    <row r="2274" spans="1:16" ht="13" customHeight="1" x14ac:dyDescent="0.15">
      <c r="A2274" s="44">
        <v>2273</v>
      </c>
      <c r="B2274" s="215" t="s">
        <v>6942</v>
      </c>
      <c r="C2274" s="215">
        <v>28</v>
      </c>
      <c r="D2274" s="334" t="s">
        <v>2831</v>
      </c>
      <c r="E2274" s="334" t="s">
        <v>8396</v>
      </c>
      <c r="F2274" s="75">
        <v>3.05</v>
      </c>
      <c r="G2274" s="75">
        <v>3.93</v>
      </c>
      <c r="H2274" s="75">
        <v>0.48429983934678589</v>
      </c>
      <c r="I2274" s="75">
        <v>0.59439255037542671</v>
      </c>
      <c r="J2274" s="44" t="s">
        <v>25</v>
      </c>
      <c r="K2274" s="334" t="s">
        <v>11149</v>
      </c>
      <c r="L2274" s="215">
        <v>3.3833329999999999</v>
      </c>
      <c r="M2274" s="215">
        <v>114.566667</v>
      </c>
      <c r="O2274" s="44" t="s">
        <v>26</v>
      </c>
      <c r="P2274" s="75" t="s">
        <v>5336</v>
      </c>
    </row>
    <row r="2275" spans="1:16" ht="13" customHeight="1" x14ac:dyDescent="0.15">
      <c r="A2275" s="44">
        <v>2274</v>
      </c>
      <c r="B2275" s="215" t="s">
        <v>6942</v>
      </c>
      <c r="C2275" s="215">
        <v>28</v>
      </c>
      <c r="D2275" s="334" t="s">
        <v>2831</v>
      </c>
      <c r="E2275" s="334" t="s">
        <v>8432</v>
      </c>
      <c r="F2275" s="75">
        <v>3.85</v>
      </c>
      <c r="G2275" s="75">
        <v>4.75</v>
      </c>
      <c r="H2275" s="75">
        <v>0.5854607295085007</v>
      </c>
      <c r="I2275" s="75">
        <v>0.67669360962486658</v>
      </c>
      <c r="J2275" s="44" t="s">
        <v>25</v>
      </c>
      <c r="K2275" s="334" t="s">
        <v>11149</v>
      </c>
      <c r="L2275" s="215">
        <v>3.3833329999999999</v>
      </c>
      <c r="M2275" s="215">
        <v>114.566667</v>
      </c>
      <c r="O2275" s="44" t="s">
        <v>26</v>
      </c>
      <c r="P2275" s="75" t="s">
        <v>5336</v>
      </c>
    </row>
    <row r="2276" spans="1:16" ht="13" customHeight="1" x14ac:dyDescent="0.15">
      <c r="A2276" s="44">
        <v>2275</v>
      </c>
      <c r="B2276" s="215" t="s">
        <v>6942</v>
      </c>
      <c r="C2276" s="215">
        <v>28</v>
      </c>
      <c r="D2276" s="334" t="s">
        <v>2831</v>
      </c>
      <c r="E2276" s="334" t="s">
        <v>8974</v>
      </c>
      <c r="F2276" s="75">
        <v>12.9</v>
      </c>
      <c r="G2276" s="75">
        <v>5.2</v>
      </c>
      <c r="H2276" s="75">
        <v>1.110589710299249</v>
      </c>
      <c r="I2276" s="75">
        <v>0.71600334363479923</v>
      </c>
      <c r="J2276" s="44" t="s">
        <v>25</v>
      </c>
      <c r="K2276" s="334" t="s">
        <v>11149</v>
      </c>
      <c r="O2276" s="44" t="s">
        <v>26</v>
      </c>
      <c r="P2276" s="75" t="s">
        <v>5336</v>
      </c>
    </row>
    <row r="2277" spans="1:16" ht="13" customHeight="1" x14ac:dyDescent="0.15">
      <c r="A2277" s="44">
        <v>2276</v>
      </c>
      <c r="B2277" s="215" t="s">
        <v>6942</v>
      </c>
      <c r="C2277" s="215">
        <v>28</v>
      </c>
      <c r="D2277" s="334" t="s">
        <v>2831</v>
      </c>
      <c r="E2277" s="334" t="s">
        <v>9087</v>
      </c>
      <c r="F2277" s="75">
        <v>3.6</v>
      </c>
      <c r="G2277" s="75">
        <v>5.3</v>
      </c>
      <c r="H2277" s="75">
        <v>0.55630250076728727</v>
      </c>
      <c r="I2277" s="75">
        <v>0.72427586960078916</v>
      </c>
      <c r="J2277" s="44" t="s">
        <v>25</v>
      </c>
      <c r="K2277" s="334" t="s">
        <v>11149</v>
      </c>
      <c r="L2277" s="215">
        <v>45.676250000000003</v>
      </c>
      <c r="M2277" s="215">
        <v>-63.897880000000001</v>
      </c>
      <c r="O2277" s="44" t="s">
        <v>26</v>
      </c>
      <c r="P2277" s="75" t="s">
        <v>5336</v>
      </c>
    </row>
    <row r="2278" spans="1:16" ht="13" customHeight="1" x14ac:dyDescent="0.15">
      <c r="A2278" s="44">
        <v>2277</v>
      </c>
      <c r="B2278" s="215" t="s">
        <v>6942</v>
      </c>
      <c r="C2278" s="215">
        <v>28</v>
      </c>
      <c r="D2278" s="334" t="s">
        <v>2831</v>
      </c>
      <c r="E2278" s="334" t="s">
        <v>9088</v>
      </c>
      <c r="F2278" s="75">
        <v>4.9800000000000004</v>
      </c>
      <c r="G2278" s="75">
        <v>5.48</v>
      </c>
      <c r="H2278" s="75">
        <v>0.6972293427597176</v>
      </c>
      <c r="I2278" s="75">
        <v>0.73878055848436919</v>
      </c>
      <c r="J2278" s="44" t="s">
        <v>25</v>
      </c>
      <c r="K2278" s="334" t="s">
        <v>11149</v>
      </c>
      <c r="L2278" s="215">
        <v>50.296669999999999</v>
      </c>
      <c r="M2278" s="215">
        <v>20.85472</v>
      </c>
      <c r="O2278" s="44" t="s">
        <v>26</v>
      </c>
      <c r="P2278" s="75" t="s">
        <v>5336</v>
      </c>
    </row>
    <row r="2279" spans="1:16" ht="13" customHeight="1" x14ac:dyDescent="0.15">
      <c r="A2279" s="44">
        <v>2278</v>
      </c>
      <c r="B2279" s="215" t="s">
        <v>6942</v>
      </c>
      <c r="C2279" s="215">
        <v>28</v>
      </c>
      <c r="D2279" s="334" t="s">
        <v>2831</v>
      </c>
      <c r="E2279" s="334" t="s">
        <v>9089</v>
      </c>
      <c r="F2279" s="75">
        <v>1.08</v>
      </c>
      <c r="G2279" s="75">
        <v>5.72</v>
      </c>
      <c r="H2279" s="75">
        <v>3.342375548694973E-2</v>
      </c>
      <c r="I2279" s="75">
        <v>0.75739602879302426</v>
      </c>
      <c r="J2279" s="44" t="s">
        <v>25</v>
      </c>
      <c r="K2279" s="334" t="s">
        <v>11149</v>
      </c>
      <c r="L2279" s="215">
        <v>50.296669999999999</v>
      </c>
      <c r="M2279" s="215">
        <v>20.85472</v>
      </c>
      <c r="O2279" s="44" t="s">
        <v>26</v>
      </c>
      <c r="P2279" s="75" t="s">
        <v>5336</v>
      </c>
    </row>
    <row r="2280" spans="1:16" ht="13" customHeight="1" x14ac:dyDescent="0.15">
      <c r="A2280" s="44">
        <v>2279</v>
      </c>
      <c r="B2280" s="215" t="s">
        <v>6942</v>
      </c>
      <c r="C2280" s="215">
        <v>28</v>
      </c>
      <c r="D2280" s="334" t="s">
        <v>2831</v>
      </c>
      <c r="E2280" s="334" t="s">
        <v>8525</v>
      </c>
      <c r="F2280" s="75">
        <v>5.0999999999999996</v>
      </c>
      <c r="G2280" s="75">
        <v>7.4</v>
      </c>
      <c r="H2280" s="75">
        <v>0.70757017609793638</v>
      </c>
      <c r="I2280" s="75">
        <v>0.86923171973097624</v>
      </c>
      <c r="J2280" s="44" t="s">
        <v>25</v>
      </c>
      <c r="K2280" s="334" t="s">
        <v>11149</v>
      </c>
      <c r="O2280" s="44" t="s">
        <v>26</v>
      </c>
      <c r="P2280" s="75" t="s">
        <v>5336</v>
      </c>
    </row>
    <row r="2281" spans="1:16" ht="13" customHeight="1" x14ac:dyDescent="0.15">
      <c r="A2281" s="44">
        <v>2280</v>
      </c>
      <c r="B2281" s="215" t="s">
        <v>6942</v>
      </c>
      <c r="C2281" s="215">
        <v>28</v>
      </c>
      <c r="D2281" s="334" t="s">
        <v>2831</v>
      </c>
      <c r="E2281" s="334" t="s">
        <v>8479</v>
      </c>
      <c r="F2281" s="75">
        <v>4.25</v>
      </c>
      <c r="G2281" s="75">
        <v>7.65</v>
      </c>
      <c r="H2281" s="75">
        <v>0.62838893005031149</v>
      </c>
      <c r="I2281" s="75">
        <v>0.88366143515361761</v>
      </c>
      <c r="J2281" s="44" t="s">
        <v>25</v>
      </c>
      <c r="K2281" s="334" t="s">
        <v>11149</v>
      </c>
      <c r="L2281" s="215">
        <v>50.296669999999999</v>
      </c>
      <c r="M2281" s="215">
        <v>20.85472</v>
      </c>
      <c r="O2281" s="44" t="s">
        <v>26</v>
      </c>
      <c r="P2281" s="75" t="s">
        <v>5336</v>
      </c>
    </row>
    <row r="2282" spans="1:16" ht="13" customHeight="1" x14ac:dyDescent="0.15">
      <c r="A2282" s="44">
        <v>2281</v>
      </c>
      <c r="B2282" s="215" t="s">
        <v>6942</v>
      </c>
      <c r="C2282" s="215">
        <v>28</v>
      </c>
      <c r="D2282" s="334" t="s">
        <v>2831</v>
      </c>
      <c r="E2282" s="334" t="s">
        <v>8553</v>
      </c>
      <c r="F2282" s="75">
        <v>7.15</v>
      </c>
      <c r="G2282" s="75">
        <v>7.72</v>
      </c>
      <c r="H2282" s="75">
        <v>0.85430604180108061</v>
      </c>
      <c r="I2282" s="75">
        <v>0.88761730033573616</v>
      </c>
      <c r="J2282" s="44" t="s">
        <v>25</v>
      </c>
      <c r="K2282" s="334" t="s">
        <v>11149</v>
      </c>
      <c r="L2282" s="215">
        <v>37.414867000000001</v>
      </c>
      <c r="M2282" s="215">
        <v>-83.153358999999995</v>
      </c>
      <c r="O2282" s="44" t="s">
        <v>26</v>
      </c>
      <c r="P2282" s="75" t="s">
        <v>5336</v>
      </c>
    </row>
    <row r="2283" spans="1:16" ht="13" customHeight="1" x14ac:dyDescent="0.15">
      <c r="A2283" s="44">
        <v>2282</v>
      </c>
      <c r="B2283" s="215" t="s">
        <v>6942</v>
      </c>
      <c r="C2283" s="215">
        <v>28</v>
      </c>
      <c r="D2283" s="334" t="s">
        <v>2831</v>
      </c>
      <c r="E2283" s="334" t="s">
        <v>8526</v>
      </c>
      <c r="F2283" s="75">
        <v>8.02</v>
      </c>
      <c r="G2283" s="75">
        <v>8.0299999999999994</v>
      </c>
      <c r="H2283" s="75">
        <v>0.90417436828416353</v>
      </c>
      <c r="I2283" s="75">
        <v>0.90471554527868092</v>
      </c>
      <c r="J2283" s="44" t="s">
        <v>25</v>
      </c>
      <c r="K2283" s="334" t="s">
        <v>11149</v>
      </c>
      <c r="L2283" s="215">
        <v>42.010956999999998</v>
      </c>
      <c r="M2283" s="215">
        <v>23.644542999999999</v>
      </c>
      <c r="O2283" s="44" t="s">
        <v>26</v>
      </c>
      <c r="P2283" s="75" t="s">
        <v>5336</v>
      </c>
    </row>
    <row r="2284" spans="1:16" ht="13" customHeight="1" x14ac:dyDescent="0.15">
      <c r="A2284" s="44">
        <v>2283</v>
      </c>
      <c r="B2284" s="215" t="s">
        <v>6942</v>
      </c>
      <c r="C2284" s="215">
        <v>28</v>
      </c>
      <c r="D2284" s="334" t="s">
        <v>2831</v>
      </c>
      <c r="E2284" s="334" t="s">
        <v>8527</v>
      </c>
      <c r="F2284" s="75">
        <v>5.0199999999999996</v>
      </c>
      <c r="G2284" s="75">
        <v>8.3400000000000052</v>
      </c>
      <c r="H2284" s="75">
        <v>0.70070371714501933</v>
      </c>
      <c r="I2284" s="75">
        <v>0.92116605063773882</v>
      </c>
      <c r="J2284" s="44" t="s">
        <v>25</v>
      </c>
      <c r="K2284" s="334" t="s">
        <v>11149</v>
      </c>
      <c r="L2284" s="215">
        <v>50.296669999999999</v>
      </c>
      <c r="M2284" s="215">
        <v>20.85472</v>
      </c>
      <c r="O2284" s="44" t="s">
        <v>26</v>
      </c>
      <c r="P2284" s="75" t="s">
        <v>5336</v>
      </c>
    </row>
    <row r="2285" spans="1:16" ht="13" customHeight="1" x14ac:dyDescent="0.15">
      <c r="A2285" s="44">
        <v>2284</v>
      </c>
      <c r="B2285" s="215" t="s">
        <v>6942</v>
      </c>
      <c r="C2285" s="215">
        <v>28</v>
      </c>
      <c r="D2285" s="334" t="s">
        <v>2831</v>
      </c>
      <c r="E2285" s="334" t="s">
        <v>8528</v>
      </c>
      <c r="F2285" s="75">
        <v>5.49</v>
      </c>
      <c r="G2285" s="75">
        <v>8.35</v>
      </c>
      <c r="H2285" s="75">
        <v>0.7395723444500919</v>
      </c>
      <c r="I2285" s="75">
        <v>0.92168647548360205</v>
      </c>
      <c r="J2285" s="44" t="s">
        <v>25</v>
      </c>
      <c r="K2285" s="334" t="s">
        <v>11149</v>
      </c>
      <c r="L2285" s="215">
        <v>37.414867000000001</v>
      </c>
      <c r="M2285" s="215">
        <v>-83.153358999999995</v>
      </c>
      <c r="O2285" s="44" t="s">
        <v>26</v>
      </c>
      <c r="P2285" s="75" t="s">
        <v>5336</v>
      </c>
    </row>
    <row r="2286" spans="1:16" ht="13" customHeight="1" x14ac:dyDescent="0.15">
      <c r="A2286" s="44">
        <v>2285</v>
      </c>
      <c r="B2286" s="215" t="s">
        <v>6942</v>
      </c>
      <c r="C2286" s="215">
        <v>28</v>
      </c>
      <c r="D2286" s="334" t="s">
        <v>2831</v>
      </c>
      <c r="E2286" s="334" t="s">
        <v>8529</v>
      </c>
      <c r="F2286" s="75">
        <v>4.59</v>
      </c>
      <c r="G2286" s="75">
        <v>9</v>
      </c>
      <c r="H2286" s="75">
        <v>0.66181268553726125</v>
      </c>
      <c r="I2286" s="75">
        <v>0.95424250943932487</v>
      </c>
      <c r="J2286" s="44" t="s">
        <v>25</v>
      </c>
      <c r="K2286" s="334" t="s">
        <v>11149</v>
      </c>
      <c r="L2286" s="215">
        <v>44.501461999999997</v>
      </c>
      <c r="M2286" s="215">
        <v>-123.85035999999999</v>
      </c>
      <c r="O2286" s="44" t="s">
        <v>26</v>
      </c>
      <c r="P2286" s="75" t="s">
        <v>5336</v>
      </c>
    </row>
    <row r="2287" spans="1:16" ht="13" customHeight="1" x14ac:dyDescent="0.15">
      <c r="A2287" s="44">
        <v>2286</v>
      </c>
      <c r="B2287" s="215" t="s">
        <v>6942</v>
      </c>
      <c r="C2287" s="215">
        <v>28</v>
      </c>
      <c r="D2287" s="334" t="s">
        <v>2831</v>
      </c>
      <c r="E2287" s="334" t="s">
        <v>8531</v>
      </c>
      <c r="F2287" s="75">
        <v>7.1</v>
      </c>
      <c r="G2287" s="75">
        <v>9.83</v>
      </c>
      <c r="H2287" s="75">
        <v>0.85125834871907535</v>
      </c>
      <c r="I2287" s="75">
        <v>0.99255351783213563</v>
      </c>
      <c r="J2287" s="44" t="s">
        <v>25</v>
      </c>
      <c r="K2287" s="334" t="s">
        <v>11149</v>
      </c>
      <c r="L2287" s="215">
        <v>3.6833330000000002</v>
      </c>
      <c r="M2287" s="215">
        <v>114.45</v>
      </c>
      <c r="O2287" s="44" t="s">
        <v>26</v>
      </c>
      <c r="P2287" s="75" t="s">
        <v>5336</v>
      </c>
    </row>
    <row r="2288" spans="1:16" ht="13" customHeight="1" x14ac:dyDescent="0.15">
      <c r="A2288" s="44">
        <v>2287</v>
      </c>
      <c r="B2288" s="215" t="s">
        <v>6942</v>
      </c>
      <c r="C2288" s="215">
        <v>28</v>
      </c>
      <c r="D2288" s="334" t="s">
        <v>2831</v>
      </c>
      <c r="E2288" s="334" t="s">
        <v>8693</v>
      </c>
      <c r="F2288" s="75">
        <v>5.9</v>
      </c>
      <c r="G2288" s="75">
        <v>10</v>
      </c>
      <c r="H2288" s="75">
        <v>0.77085201164214423</v>
      </c>
      <c r="I2288" s="75">
        <v>1</v>
      </c>
      <c r="J2288" s="44" t="s">
        <v>25</v>
      </c>
      <c r="K2288" s="334" t="s">
        <v>11149</v>
      </c>
      <c r="O2288" s="44" t="s">
        <v>26</v>
      </c>
      <c r="P2288" s="75" t="s">
        <v>5336</v>
      </c>
    </row>
    <row r="2289" spans="1:16" ht="13" customHeight="1" x14ac:dyDescent="0.15">
      <c r="A2289" s="44">
        <v>2288</v>
      </c>
      <c r="B2289" s="215" t="s">
        <v>6942</v>
      </c>
      <c r="C2289" s="215">
        <v>28</v>
      </c>
      <c r="D2289" s="334" t="s">
        <v>2831</v>
      </c>
      <c r="E2289" s="334" t="s">
        <v>8694</v>
      </c>
      <c r="F2289" s="75">
        <v>6.36</v>
      </c>
      <c r="G2289" s="75">
        <v>10.55</v>
      </c>
      <c r="H2289" s="75">
        <v>0.80345711564841393</v>
      </c>
      <c r="I2289" s="75">
        <v>1.0232524596337116</v>
      </c>
      <c r="J2289" s="44" t="s">
        <v>25</v>
      </c>
      <c r="K2289" s="334" t="s">
        <v>11149</v>
      </c>
      <c r="L2289" s="215">
        <v>37.414867000000001</v>
      </c>
      <c r="M2289" s="215">
        <v>-83.153358999999995</v>
      </c>
      <c r="O2289" s="44" t="s">
        <v>26</v>
      </c>
      <c r="P2289" s="75" t="s">
        <v>5336</v>
      </c>
    </row>
    <row r="2290" spans="1:16" ht="13" customHeight="1" x14ac:dyDescent="0.15">
      <c r="A2290" s="44">
        <v>2289</v>
      </c>
      <c r="B2290" s="215" t="s">
        <v>6942</v>
      </c>
      <c r="C2290" s="215">
        <v>28</v>
      </c>
      <c r="D2290" s="334" t="s">
        <v>2831</v>
      </c>
      <c r="E2290" s="334" t="s">
        <v>8429</v>
      </c>
      <c r="F2290" s="75">
        <v>11.12</v>
      </c>
      <c r="G2290" s="75">
        <v>11.03</v>
      </c>
      <c r="H2290" s="75">
        <v>1.0461047872460387</v>
      </c>
      <c r="I2290" s="75">
        <v>1.0425755124401905</v>
      </c>
      <c r="J2290" s="44" t="s">
        <v>25</v>
      </c>
      <c r="K2290" s="334" t="s">
        <v>11149</v>
      </c>
      <c r="L2290" s="215">
        <v>50.296669999999999</v>
      </c>
      <c r="M2290" s="215">
        <v>20.85472</v>
      </c>
      <c r="O2290" s="44" t="s">
        <v>26</v>
      </c>
      <c r="P2290" s="75" t="s">
        <v>5336</v>
      </c>
    </row>
    <row r="2291" spans="1:16" ht="13" customHeight="1" x14ac:dyDescent="0.15">
      <c r="A2291" s="44">
        <v>2290</v>
      </c>
      <c r="B2291" s="215" t="s">
        <v>6942</v>
      </c>
      <c r="C2291" s="215">
        <v>28</v>
      </c>
      <c r="D2291" s="334" t="s">
        <v>2831</v>
      </c>
      <c r="E2291" s="334" t="s">
        <v>8428</v>
      </c>
      <c r="F2291" s="75">
        <v>8.42</v>
      </c>
      <c r="G2291" s="75">
        <v>11.8</v>
      </c>
      <c r="H2291" s="75">
        <v>0.92531209149964955</v>
      </c>
      <c r="I2291" s="75">
        <v>1.0718820073061255</v>
      </c>
      <c r="J2291" s="44" t="s">
        <v>25</v>
      </c>
      <c r="K2291" s="334" t="s">
        <v>11149</v>
      </c>
      <c r="L2291" s="215">
        <v>45.856389</v>
      </c>
      <c r="M2291" s="215">
        <v>-116.793611</v>
      </c>
      <c r="O2291" s="44" t="s">
        <v>26</v>
      </c>
      <c r="P2291" s="75" t="s">
        <v>5336</v>
      </c>
    </row>
    <row r="2292" spans="1:16" ht="13" customHeight="1" x14ac:dyDescent="0.15">
      <c r="A2292" s="44">
        <v>2291</v>
      </c>
      <c r="B2292" s="215" t="s">
        <v>6942</v>
      </c>
      <c r="C2292" s="215">
        <v>28</v>
      </c>
      <c r="D2292" s="334" t="s">
        <v>2831</v>
      </c>
      <c r="E2292" s="334" t="s">
        <v>8695</v>
      </c>
      <c r="F2292" s="75">
        <v>24.1</v>
      </c>
      <c r="G2292" s="75">
        <v>12.88</v>
      </c>
      <c r="H2292" s="75">
        <v>1.3820170425748683</v>
      </c>
      <c r="I2292" s="75">
        <v>1.1099158630237933</v>
      </c>
      <c r="J2292" s="44" t="s">
        <v>25</v>
      </c>
      <c r="K2292" s="334" t="s">
        <v>11149</v>
      </c>
      <c r="L2292" s="215">
        <v>50.296669999999999</v>
      </c>
      <c r="M2292" s="215">
        <v>20.85472</v>
      </c>
      <c r="O2292" s="44" t="s">
        <v>26</v>
      </c>
      <c r="P2292" s="75" t="s">
        <v>5336</v>
      </c>
    </row>
    <row r="2293" spans="1:16" ht="13" customHeight="1" x14ac:dyDescent="0.15">
      <c r="A2293" s="44">
        <v>2292</v>
      </c>
      <c r="B2293" s="215" t="s">
        <v>6942</v>
      </c>
      <c r="C2293" s="215">
        <v>28</v>
      </c>
      <c r="D2293" s="334" t="s">
        <v>2831</v>
      </c>
      <c r="E2293" s="334" t="s">
        <v>8696</v>
      </c>
      <c r="F2293" s="75">
        <v>21.2</v>
      </c>
      <c r="G2293" s="75">
        <v>13.6</v>
      </c>
      <c r="H2293" s="75">
        <v>1.3263358609287514</v>
      </c>
      <c r="I2293" s="75">
        <v>1.1335389083702176</v>
      </c>
      <c r="J2293" s="44" t="s">
        <v>25</v>
      </c>
      <c r="K2293" s="334" t="s">
        <v>11149</v>
      </c>
      <c r="L2293" s="215">
        <v>45.856389</v>
      </c>
      <c r="M2293" s="215">
        <v>-116.793611</v>
      </c>
      <c r="O2293" s="44" t="s">
        <v>26</v>
      </c>
      <c r="P2293" s="75" t="s">
        <v>5336</v>
      </c>
    </row>
    <row r="2294" spans="1:16" ht="13" customHeight="1" x14ac:dyDescent="0.15">
      <c r="A2294" s="44">
        <v>2293</v>
      </c>
      <c r="B2294" s="215" t="s">
        <v>6942</v>
      </c>
      <c r="C2294" s="215">
        <v>28</v>
      </c>
      <c r="D2294" s="334" t="s">
        <v>2831</v>
      </c>
      <c r="E2294" s="334" t="s">
        <v>8697</v>
      </c>
      <c r="F2294" s="75">
        <v>7.5</v>
      </c>
      <c r="G2294" s="75">
        <v>14</v>
      </c>
      <c r="H2294" s="75">
        <v>0.87506126339170009</v>
      </c>
      <c r="I2294" s="75">
        <v>1.146128035678238</v>
      </c>
      <c r="J2294" s="44" t="s">
        <v>25</v>
      </c>
      <c r="K2294" s="334" t="s">
        <v>11149</v>
      </c>
      <c r="L2294" s="215">
        <v>50.74</v>
      </c>
      <c r="M2294" s="215">
        <v>-2.34</v>
      </c>
      <c r="O2294" s="44" t="s">
        <v>26</v>
      </c>
      <c r="P2294" s="75" t="s">
        <v>5336</v>
      </c>
    </row>
    <row r="2295" spans="1:16" ht="13" customHeight="1" x14ac:dyDescent="0.15">
      <c r="A2295" s="44">
        <v>2294</v>
      </c>
      <c r="B2295" s="215" t="s">
        <v>6942</v>
      </c>
      <c r="C2295" s="215">
        <v>28</v>
      </c>
      <c r="D2295" s="334" t="s">
        <v>2831</v>
      </c>
      <c r="E2295" s="334" t="s">
        <v>9094</v>
      </c>
      <c r="F2295" s="75">
        <v>4.09</v>
      </c>
      <c r="G2295" s="75">
        <v>14.73</v>
      </c>
      <c r="H2295" s="75">
        <v>0.61172330800734176</v>
      </c>
      <c r="I2295" s="75">
        <v>1.168202746842631</v>
      </c>
      <c r="J2295" s="44" t="s">
        <v>25</v>
      </c>
      <c r="K2295" s="334" t="s">
        <v>11149</v>
      </c>
      <c r="L2295" s="215">
        <v>50.296669999999999</v>
      </c>
      <c r="M2295" s="215">
        <v>20.85472</v>
      </c>
      <c r="O2295" s="44" t="s">
        <v>26</v>
      </c>
      <c r="P2295" s="75" t="s">
        <v>5336</v>
      </c>
    </row>
    <row r="2296" spans="1:16" ht="13" customHeight="1" x14ac:dyDescent="0.15">
      <c r="A2296" s="44">
        <v>2295</v>
      </c>
      <c r="B2296" s="215" t="s">
        <v>6942</v>
      </c>
      <c r="C2296" s="215">
        <v>28</v>
      </c>
      <c r="D2296" s="334" t="s">
        <v>2831</v>
      </c>
      <c r="E2296" s="334" t="s">
        <v>9095</v>
      </c>
      <c r="F2296" s="75">
        <v>8.4700000000000006</v>
      </c>
      <c r="G2296" s="75">
        <v>16</v>
      </c>
      <c r="H2296" s="75">
        <v>0.92788341033070698</v>
      </c>
      <c r="I2296" s="75">
        <v>1.2041199826559248</v>
      </c>
      <c r="J2296" s="44" t="s">
        <v>25</v>
      </c>
      <c r="K2296" s="334" t="s">
        <v>11149</v>
      </c>
      <c r="L2296" s="215">
        <v>44.586312999999997</v>
      </c>
      <c r="M2296" s="215">
        <v>-123.77335100000001</v>
      </c>
      <c r="O2296" s="44" t="s">
        <v>26</v>
      </c>
      <c r="P2296" s="75" t="s">
        <v>5336</v>
      </c>
    </row>
    <row r="2297" spans="1:16" ht="13" customHeight="1" x14ac:dyDescent="0.15">
      <c r="A2297" s="44">
        <v>2296</v>
      </c>
      <c r="B2297" s="215" t="s">
        <v>6942</v>
      </c>
      <c r="C2297" s="215">
        <v>28</v>
      </c>
      <c r="D2297" s="334" t="s">
        <v>2831</v>
      </c>
      <c r="E2297" s="334" t="s">
        <v>8532</v>
      </c>
      <c r="F2297" s="75">
        <v>30.75</v>
      </c>
      <c r="G2297" s="75">
        <v>16.14</v>
      </c>
      <c r="H2297" s="75">
        <v>1.4878451201114355</v>
      </c>
      <c r="I2297" s="75">
        <v>1.2079035303860517</v>
      </c>
      <c r="J2297" s="44" t="s">
        <v>25</v>
      </c>
      <c r="K2297" s="334" t="s">
        <v>11149</v>
      </c>
      <c r="L2297" s="215">
        <v>50.296669999999999</v>
      </c>
      <c r="M2297" s="215">
        <v>20.85472</v>
      </c>
      <c r="O2297" s="44" t="s">
        <v>26</v>
      </c>
      <c r="P2297" s="75" t="s">
        <v>5336</v>
      </c>
    </row>
    <row r="2298" spans="1:16" ht="13" customHeight="1" x14ac:dyDescent="0.15">
      <c r="A2298" s="44">
        <v>2297</v>
      </c>
      <c r="B2298" s="215" t="s">
        <v>6942</v>
      </c>
      <c r="C2298" s="215">
        <v>28</v>
      </c>
      <c r="D2298" s="334" t="s">
        <v>2831</v>
      </c>
      <c r="E2298" s="334" t="s">
        <v>8713</v>
      </c>
      <c r="F2298" s="75">
        <v>4.5599999999999996</v>
      </c>
      <c r="G2298" s="75">
        <v>16.87</v>
      </c>
      <c r="H2298" s="75">
        <v>0.658964842664435</v>
      </c>
      <c r="I2298" s="75">
        <v>1.2271150825891253</v>
      </c>
      <c r="J2298" s="44" t="s">
        <v>25</v>
      </c>
      <c r="K2298" s="334" t="s">
        <v>11149</v>
      </c>
      <c r="L2298" s="215">
        <v>50.296669999999999</v>
      </c>
      <c r="M2298" s="215">
        <v>20.85472</v>
      </c>
      <c r="O2298" s="44" t="s">
        <v>26</v>
      </c>
      <c r="P2298" s="75" t="s">
        <v>5336</v>
      </c>
    </row>
    <row r="2299" spans="1:16" ht="13" customHeight="1" x14ac:dyDescent="0.15">
      <c r="A2299" s="44">
        <v>2298</v>
      </c>
      <c r="B2299" s="215" t="s">
        <v>6942</v>
      </c>
      <c r="C2299" s="215">
        <v>28</v>
      </c>
      <c r="D2299" s="334" t="s">
        <v>2831</v>
      </c>
      <c r="E2299" s="334" t="s">
        <v>8596</v>
      </c>
      <c r="F2299" s="75">
        <v>12.44</v>
      </c>
      <c r="G2299" s="75">
        <v>17.45</v>
      </c>
      <c r="H2299" s="75">
        <v>1.0948203803548</v>
      </c>
      <c r="I2299" s="75">
        <v>1.2417954312951986</v>
      </c>
      <c r="J2299" s="44" t="s">
        <v>25</v>
      </c>
      <c r="K2299" s="334" t="s">
        <v>11149</v>
      </c>
      <c r="L2299" s="215">
        <v>42.855277999999998</v>
      </c>
      <c r="M2299" s="215">
        <v>-79.577777999999995</v>
      </c>
      <c r="O2299" s="44" t="s">
        <v>26</v>
      </c>
      <c r="P2299" s="75" t="s">
        <v>5336</v>
      </c>
    </row>
    <row r="2300" spans="1:16" ht="13" customHeight="1" x14ac:dyDescent="0.15">
      <c r="A2300" s="44">
        <v>2299</v>
      </c>
      <c r="B2300" s="215" t="s">
        <v>6942</v>
      </c>
      <c r="C2300" s="215">
        <v>28</v>
      </c>
      <c r="D2300" s="334" t="s">
        <v>2831</v>
      </c>
      <c r="E2300" s="334" t="s">
        <v>8597</v>
      </c>
      <c r="F2300" s="75">
        <v>9.5</v>
      </c>
      <c r="G2300" s="75">
        <v>19.8</v>
      </c>
      <c r="H2300" s="75">
        <v>0.97772360528884772</v>
      </c>
      <c r="I2300" s="75">
        <v>1.2966651902615312</v>
      </c>
      <c r="J2300" s="44" t="s">
        <v>25</v>
      </c>
      <c r="K2300" s="334" t="s">
        <v>11149</v>
      </c>
      <c r="L2300" s="215">
        <v>50.74</v>
      </c>
      <c r="M2300" s="215">
        <v>-2.34</v>
      </c>
      <c r="O2300" s="44" t="s">
        <v>26</v>
      </c>
      <c r="P2300" s="75" t="s">
        <v>5336</v>
      </c>
    </row>
    <row r="2301" spans="1:16" ht="13" customHeight="1" x14ac:dyDescent="0.15">
      <c r="A2301" s="44">
        <v>2300</v>
      </c>
      <c r="B2301" s="215" t="s">
        <v>6942</v>
      </c>
      <c r="C2301" s="215">
        <v>28</v>
      </c>
      <c r="D2301" s="334" t="s">
        <v>2831</v>
      </c>
      <c r="E2301" s="334" t="s">
        <v>9091</v>
      </c>
      <c r="F2301" s="75">
        <v>12.75</v>
      </c>
      <c r="G2301" s="75">
        <v>21.76</v>
      </c>
      <c r="H2301" s="75">
        <v>1.105510184769974</v>
      </c>
      <c r="I2301" s="75">
        <v>1.3376588910261422</v>
      </c>
      <c r="J2301" s="44" t="s">
        <v>25</v>
      </c>
      <c r="K2301" s="334" t="s">
        <v>11149</v>
      </c>
      <c r="L2301" s="215">
        <v>42.855277999999998</v>
      </c>
      <c r="M2301" s="215">
        <v>-79.577777999999995</v>
      </c>
      <c r="O2301" s="44" t="s">
        <v>26</v>
      </c>
      <c r="P2301" s="75" t="s">
        <v>5336</v>
      </c>
    </row>
    <row r="2302" spans="1:16" ht="13" customHeight="1" x14ac:dyDescent="0.15">
      <c r="A2302" s="44">
        <v>2301</v>
      </c>
      <c r="B2302" s="215" t="s">
        <v>6942</v>
      </c>
      <c r="C2302" s="215">
        <v>28</v>
      </c>
      <c r="D2302" s="334" t="s">
        <v>2831</v>
      </c>
      <c r="E2302" s="334" t="s">
        <v>9092</v>
      </c>
      <c r="F2302" s="75">
        <v>14.99</v>
      </c>
      <c r="G2302" s="75">
        <v>22.64</v>
      </c>
      <c r="H2302" s="75">
        <v>1.1758016328482794</v>
      </c>
      <c r="I2302" s="75">
        <v>1.3548764225162337</v>
      </c>
      <c r="J2302" s="44" t="s">
        <v>25</v>
      </c>
      <c r="K2302" s="334" t="s">
        <v>11149</v>
      </c>
      <c r="L2302" s="215">
        <v>42.855277999999998</v>
      </c>
      <c r="M2302" s="215">
        <v>-79.577777999999995</v>
      </c>
      <c r="O2302" s="44" t="s">
        <v>26</v>
      </c>
      <c r="P2302" s="75" t="s">
        <v>5336</v>
      </c>
    </row>
    <row r="2303" spans="1:16" ht="13" customHeight="1" x14ac:dyDescent="0.15">
      <c r="A2303" s="44">
        <v>2302</v>
      </c>
      <c r="B2303" s="215" t="s">
        <v>6942</v>
      </c>
      <c r="C2303" s="215">
        <v>28</v>
      </c>
      <c r="D2303" s="334" t="s">
        <v>2831</v>
      </c>
      <c r="E2303" s="334" t="s">
        <v>9093</v>
      </c>
      <c r="F2303" s="75">
        <v>14.25</v>
      </c>
      <c r="G2303" s="75">
        <v>22.8</v>
      </c>
      <c r="H2303" s="75">
        <v>1.153814864344529</v>
      </c>
      <c r="I2303" s="75">
        <v>1.3579348470004537</v>
      </c>
      <c r="J2303" s="44" t="s">
        <v>25</v>
      </c>
      <c r="K2303" s="334" t="s">
        <v>11149</v>
      </c>
      <c r="L2303" s="215">
        <v>50.296669999999999</v>
      </c>
      <c r="M2303" s="215">
        <v>20.85472</v>
      </c>
      <c r="O2303" s="44" t="s">
        <v>26</v>
      </c>
      <c r="P2303" s="75" t="s">
        <v>5336</v>
      </c>
    </row>
    <row r="2304" spans="1:16" ht="13" customHeight="1" x14ac:dyDescent="0.15">
      <c r="A2304" s="44">
        <v>2303</v>
      </c>
      <c r="B2304" s="215" t="s">
        <v>6942</v>
      </c>
      <c r="C2304" s="215">
        <v>28</v>
      </c>
      <c r="D2304" s="334" t="s">
        <v>2831</v>
      </c>
      <c r="E2304" s="334" t="s">
        <v>9090</v>
      </c>
      <c r="F2304" s="75">
        <v>22.84</v>
      </c>
      <c r="G2304" s="75">
        <v>24.35</v>
      </c>
      <c r="H2304" s="75">
        <v>1.3586960995738104</v>
      </c>
      <c r="I2304" s="75">
        <v>1.3864989655506532</v>
      </c>
      <c r="J2304" s="44" t="s">
        <v>25</v>
      </c>
      <c r="K2304" s="334" t="s">
        <v>11149</v>
      </c>
      <c r="L2304" s="215">
        <v>42.855277999999998</v>
      </c>
      <c r="M2304" s="215">
        <v>-79.577777999999995</v>
      </c>
      <c r="O2304" s="44" t="s">
        <v>26</v>
      </c>
      <c r="P2304" s="75" t="s">
        <v>5336</v>
      </c>
    </row>
    <row r="2305" spans="1:16" ht="13" customHeight="1" x14ac:dyDescent="0.15">
      <c r="A2305" s="44">
        <v>2304</v>
      </c>
      <c r="B2305" s="215" t="s">
        <v>6942</v>
      </c>
      <c r="C2305" s="215">
        <v>28</v>
      </c>
      <c r="D2305" s="334" t="s">
        <v>2831</v>
      </c>
      <c r="E2305" s="334" t="s">
        <v>8886</v>
      </c>
      <c r="F2305" s="75">
        <v>17.309999999999999</v>
      </c>
      <c r="G2305" s="75">
        <v>26.15</v>
      </c>
      <c r="H2305" s="75">
        <v>1.2382970678753937</v>
      </c>
      <c r="I2305" s="75">
        <v>1.4174716932032931</v>
      </c>
      <c r="J2305" s="44" t="s">
        <v>25</v>
      </c>
      <c r="K2305" s="334" t="s">
        <v>11149</v>
      </c>
      <c r="L2305" s="215">
        <v>3.6833330000000002</v>
      </c>
      <c r="M2305" s="215">
        <v>114.45</v>
      </c>
      <c r="O2305" s="44" t="s">
        <v>26</v>
      </c>
      <c r="P2305" s="75" t="s">
        <v>5336</v>
      </c>
    </row>
    <row r="2306" spans="1:16" ht="13" customHeight="1" x14ac:dyDescent="0.15">
      <c r="A2306" s="44">
        <v>2305</v>
      </c>
      <c r="B2306" s="215" t="s">
        <v>6942</v>
      </c>
      <c r="C2306" s="215">
        <v>28</v>
      </c>
      <c r="D2306" s="334" t="s">
        <v>2831</v>
      </c>
      <c r="E2306" s="334" t="s">
        <v>8781</v>
      </c>
      <c r="F2306" s="75">
        <v>16.12</v>
      </c>
      <c r="G2306" s="75">
        <v>27</v>
      </c>
      <c r="H2306" s="75">
        <v>1.2073650374690719</v>
      </c>
      <c r="I2306" s="75">
        <v>1.4313637641589874</v>
      </c>
      <c r="J2306" s="44" t="s">
        <v>25</v>
      </c>
      <c r="K2306" s="334" t="s">
        <v>11149</v>
      </c>
      <c r="L2306" s="215">
        <v>50.74</v>
      </c>
      <c r="M2306" s="215">
        <v>-2.34</v>
      </c>
      <c r="O2306" s="44" t="s">
        <v>26</v>
      </c>
      <c r="P2306" s="75" t="s">
        <v>5336</v>
      </c>
    </row>
    <row r="2307" spans="1:16" ht="13" customHeight="1" x14ac:dyDescent="0.15">
      <c r="A2307" s="44">
        <v>2306</v>
      </c>
      <c r="B2307" s="215" t="s">
        <v>6942</v>
      </c>
      <c r="C2307" s="215">
        <v>28</v>
      </c>
      <c r="D2307" s="334" t="s">
        <v>2831</v>
      </c>
      <c r="E2307" s="334" t="s">
        <v>8522</v>
      </c>
      <c r="F2307" s="75">
        <v>27.48</v>
      </c>
      <c r="G2307" s="75">
        <v>28.03</v>
      </c>
      <c r="H2307" s="75">
        <v>1.4390167283875128</v>
      </c>
      <c r="I2307" s="75">
        <v>1.4476230977602862</v>
      </c>
      <c r="J2307" s="44" t="s">
        <v>25</v>
      </c>
      <c r="K2307" s="334" t="s">
        <v>11149</v>
      </c>
      <c r="L2307" s="215">
        <v>42.855277999999998</v>
      </c>
      <c r="M2307" s="215">
        <v>-79.577777999999995</v>
      </c>
      <c r="O2307" s="44" t="s">
        <v>26</v>
      </c>
      <c r="P2307" s="75" t="s">
        <v>5336</v>
      </c>
    </row>
    <row r="2308" spans="1:16" ht="13" customHeight="1" x14ac:dyDescent="0.15">
      <c r="A2308" s="44">
        <v>2307</v>
      </c>
      <c r="B2308" s="215" t="s">
        <v>6942</v>
      </c>
      <c r="C2308" s="215">
        <v>28</v>
      </c>
      <c r="D2308" s="334" t="s">
        <v>2831</v>
      </c>
      <c r="E2308" s="334" t="s">
        <v>8523</v>
      </c>
      <c r="F2308" s="75">
        <v>18.72</v>
      </c>
      <c r="G2308" s="75">
        <v>29.72</v>
      </c>
      <c r="H2308" s="75">
        <v>1.2723058444020865</v>
      </c>
      <c r="I2308" s="75">
        <v>1.4730488050885377</v>
      </c>
      <c r="J2308" s="44" t="s">
        <v>25</v>
      </c>
      <c r="K2308" s="334" t="s">
        <v>11149</v>
      </c>
      <c r="L2308" s="215">
        <v>42.855277999999998</v>
      </c>
      <c r="M2308" s="215">
        <v>-79.577777999999995</v>
      </c>
      <c r="O2308" s="44" t="s">
        <v>26</v>
      </c>
      <c r="P2308" s="75" t="s">
        <v>5336</v>
      </c>
    </row>
    <row r="2309" spans="1:16" ht="13" customHeight="1" x14ac:dyDescent="0.15">
      <c r="A2309" s="44">
        <v>2308</v>
      </c>
      <c r="B2309" s="215" t="s">
        <v>6942</v>
      </c>
      <c r="C2309" s="215">
        <v>28</v>
      </c>
      <c r="D2309" s="334" t="s">
        <v>2831</v>
      </c>
      <c r="E2309" s="334" t="s">
        <v>8524</v>
      </c>
      <c r="F2309" s="75">
        <v>8.66</v>
      </c>
      <c r="G2309" s="75">
        <v>32.9</v>
      </c>
      <c r="H2309" s="75">
        <v>0.9375178920173467</v>
      </c>
      <c r="I2309" s="75">
        <v>1.5171958979499742</v>
      </c>
      <c r="J2309" s="44" t="s">
        <v>25</v>
      </c>
      <c r="K2309" s="334" t="s">
        <v>11149</v>
      </c>
      <c r="L2309" s="215">
        <v>50.296669999999999</v>
      </c>
      <c r="M2309" s="215">
        <v>20.85472</v>
      </c>
      <c r="O2309" s="44" t="s">
        <v>26</v>
      </c>
      <c r="P2309" s="75" t="s">
        <v>5336</v>
      </c>
    </row>
    <row r="2310" spans="1:16" ht="13" customHeight="1" x14ac:dyDescent="0.15">
      <c r="A2310" s="44">
        <v>2309</v>
      </c>
      <c r="B2310" s="215" t="s">
        <v>6942</v>
      </c>
      <c r="C2310" s="215">
        <v>28</v>
      </c>
      <c r="D2310" s="334" t="s">
        <v>2831</v>
      </c>
      <c r="E2310" s="334" t="s">
        <v>8835</v>
      </c>
      <c r="F2310" s="75">
        <v>37.6</v>
      </c>
      <c r="G2310" s="75">
        <v>37.54</v>
      </c>
      <c r="H2310" s="75">
        <v>1.5751878449276611</v>
      </c>
      <c r="I2310" s="75">
        <v>1.5744942682853276</v>
      </c>
      <c r="J2310" s="44" t="s">
        <v>25</v>
      </c>
      <c r="K2310" s="334" t="s">
        <v>11149</v>
      </c>
      <c r="L2310" s="215">
        <v>42.855277999999998</v>
      </c>
      <c r="M2310" s="215">
        <v>-79.577777999999995</v>
      </c>
      <c r="O2310" s="44" t="s">
        <v>26</v>
      </c>
      <c r="P2310" s="75" t="s">
        <v>5336</v>
      </c>
    </row>
    <row r="2311" spans="1:16" ht="13" customHeight="1" x14ac:dyDescent="0.15">
      <c r="A2311" s="44">
        <v>2310</v>
      </c>
      <c r="B2311" s="215" t="s">
        <v>6942</v>
      </c>
      <c r="C2311" s="215">
        <v>28</v>
      </c>
      <c r="D2311" s="334" t="s">
        <v>2831</v>
      </c>
      <c r="E2311" s="334" t="s">
        <v>8836</v>
      </c>
      <c r="F2311" s="75">
        <v>27.87</v>
      </c>
      <c r="G2311" s="75">
        <v>37.909999999999997</v>
      </c>
      <c r="H2311" s="75">
        <v>1.4451369687133042</v>
      </c>
      <c r="I2311" s="75">
        <v>1.5787537844264345</v>
      </c>
      <c r="J2311" s="44" t="s">
        <v>25</v>
      </c>
      <c r="K2311" s="334" t="s">
        <v>11149</v>
      </c>
      <c r="L2311" s="215">
        <v>42.855277999999998</v>
      </c>
      <c r="M2311" s="215">
        <v>-79.577777999999995</v>
      </c>
      <c r="O2311" s="44" t="s">
        <v>26</v>
      </c>
      <c r="P2311" s="75" t="s">
        <v>5336</v>
      </c>
    </row>
    <row r="2312" spans="1:16" ht="13" customHeight="1" x14ac:dyDescent="0.15">
      <c r="A2312" s="44">
        <v>2311</v>
      </c>
      <c r="B2312" s="215" t="s">
        <v>6942</v>
      </c>
      <c r="C2312" s="215">
        <v>28</v>
      </c>
      <c r="D2312" s="334" t="s">
        <v>2831</v>
      </c>
      <c r="E2312" s="334" t="s">
        <v>8837</v>
      </c>
      <c r="F2312" s="75">
        <v>23.34</v>
      </c>
      <c r="G2312" s="75">
        <v>45.62</v>
      </c>
      <c r="H2312" s="75">
        <v>1.3681008517093514</v>
      </c>
      <c r="I2312" s="75">
        <v>1.6591552809406298</v>
      </c>
      <c r="J2312" s="44" t="s">
        <v>25</v>
      </c>
      <c r="K2312" s="334" t="s">
        <v>11149</v>
      </c>
      <c r="L2312" s="215">
        <v>40.030833000000001</v>
      </c>
      <c r="M2312" s="215">
        <v>-3.6497220000000001</v>
      </c>
      <c r="O2312" s="44" t="s">
        <v>26</v>
      </c>
      <c r="P2312" s="75" t="s">
        <v>5336</v>
      </c>
    </row>
    <row r="2313" spans="1:16" ht="13" customHeight="1" x14ac:dyDescent="0.15">
      <c r="A2313" s="44">
        <v>2312</v>
      </c>
      <c r="B2313" s="215" t="s">
        <v>6942</v>
      </c>
      <c r="C2313" s="215">
        <v>28</v>
      </c>
      <c r="D2313" s="334" t="s">
        <v>2831</v>
      </c>
      <c r="E2313" s="334" t="s">
        <v>8838</v>
      </c>
      <c r="F2313" s="75">
        <v>21.75</v>
      </c>
      <c r="G2313" s="75">
        <v>50.06</v>
      </c>
      <c r="H2313" s="75">
        <v>1.3374592612906562</v>
      </c>
      <c r="I2313" s="75">
        <v>1.6994908452722044</v>
      </c>
      <c r="J2313" s="44" t="s">
        <v>25</v>
      </c>
      <c r="K2313" s="334" t="s">
        <v>11149</v>
      </c>
      <c r="L2313" s="215">
        <v>42.855277999999998</v>
      </c>
      <c r="M2313" s="215">
        <v>-79.577777999999995</v>
      </c>
      <c r="O2313" s="44" t="s">
        <v>26</v>
      </c>
      <c r="P2313" s="75" t="s">
        <v>5336</v>
      </c>
    </row>
    <row r="2314" spans="1:16" ht="13" customHeight="1" x14ac:dyDescent="0.15">
      <c r="A2314" s="44">
        <v>2313</v>
      </c>
      <c r="B2314" s="215" t="s">
        <v>6942</v>
      </c>
      <c r="C2314" s="215">
        <v>28</v>
      </c>
      <c r="D2314" s="334" t="s">
        <v>2831</v>
      </c>
      <c r="E2314" s="334" t="s">
        <v>8894</v>
      </c>
      <c r="F2314" s="75">
        <v>19.8</v>
      </c>
      <c r="G2314" s="75">
        <v>59.600000000000051</v>
      </c>
      <c r="H2314" s="75">
        <v>1.2966651902615312</v>
      </c>
      <c r="I2314" s="75">
        <v>1.7752462597402365</v>
      </c>
      <c r="J2314" s="44" t="s">
        <v>25</v>
      </c>
      <c r="K2314" s="334" t="s">
        <v>11149</v>
      </c>
      <c r="L2314" s="215">
        <v>50.74</v>
      </c>
      <c r="M2314" s="215">
        <v>-2.34</v>
      </c>
      <c r="O2314" s="44" t="s">
        <v>26</v>
      </c>
      <c r="P2314" s="75" t="s">
        <v>5336</v>
      </c>
    </row>
    <row r="2315" spans="1:16" ht="13" customHeight="1" x14ac:dyDescent="0.15">
      <c r="A2315" s="44">
        <v>2314</v>
      </c>
      <c r="B2315" s="215" t="s">
        <v>6942</v>
      </c>
      <c r="C2315" s="215">
        <v>28</v>
      </c>
      <c r="D2315" s="334" t="s">
        <v>2831</v>
      </c>
      <c r="E2315" s="334" t="s">
        <v>8692</v>
      </c>
      <c r="F2315" s="75">
        <v>52</v>
      </c>
      <c r="G2315" s="75">
        <v>61.8</v>
      </c>
      <c r="H2315" s="75">
        <v>1.7160033436347992</v>
      </c>
      <c r="I2315" s="75">
        <v>1.7909884750888159</v>
      </c>
      <c r="J2315" s="44" t="s">
        <v>25</v>
      </c>
      <c r="K2315" s="334" t="s">
        <v>11149</v>
      </c>
      <c r="L2315" s="215">
        <v>-13.130114000000001</v>
      </c>
      <c r="M2315" s="215">
        <v>27.325019000000001</v>
      </c>
      <c r="O2315" s="44" t="s">
        <v>26</v>
      </c>
      <c r="P2315" s="75" t="s">
        <v>5336</v>
      </c>
    </row>
    <row r="2316" spans="1:16" ht="13" customHeight="1" x14ac:dyDescent="0.15">
      <c r="A2316" s="44">
        <v>2315</v>
      </c>
      <c r="B2316" s="215" t="s">
        <v>6942</v>
      </c>
      <c r="C2316" s="215">
        <v>28</v>
      </c>
      <c r="D2316" s="334" t="s">
        <v>2831</v>
      </c>
      <c r="E2316" s="334" t="s">
        <v>8895</v>
      </c>
      <c r="F2316" s="75">
        <v>31.05</v>
      </c>
      <c r="G2316" s="75">
        <v>80.72</v>
      </c>
      <c r="H2316" s="75">
        <v>1.4920616045125989</v>
      </c>
      <c r="I2316" s="75">
        <v>1.9069811532288541</v>
      </c>
      <c r="J2316" s="44" t="s">
        <v>25</v>
      </c>
      <c r="K2316" s="334" t="s">
        <v>11149</v>
      </c>
      <c r="L2316" s="215">
        <v>50.296669999999999</v>
      </c>
      <c r="M2316" s="215">
        <v>20.85472</v>
      </c>
      <c r="O2316" s="44" t="s">
        <v>26</v>
      </c>
      <c r="P2316" s="75" t="s">
        <v>5336</v>
      </c>
    </row>
    <row r="2317" spans="1:16" ht="13" customHeight="1" x14ac:dyDescent="0.15">
      <c r="A2317" s="44">
        <v>2316</v>
      </c>
      <c r="B2317" s="215" t="s">
        <v>6942</v>
      </c>
      <c r="C2317" s="215">
        <v>28</v>
      </c>
      <c r="D2317" s="334" t="s">
        <v>2831</v>
      </c>
      <c r="E2317" s="334" t="s">
        <v>8896</v>
      </c>
      <c r="F2317" s="75">
        <v>160</v>
      </c>
      <c r="G2317" s="75">
        <v>280</v>
      </c>
      <c r="H2317" s="75">
        <v>2.2041199826559246</v>
      </c>
      <c r="I2317" s="75">
        <v>2.4471580313422194</v>
      </c>
      <c r="J2317" s="44" t="s">
        <v>25</v>
      </c>
      <c r="K2317" s="334" t="s">
        <v>11149</v>
      </c>
      <c r="L2317" s="215">
        <v>-0.05</v>
      </c>
      <c r="M2317" s="215">
        <v>-50</v>
      </c>
      <c r="O2317" s="44" t="s">
        <v>26</v>
      </c>
      <c r="P2317" s="75" t="s">
        <v>5336</v>
      </c>
    </row>
    <row r="2318" spans="1:16" ht="13" customHeight="1" x14ac:dyDescent="0.15">
      <c r="A2318" s="44">
        <v>2317</v>
      </c>
      <c r="B2318" s="215" t="s">
        <v>6</v>
      </c>
      <c r="C2318" s="215">
        <v>1</v>
      </c>
      <c r="D2318" s="334" t="s">
        <v>2862</v>
      </c>
      <c r="E2318" s="334" t="s">
        <v>8301</v>
      </c>
      <c r="F2318" s="75">
        <v>4.2220000000000013</v>
      </c>
      <c r="G2318" s="75">
        <v>1.5049999999999994E-2</v>
      </c>
      <c r="H2318" s="75">
        <v>0.62551822897163767</v>
      </c>
      <c r="I2318" s="75">
        <v>-1.8224635000701379</v>
      </c>
      <c r="J2318" s="44" t="s">
        <v>5345</v>
      </c>
      <c r="K2318" s="334" t="s">
        <v>10712</v>
      </c>
      <c r="L2318" s="215">
        <v>-2.3923100000000002</v>
      </c>
      <c r="M2318" s="215">
        <v>34.884120000000003</v>
      </c>
      <c r="O2318" s="44" t="s">
        <v>3085</v>
      </c>
      <c r="P2318" s="75" t="s">
        <v>10867</v>
      </c>
    </row>
    <row r="2319" spans="1:16" ht="13" customHeight="1" x14ac:dyDescent="0.15">
      <c r="A2319" s="44">
        <v>2318</v>
      </c>
      <c r="B2319" s="215" t="s">
        <v>6</v>
      </c>
      <c r="C2319" s="215">
        <v>1</v>
      </c>
      <c r="D2319" s="334" t="s">
        <v>2862</v>
      </c>
      <c r="E2319" s="334" t="s">
        <v>3008</v>
      </c>
      <c r="F2319" s="75">
        <v>10.363000000000005</v>
      </c>
      <c r="G2319" s="75">
        <v>9.569999999999998E-2</v>
      </c>
      <c r="H2319" s="75">
        <v>1.015485498154455</v>
      </c>
      <c r="I2319" s="75">
        <v>-1.0190880622231564</v>
      </c>
      <c r="J2319" s="44" t="s">
        <v>5345</v>
      </c>
      <c r="K2319" s="334" t="s">
        <v>10712</v>
      </c>
      <c r="L2319" s="215">
        <v>-3.1703700000000001</v>
      </c>
      <c r="M2319" s="215">
        <v>35.574179999999998</v>
      </c>
      <c r="O2319" s="44" t="s">
        <v>3085</v>
      </c>
      <c r="P2319" s="75" t="s">
        <v>10863</v>
      </c>
    </row>
    <row r="2320" spans="1:16" ht="13" customHeight="1" x14ac:dyDescent="0.15">
      <c r="A2320" s="44">
        <v>2319</v>
      </c>
      <c r="B2320" s="215" t="s">
        <v>6</v>
      </c>
      <c r="C2320" s="215">
        <v>1</v>
      </c>
      <c r="D2320" s="334" t="s">
        <v>2862</v>
      </c>
      <c r="E2320" s="334" t="s">
        <v>3009</v>
      </c>
      <c r="F2320" s="75">
        <v>7.7850000000000001</v>
      </c>
      <c r="G2320" s="75">
        <v>4.4699999999999976E-2</v>
      </c>
      <c r="H2320" s="75">
        <v>0.8912586169041391</v>
      </c>
      <c r="I2320" s="75">
        <v>-1.3496924768680636</v>
      </c>
      <c r="J2320" s="44" t="s">
        <v>5345</v>
      </c>
      <c r="K2320" s="334" t="s">
        <v>10712</v>
      </c>
      <c r="L2320" s="215">
        <v>-3.5757699999999999</v>
      </c>
      <c r="M2320" s="215">
        <v>35.807600000000001</v>
      </c>
      <c r="O2320" s="44" t="s">
        <v>3085</v>
      </c>
      <c r="P2320" s="75" t="s">
        <v>10808</v>
      </c>
    </row>
    <row r="2321" spans="1:16" ht="13" customHeight="1" x14ac:dyDescent="0.15">
      <c r="A2321" s="44">
        <v>2320</v>
      </c>
      <c r="B2321" s="215" t="s">
        <v>6</v>
      </c>
      <c r="C2321" s="215">
        <v>1</v>
      </c>
      <c r="D2321" s="334" t="s">
        <v>2862</v>
      </c>
      <c r="E2321" s="334" t="s">
        <v>3075</v>
      </c>
      <c r="F2321" s="75">
        <v>8.2990000000000013</v>
      </c>
      <c r="G2321" s="75">
        <v>2.3999999999999997E-2</v>
      </c>
      <c r="H2321" s="75">
        <v>0.91902576458736029</v>
      </c>
      <c r="I2321" s="75">
        <v>-1.6197887582883939</v>
      </c>
      <c r="J2321" s="44" t="s">
        <v>5345</v>
      </c>
      <c r="K2321" s="334" t="s">
        <v>10712</v>
      </c>
      <c r="L2321" s="215">
        <v>-4.1520200000000003</v>
      </c>
      <c r="M2321" s="215">
        <v>36.111499999999999</v>
      </c>
      <c r="O2321" s="44" t="s">
        <v>3085</v>
      </c>
      <c r="P2321" s="75" t="s">
        <v>10972</v>
      </c>
    </row>
    <row r="2322" spans="1:16" ht="13" customHeight="1" x14ac:dyDescent="0.15">
      <c r="A2322" s="44">
        <v>2321</v>
      </c>
      <c r="B2322" s="215" t="s">
        <v>6</v>
      </c>
      <c r="C2322" s="215">
        <v>1</v>
      </c>
      <c r="D2322" s="334" t="s">
        <v>2862</v>
      </c>
      <c r="E2322" s="334" t="s">
        <v>3076</v>
      </c>
      <c r="F2322" s="75">
        <v>4.4298000000000002</v>
      </c>
      <c r="G2322" s="75">
        <v>3.3899999999999993E-2</v>
      </c>
      <c r="H2322" s="75">
        <v>0.64638411880610858</v>
      </c>
      <c r="I2322" s="75">
        <v>-1.4698003017969179</v>
      </c>
      <c r="J2322" s="44" t="s">
        <v>5345</v>
      </c>
      <c r="K2322" s="334" t="s">
        <v>10712</v>
      </c>
      <c r="L2322" s="215">
        <v>-2.0546199999999999</v>
      </c>
      <c r="M2322" s="215">
        <v>32.576479999999997</v>
      </c>
      <c r="O2322" s="44" t="s">
        <v>3085</v>
      </c>
      <c r="P2322" s="75" t="s">
        <v>10745</v>
      </c>
    </row>
    <row r="2323" spans="1:16" ht="13" customHeight="1" x14ac:dyDescent="0.15">
      <c r="A2323" s="44">
        <v>2322</v>
      </c>
      <c r="B2323" s="215" t="s">
        <v>6</v>
      </c>
      <c r="C2323" s="215">
        <v>1</v>
      </c>
      <c r="D2323" s="334" t="s">
        <v>2862</v>
      </c>
      <c r="E2323" s="334" t="s">
        <v>3077</v>
      </c>
      <c r="F2323" s="75">
        <v>3.3240000000000003</v>
      </c>
      <c r="G2323" s="75">
        <v>9.8000000000000032E-3</v>
      </c>
      <c r="H2323" s="75">
        <v>0.52166101511207341</v>
      </c>
      <c r="I2323" s="75">
        <v>-2.0087739243075049</v>
      </c>
      <c r="J2323" s="44" t="s">
        <v>5345</v>
      </c>
      <c r="K2323" s="334" t="s">
        <v>10712</v>
      </c>
      <c r="L2323" s="215">
        <v>-1.6333299999999999</v>
      </c>
      <c r="M2323" s="215">
        <v>30.783329999999999</v>
      </c>
      <c r="O2323" s="44" t="s">
        <v>3085</v>
      </c>
      <c r="P2323" s="75" t="s">
        <v>3091</v>
      </c>
    </row>
    <row r="2324" spans="1:16" ht="13" customHeight="1" x14ac:dyDescent="0.15">
      <c r="A2324" s="44">
        <v>2323</v>
      </c>
      <c r="B2324" s="215" t="s">
        <v>6</v>
      </c>
      <c r="C2324" s="215">
        <v>1</v>
      </c>
      <c r="D2324" s="334" t="s">
        <v>2862</v>
      </c>
      <c r="E2324" s="334" t="s">
        <v>3092</v>
      </c>
      <c r="F2324" s="75">
        <v>7.7180000000000017</v>
      </c>
      <c r="G2324" s="75">
        <v>6.8999999999999955E-3</v>
      </c>
      <c r="H2324" s="75">
        <v>0.88750477423537788</v>
      </c>
      <c r="I2324" s="75">
        <v>-2.1611509092627448</v>
      </c>
      <c r="J2324" s="44" t="s">
        <v>5345</v>
      </c>
      <c r="K2324" s="334" t="s">
        <v>10712</v>
      </c>
      <c r="L2324" s="215">
        <v>0.91666999999999998</v>
      </c>
      <c r="M2324" s="215">
        <v>29.16667</v>
      </c>
      <c r="O2324" s="44" t="s">
        <v>3085</v>
      </c>
      <c r="P2324" s="75" t="s">
        <v>3078</v>
      </c>
    </row>
    <row r="2325" spans="1:16" ht="13" customHeight="1" x14ac:dyDescent="0.15">
      <c r="A2325" s="44">
        <v>2324</v>
      </c>
      <c r="B2325" s="215" t="s">
        <v>6</v>
      </c>
      <c r="C2325" s="215">
        <v>1</v>
      </c>
      <c r="D2325" s="334" t="s">
        <v>2862</v>
      </c>
      <c r="E2325" s="334" t="s">
        <v>3083</v>
      </c>
      <c r="F2325" s="75">
        <v>2.5320000000000005</v>
      </c>
      <c r="G2325" s="75">
        <v>1.4999999999999994E-3</v>
      </c>
      <c r="H2325" s="75">
        <v>0.4034637013453175</v>
      </c>
      <c r="I2325" s="75">
        <v>-2.8239087409443187</v>
      </c>
      <c r="J2325" s="44" t="s">
        <v>5345</v>
      </c>
      <c r="K2325" s="334" t="s">
        <v>10712</v>
      </c>
      <c r="L2325" s="215">
        <v>-21.506350000000001</v>
      </c>
      <c r="M2325" s="215">
        <v>29.55199</v>
      </c>
      <c r="O2325" s="44" t="s">
        <v>3085</v>
      </c>
      <c r="P2325" s="75" t="s">
        <v>3084</v>
      </c>
    </row>
    <row r="2326" spans="1:16" ht="13" customHeight="1" x14ac:dyDescent="0.15">
      <c r="A2326" s="44">
        <v>2325</v>
      </c>
      <c r="B2326" s="215" t="s">
        <v>6</v>
      </c>
      <c r="C2326" s="215">
        <v>1</v>
      </c>
      <c r="D2326" s="334" t="s">
        <v>2862</v>
      </c>
      <c r="E2326" s="334" t="s">
        <v>3080</v>
      </c>
      <c r="F2326" s="75">
        <v>12.369000000000002</v>
      </c>
      <c r="G2326" s="75">
        <v>5.9799999999999985E-2</v>
      </c>
      <c r="H2326" s="75">
        <v>1.0923345895210208</v>
      </c>
      <c r="I2326" s="75">
        <v>-1.2232988160115892</v>
      </c>
      <c r="J2326" s="44" t="s">
        <v>5345</v>
      </c>
      <c r="K2326" s="334" t="s">
        <v>10712</v>
      </c>
      <c r="L2326" s="215">
        <v>-19.078309999999998</v>
      </c>
      <c r="M2326" s="215">
        <v>26.55631</v>
      </c>
      <c r="O2326" s="44" t="s">
        <v>3085</v>
      </c>
      <c r="P2326" s="75" t="s">
        <v>10684</v>
      </c>
    </row>
    <row r="2327" spans="1:16" ht="13" customHeight="1" x14ac:dyDescent="0.15">
      <c r="A2327" s="44">
        <v>2326</v>
      </c>
      <c r="B2327" s="215" t="s">
        <v>6</v>
      </c>
      <c r="C2327" s="215">
        <v>1</v>
      </c>
      <c r="D2327" s="334" t="s">
        <v>2862</v>
      </c>
      <c r="E2327" s="334" t="s">
        <v>3081</v>
      </c>
      <c r="F2327" s="75">
        <v>1.034</v>
      </c>
      <c r="G2327" s="75">
        <v>1.0399999999999998E-2</v>
      </c>
      <c r="H2327" s="75">
        <v>1.4520538757923713E-2</v>
      </c>
      <c r="I2327" s="75">
        <v>-1.9829666607012195</v>
      </c>
      <c r="J2327" s="44" t="s">
        <v>5345</v>
      </c>
      <c r="K2327" s="334" t="s">
        <v>10712</v>
      </c>
      <c r="L2327" s="215">
        <v>-23.989129999999999</v>
      </c>
      <c r="M2327" s="215">
        <v>31.582129999999999</v>
      </c>
      <c r="O2327" s="44" t="s">
        <v>3085</v>
      </c>
      <c r="P2327" s="75" t="s">
        <v>10704</v>
      </c>
    </row>
    <row r="2328" spans="1:16" ht="13" customHeight="1" x14ac:dyDescent="0.15">
      <c r="A2328" s="44">
        <v>2327</v>
      </c>
      <c r="B2328" s="215" t="s">
        <v>6</v>
      </c>
      <c r="C2328" s="215">
        <v>1</v>
      </c>
      <c r="D2328" s="334" t="s">
        <v>2862</v>
      </c>
      <c r="E2328" s="334" t="s">
        <v>3127</v>
      </c>
      <c r="F2328" s="75">
        <v>0.26569999999999994</v>
      </c>
      <c r="G2328" s="75">
        <v>4.2999999999999983E-3</v>
      </c>
      <c r="H2328" s="75">
        <v>-0.57560844558972246</v>
      </c>
      <c r="I2328" s="75">
        <v>-2.3665315444204134</v>
      </c>
      <c r="J2328" s="44" t="s">
        <v>5345</v>
      </c>
      <c r="K2328" s="334" t="s">
        <v>10712</v>
      </c>
      <c r="L2328" s="215">
        <v>-4.1867599999999996</v>
      </c>
      <c r="M2328" s="215">
        <v>38.275820000000003</v>
      </c>
      <c r="O2328" s="44" t="s">
        <v>3085</v>
      </c>
      <c r="P2328" s="75" t="s">
        <v>10743</v>
      </c>
    </row>
    <row r="2329" spans="1:16" ht="13" customHeight="1" x14ac:dyDescent="0.15">
      <c r="A2329" s="44">
        <v>2328</v>
      </c>
      <c r="B2329" s="215" t="s">
        <v>6</v>
      </c>
      <c r="C2329" s="215">
        <v>2</v>
      </c>
      <c r="D2329" s="334" t="s">
        <v>2862</v>
      </c>
      <c r="E2329" s="40" t="s">
        <v>8825</v>
      </c>
      <c r="F2329" s="75">
        <v>2.355</v>
      </c>
      <c r="G2329" s="75">
        <v>7.3499999999999911E-3</v>
      </c>
      <c r="H2329" s="75">
        <v>0.37199091146491498</v>
      </c>
      <c r="I2329" s="75">
        <v>-2.1337126609158052</v>
      </c>
      <c r="J2329" s="44" t="s">
        <v>27</v>
      </c>
      <c r="K2329" s="334" t="s">
        <v>10712</v>
      </c>
      <c r="O2329" s="44" t="s">
        <v>3387</v>
      </c>
      <c r="P2329" s="75" t="s">
        <v>5336</v>
      </c>
    </row>
    <row r="2330" spans="1:16" ht="13" customHeight="1" x14ac:dyDescent="0.15">
      <c r="A2330" s="44">
        <v>2329</v>
      </c>
      <c r="B2330" s="215" t="s">
        <v>6</v>
      </c>
      <c r="C2330" s="215">
        <v>2</v>
      </c>
      <c r="D2330" s="334" t="s">
        <v>2862</v>
      </c>
      <c r="E2330" s="40" t="s">
        <v>8805</v>
      </c>
      <c r="F2330" s="75">
        <v>0.29799999999999993</v>
      </c>
      <c r="G2330" s="75">
        <v>1.9599999999999991E-3</v>
      </c>
      <c r="H2330" s="75">
        <v>-0.52578373592374483</v>
      </c>
      <c r="I2330" s="75">
        <v>-2.7077439286435241</v>
      </c>
      <c r="J2330" s="44" t="s">
        <v>27</v>
      </c>
      <c r="K2330" s="334" t="s">
        <v>10712</v>
      </c>
      <c r="O2330" s="44" t="s">
        <v>3387</v>
      </c>
      <c r="P2330" s="75" t="s">
        <v>5336</v>
      </c>
    </row>
    <row r="2331" spans="1:16" ht="13" customHeight="1" x14ac:dyDescent="0.15">
      <c r="A2331" s="44">
        <v>2330</v>
      </c>
      <c r="B2331" s="215" t="s">
        <v>6</v>
      </c>
      <c r="C2331" s="215">
        <v>2</v>
      </c>
      <c r="D2331" s="334" t="s">
        <v>2862</v>
      </c>
      <c r="E2331" s="40" t="s">
        <v>8662</v>
      </c>
      <c r="F2331" s="75">
        <v>1.143</v>
      </c>
      <c r="G2331" s="75">
        <v>1.1759999999999998E-2</v>
      </c>
      <c r="H2331" s="75">
        <v>5.8046230395281742E-2</v>
      </c>
      <c r="I2331" s="75">
        <v>-1.9295926782598802</v>
      </c>
      <c r="J2331" s="44" t="s">
        <v>27</v>
      </c>
      <c r="K2331" s="334" t="s">
        <v>10712</v>
      </c>
      <c r="O2331" s="44" t="s">
        <v>3387</v>
      </c>
      <c r="P2331" s="75" t="s">
        <v>5336</v>
      </c>
    </row>
    <row r="2332" spans="1:16" ht="13" customHeight="1" x14ac:dyDescent="0.15">
      <c r="A2332" s="44">
        <v>2331</v>
      </c>
      <c r="B2332" s="215" t="s">
        <v>6</v>
      </c>
      <c r="C2332" s="215">
        <v>2</v>
      </c>
      <c r="D2332" s="334" t="s">
        <v>2862</v>
      </c>
      <c r="E2332" s="40" t="s">
        <v>9108</v>
      </c>
      <c r="F2332" s="75">
        <v>0.52700000000000002</v>
      </c>
      <c r="G2332" s="75">
        <v>3.4299999999999977E-3</v>
      </c>
      <c r="H2332" s="75">
        <v>-0.27818938478745336</v>
      </c>
      <c r="I2332" s="75">
        <v>-2.4647058799572297</v>
      </c>
      <c r="J2332" s="44" t="s">
        <v>27</v>
      </c>
      <c r="K2332" s="334" t="s">
        <v>10712</v>
      </c>
      <c r="O2332" s="44" t="s">
        <v>3387</v>
      </c>
      <c r="P2332" s="75" t="s">
        <v>5336</v>
      </c>
    </row>
    <row r="2333" spans="1:16" ht="13" customHeight="1" x14ac:dyDescent="0.15">
      <c r="A2333" s="44">
        <v>2332</v>
      </c>
      <c r="B2333" s="215" t="s">
        <v>6</v>
      </c>
      <c r="C2333" s="215">
        <v>2</v>
      </c>
      <c r="D2333" s="334" t="s">
        <v>2862</v>
      </c>
      <c r="E2333" s="40" t="s">
        <v>8853</v>
      </c>
      <c r="F2333" s="75">
        <v>3.919</v>
      </c>
      <c r="G2333" s="75">
        <v>9.2099999999999977E-3</v>
      </c>
      <c r="H2333" s="75">
        <v>0.59317526347810257</v>
      </c>
      <c r="I2333" s="75">
        <v>-2.0357403698031509</v>
      </c>
      <c r="J2333" s="44" t="s">
        <v>27</v>
      </c>
      <c r="K2333" s="334" t="s">
        <v>10712</v>
      </c>
      <c r="O2333" s="44" t="s">
        <v>3387</v>
      </c>
      <c r="P2333" s="75" t="s">
        <v>5336</v>
      </c>
    </row>
    <row r="2334" spans="1:16" ht="13" customHeight="1" x14ac:dyDescent="0.15">
      <c r="A2334" s="44">
        <v>2333</v>
      </c>
      <c r="B2334" s="215" t="s">
        <v>6</v>
      </c>
      <c r="C2334" s="215">
        <v>2</v>
      </c>
      <c r="D2334" s="334" t="s">
        <v>2862</v>
      </c>
      <c r="E2334" s="40" t="s">
        <v>8490</v>
      </c>
      <c r="F2334" s="75">
        <v>12.146000000000004</v>
      </c>
      <c r="G2334" s="75">
        <v>2.6359999999999995E-2</v>
      </c>
      <c r="H2334" s="75">
        <v>1.0844332767865448</v>
      </c>
      <c r="I2334" s="75">
        <v>-1.5790545940780276</v>
      </c>
      <c r="J2334" s="44" t="s">
        <v>27</v>
      </c>
      <c r="K2334" s="334" t="s">
        <v>10712</v>
      </c>
      <c r="O2334" s="44" t="s">
        <v>3387</v>
      </c>
      <c r="P2334" s="75" t="s">
        <v>5336</v>
      </c>
    </row>
    <row r="2335" spans="1:16" ht="13" customHeight="1" x14ac:dyDescent="0.15">
      <c r="A2335" s="44">
        <v>2334</v>
      </c>
      <c r="B2335" s="215" t="s">
        <v>6</v>
      </c>
      <c r="C2335" s="215">
        <v>2</v>
      </c>
      <c r="D2335" s="334" t="s">
        <v>2862</v>
      </c>
      <c r="E2335" s="40" t="s">
        <v>8772</v>
      </c>
      <c r="F2335" s="75">
        <v>3.1670000000000011</v>
      </c>
      <c r="G2335" s="75">
        <v>1.3619999999999993E-2</v>
      </c>
      <c r="H2335" s="75">
        <v>0.50064806337191203</v>
      </c>
      <c r="I2335" s="75">
        <v>-1.8658228924232336</v>
      </c>
      <c r="J2335" s="44" t="s">
        <v>27</v>
      </c>
      <c r="K2335" s="334" t="s">
        <v>10712</v>
      </c>
      <c r="O2335" s="44" t="s">
        <v>3387</v>
      </c>
      <c r="P2335" s="75" t="s">
        <v>5336</v>
      </c>
    </row>
    <row r="2336" spans="1:16" ht="13" customHeight="1" x14ac:dyDescent="0.15">
      <c r="A2336" s="44">
        <v>2335</v>
      </c>
      <c r="B2336" s="215" t="s">
        <v>6</v>
      </c>
      <c r="C2336" s="215">
        <v>2</v>
      </c>
      <c r="D2336" s="334" t="s">
        <v>2862</v>
      </c>
      <c r="E2336" s="40" t="s">
        <v>8683</v>
      </c>
      <c r="F2336" s="75">
        <v>9.8410000000000046</v>
      </c>
      <c r="G2336" s="75">
        <v>3.7729999999999979E-2</v>
      </c>
      <c r="H2336" s="75">
        <v>0.99303923180690956</v>
      </c>
      <c r="I2336" s="75">
        <v>-1.4233131947990045</v>
      </c>
      <c r="J2336" s="44" t="s">
        <v>27</v>
      </c>
      <c r="K2336" s="334" t="s">
        <v>10712</v>
      </c>
      <c r="O2336" s="44" t="s">
        <v>3387</v>
      </c>
      <c r="P2336" s="75" t="s">
        <v>5336</v>
      </c>
    </row>
    <row r="2337" spans="1:16" ht="13" customHeight="1" x14ac:dyDescent="0.15">
      <c r="A2337" s="44">
        <v>2336</v>
      </c>
      <c r="B2337" s="215" t="s">
        <v>6</v>
      </c>
      <c r="C2337" s="215">
        <v>2</v>
      </c>
      <c r="D2337" s="334" t="s">
        <v>2862</v>
      </c>
      <c r="E2337" s="40" t="s">
        <v>9279</v>
      </c>
      <c r="F2337" s="75">
        <v>4.6930000000000014</v>
      </c>
      <c r="G2337" s="75">
        <v>8.6199999999999957E-3</v>
      </c>
      <c r="H2337" s="75">
        <v>0.67145055421249478</v>
      </c>
      <c r="I2337" s="75">
        <v>-2.0644927341752872</v>
      </c>
      <c r="J2337" s="44" t="s">
        <v>27</v>
      </c>
      <c r="K2337" s="334" t="s">
        <v>10712</v>
      </c>
      <c r="O2337" s="44" t="s">
        <v>3387</v>
      </c>
      <c r="P2337" s="75" t="s">
        <v>5336</v>
      </c>
    </row>
    <row r="2338" spans="1:16" ht="13" customHeight="1" x14ac:dyDescent="0.15">
      <c r="A2338" s="44">
        <v>2337</v>
      </c>
      <c r="B2338" s="215" t="s">
        <v>6</v>
      </c>
      <c r="C2338" s="215">
        <v>2</v>
      </c>
      <c r="D2338" s="334" t="s">
        <v>2862</v>
      </c>
      <c r="E2338" s="40" t="s">
        <v>8602</v>
      </c>
      <c r="F2338" s="75">
        <v>0.12599999999999997</v>
      </c>
      <c r="G2338" s="75">
        <v>1.4699999999999993E-3</v>
      </c>
      <c r="H2338" s="75">
        <v>-0.89962945488243706</v>
      </c>
      <c r="I2338" s="75">
        <v>-2.832682665251824</v>
      </c>
      <c r="J2338" s="44" t="s">
        <v>27</v>
      </c>
      <c r="K2338" s="334" t="s">
        <v>10712</v>
      </c>
      <c r="O2338" s="44" t="s">
        <v>3387</v>
      </c>
      <c r="P2338" s="75" t="s">
        <v>5336</v>
      </c>
    </row>
    <row r="2339" spans="1:16" ht="13" customHeight="1" x14ac:dyDescent="0.15">
      <c r="A2339" s="44">
        <v>2338</v>
      </c>
      <c r="B2339" s="215" t="s">
        <v>6</v>
      </c>
      <c r="C2339" s="215">
        <v>2</v>
      </c>
      <c r="D2339" s="334" t="s">
        <v>2862</v>
      </c>
      <c r="E2339" s="109" t="s">
        <v>8520</v>
      </c>
      <c r="F2339" s="75">
        <v>0.251</v>
      </c>
      <c r="G2339" s="75">
        <v>2.6499999999999991E-3</v>
      </c>
      <c r="H2339" s="75">
        <v>-0.60032627851896181</v>
      </c>
      <c r="I2339" s="75">
        <v>-2.5767541260631921</v>
      </c>
      <c r="J2339" s="44" t="s">
        <v>27</v>
      </c>
      <c r="K2339" s="334" t="s">
        <v>10712</v>
      </c>
      <c r="O2339" s="44" t="s">
        <v>3387</v>
      </c>
      <c r="P2339" s="75" t="s">
        <v>5336</v>
      </c>
    </row>
    <row r="2340" spans="1:16" ht="13" customHeight="1" x14ac:dyDescent="0.15">
      <c r="A2340" s="44">
        <v>2339</v>
      </c>
      <c r="B2340" s="215" t="s">
        <v>6</v>
      </c>
      <c r="C2340" s="215">
        <v>2</v>
      </c>
      <c r="D2340" s="334" t="s">
        <v>2862</v>
      </c>
      <c r="E2340" s="109" t="s">
        <v>8627</v>
      </c>
      <c r="F2340" s="75">
        <v>4.6260000000000003</v>
      </c>
      <c r="G2340" s="75">
        <v>8.8199999999999997E-3</v>
      </c>
      <c r="H2340" s="75">
        <v>0.66520562843460063</v>
      </c>
      <c r="I2340" s="75">
        <v>-2.0545314148681801</v>
      </c>
      <c r="J2340" s="44" t="s">
        <v>27</v>
      </c>
      <c r="K2340" s="334" t="s">
        <v>10712</v>
      </c>
      <c r="O2340" s="44" t="s">
        <v>3387</v>
      </c>
      <c r="P2340" s="75" t="s">
        <v>5336</v>
      </c>
    </row>
    <row r="2341" spans="1:16" ht="13" customHeight="1" x14ac:dyDescent="0.15">
      <c r="A2341" s="44">
        <v>2340</v>
      </c>
      <c r="B2341" s="215" t="s">
        <v>6</v>
      </c>
      <c r="C2341" s="215">
        <v>2</v>
      </c>
      <c r="D2341" s="334" t="s">
        <v>2862</v>
      </c>
      <c r="E2341" s="104" t="s">
        <v>10897</v>
      </c>
      <c r="F2341" s="75">
        <v>0.19</v>
      </c>
      <c r="G2341" s="75">
        <v>7.7999999999999912E-4</v>
      </c>
      <c r="H2341" s="75">
        <v>-0.72124639904717103</v>
      </c>
      <c r="I2341" s="75">
        <v>-3.1079053973095196</v>
      </c>
      <c r="J2341" s="44" t="s">
        <v>27</v>
      </c>
      <c r="K2341" s="334" t="s">
        <v>10712</v>
      </c>
      <c r="O2341" s="44" t="s">
        <v>3387</v>
      </c>
      <c r="P2341" s="75" t="s">
        <v>5336</v>
      </c>
    </row>
    <row r="2342" spans="1:16" ht="13" customHeight="1" x14ac:dyDescent="0.15">
      <c r="A2342" s="44">
        <v>2341</v>
      </c>
      <c r="B2342" s="215" t="s">
        <v>6</v>
      </c>
      <c r="C2342" s="215">
        <v>2</v>
      </c>
      <c r="D2342" s="334" t="s">
        <v>2862</v>
      </c>
      <c r="E2342" s="104" t="s">
        <v>10898</v>
      </c>
      <c r="F2342" s="75">
        <v>0.65300000000000002</v>
      </c>
      <c r="G2342" s="75">
        <v>8.7999999999999938E-4</v>
      </c>
      <c r="H2342" s="75">
        <v>-0.18508681872492605</v>
      </c>
      <c r="I2342" s="75">
        <v>-3.0555173278498313</v>
      </c>
      <c r="J2342" s="44" t="s">
        <v>27</v>
      </c>
      <c r="K2342" s="334" t="s">
        <v>10712</v>
      </c>
      <c r="O2342" s="44" t="s">
        <v>3387</v>
      </c>
      <c r="P2342" s="75" t="s">
        <v>5336</v>
      </c>
    </row>
    <row r="2343" spans="1:16" ht="13" customHeight="1" x14ac:dyDescent="0.15">
      <c r="A2343" s="44">
        <v>2342</v>
      </c>
      <c r="B2343" s="215" t="s">
        <v>6</v>
      </c>
      <c r="C2343" s="215">
        <v>2</v>
      </c>
      <c r="D2343" s="334" t="s">
        <v>2862</v>
      </c>
      <c r="E2343" s="104" t="s">
        <v>10903</v>
      </c>
      <c r="F2343" s="75">
        <v>1.1260000000000001</v>
      </c>
      <c r="G2343" s="75">
        <v>3.6299999999999978E-3</v>
      </c>
      <c r="H2343" s="75">
        <v>5.1538390515327465E-2</v>
      </c>
      <c r="I2343" s="75">
        <v>-2.4400933749638876</v>
      </c>
      <c r="J2343" s="44" t="s">
        <v>27</v>
      </c>
      <c r="K2343" s="334" t="s">
        <v>10712</v>
      </c>
      <c r="O2343" s="44" t="s">
        <v>3387</v>
      </c>
      <c r="P2343" s="75" t="s">
        <v>5336</v>
      </c>
    </row>
    <row r="2344" spans="1:16" ht="13" customHeight="1" x14ac:dyDescent="0.15">
      <c r="A2344" s="44">
        <v>2343</v>
      </c>
      <c r="B2344" s="215" t="s">
        <v>6</v>
      </c>
      <c r="C2344" s="215">
        <v>2</v>
      </c>
      <c r="D2344" s="334" t="s">
        <v>2862</v>
      </c>
      <c r="E2344" s="104" t="s">
        <v>10904</v>
      </c>
      <c r="F2344" s="75">
        <v>1.6759999999999999</v>
      </c>
      <c r="G2344" s="75">
        <v>4.4099999999999999E-3</v>
      </c>
      <c r="H2344" s="75">
        <v>0.2242740142942577</v>
      </c>
      <c r="I2344" s="75">
        <v>-2.3555614105321614</v>
      </c>
      <c r="J2344" s="44" t="s">
        <v>27</v>
      </c>
      <c r="K2344" s="334" t="s">
        <v>10712</v>
      </c>
      <c r="O2344" s="44" t="s">
        <v>3387</v>
      </c>
      <c r="P2344" s="75" t="s">
        <v>5336</v>
      </c>
    </row>
    <row r="2345" spans="1:16" ht="13" customHeight="1" x14ac:dyDescent="0.15">
      <c r="A2345" s="44">
        <v>2344</v>
      </c>
      <c r="B2345" s="215" t="s">
        <v>6</v>
      </c>
      <c r="C2345" s="215">
        <v>2</v>
      </c>
      <c r="D2345" s="334" t="s">
        <v>2862</v>
      </c>
      <c r="E2345" s="104" t="s">
        <v>10905</v>
      </c>
      <c r="F2345" s="75">
        <v>2.0659999999999998</v>
      </c>
      <c r="G2345" s="75">
        <v>4.1199999999999969E-3</v>
      </c>
      <c r="H2345" s="75">
        <v>0.31513031718360174</v>
      </c>
      <c r="I2345" s="75">
        <v>-2.3851027839668655</v>
      </c>
      <c r="J2345" s="44" t="s">
        <v>27</v>
      </c>
      <c r="K2345" s="334" t="s">
        <v>10712</v>
      </c>
      <c r="O2345" s="44" t="s">
        <v>3387</v>
      </c>
      <c r="P2345" s="75" t="s">
        <v>5336</v>
      </c>
    </row>
    <row r="2346" spans="1:16" ht="13" customHeight="1" x14ac:dyDescent="0.15">
      <c r="A2346" s="44">
        <v>2345</v>
      </c>
      <c r="B2346" s="215" t="s">
        <v>6</v>
      </c>
      <c r="C2346" s="215">
        <v>2</v>
      </c>
      <c r="D2346" s="334" t="s">
        <v>2862</v>
      </c>
      <c r="E2346" s="104" t="s">
        <v>10906</v>
      </c>
      <c r="F2346" s="75">
        <v>2.8260000000000005</v>
      </c>
      <c r="G2346" s="75">
        <v>4.0199999999999958E-3</v>
      </c>
      <c r="H2346" s="75">
        <v>0.45117215751253981</v>
      </c>
      <c r="I2346" s="75">
        <v>-2.3957739469155301</v>
      </c>
      <c r="J2346" s="44" t="s">
        <v>27</v>
      </c>
      <c r="K2346" s="334" t="s">
        <v>10712</v>
      </c>
      <c r="O2346" s="44" t="s">
        <v>3387</v>
      </c>
      <c r="P2346" s="75" t="s">
        <v>5336</v>
      </c>
    </row>
    <row r="2347" spans="1:16" ht="13" customHeight="1" x14ac:dyDescent="0.15">
      <c r="A2347" s="44">
        <v>2346</v>
      </c>
      <c r="B2347" s="215" t="s">
        <v>6</v>
      </c>
      <c r="C2347" s="215">
        <v>2</v>
      </c>
      <c r="D2347" s="334" t="s">
        <v>2862</v>
      </c>
      <c r="E2347" s="104" t="s">
        <v>11146</v>
      </c>
      <c r="F2347" s="75">
        <v>6.8710000000000013</v>
      </c>
      <c r="G2347" s="75">
        <v>8.1300000000000018E-3</v>
      </c>
      <c r="H2347" s="75">
        <v>0.83701994854090844</v>
      </c>
      <c r="I2347" s="75">
        <v>-2.0899094544059316</v>
      </c>
      <c r="J2347" s="44" t="s">
        <v>27</v>
      </c>
      <c r="K2347" s="334" t="s">
        <v>10712</v>
      </c>
      <c r="O2347" s="44" t="s">
        <v>3387</v>
      </c>
      <c r="P2347" s="75" t="s">
        <v>5336</v>
      </c>
    </row>
    <row r="2348" spans="1:16" ht="13" customHeight="1" x14ac:dyDescent="0.15">
      <c r="A2348" s="44">
        <v>2347</v>
      </c>
      <c r="B2348" s="215" t="s">
        <v>6</v>
      </c>
      <c r="C2348" s="215">
        <v>3</v>
      </c>
      <c r="D2348" s="334" t="s">
        <v>2862</v>
      </c>
      <c r="E2348" s="334" t="s">
        <v>8825</v>
      </c>
      <c r="F2348" s="75">
        <v>1.8740000000000001</v>
      </c>
      <c r="G2348" s="75">
        <v>1.0499999999999997E-2</v>
      </c>
      <c r="H2348" s="75">
        <v>0.27276958655175948</v>
      </c>
      <c r="I2348" s="75">
        <v>-1.9788107009300619</v>
      </c>
      <c r="J2348" s="44" t="s">
        <v>5227</v>
      </c>
      <c r="K2348" s="334" t="s">
        <v>10712</v>
      </c>
      <c r="O2348" s="44" t="s">
        <v>3404</v>
      </c>
      <c r="P2348" s="75" t="s">
        <v>5336</v>
      </c>
    </row>
    <row r="2349" spans="1:16" ht="13" customHeight="1" x14ac:dyDescent="0.15">
      <c r="A2349" s="44">
        <v>2348</v>
      </c>
      <c r="B2349" s="215" t="s">
        <v>6</v>
      </c>
      <c r="C2349" s="215">
        <v>3</v>
      </c>
      <c r="D2349" s="334" t="s">
        <v>2862</v>
      </c>
      <c r="E2349" s="334" t="s">
        <v>8805</v>
      </c>
      <c r="F2349" s="75">
        <v>0.28300000000000003</v>
      </c>
      <c r="G2349" s="75">
        <v>1.7999999999999982E-3</v>
      </c>
      <c r="H2349" s="75">
        <v>-0.54821356447570968</v>
      </c>
      <c r="I2349" s="75">
        <v>-2.744727494896694</v>
      </c>
      <c r="J2349" s="44" t="s">
        <v>5227</v>
      </c>
      <c r="K2349" s="334" t="s">
        <v>10712</v>
      </c>
      <c r="O2349" s="44" t="s">
        <v>3404</v>
      </c>
      <c r="P2349" s="75" t="s">
        <v>5336</v>
      </c>
    </row>
    <row r="2350" spans="1:16" ht="13" customHeight="1" x14ac:dyDescent="0.15">
      <c r="A2350" s="44">
        <v>2349</v>
      </c>
      <c r="B2350" s="215" t="s">
        <v>6</v>
      </c>
      <c r="C2350" s="215">
        <v>3</v>
      </c>
      <c r="D2350" s="334" t="s">
        <v>2862</v>
      </c>
      <c r="E2350" s="334" t="s">
        <v>8662</v>
      </c>
      <c r="F2350" s="75">
        <v>1.014</v>
      </c>
      <c r="G2350" s="75">
        <v>1.2999999999999998E-2</v>
      </c>
      <c r="H2350" s="75">
        <v>6.0379549973171767E-3</v>
      </c>
      <c r="I2350" s="75">
        <v>-1.8860566476931633</v>
      </c>
      <c r="J2350" s="44" t="s">
        <v>5227</v>
      </c>
      <c r="K2350" s="334" t="s">
        <v>10712</v>
      </c>
      <c r="O2350" s="44" t="s">
        <v>3404</v>
      </c>
      <c r="P2350" s="75" t="s">
        <v>5336</v>
      </c>
    </row>
    <row r="2351" spans="1:16" ht="13" customHeight="1" x14ac:dyDescent="0.15">
      <c r="A2351" s="44">
        <v>2350</v>
      </c>
      <c r="B2351" s="215" t="s">
        <v>6</v>
      </c>
      <c r="C2351" s="215">
        <v>3</v>
      </c>
      <c r="D2351" s="334" t="s">
        <v>2862</v>
      </c>
      <c r="E2351" s="334" t="s">
        <v>9108</v>
      </c>
      <c r="F2351" s="75">
        <v>0.45400000000000001</v>
      </c>
      <c r="G2351" s="75">
        <v>2.699999999999998E-3</v>
      </c>
      <c r="H2351" s="75">
        <v>-0.34294414714289606</v>
      </c>
      <c r="I2351" s="75">
        <v>-2.5686362358410126</v>
      </c>
      <c r="J2351" s="44" t="s">
        <v>5227</v>
      </c>
      <c r="K2351" s="334" t="s">
        <v>10712</v>
      </c>
      <c r="O2351" s="44" t="s">
        <v>3404</v>
      </c>
      <c r="P2351" s="75" t="s">
        <v>5336</v>
      </c>
    </row>
    <row r="2352" spans="1:16" ht="13" customHeight="1" x14ac:dyDescent="0.15">
      <c r="A2352" s="44">
        <v>2351</v>
      </c>
      <c r="B2352" s="215" t="s">
        <v>6</v>
      </c>
      <c r="C2352" s="215">
        <v>3</v>
      </c>
      <c r="D2352" s="334" t="s">
        <v>2862</v>
      </c>
      <c r="E2352" s="334" t="s">
        <v>8829</v>
      </c>
      <c r="F2352" s="75">
        <v>10.335000000000001</v>
      </c>
      <c r="G2352" s="75">
        <v>0.03</v>
      </c>
      <c r="H2352" s="75">
        <v>1.014310480963307</v>
      </c>
      <c r="I2352" s="75">
        <v>-1.5228787452803376</v>
      </c>
      <c r="J2352" s="44" t="s">
        <v>5227</v>
      </c>
      <c r="K2352" s="334" t="s">
        <v>10712</v>
      </c>
      <c r="O2352" s="44" t="s">
        <v>3404</v>
      </c>
      <c r="P2352" s="75" t="s">
        <v>5336</v>
      </c>
    </row>
    <row r="2353" spans="1:16" ht="13" customHeight="1" x14ac:dyDescent="0.15">
      <c r="A2353" s="44">
        <v>2352</v>
      </c>
      <c r="B2353" s="215" t="s">
        <v>6</v>
      </c>
      <c r="C2353" s="215">
        <v>3</v>
      </c>
      <c r="D2353" s="334" t="s">
        <v>2862</v>
      </c>
      <c r="E2353" s="334" t="s">
        <v>8853</v>
      </c>
      <c r="F2353" s="75">
        <v>3.919</v>
      </c>
      <c r="G2353" s="75">
        <v>9.2099999999999977E-3</v>
      </c>
      <c r="H2353" s="75">
        <v>0.59317526347810257</v>
      </c>
      <c r="I2353" s="75">
        <v>-2.0357403698031509</v>
      </c>
      <c r="J2353" s="44" t="s">
        <v>5227</v>
      </c>
      <c r="K2353" s="334" t="s">
        <v>10712</v>
      </c>
      <c r="O2353" s="44" t="s">
        <v>3404</v>
      </c>
      <c r="P2353" s="75" t="s">
        <v>5336</v>
      </c>
    </row>
    <row r="2354" spans="1:16" ht="13" customHeight="1" x14ac:dyDescent="0.15">
      <c r="A2354" s="44">
        <v>2353</v>
      </c>
      <c r="B2354" s="215" t="s">
        <v>6</v>
      </c>
      <c r="C2354" s="215">
        <v>3</v>
      </c>
      <c r="D2354" s="334" t="s">
        <v>2862</v>
      </c>
      <c r="E2354" s="334" t="s">
        <v>8490</v>
      </c>
      <c r="F2354" s="75">
        <v>11.217000000000002</v>
      </c>
      <c r="G2354" s="75">
        <v>0.04</v>
      </c>
      <c r="H2354" s="75">
        <v>1.0498767198738821</v>
      </c>
      <c r="I2354" s="75">
        <v>-1.3979400086720375</v>
      </c>
      <c r="J2354" s="44" t="s">
        <v>5227</v>
      </c>
      <c r="K2354" s="334" t="s">
        <v>10712</v>
      </c>
      <c r="O2354" s="44" t="s">
        <v>3404</v>
      </c>
      <c r="P2354" s="75" t="s">
        <v>5336</v>
      </c>
    </row>
    <row r="2355" spans="1:16" ht="13" customHeight="1" x14ac:dyDescent="0.15">
      <c r="A2355" s="44">
        <v>2354</v>
      </c>
      <c r="B2355" s="215" t="s">
        <v>6</v>
      </c>
      <c r="C2355" s="215">
        <v>3</v>
      </c>
      <c r="D2355" s="334" t="s">
        <v>2862</v>
      </c>
      <c r="E2355" s="334" t="s">
        <v>8772</v>
      </c>
      <c r="F2355" s="75">
        <v>2.6560000000000001</v>
      </c>
      <c r="G2355" s="75">
        <v>2.5999999999999995E-2</v>
      </c>
      <c r="H2355" s="75">
        <v>0.4242280706959799</v>
      </c>
      <c r="I2355" s="75">
        <v>-1.585026652029182</v>
      </c>
      <c r="J2355" s="44" t="s">
        <v>5227</v>
      </c>
      <c r="K2355" s="334" t="s">
        <v>10712</v>
      </c>
      <c r="O2355" s="44" t="s">
        <v>3404</v>
      </c>
      <c r="P2355" s="75" t="s">
        <v>5336</v>
      </c>
    </row>
    <row r="2356" spans="1:16" ht="13" customHeight="1" x14ac:dyDescent="0.15">
      <c r="A2356" s="44">
        <v>2355</v>
      </c>
      <c r="B2356" s="215" t="s">
        <v>6</v>
      </c>
      <c r="C2356" s="215">
        <v>3</v>
      </c>
      <c r="D2356" s="334" t="s">
        <v>2862</v>
      </c>
      <c r="E2356" s="334" t="s">
        <v>8683</v>
      </c>
      <c r="F2356" s="75">
        <v>9.3680000000000039</v>
      </c>
      <c r="G2356" s="75">
        <v>0.04</v>
      </c>
      <c r="H2356" s="75">
        <v>0.97164688206430672</v>
      </c>
      <c r="I2356" s="75">
        <v>-1.3979400086720375</v>
      </c>
      <c r="J2356" s="44" t="s">
        <v>5227</v>
      </c>
      <c r="K2356" s="334" t="s">
        <v>10712</v>
      </c>
      <c r="O2356" s="44" t="s">
        <v>3404</v>
      </c>
      <c r="P2356" s="75" t="s">
        <v>5336</v>
      </c>
    </row>
    <row r="2357" spans="1:16" ht="13" customHeight="1" x14ac:dyDescent="0.15">
      <c r="A2357" s="44">
        <v>2356</v>
      </c>
      <c r="B2357" s="215" t="s">
        <v>6</v>
      </c>
      <c r="C2357" s="215">
        <v>3</v>
      </c>
      <c r="D2357" s="334" t="s">
        <v>2862</v>
      </c>
      <c r="E2357" s="334" t="s">
        <v>9279</v>
      </c>
      <c r="F2357" s="75">
        <v>1</v>
      </c>
      <c r="G2357" s="75">
        <v>0.01</v>
      </c>
      <c r="H2357" s="75">
        <v>0</v>
      </c>
      <c r="I2357" s="75">
        <v>-2</v>
      </c>
      <c r="J2357" s="44" t="s">
        <v>5227</v>
      </c>
      <c r="K2357" s="334" t="s">
        <v>10712</v>
      </c>
      <c r="O2357" s="44" t="s">
        <v>3404</v>
      </c>
      <c r="P2357" s="75" t="s">
        <v>5336</v>
      </c>
    </row>
    <row r="2358" spans="1:16" ht="13" customHeight="1" x14ac:dyDescent="0.15">
      <c r="A2358" s="44">
        <v>2357</v>
      </c>
      <c r="B2358" s="215" t="s">
        <v>6</v>
      </c>
      <c r="C2358" s="215">
        <v>3</v>
      </c>
      <c r="D2358" s="334" t="s">
        <v>2862</v>
      </c>
      <c r="E2358" s="334" t="s">
        <v>5715</v>
      </c>
      <c r="F2358" s="75">
        <v>0.2</v>
      </c>
      <c r="G2358" s="75">
        <v>7.6999999999999942E-4</v>
      </c>
      <c r="H2358" s="75">
        <v>-0.69897000433601875</v>
      </c>
      <c r="I2358" s="75">
        <v>-3.1135092748275182</v>
      </c>
      <c r="J2358" s="44" t="s">
        <v>5227</v>
      </c>
      <c r="K2358" s="334" t="s">
        <v>10712</v>
      </c>
      <c r="O2358" s="44" t="s">
        <v>3404</v>
      </c>
      <c r="P2358" s="75" t="s">
        <v>5336</v>
      </c>
    </row>
    <row r="2359" spans="1:16" ht="13" customHeight="1" x14ac:dyDescent="0.15">
      <c r="A2359" s="44">
        <v>2358</v>
      </c>
      <c r="B2359" s="215" t="s">
        <v>6</v>
      </c>
      <c r="C2359" s="215">
        <v>3</v>
      </c>
      <c r="D2359" s="334" t="s">
        <v>2862</v>
      </c>
      <c r="E2359" s="334" t="s">
        <v>4926</v>
      </c>
      <c r="F2359" s="75">
        <v>0.34900000000000003</v>
      </c>
      <c r="G2359" s="75">
        <v>1.6299999999999982E-3</v>
      </c>
      <c r="H2359" s="75">
        <v>-0.45717457304082004</v>
      </c>
      <c r="I2359" s="75">
        <v>-2.7878123955960423</v>
      </c>
      <c r="J2359" s="44" t="s">
        <v>5227</v>
      </c>
      <c r="K2359" s="334" t="s">
        <v>10712</v>
      </c>
      <c r="O2359" s="44" t="s">
        <v>3404</v>
      </c>
      <c r="P2359" s="75" t="s">
        <v>5336</v>
      </c>
    </row>
    <row r="2360" spans="1:16" ht="13" customHeight="1" x14ac:dyDescent="0.15">
      <c r="A2360" s="44">
        <v>2359</v>
      </c>
      <c r="B2360" s="215" t="s">
        <v>6</v>
      </c>
      <c r="C2360" s="215">
        <v>3</v>
      </c>
      <c r="D2360" s="334" t="s">
        <v>2862</v>
      </c>
      <c r="E2360" s="334" t="s">
        <v>8901</v>
      </c>
      <c r="F2360" s="75">
        <v>0.73</v>
      </c>
      <c r="G2360" s="75">
        <v>1.6999999999999991E-2</v>
      </c>
      <c r="H2360" s="75">
        <v>-0.13667713987954411</v>
      </c>
      <c r="I2360" s="75">
        <v>-1.7695510786217261</v>
      </c>
      <c r="J2360" s="44" t="s">
        <v>5227</v>
      </c>
      <c r="K2360" s="334" t="s">
        <v>10712</v>
      </c>
      <c r="O2360" s="44" t="s">
        <v>3404</v>
      </c>
      <c r="P2360" s="75" t="s">
        <v>5336</v>
      </c>
    </row>
    <row r="2361" spans="1:16" ht="13" customHeight="1" x14ac:dyDescent="0.15">
      <c r="A2361" s="44">
        <v>2360</v>
      </c>
      <c r="B2361" s="215" t="s">
        <v>6</v>
      </c>
      <c r="C2361" s="215">
        <v>3</v>
      </c>
      <c r="D2361" s="334" t="s">
        <v>2862</v>
      </c>
      <c r="E2361" s="334" t="s">
        <v>8834</v>
      </c>
      <c r="F2361" s="75">
        <v>0.95</v>
      </c>
      <c r="G2361" s="75">
        <v>1.8799999999999994E-2</v>
      </c>
      <c r="H2361" s="75">
        <v>-2.2276394711152205E-2</v>
      </c>
      <c r="I2361" s="75">
        <v>-1.7258421507363202</v>
      </c>
      <c r="J2361" s="44" t="s">
        <v>5227</v>
      </c>
      <c r="K2361" s="334" t="s">
        <v>10712</v>
      </c>
      <c r="O2361" s="44" t="s">
        <v>3404</v>
      </c>
      <c r="P2361" s="75" t="s">
        <v>5336</v>
      </c>
    </row>
    <row r="2362" spans="1:16" ht="13" customHeight="1" x14ac:dyDescent="0.15">
      <c r="A2362" s="44">
        <v>2361</v>
      </c>
      <c r="B2362" s="215" t="s">
        <v>6</v>
      </c>
      <c r="C2362" s="215">
        <v>3</v>
      </c>
      <c r="D2362" s="334" t="s">
        <v>2862</v>
      </c>
      <c r="E2362" s="334" t="s">
        <v>6539</v>
      </c>
      <c r="F2362" s="75">
        <v>0.111</v>
      </c>
      <c r="G2362" s="75">
        <v>7.3999999999999956E-4</v>
      </c>
      <c r="H2362" s="75">
        <v>-0.95467702121334252</v>
      </c>
      <c r="I2362" s="75">
        <v>-3.1307682802690238</v>
      </c>
      <c r="J2362" s="44" t="s">
        <v>5227</v>
      </c>
      <c r="K2362" s="334" t="s">
        <v>10712</v>
      </c>
      <c r="O2362" s="44" t="s">
        <v>3404</v>
      </c>
      <c r="P2362" s="75" t="s">
        <v>5336</v>
      </c>
    </row>
    <row r="2363" spans="1:16" ht="13" customHeight="1" x14ac:dyDescent="0.15">
      <c r="A2363" s="44">
        <v>2362</v>
      </c>
      <c r="B2363" s="215" t="s">
        <v>6</v>
      </c>
      <c r="C2363" s="215">
        <v>3</v>
      </c>
      <c r="D2363" s="334" t="s">
        <v>2862</v>
      </c>
      <c r="E2363" s="334" t="s">
        <v>5699</v>
      </c>
      <c r="F2363" s="75">
        <v>10.003000000000004</v>
      </c>
      <c r="G2363" s="75">
        <v>1.3179999999999997E-2</v>
      </c>
      <c r="H2363" s="75">
        <v>1.0001302688052272</v>
      </c>
      <c r="I2363" s="75">
        <v>-1.8800845897420089</v>
      </c>
      <c r="J2363" s="44" t="s">
        <v>5227</v>
      </c>
      <c r="K2363" s="334" t="s">
        <v>10712</v>
      </c>
      <c r="O2363" s="44" t="s">
        <v>3404</v>
      </c>
      <c r="P2363" s="75" t="s">
        <v>5336</v>
      </c>
    </row>
    <row r="2364" spans="1:16" ht="13" customHeight="1" x14ac:dyDescent="0.15">
      <c r="A2364" s="44">
        <v>2363</v>
      </c>
      <c r="B2364" s="215" t="s">
        <v>6</v>
      </c>
      <c r="C2364" s="215">
        <v>3</v>
      </c>
      <c r="D2364" s="334" t="s">
        <v>2862</v>
      </c>
      <c r="E2364" s="334" t="s">
        <v>5526</v>
      </c>
      <c r="F2364" s="75">
        <v>0.11799999999999997</v>
      </c>
      <c r="G2364" s="75">
        <v>5.9999999999999919E-4</v>
      </c>
      <c r="H2364" s="75">
        <v>-0.92811799269387463</v>
      </c>
      <c r="I2364" s="75">
        <v>-3.2218487496163566</v>
      </c>
      <c r="J2364" s="44" t="s">
        <v>5227</v>
      </c>
      <c r="K2364" s="334" t="s">
        <v>10712</v>
      </c>
      <c r="O2364" s="44" t="s">
        <v>3404</v>
      </c>
      <c r="P2364" s="75" t="s">
        <v>5336</v>
      </c>
    </row>
    <row r="2365" spans="1:16" ht="13" customHeight="1" x14ac:dyDescent="0.15">
      <c r="A2365" s="44">
        <v>2364</v>
      </c>
      <c r="B2365" s="215" t="s">
        <v>6</v>
      </c>
      <c r="C2365" s="215">
        <v>3</v>
      </c>
      <c r="D2365" s="334" t="s">
        <v>2862</v>
      </c>
      <c r="E2365" s="334" t="s">
        <v>5527</v>
      </c>
      <c r="F2365" s="75">
        <v>0.2</v>
      </c>
      <c r="G2365" s="75">
        <v>5.9999999999999919E-4</v>
      </c>
      <c r="H2365" s="75">
        <v>-0.69897000433601875</v>
      </c>
      <c r="I2365" s="75">
        <v>-3.2218487496163566</v>
      </c>
      <c r="J2365" s="44" t="s">
        <v>5227</v>
      </c>
      <c r="K2365" s="334" t="s">
        <v>10712</v>
      </c>
      <c r="O2365" s="44" t="s">
        <v>3404</v>
      </c>
      <c r="P2365" s="75" t="s">
        <v>5336</v>
      </c>
    </row>
    <row r="2366" spans="1:16" ht="13" customHeight="1" x14ac:dyDescent="0.15">
      <c r="A2366" s="44">
        <v>2365</v>
      </c>
      <c r="B2366" s="215" t="s">
        <v>6</v>
      </c>
      <c r="C2366" s="215">
        <v>3</v>
      </c>
      <c r="D2366" s="334" t="s">
        <v>2862</v>
      </c>
      <c r="E2366" s="334" t="s">
        <v>5763</v>
      </c>
      <c r="F2366" s="75">
        <v>1.6930000000000001</v>
      </c>
      <c r="G2366" s="75">
        <v>6.1999999999999946E-3</v>
      </c>
      <c r="H2366" s="75">
        <v>0.22865695810893527</v>
      </c>
      <c r="I2366" s="75">
        <v>-2.2076083105017461</v>
      </c>
      <c r="J2366" s="44" t="s">
        <v>5227</v>
      </c>
      <c r="K2366" s="334" t="s">
        <v>10712</v>
      </c>
      <c r="O2366" s="44" t="s">
        <v>3404</v>
      </c>
      <c r="P2366" s="75" t="s">
        <v>5336</v>
      </c>
    </row>
    <row r="2367" spans="1:16" ht="13" customHeight="1" x14ac:dyDescent="0.15">
      <c r="A2367" s="44">
        <v>2366</v>
      </c>
      <c r="B2367" s="215" t="s">
        <v>6</v>
      </c>
      <c r="C2367" s="215">
        <v>3</v>
      </c>
      <c r="D2367" s="334" t="s">
        <v>2862</v>
      </c>
      <c r="E2367" s="334" t="s">
        <v>5375</v>
      </c>
      <c r="F2367" s="75">
        <v>8.2240000000000002</v>
      </c>
      <c r="G2367" s="75">
        <v>2.5000000000000001E-2</v>
      </c>
      <c r="H2367" s="75">
        <v>0.91508310165120055</v>
      </c>
      <c r="I2367" s="75">
        <v>-1.6020599913279623</v>
      </c>
      <c r="J2367" s="44" t="s">
        <v>5227</v>
      </c>
      <c r="K2367" s="334" t="s">
        <v>10712</v>
      </c>
      <c r="O2367" s="44" t="s">
        <v>3404</v>
      </c>
      <c r="P2367" s="75" t="s">
        <v>5336</v>
      </c>
    </row>
    <row r="2368" spans="1:16" ht="13" customHeight="1" x14ac:dyDescent="0.15">
      <c r="A2368" s="44">
        <v>2367</v>
      </c>
      <c r="B2368" s="215" t="s">
        <v>6</v>
      </c>
      <c r="C2368" s="215">
        <v>3</v>
      </c>
      <c r="D2368" s="334" t="s">
        <v>2862</v>
      </c>
      <c r="E2368" s="334" t="s">
        <v>8627</v>
      </c>
      <c r="F2368" s="75">
        <v>13.346000000000004</v>
      </c>
      <c r="G2368" s="75">
        <v>0.03</v>
      </c>
      <c r="H2368" s="75">
        <v>1.1253511205147524</v>
      </c>
      <c r="I2368" s="75">
        <v>-1.5228787452803376</v>
      </c>
      <c r="J2368" s="44" t="s">
        <v>5227</v>
      </c>
      <c r="K2368" s="334" t="s">
        <v>10712</v>
      </c>
      <c r="O2368" s="44" t="s">
        <v>3404</v>
      </c>
      <c r="P2368" s="75" t="s">
        <v>5336</v>
      </c>
    </row>
    <row r="2369" spans="1:16" ht="13" customHeight="1" x14ac:dyDescent="0.15">
      <c r="A2369" s="44">
        <v>2368</v>
      </c>
      <c r="B2369" s="215" t="s">
        <v>6</v>
      </c>
      <c r="C2369" s="215">
        <v>3</v>
      </c>
      <c r="D2369" s="334" t="s">
        <v>2862</v>
      </c>
      <c r="E2369" s="334" t="s">
        <v>5719</v>
      </c>
      <c r="F2369" s="75">
        <v>0.65100000000000002</v>
      </c>
      <c r="G2369" s="75">
        <v>9.299999999999994E-3</v>
      </c>
      <c r="H2369" s="75">
        <v>-0.18641901143180803</v>
      </c>
      <c r="I2369" s="75">
        <v>-2.0315170514460648</v>
      </c>
      <c r="J2369" s="44" t="s">
        <v>5227</v>
      </c>
      <c r="K2369" s="334" t="s">
        <v>10712</v>
      </c>
      <c r="O2369" s="44" t="s">
        <v>3404</v>
      </c>
      <c r="P2369" s="75" t="s">
        <v>5336</v>
      </c>
    </row>
    <row r="2370" spans="1:16" ht="13" customHeight="1" x14ac:dyDescent="0.15">
      <c r="A2370" s="44">
        <v>2369</v>
      </c>
      <c r="B2370" s="215" t="s">
        <v>6</v>
      </c>
      <c r="C2370" s="215">
        <v>4</v>
      </c>
      <c r="D2370" s="334" t="s">
        <v>2862</v>
      </c>
      <c r="E2370" s="334" t="s">
        <v>8805</v>
      </c>
      <c r="F2370" s="75">
        <v>0.20649000000000001</v>
      </c>
      <c r="G2370" s="75">
        <v>3.4099999999999968E-3</v>
      </c>
      <c r="H2370" s="75">
        <v>-0.68510097572660422</v>
      </c>
      <c r="I2370" s="75">
        <v>-2.4672456210075024</v>
      </c>
      <c r="J2370" s="44" t="s">
        <v>28</v>
      </c>
      <c r="K2370" s="334" t="s">
        <v>10712</v>
      </c>
      <c r="O2370" s="44" t="s">
        <v>3442</v>
      </c>
      <c r="P2370" s="75" t="s">
        <v>10953</v>
      </c>
    </row>
    <row r="2371" spans="1:16" ht="13" customHeight="1" x14ac:dyDescent="0.15">
      <c r="A2371" s="44">
        <v>2370</v>
      </c>
      <c r="B2371" s="215" t="s">
        <v>6</v>
      </c>
      <c r="C2371" s="215">
        <v>4</v>
      </c>
      <c r="D2371" s="334" t="s">
        <v>2862</v>
      </c>
      <c r="E2371" s="334" t="s">
        <v>8853</v>
      </c>
      <c r="F2371" s="75">
        <v>3.8465700000000012</v>
      </c>
      <c r="G2371" s="75">
        <v>3.4369999999999991E-2</v>
      </c>
      <c r="H2371" s="75">
        <v>0.58507364015011254</v>
      </c>
      <c r="I2371" s="75">
        <v>-1.4638204678627746</v>
      </c>
      <c r="J2371" s="44" t="s">
        <v>28</v>
      </c>
      <c r="K2371" s="334" t="s">
        <v>10712</v>
      </c>
      <c r="O2371" s="44" t="s">
        <v>3442</v>
      </c>
      <c r="P2371" s="75" t="s">
        <v>10954</v>
      </c>
    </row>
    <row r="2372" spans="1:16" ht="13" customHeight="1" x14ac:dyDescent="0.15">
      <c r="A2372" s="44">
        <v>2371</v>
      </c>
      <c r="B2372" s="215" t="s">
        <v>6</v>
      </c>
      <c r="C2372" s="215">
        <v>4</v>
      </c>
      <c r="D2372" s="334" t="s">
        <v>2862</v>
      </c>
      <c r="E2372" s="334" t="s">
        <v>9108</v>
      </c>
      <c r="F2372" s="75">
        <v>0.22860999999999998</v>
      </c>
      <c r="G2372" s="75">
        <v>5.3599999999999941E-3</v>
      </c>
      <c r="H2372" s="75">
        <v>-0.64090477634742227</v>
      </c>
      <c r="I2372" s="75">
        <v>-2.2708352103072302</v>
      </c>
      <c r="J2372" s="44" t="s">
        <v>28</v>
      </c>
      <c r="K2372" s="334" t="s">
        <v>10712</v>
      </c>
      <c r="O2372" s="44" t="s">
        <v>3442</v>
      </c>
      <c r="P2372" s="75" t="s">
        <v>10952</v>
      </c>
    </row>
    <row r="2373" spans="1:16" ht="13" customHeight="1" x14ac:dyDescent="0.15">
      <c r="A2373" s="44">
        <v>2372</v>
      </c>
      <c r="B2373" s="215" t="s">
        <v>6</v>
      </c>
      <c r="C2373" s="215">
        <v>4</v>
      </c>
      <c r="D2373" s="334" t="s">
        <v>2862</v>
      </c>
      <c r="E2373" s="334" t="s">
        <v>8521</v>
      </c>
      <c r="F2373" s="75">
        <v>2.4898900000000004</v>
      </c>
      <c r="G2373" s="75">
        <v>1.1189999999999995E-2</v>
      </c>
      <c r="H2373" s="75">
        <v>0.39618016097193959</v>
      </c>
      <c r="I2373" s="75">
        <v>-1.95116991347165</v>
      </c>
      <c r="J2373" s="44" t="s">
        <v>28</v>
      </c>
      <c r="K2373" s="334" t="s">
        <v>10712</v>
      </c>
      <c r="O2373" s="44" t="s">
        <v>3442</v>
      </c>
      <c r="P2373" s="75" t="s">
        <v>10735</v>
      </c>
    </row>
    <row r="2374" spans="1:16" ht="13" customHeight="1" x14ac:dyDescent="0.15">
      <c r="A2374" s="44">
        <v>2373</v>
      </c>
      <c r="B2374" s="215" t="s">
        <v>6</v>
      </c>
      <c r="C2374" s="215">
        <v>4</v>
      </c>
      <c r="D2374" s="334" t="s">
        <v>2862</v>
      </c>
      <c r="E2374" s="334" t="s">
        <v>8662</v>
      </c>
      <c r="F2374" s="75">
        <v>1.1579999999999999</v>
      </c>
      <c r="G2374" s="75">
        <v>1.658999999999999E-2</v>
      </c>
      <c r="H2374" s="75">
        <v>6.3708559391417369E-2</v>
      </c>
      <c r="I2374" s="75">
        <v>-1.7801536139756393</v>
      </c>
      <c r="J2374" s="44" t="s">
        <v>28</v>
      </c>
      <c r="K2374" s="334" t="s">
        <v>10712</v>
      </c>
      <c r="O2374" s="44" t="s">
        <v>3442</v>
      </c>
      <c r="P2374" s="75" t="s">
        <v>10738</v>
      </c>
    </row>
    <row r="2375" spans="1:16" ht="13" customHeight="1" x14ac:dyDescent="0.15">
      <c r="A2375" s="44">
        <v>2374</v>
      </c>
      <c r="B2375" s="215" t="s">
        <v>6</v>
      </c>
      <c r="C2375" s="215">
        <v>4</v>
      </c>
      <c r="D2375" s="334" t="s">
        <v>2862</v>
      </c>
      <c r="E2375" s="334" t="s">
        <v>8772</v>
      </c>
      <c r="F2375" s="75">
        <v>5.1565400000000006</v>
      </c>
      <c r="G2375" s="75">
        <v>2.8649999999999995E-2</v>
      </c>
      <c r="H2375" s="75">
        <v>0.712358390981641</v>
      </c>
      <c r="I2375" s="75">
        <v>-1.5428753736965912</v>
      </c>
      <c r="J2375" s="44" t="s">
        <v>28</v>
      </c>
      <c r="K2375" s="334" t="s">
        <v>10712</v>
      </c>
      <c r="O2375" s="44" t="s">
        <v>3442</v>
      </c>
      <c r="P2375" s="75" t="s">
        <v>10736</v>
      </c>
    </row>
    <row r="2376" spans="1:16" ht="13" customHeight="1" x14ac:dyDescent="0.15">
      <c r="A2376" s="44">
        <v>2375</v>
      </c>
      <c r="B2376" s="215" t="s">
        <v>6</v>
      </c>
      <c r="C2376" s="215">
        <v>4</v>
      </c>
      <c r="D2376" s="334" t="s">
        <v>2862</v>
      </c>
      <c r="E2376" s="334" t="s">
        <v>8490</v>
      </c>
      <c r="F2376" s="75">
        <v>12.399420000000008</v>
      </c>
      <c r="G2376" s="75">
        <v>0.11224999999999997</v>
      </c>
      <c r="H2376" s="75">
        <v>1.0934013709129866</v>
      </c>
      <c r="I2376" s="75">
        <v>-0.94981365032463916</v>
      </c>
      <c r="J2376" s="44" t="s">
        <v>28</v>
      </c>
      <c r="K2376" s="334" t="s">
        <v>10712</v>
      </c>
      <c r="O2376" s="44" t="s">
        <v>3442</v>
      </c>
      <c r="P2376" s="75" t="s">
        <v>10737</v>
      </c>
    </row>
    <row r="2377" spans="1:16" ht="13" customHeight="1" x14ac:dyDescent="0.15">
      <c r="A2377" s="44">
        <v>2376</v>
      </c>
      <c r="B2377" s="215" t="s">
        <v>6</v>
      </c>
      <c r="C2377" s="215">
        <v>4</v>
      </c>
      <c r="D2377" s="334" t="s">
        <v>2862</v>
      </c>
      <c r="E2377" s="334" t="s">
        <v>8599</v>
      </c>
      <c r="F2377" s="75">
        <v>1.3172900000000001</v>
      </c>
      <c r="G2377" s="75">
        <v>1.4899999999999985E-3</v>
      </c>
      <c r="H2377" s="75">
        <v>0.11968139495826161</v>
      </c>
      <c r="I2377" s="75">
        <v>-2.826813731587726</v>
      </c>
      <c r="J2377" s="44" t="s">
        <v>28</v>
      </c>
      <c r="K2377" s="334" t="s">
        <v>10712</v>
      </c>
      <c r="O2377" s="44" t="s">
        <v>3442</v>
      </c>
      <c r="P2377" s="75" t="s">
        <v>10731</v>
      </c>
    </row>
    <row r="2378" spans="1:16" ht="13" customHeight="1" x14ac:dyDescent="0.15">
      <c r="A2378" s="44">
        <v>2377</v>
      </c>
      <c r="B2378" s="215" t="s">
        <v>6</v>
      </c>
      <c r="C2378" s="215">
        <v>4</v>
      </c>
      <c r="D2378" s="334" t="s">
        <v>2862</v>
      </c>
      <c r="E2378" s="334" t="s">
        <v>8825</v>
      </c>
      <c r="F2378" s="75">
        <v>1.72597</v>
      </c>
      <c r="G2378" s="75">
        <v>1.964999999999999E-2</v>
      </c>
      <c r="H2378" s="75">
        <v>0.23703324274206045</v>
      </c>
      <c r="I2378" s="75">
        <v>-1.7066374452885547</v>
      </c>
      <c r="J2378" s="44" t="s">
        <v>28</v>
      </c>
      <c r="K2378" s="334" t="s">
        <v>10712</v>
      </c>
      <c r="O2378" s="44" t="s">
        <v>3442</v>
      </c>
      <c r="P2378" s="75" t="s">
        <v>11127</v>
      </c>
    </row>
    <row r="2379" spans="1:16" ht="13" customHeight="1" x14ac:dyDescent="0.15">
      <c r="A2379" s="44">
        <v>2378</v>
      </c>
      <c r="B2379" s="215" t="s">
        <v>6</v>
      </c>
      <c r="C2379" s="215">
        <v>4</v>
      </c>
      <c r="D2379" s="334" t="s">
        <v>2862</v>
      </c>
      <c r="E2379" s="334" t="s">
        <v>8667</v>
      </c>
      <c r="F2379" s="75">
        <v>8.9104800000000015</v>
      </c>
      <c r="G2379" s="75">
        <v>1.9740000000000004E-2</v>
      </c>
      <c r="H2379" s="75">
        <v>0.94990109974241854</v>
      </c>
      <c r="I2379" s="75">
        <v>-1.7046528516663819</v>
      </c>
      <c r="J2379" s="44" t="s">
        <v>28</v>
      </c>
      <c r="K2379" s="334" t="s">
        <v>10712</v>
      </c>
      <c r="O2379" s="44" t="s">
        <v>3442</v>
      </c>
      <c r="P2379" s="75" t="s">
        <v>10732</v>
      </c>
    </row>
    <row r="2380" spans="1:16" ht="13" customHeight="1" x14ac:dyDescent="0.15">
      <c r="A2380" s="44">
        <v>2379</v>
      </c>
      <c r="B2380" s="215" t="s">
        <v>6</v>
      </c>
      <c r="C2380" s="215">
        <v>5</v>
      </c>
      <c r="D2380" s="334" t="s">
        <v>2862</v>
      </c>
      <c r="E2380" s="73" t="s">
        <v>4864</v>
      </c>
      <c r="F2380" s="338">
        <v>2.0837392427616925</v>
      </c>
      <c r="G2380" s="338">
        <v>1.7964365256124722E-2</v>
      </c>
      <c r="H2380" s="75">
        <v>0.31884337081024461</v>
      </c>
      <c r="I2380" s="75">
        <v>-1.7455881233317234</v>
      </c>
      <c r="J2380" s="44" t="s">
        <v>5063</v>
      </c>
      <c r="K2380" s="334" t="s">
        <v>10713</v>
      </c>
      <c r="L2380" s="73">
        <v>23.618950000000005</v>
      </c>
      <c r="M2380" s="73">
        <v>80.411370000000019</v>
      </c>
      <c r="N2380" s="215"/>
      <c r="O2380" s="44" t="s">
        <v>3376</v>
      </c>
      <c r="P2380" s="75" t="s">
        <v>10880</v>
      </c>
    </row>
    <row r="2381" spans="1:16" ht="13" customHeight="1" x14ac:dyDescent="0.15">
      <c r="A2381" s="44">
        <v>2380</v>
      </c>
      <c r="B2381" s="215" t="s">
        <v>6</v>
      </c>
      <c r="C2381" s="215">
        <v>5</v>
      </c>
      <c r="D2381" s="334" t="s">
        <v>2862</v>
      </c>
      <c r="E2381" s="73" t="s">
        <v>4865</v>
      </c>
      <c r="F2381" s="338">
        <v>2.1859899999999999</v>
      </c>
      <c r="G2381" s="338">
        <v>1.586797752808989E-2</v>
      </c>
      <c r="H2381" s="75">
        <v>0.33964817090062238</v>
      </c>
      <c r="I2381" s="75">
        <v>-1.7994784232365479</v>
      </c>
      <c r="J2381" s="44" t="s">
        <v>5063</v>
      </c>
      <c r="K2381" s="334" t="s">
        <v>10713</v>
      </c>
      <c r="L2381" s="73">
        <v>11.76371</v>
      </c>
      <c r="M2381" s="73">
        <v>76.451700000000002</v>
      </c>
      <c r="N2381" s="32"/>
      <c r="O2381" s="44" t="s">
        <v>3376</v>
      </c>
      <c r="P2381" s="75" t="s">
        <v>10883</v>
      </c>
    </row>
    <row r="2382" spans="1:16" ht="13" customHeight="1" x14ac:dyDescent="0.15">
      <c r="A2382" s="44">
        <v>2381</v>
      </c>
      <c r="B2382" s="215" t="s">
        <v>6</v>
      </c>
      <c r="C2382" s="215">
        <v>5</v>
      </c>
      <c r="D2382" s="334" t="s">
        <v>2862</v>
      </c>
      <c r="E2382" s="73" t="s">
        <v>4829</v>
      </c>
      <c r="F2382" s="338">
        <v>0.69215731707317063</v>
      </c>
      <c r="G2382" s="338">
        <v>8.5162601626016261E-3</v>
      </c>
      <c r="H2382" s="75">
        <v>-0.15979518564162606</v>
      </c>
      <c r="I2382" s="75">
        <v>-2.069751079801065</v>
      </c>
      <c r="J2382" s="44" t="s">
        <v>5063</v>
      </c>
      <c r="K2382" s="334" t="s">
        <v>10713</v>
      </c>
      <c r="L2382" s="73">
        <v>13.4787</v>
      </c>
      <c r="M2382" s="73">
        <v>75.617199999999997</v>
      </c>
      <c r="N2382" s="32"/>
      <c r="O2382" s="44" t="s">
        <v>3376</v>
      </c>
      <c r="P2382" s="75" t="s">
        <v>10739</v>
      </c>
    </row>
    <row r="2383" spans="1:16" ht="13" customHeight="1" x14ac:dyDescent="0.15">
      <c r="A2383" s="44">
        <v>2382</v>
      </c>
      <c r="B2383" s="215" t="s">
        <v>6</v>
      </c>
      <c r="C2383" s="215">
        <v>5</v>
      </c>
      <c r="D2383" s="334" t="s">
        <v>2862</v>
      </c>
      <c r="E2383" s="73" t="s">
        <v>4830</v>
      </c>
      <c r="F2383" s="338">
        <v>1.218146806722689</v>
      </c>
      <c r="G2383" s="338">
        <v>5.2422969187675061E-3</v>
      </c>
      <c r="H2383" s="75">
        <v>8.569963107806447E-2</v>
      </c>
      <c r="I2383" s="75">
        <v>-2.2804783846617527</v>
      </c>
      <c r="J2383" s="44" t="s">
        <v>5063</v>
      </c>
      <c r="K2383" s="334" t="s">
        <v>10713</v>
      </c>
      <c r="L2383" s="73">
        <v>22.507669999999997</v>
      </c>
      <c r="M2383" s="73">
        <v>78.27273000000001</v>
      </c>
      <c r="N2383" s="73"/>
      <c r="O2383" s="44" t="s">
        <v>3376</v>
      </c>
      <c r="P2383" s="75" t="s">
        <v>10636</v>
      </c>
    </row>
    <row r="2384" spans="1:16" ht="13" customHeight="1" x14ac:dyDescent="0.15">
      <c r="A2384" s="44">
        <v>2383</v>
      </c>
      <c r="B2384" s="215" t="s">
        <v>6</v>
      </c>
      <c r="C2384" s="215">
        <v>5</v>
      </c>
      <c r="D2384" s="334" t="s">
        <v>2862</v>
      </c>
      <c r="E2384" s="73" t="s">
        <v>4880</v>
      </c>
      <c r="F2384" s="338">
        <v>1.4773495934959346</v>
      </c>
      <c r="G2384" s="338">
        <v>2.018970189701897E-2</v>
      </c>
      <c r="H2384" s="75">
        <v>0.1694832770052444</v>
      </c>
      <c r="I2384" s="75">
        <v>-1.6948700934107674</v>
      </c>
      <c r="J2384" s="44" t="s">
        <v>5063</v>
      </c>
      <c r="K2384" s="334" t="s">
        <v>10713</v>
      </c>
      <c r="L2384" s="73">
        <v>26.634969999999999</v>
      </c>
      <c r="M2384" s="73">
        <v>89.543909999999997</v>
      </c>
      <c r="N2384" s="73"/>
      <c r="O2384" s="44" t="s">
        <v>3376</v>
      </c>
      <c r="P2384" s="75" t="s">
        <v>10741</v>
      </c>
    </row>
    <row r="2385" spans="1:16" ht="13" customHeight="1" x14ac:dyDescent="0.15">
      <c r="A2385" s="44">
        <v>2384</v>
      </c>
      <c r="B2385" s="215" t="s">
        <v>6</v>
      </c>
      <c r="C2385" s="215">
        <v>5</v>
      </c>
      <c r="D2385" s="334" t="s">
        <v>2862</v>
      </c>
      <c r="E2385" s="73" t="s">
        <v>4867</v>
      </c>
      <c r="F2385" s="338">
        <v>2.7464618903209503</v>
      </c>
      <c r="G2385" s="338">
        <v>1.819812989638615E-2</v>
      </c>
      <c r="H2385" s="75">
        <v>0.43877357716471549</v>
      </c>
      <c r="I2385" s="75">
        <v>-1.7399732393451264</v>
      </c>
      <c r="J2385" s="44" t="s">
        <v>5063</v>
      </c>
      <c r="K2385" s="334" t="s">
        <v>10713</v>
      </c>
      <c r="L2385" s="73">
        <v>29.533300000000001</v>
      </c>
      <c r="M2385" s="73">
        <v>78.935059999999993</v>
      </c>
      <c r="N2385" s="73"/>
      <c r="O2385" s="44" t="s">
        <v>3376</v>
      </c>
      <c r="P2385" s="75" t="s">
        <v>10637</v>
      </c>
    </row>
    <row r="2386" spans="1:16" ht="13" customHeight="1" x14ac:dyDescent="0.15">
      <c r="A2386" s="44">
        <v>2385</v>
      </c>
      <c r="B2386" s="215" t="s">
        <v>6</v>
      </c>
      <c r="C2386" s="215">
        <v>5</v>
      </c>
      <c r="D2386" s="334" t="s">
        <v>2862</v>
      </c>
      <c r="E2386" s="73" t="s">
        <v>5061</v>
      </c>
      <c r="F2386" s="338">
        <v>1.5376854748603352</v>
      </c>
      <c r="G2386" s="338">
        <v>1.5765363128491621E-2</v>
      </c>
      <c r="H2386" s="75">
        <v>0.18686751199229126</v>
      </c>
      <c r="I2386" s="75">
        <v>-1.8022960215615642</v>
      </c>
      <c r="J2386" s="44" t="s">
        <v>5063</v>
      </c>
      <c r="K2386" s="334" t="s">
        <v>10713</v>
      </c>
      <c r="L2386" s="73">
        <v>8.50549</v>
      </c>
      <c r="M2386" s="73">
        <v>77.466530000000006</v>
      </c>
      <c r="N2386" s="73"/>
      <c r="O2386" s="44" t="s">
        <v>3376</v>
      </c>
      <c r="P2386" s="75" t="s">
        <v>10638</v>
      </c>
    </row>
    <row r="2387" spans="1:16" ht="13" customHeight="1" x14ac:dyDescent="0.15">
      <c r="A2387" s="44">
        <v>2386</v>
      </c>
      <c r="B2387" s="215" t="s">
        <v>6</v>
      </c>
      <c r="C2387" s="215">
        <v>5</v>
      </c>
      <c r="D2387" s="334" t="s">
        <v>2862</v>
      </c>
      <c r="E2387" s="73" t="s">
        <v>5062</v>
      </c>
      <c r="F2387" s="338">
        <v>3.3319487872340434</v>
      </c>
      <c r="G2387" s="338">
        <v>1.898510638297872E-2</v>
      </c>
      <c r="H2387" s="75">
        <v>0.52269831758691543</v>
      </c>
      <c r="I2387" s="75">
        <v>-1.7215869649497209</v>
      </c>
      <c r="J2387" s="44" t="s">
        <v>5063</v>
      </c>
      <c r="K2387" s="334" t="s">
        <v>10713</v>
      </c>
      <c r="L2387" s="73">
        <v>22.291830000000001</v>
      </c>
      <c r="M2387" s="73">
        <v>80.560190000000006</v>
      </c>
      <c r="N2387" s="73"/>
      <c r="O2387" s="44" t="s">
        <v>3376</v>
      </c>
      <c r="P2387" s="75" t="s">
        <v>10742</v>
      </c>
    </row>
    <row r="2388" spans="1:16" ht="13" customHeight="1" x14ac:dyDescent="0.15">
      <c r="A2388" s="44">
        <v>2387</v>
      </c>
      <c r="B2388" s="215" t="s">
        <v>6</v>
      </c>
      <c r="C2388" s="215">
        <v>5</v>
      </c>
      <c r="D2388" s="334" t="s">
        <v>2862</v>
      </c>
      <c r="E2388" s="73" t="s">
        <v>5056</v>
      </c>
      <c r="F2388" s="338">
        <v>0.95349799999999996</v>
      </c>
      <c r="G2388" s="338">
        <v>7.7636363636363632E-3</v>
      </c>
      <c r="H2388" s="75">
        <v>-2.0680213566979005E-2</v>
      </c>
      <c r="I2388" s="75">
        <v>-2.10993481446922</v>
      </c>
      <c r="J2388" s="44" t="s">
        <v>5063</v>
      </c>
      <c r="K2388" s="334" t="s">
        <v>10713</v>
      </c>
      <c r="L2388" s="73">
        <v>22.291830000000001</v>
      </c>
      <c r="M2388" s="73">
        <v>80.560190000000006</v>
      </c>
      <c r="N2388" s="73"/>
      <c r="O2388" s="44" t="s">
        <v>3376</v>
      </c>
      <c r="P2388" s="75" t="s">
        <v>10913</v>
      </c>
    </row>
    <row r="2389" spans="1:16" ht="13" customHeight="1" x14ac:dyDescent="0.15">
      <c r="A2389" s="44">
        <v>2388</v>
      </c>
      <c r="B2389" s="215" t="s">
        <v>6</v>
      </c>
      <c r="C2389" s="215">
        <v>5</v>
      </c>
      <c r="D2389" s="334" t="s">
        <v>2862</v>
      </c>
      <c r="E2389" s="73" t="s">
        <v>4869</v>
      </c>
      <c r="F2389" s="338">
        <v>1.5015609123434706</v>
      </c>
      <c r="G2389" s="338">
        <v>8.7865235539654144E-3</v>
      </c>
      <c r="H2389" s="75">
        <v>0.17654295448909729</v>
      </c>
      <c r="I2389" s="75">
        <v>-2.0561829224201418</v>
      </c>
      <c r="J2389" s="44" t="s">
        <v>5063</v>
      </c>
      <c r="K2389" s="334" t="s">
        <v>10713</v>
      </c>
      <c r="L2389" s="73">
        <v>21.447579999999999</v>
      </c>
      <c r="M2389" s="73">
        <v>77.17286</v>
      </c>
      <c r="N2389" s="73"/>
      <c r="O2389" s="44" t="s">
        <v>3376</v>
      </c>
      <c r="P2389" s="75" t="s">
        <v>10881</v>
      </c>
    </row>
    <row r="2390" spans="1:16" ht="13" customHeight="1" x14ac:dyDescent="0.15">
      <c r="A2390" s="44">
        <v>2389</v>
      </c>
      <c r="B2390" s="215" t="s">
        <v>6</v>
      </c>
      <c r="C2390" s="215">
        <v>5</v>
      </c>
      <c r="D2390" s="334" t="s">
        <v>2862</v>
      </c>
      <c r="E2390" s="73" t="s">
        <v>4870</v>
      </c>
      <c r="F2390" s="338">
        <v>2.7620556765163302</v>
      </c>
      <c r="G2390" s="338">
        <v>1.5272161741835147E-2</v>
      </c>
      <c r="H2390" s="75">
        <v>0.4412324286814634</v>
      </c>
      <c r="I2390" s="75">
        <v>-1.8160994851372725</v>
      </c>
      <c r="J2390" s="44" t="s">
        <v>5063</v>
      </c>
      <c r="K2390" s="334" t="s">
        <v>10713</v>
      </c>
      <c r="L2390" s="73">
        <v>12.03626</v>
      </c>
      <c r="M2390" s="73">
        <v>76.142679999999999</v>
      </c>
      <c r="N2390" s="73"/>
      <c r="O2390" s="44" t="s">
        <v>3376</v>
      </c>
      <c r="P2390" s="75" t="s">
        <v>10882</v>
      </c>
    </row>
    <row r="2391" spans="1:16" ht="13" customHeight="1" x14ac:dyDescent="0.15">
      <c r="A2391" s="44">
        <v>2390</v>
      </c>
      <c r="B2391" s="215" t="s">
        <v>6</v>
      </c>
      <c r="C2391" s="215">
        <v>5</v>
      </c>
      <c r="D2391" s="334" t="s">
        <v>2862</v>
      </c>
      <c r="E2391" s="73" t="s">
        <v>4871</v>
      </c>
      <c r="F2391" s="338">
        <v>0.36589125560538116</v>
      </c>
      <c r="G2391" s="338">
        <v>4.4488041853512697E-3</v>
      </c>
      <c r="H2391" s="75">
        <v>-0.43664796954512219</v>
      </c>
      <c r="I2391" s="75">
        <v>-2.3517567093548868</v>
      </c>
      <c r="J2391" s="44" t="s">
        <v>5063</v>
      </c>
      <c r="K2391" s="334" t="s">
        <v>10713</v>
      </c>
      <c r="L2391" s="73">
        <v>16.09272</v>
      </c>
      <c r="M2391" s="73">
        <v>78.718959999999996</v>
      </c>
      <c r="N2391" s="73"/>
      <c r="O2391" s="44" t="s">
        <v>3376</v>
      </c>
      <c r="P2391" s="75" t="s">
        <v>11026</v>
      </c>
    </row>
    <row r="2392" spans="1:16" ht="13" customHeight="1" x14ac:dyDescent="0.15">
      <c r="A2392" s="44">
        <v>2391</v>
      </c>
      <c r="B2392" s="215" t="s">
        <v>6</v>
      </c>
      <c r="C2392" s="215">
        <v>5</v>
      </c>
      <c r="D2392" s="334" t="s">
        <v>2862</v>
      </c>
      <c r="E2392" s="73" t="s">
        <v>4872</v>
      </c>
      <c r="F2392" s="338">
        <v>2.5749351084812626</v>
      </c>
      <c r="G2392" s="338">
        <v>1.7188116370808679E-2</v>
      </c>
      <c r="H2392" s="75">
        <v>0.41076628876221261</v>
      </c>
      <c r="I2392" s="75">
        <v>-1.7647717146210773</v>
      </c>
      <c r="J2392" s="44" t="s">
        <v>5063</v>
      </c>
      <c r="K2392" s="334" t="s">
        <v>10713</v>
      </c>
      <c r="L2392" s="73">
        <v>23.855039999999999</v>
      </c>
      <c r="M2392" s="73">
        <v>84.34675</v>
      </c>
      <c r="N2392" s="73"/>
      <c r="O2392" s="44" t="s">
        <v>3376</v>
      </c>
      <c r="P2392" s="75" t="s">
        <v>10914</v>
      </c>
    </row>
    <row r="2393" spans="1:16" ht="13" customHeight="1" x14ac:dyDescent="0.15">
      <c r="A2393" s="44">
        <v>2392</v>
      </c>
      <c r="B2393" s="215" t="s">
        <v>6</v>
      </c>
      <c r="C2393" s="215">
        <v>5</v>
      </c>
      <c r="D2393" s="334" t="s">
        <v>2862</v>
      </c>
      <c r="E2393" s="73" t="s">
        <v>4949</v>
      </c>
      <c r="F2393" s="338">
        <v>0.92306826568265687</v>
      </c>
      <c r="G2393" s="338">
        <v>9.5166051660516612E-3</v>
      </c>
      <c r="H2393" s="75">
        <v>-3.4766179458416847E-2</v>
      </c>
      <c r="I2393" s="75">
        <v>-2.0215179487364683</v>
      </c>
      <c r="J2393" s="44" t="s">
        <v>5063</v>
      </c>
      <c r="K2393" s="334" t="s">
        <v>10713</v>
      </c>
      <c r="L2393" s="73">
        <v>24.32385</v>
      </c>
      <c r="M2393" s="73">
        <v>80.543840000000003</v>
      </c>
      <c r="N2393" s="73"/>
      <c r="O2393" s="44" t="s">
        <v>3376</v>
      </c>
      <c r="P2393" s="75" t="s">
        <v>11044</v>
      </c>
    </row>
    <row r="2394" spans="1:16" ht="13" customHeight="1" x14ac:dyDescent="0.15">
      <c r="A2394" s="44">
        <v>2393</v>
      </c>
      <c r="B2394" s="215" t="s">
        <v>6</v>
      </c>
      <c r="C2394" s="215">
        <v>5</v>
      </c>
      <c r="D2394" s="334" t="s">
        <v>2862</v>
      </c>
      <c r="E2394" s="73" t="s">
        <v>4910</v>
      </c>
      <c r="F2394" s="338">
        <v>1.8303395914396887</v>
      </c>
      <c r="G2394" s="338">
        <v>6.0700389105058363E-3</v>
      </c>
      <c r="H2394" s="75">
        <v>0.26253167388667903</v>
      </c>
      <c r="I2394" s="75">
        <v>-2.216808524976833</v>
      </c>
      <c r="J2394" s="44" t="s">
        <v>5063</v>
      </c>
      <c r="K2394" s="334" t="s">
        <v>10713</v>
      </c>
      <c r="L2394" s="73">
        <v>21.568259999999999</v>
      </c>
      <c r="M2394" s="73">
        <v>79.465199999999996</v>
      </c>
      <c r="N2394" s="73"/>
      <c r="O2394" s="44" t="s">
        <v>3376</v>
      </c>
      <c r="P2394" s="75" t="s">
        <v>11022</v>
      </c>
    </row>
    <row r="2395" spans="1:16" ht="13" customHeight="1" x14ac:dyDescent="0.15">
      <c r="A2395" s="44">
        <v>2394</v>
      </c>
      <c r="B2395" s="215" t="s">
        <v>6</v>
      </c>
      <c r="C2395" s="215">
        <v>5</v>
      </c>
      <c r="D2395" s="334" t="s">
        <v>2862</v>
      </c>
      <c r="E2395" s="73" t="s">
        <v>4911</v>
      </c>
      <c r="F2395" s="338">
        <v>1.4493559366754616</v>
      </c>
      <c r="G2395" s="338">
        <v>6.6457783641160947E-3</v>
      </c>
      <c r="H2395" s="75">
        <v>0.16117505376051822</v>
      </c>
      <c r="I2395" s="75">
        <v>-2.1774541464828876</v>
      </c>
      <c r="J2395" s="44" t="s">
        <v>5063</v>
      </c>
      <c r="K2395" s="334" t="s">
        <v>10713</v>
      </c>
      <c r="L2395" s="73">
        <v>21.617740000000001</v>
      </c>
      <c r="M2395" s="73">
        <v>79.470630000000014</v>
      </c>
      <c r="N2395" s="73"/>
      <c r="O2395" s="44" t="s">
        <v>3376</v>
      </c>
      <c r="P2395" s="75" t="s">
        <v>10821</v>
      </c>
    </row>
    <row r="2396" spans="1:16" ht="13" customHeight="1" x14ac:dyDescent="0.15">
      <c r="A2396" s="44">
        <v>2395</v>
      </c>
      <c r="B2396" s="215" t="s">
        <v>6</v>
      </c>
      <c r="C2396" s="215">
        <v>5</v>
      </c>
      <c r="D2396" s="334" t="s">
        <v>2862</v>
      </c>
      <c r="E2396" s="73" t="s">
        <v>5068</v>
      </c>
      <c r="F2396" s="338">
        <v>1.5649103925353924</v>
      </c>
      <c r="G2396" s="338">
        <v>9.3371943371943367E-3</v>
      </c>
      <c r="H2396" s="75">
        <v>0.19448947469935568</v>
      </c>
      <c r="I2396" s="75">
        <v>-2.0297836020271598</v>
      </c>
      <c r="J2396" s="44" t="s">
        <v>5063</v>
      </c>
      <c r="K2396" s="334" t="s">
        <v>10713</v>
      </c>
      <c r="L2396" s="73">
        <v>9.4857300000000002</v>
      </c>
      <c r="M2396" s="73">
        <v>77.210009999999997</v>
      </c>
      <c r="N2396" s="73"/>
      <c r="O2396" s="44" t="s">
        <v>3376</v>
      </c>
      <c r="P2396" s="75" t="s">
        <v>10915</v>
      </c>
    </row>
    <row r="2397" spans="1:16" ht="13" customHeight="1" x14ac:dyDescent="0.15">
      <c r="A2397" s="44">
        <v>2396</v>
      </c>
      <c r="B2397" s="215" t="s">
        <v>6</v>
      </c>
      <c r="C2397" s="215">
        <v>5</v>
      </c>
      <c r="D2397" s="334" t="s">
        <v>2862</v>
      </c>
      <c r="E2397" s="73" t="s">
        <v>5069</v>
      </c>
      <c r="F2397" s="338">
        <v>2.9187180661577607</v>
      </c>
      <c r="G2397" s="338">
        <v>3.5104325699745545E-2</v>
      </c>
      <c r="H2397" s="75">
        <v>0.46519214629825101</v>
      </c>
      <c r="I2397" s="75">
        <v>-1.4546393646800737</v>
      </c>
      <c r="J2397" s="44" t="s">
        <v>5063</v>
      </c>
      <c r="K2397" s="334" t="s">
        <v>10713</v>
      </c>
      <c r="L2397" s="75">
        <v>26.006930000000001</v>
      </c>
      <c r="M2397" s="75">
        <v>76.491529999999997</v>
      </c>
      <c r="N2397" s="73"/>
      <c r="O2397" s="44" t="s">
        <v>3376</v>
      </c>
      <c r="P2397" s="75" t="s">
        <v>11047</v>
      </c>
    </row>
    <row r="2398" spans="1:16" ht="13" customHeight="1" x14ac:dyDescent="0.15">
      <c r="A2398" s="44">
        <v>2397</v>
      </c>
      <c r="B2398" s="215" t="s">
        <v>6</v>
      </c>
      <c r="C2398" s="215">
        <v>5</v>
      </c>
      <c r="D2398" s="334" t="s">
        <v>2862</v>
      </c>
      <c r="E2398" s="73" t="s">
        <v>5070</v>
      </c>
      <c r="F2398" s="338">
        <v>2.2912651270207851</v>
      </c>
      <c r="G2398" s="338">
        <v>9.3833718244803691E-3</v>
      </c>
      <c r="H2398" s="75">
        <v>0.36007534520866619</v>
      </c>
      <c r="I2398" s="75">
        <v>-2.0276410740269539</v>
      </c>
      <c r="J2398" s="44" t="s">
        <v>5063</v>
      </c>
      <c r="K2398" s="334" t="s">
        <v>10713</v>
      </c>
      <c r="L2398" s="73">
        <v>27.315649999999998</v>
      </c>
      <c r="M2398" s="73">
        <v>76.436329999999998</v>
      </c>
      <c r="N2398" s="73"/>
      <c r="O2398" s="44" t="s">
        <v>3376</v>
      </c>
      <c r="P2398" s="75" t="s">
        <v>11117</v>
      </c>
    </row>
    <row r="2399" spans="1:16" ht="13" customHeight="1" x14ac:dyDescent="0.15">
      <c r="A2399" s="44">
        <v>2398</v>
      </c>
      <c r="B2399" s="215" t="s">
        <v>6</v>
      </c>
      <c r="C2399" s="215">
        <v>5</v>
      </c>
      <c r="D2399" s="334" t="s">
        <v>2862</v>
      </c>
      <c r="E2399" s="73" t="s">
        <v>4897</v>
      </c>
      <c r="F2399" s="338">
        <v>3.6547928994082839</v>
      </c>
      <c r="G2399" s="338">
        <v>2.2840236686390535E-2</v>
      </c>
      <c r="H2399" s="75">
        <v>0.56286277248609418</v>
      </c>
      <c r="I2399" s="75">
        <v>-1.6412993999419185</v>
      </c>
      <c r="J2399" s="44" t="s">
        <v>5063</v>
      </c>
      <c r="K2399" s="334" t="s">
        <v>10713</v>
      </c>
      <c r="L2399" s="73">
        <v>21.797529999999998</v>
      </c>
      <c r="M2399" s="73">
        <v>86.34299</v>
      </c>
      <c r="N2399" s="73"/>
      <c r="O2399" s="44" t="s">
        <v>3376</v>
      </c>
      <c r="P2399" s="75" t="s">
        <v>11118</v>
      </c>
    </row>
    <row r="2400" spans="1:16" ht="13" customHeight="1" x14ac:dyDescent="0.15">
      <c r="A2400" s="44">
        <v>2399</v>
      </c>
      <c r="B2400" s="215" t="s">
        <v>6</v>
      </c>
      <c r="C2400" s="215">
        <v>5</v>
      </c>
      <c r="D2400" s="334" t="s">
        <v>2862</v>
      </c>
      <c r="E2400" s="73" t="s">
        <v>5000</v>
      </c>
      <c r="F2400" s="338">
        <v>1.5490868</v>
      </c>
      <c r="G2400" s="338">
        <v>1.1059999999999999E-2</v>
      </c>
      <c r="H2400" s="75">
        <v>0.19007575326913365</v>
      </c>
      <c r="I2400" s="75">
        <v>-1.9562448730313207</v>
      </c>
      <c r="J2400" s="44" t="s">
        <v>5063</v>
      </c>
      <c r="K2400" s="334" t="s">
        <v>10713</v>
      </c>
      <c r="L2400" s="73">
        <v>21.944179999999999</v>
      </c>
      <c r="M2400" s="73">
        <v>88.898039999999995</v>
      </c>
      <c r="N2400" s="73"/>
      <c r="O2400" s="44" t="s">
        <v>3376</v>
      </c>
      <c r="P2400" s="75" t="s">
        <v>11119</v>
      </c>
    </row>
    <row r="2401" spans="1:16" ht="13" customHeight="1" x14ac:dyDescent="0.15">
      <c r="A2401" s="44">
        <v>2400</v>
      </c>
      <c r="B2401" s="215" t="s">
        <v>6</v>
      </c>
      <c r="C2401" s="215">
        <v>5</v>
      </c>
      <c r="D2401" s="334" t="s">
        <v>2862</v>
      </c>
      <c r="E2401" s="73" t="s">
        <v>5001</v>
      </c>
      <c r="F2401" s="338">
        <v>1.5017978125000002</v>
      </c>
      <c r="G2401" s="338">
        <v>6.5624999999999998E-3</v>
      </c>
      <c r="H2401" s="75">
        <v>0.17661146740439121</v>
      </c>
      <c r="I2401" s="75">
        <v>-2.1829306835859867</v>
      </c>
      <c r="J2401" s="44" t="s">
        <v>5063</v>
      </c>
      <c r="K2401" s="334" t="s">
        <v>10713</v>
      </c>
      <c r="L2401" s="73">
        <v>20.243580000000001</v>
      </c>
      <c r="M2401" s="73">
        <v>79.398929999999993</v>
      </c>
      <c r="N2401" s="73"/>
      <c r="O2401" s="44" t="s">
        <v>3376</v>
      </c>
      <c r="P2401" s="75" t="s">
        <v>11197</v>
      </c>
    </row>
    <row r="2402" spans="1:16" ht="13" customHeight="1" x14ac:dyDescent="0.15">
      <c r="A2402" s="44">
        <v>2401</v>
      </c>
      <c r="B2402" s="215" t="s">
        <v>6</v>
      </c>
      <c r="C2402" s="215">
        <v>6</v>
      </c>
      <c r="D2402" s="334" t="s">
        <v>2862</v>
      </c>
      <c r="E2402" s="334" t="s">
        <v>5720</v>
      </c>
      <c r="F2402" s="75">
        <v>0.6784</v>
      </c>
      <c r="G2402" s="75">
        <v>4.9050000000000005E-3</v>
      </c>
      <c r="H2402" s="75">
        <v>-0.1685141607513426</v>
      </c>
      <c r="I2402" s="75">
        <v>-2.3093609882840327</v>
      </c>
      <c r="J2402" s="44" t="s">
        <v>5329</v>
      </c>
      <c r="K2402" s="334" t="s">
        <v>10713</v>
      </c>
      <c r="O2402" s="44" t="s">
        <v>3377</v>
      </c>
      <c r="P2402" s="75" t="s">
        <v>12231</v>
      </c>
    </row>
    <row r="2403" spans="1:16" ht="13" customHeight="1" x14ac:dyDescent="0.15">
      <c r="A2403" s="44">
        <v>2402</v>
      </c>
      <c r="B2403" s="215" t="s">
        <v>6</v>
      </c>
      <c r="C2403" s="215">
        <v>6</v>
      </c>
      <c r="D2403" s="334" t="s">
        <v>2862</v>
      </c>
      <c r="E2403" s="334" t="s">
        <v>5721</v>
      </c>
      <c r="F2403" s="75">
        <v>1.6767999999999998</v>
      </c>
      <c r="G2403" s="75">
        <v>5.13E-3</v>
      </c>
      <c r="H2403" s="75">
        <v>0.22448126530363258</v>
      </c>
      <c r="I2403" s="75">
        <v>-2.2898826348881838</v>
      </c>
      <c r="J2403" s="44" t="s">
        <v>5329</v>
      </c>
      <c r="K2403" s="334" t="s">
        <v>10713</v>
      </c>
      <c r="O2403" s="44" t="s">
        <v>3377</v>
      </c>
      <c r="P2403" s="75" t="s">
        <v>12231</v>
      </c>
    </row>
    <row r="2404" spans="1:16" ht="13" customHeight="1" x14ac:dyDescent="0.15">
      <c r="A2404" s="44">
        <v>2403</v>
      </c>
      <c r="B2404" s="215" t="s">
        <v>6</v>
      </c>
      <c r="C2404" s="215">
        <v>6</v>
      </c>
      <c r="D2404" s="334" t="s">
        <v>2862</v>
      </c>
      <c r="E2404" s="334" t="s">
        <v>5722</v>
      </c>
      <c r="F2404" s="75">
        <v>2.0735999999999999</v>
      </c>
      <c r="G2404" s="75">
        <v>7.4100000000000008E-3</v>
      </c>
      <c r="H2404" s="75">
        <v>0.31672498419049927</v>
      </c>
      <c r="I2404" s="75">
        <v>-2.1301817920206716</v>
      </c>
      <c r="J2404" s="44" t="s">
        <v>5329</v>
      </c>
      <c r="K2404" s="334" t="s">
        <v>10713</v>
      </c>
      <c r="O2404" s="44" t="s">
        <v>3377</v>
      </c>
      <c r="P2404" s="75" t="s">
        <v>12231</v>
      </c>
    </row>
    <row r="2405" spans="1:16" ht="13" customHeight="1" x14ac:dyDescent="0.15">
      <c r="A2405" s="44">
        <v>2404</v>
      </c>
      <c r="B2405" s="215" t="s">
        <v>6</v>
      </c>
      <c r="C2405" s="215">
        <v>6</v>
      </c>
      <c r="D2405" s="334" t="s">
        <v>2862</v>
      </c>
      <c r="E2405" s="334" t="s">
        <v>5723</v>
      </c>
      <c r="F2405" s="75">
        <v>2.1504000000000003</v>
      </c>
      <c r="G2405" s="75">
        <v>1.0005E-2</v>
      </c>
      <c r="H2405" s="75">
        <v>0.33251925137373128</v>
      </c>
      <c r="I2405" s="75">
        <v>-1.9997829070277697</v>
      </c>
      <c r="J2405" s="44" t="s">
        <v>5329</v>
      </c>
      <c r="K2405" s="334" t="s">
        <v>10713</v>
      </c>
      <c r="O2405" s="44" t="s">
        <v>3377</v>
      </c>
      <c r="P2405" s="75" t="s">
        <v>12231</v>
      </c>
    </row>
    <row r="2406" spans="1:16" ht="13" customHeight="1" x14ac:dyDescent="0.15">
      <c r="A2406" s="44">
        <v>2405</v>
      </c>
      <c r="B2406" s="215" t="s">
        <v>6</v>
      </c>
      <c r="C2406" s="215">
        <v>6</v>
      </c>
      <c r="D2406" s="334" t="s">
        <v>2862</v>
      </c>
      <c r="E2406" s="334" t="s">
        <v>5414</v>
      </c>
      <c r="F2406" s="75">
        <v>3.9551999999999996</v>
      </c>
      <c r="G2406" s="75">
        <v>1.0410000000000001E-2</v>
      </c>
      <c r="H2406" s="75">
        <v>0.59716844907270294</v>
      </c>
      <c r="I2406" s="75">
        <v>-1.9825492704894638</v>
      </c>
      <c r="J2406" s="44" t="s">
        <v>5329</v>
      </c>
      <c r="K2406" s="334" t="s">
        <v>10713</v>
      </c>
      <c r="O2406" s="44" t="s">
        <v>3377</v>
      </c>
      <c r="P2406" s="75" t="s">
        <v>12231</v>
      </c>
    </row>
    <row r="2407" spans="1:16" ht="13" customHeight="1" x14ac:dyDescent="0.15">
      <c r="A2407" s="44">
        <v>2406</v>
      </c>
      <c r="B2407" s="215" t="s">
        <v>6</v>
      </c>
      <c r="C2407" s="215">
        <v>6</v>
      </c>
      <c r="D2407" s="334" t="s">
        <v>2862</v>
      </c>
      <c r="E2407" s="334" t="s">
        <v>5689</v>
      </c>
      <c r="F2407" s="75">
        <v>4.5056000000000003</v>
      </c>
      <c r="G2407" s="75">
        <v>1.0935E-2</v>
      </c>
      <c r="H2407" s="75">
        <v>0.65375263312599941</v>
      </c>
      <c r="I2407" s="75">
        <v>-1.9611812126263442</v>
      </c>
      <c r="J2407" s="44" t="s">
        <v>5329</v>
      </c>
      <c r="K2407" s="334" t="s">
        <v>10713</v>
      </c>
      <c r="O2407" s="44" t="s">
        <v>3377</v>
      </c>
      <c r="P2407" s="75" t="s">
        <v>12231</v>
      </c>
    </row>
    <row r="2408" spans="1:16" ht="13" customHeight="1" x14ac:dyDescent="0.15">
      <c r="A2408" s="44">
        <v>2407</v>
      </c>
      <c r="B2408" s="215" t="s">
        <v>6</v>
      </c>
      <c r="C2408" s="215">
        <v>6</v>
      </c>
      <c r="D2408" s="334" t="s">
        <v>2862</v>
      </c>
      <c r="E2408" s="334" t="s">
        <v>5440</v>
      </c>
      <c r="F2408" s="75">
        <v>7.1808000000000005</v>
      </c>
      <c r="G2408" s="75">
        <v>1.719E-2</v>
      </c>
      <c r="H2408" s="75">
        <v>0.85617283090402985</v>
      </c>
      <c r="I2408" s="75">
        <v>-1.7647241233129476</v>
      </c>
      <c r="J2408" s="44" t="s">
        <v>5329</v>
      </c>
      <c r="K2408" s="334" t="s">
        <v>10713</v>
      </c>
      <c r="O2408" s="44" t="s">
        <v>3377</v>
      </c>
      <c r="P2408" s="75" t="s">
        <v>12231</v>
      </c>
    </row>
    <row r="2409" spans="1:16" ht="13" customHeight="1" x14ac:dyDescent="0.15">
      <c r="A2409" s="44">
        <v>2408</v>
      </c>
      <c r="B2409" s="215" t="s">
        <v>6</v>
      </c>
      <c r="C2409" s="215">
        <v>6</v>
      </c>
      <c r="D2409" s="334" t="s">
        <v>2862</v>
      </c>
      <c r="E2409" s="334" t="s">
        <v>5754</v>
      </c>
      <c r="F2409" s="75">
        <v>7.3343999999999996</v>
      </c>
      <c r="G2409" s="75">
        <v>1.755E-2</v>
      </c>
      <c r="H2409" s="75">
        <v>0.86536459161525836</v>
      </c>
      <c r="I2409" s="75">
        <v>-1.7557228791981572</v>
      </c>
      <c r="J2409" s="44" t="s">
        <v>5329</v>
      </c>
      <c r="K2409" s="334" t="s">
        <v>10713</v>
      </c>
      <c r="O2409" s="44" t="s">
        <v>3377</v>
      </c>
      <c r="P2409" s="75" t="s">
        <v>12231</v>
      </c>
    </row>
    <row r="2410" spans="1:16" ht="13" customHeight="1" x14ac:dyDescent="0.15">
      <c r="A2410" s="44">
        <v>2409</v>
      </c>
      <c r="B2410" s="215" t="s">
        <v>6</v>
      </c>
      <c r="C2410" s="215">
        <v>6</v>
      </c>
      <c r="D2410" s="334" t="s">
        <v>2862</v>
      </c>
      <c r="E2410" s="334" t="s">
        <v>5609</v>
      </c>
      <c r="F2410" s="75">
        <v>7.4367999999999999</v>
      </c>
      <c r="G2410" s="75">
        <v>1.788E-2</v>
      </c>
      <c r="H2410" s="75">
        <v>0.87138610203819911</v>
      </c>
      <c r="I2410" s="75">
        <v>-1.7476324855401011</v>
      </c>
      <c r="J2410" s="44" t="s">
        <v>5329</v>
      </c>
      <c r="K2410" s="334" t="s">
        <v>10713</v>
      </c>
      <c r="O2410" s="44" t="s">
        <v>3377</v>
      </c>
      <c r="P2410" s="75" t="s">
        <v>12231</v>
      </c>
    </row>
    <row r="2411" spans="1:16" ht="13" customHeight="1" x14ac:dyDescent="0.15">
      <c r="A2411" s="44">
        <v>2410</v>
      </c>
      <c r="B2411" s="215" t="s">
        <v>6</v>
      </c>
      <c r="C2411" s="215">
        <v>6</v>
      </c>
      <c r="D2411" s="334" t="s">
        <v>2862</v>
      </c>
      <c r="E2411" s="334" t="s">
        <v>5610</v>
      </c>
      <c r="F2411" s="75">
        <v>7.7568000000000001</v>
      </c>
      <c r="G2411" s="75">
        <v>1.7954999999999999E-2</v>
      </c>
      <c r="H2411" s="75">
        <v>0.8896825938141546</v>
      </c>
      <c r="I2411" s="75">
        <v>-1.7458145905379081</v>
      </c>
      <c r="J2411" s="44" t="s">
        <v>5329</v>
      </c>
      <c r="K2411" s="334" t="s">
        <v>10713</v>
      </c>
      <c r="O2411" s="44" t="s">
        <v>3377</v>
      </c>
      <c r="P2411" s="75" t="s">
        <v>12231</v>
      </c>
    </row>
    <row r="2412" spans="1:16" ht="13" customHeight="1" x14ac:dyDescent="0.15">
      <c r="A2412" s="44">
        <v>2411</v>
      </c>
      <c r="B2412" s="215" t="s">
        <v>6</v>
      </c>
      <c r="C2412" s="215">
        <v>6</v>
      </c>
      <c r="D2412" s="334" t="s">
        <v>2862</v>
      </c>
      <c r="E2412" s="334" t="s">
        <v>5611</v>
      </c>
      <c r="F2412" s="75">
        <v>8.1663999999999994</v>
      </c>
      <c r="G2412" s="75">
        <v>2.5140000000000003E-2</v>
      </c>
      <c r="H2412" s="75">
        <v>0.91203064836903069</v>
      </c>
      <c r="I2412" s="75">
        <v>-1.599634726650061</v>
      </c>
      <c r="J2412" s="44" t="s">
        <v>5329</v>
      </c>
      <c r="K2412" s="334" t="s">
        <v>10713</v>
      </c>
      <c r="O2412" s="44" t="s">
        <v>3377</v>
      </c>
      <c r="P2412" s="75" t="s">
        <v>12231</v>
      </c>
    </row>
    <row r="2413" spans="1:16" ht="13" customHeight="1" x14ac:dyDescent="0.15">
      <c r="A2413" s="44">
        <v>2412</v>
      </c>
      <c r="B2413" s="215" t="s">
        <v>6</v>
      </c>
      <c r="C2413" s="215">
        <v>7</v>
      </c>
      <c r="D2413" s="334" t="s">
        <v>2862</v>
      </c>
      <c r="E2413" s="334" t="s">
        <v>5264</v>
      </c>
      <c r="F2413" s="75">
        <v>0.27237353999999991</v>
      </c>
      <c r="G2413" s="75">
        <v>1.6453050000000001E-3</v>
      </c>
      <c r="H2413" s="75">
        <v>-0.56483508468196331</v>
      </c>
      <c r="I2413" s="75">
        <v>-2.7837535824928588</v>
      </c>
      <c r="J2413" s="44" t="s">
        <v>29</v>
      </c>
      <c r="K2413" s="334" t="s">
        <v>10713</v>
      </c>
      <c r="O2413" s="44" t="s">
        <v>3522</v>
      </c>
      <c r="P2413" s="75" t="s">
        <v>5336</v>
      </c>
    </row>
    <row r="2414" spans="1:16" ht="13" customHeight="1" x14ac:dyDescent="0.15">
      <c r="A2414" s="44">
        <v>2413</v>
      </c>
      <c r="B2414" s="215" t="s">
        <v>6</v>
      </c>
      <c r="C2414" s="215">
        <v>7</v>
      </c>
      <c r="D2414" s="334" t="s">
        <v>2862</v>
      </c>
      <c r="E2414" s="334" t="s">
        <v>5276</v>
      </c>
      <c r="F2414" s="75">
        <v>0.35019454999999988</v>
      </c>
      <c r="G2414" s="75">
        <v>2.7421800000000003E-3</v>
      </c>
      <c r="H2414" s="75">
        <v>-0.45569061702854097</v>
      </c>
      <c r="I2414" s="75">
        <v>-2.5619040409976361</v>
      </c>
      <c r="J2414" s="44" t="s">
        <v>29</v>
      </c>
      <c r="K2414" s="334" t="s">
        <v>10713</v>
      </c>
      <c r="O2414" s="44" t="s">
        <v>3522</v>
      </c>
      <c r="P2414" s="75" t="s">
        <v>5336</v>
      </c>
    </row>
    <row r="2415" spans="1:16" ht="13" customHeight="1" x14ac:dyDescent="0.15">
      <c r="A2415" s="44">
        <v>2414</v>
      </c>
      <c r="B2415" s="215" t="s">
        <v>6</v>
      </c>
      <c r="C2415" s="215">
        <v>7</v>
      </c>
      <c r="D2415" s="334" t="s">
        <v>2862</v>
      </c>
      <c r="E2415" s="334" t="s">
        <v>4989</v>
      </c>
      <c r="F2415" s="75">
        <v>0.44357976999999993</v>
      </c>
      <c r="G2415" s="75">
        <v>2.9953199999999997E-3</v>
      </c>
      <c r="H2415" s="75">
        <v>-0.35302826860427733</v>
      </c>
      <c r="I2415" s="75">
        <v>-2.5235567736718636</v>
      </c>
      <c r="J2415" s="44" t="s">
        <v>29</v>
      </c>
      <c r="K2415" s="334" t="s">
        <v>10713</v>
      </c>
      <c r="O2415" s="44" t="s">
        <v>3522</v>
      </c>
      <c r="P2415" s="75" t="s">
        <v>5336</v>
      </c>
    </row>
    <row r="2416" spans="1:16" ht="13" customHeight="1" x14ac:dyDescent="0.15">
      <c r="A2416" s="44">
        <v>2415</v>
      </c>
      <c r="B2416" s="215" t="s">
        <v>6</v>
      </c>
      <c r="C2416" s="215">
        <v>7</v>
      </c>
      <c r="D2416" s="334" t="s">
        <v>2862</v>
      </c>
      <c r="E2416" s="334" t="s">
        <v>4990</v>
      </c>
      <c r="F2416" s="75">
        <v>0.38900000000000001</v>
      </c>
      <c r="G2416" s="75">
        <v>1.0950000000000001E-3</v>
      </c>
      <c r="H2416" s="75">
        <v>-0.41005039867429227</v>
      </c>
      <c r="I2416" s="75">
        <v>-2.9605858808238628</v>
      </c>
      <c r="J2416" s="44" t="s">
        <v>29</v>
      </c>
      <c r="K2416" s="334" t="s">
        <v>10713</v>
      </c>
      <c r="O2416" s="44" t="s">
        <v>3522</v>
      </c>
      <c r="P2416" s="75" t="s">
        <v>5336</v>
      </c>
    </row>
    <row r="2417" spans="1:16" ht="13" customHeight="1" x14ac:dyDescent="0.15">
      <c r="A2417" s="44">
        <v>2416</v>
      </c>
      <c r="B2417" s="215" t="s">
        <v>6</v>
      </c>
      <c r="C2417" s="215">
        <v>7</v>
      </c>
      <c r="D2417" s="334" t="s">
        <v>2862</v>
      </c>
      <c r="E2417" s="334" t="s">
        <v>4982</v>
      </c>
      <c r="F2417" s="75">
        <v>0.42023345999999995</v>
      </c>
      <c r="G2417" s="75">
        <v>2.1515699999999998E-3</v>
      </c>
      <c r="H2417" s="75">
        <v>-0.37650937098091608</v>
      </c>
      <c r="I2417" s="75">
        <v>-2.6672445198490551</v>
      </c>
      <c r="J2417" s="44" t="s">
        <v>29</v>
      </c>
      <c r="K2417" s="334" t="s">
        <v>10713</v>
      </c>
      <c r="O2417" s="44" t="s">
        <v>3522</v>
      </c>
      <c r="P2417" s="75" t="s">
        <v>5336</v>
      </c>
    </row>
    <row r="2418" spans="1:16" ht="13" customHeight="1" x14ac:dyDescent="0.15">
      <c r="A2418" s="44">
        <v>2417</v>
      </c>
      <c r="B2418" s="215" t="s">
        <v>6</v>
      </c>
      <c r="C2418" s="215">
        <v>7</v>
      </c>
      <c r="D2418" s="334" t="s">
        <v>2862</v>
      </c>
      <c r="E2418" s="334" t="s">
        <v>5701</v>
      </c>
      <c r="F2418" s="75">
        <v>1.458</v>
      </c>
      <c r="G2418" s="75">
        <v>1.3921949999999999E-3</v>
      </c>
      <c r="H2418" s="75">
        <v>0.16375752398195581</v>
      </c>
      <c r="I2418" s="75">
        <v>-2.8562999303197421</v>
      </c>
      <c r="J2418" s="44" t="s">
        <v>29</v>
      </c>
      <c r="K2418" s="334" t="s">
        <v>10713</v>
      </c>
      <c r="O2418" s="44" t="s">
        <v>3522</v>
      </c>
      <c r="P2418" s="75" t="s">
        <v>5336</v>
      </c>
    </row>
    <row r="2419" spans="1:16" ht="13" customHeight="1" x14ac:dyDescent="0.15">
      <c r="A2419" s="44">
        <v>2418</v>
      </c>
      <c r="B2419" s="215" t="s">
        <v>6</v>
      </c>
      <c r="C2419" s="215">
        <v>7</v>
      </c>
      <c r="D2419" s="334" t="s">
        <v>2862</v>
      </c>
      <c r="E2419" s="334" t="s">
        <v>5721</v>
      </c>
      <c r="F2419" s="75">
        <v>1.4007782</v>
      </c>
      <c r="G2419" s="75">
        <v>4.9781250000000008E-3</v>
      </c>
      <c r="H2419" s="75">
        <v>0.14636937429942146</v>
      </c>
      <c r="I2419" s="75">
        <v>-2.3029342025187742</v>
      </c>
      <c r="J2419" s="44" t="s">
        <v>29</v>
      </c>
      <c r="K2419" s="334" t="s">
        <v>10713</v>
      </c>
      <c r="O2419" s="44" t="s">
        <v>3522</v>
      </c>
      <c r="P2419" s="75" t="s">
        <v>5336</v>
      </c>
    </row>
    <row r="2420" spans="1:16" ht="13" customHeight="1" x14ac:dyDescent="0.15">
      <c r="A2420" s="44">
        <v>2419</v>
      </c>
      <c r="B2420" s="215" t="s">
        <v>6</v>
      </c>
      <c r="C2420" s="215">
        <v>7</v>
      </c>
      <c r="D2420" s="334" t="s">
        <v>2862</v>
      </c>
      <c r="E2420" s="334" t="s">
        <v>5251</v>
      </c>
      <c r="F2420" s="75">
        <v>2.5836574700000008</v>
      </c>
      <c r="G2420" s="75">
        <v>4.3453049999999998E-3</v>
      </c>
      <c r="H2420" s="75">
        <v>0.41223493627763175</v>
      </c>
      <c r="I2420" s="75">
        <v>-2.3619797347117135</v>
      </c>
      <c r="J2420" s="44" t="s">
        <v>29</v>
      </c>
      <c r="K2420" s="334" t="s">
        <v>10713</v>
      </c>
      <c r="O2420" s="44" t="s">
        <v>3522</v>
      </c>
      <c r="P2420" s="75" t="s">
        <v>5336</v>
      </c>
    </row>
    <row r="2421" spans="1:16" ht="13" customHeight="1" x14ac:dyDescent="0.15">
      <c r="A2421" s="44">
        <v>2420</v>
      </c>
      <c r="B2421" s="215" t="s">
        <v>6</v>
      </c>
      <c r="C2421" s="215">
        <v>7</v>
      </c>
      <c r="D2421" s="334" t="s">
        <v>2862</v>
      </c>
      <c r="E2421" s="334" t="s">
        <v>5365</v>
      </c>
      <c r="F2421" s="75">
        <v>4.1634243199999998</v>
      </c>
      <c r="G2421" s="75">
        <v>7.2140550000000005E-3</v>
      </c>
      <c r="H2421" s="75">
        <v>0.61945067474546112</v>
      </c>
      <c r="I2421" s="75">
        <v>-2.141820550941214</v>
      </c>
      <c r="J2421" s="44" t="s">
        <v>29</v>
      </c>
      <c r="K2421" s="334" t="s">
        <v>10713</v>
      </c>
      <c r="O2421" s="44" t="s">
        <v>3522</v>
      </c>
      <c r="P2421" s="75" t="s">
        <v>5336</v>
      </c>
    </row>
    <row r="2422" spans="1:16" ht="13" customHeight="1" x14ac:dyDescent="0.15">
      <c r="A2422" s="44">
        <v>2421</v>
      </c>
      <c r="B2422" s="215" t="s">
        <v>6</v>
      </c>
      <c r="C2422" s="215">
        <v>7</v>
      </c>
      <c r="D2422" s="334" t="s">
        <v>2862</v>
      </c>
      <c r="E2422" s="334" t="s">
        <v>5323</v>
      </c>
      <c r="F2422" s="75">
        <v>4.1867705100000014</v>
      </c>
      <c r="G2422" s="75">
        <v>1.2192194999999999E-2</v>
      </c>
      <c r="H2422" s="75">
        <v>0.62187915650333669</v>
      </c>
      <c r="I2422" s="75">
        <v>-1.9139180999130436</v>
      </c>
      <c r="J2422" s="44" t="s">
        <v>29</v>
      </c>
      <c r="K2422" s="334" t="s">
        <v>10713</v>
      </c>
      <c r="O2422" s="44" t="s">
        <v>3522</v>
      </c>
      <c r="P2422" s="75" t="s">
        <v>5336</v>
      </c>
    </row>
    <row r="2423" spans="1:16" ht="13" customHeight="1" x14ac:dyDescent="0.15">
      <c r="A2423" s="44">
        <v>2422</v>
      </c>
      <c r="B2423" s="215" t="s">
        <v>6</v>
      </c>
      <c r="C2423" s="215">
        <v>7</v>
      </c>
      <c r="D2423" s="334" t="s">
        <v>2862</v>
      </c>
      <c r="E2423" s="334" t="s">
        <v>5754</v>
      </c>
      <c r="F2423" s="75">
        <v>3.0979999999999999</v>
      </c>
      <c r="G2423" s="75">
        <v>1.7423444999999996E-2</v>
      </c>
      <c r="H2423" s="75">
        <v>0.49108141342318717</v>
      </c>
      <c r="I2423" s="75">
        <v>-1.7588659712244523</v>
      </c>
      <c r="J2423" s="44" t="s">
        <v>29</v>
      </c>
      <c r="K2423" s="334" t="s">
        <v>10713</v>
      </c>
      <c r="O2423" s="44" t="s">
        <v>3522</v>
      </c>
      <c r="P2423" s="75" t="s">
        <v>5336</v>
      </c>
    </row>
    <row r="2424" spans="1:16" ht="13" customHeight="1" x14ac:dyDescent="0.15">
      <c r="A2424" s="44">
        <v>2423</v>
      </c>
      <c r="B2424" s="215" t="s">
        <v>6</v>
      </c>
      <c r="C2424" s="215">
        <v>7</v>
      </c>
      <c r="D2424" s="334" t="s">
        <v>2862</v>
      </c>
      <c r="E2424" s="334" t="s">
        <v>5609</v>
      </c>
      <c r="F2424" s="75">
        <v>4.7430000000000012</v>
      </c>
      <c r="G2424" s="75">
        <v>1.7718749999999998E-2</v>
      </c>
      <c r="H2424" s="75">
        <v>0.67605312465187151</v>
      </c>
      <c r="I2424" s="75">
        <v>-1.7515669194269994</v>
      </c>
      <c r="J2424" s="44" t="s">
        <v>29</v>
      </c>
      <c r="K2424" s="334" t="s">
        <v>10713</v>
      </c>
      <c r="O2424" s="44" t="s">
        <v>3522</v>
      </c>
      <c r="P2424" s="75" t="s">
        <v>5336</v>
      </c>
    </row>
    <row r="2425" spans="1:16" ht="13" customHeight="1" x14ac:dyDescent="0.15">
      <c r="A2425" s="44">
        <v>2424</v>
      </c>
      <c r="B2425" s="215" t="s">
        <v>6</v>
      </c>
      <c r="C2425" s="215">
        <v>7</v>
      </c>
      <c r="D2425" s="334" t="s">
        <v>2862</v>
      </c>
      <c r="E2425" s="334" t="s">
        <v>5610</v>
      </c>
      <c r="F2425" s="75">
        <v>4.9340000000000019</v>
      </c>
      <c r="G2425" s="75">
        <v>1.7803125000000003E-2</v>
      </c>
      <c r="H2425" s="75">
        <v>0.69319914515371728</v>
      </c>
      <c r="I2425" s="75">
        <v>-1.7495037588632258</v>
      </c>
      <c r="J2425" s="44" t="s">
        <v>29</v>
      </c>
      <c r="K2425" s="334" t="s">
        <v>10713</v>
      </c>
      <c r="O2425" s="44" t="s">
        <v>3522</v>
      </c>
      <c r="P2425" s="75" t="s">
        <v>5336</v>
      </c>
    </row>
    <row r="2426" spans="1:16" ht="13" customHeight="1" x14ac:dyDescent="0.15">
      <c r="A2426" s="44">
        <v>2425</v>
      </c>
      <c r="B2426" s="215" t="s">
        <v>6</v>
      </c>
      <c r="C2426" s="215">
        <v>7</v>
      </c>
      <c r="D2426" s="334" t="s">
        <v>2862</v>
      </c>
      <c r="E2426" s="334" t="s">
        <v>5611</v>
      </c>
      <c r="F2426" s="75">
        <v>5.3430000000000017</v>
      </c>
      <c r="G2426" s="75">
        <v>2.5059374999999998E-2</v>
      </c>
      <c r="H2426" s="75">
        <v>0.727785174182906</v>
      </c>
      <c r="I2426" s="75">
        <v>-1.6010297648437064</v>
      </c>
      <c r="J2426" s="44" t="s">
        <v>29</v>
      </c>
      <c r="K2426" s="334" t="s">
        <v>10713</v>
      </c>
      <c r="O2426" s="44" t="s">
        <v>3522</v>
      </c>
      <c r="P2426" s="75" t="s">
        <v>5336</v>
      </c>
    </row>
    <row r="2427" spans="1:16" ht="13" customHeight="1" x14ac:dyDescent="0.15">
      <c r="A2427" s="44">
        <v>2426</v>
      </c>
      <c r="B2427" s="215" t="s">
        <v>6</v>
      </c>
      <c r="C2427" s="215">
        <v>11</v>
      </c>
      <c r="D2427" s="334" t="s">
        <v>2863</v>
      </c>
      <c r="E2427" s="340" t="s">
        <v>6869</v>
      </c>
      <c r="F2427" s="75">
        <v>8.26</v>
      </c>
      <c r="G2427" s="75">
        <v>4.3499999999999996</v>
      </c>
      <c r="H2427" s="334">
        <v>0.91698004732038219</v>
      </c>
      <c r="I2427" s="334">
        <v>0.63848925695463732</v>
      </c>
      <c r="J2427" s="334" t="s">
        <v>5789</v>
      </c>
      <c r="K2427" s="334" t="s">
        <v>4968</v>
      </c>
      <c r="L2427" s="215">
        <v>55.683700000000002</v>
      </c>
      <c r="M2427" s="215">
        <v>13.588900000000001</v>
      </c>
      <c r="O2427" s="44" t="s">
        <v>3479</v>
      </c>
      <c r="P2427" s="75" t="s">
        <v>5336</v>
      </c>
    </row>
    <row r="2428" spans="1:16" ht="13" customHeight="1" x14ac:dyDescent="0.15">
      <c r="A2428" s="44">
        <v>2427</v>
      </c>
      <c r="B2428" s="215" t="s">
        <v>6</v>
      </c>
      <c r="C2428" s="215">
        <v>11</v>
      </c>
      <c r="D2428" s="334" t="s">
        <v>2863</v>
      </c>
      <c r="E2428" s="340" t="s">
        <v>6869</v>
      </c>
      <c r="F2428" s="75">
        <v>19.13</v>
      </c>
      <c r="G2428" s="75">
        <v>10</v>
      </c>
      <c r="H2428" s="334">
        <v>1.2817149700272958</v>
      </c>
      <c r="I2428" s="334">
        <v>1</v>
      </c>
      <c r="J2428" s="334" t="s">
        <v>5789</v>
      </c>
      <c r="K2428" s="334" t="s">
        <v>4968</v>
      </c>
      <c r="L2428" s="215">
        <v>55.683700000000002</v>
      </c>
      <c r="M2428" s="215">
        <v>13.588900000000001</v>
      </c>
      <c r="O2428" s="44" t="s">
        <v>3479</v>
      </c>
      <c r="P2428" s="75" t="s">
        <v>5336</v>
      </c>
    </row>
    <row r="2429" spans="1:16" ht="13" customHeight="1" x14ac:dyDescent="0.15">
      <c r="A2429" s="44">
        <v>2428</v>
      </c>
      <c r="B2429" s="215" t="s">
        <v>6</v>
      </c>
      <c r="C2429" s="215">
        <v>11</v>
      </c>
      <c r="D2429" s="334" t="s">
        <v>2863</v>
      </c>
      <c r="E2429" s="340" t="s">
        <v>6869</v>
      </c>
      <c r="F2429" s="75">
        <v>0.43</v>
      </c>
      <c r="G2429" s="75">
        <v>16.09</v>
      </c>
      <c r="H2429" s="334">
        <v>-0.36653154442041347</v>
      </c>
      <c r="I2429" s="334">
        <v>1.2065560440990295</v>
      </c>
      <c r="J2429" s="334" t="s">
        <v>5789</v>
      </c>
      <c r="K2429" s="334" t="s">
        <v>4968</v>
      </c>
      <c r="L2429" s="215">
        <v>55.683700000000002</v>
      </c>
      <c r="M2429" s="215">
        <v>13.588900000000001</v>
      </c>
      <c r="O2429" s="44" t="s">
        <v>3479</v>
      </c>
      <c r="P2429" s="75" t="s">
        <v>5336</v>
      </c>
    </row>
    <row r="2430" spans="1:16" ht="13" customHeight="1" x14ac:dyDescent="0.15">
      <c r="A2430" s="44">
        <v>2429</v>
      </c>
      <c r="B2430" s="215" t="s">
        <v>6</v>
      </c>
      <c r="C2430" s="215">
        <v>11</v>
      </c>
      <c r="D2430" s="334" t="s">
        <v>2863</v>
      </c>
      <c r="E2430" s="340" t="s">
        <v>6869</v>
      </c>
      <c r="F2430" s="75">
        <v>0.65</v>
      </c>
      <c r="G2430" s="75">
        <v>15.65</v>
      </c>
      <c r="H2430" s="334">
        <v>-0.18708664335714442</v>
      </c>
      <c r="I2430" s="334">
        <v>1.1945143418824673</v>
      </c>
      <c r="J2430" s="334" t="s">
        <v>5789</v>
      </c>
      <c r="K2430" s="334" t="s">
        <v>4968</v>
      </c>
      <c r="L2430" s="215">
        <v>55.683700000000002</v>
      </c>
      <c r="M2430" s="215">
        <v>13.588900000000001</v>
      </c>
      <c r="O2430" s="44" t="s">
        <v>3479</v>
      </c>
      <c r="P2430" s="75" t="s">
        <v>5336</v>
      </c>
    </row>
    <row r="2431" spans="1:16" ht="13" customHeight="1" x14ac:dyDescent="0.15">
      <c r="A2431" s="44">
        <v>2430</v>
      </c>
      <c r="B2431" s="215" t="s">
        <v>6</v>
      </c>
      <c r="C2431" s="215">
        <v>11</v>
      </c>
      <c r="D2431" s="334" t="s">
        <v>2863</v>
      </c>
      <c r="E2431" s="340" t="s">
        <v>6869</v>
      </c>
      <c r="F2431" s="75">
        <v>12.83</v>
      </c>
      <c r="G2431" s="75">
        <v>11.52</v>
      </c>
      <c r="H2431" s="334">
        <v>1.1082266563749286</v>
      </c>
      <c r="I2431" s="334">
        <v>1.0614524790871933</v>
      </c>
      <c r="J2431" s="334" t="s">
        <v>5789</v>
      </c>
      <c r="K2431" s="334" t="s">
        <v>4968</v>
      </c>
      <c r="L2431" s="215">
        <v>55.683700000000002</v>
      </c>
      <c r="M2431" s="215">
        <v>13.588900000000001</v>
      </c>
      <c r="O2431" s="44" t="s">
        <v>3479</v>
      </c>
      <c r="P2431" s="75" t="s">
        <v>5336</v>
      </c>
    </row>
    <row r="2432" spans="1:16" ht="13" customHeight="1" x14ac:dyDescent="0.15">
      <c r="A2432" s="44">
        <v>2431</v>
      </c>
      <c r="B2432" s="215" t="s">
        <v>6</v>
      </c>
      <c r="C2432" s="215">
        <v>11</v>
      </c>
      <c r="D2432" s="334" t="s">
        <v>2863</v>
      </c>
      <c r="E2432" s="340" t="s">
        <v>6869</v>
      </c>
      <c r="F2432" s="75">
        <v>19.13</v>
      </c>
      <c r="G2432" s="75">
        <v>8.26</v>
      </c>
      <c r="H2432" s="334">
        <v>1.2817149700272958</v>
      </c>
      <c r="I2432" s="334">
        <v>0.91698004732038219</v>
      </c>
      <c r="J2432" s="334" t="s">
        <v>5789</v>
      </c>
      <c r="K2432" s="334" t="s">
        <v>4968</v>
      </c>
      <c r="L2432" s="215">
        <v>55.683700000000002</v>
      </c>
      <c r="M2432" s="215">
        <v>13.588900000000001</v>
      </c>
      <c r="O2432" s="44" t="s">
        <v>3479</v>
      </c>
      <c r="P2432" s="75" t="s">
        <v>5336</v>
      </c>
    </row>
    <row r="2433" spans="1:16" ht="13" customHeight="1" x14ac:dyDescent="0.15">
      <c r="A2433" s="44">
        <v>2432</v>
      </c>
      <c r="B2433" s="215" t="s">
        <v>6</v>
      </c>
      <c r="C2433" s="215">
        <v>11</v>
      </c>
      <c r="D2433" s="334" t="s">
        <v>2863</v>
      </c>
      <c r="E2433" s="340" t="s">
        <v>6869</v>
      </c>
      <c r="F2433" s="75">
        <v>8.26</v>
      </c>
      <c r="G2433" s="75">
        <v>5.65</v>
      </c>
      <c r="H2433" s="334">
        <v>0.91698004732038219</v>
      </c>
      <c r="I2433" s="334">
        <v>0.75204844781943858</v>
      </c>
      <c r="J2433" s="334" t="s">
        <v>5789</v>
      </c>
      <c r="K2433" s="334" t="s">
        <v>4968</v>
      </c>
      <c r="L2433" s="215">
        <v>55.683700000000002</v>
      </c>
      <c r="M2433" s="215">
        <v>13.588900000000001</v>
      </c>
      <c r="O2433" s="44" t="s">
        <v>3479</v>
      </c>
      <c r="P2433" s="75" t="s">
        <v>5336</v>
      </c>
    </row>
    <row r="2434" spans="1:16" ht="13" customHeight="1" x14ac:dyDescent="0.15">
      <c r="A2434" s="44">
        <v>2433</v>
      </c>
      <c r="B2434" s="215" t="s">
        <v>6</v>
      </c>
      <c r="C2434" s="215">
        <v>11</v>
      </c>
      <c r="D2434" s="334" t="s">
        <v>2863</v>
      </c>
      <c r="E2434" s="340" t="s">
        <v>6869</v>
      </c>
      <c r="F2434" s="75">
        <v>2.61</v>
      </c>
      <c r="G2434" s="75">
        <v>9.1300000000000008</v>
      </c>
      <c r="H2434" s="334">
        <v>0.41664050733828095</v>
      </c>
      <c r="I2434" s="334">
        <v>0.96047077753429899</v>
      </c>
      <c r="J2434" s="334" t="s">
        <v>5789</v>
      </c>
      <c r="K2434" s="334" t="s">
        <v>4968</v>
      </c>
      <c r="L2434" s="215">
        <v>55.683700000000002</v>
      </c>
      <c r="M2434" s="215">
        <v>13.588900000000001</v>
      </c>
      <c r="O2434" s="44" t="s">
        <v>3479</v>
      </c>
      <c r="P2434" s="75" t="s">
        <v>5336</v>
      </c>
    </row>
    <row r="2435" spans="1:16" ht="13" customHeight="1" x14ac:dyDescent="0.15">
      <c r="A2435" s="44">
        <v>2434</v>
      </c>
      <c r="B2435" s="215" t="s">
        <v>6</v>
      </c>
      <c r="C2435" s="215">
        <v>11</v>
      </c>
      <c r="D2435" s="334" t="s">
        <v>2863</v>
      </c>
      <c r="E2435" s="340" t="s">
        <v>5981</v>
      </c>
      <c r="F2435" s="75">
        <v>16.170000000000002</v>
      </c>
      <c r="G2435" s="75">
        <v>2.5110000000000001</v>
      </c>
      <c r="H2435" s="334">
        <v>1.2087100199064011</v>
      </c>
      <c r="I2435" s="334">
        <v>0.39984671271292244</v>
      </c>
      <c r="J2435" s="334" t="s">
        <v>10868</v>
      </c>
      <c r="K2435" s="334" t="s">
        <v>4968</v>
      </c>
      <c r="L2435" s="215">
        <v>56.866700000000002</v>
      </c>
      <c r="M2435" s="215">
        <v>14.833299999999999</v>
      </c>
      <c r="O2435" s="44" t="s">
        <v>3479</v>
      </c>
      <c r="P2435" s="75" t="s">
        <v>11121</v>
      </c>
    </row>
    <row r="2436" spans="1:16" ht="13" customHeight="1" x14ac:dyDescent="0.15">
      <c r="A2436" s="44">
        <v>2435</v>
      </c>
      <c r="B2436" s="215" t="s">
        <v>6</v>
      </c>
      <c r="C2436" s="215">
        <v>11</v>
      </c>
      <c r="D2436" s="334" t="s">
        <v>2863</v>
      </c>
      <c r="E2436" s="340" t="s">
        <v>5981</v>
      </c>
      <c r="F2436" s="75">
        <v>47</v>
      </c>
      <c r="G2436" s="75">
        <v>12.589</v>
      </c>
      <c r="H2436" s="334">
        <v>1.6720978579357175</v>
      </c>
      <c r="I2436" s="334">
        <v>1.0999912335446844</v>
      </c>
      <c r="J2436" s="334" t="s">
        <v>7489</v>
      </c>
      <c r="K2436" s="334" t="s">
        <v>4968</v>
      </c>
      <c r="L2436" s="215">
        <v>56.866700000000002</v>
      </c>
      <c r="M2436" s="215">
        <v>14.833299999999999</v>
      </c>
      <c r="O2436" s="44" t="s">
        <v>3479</v>
      </c>
      <c r="P2436" s="75" t="s">
        <v>11121</v>
      </c>
    </row>
    <row r="2437" spans="1:16" ht="13" customHeight="1" x14ac:dyDescent="0.15">
      <c r="A2437" s="44">
        <v>2436</v>
      </c>
      <c r="B2437" s="215" t="s">
        <v>6</v>
      </c>
      <c r="C2437" s="215">
        <v>11</v>
      </c>
      <c r="D2437" s="334" t="s">
        <v>2863</v>
      </c>
      <c r="E2437" s="340" t="s">
        <v>5981</v>
      </c>
      <c r="F2437" s="75">
        <v>66</v>
      </c>
      <c r="G2437" s="75">
        <v>7.585</v>
      </c>
      <c r="H2437" s="334">
        <v>1.8195439355418688</v>
      </c>
      <c r="I2437" s="334">
        <v>0.8799555851227493</v>
      </c>
      <c r="J2437" s="334" t="s">
        <v>7489</v>
      </c>
      <c r="K2437" s="334" t="s">
        <v>4968</v>
      </c>
      <c r="L2437" s="215">
        <v>56.866700000000002</v>
      </c>
      <c r="M2437" s="215">
        <v>14.833299999999999</v>
      </c>
      <c r="O2437" s="44" t="s">
        <v>3479</v>
      </c>
      <c r="P2437" s="75" t="s">
        <v>11121</v>
      </c>
    </row>
    <row r="2438" spans="1:16" ht="13" customHeight="1" x14ac:dyDescent="0.15">
      <c r="A2438" s="44">
        <v>2437</v>
      </c>
      <c r="B2438" s="215" t="s">
        <v>6</v>
      </c>
      <c r="C2438" s="215">
        <v>11</v>
      </c>
      <c r="D2438" s="334" t="s">
        <v>2863</v>
      </c>
      <c r="E2438" s="340" t="s">
        <v>5981</v>
      </c>
      <c r="F2438" s="75">
        <v>89.7</v>
      </c>
      <c r="G2438" s="75">
        <v>35.481000000000002</v>
      </c>
      <c r="H2438" s="334">
        <v>1.9527924430440922</v>
      </c>
      <c r="I2438" s="334">
        <v>1.5499958515306511</v>
      </c>
      <c r="J2438" s="334" t="s">
        <v>7489</v>
      </c>
      <c r="K2438" s="334" t="s">
        <v>4968</v>
      </c>
      <c r="L2438" s="215">
        <v>56.866700000000002</v>
      </c>
      <c r="M2438" s="215">
        <v>14.833299999999999</v>
      </c>
      <c r="O2438" s="44" t="s">
        <v>3479</v>
      </c>
      <c r="P2438" s="75" t="s">
        <v>11121</v>
      </c>
    </row>
    <row r="2439" spans="1:16" ht="13" customHeight="1" x14ac:dyDescent="0.15">
      <c r="A2439" s="44">
        <v>2438</v>
      </c>
      <c r="B2439" s="215" t="s">
        <v>6</v>
      </c>
      <c r="C2439" s="215">
        <v>11</v>
      </c>
      <c r="D2439" s="334" t="s">
        <v>2863</v>
      </c>
      <c r="E2439" s="340" t="s">
        <v>5981</v>
      </c>
      <c r="F2439" s="75">
        <v>111.7</v>
      </c>
      <c r="G2439" s="75">
        <v>56.234000000000002</v>
      </c>
      <c r="H2439" s="334">
        <v>2.0480531731156089</v>
      </c>
      <c r="I2439" s="334">
        <v>1.7499989765583492</v>
      </c>
      <c r="J2439" s="334" t="s">
        <v>7489</v>
      </c>
      <c r="K2439" s="334" t="s">
        <v>4968</v>
      </c>
      <c r="L2439" s="215">
        <v>56.866700000000002</v>
      </c>
      <c r="M2439" s="215">
        <v>14.833299999999999</v>
      </c>
      <c r="O2439" s="44" t="s">
        <v>3479</v>
      </c>
      <c r="P2439" s="75" t="s">
        <v>11121</v>
      </c>
    </row>
    <row r="2440" spans="1:16" ht="13" customHeight="1" x14ac:dyDescent="0.15">
      <c r="A2440" s="44">
        <v>2439</v>
      </c>
      <c r="B2440" s="215" t="s">
        <v>6</v>
      </c>
      <c r="C2440" s="215">
        <v>11</v>
      </c>
      <c r="D2440" s="334" t="s">
        <v>2863</v>
      </c>
      <c r="E2440" s="340" t="s">
        <v>5981</v>
      </c>
      <c r="F2440" s="75">
        <v>29.4</v>
      </c>
      <c r="G2440" s="75">
        <v>40.738</v>
      </c>
      <c r="H2440" s="334">
        <v>1.4683473304121573</v>
      </c>
      <c r="I2440" s="334">
        <v>1.6099997038422307</v>
      </c>
      <c r="J2440" s="334" t="s">
        <v>7489</v>
      </c>
      <c r="K2440" s="334" t="s">
        <v>4968</v>
      </c>
      <c r="L2440" s="215">
        <v>56.866700000000002</v>
      </c>
      <c r="M2440" s="215">
        <v>14.833299999999999</v>
      </c>
      <c r="O2440" s="44" t="s">
        <v>3479</v>
      </c>
      <c r="P2440" s="75" t="s">
        <v>11121</v>
      </c>
    </row>
    <row r="2441" spans="1:16" ht="13" customHeight="1" x14ac:dyDescent="0.15">
      <c r="A2441" s="44">
        <v>2440</v>
      </c>
      <c r="B2441" s="215" t="s">
        <v>6</v>
      </c>
      <c r="C2441" s="215">
        <v>11</v>
      </c>
      <c r="D2441" s="334" t="s">
        <v>2863</v>
      </c>
      <c r="E2441" s="340" t="s">
        <v>5981</v>
      </c>
      <c r="F2441" s="75">
        <v>22</v>
      </c>
      <c r="G2441" s="75">
        <v>2.5110000000000001</v>
      </c>
      <c r="H2441" s="334">
        <v>1.3424226808222062</v>
      </c>
      <c r="I2441" s="334">
        <v>0.39984671271292244</v>
      </c>
      <c r="J2441" s="334" t="s">
        <v>7489</v>
      </c>
      <c r="K2441" s="334" t="s">
        <v>4968</v>
      </c>
      <c r="L2441" s="215">
        <v>56.866700000000002</v>
      </c>
      <c r="M2441" s="215">
        <v>14.833299999999999</v>
      </c>
      <c r="O2441" s="44" t="s">
        <v>3479</v>
      </c>
      <c r="P2441" s="75" t="s">
        <v>11121</v>
      </c>
    </row>
    <row r="2442" spans="1:16" ht="13" customHeight="1" x14ac:dyDescent="0.15">
      <c r="A2442" s="44">
        <v>2441</v>
      </c>
      <c r="B2442" s="215" t="s">
        <v>6</v>
      </c>
      <c r="C2442" s="215">
        <v>11</v>
      </c>
      <c r="D2442" s="334" t="s">
        <v>2863</v>
      </c>
      <c r="E2442" s="340" t="s">
        <v>5981</v>
      </c>
      <c r="F2442" s="75">
        <v>8.8000000000000007</v>
      </c>
      <c r="G2442" s="75">
        <v>3.548</v>
      </c>
      <c r="H2442" s="334">
        <v>0.94448267215016868</v>
      </c>
      <c r="I2442" s="334">
        <v>0.54998361115968875</v>
      </c>
      <c r="J2442" s="334" t="s">
        <v>7489</v>
      </c>
      <c r="K2442" s="334" t="s">
        <v>4968</v>
      </c>
      <c r="L2442" s="215">
        <v>56.866700000000002</v>
      </c>
      <c r="M2442" s="215">
        <v>14.833299999999999</v>
      </c>
      <c r="O2442" s="44" t="s">
        <v>3479</v>
      </c>
      <c r="P2442" s="75" t="s">
        <v>11121</v>
      </c>
    </row>
    <row r="2443" spans="1:16" ht="13" customHeight="1" x14ac:dyDescent="0.15">
      <c r="A2443" s="44">
        <v>2442</v>
      </c>
      <c r="B2443" s="215" t="s">
        <v>6</v>
      </c>
      <c r="C2443" s="215">
        <v>11</v>
      </c>
      <c r="D2443" s="334" t="s">
        <v>2863</v>
      </c>
      <c r="E2443" s="340" t="s">
        <v>5981</v>
      </c>
      <c r="F2443" s="75">
        <v>8.8000000000000007</v>
      </c>
      <c r="G2443" s="75">
        <v>2.5110000000000001</v>
      </c>
      <c r="H2443" s="334">
        <v>0.94448267215016868</v>
      </c>
      <c r="I2443" s="334">
        <v>0.39984671271292244</v>
      </c>
      <c r="J2443" s="334" t="s">
        <v>7489</v>
      </c>
      <c r="K2443" s="334" t="s">
        <v>4968</v>
      </c>
      <c r="L2443" s="215">
        <v>56.866700000000002</v>
      </c>
      <c r="M2443" s="215">
        <v>14.833299999999999</v>
      </c>
      <c r="O2443" s="44" t="s">
        <v>3479</v>
      </c>
      <c r="P2443" s="75" t="s">
        <v>11121</v>
      </c>
    </row>
    <row r="2444" spans="1:16" ht="13" customHeight="1" x14ac:dyDescent="0.15">
      <c r="A2444" s="44">
        <v>2443</v>
      </c>
      <c r="B2444" s="215" t="s">
        <v>6</v>
      </c>
      <c r="C2444" s="215">
        <v>11</v>
      </c>
      <c r="D2444" s="334" t="s">
        <v>2863</v>
      </c>
      <c r="E2444" s="340" t="s">
        <v>5981</v>
      </c>
      <c r="F2444" s="75">
        <v>11.7</v>
      </c>
      <c r="G2444" s="75">
        <v>36.307000000000002</v>
      </c>
      <c r="H2444" s="334">
        <v>1.0681858617461617</v>
      </c>
      <c r="I2444" s="334">
        <v>1.5599903652094496</v>
      </c>
      <c r="J2444" s="334" t="s">
        <v>7489</v>
      </c>
      <c r="K2444" s="334" t="s">
        <v>4968</v>
      </c>
      <c r="L2444" s="215">
        <v>56.866700000000002</v>
      </c>
      <c r="M2444" s="215">
        <v>14.833299999999999</v>
      </c>
      <c r="O2444" s="44" t="s">
        <v>3479</v>
      </c>
      <c r="P2444" s="75" t="s">
        <v>11121</v>
      </c>
    </row>
    <row r="2445" spans="1:16" ht="13" customHeight="1" x14ac:dyDescent="0.15">
      <c r="A2445" s="44">
        <v>2444</v>
      </c>
      <c r="B2445" s="215" t="s">
        <v>6</v>
      </c>
      <c r="C2445" s="215">
        <v>11</v>
      </c>
      <c r="D2445" s="334" t="s">
        <v>2863</v>
      </c>
      <c r="E2445" s="340" t="s">
        <v>5981</v>
      </c>
      <c r="F2445" s="75">
        <v>82.4</v>
      </c>
      <c r="G2445" s="75">
        <v>186.208</v>
      </c>
      <c r="H2445" s="334">
        <v>1.9159272116971158</v>
      </c>
      <c r="I2445" s="334">
        <v>2.2699983355133169</v>
      </c>
      <c r="J2445" s="334" t="s">
        <v>7489</v>
      </c>
      <c r="K2445" s="334" t="s">
        <v>4968</v>
      </c>
      <c r="L2445" s="215">
        <v>56.866700000000002</v>
      </c>
      <c r="M2445" s="215">
        <v>14.833299999999999</v>
      </c>
      <c r="O2445" s="44" t="s">
        <v>3479</v>
      </c>
      <c r="P2445" s="75" t="s">
        <v>11121</v>
      </c>
    </row>
    <row r="2446" spans="1:16" ht="13" customHeight="1" x14ac:dyDescent="0.15">
      <c r="A2446" s="44">
        <v>2445</v>
      </c>
      <c r="B2446" s="215" t="s">
        <v>6</v>
      </c>
      <c r="C2446" s="215">
        <v>11</v>
      </c>
      <c r="D2446" s="334" t="s">
        <v>2863</v>
      </c>
      <c r="E2446" s="340" t="s">
        <v>5981</v>
      </c>
      <c r="F2446" s="75">
        <v>544</v>
      </c>
      <c r="G2446" s="75">
        <v>81.283000000000001</v>
      </c>
      <c r="H2446" s="334">
        <v>2.7355988996981799</v>
      </c>
      <c r="I2446" s="334">
        <v>1.9099997242139821</v>
      </c>
      <c r="J2446" s="334" t="s">
        <v>7489</v>
      </c>
      <c r="K2446" s="334" t="s">
        <v>4968</v>
      </c>
      <c r="L2446" s="215">
        <v>56.866700000000002</v>
      </c>
      <c r="M2446" s="215">
        <v>14.833299999999999</v>
      </c>
      <c r="O2446" s="44" t="s">
        <v>3479</v>
      </c>
      <c r="P2446" s="75" t="s">
        <v>11121</v>
      </c>
    </row>
    <row r="2447" spans="1:16" ht="13" customHeight="1" x14ac:dyDescent="0.15">
      <c r="A2447" s="44">
        <v>2446</v>
      </c>
      <c r="B2447" s="215" t="s">
        <v>6</v>
      </c>
      <c r="C2447" s="215">
        <v>11</v>
      </c>
      <c r="D2447" s="334" t="s">
        <v>2863</v>
      </c>
      <c r="E2447" s="340" t="s">
        <v>5981</v>
      </c>
      <c r="F2447" s="75">
        <v>55.8</v>
      </c>
      <c r="G2447" s="75">
        <v>87.096000000000004</v>
      </c>
      <c r="H2447" s="334">
        <v>1.7466341989375787</v>
      </c>
      <c r="I2447" s="334">
        <v>1.9399982099121624</v>
      </c>
      <c r="J2447" s="334" t="s">
        <v>7489</v>
      </c>
      <c r="K2447" s="334" t="s">
        <v>4968</v>
      </c>
      <c r="L2447" s="215">
        <v>56.866700000000002</v>
      </c>
      <c r="M2447" s="215">
        <v>14.833299999999999</v>
      </c>
      <c r="O2447" s="44" t="s">
        <v>3479</v>
      </c>
      <c r="P2447" s="75" t="s">
        <v>11121</v>
      </c>
    </row>
    <row r="2448" spans="1:16" ht="13" customHeight="1" x14ac:dyDescent="0.15">
      <c r="A2448" s="44">
        <v>2447</v>
      </c>
      <c r="B2448" s="215" t="s">
        <v>6</v>
      </c>
      <c r="C2448" s="215">
        <v>11</v>
      </c>
      <c r="D2448" s="334" t="s">
        <v>2863</v>
      </c>
      <c r="E2448" s="340" t="s">
        <v>5981</v>
      </c>
      <c r="F2448" s="75">
        <v>57.35</v>
      </c>
      <c r="G2448" s="75">
        <v>56.234000000000002</v>
      </c>
      <c r="H2448" s="334">
        <v>1.7585334222372866</v>
      </c>
      <c r="I2448" s="334">
        <v>1.7499989765583492</v>
      </c>
      <c r="J2448" s="334" t="s">
        <v>7489</v>
      </c>
      <c r="K2448" s="334" t="s">
        <v>4968</v>
      </c>
      <c r="L2448" s="215">
        <v>56.866700000000002</v>
      </c>
      <c r="M2448" s="215">
        <v>14.833299999999999</v>
      </c>
      <c r="O2448" s="44" t="s">
        <v>3479</v>
      </c>
      <c r="P2448" s="75" t="s">
        <v>11121</v>
      </c>
    </row>
    <row r="2449" spans="1:16" ht="13" customHeight="1" x14ac:dyDescent="0.15">
      <c r="A2449" s="44">
        <v>2448</v>
      </c>
      <c r="B2449" s="215" t="s">
        <v>6</v>
      </c>
      <c r="C2449" s="215">
        <v>11</v>
      </c>
      <c r="D2449" s="334" t="s">
        <v>2863</v>
      </c>
      <c r="E2449" s="340" t="s">
        <v>5981</v>
      </c>
      <c r="F2449" s="75">
        <v>17.7</v>
      </c>
      <c r="G2449" s="75">
        <v>15.135</v>
      </c>
      <c r="H2449" s="334">
        <v>1.2479732663618066</v>
      </c>
      <c r="I2449" s="334">
        <v>1.1799824252925917</v>
      </c>
      <c r="J2449" s="334" t="s">
        <v>7489</v>
      </c>
      <c r="K2449" s="334" t="s">
        <v>4968</v>
      </c>
      <c r="L2449" s="215">
        <v>56.866700000000002</v>
      </c>
      <c r="M2449" s="215">
        <v>14.833299999999999</v>
      </c>
      <c r="O2449" s="44" t="s">
        <v>3479</v>
      </c>
      <c r="P2449" s="75" t="s">
        <v>11121</v>
      </c>
    </row>
    <row r="2450" spans="1:16" ht="13" customHeight="1" x14ac:dyDescent="0.15">
      <c r="A2450" s="44">
        <v>2449</v>
      </c>
      <c r="B2450" s="215" t="s">
        <v>6</v>
      </c>
      <c r="C2450" s="215">
        <v>11</v>
      </c>
      <c r="D2450" s="334" t="s">
        <v>2863</v>
      </c>
      <c r="E2450" s="340" t="s">
        <v>5371</v>
      </c>
      <c r="F2450" s="75">
        <v>1.9992000000000001</v>
      </c>
      <c r="G2450" s="75">
        <v>0.97950000000000004</v>
      </c>
      <c r="H2450" s="334">
        <v>0.30085624311839365</v>
      </c>
      <c r="I2450" s="334">
        <v>-8.9955596692448195E-3</v>
      </c>
      <c r="J2450" s="334" t="s">
        <v>5372</v>
      </c>
      <c r="K2450" s="334" t="s">
        <v>4968</v>
      </c>
      <c r="L2450" s="215">
        <v>45.967599999999997</v>
      </c>
      <c r="M2450" s="215">
        <v>8.6532999999999998</v>
      </c>
      <c r="O2450" s="44" t="s">
        <v>3479</v>
      </c>
      <c r="P2450" s="75" t="s">
        <v>10687</v>
      </c>
    </row>
    <row r="2451" spans="1:16" ht="13" customHeight="1" x14ac:dyDescent="0.15">
      <c r="A2451" s="44">
        <v>2450</v>
      </c>
      <c r="B2451" s="215" t="s">
        <v>6</v>
      </c>
      <c r="C2451" s="215">
        <v>11</v>
      </c>
      <c r="D2451" s="334" t="s">
        <v>2863</v>
      </c>
      <c r="E2451" s="340" t="s">
        <v>5371</v>
      </c>
      <c r="F2451" s="75">
        <v>0.9758</v>
      </c>
      <c r="G2451" s="75">
        <v>1.5170000000000001</v>
      </c>
      <c r="H2451" s="334">
        <v>-1.0639186223752551E-2</v>
      </c>
      <c r="I2451" s="334">
        <v>0.18098558078673052</v>
      </c>
      <c r="J2451" s="334" t="s">
        <v>5372</v>
      </c>
      <c r="K2451" s="334" t="s">
        <v>4968</v>
      </c>
      <c r="L2451" s="215">
        <v>45.967599999999997</v>
      </c>
      <c r="M2451" s="215">
        <v>8.6532999999999998</v>
      </c>
      <c r="O2451" s="44" t="s">
        <v>3479</v>
      </c>
      <c r="P2451" s="75" t="s">
        <v>10687</v>
      </c>
    </row>
    <row r="2452" spans="1:16" ht="13" customHeight="1" x14ac:dyDescent="0.15">
      <c r="A2452" s="44">
        <v>2451</v>
      </c>
      <c r="B2452" s="215" t="s">
        <v>6</v>
      </c>
      <c r="C2452" s="215">
        <v>11</v>
      </c>
      <c r="D2452" s="334" t="s">
        <v>2863</v>
      </c>
      <c r="E2452" s="340" t="s">
        <v>5371</v>
      </c>
      <c r="F2452" s="75">
        <v>0.64260000000000006</v>
      </c>
      <c r="G2452" s="75">
        <v>1.0125999999999999</v>
      </c>
      <c r="H2452" s="334">
        <v>-0.19205927878450069</v>
      </c>
      <c r="I2452" s="334">
        <v>5.4379230508221094E-3</v>
      </c>
      <c r="J2452" s="334" t="s">
        <v>5372</v>
      </c>
      <c r="K2452" s="334" t="s">
        <v>4968</v>
      </c>
      <c r="L2452" s="215">
        <v>45.967599999999997</v>
      </c>
      <c r="M2452" s="215">
        <v>8.6532999999999998</v>
      </c>
      <c r="O2452" s="44" t="s">
        <v>3479</v>
      </c>
      <c r="P2452" s="75" t="s">
        <v>10687</v>
      </c>
    </row>
    <row r="2453" spans="1:16" ht="13" customHeight="1" x14ac:dyDescent="0.15">
      <c r="A2453" s="44">
        <v>2452</v>
      </c>
      <c r="B2453" s="215" t="s">
        <v>6</v>
      </c>
      <c r="C2453" s="215">
        <v>11</v>
      </c>
      <c r="D2453" s="334" t="s">
        <v>2863</v>
      </c>
      <c r="E2453" s="340" t="s">
        <v>5371</v>
      </c>
      <c r="F2453" s="75">
        <v>0.4879</v>
      </c>
      <c r="G2453" s="75">
        <v>0.84470000000000012</v>
      </c>
      <c r="H2453" s="334">
        <v>-0.31166918188773374</v>
      </c>
      <c r="I2453" s="334">
        <v>-7.3297505817354988E-2</v>
      </c>
      <c r="J2453" s="334" t="s">
        <v>5372</v>
      </c>
      <c r="K2453" s="334" t="s">
        <v>4968</v>
      </c>
      <c r="L2453" s="215">
        <v>45.967599999999997</v>
      </c>
      <c r="M2453" s="215">
        <v>8.6532999999999998</v>
      </c>
      <c r="O2453" s="44" t="s">
        <v>3479</v>
      </c>
      <c r="P2453" s="75" t="s">
        <v>10687</v>
      </c>
    </row>
    <row r="2454" spans="1:16" ht="13" customHeight="1" x14ac:dyDescent="0.15">
      <c r="A2454" s="44">
        <v>2453</v>
      </c>
      <c r="B2454" s="215" t="s">
        <v>6</v>
      </c>
      <c r="C2454" s="215">
        <v>11</v>
      </c>
      <c r="D2454" s="334" t="s">
        <v>2863</v>
      </c>
      <c r="E2454" s="340" t="s">
        <v>5371</v>
      </c>
      <c r="F2454" s="75">
        <v>0.29749999999999999</v>
      </c>
      <c r="G2454" s="75">
        <v>0.66139999999999999</v>
      </c>
      <c r="H2454" s="334">
        <v>-0.5265130299354317</v>
      </c>
      <c r="I2454" s="334">
        <v>-0.17953580942231595</v>
      </c>
      <c r="J2454" s="334" t="s">
        <v>5372</v>
      </c>
      <c r="K2454" s="334" t="s">
        <v>4968</v>
      </c>
      <c r="L2454" s="215">
        <v>45.967599999999997</v>
      </c>
      <c r="M2454" s="215">
        <v>8.6532999999999998</v>
      </c>
      <c r="O2454" s="44" t="s">
        <v>3479</v>
      </c>
      <c r="P2454" s="75" t="s">
        <v>10687</v>
      </c>
    </row>
    <row r="2455" spans="1:16" ht="13" customHeight="1" x14ac:dyDescent="0.15">
      <c r="A2455" s="44">
        <v>2454</v>
      </c>
      <c r="B2455" s="215" t="s">
        <v>6</v>
      </c>
      <c r="C2455" s="215">
        <v>11</v>
      </c>
      <c r="D2455" s="334" t="s">
        <v>2863</v>
      </c>
      <c r="E2455" s="340" t="s">
        <v>5371</v>
      </c>
      <c r="F2455" s="75">
        <v>0.14280000000000001</v>
      </c>
      <c r="G2455" s="75">
        <v>0.64710000000000001</v>
      </c>
      <c r="H2455" s="334">
        <v>-0.84527179255984441</v>
      </c>
      <c r="I2455" s="334">
        <v>-0.18902860017779252</v>
      </c>
      <c r="J2455" s="334" t="s">
        <v>5372</v>
      </c>
      <c r="K2455" s="334" t="s">
        <v>4968</v>
      </c>
      <c r="L2455" s="215">
        <v>45.967599999999997</v>
      </c>
      <c r="M2455" s="215">
        <v>8.6532999999999998</v>
      </c>
      <c r="O2455" s="44" t="s">
        <v>3479</v>
      </c>
      <c r="P2455" s="75" t="s">
        <v>10687</v>
      </c>
    </row>
    <row r="2456" spans="1:16" ht="13" customHeight="1" x14ac:dyDescent="0.15">
      <c r="A2456" s="44">
        <v>2455</v>
      </c>
      <c r="B2456" s="215" t="s">
        <v>6</v>
      </c>
      <c r="C2456" s="215">
        <v>11</v>
      </c>
      <c r="D2456" s="334" t="s">
        <v>2863</v>
      </c>
      <c r="E2456" s="340" t="s">
        <v>5371</v>
      </c>
      <c r="F2456" s="75">
        <v>0.12140000000000001</v>
      </c>
      <c r="G2456" s="75">
        <v>0.43890000000000001</v>
      </c>
      <c r="H2456" s="334">
        <v>-0.91578131326076118</v>
      </c>
      <c r="I2456" s="334">
        <v>-0.35763441915502669</v>
      </c>
      <c r="J2456" s="334" t="s">
        <v>5372</v>
      </c>
      <c r="K2456" s="334" t="s">
        <v>4968</v>
      </c>
      <c r="L2456" s="215">
        <v>45.967599999999997</v>
      </c>
      <c r="M2456" s="215">
        <v>8.6532999999999998</v>
      </c>
      <c r="O2456" s="44" t="s">
        <v>3479</v>
      </c>
      <c r="P2456" s="75" t="s">
        <v>10687</v>
      </c>
    </row>
    <row r="2457" spans="1:16" ht="13" customHeight="1" x14ac:dyDescent="0.15">
      <c r="A2457" s="44">
        <v>2456</v>
      </c>
      <c r="B2457" s="215" t="s">
        <v>6</v>
      </c>
      <c r="C2457" s="215">
        <v>11</v>
      </c>
      <c r="D2457" s="334" t="s">
        <v>2863</v>
      </c>
      <c r="E2457" s="340" t="s">
        <v>5371</v>
      </c>
      <c r="F2457" s="75">
        <v>9.5200000000000007E-2</v>
      </c>
      <c r="G2457" s="75">
        <v>0.65020000000000011</v>
      </c>
      <c r="H2457" s="334">
        <v>-1.0213630516155257</v>
      </c>
      <c r="I2457" s="334">
        <v>-0.18695303483989206</v>
      </c>
      <c r="J2457" s="334" t="s">
        <v>5372</v>
      </c>
      <c r="K2457" s="334" t="s">
        <v>4968</v>
      </c>
      <c r="L2457" s="215">
        <v>45.967599999999997</v>
      </c>
      <c r="M2457" s="215">
        <v>8.6532999999999998</v>
      </c>
      <c r="O2457" s="44" t="s">
        <v>3479</v>
      </c>
      <c r="P2457" s="75" t="s">
        <v>10687</v>
      </c>
    </row>
    <row r="2458" spans="1:16" ht="13" customHeight="1" x14ac:dyDescent="0.15">
      <c r="A2458" s="44">
        <v>2457</v>
      </c>
      <c r="B2458" s="215" t="s">
        <v>6</v>
      </c>
      <c r="C2458" s="215">
        <v>11</v>
      </c>
      <c r="D2458" s="334" t="s">
        <v>2863</v>
      </c>
      <c r="E2458" s="340" t="s">
        <v>5371</v>
      </c>
      <c r="F2458" s="75">
        <v>9.5200000000000007E-2</v>
      </c>
      <c r="G2458" s="75">
        <v>0.99150000000000005</v>
      </c>
      <c r="H2458" s="334">
        <v>-1.0213630516155257</v>
      </c>
      <c r="I2458" s="334">
        <v>-3.7072814586785003E-3</v>
      </c>
      <c r="J2458" s="334" t="s">
        <v>5372</v>
      </c>
      <c r="K2458" s="334" t="s">
        <v>4968</v>
      </c>
      <c r="L2458" s="215">
        <v>45.967599999999997</v>
      </c>
      <c r="M2458" s="215">
        <v>8.6532999999999998</v>
      </c>
      <c r="O2458" s="44" t="s">
        <v>3479</v>
      </c>
      <c r="P2458" s="75" t="s">
        <v>10687</v>
      </c>
    </row>
    <row r="2459" spans="1:16" ht="13" customHeight="1" x14ac:dyDescent="0.15">
      <c r="A2459" s="44">
        <v>2458</v>
      </c>
      <c r="B2459" s="215" t="s">
        <v>6</v>
      </c>
      <c r="C2459" s="215">
        <v>11</v>
      </c>
      <c r="D2459" s="334" t="s">
        <v>2863</v>
      </c>
      <c r="E2459" s="340" t="s">
        <v>5371</v>
      </c>
      <c r="F2459" s="75">
        <v>0.17849999999999999</v>
      </c>
      <c r="G2459" s="75">
        <v>1.5405</v>
      </c>
      <c r="H2459" s="334">
        <v>-0.74836177955178806</v>
      </c>
      <c r="I2459" s="334">
        <v>0.18766170265295942</v>
      </c>
      <c r="J2459" s="334" t="s">
        <v>5372</v>
      </c>
      <c r="K2459" s="334" t="s">
        <v>4968</v>
      </c>
      <c r="L2459" s="215">
        <v>45.967599999999997</v>
      </c>
      <c r="M2459" s="215">
        <v>8.6532999999999998</v>
      </c>
      <c r="O2459" s="44" t="s">
        <v>3479</v>
      </c>
      <c r="P2459" s="75" t="s">
        <v>10687</v>
      </c>
    </row>
    <row r="2460" spans="1:16" ht="13" customHeight="1" x14ac:dyDescent="0.15">
      <c r="A2460" s="44">
        <v>2459</v>
      </c>
      <c r="B2460" s="215" t="s">
        <v>6</v>
      </c>
      <c r="C2460" s="215">
        <v>11</v>
      </c>
      <c r="D2460" s="334" t="s">
        <v>2863</v>
      </c>
      <c r="E2460" s="340" t="s">
        <v>5371</v>
      </c>
      <c r="F2460" s="75">
        <v>0.20230000000000001</v>
      </c>
      <c r="G2460" s="75">
        <v>0.89710000000000001</v>
      </c>
      <c r="H2460" s="334">
        <v>-0.69400411722919531</v>
      </c>
      <c r="I2460" s="334">
        <v>-4.7159143324298415E-2</v>
      </c>
      <c r="J2460" s="334" t="s">
        <v>5372</v>
      </c>
      <c r="K2460" s="334" t="s">
        <v>4968</v>
      </c>
      <c r="L2460" s="215">
        <v>45.967599999999997</v>
      </c>
      <c r="M2460" s="215">
        <v>8.6532999999999998</v>
      </c>
      <c r="O2460" s="44" t="s">
        <v>3479</v>
      </c>
      <c r="P2460" s="75" t="s">
        <v>10687</v>
      </c>
    </row>
    <row r="2461" spans="1:16" ht="13" customHeight="1" x14ac:dyDescent="0.15">
      <c r="A2461" s="44">
        <v>2460</v>
      </c>
      <c r="B2461" s="215" t="s">
        <v>6</v>
      </c>
      <c r="C2461" s="215">
        <v>11</v>
      </c>
      <c r="D2461" s="334" t="s">
        <v>2863</v>
      </c>
      <c r="E2461" s="340" t="s">
        <v>5371</v>
      </c>
      <c r="F2461" s="75">
        <v>0.45219999999999999</v>
      </c>
      <c r="G2461" s="75">
        <v>0.41539999999999999</v>
      </c>
      <c r="H2461" s="334">
        <v>-0.34466944199065908</v>
      </c>
      <c r="I2461" s="334">
        <v>-0.38153350780091971</v>
      </c>
      <c r="J2461" s="334" t="s">
        <v>5372</v>
      </c>
      <c r="K2461" s="334" t="s">
        <v>4968</v>
      </c>
      <c r="L2461" s="215">
        <v>45.967599999999997</v>
      </c>
      <c r="M2461" s="215">
        <v>8.6532999999999998</v>
      </c>
      <c r="O2461" s="44" t="s">
        <v>3479</v>
      </c>
      <c r="P2461" s="75" t="s">
        <v>10687</v>
      </c>
    </row>
    <row r="2462" spans="1:16" ht="13" customHeight="1" x14ac:dyDescent="0.15">
      <c r="A2462" s="44">
        <v>2461</v>
      </c>
      <c r="B2462" s="215" t="s">
        <v>6</v>
      </c>
      <c r="C2462" s="215">
        <v>11</v>
      </c>
      <c r="D2462" s="334" t="s">
        <v>2863</v>
      </c>
      <c r="E2462" s="340" t="s">
        <v>5371</v>
      </c>
      <c r="F2462" s="75">
        <v>0.16890000000000002</v>
      </c>
      <c r="G2462" s="75">
        <v>0.37739999999999996</v>
      </c>
      <c r="H2462" s="334">
        <v>-0.77237035042899127</v>
      </c>
      <c r="I2462" s="334">
        <v>-0.4231981041710875</v>
      </c>
      <c r="J2462" s="334" t="s">
        <v>5372</v>
      </c>
      <c r="K2462" s="334" t="s">
        <v>4968</v>
      </c>
      <c r="L2462" s="215">
        <v>45.967599999999997</v>
      </c>
      <c r="M2462" s="215">
        <v>8.6532999999999998</v>
      </c>
      <c r="O2462" s="44" t="s">
        <v>3479</v>
      </c>
      <c r="P2462" s="75" t="s">
        <v>10687</v>
      </c>
    </row>
    <row r="2463" spans="1:16" ht="13" customHeight="1" x14ac:dyDescent="0.15">
      <c r="A2463" s="44">
        <v>2462</v>
      </c>
      <c r="B2463" s="215" t="s">
        <v>6</v>
      </c>
      <c r="C2463" s="215">
        <v>11</v>
      </c>
      <c r="D2463" s="334" t="s">
        <v>2863</v>
      </c>
      <c r="E2463" s="340" t="s">
        <v>5371</v>
      </c>
      <c r="F2463" s="75">
        <v>0.13090000000000002</v>
      </c>
      <c r="G2463" s="75">
        <v>0.45419999999999999</v>
      </c>
      <c r="H2463" s="334">
        <v>-0.88306035344924416</v>
      </c>
      <c r="I2463" s="334">
        <v>-0.34275287011628364</v>
      </c>
      <c r="J2463" s="334" t="s">
        <v>5372</v>
      </c>
      <c r="K2463" s="334" t="s">
        <v>4968</v>
      </c>
      <c r="L2463" s="215">
        <v>45.967599999999997</v>
      </c>
      <c r="M2463" s="215">
        <v>8.6532999999999998</v>
      </c>
      <c r="O2463" s="44" t="s">
        <v>3479</v>
      </c>
      <c r="P2463" s="75" t="s">
        <v>10687</v>
      </c>
    </row>
    <row r="2464" spans="1:16" ht="13" customHeight="1" x14ac:dyDescent="0.15">
      <c r="A2464" s="44">
        <v>2463</v>
      </c>
      <c r="B2464" s="215" t="s">
        <v>6</v>
      </c>
      <c r="C2464" s="215">
        <v>11</v>
      </c>
      <c r="D2464" s="334" t="s">
        <v>2863</v>
      </c>
      <c r="E2464" s="340" t="s">
        <v>5373</v>
      </c>
      <c r="F2464" s="75">
        <v>0.2</v>
      </c>
      <c r="G2464" s="75">
        <v>0.57999999999999996</v>
      </c>
      <c r="H2464" s="334">
        <v>-0.69897000433601875</v>
      </c>
      <c r="I2464" s="334">
        <v>-0.23657200643706275</v>
      </c>
      <c r="J2464" s="334" t="s">
        <v>10869</v>
      </c>
      <c r="K2464" s="334" t="s">
        <v>4968</v>
      </c>
      <c r="L2464" s="215">
        <v>59.85</v>
      </c>
      <c r="M2464" s="215">
        <v>18.566700000000001</v>
      </c>
      <c r="O2464" s="44" t="s">
        <v>3479</v>
      </c>
      <c r="P2464" s="75" t="s">
        <v>10596</v>
      </c>
    </row>
    <row r="2465" spans="1:16" ht="13" customHeight="1" x14ac:dyDescent="0.15">
      <c r="A2465" s="44">
        <v>2464</v>
      </c>
      <c r="B2465" s="215" t="s">
        <v>6</v>
      </c>
      <c r="C2465" s="215">
        <v>11</v>
      </c>
      <c r="D2465" s="334" t="s">
        <v>2863</v>
      </c>
      <c r="E2465" s="340" t="s">
        <v>5373</v>
      </c>
      <c r="F2465" s="75">
        <v>0.22</v>
      </c>
      <c r="G2465" s="75">
        <v>0.87</v>
      </c>
      <c r="H2465" s="334">
        <v>-0.65757731917779372</v>
      </c>
      <c r="I2465" s="334">
        <v>-6.0480747381381476E-2</v>
      </c>
      <c r="J2465" s="334" t="s">
        <v>7046</v>
      </c>
      <c r="K2465" s="334" t="s">
        <v>4968</v>
      </c>
      <c r="L2465" s="215">
        <v>59.85</v>
      </c>
      <c r="M2465" s="215">
        <v>18.566700000000001</v>
      </c>
      <c r="O2465" s="44" t="s">
        <v>3479</v>
      </c>
      <c r="P2465" s="75" t="s">
        <v>10596</v>
      </c>
    </row>
    <row r="2466" spans="1:16" ht="13" customHeight="1" x14ac:dyDescent="0.15">
      <c r="A2466" s="44">
        <v>2465</v>
      </c>
      <c r="B2466" s="215" t="s">
        <v>6</v>
      </c>
      <c r="C2466" s="215">
        <v>11</v>
      </c>
      <c r="D2466" s="334" t="s">
        <v>2863</v>
      </c>
      <c r="E2466" s="340" t="s">
        <v>5373</v>
      </c>
      <c r="F2466" s="75">
        <v>0.67</v>
      </c>
      <c r="G2466" s="75">
        <v>2.5299999999999998</v>
      </c>
      <c r="H2466" s="334">
        <v>-0.17392519729917355</v>
      </c>
      <c r="I2466" s="334">
        <v>0.40312052117581787</v>
      </c>
      <c r="J2466" s="334" t="s">
        <v>7046</v>
      </c>
      <c r="K2466" s="334" t="s">
        <v>4968</v>
      </c>
      <c r="L2466" s="215">
        <v>59.85</v>
      </c>
      <c r="M2466" s="215">
        <v>18.566700000000001</v>
      </c>
      <c r="O2466" s="44" t="s">
        <v>3479</v>
      </c>
      <c r="P2466" s="75" t="s">
        <v>10596</v>
      </c>
    </row>
    <row r="2467" spans="1:16" ht="13" customHeight="1" x14ac:dyDescent="0.15">
      <c r="A2467" s="44">
        <v>2466</v>
      </c>
      <c r="B2467" s="215" t="s">
        <v>6</v>
      </c>
      <c r="C2467" s="215">
        <v>11</v>
      </c>
      <c r="D2467" s="334" t="s">
        <v>2863</v>
      </c>
      <c r="E2467" s="340" t="s">
        <v>5373</v>
      </c>
      <c r="F2467" s="75">
        <v>0.38</v>
      </c>
      <c r="G2467" s="75">
        <v>1.07</v>
      </c>
      <c r="H2467" s="334">
        <v>-0.42021640338318983</v>
      </c>
      <c r="I2467" s="334">
        <v>2.9383777685209667E-2</v>
      </c>
      <c r="J2467" s="334" t="s">
        <v>7046</v>
      </c>
      <c r="K2467" s="334" t="s">
        <v>4968</v>
      </c>
      <c r="L2467" s="215">
        <v>59.85</v>
      </c>
      <c r="M2467" s="215">
        <v>18.566700000000001</v>
      </c>
      <c r="O2467" s="44" t="s">
        <v>3479</v>
      </c>
      <c r="P2467" s="75" t="s">
        <v>10596</v>
      </c>
    </row>
    <row r="2468" spans="1:16" ht="13" customHeight="1" x14ac:dyDescent="0.15">
      <c r="A2468" s="44">
        <v>2467</v>
      </c>
      <c r="B2468" s="215" t="s">
        <v>6</v>
      </c>
      <c r="C2468" s="215">
        <v>11</v>
      </c>
      <c r="D2468" s="334" t="s">
        <v>2863</v>
      </c>
      <c r="E2468" s="340" t="s">
        <v>5373</v>
      </c>
      <c r="F2468" s="75">
        <v>0.4</v>
      </c>
      <c r="G2468" s="75">
        <v>1.1000000000000001</v>
      </c>
      <c r="H2468" s="334">
        <v>-0.3979400086720376</v>
      </c>
      <c r="I2468" s="334">
        <v>4.1392685158225077E-2</v>
      </c>
      <c r="J2468" s="334" t="s">
        <v>7046</v>
      </c>
      <c r="K2468" s="334" t="s">
        <v>4968</v>
      </c>
      <c r="L2468" s="215">
        <v>59.85</v>
      </c>
      <c r="M2468" s="215">
        <v>18.566700000000001</v>
      </c>
      <c r="O2468" s="44" t="s">
        <v>3479</v>
      </c>
      <c r="P2468" s="75" t="s">
        <v>10596</v>
      </c>
    </row>
    <row r="2469" spans="1:16" ht="13" customHeight="1" x14ac:dyDescent="0.15">
      <c r="A2469" s="44">
        <v>2468</v>
      </c>
      <c r="B2469" s="215" t="s">
        <v>6</v>
      </c>
      <c r="C2469" s="215">
        <v>11</v>
      </c>
      <c r="D2469" s="334" t="s">
        <v>2863</v>
      </c>
      <c r="E2469" s="340" t="s">
        <v>5373</v>
      </c>
      <c r="F2469" s="75">
        <v>0.67</v>
      </c>
      <c r="G2469" s="75">
        <v>3.17</v>
      </c>
      <c r="H2469" s="334">
        <v>-0.17392519729917355</v>
      </c>
      <c r="I2469" s="334">
        <v>0.50105926221775143</v>
      </c>
      <c r="J2469" s="334" t="s">
        <v>7046</v>
      </c>
      <c r="K2469" s="334" t="s">
        <v>4968</v>
      </c>
      <c r="L2469" s="215">
        <v>59.85</v>
      </c>
      <c r="M2469" s="215">
        <v>18.566700000000001</v>
      </c>
      <c r="O2469" s="44" t="s">
        <v>3479</v>
      </c>
      <c r="P2469" s="75" t="s">
        <v>10596</v>
      </c>
    </row>
    <row r="2470" spans="1:16" ht="13" customHeight="1" x14ac:dyDescent="0.15">
      <c r="A2470" s="44">
        <v>2469</v>
      </c>
      <c r="B2470" s="215" t="s">
        <v>6</v>
      </c>
      <c r="C2470" s="215">
        <v>11</v>
      </c>
      <c r="D2470" s="334" t="s">
        <v>2863</v>
      </c>
      <c r="E2470" s="340" t="s">
        <v>5373</v>
      </c>
      <c r="F2470" s="75">
        <v>0.62</v>
      </c>
      <c r="G2470" s="75">
        <v>1.62</v>
      </c>
      <c r="H2470" s="334">
        <v>-0.20760831050174613</v>
      </c>
      <c r="I2470" s="334">
        <v>0.20951501454263097</v>
      </c>
      <c r="J2470" s="334" t="s">
        <v>7046</v>
      </c>
      <c r="K2470" s="334" t="s">
        <v>4968</v>
      </c>
      <c r="L2470" s="215">
        <v>59.85</v>
      </c>
      <c r="M2470" s="215">
        <v>18.566700000000001</v>
      </c>
      <c r="O2470" s="44" t="s">
        <v>3479</v>
      </c>
      <c r="P2470" s="75" t="s">
        <v>10596</v>
      </c>
    </row>
    <row r="2471" spans="1:16" ht="13" customHeight="1" x14ac:dyDescent="0.15">
      <c r="A2471" s="44">
        <v>2470</v>
      </c>
      <c r="B2471" s="215" t="s">
        <v>6</v>
      </c>
      <c r="C2471" s="215">
        <v>11</v>
      </c>
      <c r="D2471" s="334" t="s">
        <v>2863</v>
      </c>
      <c r="E2471" s="340" t="s">
        <v>5373</v>
      </c>
      <c r="F2471" s="75">
        <v>0.47</v>
      </c>
      <c r="G2471" s="75">
        <v>2.95</v>
      </c>
      <c r="H2471" s="334">
        <v>-0.32790214206428259</v>
      </c>
      <c r="I2471" s="334">
        <v>0.46982201597816303</v>
      </c>
      <c r="J2471" s="334" t="s">
        <v>7046</v>
      </c>
      <c r="K2471" s="334" t="s">
        <v>4968</v>
      </c>
      <c r="L2471" s="215">
        <v>59.85</v>
      </c>
      <c r="M2471" s="215">
        <v>18.566700000000001</v>
      </c>
      <c r="O2471" s="44" t="s">
        <v>3479</v>
      </c>
      <c r="P2471" s="75" t="s">
        <v>10596</v>
      </c>
    </row>
    <row r="2472" spans="1:16" ht="13" customHeight="1" x14ac:dyDescent="0.15">
      <c r="A2472" s="44">
        <v>2471</v>
      </c>
      <c r="B2472" s="215" t="s">
        <v>6</v>
      </c>
      <c r="C2472" s="215">
        <v>11</v>
      </c>
      <c r="D2472" s="334" t="s">
        <v>2863</v>
      </c>
      <c r="E2472" s="340" t="s">
        <v>5373</v>
      </c>
      <c r="F2472" s="75">
        <v>0.36</v>
      </c>
      <c r="G2472" s="75">
        <v>2.88</v>
      </c>
      <c r="H2472" s="334">
        <v>-0.44369749923271273</v>
      </c>
      <c r="I2472" s="334">
        <v>0.45939248775923086</v>
      </c>
      <c r="J2472" s="334" t="s">
        <v>7046</v>
      </c>
      <c r="K2472" s="334" t="s">
        <v>4968</v>
      </c>
      <c r="L2472" s="215">
        <v>59.85</v>
      </c>
      <c r="M2472" s="215">
        <v>18.566700000000001</v>
      </c>
      <c r="O2472" s="44" t="s">
        <v>3479</v>
      </c>
      <c r="P2472" s="75" t="s">
        <v>10596</v>
      </c>
    </row>
    <row r="2473" spans="1:16" ht="13" customHeight="1" x14ac:dyDescent="0.15">
      <c r="A2473" s="44">
        <v>2472</v>
      </c>
      <c r="B2473" s="215" t="s">
        <v>6</v>
      </c>
      <c r="C2473" s="215">
        <v>11</v>
      </c>
      <c r="D2473" s="334" t="s">
        <v>2863</v>
      </c>
      <c r="E2473" s="340" t="s">
        <v>5373</v>
      </c>
      <c r="F2473" s="75">
        <v>0.34</v>
      </c>
      <c r="G2473" s="75">
        <v>4.07</v>
      </c>
      <c r="H2473" s="334">
        <v>-0.46852108295774486</v>
      </c>
      <c r="I2473" s="334">
        <v>0.60959440922522001</v>
      </c>
      <c r="J2473" s="334" t="s">
        <v>7046</v>
      </c>
      <c r="K2473" s="334" t="s">
        <v>4968</v>
      </c>
      <c r="L2473" s="215">
        <v>59.85</v>
      </c>
      <c r="M2473" s="215">
        <v>18.566700000000001</v>
      </c>
      <c r="O2473" s="44" t="s">
        <v>3479</v>
      </c>
      <c r="P2473" s="75" t="s">
        <v>10596</v>
      </c>
    </row>
    <row r="2474" spans="1:16" ht="13" customHeight="1" x14ac:dyDescent="0.15">
      <c r="A2474" s="44">
        <v>2473</v>
      </c>
      <c r="B2474" s="215" t="s">
        <v>6</v>
      </c>
      <c r="C2474" s="215">
        <v>11</v>
      </c>
      <c r="D2474" s="334" t="s">
        <v>2863</v>
      </c>
      <c r="E2474" s="340" t="s">
        <v>5373</v>
      </c>
      <c r="F2474" s="75">
        <v>0.6</v>
      </c>
      <c r="G2474" s="75">
        <v>1.57</v>
      </c>
      <c r="H2474" s="334">
        <v>-0.22184874961635639</v>
      </c>
      <c r="I2474" s="334">
        <v>0.19589965240923377</v>
      </c>
      <c r="J2474" s="334" t="s">
        <v>7046</v>
      </c>
      <c r="K2474" s="334" t="s">
        <v>4968</v>
      </c>
      <c r="L2474" s="215">
        <v>59.85</v>
      </c>
      <c r="M2474" s="215">
        <v>18.566700000000001</v>
      </c>
      <c r="O2474" s="44" t="s">
        <v>3479</v>
      </c>
      <c r="P2474" s="75" t="s">
        <v>10596</v>
      </c>
    </row>
    <row r="2475" spans="1:16" ht="13" customHeight="1" x14ac:dyDescent="0.15">
      <c r="A2475" s="44">
        <v>2474</v>
      </c>
      <c r="B2475" s="215" t="s">
        <v>6</v>
      </c>
      <c r="C2475" s="215">
        <v>11</v>
      </c>
      <c r="D2475" s="334" t="s">
        <v>2863</v>
      </c>
      <c r="E2475" s="340" t="s">
        <v>5373</v>
      </c>
      <c r="F2475" s="75">
        <v>0.35</v>
      </c>
      <c r="G2475" s="75">
        <v>7.98</v>
      </c>
      <c r="H2475" s="334">
        <v>-0.45593195564972439</v>
      </c>
      <c r="I2475" s="334">
        <v>0.90200289135072942</v>
      </c>
      <c r="J2475" s="334" t="s">
        <v>7046</v>
      </c>
      <c r="K2475" s="334" t="s">
        <v>4968</v>
      </c>
      <c r="L2475" s="215">
        <v>59.85</v>
      </c>
      <c r="M2475" s="215">
        <v>18.566700000000001</v>
      </c>
      <c r="O2475" s="44" t="s">
        <v>3479</v>
      </c>
      <c r="P2475" s="75" t="s">
        <v>10596</v>
      </c>
    </row>
    <row r="2476" spans="1:16" ht="13" customHeight="1" x14ac:dyDescent="0.15">
      <c r="A2476" s="44">
        <v>2475</v>
      </c>
      <c r="B2476" s="215" t="s">
        <v>6</v>
      </c>
      <c r="C2476" s="215">
        <v>11</v>
      </c>
      <c r="D2476" s="334" t="s">
        <v>2863</v>
      </c>
      <c r="E2476" s="340" t="s">
        <v>5373</v>
      </c>
      <c r="F2476" s="75">
        <v>0.45</v>
      </c>
      <c r="G2476" s="75">
        <v>2.4300000000000002</v>
      </c>
      <c r="H2476" s="334">
        <v>-0.34678748622465633</v>
      </c>
      <c r="I2476" s="334">
        <v>0.38560627359831223</v>
      </c>
      <c r="J2476" s="334" t="s">
        <v>7046</v>
      </c>
      <c r="K2476" s="334" t="s">
        <v>4968</v>
      </c>
      <c r="L2476" s="215">
        <v>59.85</v>
      </c>
      <c r="M2476" s="215">
        <v>18.566700000000001</v>
      </c>
      <c r="O2476" s="44" t="s">
        <v>3479</v>
      </c>
      <c r="P2476" s="75" t="s">
        <v>10596</v>
      </c>
    </row>
    <row r="2477" spans="1:16" ht="13" customHeight="1" x14ac:dyDescent="0.15">
      <c r="A2477" s="44">
        <v>2476</v>
      </c>
      <c r="B2477" s="215" t="s">
        <v>6</v>
      </c>
      <c r="C2477" s="215">
        <v>11</v>
      </c>
      <c r="D2477" s="334" t="s">
        <v>2863</v>
      </c>
      <c r="E2477" s="340" t="s">
        <v>5373</v>
      </c>
      <c r="F2477" s="75">
        <v>1.06</v>
      </c>
      <c r="G2477" s="75">
        <v>2.14</v>
      </c>
      <c r="H2477" s="334">
        <v>2.5305865264770262E-2</v>
      </c>
      <c r="I2477" s="334">
        <v>0.33041377334919086</v>
      </c>
      <c r="J2477" s="334" t="s">
        <v>7046</v>
      </c>
      <c r="K2477" s="334" t="s">
        <v>4968</v>
      </c>
      <c r="L2477" s="215">
        <v>59.85</v>
      </c>
      <c r="M2477" s="215">
        <v>18.566700000000001</v>
      </c>
      <c r="O2477" s="44" t="s">
        <v>3479</v>
      </c>
      <c r="P2477" s="75" t="s">
        <v>10596</v>
      </c>
    </row>
    <row r="2478" spans="1:16" ht="13" customHeight="1" x14ac:dyDescent="0.15">
      <c r="A2478" s="44">
        <v>2477</v>
      </c>
      <c r="B2478" s="215" t="s">
        <v>6</v>
      </c>
      <c r="C2478" s="215">
        <v>11</v>
      </c>
      <c r="D2478" s="334" t="s">
        <v>2863</v>
      </c>
      <c r="E2478" s="340" t="s">
        <v>5373</v>
      </c>
      <c r="F2478" s="75">
        <v>1.89</v>
      </c>
      <c r="G2478" s="75">
        <v>5.72</v>
      </c>
      <c r="H2478" s="334">
        <v>0.27646180417324412</v>
      </c>
      <c r="I2478" s="334">
        <v>0.75739602879302415</v>
      </c>
      <c r="J2478" s="334" t="s">
        <v>7046</v>
      </c>
      <c r="K2478" s="334" t="s">
        <v>4968</v>
      </c>
      <c r="L2478" s="215">
        <v>59.85</v>
      </c>
      <c r="M2478" s="215">
        <v>18.566700000000001</v>
      </c>
      <c r="O2478" s="44" t="s">
        <v>3479</v>
      </c>
      <c r="P2478" s="75" t="s">
        <v>10596</v>
      </c>
    </row>
    <row r="2479" spans="1:16" ht="13" customHeight="1" x14ac:dyDescent="0.15">
      <c r="A2479" s="44">
        <v>2478</v>
      </c>
      <c r="B2479" s="215" t="s">
        <v>6</v>
      </c>
      <c r="C2479" s="215">
        <v>11</v>
      </c>
      <c r="D2479" s="334" t="s">
        <v>2863</v>
      </c>
      <c r="E2479" s="340" t="s">
        <v>5373</v>
      </c>
      <c r="F2479" s="75">
        <v>2.33</v>
      </c>
      <c r="G2479" s="75">
        <v>17.87</v>
      </c>
      <c r="H2479" s="334">
        <v>0.36735592102601899</v>
      </c>
      <c r="I2479" s="334">
        <v>1.2521245525056444</v>
      </c>
      <c r="J2479" s="334" t="s">
        <v>7046</v>
      </c>
      <c r="K2479" s="334" t="s">
        <v>4968</v>
      </c>
      <c r="L2479" s="215">
        <v>59.85</v>
      </c>
      <c r="M2479" s="215">
        <v>18.566700000000001</v>
      </c>
      <c r="O2479" s="44" t="s">
        <v>3479</v>
      </c>
      <c r="P2479" s="75" t="s">
        <v>10596</v>
      </c>
    </row>
    <row r="2480" spans="1:16" ht="13" customHeight="1" x14ac:dyDescent="0.15">
      <c r="A2480" s="44">
        <v>2479</v>
      </c>
      <c r="B2480" s="215" t="s">
        <v>6</v>
      </c>
      <c r="C2480" s="215">
        <v>11</v>
      </c>
      <c r="D2480" s="334" t="s">
        <v>2863</v>
      </c>
      <c r="E2480" s="340" t="s">
        <v>5373</v>
      </c>
      <c r="F2480" s="75">
        <v>4.67</v>
      </c>
      <c r="G2480" s="75">
        <v>25.05</v>
      </c>
      <c r="H2480" s="334">
        <v>0.66931688056611216</v>
      </c>
      <c r="I2480" s="334">
        <v>1.3988077302032644</v>
      </c>
      <c r="J2480" s="334" t="s">
        <v>7046</v>
      </c>
      <c r="K2480" s="334" t="s">
        <v>4968</v>
      </c>
      <c r="L2480" s="215">
        <v>59.85</v>
      </c>
      <c r="M2480" s="215">
        <v>18.566700000000001</v>
      </c>
      <c r="O2480" s="44" t="s">
        <v>3479</v>
      </c>
      <c r="P2480" s="75" t="s">
        <v>10596</v>
      </c>
    </row>
    <row r="2481" spans="1:16" ht="13" customHeight="1" x14ac:dyDescent="0.15">
      <c r="A2481" s="44">
        <v>2480</v>
      </c>
      <c r="B2481" s="215" t="s">
        <v>6</v>
      </c>
      <c r="C2481" s="215">
        <v>11</v>
      </c>
      <c r="D2481" s="334" t="s">
        <v>2863</v>
      </c>
      <c r="E2481" s="340" t="s">
        <v>5373</v>
      </c>
      <c r="F2481" s="75">
        <v>3.55</v>
      </c>
      <c r="G2481" s="75">
        <v>19.079999999999998</v>
      </c>
      <c r="H2481" s="334">
        <v>0.5502283530550941</v>
      </c>
      <c r="I2481" s="334">
        <v>1.2805783703680762</v>
      </c>
      <c r="J2481" s="334" t="s">
        <v>7046</v>
      </c>
      <c r="K2481" s="334" t="s">
        <v>4968</v>
      </c>
      <c r="L2481" s="215">
        <v>59.85</v>
      </c>
      <c r="M2481" s="215">
        <v>18.566700000000001</v>
      </c>
      <c r="O2481" s="44" t="s">
        <v>3479</v>
      </c>
      <c r="P2481" s="75" t="s">
        <v>10596</v>
      </c>
    </row>
    <row r="2482" spans="1:16" ht="13" customHeight="1" x14ac:dyDescent="0.15">
      <c r="A2482" s="44">
        <v>2481</v>
      </c>
      <c r="B2482" s="215" t="s">
        <v>6</v>
      </c>
      <c r="C2482" s="215">
        <v>11</v>
      </c>
      <c r="D2482" s="334" t="s">
        <v>2863</v>
      </c>
      <c r="E2482" s="340" t="s">
        <v>5373</v>
      </c>
      <c r="F2482" s="75">
        <v>1.48</v>
      </c>
      <c r="G2482" s="75">
        <v>3.83</v>
      </c>
      <c r="H2482" s="334">
        <v>0.17026171539495738</v>
      </c>
      <c r="I2482" s="334">
        <v>0.58319877396862274</v>
      </c>
      <c r="J2482" s="334" t="s">
        <v>7046</v>
      </c>
      <c r="K2482" s="334" t="s">
        <v>4968</v>
      </c>
      <c r="L2482" s="215">
        <v>59.85</v>
      </c>
      <c r="M2482" s="215">
        <v>18.566700000000001</v>
      </c>
      <c r="O2482" s="44" t="s">
        <v>3479</v>
      </c>
      <c r="P2482" s="75" t="s">
        <v>10596</v>
      </c>
    </row>
    <row r="2483" spans="1:16" ht="13" customHeight="1" x14ac:dyDescent="0.15">
      <c r="A2483" s="44">
        <v>2482</v>
      </c>
      <c r="B2483" s="215" t="s">
        <v>6</v>
      </c>
      <c r="C2483" s="215">
        <v>11</v>
      </c>
      <c r="D2483" s="334" t="s">
        <v>2863</v>
      </c>
      <c r="E2483" s="340" t="s">
        <v>5373</v>
      </c>
      <c r="F2483" s="75">
        <v>1.08</v>
      </c>
      <c r="G2483" s="75">
        <v>1.41</v>
      </c>
      <c r="H2483" s="334">
        <v>3.342375548694973E-2</v>
      </c>
      <c r="I2483" s="334">
        <v>0.14921911265537988</v>
      </c>
      <c r="J2483" s="334" t="s">
        <v>7046</v>
      </c>
      <c r="K2483" s="334" t="s">
        <v>4968</v>
      </c>
      <c r="L2483" s="215">
        <v>59.85</v>
      </c>
      <c r="M2483" s="215">
        <v>18.566700000000001</v>
      </c>
      <c r="O2483" s="44" t="s">
        <v>3479</v>
      </c>
      <c r="P2483" s="75" t="s">
        <v>10596</v>
      </c>
    </row>
    <row r="2484" spans="1:16" ht="13" customHeight="1" x14ac:dyDescent="0.15">
      <c r="A2484" s="44">
        <v>2483</v>
      </c>
      <c r="B2484" s="215" t="s">
        <v>6</v>
      </c>
      <c r="C2484" s="215">
        <v>11</v>
      </c>
      <c r="D2484" s="334" t="s">
        <v>2863</v>
      </c>
      <c r="E2484" s="340" t="s">
        <v>5373</v>
      </c>
      <c r="F2484" s="75">
        <v>0.98</v>
      </c>
      <c r="G2484" s="75">
        <v>3.13</v>
      </c>
      <c r="H2484" s="334">
        <v>-8.7739243075051505E-3</v>
      </c>
      <c r="I2484" s="334">
        <v>0.49554433754644844</v>
      </c>
      <c r="J2484" s="334" t="s">
        <v>7046</v>
      </c>
      <c r="K2484" s="334" t="s">
        <v>4968</v>
      </c>
      <c r="L2484" s="215">
        <v>59.85</v>
      </c>
      <c r="M2484" s="215">
        <v>18.566700000000001</v>
      </c>
      <c r="O2484" s="44" t="s">
        <v>3479</v>
      </c>
      <c r="P2484" s="75" t="s">
        <v>10596</v>
      </c>
    </row>
    <row r="2485" spans="1:16" ht="13" customHeight="1" x14ac:dyDescent="0.15">
      <c r="A2485" s="44">
        <v>2484</v>
      </c>
      <c r="B2485" s="215" t="s">
        <v>6</v>
      </c>
      <c r="C2485" s="215">
        <v>11</v>
      </c>
      <c r="D2485" s="334" t="s">
        <v>2863</v>
      </c>
      <c r="E2485" s="340" t="s">
        <v>5373</v>
      </c>
      <c r="F2485" s="75">
        <v>0.56999999999999995</v>
      </c>
      <c r="G2485" s="75">
        <v>1.46</v>
      </c>
      <c r="H2485" s="334">
        <v>-0.24412514432750865</v>
      </c>
      <c r="I2485" s="334">
        <v>0.16435285578443709</v>
      </c>
      <c r="J2485" s="334" t="s">
        <v>7046</v>
      </c>
      <c r="K2485" s="334" t="s">
        <v>4968</v>
      </c>
      <c r="L2485" s="215">
        <v>59.85</v>
      </c>
      <c r="M2485" s="215">
        <v>18.566700000000001</v>
      </c>
      <c r="O2485" s="44" t="s">
        <v>3479</v>
      </c>
      <c r="P2485" s="75" t="s">
        <v>10596</v>
      </c>
    </row>
    <row r="2486" spans="1:16" ht="13" customHeight="1" x14ac:dyDescent="0.15">
      <c r="A2486" s="44">
        <v>2485</v>
      </c>
      <c r="B2486" s="215" t="s">
        <v>6</v>
      </c>
      <c r="C2486" s="215">
        <v>11</v>
      </c>
      <c r="D2486" s="334" t="s">
        <v>2863</v>
      </c>
      <c r="E2486" s="340" t="s">
        <v>5373</v>
      </c>
      <c r="F2486" s="75">
        <v>0.79</v>
      </c>
      <c r="G2486" s="75">
        <v>1.42</v>
      </c>
      <c r="H2486" s="334">
        <v>-0.10237290870955855</v>
      </c>
      <c r="I2486" s="334">
        <v>0.15228834438305647</v>
      </c>
      <c r="J2486" s="334" t="s">
        <v>7046</v>
      </c>
      <c r="K2486" s="334" t="s">
        <v>4968</v>
      </c>
      <c r="L2486" s="215">
        <v>59.85</v>
      </c>
      <c r="M2486" s="215">
        <v>18.566700000000001</v>
      </c>
      <c r="O2486" s="44" t="s">
        <v>3479</v>
      </c>
      <c r="P2486" s="75" t="s">
        <v>10596</v>
      </c>
    </row>
    <row r="2487" spans="1:16" ht="13" customHeight="1" x14ac:dyDescent="0.15">
      <c r="A2487" s="44">
        <v>2486</v>
      </c>
      <c r="B2487" s="215" t="s">
        <v>6</v>
      </c>
      <c r="C2487" s="215">
        <v>11</v>
      </c>
      <c r="D2487" s="334" t="s">
        <v>2863</v>
      </c>
      <c r="E2487" s="340" t="s">
        <v>5373</v>
      </c>
      <c r="F2487" s="75">
        <v>0.55000000000000004</v>
      </c>
      <c r="G2487" s="75">
        <v>3.43</v>
      </c>
      <c r="H2487" s="334">
        <v>-0.25963731050575611</v>
      </c>
      <c r="I2487" s="334">
        <v>0.53529412004277055</v>
      </c>
      <c r="J2487" s="334" t="s">
        <v>7046</v>
      </c>
      <c r="K2487" s="334" t="s">
        <v>4968</v>
      </c>
      <c r="L2487" s="215">
        <v>59.85</v>
      </c>
      <c r="M2487" s="215">
        <v>18.566700000000001</v>
      </c>
      <c r="O2487" s="44" t="s">
        <v>3479</v>
      </c>
      <c r="P2487" s="75" t="s">
        <v>10596</v>
      </c>
    </row>
    <row r="2488" spans="1:16" ht="13" customHeight="1" x14ac:dyDescent="0.15">
      <c r="A2488" s="44">
        <v>2487</v>
      </c>
      <c r="B2488" s="215" t="s">
        <v>6</v>
      </c>
      <c r="C2488" s="215">
        <v>11</v>
      </c>
      <c r="D2488" s="334" t="s">
        <v>2863</v>
      </c>
      <c r="E2488" s="340" t="s">
        <v>5373</v>
      </c>
      <c r="F2488" s="75">
        <v>0.27</v>
      </c>
      <c r="G2488" s="75">
        <v>3.31</v>
      </c>
      <c r="H2488" s="334">
        <v>-0.56863623584101264</v>
      </c>
      <c r="I2488" s="334">
        <v>0.51982799377571876</v>
      </c>
      <c r="J2488" s="334" t="s">
        <v>7046</v>
      </c>
      <c r="K2488" s="334" t="s">
        <v>4968</v>
      </c>
      <c r="L2488" s="215">
        <v>59.85</v>
      </c>
      <c r="M2488" s="215">
        <v>18.566700000000001</v>
      </c>
      <c r="O2488" s="44" t="s">
        <v>3479</v>
      </c>
      <c r="P2488" s="75" t="s">
        <v>10596</v>
      </c>
    </row>
    <row r="2489" spans="1:16" ht="13" customHeight="1" x14ac:dyDescent="0.15">
      <c r="A2489" s="44">
        <v>2488</v>
      </c>
      <c r="B2489" s="215" t="s">
        <v>6</v>
      </c>
      <c r="C2489" s="215">
        <v>11</v>
      </c>
      <c r="D2489" s="334" t="s">
        <v>2863</v>
      </c>
      <c r="E2489" s="340" t="s">
        <v>5373</v>
      </c>
      <c r="F2489" s="75">
        <v>0.66</v>
      </c>
      <c r="G2489" s="75">
        <v>13.63</v>
      </c>
      <c r="H2489" s="334">
        <v>-0.18045606445813131</v>
      </c>
      <c r="I2489" s="334">
        <v>1.1344958558346736</v>
      </c>
      <c r="J2489" s="334" t="s">
        <v>7046</v>
      </c>
      <c r="K2489" s="334" t="s">
        <v>4968</v>
      </c>
      <c r="L2489" s="215">
        <v>59.85</v>
      </c>
      <c r="M2489" s="215">
        <v>18.566700000000001</v>
      </c>
      <c r="O2489" s="44" t="s">
        <v>3479</v>
      </c>
      <c r="P2489" s="75" t="s">
        <v>10596</v>
      </c>
    </row>
    <row r="2490" spans="1:16" ht="13" customHeight="1" x14ac:dyDescent="0.15">
      <c r="A2490" s="44">
        <v>2489</v>
      </c>
      <c r="B2490" s="215" t="s">
        <v>6</v>
      </c>
      <c r="C2490" s="215">
        <v>11</v>
      </c>
      <c r="D2490" s="334" t="s">
        <v>2863</v>
      </c>
      <c r="E2490" s="340" t="s">
        <v>5373</v>
      </c>
      <c r="F2490" s="75">
        <v>0.88</v>
      </c>
      <c r="G2490" s="75">
        <v>8.6</v>
      </c>
      <c r="H2490" s="334">
        <v>-5.551732784983137E-2</v>
      </c>
      <c r="I2490" s="334">
        <v>0.93449845124356767</v>
      </c>
      <c r="J2490" s="334" t="s">
        <v>7046</v>
      </c>
      <c r="K2490" s="334" t="s">
        <v>4968</v>
      </c>
      <c r="L2490" s="215">
        <v>59.85</v>
      </c>
      <c r="M2490" s="215">
        <v>18.566700000000001</v>
      </c>
      <c r="O2490" s="44" t="s">
        <v>3479</v>
      </c>
      <c r="P2490" s="75" t="s">
        <v>10596</v>
      </c>
    </row>
    <row r="2491" spans="1:16" ht="13" customHeight="1" x14ac:dyDescent="0.15">
      <c r="A2491" s="44">
        <v>2490</v>
      </c>
      <c r="B2491" s="215" t="s">
        <v>6</v>
      </c>
      <c r="C2491" s="215">
        <v>11</v>
      </c>
      <c r="D2491" s="334" t="s">
        <v>2863</v>
      </c>
      <c r="E2491" s="340" t="s">
        <v>5373</v>
      </c>
      <c r="F2491" s="75">
        <v>0.96</v>
      </c>
      <c r="G2491" s="75">
        <v>28.08</v>
      </c>
      <c r="H2491" s="334">
        <v>-1.7728766960431602E-2</v>
      </c>
      <c r="I2491" s="334">
        <v>1.4483971034577676</v>
      </c>
      <c r="J2491" s="334" t="s">
        <v>7046</v>
      </c>
      <c r="K2491" s="334" t="s">
        <v>4968</v>
      </c>
      <c r="L2491" s="215">
        <v>59.85</v>
      </c>
      <c r="M2491" s="215">
        <v>18.566700000000001</v>
      </c>
      <c r="O2491" s="44" t="s">
        <v>3479</v>
      </c>
      <c r="P2491" s="75" t="s">
        <v>10596</v>
      </c>
    </row>
    <row r="2492" spans="1:16" ht="13" customHeight="1" x14ac:dyDescent="0.15">
      <c r="A2492" s="44">
        <v>2491</v>
      </c>
      <c r="B2492" s="215" t="s">
        <v>6</v>
      </c>
      <c r="C2492" s="215">
        <v>11</v>
      </c>
      <c r="D2492" s="334" t="s">
        <v>2863</v>
      </c>
      <c r="E2492" s="340" t="s">
        <v>5373</v>
      </c>
      <c r="F2492" s="75">
        <v>1.07</v>
      </c>
      <c r="G2492" s="75">
        <v>27.68</v>
      </c>
      <c r="H2492" s="334">
        <v>2.9383777685209667E-2</v>
      </c>
      <c r="I2492" s="334">
        <v>1.4421660857847203</v>
      </c>
      <c r="J2492" s="334" t="s">
        <v>7046</v>
      </c>
      <c r="K2492" s="334" t="s">
        <v>4968</v>
      </c>
      <c r="L2492" s="215">
        <v>59.85</v>
      </c>
      <c r="M2492" s="215">
        <v>18.566700000000001</v>
      </c>
      <c r="O2492" s="44" t="s">
        <v>3479</v>
      </c>
      <c r="P2492" s="75" t="s">
        <v>10596</v>
      </c>
    </row>
    <row r="2493" spans="1:16" ht="13" customHeight="1" x14ac:dyDescent="0.15">
      <c r="A2493" s="44">
        <v>2492</v>
      </c>
      <c r="B2493" s="215" t="s">
        <v>6</v>
      </c>
      <c r="C2493" s="215">
        <v>11</v>
      </c>
      <c r="D2493" s="334" t="s">
        <v>2863</v>
      </c>
      <c r="E2493" s="340" t="s">
        <v>5373</v>
      </c>
      <c r="F2493" s="75">
        <v>1.27</v>
      </c>
      <c r="G2493" s="75">
        <v>5.71</v>
      </c>
      <c r="H2493" s="334">
        <v>0.10380372095595687</v>
      </c>
      <c r="I2493" s="334">
        <v>0.75663610824584804</v>
      </c>
      <c r="J2493" s="334" t="s">
        <v>7046</v>
      </c>
      <c r="K2493" s="334" t="s">
        <v>4968</v>
      </c>
      <c r="L2493" s="215">
        <v>59.85</v>
      </c>
      <c r="M2493" s="215">
        <v>18.566700000000001</v>
      </c>
      <c r="O2493" s="44" t="s">
        <v>3479</v>
      </c>
      <c r="P2493" s="75" t="s">
        <v>10596</v>
      </c>
    </row>
    <row r="2494" spans="1:16" ht="13" customHeight="1" x14ac:dyDescent="0.15">
      <c r="A2494" s="44">
        <v>2493</v>
      </c>
      <c r="B2494" s="215" t="s">
        <v>6</v>
      </c>
      <c r="C2494" s="215">
        <v>11</v>
      </c>
      <c r="D2494" s="334" t="s">
        <v>2863</v>
      </c>
      <c r="E2494" s="340" t="s">
        <v>5373</v>
      </c>
      <c r="F2494" s="75">
        <v>1.1000000000000001</v>
      </c>
      <c r="G2494" s="75">
        <v>3.86</v>
      </c>
      <c r="H2494" s="334">
        <v>4.1392685158225077E-2</v>
      </c>
      <c r="I2494" s="334">
        <v>0.58658730467175491</v>
      </c>
      <c r="J2494" s="334" t="s">
        <v>7046</v>
      </c>
      <c r="K2494" s="334" t="s">
        <v>4968</v>
      </c>
      <c r="L2494" s="215">
        <v>59.85</v>
      </c>
      <c r="M2494" s="215">
        <v>18.566700000000001</v>
      </c>
      <c r="O2494" s="44" t="s">
        <v>3479</v>
      </c>
      <c r="P2494" s="75" t="s">
        <v>10596</v>
      </c>
    </row>
    <row r="2495" spans="1:16" ht="13" customHeight="1" x14ac:dyDescent="0.15">
      <c r="A2495" s="44">
        <v>2494</v>
      </c>
      <c r="B2495" s="215" t="s">
        <v>6</v>
      </c>
      <c r="C2495" s="215">
        <v>11</v>
      </c>
      <c r="D2495" s="334" t="s">
        <v>2863</v>
      </c>
      <c r="E2495" s="340" t="s">
        <v>5373</v>
      </c>
      <c r="F2495" s="75">
        <v>6.22</v>
      </c>
      <c r="G2495" s="75">
        <v>9.83</v>
      </c>
      <c r="H2495" s="334">
        <v>0.79379038469081864</v>
      </c>
      <c r="I2495" s="334">
        <v>0.99255351783213563</v>
      </c>
      <c r="J2495" s="334" t="s">
        <v>7046</v>
      </c>
      <c r="K2495" s="334" t="s">
        <v>4968</v>
      </c>
      <c r="L2495" s="215">
        <v>59.85</v>
      </c>
      <c r="M2495" s="215">
        <v>18.566700000000001</v>
      </c>
      <c r="O2495" s="44" t="s">
        <v>3479</v>
      </c>
      <c r="P2495" s="75" t="s">
        <v>10596</v>
      </c>
    </row>
    <row r="2496" spans="1:16" ht="13" customHeight="1" x14ac:dyDescent="0.15">
      <c r="A2496" s="44">
        <v>2495</v>
      </c>
      <c r="B2496" s="215" t="s">
        <v>6</v>
      </c>
      <c r="C2496" s="215">
        <v>11</v>
      </c>
      <c r="D2496" s="334" t="s">
        <v>2863</v>
      </c>
      <c r="E2496" s="340" t="s">
        <v>5373</v>
      </c>
      <c r="F2496" s="75">
        <v>5.95</v>
      </c>
      <c r="G2496" s="75">
        <v>12.18</v>
      </c>
      <c r="H2496" s="334">
        <v>0.77451696572854956</v>
      </c>
      <c r="I2496" s="334">
        <v>1.0856472882968566</v>
      </c>
      <c r="J2496" s="334" t="s">
        <v>7046</v>
      </c>
      <c r="K2496" s="334" t="s">
        <v>4968</v>
      </c>
      <c r="L2496" s="215">
        <v>59.85</v>
      </c>
      <c r="M2496" s="215">
        <v>18.566700000000001</v>
      </c>
      <c r="O2496" s="44" t="s">
        <v>3479</v>
      </c>
      <c r="P2496" s="75" t="s">
        <v>10596</v>
      </c>
    </row>
    <row r="2497" spans="1:16" ht="13" customHeight="1" x14ac:dyDescent="0.15">
      <c r="A2497" s="44">
        <v>2496</v>
      </c>
      <c r="B2497" s="215" t="s">
        <v>6</v>
      </c>
      <c r="C2497" s="215">
        <v>11</v>
      </c>
      <c r="D2497" s="334" t="s">
        <v>2863</v>
      </c>
      <c r="E2497" s="340" t="s">
        <v>5373</v>
      </c>
      <c r="F2497" s="75">
        <v>5.27</v>
      </c>
      <c r="G2497" s="75">
        <v>17.149999999999999</v>
      </c>
      <c r="H2497" s="334">
        <v>0.72181061521254652</v>
      </c>
      <c r="I2497" s="334">
        <v>1.2342641243787893</v>
      </c>
      <c r="J2497" s="334" t="s">
        <v>7046</v>
      </c>
      <c r="K2497" s="334" t="s">
        <v>4968</v>
      </c>
      <c r="L2497" s="215">
        <v>59.85</v>
      </c>
      <c r="M2497" s="215">
        <v>18.566700000000001</v>
      </c>
      <c r="O2497" s="44" t="s">
        <v>3479</v>
      </c>
      <c r="P2497" s="75" t="s">
        <v>10596</v>
      </c>
    </row>
    <row r="2498" spans="1:16" ht="13" customHeight="1" x14ac:dyDescent="0.15">
      <c r="A2498" s="44">
        <v>2497</v>
      </c>
      <c r="B2498" s="215" t="s">
        <v>6</v>
      </c>
      <c r="C2498" s="215">
        <v>11</v>
      </c>
      <c r="D2498" s="334" t="s">
        <v>2863</v>
      </c>
      <c r="E2498" s="340" t="s">
        <v>5373</v>
      </c>
      <c r="F2498" s="75">
        <v>1.29</v>
      </c>
      <c r="G2498" s="75">
        <v>12.26</v>
      </c>
      <c r="H2498" s="334">
        <v>0.11058971029924898</v>
      </c>
      <c r="I2498" s="334">
        <v>1.0884904701823963</v>
      </c>
      <c r="J2498" s="334" t="s">
        <v>7046</v>
      </c>
      <c r="K2498" s="334" t="s">
        <v>4968</v>
      </c>
      <c r="L2498" s="215">
        <v>59.85</v>
      </c>
      <c r="M2498" s="215">
        <v>18.566700000000001</v>
      </c>
      <c r="O2498" s="44" t="s">
        <v>3479</v>
      </c>
      <c r="P2498" s="75" t="s">
        <v>10596</v>
      </c>
    </row>
    <row r="2499" spans="1:16" ht="13" customHeight="1" x14ac:dyDescent="0.15">
      <c r="A2499" s="44">
        <v>2498</v>
      </c>
      <c r="B2499" s="215" t="s">
        <v>6</v>
      </c>
      <c r="C2499" s="215">
        <v>11</v>
      </c>
      <c r="D2499" s="334" t="s">
        <v>2863</v>
      </c>
      <c r="E2499" s="340" t="s">
        <v>5373</v>
      </c>
      <c r="F2499" s="75">
        <v>1.38</v>
      </c>
      <c r="G2499" s="75">
        <v>8.68</v>
      </c>
      <c r="H2499" s="334">
        <v>0.13987908640123647</v>
      </c>
      <c r="I2499" s="334">
        <v>0.93851972517649185</v>
      </c>
      <c r="J2499" s="334" t="s">
        <v>7046</v>
      </c>
      <c r="K2499" s="334" t="s">
        <v>4968</v>
      </c>
      <c r="L2499" s="215">
        <v>59.85</v>
      </c>
      <c r="M2499" s="215">
        <v>18.566700000000001</v>
      </c>
      <c r="O2499" s="44" t="s">
        <v>3479</v>
      </c>
      <c r="P2499" s="75" t="s">
        <v>10596</v>
      </c>
    </row>
    <row r="2500" spans="1:16" ht="13" customHeight="1" x14ac:dyDescent="0.15">
      <c r="A2500" s="44">
        <v>2499</v>
      </c>
      <c r="B2500" s="215" t="s">
        <v>6</v>
      </c>
      <c r="C2500" s="215">
        <v>11</v>
      </c>
      <c r="D2500" s="334" t="s">
        <v>2863</v>
      </c>
      <c r="E2500" s="340" t="s">
        <v>5373</v>
      </c>
      <c r="F2500" s="75">
        <v>1.04</v>
      </c>
      <c r="G2500" s="75">
        <v>8.4600000000000009</v>
      </c>
      <c r="H2500" s="334">
        <v>1.703333929878037E-2</v>
      </c>
      <c r="I2500" s="334">
        <v>0.92737036303902354</v>
      </c>
      <c r="J2500" s="334" t="s">
        <v>7046</v>
      </c>
      <c r="K2500" s="334" t="s">
        <v>4968</v>
      </c>
      <c r="L2500" s="215">
        <v>59.85</v>
      </c>
      <c r="M2500" s="215">
        <v>18.566700000000001</v>
      </c>
      <c r="O2500" s="44" t="s">
        <v>3479</v>
      </c>
      <c r="P2500" s="75" t="s">
        <v>10596</v>
      </c>
    </row>
    <row r="2501" spans="1:16" ht="13" customHeight="1" x14ac:dyDescent="0.15">
      <c r="A2501" s="44">
        <v>2500</v>
      </c>
      <c r="B2501" s="215" t="s">
        <v>6</v>
      </c>
      <c r="C2501" s="215">
        <v>11</v>
      </c>
      <c r="D2501" s="334" t="s">
        <v>2863</v>
      </c>
      <c r="E2501" s="340" t="s">
        <v>5373</v>
      </c>
      <c r="F2501" s="75">
        <v>0.96</v>
      </c>
      <c r="G2501" s="75">
        <v>7.59</v>
      </c>
      <c r="H2501" s="334">
        <v>-1.7728766960431602E-2</v>
      </c>
      <c r="I2501" s="334">
        <v>0.88024177589548036</v>
      </c>
      <c r="J2501" s="334" t="s">
        <v>7046</v>
      </c>
      <c r="K2501" s="334" t="s">
        <v>4968</v>
      </c>
      <c r="L2501" s="215">
        <v>59.85</v>
      </c>
      <c r="M2501" s="215">
        <v>18.566700000000001</v>
      </c>
      <c r="O2501" s="44" t="s">
        <v>3479</v>
      </c>
      <c r="P2501" s="75" t="s">
        <v>10596</v>
      </c>
    </row>
    <row r="2502" spans="1:16" ht="13" customHeight="1" x14ac:dyDescent="0.15">
      <c r="A2502" s="44">
        <v>2501</v>
      </c>
      <c r="B2502" s="215" t="s">
        <v>6</v>
      </c>
      <c r="C2502" s="215">
        <v>11</v>
      </c>
      <c r="D2502" s="334" t="s">
        <v>2863</v>
      </c>
      <c r="E2502" s="340" t="s">
        <v>5373</v>
      </c>
      <c r="F2502" s="75">
        <v>1.26</v>
      </c>
      <c r="G2502" s="75">
        <v>7.83</v>
      </c>
      <c r="H2502" s="334">
        <v>0.10037054511756291</v>
      </c>
      <c r="I2502" s="334">
        <v>0.89376176205794344</v>
      </c>
      <c r="J2502" s="334" t="s">
        <v>7046</v>
      </c>
      <c r="K2502" s="334" t="s">
        <v>4968</v>
      </c>
      <c r="L2502" s="215">
        <v>59.85</v>
      </c>
      <c r="M2502" s="215">
        <v>18.566700000000001</v>
      </c>
      <c r="O2502" s="44" t="s">
        <v>3479</v>
      </c>
      <c r="P2502" s="75" t="s">
        <v>10596</v>
      </c>
    </row>
    <row r="2503" spans="1:16" ht="13" customHeight="1" x14ac:dyDescent="0.15">
      <c r="A2503" s="44">
        <v>2502</v>
      </c>
      <c r="B2503" s="215" t="s">
        <v>6</v>
      </c>
      <c r="C2503" s="215">
        <v>11</v>
      </c>
      <c r="D2503" s="334" t="s">
        <v>2863</v>
      </c>
      <c r="E2503" s="340" t="s">
        <v>5373</v>
      </c>
      <c r="F2503" s="75">
        <v>1.54</v>
      </c>
      <c r="G2503" s="75">
        <v>7.05</v>
      </c>
      <c r="H2503" s="334">
        <v>0.18752072083646307</v>
      </c>
      <c r="I2503" s="334">
        <v>0.84818911699139865</v>
      </c>
      <c r="J2503" s="334" t="s">
        <v>7046</v>
      </c>
      <c r="K2503" s="334" t="s">
        <v>4968</v>
      </c>
      <c r="L2503" s="215">
        <v>59.85</v>
      </c>
      <c r="M2503" s="215">
        <v>18.566700000000001</v>
      </c>
      <c r="O2503" s="44" t="s">
        <v>3479</v>
      </c>
      <c r="P2503" s="75" t="s">
        <v>10596</v>
      </c>
    </row>
    <row r="2504" spans="1:16" ht="13" customHeight="1" x14ac:dyDescent="0.15">
      <c r="A2504" s="44">
        <v>2503</v>
      </c>
      <c r="B2504" s="215" t="s">
        <v>6</v>
      </c>
      <c r="C2504" s="215">
        <v>11</v>
      </c>
      <c r="D2504" s="334" t="s">
        <v>2863</v>
      </c>
      <c r="E2504" s="340" t="s">
        <v>5373</v>
      </c>
      <c r="F2504" s="75">
        <v>1.19</v>
      </c>
      <c r="G2504" s="75">
        <v>4.96</v>
      </c>
      <c r="H2504" s="334">
        <v>7.554696139253074E-2</v>
      </c>
      <c r="I2504" s="334">
        <v>0.69548167649019743</v>
      </c>
      <c r="J2504" s="334" t="s">
        <v>7046</v>
      </c>
      <c r="K2504" s="334" t="s">
        <v>4968</v>
      </c>
      <c r="L2504" s="215">
        <v>59.85</v>
      </c>
      <c r="M2504" s="215">
        <v>18.566700000000001</v>
      </c>
      <c r="O2504" s="44" t="s">
        <v>3479</v>
      </c>
      <c r="P2504" s="75" t="s">
        <v>10596</v>
      </c>
    </row>
    <row r="2505" spans="1:16" ht="13" customHeight="1" x14ac:dyDescent="0.15">
      <c r="A2505" s="44">
        <v>2504</v>
      </c>
      <c r="B2505" s="215" t="s">
        <v>6</v>
      </c>
      <c r="C2505" s="215">
        <v>11</v>
      </c>
      <c r="D2505" s="334" t="s">
        <v>2863</v>
      </c>
      <c r="E2505" s="340" t="s">
        <v>5373</v>
      </c>
      <c r="F2505" s="75">
        <v>0.86</v>
      </c>
      <c r="G2505" s="75">
        <v>7.87</v>
      </c>
      <c r="H2505" s="334">
        <v>-6.5501548756432285E-2</v>
      </c>
      <c r="I2505" s="334">
        <v>0.89597473235906455</v>
      </c>
      <c r="J2505" s="334" t="s">
        <v>7046</v>
      </c>
      <c r="K2505" s="334" t="s">
        <v>4968</v>
      </c>
      <c r="L2505" s="215">
        <v>59.85</v>
      </c>
      <c r="M2505" s="215">
        <v>18.566700000000001</v>
      </c>
      <c r="O2505" s="44" t="s">
        <v>3479</v>
      </c>
      <c r="P2505" s="75" t="s">
        <v>10596</v>
      </c>
    </row>
    <row r="2506" spans="1:16" ht="13" customHeight="1" x14ac:dyDescent="0.15">
      <c r="A2506" s="44">
        <v>2505</v>
      </c>
      <c r="B2506" s="215" t="s">
        <v>6</v>
      </c>
      <c r="C2506" s="215">
        <v>11</v>
      </c>
      <c r="D2506" s="334" t="s">
        <v>2863</v>
      </c>
      <c r="E2506" s="340" t="s">
        <v>5373</v>
      </c>
      <c r="F2506" s="75">
        <v>0.86</v>
      </c>
      <c r="G2506" s="75">
        <v>5.5</v>
      </c>
      <c r="H2506" s="334">
        <v>-6.5501548756432285E-2</v>
      </c>
      <c r="I2506" s="334">
        <v>0.74036268949424389</v>
      </c>
      <c r="J2506" s="334" t="s">
        <v>7046</v>
      </c>
      <c r="K2506" s="334" t="s">
        <v>4968</v>
      </c>
      <c r="L2506" s="215">
        <v>59.85</v>
      </c>
      <c r="M2506" s="215">
        <v>18.566700000000001</v>
      </c>
      <c r="O2506" s="44" t="s">
        <v>3479</v>
      </c>
      <c r="P2506" s="75" t="s">
        <v>10596</v>
      </c>
    </row>
    <row r="2507" spans="1:16" ht="13" customHeight="1" x14ac:dyDescent="0.15">
      <c r="A2507" s="44">
        <v>2506</v>
      </c>
      <c r="B2507" s="215" t="s">
        <v>6</v>
      </c>
      <c r="C2507" s="215">
        <v>11</v>
      </c>
      <c r="D2507" s="334" t="s">
        <v>2863</v>
      </c>
      <c r="E2507" s="340" t="s">
        <v>5373</v>
      </c>
      <c r="F2507" s="75">
        <v>0.56999999999999995</v>
      </c>
      <c r="G2507" s="75">
        <v>5.0199999999999996</v>
      </c>
      <c r="H2507" s="334">
        <v>-0.24412514432750865</v>
      </c>
      <c r="I2507" s="334">
        <v>0.70070371714501933</v>
      </c>
      <c r="J2507" s="334" t="s">
        <v>7046</v>
      </c>
      <c r="K2507" s="334" t="s">
        <v>4968</v>
      </c>
      <c r="L2507" s="215">
        <v>59.85</v>
      </c>
      <c r="M2507" s="215">
        <v>18.566700000000001</v>
      </c>
      <c r="O2507" s="44" t="s">
        <v>3479</v>
      </c>
      <c r="P2507" s="75" t="s">
        <v>10596</v>
      </c>
    </row>
    <row r="2508" spans="1:16" ht="13" customHeight="1" x14ac:dyDescent="0.15">
      <c r="A2508" s="44">
        <v>2507</v>
      </c>
      <c r="B2508" s="215" t="s">
        <v>6</v>
      </c>
      <c r="C2508" s="215">
        <v>11</v>
      </c>
      <c r="D2508" s="334" t="s">
        <v>2863</v>
      </c>
      <c r="E2508" s="340" t="s">
        <v>5373</v>
      </c>
      <c r="F2508" s="75">
        <v>0.39</v>
      </c>
      <c r="G2508" s="75">
        <v>3.86</v>
      </c>
      <c r="H2508" s="334">
        <v>-0.40893539297350079</v>
      </c>
      <c r="I2508" s="334">
        <v>0.58658730467175491</v>
      </c>
      <c r="J2508" s="334" t="s">
        <v>7046</v>
      </c>
      <c r="K2508" s="334" t="s">
        <v>4968</v>
      </c>
      <c r="L2508" s="215">
        <v>59.85</v>
      </c>
      <c r="M2508" s="215">
        <v>18.566700000000001</v>
      </c>
      <c r="O2508" s="44" t="s">
        <v>3479</v>
      </c>
      <c r="P2508" s="75" t="s">
        <v>10596</v>
      </c>
    </row>
    <row r="2509" spans="1:16" ht="13" customHeight="1" x14ac:dyDescent="0.15">
      <c r="A2509" s="44">
        <v>2508</v>
      </c>
      <c r="B2509" s="215" t="s">
        <v>6</v>
      </c>
      <c r="C2509" s="215">
        <v>11</v>
      </c>
      <c r="D2509" s="334" t="s">
        <v>2863</v>
      </c>
      <c r="E2509" s="340" t="s">
        <v>5373</v>
      </c>
      <c r="F2509" s="75">
        <v>0.33</v>
      </c>
      <c r="G2509" s="75">
        <v>4.92</v>
      </c>
      <c r="H2509" s="334">
        <v>-0.48148606012211248</v>
      </c>
      <c r="I2509" s="334">
        <v>0.69196510276736034</v>
      </c>
      <c r="J2509" s="334" t="s">
        <v>7046</v>
      </c>
      <c r="K2509" s="334" t="s">
        <v>4968</v>
      </c>
      <c r="L2509" s="215">
        <v>59.85</v>
      </c>
      <c r="M2509" s="215">
        <v>18.566700000000001</v>
      </c>
      <c r="O2509" s="44" t="s">
        <v>3479</v>
      </c>
      <c r="P2509" s="75" t="s">
        <v>10596</v>
      </c>
    </row>
    <row r="2510" spans="1:16" ht="13" customHeight="1" x14ac:dyDescent="0.15">
      <c r="A2510" s="44">
        <v>2509</v>
      </c>
      <c r="B2510" s="215" t="s">
        <v>6</v>
      </c>
      <c r="C2510" s="215">
        <v>11</v>
      </c>
      <c r="D2510" s="334" t="s">
        <v>2863</v>
      </c>
      <c r="E2510" s="340" t="s">
        <v>5373</v>
      </c>
      <c r="F2510" s="75">
        <v>0.22</v>
      </c>
      <c r="G2510" s="75">
        <v>3</v>
      </c>
      <c r="H2510" s="334">
        <v>-0.65757731917779372</v>
      </c>
      <c r="I2510" s="334">
        <v>0.47712125471966244</v>
      </c>
      <c r="J2510" s="334" t="s">
        <v>7046</v>
      </c>
      <c r="K2510" s="334" t="s">
        <v>4968</v>
      </c>
      <c r="L2510" s="215">
        <v>59.85</v>
      </c>
      <c r="M2510" s="215">
        <v>18.566700000000001</v>
      </c>
      <c r="O2510" s="44" t="s">
        <v>3479</v>
      </c>
      <c r="P2510" s="75" t="s">
        <v>10596</v>
      </c>
    </row>
    <row r="2511" spans="1:16" ht="13" customHeight="1" x14ac:dyDescent="0.15">
      <c r="A2511" s="44">
        <v>2510</v>
      </c>
      <c r="B2511" s="215" t="s">
        <v>6</v>
      </c>
      <c r="C2511" s="215">
        <v>11</v>
      </c>
      <c r="D2511" s="334" t="s">
        <v>2863</v>
      </c>
      <c r="E2511" s="340" t="s">
        <v>5373</v>
      </c>
      <c r="F2511" s="75">
        <v>0.28000000000000003</v>
      </c>
      <c r="G2511" s="75">
        <v>1.26</v>
      </c>
      <c r="H2511" s="334">
        <v>-0.55284196865778079</v>
      </c>
      <c r="I2511" s="334">
        <v>0.10037054511756291</v>
      </c>
      <c r="J2511" s="334" t="s">
        <v>7046</v>
      </c>
      <c r="K2511" s="334" t="s">
        <v>4968</v>
      </c>
      <c r="L2511" s="215">
        <v>59.85</v>
      </c>
      <c r="M2511" s="215">
        <v>18.566700000000001</v>
      </c>
      <c r="O2511" s="44" t="s">
        <v>3479</v>
      </c>
      <c r="P2511" s="75" t="s">
        <v>10596</v>
      </c>
    </row>
    <row r="2512" spans="1:16" ht="13" customHeight="1" x14ac:dyDescent="0.15">
      <c r="A2512" s="44">
        <v>2511</v>
      </c>
      <c r="B2512" s="215" t="s">
        <v>6</v>
      </c>
      <c r="C2512" s="215">
        <v>11</v>
      </c>
      <c r="D2512" s="334" t="s">
        <v>2863</v>
      </c>
      <c r="E2512" s="340" t="s">
        <v>5373</v>
      </c>
      <c r="F2512" s="75">
        <v>0.2</v>
      </c>
      <c r="G2512" s="75">
        <v>3.25</v>
      </c>
      <c r="H2512" s="334">
        <v>-0.69897000433601875</v>
      </c>
      <c r="I2512" s="334">
        <v>0.51188336097887432</v>
      </c>
      <c r="J2512" s="334" t="s">
        <v>7046</v>
      </c>
      <c r="K2512" s="334" t="s">
        <v>4968</v>
      </c>
      <c r="L2512" s="215">
        <v>59.85</v>
      </c>
      <c r="M2512" s="215">
        <v>18.566700000000001</v>
      </c>
      <c r="O2512" s="44" t="s">
        <v>3479</v>
      </c>
      <c r="P2512" s="75" t="s">
        <v>10596</v>
      </c>
    </row>
    <row r="2513" spans="1:16" ht="13" customHeight="1" x14ac:dyDescent="0.15">
      <c r="A2513" s="44">
        <v>2512</v>
      </c>
      <c r="B2513" s="215" t="s">
        <v>6</v>
      </c>
      <c r="C2513" s="215">
        <v>11</v>
      </c>
      <c r="D2513" s="334" t="s">
        <v>2863</v>
      </c>
      <c r="E2513" s="340" t="s">
        <v>5373</v>
      </c>
      <c r="F2513" s="75">
        <v>0.18</v>
      </c>
      <c r="G2513" s="75">
        <v>1.33</v>
      </c>
      <c r="H2513" s="334">
        <v>-0.74472749489669399</v>
      </c>
      <c r="I2513" s="334">
        <v>0.12385164096708581</v>
      </c>
      <c r="J2513" s="334" t="s">
        <v>7046</v>
      </c>
      <c r="K2513" s="334" t="s">
        <v>4968</v>
      </c>
      <c r="L2513" s="215">
        <v>59.85</v>
      </c>
      <c r="M2513" s="215">
        <v>18.566700000000001</v>
      </c>
      <c r="O2513" s="44" t="s">
        <v>3479</v>
      </c>
      <c r="P2513" s="75" t="s">
        <v>10596</v>
      </c>
    </row>
    <row r="2514" spans="1:16" ht="13" customHeight="1" x14ac:dyDescent="0.15">
      <c r="A2514" s="44">
        <v>2513</v>
      </c>
      <c r="B2514" s="215" t="s">
        <v>6</v>
      </c>
      <c r="C2514" s="215">
        <v>11</v>
      </c>
      <c r="D2514" s="334" t="s">
        <v>2863</v>
      </c>
      <c r="E2514" s="340" t="s">
        <v>5931</v>
      </c>
      <c r="F2514" s="75">
        <v>0.65839999999999999</v>
      </c>
      <c r="G2514" s="75">
        <v>3.1899999999999998E-2</v>
      </c>
      <c r="H2514" s="334">
        <v>-0.1815101777957866</v>
      </c>
      <c r="I2514" s="334">
        <v>-1.496209316942819</v>
      </c>
      <c r="J2514" s="334" t="s">
        <v>5781</v>
      </c>
      <c r="K2514" s="334" t="s">
        <v>4968</v>
      </c>
      <c r="L2514" s="215">
        <v>61.066666666666656</v>
      </c>
      <c r="M2514" s="215">
        <v>25.133333333333322</v>
      </c>
      <c r="O2514" s="44" t="s">
        <v>3479</v>
      </c>
      <c r="P2514" s="75" t="s">
        <v>10688</v>
      </c>
    </row>
    <row r="2515" spans="1:16" ht="13" customHeight="1" x14ac:dyDescent="0.15">
      <c r="A2515" s="44">
        <v>2514</v>
      </c>
      <c r="B2515" s="215" t="s">
        <v>6</v>
      </c>
      <c r="C2515" s="215">
        <v>11</v>
      </c>
      <c r="D2515" s="334" t="s">
        <v>2863</v>
      </c>
      <c r="E2515" s="340" t="s">
        <v>5931</v>
      </c>
      <c r="F2515" s="75">
        <v>0.20710000000000001</v>
      </c>
      <c r="G2515" s="75">
        <v>0.13100000000000001</v>
      </c>
      <c r="H2515" s="334">
        <v>-0.68381990110654745</v>
      </c>
      <c r="I2515" s="334">
        <v>-0.88272870434423567</v>
      </c>
      <c r="J2515" s="334" t="s">
        <v>5781</v>
      </c>
      <c r="K2515" s="334" t="s">
        <v>4968</v>
      </c>
      <c r="L2515" s="215">
        <v>61.066666666666656</v>
      </c>
      <c r="M2515" s="215">
        <v>25.133333333333322</v>
      </c>
      <c r="O2515" s="44" t="s">
        <v>3479</v>
      </c>
      <c r="P2515" s="75" t="s">
        <v>10688</v>
      </c>
    </row>
    <row r="2516" spans="1:16" ht="13" customHeight="1" x14ac:dyDescent="0.15">
      <c r="A2516" s="44">
        <v>2515</v>
      </c>
      <c r="B2516" s="215" t="s">
        <v>6</v>
      </c>
      <c r="C2516" s="215">
        <v>11</v>
      </c>
      <c r="D2516" s="334" t="s">
        <v>2863</v>
      </c>
      <c r="E2516" s="340" t="s">
        <v>5931</v>
      </c>
      <c r="F2516" s="75">
        <v>0.67430000000000001</v>
      </c>
      <c r="G2516" s="75">
        <v>0.26019999999999999</v>
      </c>
      <c r="H2516" s="334">
        <v>-0.17114684032335992</v>
      </c>
      <c r="I2516" s="334">
        <v>-0.58469270777443261</v>
      </c>
      <c r="J2516" s="334" t="s">
        <v>5781</v>
      </c>
      <c r="K2516" s="334" t="s">
        <v>4968</v>
      </c>
      <c r="L2516" s="215">
        <v>61.066666666666656</v>
      </c>
      <c r="M2516" s="215">
        <v>25.133333333333322</v>
      </c>
      <c r="O2516" s="44" t="s">
        <v>3479</v>
      </c>
      <c r="P2516" s="75" t="s">
        <v>10688</v>
      </c>
    </row>
    <row r="2517" spans="1:16" ht="13" customHeight="1" x14ac:dyDescent="0.15">
      <c r="A2517" s="44">
        <v>2516</v>
      </c>
      <c r="B2517" s="215" t="s">
        <v>6</v>
      </c>
      <c r="C2517" s="215">
        <v>11</v>
      </c>
      <c r="D2517" s="334" t="s">
        <v>2863</v>
      </c>
      <c r="E2517" s="340" t="s">
        <v>5931</v>
      </c>
      <c r="F2517" s="75">
        <v>0.2336</v>
      </c>
      <c r="G2517" s="75">
        <v>1.26</v>
      </c>
      <c r="H2517" s="334">
        <v>-0.63152716155963817</v>
      </c>
      <c r="I2517" s="334">
        <v>0.10037054511756291</v>
      </c>
      <c r="J2517" s="334" t="s">
        <v>5781</v>
      </c>
      <c r="K2517" s="334" t="s">
        <v>4968</v>
      </c>
      <c r="L2517" s="215">
        <v>61.066666666666656</v>
      </c>
      <c r="M2517" s="215">
        <v>25.133333333333322</v>
      </c>
      <c r="O2517" s="44" t="s">
        <v>3479</v>
      </c>
      <c r="P2517" s="75" t="s">
        <v>10688</v>
      </c>
    </row>
    <row r="2518" spans="1:16" ht="13" customHeight="1" x14ac:dyDescent="0.15">
      <c r="A2518" s="44">
        <v>2517</v>
      </c>
      <c r="B2518" s="215" t="s">
        <v>6</v>
      </c>
      <c r="C2518" s="215">
        <v>11</v>
      </c>
      <c r="D2518" s="334" t="s">
        <v>2863</v>
      </c>
      <c r="E2518" s="340" t="s">
        <v>5931</v>
      </c>
      <c r="F2518" s="75">
        <v>0.41410000000000002</v>
      </c>
      <c r="G2518" s="75">
        <v>0.2984</v>
      </c>
      <c r="H2518" s="334">
        <v>-0.38289476949762191</v>
      </c>
      <c r="I2518" s="334">
        <v>-0.52520118119936876</v>
      </c>
      <c r="J2518" s="334" t="s">
        <v>5781</v>
      </c>
      <c r="K2518" s="334" t="s">
        <v>4968</v>
      </c>
      <c r="L2518" s="215">
        <v>61.066666666666656</v>
      </c>
      <c r="M2518" s="215">
        <v>25.133333333333322</v>
      </c>
      <c r="O2518" s="44" t="s">
        <v>3479</v>
      </c>
      <c r="P2518" s="75" t="s">
        <v>10688</v>
      </c>
    </row>
    <row r="2519" spans="1:16" ht="13" customHeight="1" x14ac:dyDescent="0.15">
      <c r="A2519" s="44">
        <v>2518</v>
      </c>
      <c r="B2519" s="215" t="s">
        <v>6</v>
      </c>
      <c r="C2519" s="215">
        <v>11</v>
      </c>
      <c r="D2519" s="334" t="s">
        <v>2863</v>
      </c>
      <c r="E2519" s="340" t="s">
        <v>5931</v>
      </c>
      <c r="F2519" s="75">
        <v>0.78049999999999997</v>
      </c>
      <c r="G2519" s="75">
        <v>0.37169999999999997</v>
      </c>
      <c r="H2519" s="334">
        <v>-0.10762709260156371</v>
      </c>
      <c r="I2519" s="334">
        <v>-0.42980743890427414</v>
      </c>
      <c r="J2519" s="334" t="s">
        <v>5781</v>
      </c>
      <c r="K2519" s="334" t="s">
        <v>4968</v>
      </c>
      <c r="L2519" s="215">
        <v>61.066666666666656</v>
      </c>
      <c r="M2519" s="215">
        <v>25.133333333333322</v>
      </c>
      <c r="O2519" s="44" t="s">
        <v>3479</v>
      </c>
      <c r="P2519" s="75" t="s">
        <v>10688</v>
      </c>
    </row>
    <row r="2520" spans="1:16" ht="13" customHeight="1" x14ac:dyDescent="0.15">
      <c r="A2520" s="44">
        <v>2519</v>
      </c>
      <c r="B2520" s="215" t="s">
        <v>6</v>
      </c>
      <c r="C2520" s="215">
        <v>11</v>
      </c>
      <c r="D2520" s="334" t="s">
        <v>2863</v>
      </c>
      <c r="E2520" s="340" t="s">
        <v>5931</v>
      </c>
      <c r="F2520" s="75">
        <v>0.38230000000000003</v>
      </c>
      <c r="G2520" s="75">
        <v>0.31860000000000005</v>
      </c>
      <c r="H2520" s="334">
        <v>-0.41759570198097185</v>
      </c>
      <c r="I2520" s="334">
        <v>-0.49675422853488721</v>
      </c>
      <c r="J2520" s="334" t="s">
        <v>5781</v>
      </c>
      <c r="K2520" s="334" t="s">
        <v>4968</v>
      </c>
      <c r="L2520" s="215">
        <v>61.066666666666656</v>
      </c>
      <c r="M2520" s="215">
        <v>25.133333333333322</v>
      </c>
      <c r="O2520" s="44" t="s">
        <v>3479</v>
      </c>
      <c r="P2520" s="75" t="s">
        <v>10688</v>
      </c>
    </row>
    <row r="2521" spans="1:16" ht="13" customHeight="1" x14ac:dyDescent="0.15">
      <c r="A2521" s="44">
        <v>2520</v>
      </c>
      <c r="B2521" s="215" t="s">
        <v>6</v>
      </c>
      <c r="C2521" s="215">
        <v>11</v>
      </c>
      <c r="D2521" s="334" t="s">
        <v>2863</v>
      </c>
      <c r="E2521" s="340" t="s">
        <v>5931</v>
      </c>
      <c r="F2521" s="75">
        <v>0.2283</v>
      </c>
      <c r="G2521" s="75">
        <v>0.33450000000000002</v>
      </c>
      <c r="H2521" s="334">
        <v>-0.64149408850976475</v>
      </c>
      <c r="I2521" s="334">
        <v>-0.47560387789615804</v>
      </c>
      <c r="J2521" s="334" t="s">
        <v>5781</v>
      </c>
      <c r="K2521" s="334" t="s">
        <v>4968</v>
      </c>
      <c r="L2521" s="215">
        <v>61.066666666666656</v>
      </c>
      <c r="M2521" s="215">
        <v>25.133333333333322</v>
      </c>
      <c r="O2521" s="44" t="s">
        <v>3479</v>
      </c>
      <c r="P2521" s="75" t="s">
        <v>10688</v>
      </c>
    </row>
    <row r="2522" spans="1:16" ht="13" customHeight="1" x14ac:dyDescent="0.15">
      <c r="A2522" s="44">
        <v>2521</v>
      </c>
      <c r="B2522" s="215" t="s">
        <v>6</v>
      </c>
      <c r="C2522" s="215">
        <v>11</v>
      </c>
      <c r="D2522" s="334" t="s">
        <v>2863</v>
      </c>
      <c r="E2522" s="340" t="s">
        <v>5842</v>
      </c>
      <c r="F2522" s="75">
        <v>0.4</v>
      </c>
      <c r="G2522" s="75">
        <v>0.85</v>
      </c>
      <c r="H2522" s="334">
        <v>-0.3979400086720376</v>
      </c>
      <c r="I2522" s="334">
        <v>-7.0581074285707285E-2</v>
      </c>
      <c r="J2522" s="334" t="s">
        <v>5836</v>
      </c>
      <c r="K2522" s="334" t="s">
        <v>4968</v>
      </c>
      <c r="L2522" s="215">
        <v>46.498800000000003</v>
      </c>
      <c r="M2522" s="215">
        <v>-111.5639</v>
      </c>
      <c r="O2522" s="44" t="s">
        <v>3479</v>
      </c>
      <c r="P2522" s="75" t="s">
        <v>10690</v>
      </c>
    </row>
    <row r="2523" spans="1:16" ht="13" customHeight="1" x14ac:dyDescent="0.15">
      <c r="A2523" s="44">
        <v>2522</v>
      </c>
      <c r="B2523" s="215" t="s">
        <v>6</v>
      </c>
      <c r="C2523" s="215">
        <v>11</v>
      </c>
      <c r="D2523" s="334" t="s">
        <v>2863</v>
      </c>
      <c r="E2523" s="340" t="s">
        <v>5842</v>
      </c>
      <c r="F2523" s="75">
        <v>1</v>
      </c>
      <c r="G2523" s="75">
        <v>3.0369999999999999</v>
      </c>
      <c r="H2523" s="334">
        <v>0</v>
      </c>
      <c r="I2523" s="334">
        <v>0.48244479191826517</v>
      </c>
      <c r="J2523" s="334" t="s">
        <v>5836</v>
      </c>
      <c r="K2523" s="334" t="s">
        <v>4968</v>
      </c>
      <c r="L2523" s="215">
        <v>46.498800000000003</v>
      </c>
      <c r="M2523" s="215">
        <v>-111.5639</v>
      </c>
      <c r="O2523" s="44" t="s">
        <v>3479</v>
      </c>
      <c r="P2523" s="75" t="s">
        <v>10690</v>
      </c>
    </row>
    <row r="2524" spans="1:16" ht="13" customHeight="1" x14ac:dyDescent="0.15">
      <c r="A2524" s="44">
        <v>2523</v>
      </c>
      <c r="B2524" s="215" t="s">
        <v>6</v>
      </c>
      <c r="C2524" s="215">
        <v>11</v>
      </c>
      <c r="D2524" s="334" t="s">
        <v>2863</v>
      </c>
      <c r="E2524" s="340" t="s">
        <v>5842</v>
      </c>
      <c r="F2524" s="75">
        <v>0.8</v>
      </c>
      <c r="G2524" s="75">
        <v>5.4640000000000004</v>
      </c>
      <c r="H2524" s="334">
        <v>-9.6910013008056392E-2</v>
      </c>
      <c r="I2524" s="334">
        <v>0.73751069067347619</v>
      </c>
      <c r="J2524" s="334" t="s">
        <v>5836</v>
      </c>
      <c r="K2524" s="334" t="s">
        <v>4968</v>
      </c>
      <c r="L2524" s="215">
        <v>46.498800000000003</v>
      </c>
      <c r="M2524" s="215">
        <v>-111.5639</v>
      </c>
      <c r="O2524" s="44" t="s">
        <v>3479</v>
      </c>
      <c r="P2524" s="75" t="s">
        <v>10690</v>
      </c>
    </row>
    <row r="2525" spans="1:16" ht="13" customHeight="1" x14ac:dyDescent="0.15">
      <c r="A2525" s="44">
        <v>2524</v>
      </c>
      <c r="B2525" s="215" t="s">
        <v>6</v>
      </c>
      <c r="C2525" s="215">
        <v>11</v>
      </c>
      <c r="D2525" s="334" t="s">
        <v>2863</v>
      </c>
      <c r="E2525" s="340" t="s">
        <v>5842</v>
      </c>
      <c r="F2525" s="75">
        <v>0.45</v>
      </c>
      <c r="G2525" s="75">
        <v>9.2989999999999995</v>
      </c>
      <c r="H2525" s="334">
        <v>-0.34678748622465633</v>
      </c>
      <c r="I2525" s="334">
        <v>0.96843624771170467</v>
      </c>
      <c r="J2525" s="334" t="s">
        <v>5836</v>
      </c>
      <c r="K2525" s="334" t="s">
        <v>4968</v>
      </c>
      <c r="L2525" s="215">
        <v>46.498800000000003</v>
      </c>
      <c r="M2525" s="215">
        <v>-111.5639</v>
      </c>
      <c r="O2525" s="44" t="s">
        <v>3479</v>
      </c>
      <c r="P2525" s="75" t="s">
        <v>10690</v>
      </c>
    </row>
    <row r="2526" spans="1:16" ht="13" customHeight="1" x14ac:dyDescent="0.15">
      <c r="A2526" s="44">
        <v>2525</v>
      </c>
      <c r="B2526" s="215" t="s">
        <v>6</v>
      </c>
      <c r="C2526" s="215">
        <v>11</v>
      </c>
      <c r="D2526" s="334" t="s">
        <v>2863</v>
      </c>
      <c r="E2526" s="340" t="s">
        <v>5842</v>
      </c>
      <c r="F2526" s="75">
        <v>0.3</v>
      </c>
      <c r="G2526" s="75">
        <v>5.8719999999999999</v>
      </c>
      <c r="H2526" s="334">
        <v>-0.52287874528033762</v>
      </c>
      <c r="I2526" s="334">
        <v>0.76878604690801411</v>
      </c>
      <c r="J2526" s="334" t="s">
        <v>5836</v>
      </c>
      <c r="K2526" s="334" t="s">
        <v>4968</v>
      </c>
      <c r="L2526" s="215">
        <v>46.498800000000003</v>
      </c>
      <c r="M2526" s="215">
        <v>-111.5639</v>
      </c>
      <c r="O2526" s="44" t="s">
        <v>3479</v>
      </c>
      <c r="P2526" s="75" t="s">
        <v>10690</v>
      </c>
    </row>
    <row r="2527" spans="1:16" ht="13" customHeight="1" x14ac:dyDescent="0.15">
      <c r="A2527" s="44">
        <v>2526</v>
      </c>
      <c r="B2527" s="215" t="s">
        <v>6</v>
      </c>
      <c r="C2527" s="215">
        <v>11</v>
      </c>
      <c r="D2527" s="334" t="s">
        <v>2863</v>
      </c>
      <c r="E2527" s="340" t="s">
        <v>5842</v>
      </c>
      <c r="F2527" s="75">
        <v>0.56999999999999995</v>
      </c>
      <c r="G2527" s="75">
        <v>2.444</v>
      </c>
      <c r="H2527" s="334">
        <v>-0.24412514432750865</v>
      </c>
      <c r="I2527" s="334">
        <v>0.38810120157051664</v>
      </c>
      <c r="J2527" s="334" t="s">
        <v>5836</v>
      </c>
      <c r="K2527" s="334" t="s">
        <v>4968</v>
      </c>
      <c r="L2527" s="215">
        <v>46.498800000000003</v>
      </c>
      <c r="M2527" s="215">
        <v>-111.5639</v>
      </c>
      <c r="O2527" s="44" t="s">
        <v>3479</v>
      </c>
      <c r="P2527" s="75" t="s">
        <v>10690</v>
      </c>
    </row>
    <row r="2528" spans="1:16" ht="13" customHeight="1" x14ac:dyDescent="0.15">
      <c r="A2528" s="44">
        <v>2527</v>
      </c>
      <c r="B2528" s="215" t="s">
        <v>6</v>
      </c>
      <c r="C2528" s="215">
        <v>11</v>
      </c>
      <c r="D2528" s="334" t="s">
        <v>2863</v>
      </c>
      <c r="E2528" s="340" t="s">
        <v>5842</v>
      </c>
      <c r="F2528" s="75">
        <v>0.64</v>
      </c>
      <c r="G2528" s="75">
        <v>1.196</v>
      </c>
      <c r="H2528" s="334">
        <v>-0.19382002601611281</v>
      </c>
      <c r="I2528" s="334">
        <v>7.7731179652392027E-2</v>
      </c>
      <c r="J2528" s="334" t="s">
        <v>5836</v>
      </c>
      <c r="K2528" s="334" t="s">
        <v>4968</v>
      </c>
      <c r="L2528" s="215">
        <v>46.498800000000003</v>
      </c>
      <c r="M2528" s="215">
        <v>-111.5639</v>
      </c>
      <c r="O2528" s="44" t="s">
        <v>3479</v>
      </c>
      <c r="P2528" s="75" t="s">
        <v>10690</v>
      </c>
    </row>
    <row r="2529" spans="1:16" ht="13" customHeight="1" x14ac:dyDescent="0.15">
      <c r="A2529" s="44">
        <v>2528</v>
      </c>
      <c r="B2529" s="215" t="s">
        <v>6</v>
      </c>
      <c r="C2529" s="215">
        <v>11</v>
      </c>
      <c r="D2529" s="334" t="s">
        <v>2863</v>
      </c>
      <c r="E2529" s="340" t="s">
        <v>5842</v>
      </c>
      <c r="F2529" s="75">
        <v>0.46</v>
      </c>
      <c r="G2529" s="75">
        <v>0.79900000000000004</v>
      </c>
      <c r="H2529" s="334">
        <v>-0.33724216831842591</v>
      </c>
      <c r="I2529" s="334">
        <v>-9.7453220686008576E-2</v>
      </c>
      <c r="J2529" s="334" t="s">
        <v>5836</v>
      </c>
      <c r="K2529" s="334" t="s">
        <v>4968</v>
      </c>
      <c r="L2529" s="215">
        <v>46.498800000000003</v>
      </c>
      <c r="M2529" s="215">
        <v>-111.5639</v>
      </c>
      <c r="O2529" s="44" t="s">
        <v>3479</v>
      </c>
      <c r="P2529" s="75" t="s">
        <v>10690</v>
      </c>
    </row>
    <row r="2530" spans="1:16" ht="13" customHeight="1" x14ac:dyDescent="0.15">
      <c r="A2530" s="44">
        <v>2529</v>
      </c>
      <c r="B2530" s="215" t="s">
        <v>6</v>
      </c>
      <c r="C2530" s="215">
        <v>11</v>
      </c>
      <c r="D2530" s="334" t="s">
        <v>2863</v>
      </c>
      <c r="E2530" s="340" t="s">
        <v>5842</v>
      </c>
      <c r="F2530" s="75">
        <v>0.45</v>
      </c>
      <c r="G2530" s="75">
        <v>0.65500000000000003</v>
      </c>
      <c r="H2530" s="334">
        <v>-0.34678748622465633</v>
      </c>
      <c r="I2530" s="334">
        <v>-0.18375870000821692</v>
      </c>
      <c r="J2530" s="334" t="s">
        <v>5836</v>
      </c>
      <c r="K2530" s="334" t="s">
        <v>4968</v>
      </c>
      <c r="L2530" s="215">
        <v>46.498800000000003</v>
      </c>
      <c r="M2530" s="215">
        <v>-111.5639</v>
      </c>
      <c r="O2530" s="44" t="s">
        <v>3479</v>
      </c>
      <c r="P2530" s="75" t="s">
        <v>10690</v>
      </c>
    </row>
    <row r="2531" spans="1:16" ht="13" customHeight="1" x14ac:dyDescent="0.15">
      <c r="A2531" s="44">
        <v>2530</v>
      </c>
      <c r="B2531" s="215" t="s">
        <v>6</v>
      </c>
      <c r="C2531" s="215">
        <v>11</v>
      </c>
      <c r="D2531" s="334" t="s">
        <v>2863</v>
      </c>
      <c r="E2531" s="340" t="s">
        <v>5842</v>
      </c>
      <c r="F2531" s="75">
        <v>0.63800000000000001</v>
      </c>
      <c r="G2531" s="75">
        <v>1.222</v>
      </c>
      <c r="H2531" s="334">
        <v>-0.19517932127883766</v>
      </c>
      <c r="I2531" s="334">
        <v>8.7071205906535415E-2</v>
      </c>
      <c r="J2531" s="334" t="s">
        <v>5836</v>
      </c>
      <c r="K2531" s="334" t="s">
        <v>4968</v>
      </c>
      <c r="L2531" s="215">
        <v>46.498800000000003</v>
      </c>
      <c r="M2531" s="215">
        <v>-111.5639</v>
      </c>
      <c r="O2531" s="44" t="s">
        <v>3479</v>
      </c>
      <c r="P2531" s="75" t="s">
        <v>10690</v>
      </c>
    </row>
    <row r="2532" spans="1:16" ht="13" customHeight="1" x14ac:dyDescent="0.15">
      <c r="A2532" s="44">
        <v>2531</v>
      </c>
      <c r="B2532" s="215" t="s">
        <v>6</v>
      </c>
      <c r="C2532" s="215">
        <v>11</v>
      </c>
      <c r="D2532" s="334" t="s">
        <v>2863</v>
      </c>
      <c r="E2532" s="340" t="s">
        <v>5782</v>
      </c>
      <c r="F2532" s="75">
        <v>0.2452</v>
      </c>
      <c r="G2532" s="75">
        <v>0.92700000000000005</v>
      </c>
      <c r="H2532" s="334">
        <v>-0.61047953415362255</v>
      </c>
      <c r="I2532" s="334">
        <v>-3.2920265855502902E-2</v>
      </c>
      <c r="J2532" s="334" t="s">
        <v>10870</v>
      </c>
      <c r="K2532" s="334" t="s">
        <v>4968</v>
      </c>
      <c r="L2532" s="215">
        <v>61.25</v>
      </c>
      <c r="M2532" s="215">
        <v>28.25</v>
      </c>
      <c r="O2532" s="44" t="s">
        <v>3479</v>
      </c>
      <c r="P2532" s="75" t="s">
        <v>11113</v>
      </c>
    </row>
    <row r="2533" spans="1:16" ht="13" customHeight="1" x14ac:dyDescent="0.15">
      <c r="A2533" s="44">
        <v>2532</v>
      </c>
      <c r="B2533" s="215" t="s">
        <v>6</v>
      </c>
      <c r="C2533" s="215">
        <v>11</v>
      </c>
      <c r="D2533" s="334" t="s">
        <v>2863</v>
      </c>
      <c r="E2533" s="340" t="s">
        <v>5782</v>
      </c>
      <c r="F2533" s="75">
        <v>9.7805</v>
      </c>
      <c r="G2533" s="75">
        <v>5.91</v>
      </c>
      <c r="H2533" s="334">
        <v>0.99036105741442582</v>
      </c>
      <c r="I2533" s="334">
        <v>0.77158748088125539</v>
      </c>
      <c r="J2533" s="334" t="s">
        <v>6973</v>
      </c>
      <c r="K2533" s="334" t="s">
        <v>4968</v>
      </c>
      <c r="L2533" s="215">
        <v>61.25</v>
      </c>
      <c r="M2533" s="215">
        <v>28.25</v>
      </c>
      <c r="O2533" s="44" t="s">
        <v>3479</v>
      </c>
      <c r="P2533" s="75" t="s">
        <v>11113</v>
      </c>
    </row>
    <row r="2534" spans="1:16" ht="13" customHeight="1" x14ac:dyDescent="0.15">
      <c r="A2534" s="44">
        <v>2533</v>
      </c>
      <c r="B2534" s="215" t="s">
        <v>6</v>
      </c>
      <c r="C2534" s="215">
        <v>11</v>
      </c>
      <c r="D2534" s="334" t="s">
        <v>2863</v>
      </c>
      <c r="E2534" s="340" t="s">
        <v>5782</v>
      </c>
      <c r="F2534" s="75">
        <v>0.73350000000000004</v>
      </c>
      <c r="G2534" s="75">
        <v>0.54900000000000004</v>
      </c>
      <c r="H2534" s="334">
        <v>-0.13459988182069849</v>
      </c>
      <c r="I2534" s="334">
        <v>-0.26042765554990804</v>
      </c>
      <c r="J2534" s="334" t="s">
        <v>6973</v>
      </c>
      <c r="K2534" s="334" t="s">
        <v>4968</v>
      </c>
      <c r="L2534" s="215">
        <v>61.25</v>
      </c>
      <c r="M2534" s="215">
        <v>28.25</v>
      </c>
      <c r="O2534" s="44" t="s">
        <v>3479</v>
      </c>
      <c r="P2534" s="75" t="s">
        <v>11113</v>
      </c>
    </row>
    <row r="2535" spans="1:16" ht="13" customHeight="1" x14ac:dyDescent="0.15">
      <c r="A2535" s="44">
        <v>2534</v>
      </c>
      <c r="B2535" s="215" t="s">
        <v>6</v>
      </c>
      <c r="C2535" s="215">
        <v>11</v>
      </c>
      <c r="D2535" s="334" t="s">
        <v>2863</v>
      </c>
      <c r="E2535" s="340" t="s">
        <v>5782</v>
      </c>
      <c r="F2535" s="75">
        <v>0.30460000000000004</v>
      </c>
      <c r="G2535" s="75">
        <v>0.80500000000000005</v>
      </c>
      <c r="H2535" s="334">
        <v>-0.51627010099997617</v>
      </c>
      <c r="I2535" s="334">
        <v>-9.4204119632131461E-2</v>
      </c>
      <c r="J2535" s="334" t="s">
        <v>6973</v>
      </c>
      <c r="K2535" s="334" t="s">
        <v>4968</v>
      </c>
      <c r="L2535" s="215">
        <v>61.25</v>
      </c>
      <c r="M2535" s="215">
        <v>28.25</v>
      </c>
      <c r="O2535" s="44" t="s">
        <v>3479</v>
      </c>
      <c r="P2535" s="75" t="s">
        <v>11113</v>
      </c>
    </row>
    <row r="2536" spans="1:16" ht="13" customHeight="1" x14ac:dyDescent="0.15">
      <c r="A2536" s="44">
        <v>2535</v>
      </c>
      <c r="B2536" s="215" t="s">
        <v>6</v>
      </c>
      <c r="C2536" s="215">
        <v>11</v>
      </c>
      <c r="D2536" s="334" t="s">
        <v>2863</v>
      </c>
      <c r="E2536" s="340" t="s">
        <v>5782</v>
      </c>
      <c r="F2536" s="75">
        <v>0.31060000000000004</v>
      </c>
      <c r="G2536" s="75">
        <v>0.90800000000000003</v>
      </c>
      <c r="H2536" s="334">
        <v>-0.50779854860746021</v>
      </c>
      <c r="I2536" s="334">
        <v>-4.1914151478914877E-2</v>
      </c>
      <c r="J2536" s="334" t="s">
        <v>6973</v>
      </c>
      <c r="K2536" s="334" t="s">
        <v>4968</v>
      </c>
      <c r="L2536" s="215">
        <v>61.25</v>
      </c>
      <c r="M2536" s="215">
        <v>28.25</v>
      </c>
      <c r="O2536" s="44" t="s">
        <v>3479</v>
      </c>
      <c r="P2536" s="75" t="s">
        <v>11113</v>
      </c>
    </row>
    <row r="2537" spans="1:16" ht="13" customHeight="1" x14ac:dyDescent="0.15">
      <c r="A2537" s="44">
        <v>2536</v>
      </c>
      <c r="B2537" s="215" t="s">
        <v>6</v>
      </c>
      <c r="C2537" s="215">
        <v>11</v>
      </c>
      <c r="D2537" s="334" t="s">
        <v>2863</v>
      </c>
      <c r="E2537" s="340" t="s">
        <v>5782</v>
      </c>
      <c r="F2537" s="75">
        <v>0.35260000000000002</v>
      </c>
      <c r="G2537" s="75">
        <v>0.879</v>
      </c>
      <c r="H2537" s="334">
        <v>-0.45271769203669676</v>
      </c>
      <c r="I2537" s="334">
        <v>-5.6011124926228104E-2</v>
      </c>
      <c r="J2537" s="334" t="s">
        <v>6973</v>
      </c>
      <c r="K2537" s="334" t="s">
        <v>4968</v>
      </c>
      <c r="L2537" s="215">
        <v>61.25</v>
      </c>
      <c r="M2537" s="215">
        <v>28.25</v>
      </c>
      <c r="O2537" s="44" t="s">
        <v>3479</v>
      </c>
      <c r="P2537" s="75" t="s">
        <v>11113</v>
      </c>
    </row>
    <row r="2538" spans="1:16" ht="13" customHeight="1" x14ac:dyDescent="0.15">
      <c r="A2538" s="44">
        <v>2537</v>
      </c>
      <c r="B2538" s="215" t="s">
        <v>6</v>
      </c>
      <c r="C2538" s="215">
        <v>11</v>
      </c>
      <c r="D2538" s="334" t="s">
        <v>2863</v>
      </c>
      <c r="E2538" s="340" t="s">
        <v>5782</v>
      </c>
      <c r="F2538" s="75">
        <v>0.27139999999999997</v>
      </c>
      <c r="G2538" s="75">
        <v>0.78600000000000003</v>
      </c>
      <c r="H2538" s="334">
        <v>-0.56639015667628179</v>
      </c>
      <c r="I2538" s="334">
        <v>-0.10457745396059209</v>
      </c>
      <c r="J2538" s="334" t="s">
        <v>6973</v>
      </c>
      <c r="K2538" s="334" t="s">
        <v>4968</v>
      </c>
      <c r="L2538" s="215">
        <v>61.25</v>
      </c>
      <c r="M2538" s="215">
        <v>28.25</v>
      </c>
      <c r="O2538" s="44" t="s">
        <v>3479</v>
      </c>
      <c r="P2538" s="75" t="s">
        <v>11113</v>
      </c>
    </row>
    <row r="2539" spans="1:16" ht="13" customHeight="1" x14ac:dyDescent="0.15">
      <c r="A2539" s="44">
        <v>2538</v>
      </c>
      <c r="B2539" s="215" t="s">
        <v>6</v>
      </c>
      <c r="C2539" s="215">
        <v>11</v>
      </c>
      <c r="D2539" s="334" t="s">
        <v>2863</v>
      </c>
      <c r="E2539" s="340" t="s">
        <v>10986</v>
      </c>
      <c r="F2539" s="75">
        <v>0.80230000000000001</v>
      </c>
      <c r="G2539" s="75">
        <v>1.4077000000000002</v>
      </c>
      <c r="H2539" s="334">
        <v>-9.5663207797504979E-2</v>
      </c>
      <c r="I2539" s="334">
        <v>0.14851011061099884</v>
      </c>
      <c r="J2539" s="334" t="s">
        <v>5783</v>
      </c>
      <c r="K2539" s="334" t="s">
        <v>4968</v>
      </c>
      <c r="L2539" s="215">
        <v>68.341499999999996</v>
      </c>
      <c r="M2539" s="215">
        <v>18.779699999999998</v>
      </c>
      <c r="O2539" s="44" t="s">
        <v>3479</v>
      </c>
      <c r="P2539" s="75" t="s">
        <v>5336</v>
      </c>
    </row>
    <row r="2540" spans="1:16" ht="13" customHeight="1" x14ac:dyDescent="0.15">
      <c r="A2540" s="44">
        <v>2539</v>
      </c>
      <c r="B2540" s="215" t="s">
        <v>6</v>
      </c>
      <c r="C2540" s="215">
        <v>11</v>
      </c>
      <c r="D2540" s="334" t="s">
        <v>2863</v>
      </c>
      <c r="E2540" s="340" t="s">
        <v>10986</v>
      </c>
      <c r="F2540" s="75">
        <v>0.2326</v>
      </c>
      <c r="G2540" s="75">
        <v>1.0658000000000001</v>
      </c>
      <c r="H2540" s="334">
        <v>-0.63339028960757038</v>
      </c>
      <c r="I2540" s="334">
        <v>2.7675715904893029E-2</v>
      </c>
      <c r="J2540" s="334" t="s">
        <v>5783</v>
      </c>
      <c r="K2540" s="334" t="s">
        <v>4968</v>
      </c>
      <c r="L2540" s="215">
        <v>68.341499999999996</v>
      </c>
      <c r="M2540" s="215">
        <v>18.779699999999998</v>
      </c>
      <c r="O2540" s="44" t="s">
        <v>3479</v>
      </c>
      <c r="P2540" s="75" t="s">
        <v>5336</v>
      </c>
    </row>
    <row r="2541" spans="1:16" ht="13" customHeight="1" x14ac:dyDescent="0.15">
      <c r="A2541" s="44">
        <v>2540</v>
      </c>
      <c r="B2541" s="215" t="s">
        <v>6</v>
      </c>
      <c r="C2541" s="215">
        <v>11</v>
      </c>
      <c r="D2541" s="334" t="s">
        <v>2863</v>
      </c>
      <c r="E2541" s="340" t="s">
        <v>10986</v>
      </c>
      <c r="F2541" s="75">
        <v>1.2837000000000001</v>
      </c>
      <c r="G2541" s="75">
        <v>2.8115999999999999</v>
      </c>
      <c r="H2541" s="334">
        <v>0.10846354120359523</v>
      </c>
      <c r="I2541" s="334">
        <v>0.44895353464458759</v>
      </c>
      <c r="J2541" s="334" t="s">
        <v>5783</v>
      </c>
      <c r="K2541" s="334" t="s">
        <v>4968</v>
      </c>
      <c r="L2541" s="215">
        <v>68.341499999999996</v>
      </c>
      <c r="M2541" s="215">
        <v>18.779699999999998</v>
      </c>
      <c r="O2541" s="44" t="s">
        <v>3479</v>
      </c>
      <c r="P2541" s="75" t="s">
        <v>5336</v>
      </c>
    </row>
    <row r="2542" spans="1:16" ht="13" customHeight="1" x14ac:dyDescent="0.15">
      <c r="A2542" s="44">
        <v>2541</v>
      </c>
      <c r="B2542" s="215" t="s">
        <v>6</v>
      </c>
      <c r="C2542" s="215">
        <v>11</v>
      </c>
      <c r="D2542" s="334" t="s">
        <v>2863</v>
      </c>
      <c r="E2542" s="340" t="s">
        <v>10986</v>
      </c>
      <c r="F2542" s="75">
        <v>1.6512</v>
      </c>
      <c r="G2542" s="75">
        <v>2.7343999999999999</v>
      </c>
      <c r="H2542" s="334">
        <v>0.21779967994711733</v>
      </c>
      <c r="I2542" s="334">
        <v>0.43686204537666162</v>
      </c>
      <c r="J2542" s="334" t="s">
        <v>5783</v>
      </c>
      <c r="K2542" s="334" t="s">
        <v>4968</v>
      </c>
      <c r="L2542" s="215">
        <v>68.341499999999996</v>
      </c>
      <c r="M2542" s="215">
        <v>18.779699999999998</v>
      </c>
      <c r="O2542" s="44" t="s">
        <v>3479</v>
      </c>
      <c r="P2542" s="75" t="s">
        <v>5336</v>
      </c>
    </row>
    <row r="2543" spans="1:16" ht="13" customHeight="1" x14ac:dyDescent="0.15">
      <c r="A2543" s="44">
        <v>2542</v>
      </c>
      <c r="B2543" s="215" t="s">
        <v>6</v>
      </c>
      <c r="C2543" s="215">
        <v>11</v>
      </c>
      <c r="D2543" s="334" t="s">
        <v>2863</v>
      </c>
      <c r="E2543" s="340" t="s">
        <v>10986</v>
      </c>
      <c r="F2543" s="75">
        <v>0.20280000000000001</v>
      </c>
      <c r="G2543" s="75">
        <v>0.75970000000000004</v>
      </c>
      <c r="H2543" s="334">
        <v>-0.69293204933870167</v>
      </c>
      <c r="I2543" s="334">
        <v>-0.11935787359571505</v>
      </c>
      <c r="J2543" s="334" t="s">
        <v>5783</v>
      </c>
      <c r="K2543" s="334" t="s">
        <v>4968</v>
      </c>
      <c r="L2543" s="215">
        <v>68.341499999999996</v>
      </c>
      <c r="M2543" s="215">
        <v>18.779699999999998</v>
      </c>
      <c r="O2543" s="44" t="s">
        <v>3479</v>
      </c>
      <c r="P2543" s="75" t="s">
        <v>5336</v>
      </c>
    </row>
    <row r="2544" spans="1:16" ht="13" customHeight="1" x14ac:dyDescent="0.15">
      <c r="A2544" s="44">
        <v>2543</v>
      </c>
      <c r="B2544" s="215" t="s">
        <v>6</v>
      </c>
      <c r="C2544" s="215">
        <v>11</v>
      </c>
      <c r="D2544" s="334" t="s">
        <v>2863</v>
      </c>
      <c r="E2544" s="340" t="s">
        <v>10986</v>
      </c>
      <c r="F2544" s="75">
        <v>2.6511999999999998</v>
      </c>
      <c r="G2544" s="75">
        <v>1.5442</v>
      </c>
      <c r="H2544" s="334">
        <v>0.4234424910752615</v>
      </c>
      <c r="I2544" s="334">
        <v>0.18870354811842863</v>
      </c>
      <c r="J2544" s="334" t="s">
        <v>5783</v>
      </c>
      <c r="K2544" s="334" t="s">
        <v>4968</v>
      </c>
      <c r="L2544" s="215">
        <v>68.341499999999996</v>
      </c>
      <c r="M2544" s="215">
        <v>18.779699999999998</v>
      </c>
      <c r="O2544" s="44" t="s">
        <v>3479</v>
      </c>
      <c r="P2544" s="75" t="s">
        <v>5336</v>
      </c>
    </row>
    <row r="2545" spans="1:16" ht="13" customHeight="1" x14ac:dyDescent="0.15">
      <c r="A2545" s="44">
        <v>2544</v>
      </c>
      <c r="B2545" s="215" t="s">
        <v>6</v>
      </c>
      <c r="C2545" s="215">
        <v>11</v>
      </c>
      <c r="D2545" s="334" t="s">
        <v>2863</v>
      </c>
      <c r="E2545" s="340" t="s">
        <v>10986</v>
      </c>
      <c r="F2545" s="75">
        <v>2.6511999999999998</v>
      </c>
      <c r="G2545" s="75">
        <v>1.5442</v>
      </c>
      <c r="H2545" s="334">
        <v>0.4234424910752615</v>
      </c>
      <c r="I2545" s="334">
        <v>0.18870354811842863</v>
      </c>
      <c r="J2545" s="334" t="s">
        <v>5783</v>
      </c>
      <c r="K2545" s="334" t="s">
        <v>4968</v>
      </c>
      <c r="L2545" s="215">
        <v>68.341499999999996</v>
      </c>
      <c r="M2545" s="215">
        <v>18.779699999999998</v>
      </c>
      <c r="O2545" s="44" t="s">
        <v>3479</v>
      </c>
      <c r="P2545" s="75" t="s">
        <v>5336</v>
      </c>
    </row>
    <row r="2546" spans="1:16" ht="13" customHeight="1" x14ac:dyDescent="0.15">
      <c r="A2546" s="44">
        <v>2545</v>
      </c>
      <c r="B2546" s="215" t="s">
        <v>6</v>
      </c>
      <c r="C2546" s="215">
        <v>11</v>
      </c>
      <c r="D2546" s="334" t="s">
        <v>2863</v>
      </c>
      <c r="E2546" s="340" t="s">
        <v>10986</v>
      </c>
      <c r="F2546" s="75">
        <v>1.1860999999999999</v>
      </c>
      <c r="G2546" s="75">
        <v>4.4791000000000007</v>
      </c>
      <c r="H2546" s="334">
        <v>7.4121305906297869E-2</v>
      </c>
      <c r="I2546" s="334">
        <v>0.65119075857404396</v>
      </c>
      <c r="J2546" s="334" t="s">
        <v>5783</v>
      </c>
      <c r="K2546" s="334" t="s">
        <v>4968</v>
      </c>
      <c r="L2546" s="215">
        <v>68.341499999999996</v>
      </c>
      <c r="M2546" s="215">
        <v>18.779699999999998</v>
      </c>
      <c r="O2546" s="44" t="s">
        <v>3479</v>
      </c>
      <c r="P2546" s="75" t="s">
        <v>5336</v>
      </c>
    </row>
    <row r="2547" spans="1:16" ht="13" customHeight="1" x14ac:dyDescent="0.15">
      <c r="A2547" s="44">
        <v>2546</v>
      </c>
      <c r="B2547" s="215" t="s">
        <v>6</v>
      </c>
      <c r="C2547" s="215">
        <v>11</v>
      </c>
      <c r="D2547" s="334" t="s">
        <v>2863</v>
      </c>
      <c r="E2547" s="340" t="s">
        <v>5838</v>
      </c>
      <c r="F2547" s="75">
        <v>1.0526</v>
      </c>
      <c r="G2547" s="75">
        <v>0.71760000000000002</v>
      </c>
      <c r="H2547" s="334">
        <v>2.2263365681258702E-2</v>
      </c>
      <c r="I2547" s="334">
        <v>-0.14411756996396433</v>
      </c>
      <c r="J2547" s="334" t="s">
        <v>5839</v>
      </c>
      <c r="K2547" s="334" t="s">
        <v>4968</v>
      </c>
      <c r="L2547" s="215">
        <v>60.094900000000003</v>
      </c>
      <c r="M2547" s="215">
        <v>10.323399999999999</v>
      </c>
      <c r="O2547" s="44" t="s">
        <v>3479</v>
      </c>
      <c r="P2547" s="75" t="s">
        <v>10595</v>
      </c>
    </row>
    <row r="2548" spans="1:16" ht="13" customHeight="1" x14ac:dyDescent="0.15">
      <c r="A2548" s="44">
        <v>2547</v>
      </c>
      <c r="B2548" s="215" t="s">
        <v>6</v>
      </c>
      <c r="C2548" s="215">
        <v>11</v>
      </c>
      <c r="D2548" s="334" t="s">
        <v>2863</v>
      </c>
      <c r="E2548" s="340" t="s">
        <v>5838</v>
      </c>
      <c r="F2548" s="75">
        <v>0.31580000000000003</v>
      </c>
      <c r="G2548" s="75">
        <v>1.1040000000000001</v>
      </c>
      <c r="H2548" s="334">
        <v>-0.50058787432772456</v>
      </c>
      <c r="I2548" s="334">
        <v>4.2969073393180131E-2</v>
      </c>
      <c r="J2548" s="334" t="s">
        <v>5839</v>
      </c>
      <c r="K2548" s="334" t="s">
        <v>4968</v>
      </c>
      <c r="L2548" s="215">
        <v>60.094900000000003</v>
      </c>
      <c r="M2548" s="215">
        <v>10.323399999999999</v>
      </c>
      <c r="O2548" s="44" t="s">
        <v>3479</v>
      </c>
      <c r="P2548" s="75" t="s">
        <v>10595</v>
      </c>
    </row>
    <row r="2549" spans="1:16" ht="13" customHeight="1" x14ac:dyDescent="0.15">
      <c r="A2549" s="44">
        <v>2548</v>
      </c>
      <c r="B2549" s="215" t="s">
        <v>6</v>
      </c>
      <c r="C2549" s="215">
        <v>11</v>
      </c>
      <c r="D2549" s="334" t="s">
        <v>2863</v>
      </c>
      <c r="E2549" s="340" t="s">
        <v>5838</v>
      </c>
      <c r="F2549" s="75">
        <v>0.55259999999999998</v>
      </c>
      <c r="G2549" s="75">
        <v>1.9873000000000001</v>
      </c>
      <c r="H2549" s="334">
        <v>-0.25758911941950746</v>
      </c>
      <c r="I2549" s="334">
        <v>0.29826343254011406</v>
      </c>
      <c r="J2549" s="334" t="s">
        <v>5839</v>
      </c>
      <c r="K2549" s="334" t="s">
        <v>4968</v>
      </c>
      <c r="L2549" s="215">
        <v>60.094900000000003</v>
      </c>
      <c r="M2549" s="215">
        <v>10.323399999999999</v>
      </c>
      <c r="O2549" s="44" t="s">
        <v>3479</v>
      </c>
      <c r="P2549" s="75" t="s">
        <v>10595</v>
      </c>
    </row>
    <row r="2550" spans="1:16" ht="13" customHeight="1" x14ac:dyDescent="0.15">
      <c r="A2550" s="44">
        <v>2549</v>
      </c>
      <c r="B2550" s="215" t="s">
        <v>6</v>
      </c>
      <c r="C2550" s="215">
        <v>11</v>
      </c>
      <c r="D2550" s="334" t="s">
        <v>2863</v>
      </c>
      <c r="E2550" s="340" t="s">
        <v>5838</v>
      </c>
      <c r="F2550" s="75">
        <v>1.2683</v>
      </c>
      <c r="G2550" s="75">
        <v>1.3249000000000002</v>
      </c>
      <c r="H2550" s="334">
        <v>0.10322199245292406</v>
      </c>
      <c r="I2550" s="334">
        <v>0.1221831000938683</v>
      </c>
      <c r="J2550" s="334" t="s">
        <v>5839</v>
      </c>
      <c r="K2550" s="334" t="s">
        <v>4968</v>
      </c>
      <c r="L2550" s="215">
        <v>60.094900000000003</v>
      </c>
      <c r="M2550" s="215">
        <v>10.323399999999999</v>
      </c>
      <c r="O2550" s="44" t="s">
        <v>3479</v>
      </c>
      <c r="P2550" s="75" t="s">
        <v>10595</v>
      </c>
    </row>
    <row r="2551" spans="1:16" ht="13" customHeight="1" x14ac:dyDescent="0.15">
      <c r="A2551" s="44">
        <v>2550</v>
      </c>
      <c r="B2551" s="215" t="s">
        <v>6</v>
      </c>
      <c r="C2551" s="215">
        <v>11</v>
      </c>
      <c r="D2551" s="334" t="s">
        <v>2863</v>
      </c>
      <c r="E2551" s="340" t="s">
        <v>5838</v>
      </c>
      <c r="F2551" s="75">
        <v>2.0526999999999997</v>
      </c>
      <c r="G2551" s="75">
        <v>1.2089000000000001</v>
      </c>
      <c r="H2551" s="334">
        <v>0.31232548231513096</v>
      </c>
      <c r="I2551" s="334">
        <v>8.2390377581715635E-2</v>
      </c>
      <c r="J2551" s="334" t="s">
        <v>5839</v>
      </c>
      <c r="K2551" s="334" t="s">
        <v>4968</v>
      </c>
      <c r="L2551" s="215">
        <v>60.094900000000003</v>
      </c>
      <c r="M2551" s="215">
        <v>10.323399999999999</v>
      </c>
      <c r="O2551" s="44" t="s">
        <v>3479</v>
      </c>
      <c r="P2551" s="75" t="s">
        <v>10595</v>
      </c>
    </row>
    <row r="2552" spans="1:16" ht="13" customHeight="1" x14ac:dyDescent="0.15">
      <c r="A2552" s="44">
        <v>2551</v>
      </c>
      <c r="B2552" s="215" t="s">
        <v>6</v>
      </c>
      <c r="C2552" s="215">
        <v>11</v>
      </c>
      <c r="D2552" s="334" t="s">
        <v>2863</v>
      </c>
      <c r="E2552" s="340" t="s">
        <v>5838</v>
      </c>
      <c r="F2552" s="75">
        <v>1</v>
      </c>
      <c r="G2552" s="75">
        <v>1.7605</v>
      </c>
      <c r="H2552" s="334">
        <v>0</v>
      </c>
      <c r="I2552" s="334">
        <v>0.24563602940620302</v>
      </c>
      <c r="J2552" s="334" t="s">
        <v>5839</v>
      </c>
      <c r="K2552" s="334" t="s">
        <v>4968</v>
      </c>
      <c r="L2552" s="215">
        <v>60.094900000000003</v>
      </c>
      <c r="M2552" s="215">
        <v>10.323399999999999</v>
      </c>
      <c r="O2552" s="44" t="s">
        <v>3479</v>
      </c>
      <c r="P2552" s="75" t="s">
        <v>10595</v>
      </c>
    </row>
    <row r="2553" spans="1:16" ht="13" customHeight="1" x14ac:dyDescent="0.15">
      <c r="A2553" s="44">
        <v>2552</v>
      </c>
      <c r="B2553" s="215" t="s">
        <v>6</v>
      </c>
      <c r="C2553" s="215">
        <v>11</v>
      </c>
      <c r="D2553" s="334" t="s">
        <v>2863</v>
      </c>
      <c r="E2553" s="340" t="s">
        <v>5840</v>
      </c>
      <c r="F2553" s="75">
        <v>0.57250000000000001</v>
      </c>
      <c r="G2553" s="75">
        <v>0.40710000000000002</v>
      </c>
      <c r="H2553" s="334">
        <v>-0.24222450898807438</v>
      </c>
      <c r="I2553" s="334">
        <v>-0.39029889762060049</v>
      </c>
      <c r="J2553" s="334" t="s">
        <v>10987</v>
      </c>
      <c r="K2553" s="334" t="s">
        <v>4968</v>
      </c>
      <c r="L2553" s="215">
        <v>45.955500000000001</v>
      </c>
      <c r="M2553" s="215">
        <v>8.4666999999999994</v>
      </c>
      <c r="O2553" s="44" t="s">
        <v>3479</v>
      </c>
      <c r="P2553" s="75" t="s">
        <v>10689</v>
      </c>
    </row>
    <row r="2554" spans="1:16" ht="13" customHeight="1" x14ac:dyDescent="0.15">
      <c r="A2554" s="44">
        <v>2553</v>
      </c>
      <c r="B2554" s="215" t="s">
        <v>6</v>
      </c>
      <c r="C2554" s="215">
        <v>11</v>
      </c>
      <c r="D2554" s="334" t="s">
        <v>2863</v>
      </c>
      <c r="E2554" s="340" t="s">
        <v>5840</v>
      </c>
      <c r="F2554" s="75">
        <v>0.23269999999999999</v>
      </c>
      <c r="G2554" s="75">
        <v>1.0649999999999999</v>
      </c>
      <c r="H2554" s="334">
        <v>-0.63320361671327008</v>
      </c>
      <c r="I2554" s="334">
        <v>2.7349607774756507E-2</v>
      </c>
      <c r="J2554" s="334" t="s">
        <v>5800</v>
      </c>
      <c r="K2554" s="334" t="s">
        <v>4968</v>
      </c>
      <c r="L2554" s="215">
        <v>45.955500000000001</v>
      </c>
      <c r="M2554" s="215">
        <v>8.4666999999999994</v>
      </c>
      <c r="O2554" s="44" t="s">
        <v>3479</v>
      </c>
      <c r="P2554" s="75" t="s">
        <v>10689</v>
      </c>
    </row>
    <row r="2555" spans="1:16" ht="13" customHeight="1" x14ac:dyDescent="0.15">
      <c r="A2555" s="44">
        <v>2554</v>
      </c>
      <c r="B2555" s="215" t="s">
        <v>6</v>
      </c>
      <c r="C2555" s="215">
        <v>11</v>
      </c>
      <c r="D2555" s="334" t="s">
        <v>2863</v>
      </c>
      <c r="E2555" s="340" t="s">
        <v>5840</v>
      </c>
      <c r="F2555" s="75">
        <v>0.50370000000000004</v>
      </c>
      <c r="G2555" s="75">
        <v>1.0658000000000001</v>
      </c>
      <c r="H2555" s="334">
        <v>-0.29782804914228878</v>
      </c>
      <c r="I2555" s="334">
        <v>2.7675715904893029E-2</v>
      </c>
      <c r="J2555" s="334" t="s">
        <v>5800</v>
      </c>
      <c r="K2555" s="334" t="s">
        <v>4968</v>
      </c>
      <c r="L2555" s="215">
        <v>45.955500000000001</v>
      </c>
      <c r="M2555" s="215">
        <v>8.4666999999999994</v>
      </c>
      <c r="O2555" s="44" t="s">
        <v>3479</v>
      </c>
      <c r="P2555" s="75" t="s">
        <v>10689</v>
      </c>
    </row>
    <row r="2556" spans="1:16" ht="13" customHeight="1" x14ac:dyDescent="0.15">
      <c r="A2556" s="44">
        <v>2555</v>
      </c>
      <c r="B2556" s="215" t="s">
        <v>6</v>
      </c>
      <c r="C2556" s="215">
        <v>11</v>
      </c>
      <c r="D2556" s="334" t="s">
        <v>2863</v>
      </c>
      <c r="E2556" s="340" t="s">
        <v>5840</v>
      </c>
      <c r="F2556" s="75">
        <v>0.51690000000000003</v>
      </c>
      <c r="G2556" s="75">
        <v>2.6538000000000004</v>
      </c>
      <c r="H2556" s="334">
        <v>-0.28659346783230905</v>
      </c>
      <c r="I2556" s="334">
        <v>0.42386818975324747</v>
      </c>
      <c r="J2556" s="334" t="s">
        <v>5800</v>
      </c>
      <c r="K2556" s="334" t="s">
        <v>4968</v>
      </c>
      <c r="L2556" s="215">
        <v>45.955500000000001</v>
      </c>
      <c r="M2556" s="215">
        <v>8.4666999999999994</v>
      </c>
      <c r="O2556" s="44" t="s">
        <v>3479</v>
      </c>
      <c r="P2556" s="75" t="s">
        <v>10689</v>
      </c>
    </row>
    <row r="2557" spans="1:16" ht="13" customHeight="1" x14ac:dyDescent="0.15">
      <c r="A2557" s="44">
        <v>2556</v>
      </c>
      <c r="B2557" s="215" t="s">
        <v>6</v>
      </c>
      <c r="C2557" s="215">
        <v>11</v>
      </c>
      <c r="D2557" s="334" t="s">
        <v>2863</v>
      </c>
      <c r="E2557" s="340" t="s">
        <v>5840</v>
      </c>
      <c r="F2557" s="75">
        <v>0.22950000000000001</v>
      </c>
      <c r="G2557" s="75">
        <v>1.3940999999999999</v>
      </c>
      <c r="H2557" s="334">
        <v>-0.6392173101267199</v>
      </c>
      <c r="I2557" s="334">
        <v>0.14429392719853085</v>
      </c>
      <c r="J2557" s="334" t="s">
        <v>5800</v>
      </c>
      <c r="K2557" s="334" t="s">
        <v>4968</v>
      </c>
      <c r="L2557" s="215">
        <v>45.955500000000001</v>
      </c>
      <c r="M2557" s="215">
        <v>8.4666999999999994</v>
      </c>
      <c r="O2557" s="44" t="s">
        <v>3479</v>
      </c>
      <c r="P2557" s="75" t="s">
        <v>10689</v>
      </c>
    </row>
    <row r="2558" spans="1:16" ht="13" customHeight="1" x14ac:dyDescent="0.15">
      <c r="A2558" s="44">
        <v>2557</v>
      </c>
      <c r="B2558" s="215" t="s">
        <v>6</v>
      </c>
      <c r="C2558" s="215">
        <v>11</v>
      </c>
      <c r="D2558" s="334" t="s">
        <v>2863</v>
      </c>
      <c r="E2558" s="340" t="s">
        <v>5840</v>
      </c>
      <c r="F2558" s="75">
        <v>0.26139999999999997</v>
      </c>
      <c r="G2558" s="75">
        <v>1.3566</v>
      </c>
      <c r="H2558" s="334">
        <v>-0.58269441675547451</v>
      </c>
      <c r="I2558" s="334">
        <v>0.13245181272900336</v>
      </c>
      <c r="J2558" s="334" t="s">
        <v>5800</v>
      </c>
      <c r="K2558" s="334" t="s">
        <v>4968</v>
      </c>
      <c r="L2558" s="215">
        <v>45.955500000000001</v>
      </c>
      <c r="M2558" s="215">
        <v>8.4666999999999994</v>
      </c>
      <c r="O2558" s="44" t="s">
        <v>3479</v>
      </c>
      <c r="P2558" s="75" t="s">
        <v>10689</v>
      </c>
    </row>
    <row r="2559" spans="1:16" ht="13" customHeight="1" x14ac:dyDescent="0.15">
      <c r="A2559" s="44">
        <v>2558</v>
      </c>
      <c r="B2559" s="215" t="s">
        <v>6</v>
      </c>
      <c r="C2559" s="215">
        <v>11</v>
      </c>
      <c r="D2559" s="334" t="s">
        <v>2863</v>
      </c>
      <c r="E2559" s="340" t="s">
        <v>5840</v>
      </c>
      <c r="F2559" s="75">
        <v>0.3614</v>
      </c>
      <c r="G2559" s="75">
        <v>0.69289999999999996</v>
      </c>
      <c r="H2559" s="334">
        <v>-0.44201185177508695</v>
      </c>
      <c r="I2559" s="334">
        <v>-0.15932943866659099</v>
      </c>
      <c r="J2559" s="334" t="s">
        <v>5800</v>
      </c>
      <c r="K2559" s="334" t="s">
        <v>4968</v>
      </c>
      <c r="L2559" s="215">
        <v>45.955500000000001</v>
      </c>
      <c r="M2559" s="215">
        <v>8.4666999999999994</v>
      </c>
      <c r="O2559" s="44" t="s">
        <v>3479</v>
      </c>
      <c r="P2559" s="75" t="s">
        <v>10689</v>
      </c>
    </row>
    <row r="2560" spans="1:16" ht="13" customHeight="1" x14ac:dyDescent="0.15">
      <c r="A2560" s="44">
        <v>2559</v>
      </c>
      <c r="B2560" s="215" t="s">
        <v>6</v>
      </c>
      <c r="C2560" s="215">
        <v>11</v>
      </c>
      <c r="D2560" s="334" t="s">
        <v>2863</v>
      </c>
      <c r="E2560" s="340" t="s">
        <v>5840</v>
      </c>
      <c r="F2560" s="75">
        <v>0.307</v>
      </c>
      <c r="G2560" s="75">
        <v>0.53500000000000003</v>
      </c>
      <c r="H2560" s="334">
        <v>-0.51286162452281348</v>
      </c>
      <c r="I2560" s="334">
        <v>-0.27164621797877153</v>
      </c>
      <c r="J2560" s="334" t="s">
        <v>5800</v>
      </c>
      <c r="K2560" s="334" t="s">
        <v>4968</v>
      </c>
      <c r="L2560" s="215">
        <v>45.955500000000001</v>
      </c>
      <c r="M2560" s="215">
        <v>8.4666999999999994</v>
      </c>
      <c r="O2560" s="44" t="s">
        <v>3479</v>
      </c>
      <c r="P2560" s="75" t="s">
        <v>10689</v>
      </c>
    </row>
    <row r="2561" spans="1:16" ht="13" customHeight="1" x14ac:dyDescent="0.15">
      <c r="A2561" s="44">
        <v>2560</v>
      </c>
      <c r="B2561" s="215" t="s">
        <v>6</v>
      </c>
      <c r="C2561" s="215">
        <v>11</v>
      </c>
      <c r="D2561" s="334" t="s">
        <v>2863</v>
      </c>
      <c r="E2561" s="340" t="s">
        <v>5840</v>
      </c>
      <c r="F2561" s="75">
        <v>0.23760000000000001</v>
      </c>
      <c r="G2561" s="75">
        <v>0.39660000000000001</v>
      </c>
      <c r="H2561" s="334">
        <v>-0.62415356369084407</v>
      </c>
      <c r="I2561" s="334">
        <v>-0.40164729013071609</v>
      </c>
      <c r="J2561" s="334" t="s">
        <v>5800</v>
      </c>
      <c r="K2561" s="334" t="s">
        <v>4968</v>
      </c>
      <c r="L2561" s="215">
        <v>45.955500000000001</v>
      </c>
      <c r="M2561" s="215">
        <v>8.4666999999999994</v>
      </c>
      <c r="O2561" s="44" t="s">
        <v>3479</v>
      </c>
      <c r="P2561" s="75" t="s">
        <v>10689</v>
      </c>
    </row>
    <row r="2562" spans="1:16" ht="13" customHeight="1" x14ac:dyDescent="0.15">
      <c r="A2562" s="44">
        <v>2561</v>
      </c>
      <c r="B2562" s="215" t="s">
        <v>6</v>
      </c>
      <c r="C2562" s="215">
        <v>11</v>
      </c>
      <c r="D2562" s="334" t="s">
        <v>2863</v>
      </c>
      <c r="E2562" s="340" t="s">
        <v>5840</v>
      </c>
      <c r="F2562" s="75">
        <v>0.33500000000000002</v>
      </c>
      <c r="G2562" s="75">
        <v>0.26039999999999996</v>
      </c>
      <c r="H2562" s="334">
        <v>-0.47495519296315475</v>
      </c>
      <c r="I2562" s="334">
        <v>-0.58435902010384577</v>
      </c>
      <c r="J2562" s="334" t="s">
        <v>5800</v>
      </c>
      <c r="K2562" s="334" t="s">
        <v>4968</v>
      </c>
      <c r="L2562" s="215">
        <v>45.955500000000001</v>
      </c>
      <c r="M2562" s="215">
        <v>8.4666999999999994</v>
      </c>
      <c r="O2562" s="44" t="s">
        <v>3479</v>
      </c>
      <c r="P2562" s="75" t="s">
        <v>10689</v>
      </c>
    </row>
    <row r="2563" spans="1:16" ht="13" customHeight="1" x14ac:dyDescent="0.15">
      <c r="A2563" s="44">
        <v>2562</v>
      </c>
      <c r="B2563" s="215" t="s">
        <v>6</v>
      </c>
      <c r="C2563" s="215">
        <v>11</v>
      </c>
      <c r="D2563" s="334" t="s">
        <v>2863</v>
      </c>
      <c r="E2563" s="340" t="s">
        <v>5840</v>
      </c>
      <c r="F2563" s="75">
        <v>0.59670000000000001</v>
      </c>
      <c r="G2563" s="75">
        <v>0.3029</v>
      </c>
      <c r="H2563" s="334">
        <v>-0.22424396215590198</v>
      </c>
      <c r="I2563" s="334">
        <v>-0.51870072666714429</v>
      </c>
      <c r="J2563" s="334" t="s">
        <v>5800</v>
      </c>
      <c r="K2563" s="334" t="s">
        <v>4968</v>
      </c>
      <c r="L2563" s="215">
        <v>45.955500000000001</v>
      </c>
      <c r="M2563" s="215">
        <v>8.4666999999999994</v>
      </c>
      <c r="O2563" s="44" t="s">
        <v>3479</v>
      </c>
      <c r="P2563" s="75" t="s">
        <v>10689</v>
      </c>
    </row>
    <row r="2564" spans="1:16" ht="13" customHeight="1" x14ac:dyDescent="0.15">
      <c r="A2564" s="44">
        <v>2563</v>
      </c>
      <c r="B2564" s="215" t="s">
        <v>6</v>
      </c>
      <c r="C2564" s="215">
        <v>11</v>
      </c>
      <c r="D2564" s="334" t="s">
        <v>2863</v>
      </c>
      <c r="E2564" s="340" t="s">
        <v>5840</v>
      </c>
      <c r="F2564" s="75">
        <v>1.6292</v>
      </c>
      <c r="G2564" s="75">
        <v>0.48460000000000003</v>
      </c>
      <c r="H2564" s="334">
        <v>0.2119744014139601</v>
      </c>
      <c r="I2564" s="334">
        <v>-0.31461659019851257</v>
      </c>
      <c r="J2564" s="334" t="s">
        <v>5800</v>
      </c>
      <c r="K2564" s="334" t="s">
        <v>4968</v>
      </c>
      <c r="L2564" s="215">
        <v>45.955500000000001</v>
      </c>
      <c r="M2564" s="215">
        <v>8.4666999999999994</v>
      </c>
      <c r="O2564" s="44" t="s">
        <v>3479</v>
      </c>
      <c r="P2564" s="75" t="s">
        <v>10689</v>
      </c>
    </row>
    <row r="2565" spans="1:16" ht="13" customHeight="1" x14ac:dyDescent="0.15">
      <c r="A2565" s="44">
        <v>2564</v>
      </c>
      <c r="B2565" s="215" t="s">
        <v>6</v>
      </c>
      <c r="C2565" s="215">
        <v>11</v>
      </c>
      <c r="D2565" s="334" t="s">
        <v>2863</v>
      </c>
      <c r="E2565" s="340" t="s">
        <v>5840</v>
      </c>
      <c r="F2565" s="75">
        <v>1.1693</v>
      </c>
      <c r="G2565" s="75">
        <v>1.6179000000000001</v>
      </c>
      <c r="H2565" s="334">
        <v>6.7925949681521797E-2</v>
      </c>
      <c r="I2565" s="334">
        <v>0.20895167500782488</v>
      </c>
      <c r="J2565" s="334" t="s">
        <v>5800</v>
      </c>
      <c r="K2565" s="334" t="s">
        <v>4968</v>
      </c>
      <c r="L2565" s="215">
        <v>45.955500000000001</v>
      </c>
      <c r="M2565" s="215">
        <v>8.4666999999999994</v>
      </c>
      <c r="O2565" s="44" t="s">
        <v>3479</v>
      </c>
      <c r="P2565" s="75" t="s">
        <v>10689</v>
      </c>
    </row>
    <row r="2566" spans="1:16" ht="13" customHeight="1" x14ac:dyDescent="0.15">
      <c r="A2566" s="44">
        <v>2565</v>
      </c>
      <c r="B2566" s="215" t="s">
        <v>6</v>
      </c>
      <c r="C2566" s="215">
        <v>11</v>
      </c>
      <c r="D2566" s="334" t="s">
        <v>2863</v>
      </c>
      <c r="E2566" s="340" t="s">
        <v>5840</v>
      </c>
      <c r="F2566" s="75">
        <v>0.40629999999999999</v>
      </c>
      <c r="G2566" s="75">
        <v>2.165</v>
      </c>
      <c r="H2566" s="334">
        <v>-0.39115317767358837</v>
      </c>
      <c r="I2566" s="334">
        <v>0.33545790068938425</v>
      </c>
      <c r="J2566" s="334" t="s">
        <v>5800</v>
      </c>
      <c r="K2566" s="334" t="s">
        <v>4968</v>
      </c>
      <c r="L2566" s="215">
        <v>45.955500000000001</v>
      </c>
      <c r="M2566" s="215">
        <v>8.4666999999999994</v>
      </c>
      <c r="O2566" s="44" t="s">
        <v>3479</v>
      </c>
      <c r="P2566" s="75" t="s">
        <v>10689</v>
      </c>
    </row>
    <row r="2567" spans="1:16" ht="13" customHeight="1" x14ac:dyDescent="0.15">
      <c r="A2567" s="44">
        <v>2566</v>
      </c>
      <c r="B2567" s="215" t="s">
        <v>6</v>
      </c>
      <c r="C2567" s="215">
        <v>11</v>
      </c>
      <c r="D2567" s="334" t="s">
        <v>2863</v>
      </c>
      <c r="E2567" s="340" t="s">
        <v>5840</v>
      </c>
      <c r="F2567" s="75">
        <v>0.30460000000000004</v>
      </c>
      <c r="G2567" s="75">
        <v>0.50580000000000003</v>
      </c>
      <c r="H2567" s="334">
        <v>-0.51627010099997617</v>
      </c>
      <c r="I2567" s="334">
        <v>-0.29602117499161401</v>
      </c>
      <c r="J2567" s="334" t="s">
        <v>5800</v>
      </c>
      <c r="K2567" s="334" t="s">
        <v>4968</v>
      </c>
      <c r="L2567" s="215">
        <v>45.955500000000001</v>
      </c>
      <c r="M2567" s="215">
        <v>8.4666999999999994</v>
      </c>
      <c r="O2567" s="44" t="s">
        <v>3479</v>
      </c>
      <c r="P2567" s="75" t="s">
        <v>10689</v>
      </c>
    </row>
    <row r="2568" spans="1:16" ht="13" customHeight="1" x14ac:dyDescent="0.15">
      <c r="A2568" s="44">
        <v>2567</v>
      </c>
      <c r="B2568" s="215" t="s">
        <v>6</v>
      </c>
      <c r="C2568" s="215">
        <v>11</v>
      </c>
      <c r="D2568" s="334" t="s">
        <v>2863</v>
      </c>
      <c r="E2568" s="340" t="s">
        <v>5801</v>
      </c>
      <c r="F2568" s="75">
        <v>24.46</v>
      </c>
      <c r="G2568" s="75">
        <v>3.22</v>
      </c>
      <c r="H2568" s="334">
        <v>1.3884564527002667</v>
      </c>
      <c r="I2568" s="334">
        <v>0.50785587169583091</v>
      </c>
      <c r="J2568" s="334" t="s">
        <v>10872</v>
      </c>
      <c r="K2568" s="334" t="s">
        <v>4968</v>
      </c>
      <c r="L2568" s="215">
        <v>45.779699999999998</v>
      </c>
      <c r="M2568" s="215">
        <v>9.9397000000000002</v>
      </c>
      <c r="O2568" s="44" t="s">
        <v>3479</v>
      </c>
      <c r="P2568" s="75" t="s">
        <v>11120</v>
      </c>
    </row>
    <row r="2569" spans="1:16" ht="13" customHeight="1" x14ac:dyDescent="0.15">
      <c r="A2569" s="44">
        <v>2568</v>
      </c>
      <c r="B2569" s="215" t="s">
        <v>6</v>
      </c>
      <c r="C2569" s="215">
        <v>11</v>
      </c>
      <c r="D2569" s="334" t="s">
        <v>2863</v>
      </c>
      <c r="E2569" s="340" t="s">
        <v>5801</v>
      </c>
      <c r="F2569" s="75">
        <v>27.91</v>
      </c>
      <c r="G2569" s="75">
        <v>1.28</v>
      </c>
      <c r="H2569" s="334">
        <v>1.445759836488631</v>
      </c>
      <c r="I2569" s="334">
        <v>0.10720996964786837</v>
      </c>
      <c r="J2569" s="334" t="s">
        <v>11147</v>
      </c>
      <c r="K2569" s="334" t="s">
        <v>4968</v>
      </c>
      <c r="L2569" s="215">
        <v>45.779699999999998</v>
      </c>
      <c r="M2569" s="215">
        <v>9.9397000000000002</v>
      </c>
      <c r="O2569" s="44" t="s">
        <v>3479</v>
      </c>
      <c r="P2569" s="75" t="s">
        <v>11120</v>
      </c>
    </row>
    <row r="2570" spans="1:16" ht="13" customHeight="1" x14ac:dyDescent="0.15">
      <c r="A2570" s="44">
        <v>2569</v>
      </c>
      <c r="B2570" s="215" t="s">
        <v>6</v>
      </c>
      <c r="C2570" s="215">
        <v>11</v>
      </c>
      <c r="D2570" s="334" t="s">
        <v>2863</v>
      </c>
      <c r="E2570" s="340" t="s">
        <v>5801</v>
      </c>
      <c r="F2570" s="75">
        <v>23.09</v>
      </c>
      <c r="G2570" s="75">
        <v>8.82</v>
      </c>
      <c r="H2570" s="334">
        <v>1.3634239329171762</v>
      </c>
      <c r="I2570" s="334">
        <v>0.94546858513181975</v>
      </c>
      <c r="J2570" s="334" t="s">
        <v>7820</v>
      </c>
      <c r="K2570" s="334" t="s">
        <v>4968</v>
      </c>
      <c r="L2570" s="215">
        <v>45.779699999999998</v>
      </c>
      <c r="M2570" s="215">
        <v>9.9397000000000002</v>
      </c>
      <c r="O2570" s="44" t="s">
        <v>3479</v>
      </c>
      <c r="P2570" s="75" t="s">
        <v>11120</v>
      </c>
    </row>
    <row r="2571" spans="1:16" ht="13" customHeight="1" x14ac:dyDescent="0.15">
      <c r="A2571" s="44">
        <v>2570</v>
      </c>
      <c r="B2571" s="215" t="s">
        <v>6</v>
      </c>
      <c r="C2571" s="215">
        <v>11</v>
      </c>
      <c r="D2571" s="334" t="s">
        <v>2863</v>
      </c>
      <c r="E2571" s="340" t="s">
        <v>5801</v>
      </c>
      <c r="F2571" s="75">
        <v>3</v>
      </c>
      <c r="G2571" s="75">
        <v>4.88</v>
      </c>
      <c r="H2571" s="334">
        <v>0.47712125471966244</v>
      </c>
      <c r="I2571" s="334">
        <v>0.68841982200271057</v>
      </c>
      <c r="J2571" s="334" t="s">
        <v>7820</v>
      </c>
      <c r="K2571" s="334" t="s">
        <v>4968</v>
      </c>
      <c r="L2571" s="215">
        <v>45.779699999999998</v>
      </c>
      <c r="M2571" s="215">
        <v>9.9397000000000002</v>
      </c>
      <c r="O2571" s="44" t="s">
        <v>3479</v>
      </c>
      <c r="P2571" s="75" t="s">
        <v>11120</v>
      </c>
    </row>
    <row r="2572" spans="1:16" ht="13" customHeight="1" x14ac:dyDescent="0.15">
      <c r="A2572" s="44">
        <v>2571</v>
      </c>
      <c r="B2572" s="215" t="s">
        <v>6</v>
      </c>
      <c r="C2572" s="215">
        <v>11</v>
      </c>
      <c r="D2572" s="334" t="s">
        <v>2863</v>
      </c>
      <c r="E2572" s="340" t="s">
        <v>5801</v>
      </c>
      <c r="F2572" s="75">
        <v>12.45</v>
      </c>
      <c r="G2572" s="75">
        <v>1.99</v>
      </c>
      <c r="H2572" s="334">
        <v>1.0951693514317551</v>
      </c>
      <c r="I2572" s="334">
        <v>0.29885307640970665</v>
      </c>
      <c r="J2572" s="334" t="s">
        <v>7820</v>
      </c>
      <c r="K2572" s="334" t="s">
        <v>4968</v>
      </c>
      <c r="L2572" s="215">
        <v>45.779699999999998</v>
      </c>
      <c r="M2572" s="215">
        <v>9.9397000000000002</v>
      </c>
      <c r="O2572" s="44" t="s">
        <v>3479</v>
      </c>
      <c r="P2572" s="75" t="s">
        <v>11120</v>
      </c>
    </row>
    <row r="2573" spans="1:16" ht="13" customHeight="1" x14ac:dyDescent="0.15">
      <c r="A2573" s="44">
        <v>2572</v>
      </c>
      <c r="B2573" s="215" t="s">
        <v>6</v>
      </c>
      <c r="C2573" s="215">
        <v>11</v>
      </c>
      <c r="D2573" s="334" t="s">
        <v>2863</v>
      </c>
      <c r="E2573" s="340" t="s">
        <v>5801</v>
      </c>
      <c r="F2573" s="75">
        <v>10.56</v>
      </c>
      <c r="G2573" s="75">
        <v>5.59</v>
      </c>
      <c r="H2573" s="334">
        <v>1.0236639181977936</v>
      </c>
      <c r="I2573" s="334">
        <v>0.74741180788642325</v>
      </c>
      <c r="J2573" s="334" t="s">
        <v>7820</v>
      </c>
      <c r="K2573" s="334" t="s">
        <v>4968</v>
      </c>
      <c r="L2573" s="215">
        <v>45.779699999999998</v>
      </c>
      <c r="M2573" s="215">
        <v>9.9397000000000002</v>
      </c>
      <c r="O2573" s="44" t="s">
        <v>3479</v>
      </c>
      <c r="P2573" s="75" t="s">
        <v>11120</v>
      </c>
    </row>
    <row r="2574" spans="1:16" ht="13" customHeight="1" x14ac:dyDescent="0.15">
      <c r="A2574" s="44">
        <v>2573</v>
      </c>
      <c r="B2574" s="215" t="s">
        <v>6</v>
      </c>
      <c r="C2574" s="215">
        <v>11</v>
      </c>
      <c r="D2574" s="334" t="s">
        <v>2863</v>
      </c>
      <c r="E2574" s="340" t="s">
        <v>5801</v>
      </c>
      <c r="F2574" s="75">
        <v>6.4</v>
      </c>
      <c r="G2574" s="75">
        <v>10.23</v>
      </c>
      <c r="H2574" s="334">
        <v>0.80617997398388719</v>
      </c>
      <c r="I2574" s="334">
        <v>1.0098756337121602</v>
      </c>
      <c r="J2574" s="334" t="s">
        <v>7820</v>
      </c>
      <c r="K2574" s="334" t="s">
        <v>4968</v>
      </c>
      <c r="L2574" s="215">
        <v>45.779699999999998</v>
      </c>
      <c r="M2574" s="215">
        <v>9.9397000000000002</v>
      </c>
      <c r="O2574" s="44" t="s">
        <v>3479</v>
      </c>
      <c r="P2574" s="75" t="s">
        <v>11120</v>
      </c>
    </row>
    <row r="2575" spans="1:16" ht="13" customHeight="1" x14ac:dyDescent="0.15">
      <c r="A2575" s="44">
        <v>2574</v>
      </c>
      <c r="B2575" s="215" t="s">
        <v>6</v>
      </c>
      <c r="C2575" s="215">
        <v>11</v>
      </c>
      <c r="D2575" s="334" t="s">
        <v>2863</v>
      </c>
      <c r="E2575" s="340" t="s">
        <v>5801</v>
      </c>
      <c r="F2575" s="75">
        <v>6.24</v>
      </c>
      <c r="G2575" s="75">
        <v>21.51</v>
      </c>
      <c r="H2575" s="334">
        <v>0.795184589682424</v>
      </c>
      <c r="I2575" s="334">
        <v>1.3326404103874625</v>
      </c>
      <c r="J2575" s="334" t="s">
        <v>7820</v>
      </c>
      <c r="K2575" s="334" t="s">
        <v>4968</v>
      </c>
      <c r="L2575" s="215">
        <v>45.779699999999998</v>
      </c>
      <c r="M2575" s="215">
        <v>9.9397000000000002</v>
      </c>
      <c r="O2575" s="44" t="s">
        <v>3479</v>
      </c>
      <c r="P2575" s="75" t="s">
        <v>11120</v>
      </c>
    </row>
    <row r="2576" spans="1:16" ht="13" customHeight="1" x14ac:dyDescent="0.15">
      <c r="A2576" s="44">
        <v>2575</v>
      </c>
      <c r="B2576" s="215" t="s">
        <v>6</v>
      </c>
      <c r="C2576" s="215">
        <v>11</v>
      </c>
      <c r="D2576" s="334" t="s">
        <v>2863</v>
      </c>
      <c r="E2576" s="340" t="s">
        <v>5801</v>
      </c>
      <c r="F2576" s="75">
        <v>5.07</v>
      </c>
      <c r="G2576" s="75">
        <v>10.68</v>
      </c>
      <c r="H2576" s="334">
        <v>0.70500795933333604</v>
      </c>
      <c r="I2576" s="334">
        <v>1.0285712526925377</v>
      </c>
      <c r="J2576" s="334" t="s">
        <v>7820</v>
      </c>
      <c r="K2576" s="334" t="s">
        <v>4968</v>
      </c>
      <c r="L2576" s="215">
        <v>45.779699999999998</v>
      </c>
      <c r="M2576" s="215">
        <v>9.9397000000000002</v>
      </c>
      <c r="O2576" s="44" t="s">
        <v>3479</v>
      </c>
      <c r="P2576" s="75" t="s">
        <v>11120</v>
      </c>
    </row>
    <row r="2577" spans="1:16" ht="13" customHeight="1" x14ac:dyDescent="0.15">
      <c r="A2577" s="44">
        <v>2576</v>
      </c>
      <c r="B2577" s="215" t="s">
        <v>6</v>
      </c>
      <c r="C2577" s="215">
        <v>11</v>
      </c>
      <c r="D2577" s="334" t="s">
        <v>2863</v>
      </c>
      <c r="E2577" s="340" t="s">
        <v>5801</v>
      </c>
      <c r="F2577" s="75">
        <v>21.4</v>
      </c>
      <c r="G2577" s="75">
        <v>14.36</v>
      </c>
      <c r="H2577" s="334">
        <v>1.3304137733491908</v>
      </c>
      <c r="I2577" s="334">
        <v>1.1571544399062814</v>
      </c>
      <c r="J2577" s="334" t="s">
        <v>7820</v>
      </c>
      <c r="K2577" s="334" t="s">
        <v>4968</v>
      </c>
      <c r="L2577" s="215">
        <v>45.779699999999998</v>
      </c>
      <c r="M2577" s="215">
        <v>9.9397000000000002</v>
      </c>
      <c r="O2577" s="44" t="s">
        <v>3479</v>
      </c>
      <c r="P2577" s="75" t="s">
        <v>11120</v>
      </c>
    </row>
    <row r="2578" spans="1:16" ht="13" customHeight="1" x14ac:dyDescent="0.15">
      <c r="A2578" s="44">
        <v>2577</v>
      </c>
      <c r="B2578" s="215" t="s">
        <v>6</v>
      </c>
      <c r="C2578" s="215">
        <v>11</v>
      </c>
      <c r="D2578" s="334" t="s">
        <v>2863</v>
      </c>
      <c r="E2578" s="340" t="s">
        <v>5801</v>
      </c>
      <c r="F2578" s="75">
        <v>4.83</v>
      </c>
      <c r="G2578" s="75">
        <v>10.86</v>
      </c>
      <c r="H2578" s="334">
        <v>0.68394713075151214</v>
      </c>
      <c r="I2578" s="334">
        <v>1.0358298252528282</v>
      </c>
      <c r="J2578" s="334" t="s">
        <v>7820</v>
      </c>
      <c r="K2578" s="334" t="s">
        <v>4968</v>
      </c>
      <c r="L2578" s="215">
        <v>45.779699999999998</v>
      </c>
      <c r="M2578" s="215">
        <v>9.9397000000000002</v>
      </c>
      <c r="O2578" s="44" t="s">
        <v>3479</v>
      </c>
      <c r="P2578" s="75" t="s">
        <v>11120</v>
      </c>
    </row>
    <row r="2579" spans="1:16" ht="13" customHeight="1" x14ac:dyDescent="0.15">
      <c r="A2579" s="44">
        <v>2578</v>
      </c>
      <c r="B2579" s="215" t="s">
        <v>6</v>
      </c>
      <c r="C2579" s="215">
        <v>11</v>
      </c>
      <c r="D2579" s="334" t="s">
        <v>2863</v>
      </c>
      <c r="E2579" s="340" t="s">
        <v>5801</v>
      </c>
      <c r="F2579" s="75">
        <v>12.08</v>
      </c>
      <c r="G2579" s="75">
        <v>3.68</v>
      </c>
      <c r="H2579" s="334">
        <v>1.082066934285113</v>
      </c>
      <c r="I2579" s="334">
        <v>0.56584781867351763</v>
      </c>
      <c r="J2579" s="334" t="s">
        <v>7820</v>
      </c>
      <c r="K2579" s="334" t="s">
        <v>4968</v>
      </c>
      <c r="L2579" s="215">
        <v>45.779699999999998</v>
      </c>
      <c r="M2579" s="215">
        <v>9.9397000000000002</v>
      </c>
      <c r="O2579" s="44" t="s">
        <v>3479</v>
      </c>
      <c r="P2579" s="75" t="s">
        <v>11120</v>
      </c>
    </row>
    <row r="2580" spans="1:16" ht="13" customHeight="1" x14ac:dyDescent="0.15">
      <c r="A2580" s="44">
        <v>2579</v>
      </c>
      <c r="B2580" s="215" t="s">
        <v>6</v>
      </c>
      <c r="C2580" s="215">
        <v>11</v>
      </c>
      <c r="D2580" s="334" t="s">
        <v>2863</v>
      </c>
      <c r="E2580" s="340" t="s">
        <v>5801</v>
      </c>
      <c r="F2580" s="75">
        <v>12.89</v>
      </c>
      <c r="G2580" s="75">
        <v>3.09</v>
      </c>
      <c r="H2580" s="334">
        <v>1.110252917353403</v>
      </c>
      <c r="I2580" s="334">
        <v>0.48995847942483461</v>
      </c>
      <c r="J2580" s="334" t="s">
        <v>7820</v>
      </c>
      <c r="K2580" s="334" t="s">
        <v>4968</v>
      </c>
      <c r="L2580" s="215">
        <v>45.779699999999998</v>
      </c>
      <c r="M2580" s="215">
        <v>9.9397000000000002</v>
      </c>
      <c r="O2580" s="44" t="s">
        <v>3479</v>
      </c>
      <c r="P2580" s="75" t="s">
        <v>11120</v>
      </c>
    </row>
    <row r="2581" spans="1:16" ht="13" customHeight="1" x14ac:dyDescent="0.15">
      <c r="A2581" s="44">
        <v>2580</v>
      </c>
      <c r="B2581" s="215" t="s">
        <v>6</v>
      </c>
      <c r="C2581" s="215">
        <v>11</v>
      </c>
      <c r="D2581" s="334" t="s">
        <v>2863</v>
      </c>
      <c r="E2581" s="340" t="s">
        <v>5801</v>
      </c>
      <c r="F2581" s="75">
        <v>6.11</v>
      </c>
      <c r="G2581" s="75">
        <v>14.56</v>
      </c>
      <c r="H2581" s="334">
        <v>0.78604121024255424</v>
      </c>
      <c r="I2581" s="334">
        <v>1.1631613749770184</v>
      </c>
      <c r="J2581" s="334" t="s">
        <v>7820</v>
      </c>
      <c r="K2581" s="334" t="s">
        <v>4968</v>
      </c>
      <c r="L2581" s="215">
        <v>45.779699999999998</v>
      </c>
      <c r="M2581" s="215">
        <v>9.9397000000000002</v>
      </c>
      <c r="O2581" s="44" t="s">
        <v>3479</v>
      </c>
      <c r="P2581" s="75" t="s">
        <v>11120</v>
      </c>
    </row>
    <row r="2582" spans="1:16" ht="13" customHeight="1" x14ac:dyDescent="0.15">
      <c r="A2582" s="44">
        <v>2581</v>
      </c>
      <c r="B2582" s="215" t="s">
        <v>6</v>
      </c>
      <c r="C2582" s="215">
        <v>11</v>
      </c>
      <c r="D2582" s="334" t="s">
        <v>2863</v>
      </c>
      <c r="E2582" s="340" t="s">
        <v>5801</v>
      </c>
      <c r="F2582" s="75">
        <v>5.09</v>
      </c>
      <c r="G2582" s="75">
        <v>33.46</v>
      </c>
      <c r="H2582" s="334">
        <v>0.70671778233675875</v>
      </c>
      <c r="I2582" s="334">
        <v>1.5245259366263757</v>
      </c>
      <c r="J2582" s="334" t="s">
        <v>7820</v>
      </c>
      <c r="K2582" s="334" t="s">
        <v>4968</v>
      </c>
      <c r="L2582" s="215">
        <v>45.779699999999998</v>
      </c>
      <c r="M2582" s="215">
        <v>9.9397000000000002</v>
      </c>
      <c r="O2582" s="44" t="s">
        <v>3479</v>
      </c>
      <c r="P2582" s="75" t="s">
        <v>11120</v>
      </c>
    </row>
    <row r="2583" spans="1:16" ht="13" customHeight="1" x14ac:dyDescent="0.15">
      <c r="A2583" s="44">
        <v>2582</v>
      </c>
      <c r="B2583" s="215" t="s">
        <v>6</v>
      </c>
      <c r="C2583" s="215">
        <v>11</v>
      </c>
      <c r="D2583" s="334" t="s">
        <v>2863</v>
      </c>
      <c r="E2583" s="340" t="s">
        <v>5801</v>
      </c>
      <c r="F2583" s="75">
        <v>4.96</v>
      </c>
      <c r="G2583" s="75">
        <v>9.11</v>
      </c>
      <c r="H2583" s="334">
        <v>0.69548167649019743</v>
      </c>
      <c r="I2583" s="334">
        <v>0.95951837697299824</v>
      </c>
      <c r="J2583" s="334" t="s">
        <v>7820</v>
      </c>
      <c r="K2583" s="334" t="s">
        <v>4968</v>
      </c>
      <c r="L2583" s="215">
        <v>45.779699999999998</v>
      </c>
      <c r="M2583" s="215">
        <v>9.9397000000000002</v>
      </c>
      <c r="O2583" s="44" t="s">
        <v>3479</v>
      </c>
      <c r="P2583" s="75" t="s">
        <v>11120</v>
      </c>
    </row>
    <row r="2584" spans="1:16" ht="13" customHeight="1" x14ac:dyDescent="0.15">
      <c r="A2584" s="44">
        <v>2583</v>
      </c>
      <c r="B2584" s="215" t="s">
        <v>6</v>
      </c>
      <c r="C2584" s="215">
        <v>11</v>
      </c>
      <c r="D2584" s="334" t="s">
        <v>2863</v>
      </c>
      <c r="E2584" s="340" t="s">
        <v>5801</v>
      </c>
      <c r="F2584" s="75">
        <v>37.5</v>
      </c>
      <c r="G2584" s="75">
        <v>5</v>
      </c>
      <c r="H2584" s="334">
        <v>1.5740312677277188</v>
      </c>
      <c r="I2584" s="334">
        <v>0.69897000433601886</v>
      </c>
      <c r="J2584" s="334" t="s">
        <v>7820</v>
      </c>
      <c r="K2584" s="334" t="s">
        <v>4968</v>
      </c>
      <c r="L2584" s="215">
        <v>45.779699999999998</v>
      </c>
      <c r="M2584" s="215">
        <v>9.9397000000000002</v>
      </c>
      <c r="O2584" s="44" t="s">
        <v>3479</v>
      </c>
      <c r="P2584" s="75" t="s">
        <v>11120</v>
      </c>
    </row>
    <row r="2585" spans="1:16" ht="13" customHeight="1" x14ac:dyDescent="0.15">
      <c r="A2585" s="44">
        <v>2584</v>
      </c>
      <c r="B2585" s="215" t="s">
        <v>6</v>
      </c>
      <c r="C2585" s="215">
        <v>11</v>
      </c>
      <c r="D2585" s="334" t="s">
        <v>2863</v>
      </c>
      <c r="E2585" s="340" t="s">
        <v>5801</v>
      </c>
      <c r="F2585" s="75">
        <v>34.31</v>
      </c>
      <c r="G2585" s="75">
        <v>2.99</v>
      </c>
      <c r="H2585" s="334">
        <v>1.5354207180561734</v>
      </c>
      <c r="I2585" s="334">
        <v>0.47567118832442967</v>
      </c>
      <c r="J2585" s="334" t="s">
        <v>7820</v>
      </c>
      <c r="K2585" s="334" t="s">
        <v>4968</v>
      </c>
      <c r="L2585" s="215">
        <v>45.779699999999998</v>
      </c>
      <c r="M2585" s="215">
        <v>9.9397000000000002</v>
      </c>
      <c r="O2585" s="44" t="s">
        <v>3479</v>
      </c>
      <c r="P2585" s="75" t="s">
        <v>11120</v>
      </c>
    </row>
    <row r="2586" spans="1:16" ht="13" customHeight="1" x14ac:dyDescent="0.15">
      <c r="A2586" s="44">
        <v>2585</v>
      </c>
      <c r="B2586" s="215" t="s">
        <v>6</v>
      </c>
      <c r="C2586" s="215">
        <v>11</v>
      </c>
      <c r="D2586" s="334" t="s">
        <v>2863</v>
      </c>
      <c r="E2586" s="340" t="s">
        <v>5801</v>
      </c>
      <c r="F2586" s="75">
        <v>33.04</v>
      </c>
      <c r="G2586" s="75">
        <v>1.74</v>
      </c>
      <c r="H2586" s="334">
        <v>1.5190400386483447</v>
      </c>
      <c r="I2586" s="334">
        <v>0.24054924828259971</v>
      </c>
      <c r="J2586" s="334" t="s">
        <v>7820</v>
      </c>
      <c r="K2586" s="334" t="s">
        <v>4968</v>
      </c>
      <c r="L2586" s="215">
        <v>45.779699999999998</v>
      </c>
      <c r="M2586" s="215">
        <v>9.9397000000000002</v>
      </c>
      <c r="O2586" s="44" t="s">
        <v>3479</v>
      </c>
      <c r="P2586" s="75" t="s">
        <v>11120</v>
      </c>
    </row>
    <row r="2587" spans="1:16" ht="13" customHeight="1" x14ac:dyDescent="0.15">
      <c r="A2587" s="44">
        <v>2586</v>
      </c>
      <c r="B2587" s="215" t="s">
        <v>6</v>
      </c>
      <c r="C2587" s="215">
        <v>11</v>
      </c>
      <c r="D2587" s="334" t="s">
        <v>2863</v>
      </c>
      <c r="E2587" s="340" t="s">
        <v>5801</v>
      </c>
      <c r="F2587" s="75">
        <v>22</v>
      </c>
      <c r="G2587" s="75">
        <v>16.73</v>
      </c>
      <c r="H2587" s="334">
        <v>1.3424226808222062</v>
      </c>
      <c r="I2587" s="334">
        <v>1.2234959409623944</v>
      </c>
      <c r="J2587" s="334" t="s">
        <v>7820</v>
      </c>
      <c r="K2587" s="334" t="s">
        <v>4968</v>
      </c>
      <c r="L2587" s="215">
        <v>45.779699999999998</v>
      </c>
      <c r="M2587" s="215">
        <v>9.9397000000000002</v>
      </c>
      <c r="O2587" s="44" t="s">
        <v>3479</v>
      </c>
      <c r="P2587" s="75" t="s">
        <v>11120</v>
      </c>
    </row>
    <row r="2588" spans="1:16" ht="13" customHeight="1" x14ac:dyDescent="0.15">
      <c r="A2588" s="44">
        <v>2587</v>
      </c>
      <c r="B2588" s="215" t="s">
        <v>6</v>
      </c>
      <c r="C2588" s="215">
        <v>11</v>
      </c>
      <c r="D2588" s="334" t="s">
        <v>2863</v>
      </c>
      <c r="E2588" s="340" t="s">
        <v>5801</v>
      </c>
      <c r="F2588" s="75">
        <v>2.57</v>
      </c>
      <c r="G2588" s="75">
        <v>3.61</v>
      </c>
      <c r="H2588" s="334">
        <v>0.4099331233312945</v>
      </c>
      <c r="I2588" s="334">
        <v>0.55750720190565795</v>
      </c>
      <c r="J2588" s="334" t="s">
        <v>7820</v>
      </c>
      <c r="K2588" s="334" t="s">
        <v>4968</v>
      </c>
      <c r="L2588" s="215">
        <v>45.779699999999998</v>
      </c>
      <c r="M2588" s="215">
        <v>9.9397000000000002</v>
      </c>
      <c r="O2588" s="44" t="s">
        <v>3479</v>
      </c>
      <c r="P2588" s="75" t="s">
        <v>11120</v>
      </c>
    </row>
    <row r="2589" spans="1:16" ht="13" customHeight="1" x14ac:dyDescent="0.15">
      <c r="A2589" s="44">
        <v>2588</v>
      </c>
      <c r="B2589" s="215" t="s">
        <v>6</v>
      </c>
      <c r="C2589" s="215">
        <v>11</v>
      </c>
      <c r="D2589" s="334" t="s">
        <v>2863</v>
      </c>
      <c r="E2589" s="340" t="s">
        <v>5801</v>
      </c>
      <c r="F2589" s="75">
        <v>12.47</v>
      </c>
      <c r="G2589" s="75">
        <v>1.42</v>
      </c>
      <c r="H2589" s="334">
        <v>1.0958664534785427</v>
      </c>
      <c r="I2589" s="334">
        <v>0.15228834438305647</v>
      </c>
      <c r="J2589" s="334" t="s">
        <v>7820</v>
      </c>
      <c r="K2589" s="334" t="s">
        <v>4968</v>
      </c>
      <c r="L2589" s="215">
        <v>45.779699999999998</v>
      </c>
      <c r="M2589" s="215">
        <v>9.9397000000000002</v>
      </c>
      <c r="O2589" s="44" t="s">
        <v>3479</v>
      </c>
      <c r="P2589" s="75" t="s">
        <v>11120</v>
      </c>
    </row>
    <row r="2590" spans="1:16" ht="13" customHeight="1" x14ac:dyDescent="0.15">
      <c r="A2590" s="44">
        <v>2589</v>
      </c>
      <c r="B2590" s="215" t="s">
        <v>6</v>
      </c>
      <c r="C2590" s="215">
        <v>11</v>
      </c>
      <c r="D2590" s="334" t="s">
        <v>2863</v>
      </c>
      <c r="E2590" s="340" t="s">
        <v>5801</v>
      </c>
      <c r="F2590" s="75">
        <v>9.5399999999999991</v>
      </c>
      <c r="G2590" s="75">
        <v>2.63</v>
      </c>
      <c r="H2590" s="334">
        <v>0.97954837470409506</v>
      </c>
      <c r="I2590" s="334">
        <v>0.41995574848975786</v>
      </c>
      <c r="J2590" s="334" t="s">
        <v>7820</v>
      </c>
      <c r="K2590" s="334" t="s">
        <v>4968</v>
      </c>
      <c r="L2590" s="215">
        <v>45.779699999999998</v>
      </c>
      <c r="M2590" s="215">
        <v>9.9397000000000002</v>
      </c>
      <c r="O2590" s="44" t="s">
        <v>3479</v>
      </c>
      <c r="P2590" s="75" t="s">
        <v>11120</v>
      </c>
    </row>
    <row r="2591" spans="1:16" ht="13" customHeight="1" x14ac:dyDescent="0.15">
      <c r="A2591" s="44">
        <v>2590</v>
      </c>
      <c r="B2591" s="215" t="s">
        <v>6</v>
      </c>
      <c r="C2591" s="215">
        <v>11</v>
      </c>
      <c r="D2591" s="334" t="s">
        <v>2863</v>
      </c>
      <c r="E2591" s="340" t="s">
        <v>5801</v>
      </c>
      <c r="F2591" s="75">
        <v>5.92</v>
      </c>
      <c r="G2591" s="75">
        <v>11.94</v>
      </c>
      <c r="H2591" s="334">
        <v>0.77232170672291978</v>
      </c>
      <c r="I2591" s="334">
        <v>1.0770043267933502</v>
      </c>
      <c r="J2591" s="334" t="s">
        <v>7820</v>
      </c>
      <c r="K2591" s="334" t="s">
        <v>4968</v>
      </c>
      <c r="L2591" s="215">
        <v>45.779699999999998</v>
      </c>
      <c r="M2591" s="215">
        <v>9.9397000000000002</v>
      </c>
      <c r="O2591" s="44" t="s">
        <v>3479</v>
      </c>
      <c r="P2591" s="75" t="s">
        <v>11120</v>
      </c>
    </row>
    <row r="2592" spans="1:16" ht="13" customHeight="1" x14ac:dyDescent="0.15">
      <c r="A2592" s="44">
        <v>2591</v>
      </c>
      <c r="B2592" s="215" t="s">
        <v>6</v>
      </c>
      <c r="C2592" s="215">
        <v>11</v>
      </c>
      <c r="D2592" s="334" t="s">
        <v>2863</v>
      </c>
      <c r="E2592" s="340" t="s">
        <v>5801</v>
      </c>
      <c r="F2592" s="75">
        <v>4.4400000000000004</v>
      </c>
      <c r="G2592" s="75">
        <v>15.86</v>
      </c>
      <c r="H2592" s="334">
        <v>0.64738297011461987</v>
      </c>
      <c r="I2592" s="334">
        <v>1.2003031829815849</v>
      </c>
      <c r="J2592" s="334" t="s">
        <v>7820</v>
      </c>
      <c r="K2592" s="334" t="s">
        <v>4968</v>
      </c>
      <c r="L2592" s="215">
        <v>45.779699999999998</v>
      </c>
      <c r="M2592" s="215">
        <v>9.9397000000000002</v>
      </c>
      <c r="O2592" s="44" t="s">
        <v>3479</v>
      </c>
      <c r="P2592" s="75" t="s">
        <v>11120</v>
      </c>
    </row>
    <row r="2593" spans="1:16" ht="13" customHeight="1" x14ac:dyDescent="0.15">
      <c r="A2593" s="44">
        <v>2592</v>
      </c>
      <c r="B2593" s="215" t="s">
        <v>6</v>
      </c>
      <c r="C2593" s="215">
        <v>11</v>
      </c>
      <c r="D2593" s="334" t="s">
        <v>2863</v>
      </c>
      <c r="E2593" s="340" t="s">
        <v>5801</v>
      </c>
      <c r="F2593" s="75">
        <v>4.42</v>
      </c>
      <c r="G2593" s="75">
        <v>3.75</v>
      </c>
      <c r="H2593" s="334">
        <v>0.64542226934909186</v>
      </c>
      <c r="I2593" s="334">
        <v>0.57403126772771884</v>
      </c>
      <c r="J2593" s="334" t="s">
        <v>7820</v>
      </c>
      <c r="K2593" s="334" t="s">
        <v>4968</v>
      </c>
      <c r="L2593" s="215">
        <v>45.779699999999998</v>
      </c>
      <c r="M2593" s="215">
        <v>9.9397000000000002</v>
      </c>
      <c r="O2593" s="44" t="s">
        <v>3479</v>
      </c>
      <c r="P2593" s="75" t="s">
        <v>11120</v>
      </c>
    </row>
    <row r="2594" spans="1:16" ht="13" customHeight="1" x14ac:dyDescent="0.15">
      <c r="A2594" s="44">
        <v>2593</v>
      </c>
      <c r="B2594" s="215" t="s">
        <v>6</v>
      </c>
      <c r="C2594" s="215">
        <v>11</v>
      </c>
      <c r="D2594" s="334" t="s">
        <v>2863</v>
      </c>
      <c r="E2594" s="340" t="s">
        <v>5801</v>
      </c>
      <c r="F2594" s="75">
        <v>5.13</v>
      </c>
      <c r="G2594" s="75">
        <v>6.1</v>
      </c>
      <c r="H2594" s="334">
        <v>0.71011736511181622</v>
      </c>
      <c r="I2594" s="334">
        <v>0.78532983501076703</v>
      </c>
      <c r="J2594" s="334" t="s">
        <v>7820</v>
      </c>
      <c r="K2594" s="334" t="s">
        <v>4968</v>
      </c>
      <c r="L2594" s="215">
        <v>45.779699999999998</v>
      </c>
      <c r="M2594" s="215">
        <v>9.9397000000000002</v>
      </c>
      <c r="O2594" s="44" t="s">
        <v>3479</v>
      </c>
      <c r="P2594" s="75" t="s">
        <v>11120</v>
      </c>
    </row>
    <row r="2595" spans="1:16" ht="13" customHeight="1" x14ac:dyDescent="0.15">
      <c r="A2595" s="44">
        <v>2594</v>
      </c>
      <c r="B2595" s="215" t="s">
        <v>6</v>
      </c>
      <c r="C2595" s="215">
        <v>11</v>
      </c>
      <c r="D2595" s="334" t="s">
        <v>2863</v>
      </c>
      <c r="E2595" s="340" t="s">
        <v>5960</v>
      </c>
      <c r="F2595" s="75">
        <v>19.98</v>
      </c>
      <c r="G2595" s="75">
        <v>7.25</v>
      </c>
      <c r="H2595" s="334">
        <v>1.3005954838899636</v>
      </c>
      <c r="I2595" s="334">
        <v>0.86033800657099369</v>
      </c>
      <c r="J2595" s="334" t="s">
        <v>10970</v>
      </c>
      <c r="K2595" s="334" t="s">
        <v>4968</v>
      </c>
      <c r="L2595" s="215">
        <v>40.284100000000002</v>
      </c>
      <c r="M2595" s="215">
        <v>15.953799999999999</v>
      </c>
      <c r="O2595" s="44" t="s">
        <v>3479</v>
      </c>
      <c r="P2595" s="75" t="s">
        <v>11115</v>
      </c>
    </row>
    <row r="2596" spans="1:16" ht="13" customHeight="1" x14ac:dyDescent="0.15">
      <c r="A2596" s="44">
        <v>2595</v>
      </c>
      <c r="B2596" s="215" t="s">
        <v>6</v>
      </c>
      <c r="C2596" s="215">
        <v>11</v>
      </c>
      <c r="D2596" s="334" t="s">
        <v>2863</v>
      </c>
      <c r="E2596" s="340" t="s">
        <v>5960</v>
      </c>
      <c r="F2596" s="75">
        <v>30.65</v>
      </c>
      <c r="G2596" s="75">
        <v>6.45</v>
      </c>
      <c r="H2596" s="334">
        <v>1.4864304788544338</v>
      </c>
      <c r="I2596" s="334">
        <v>0.80955971463526777</v>
      </c>
      <c r="J2596" s="334" t="s">
        <v>11066</v>
      </c>
      <c r="K2596" s="334" t="s">
        <v>4968</v>
      </c>
      <c r="L2596" s="215">
        <v>40.284100000000002</v>
      </c>
      <c r="M2596" s="215">
        <v>15.953799999999999</v>
      </c>
      <c r="O2596" s="44" t="s">
        <v>3479</v>
      </c>
      <c r="P2596" s="75" t="s">
        <v>11115</v>
      </c>
    </row>
    <row r="2597" spans="1:16" ht="13" customHeight="1" x14ac:dyDescent="0.15">
      <c r="A2597" s="44">
        <v>2596</v>
      </c>
      <c r="B2597" s="215" t="s">
        <v>6</v>
      </c>
      <c r="C2597" s="215">
        <v>11</v>
      </c>
      <c r="D2597" s="334" t="s">
        <v>2863</v>
      </c>
      <c r="E2597" s="340" t="s">
        <v>5960</v>
      </c>
      <c r="F2597" s="75">
        <v>8.9</v>
      </c>
      <c r="G2597" s="75">
        <v>13.25</v>
      </c>
      <c r="H2597" s="334">
        <v>0.9493900066449128</v>
      </c>
      <c r="I2597" s="334">
        <v>1.1222158782728267</v>
      </c>
      <c r="J2597" s="334" t="s">
        <v>7518</v>
      </c>
      <c r="K2597" s="334" t="s">
        <v>4968</v>
      </c>
      <c r="L2597" s="215">
        <v>40.284100000000002</v>
      </c>
      <c r="M2597" s="215">
        <v>15.953799999999999</v>
      </c>
      <c r="O2597" s="44" t="s">
        <v>3479</v>
      </c>
      <c r="P2597" s="75" t="s">
        <v>11115</v>
      </c>
    </row>
    <row r="2598" spans="1:16" ht="13" customHeight="1" x14ac:dyDescent="0.15">
      <c r="A2598" s="44">
        <v>2597</v>
      </c>
      <c r="B2598" s="215" t="s">
        <v>6</v>
      </c>
      <c r="C2598" s="215">
        <v>11</v>
      </c>
      <c r="D2598" s="334" t="s">
        <v>2863</v>
      </c>
      <c r="E2598" s="340" t="s">
        <v>5960</v>
      </c>
      <c r="F2598" s="75">
        <v>1.26</v>
      </c>
      <c r="G2598" s="75">
        <v>6.5</v>
      </c>
      <c r="H2598" s="334">
        <v>0.10037054511756291</v>
      </c>
      <c r="I2598" s="334">
        <v>0.81291335664285558</v>
      </c>
      <c r="J2598" s="334" t="s">
        <v>7518</v>
      </c>
      <c r="K2598" s="334" t="s">
        <v>4968</v>
      </c>
      <c r="L2598" s="215">
        <v>40.284100000000002</v>
      </c>
      <c r="M2598" s="215">
        <v>15.953799999999999</v>
      </c>
      <c r="O2598" s="44" t="s">
        <v>3479</v>
      </c>
      <c r="P2598" s="75" t="s">
        <v>11115</v>
      </c>
    </row>
    <row r="2599" spans="1:16" ht="13" customHeight="1" x14ac:dyDescent="0.15">
      <c r="A2599" s="44">
        <v>2598</v>
      </c>
      <c r="B2599" s="215" t="s">
        <v>6</v>
      </c>
      <c r="C2599" s="215">
        <v>11</v>
      </c>
      <c r="D2599" s="334" t="s">
        <v>2863</v>
      </c>
      <c r="E2599" s="340" t="s">
        <v>5960</v>
      </c>
      <c r="F2599" s="75">
        <v>5.69</v>
      </c>
      <c r="G2599" s="75">
        <v>4</v>
      </c>
      <c r="H2599" s="334">
        <v>0.75511226639507123</v>
      </c>
      <c r="I2599" s="334">
        <v>0.6020599913279624</v>
      </c>
      <c r="J2599" s="334" t="s">
        <v>7518</v>
      </c>
      <c r="K2599" s="334" t="s">
        <v>4968</v>
      </c>
      <c r="L2599" s="215">
        <v>40.284100000000002</v>
      </c>
      <c r="M2599" s="215">
        <v>15.953799999999999</v>
      </c>
      <c r="O2599" s="44" t="s">
        <v>3479</v>
      </c>
      <c r="P2599" s="75" t="s">
        <v>11115</v>
      </c>
    </row>
    <row r="2600" spans="1:16" ht="13" customHeight="1" x14ac:dyDescent="0.15">
      <c r="A2600" s="44">
        <v>2599</v>
      </c>
      <c r="B2600" s="215" t="s">
        <v>6</v>
      </c>
      <c r="C2600" s="215">
        <v>11</v>
      </c>
      <c r="D2600" s="334" t="s">
        <v>2863</v>
      </c>
      <c r="E2600" s="340" t="s">
        <v>5960</v>
      </c>
      <c r="F2600" s="75">
        <v>2.1</v>
      </c>
      <c r="G2600" s="75">
        <v>1.5</v>
      </c>
      <c r="H2600" s="334">
        <v>0.3222192947339193</v>
      </c>
      <c r="I2600" s="334">
        <v>0.17609125905568124</v>
      </c>
      <c r="J2600" s="334" t="s">
        <v>7518</v>
      </c>
      <c r="K2600" s="334" t="s">
        <v>4968</v>
      </c>
      <c r="L2600" s="215">
        <v>40.284100000000002</v>
      </c>
      <c r="M2600" s="215">
        <v>15.953799999999999</v>
      </c>
      <c r="O2600" s="44" t="s">
        <v>3479</v>
      </c>
      <c r="P2600" s="75" t="s">
        <v>11115</v>
      </c>
    </row>
    <row r="2601" spans="1:16" ht="13" customHeight="1" x14ac:dyDescent="0.15">
      <c r="A2601" s="44">
        <v>2600</v>
      </c>
      <c r="B2601" s="215" t="s">
        <v>6</v>
      </c>
      <c r="C2601" s="215">
        <v>11</v>
      </c>
      <c r="D2601" s="334" t="s">
        <v>2863</v>
      </c>
      <c r="E2601" s="340" t="s">
        <v>5960</v>
      </c>
      <c r="F2601" s="75">
        <v>1.1000000000000001</v>
      </c>
      <c r="G2601" s="75">
        <v>0.45</v>
      </c>
      <c r="H2601" s="334">
        <v>4.1392685158225077E-2</v>
      </c>
      <c r="I2601" s="334">
        <v>-0.34678748622465633</v>
      </c>
      <c r="J2601" s="334" t="s">
        <v>7518</v>
      </c>
      <c r="K2601" s="334" t="s">
        <v>4968</v>
      </c>
      <c r="L2601" s="215">
        <v>40.284100000000002</v>
      </c>
      <c r="M2601" s="215">
        <v>15.953799999999999</v>
      </c>
      <c r="O2601" s="44" t="s">
        <v>3479</v>
      </c>
      <c r="P2601" s="75" t="s">
        <v>11115</v>
      </c>
    </row>
    <row r="2602" spans="1:16" ht="13" customHeight="1" x14ac:dyDescent="0.15">
      <c r="A2602" s="44">
        <v>2601</v>
      </c>
      <c r="B2602" s="215" t="s">
        <v>6</v>
      </c>
      <c r="C2602" s="215">
        <v>11</v>
      </c>
      <c r="D2602" s="334" t="s">
        <v>2863</v>
      </c>
      <c r="E2602" s="340" t="s">
        <v>5960</v>
      </c>
      <c r="F2602" s="75">
        <v>1.3</v>
      </c>
      <c r="G2602" s="75">
        <v>0.5</v>
      </c>
      <c r="H2602" s="334">
        <v>0.11394335230683679</v>
      </c>
      <c r="I2602" s="334">
        <v>-0.3010299956639812</v>
      </c>
      <c r="J2602" s="334" t="s">
        <v>7518</v>
      </c>
      <c r="K2602" s="334" t="s">
        <v>4968</v>
      </c>
      <c r="L2602" s="215">
        <v>40.284100000000002</v>
      </c>
      <c r="M2602" s="215">
        <v>15.953799999999999</v>
      </c>
      <c r="O2602" s="44" t="s">
        <v>3479</v>
      </c>
      <c r="P2602" s="75" t="s">
        <v>11115</v>
      </c>
    </row>
    <row r="2603" spans="1:16" ht="13" customHeight="1" x14ac:dyDescent="0.15">
      <c r="A2603" s="44">
        <v>2602</v>
      </c>
      <c r="B2603" s="215" t="s">
        <v>6</v>
      </c>
      <c r="C2603" s="215">
        <v>11</v>
      </c>
      <c r="D2603" s="334" t="s">
        <v>2863</v>
      </c>
      <c r="E2603" s="340" t="s">
        <v>5960</v>
      </c>
      <c r="F2603" s="75">
        <v>0.5</v>
      </c>
      <c r="G2603" s="75">
        <v>0.5</v>
      </c>
      <c r="H2603" s="334">
        <v>-0.3010299956639812</v>
      </c>
      <c r="I2603" s="334">
        <v>-0.3010299956639812</v>
      </c>
      <c r="J2603" s="334" t="s">
        <v>7518</v>
      </c>
      <c r="K2603" s="334" t="s">
        <v>4968</v>
      </c>
      <c r="L2603" s="215">
        <v>40.284100000000002</v>
      </c>
      <c r="M2603" s="215">
        <v>15.953799999999999</v>
      </c>
      <c r="O2603" s="44" t="s">
        <v>3479</v>
      </c>
      <c r="P2603" s="75" t="s">
        <v>11115</v>
      </c>
    </row>
    <row r="2604" spans="1:16" ht="13" customHeight="1" x14ac:dyDescent="0.15">
      <c r="A2604" s="44">
        <v>2603</v>
      </c>
      <c r="B2604" s="215" t="s">
        <v>6</v>
      </c>
      <c r="C2604" s="215">
        <v>11</v>
      </c>
      <c r="D2604" s="334" t="s">
        <v>2863</v>
      </c>
      <c r="E2604" s="340" t="s">
        <v>5960</v>
      </c>
      <c r="F2604" s="75">
        <v>1.86</v>
      </c>
      <c r="G2604" s="75">
        <v>6.75</v>
      </c>
      <c r="H2604" s="334">
        <v>0.26951294421791633</v>
      </c>
      <c r="I2604" s="334">
        <v>0.82930377283102497</v>
      </c>
      <c r="J2604" s="334" t="s">
        <v>7518</v>
      </c>
      <c r="K2604" s="334" t="s">
        <v>4968</v>
      </c>
      <c r="L2604" s="215">
        <v>40.284100000000002</v>
      </c>
      <c r="M2604" s="215">
        <v>15.953799999999999</v>
      </c>
      <c r="O2604" s="44" t="s">
        <v>3479</v>
      </c>
      <c r="P2604" s="75" t="s">
        <v>11115</v>
      </c>
    </row>
    <row r="2605" spans="1:16" ht="13" customHeight="1" x14ac:dyDescent="0.15">
      <c r="A2605" s="44">
        <v>2604</v>
      </c>
      <c r="B2605" s="215" t="s">
        <v>6</v>
      </c>
      <c r="C2605" s="215">
        <v>11</v>
      </c>
      <c r="D2605" s="334" t="s">
        <v>2863</v>
      </c>
      <c r="E2605" s="340" t="s">
        <v>5960</v>
      </c>
      <c r="F2605" s="75">
        <v>8.3699999999999992</v>
      </c>
      <c r="G2605" s="75">
        <v>18.5</v>
      </c>
      <c r="H2605" s="334">
        <v>0.92272545799326</v>
      </c>
      <c r="I2605" s="334">
        <v>1.2671717284030137</v>
      </c>
      <c r="J2605" s="334" t="s">
        <v>7518</v>
      </c>
      <c r="K2605" s="334" t="s">
        <v>4968</v>
      </c>
      <c r="L2605" s="215">
        <v>40.284100000000002</v>
      </c>
      <c r="M2605" s="215">
        <v>15.953799999999999</v>
      </c>
      <c r="O2605" s="44" t="s">
        <v>3479</v>
      </c>
      <c r="P2605" s="75" t="s">
        <v>11115</v>
      </c>
    </row>
    <row r="2606" spans="1:16" ht="13" customHeight="1" x14ac:dyDescent="0.15">
      <c r="A2606" s="44">
        <v>2605</v>
      </c>
      <c r="B2606" s="215" t="s">
        <v>6</v>
      </c>
      <c r="C2606" s="215">
        <v>11</v>
      </c>
      <c r="D2606" s="334" t="s">
        <v>2863</v>
      </c>
      <c r="E2606" s="340" t="s">
        <v>5960</v>
      </c>
      <c r="F2606" s="75">
        <v>20.78</v>
      </c>
      <c r="G2606" s="75">
        <v>3.75</v>
      </c>
      <c r="H2606" s="334">
        <v>1.3176455432211587</v>
      </c>
      <c r="I2606" s="334">
        <v>0.57403126772771884</v>
      </c>
      <c r="J2606" s="334" t="s">
        <v>7518</v>
      </c>
      <c r="K2606" s="334" t="s">
        <v>4968</v>
      </c>
      <c r="L2606" s="215">
        <v>40.284100000000002</v>
      </c>
      <c r="M2606" s="215">
        <v>15.953799999999999</v>
      </c>
      <c r="O2606" s="44" t="s">
        <v>3479</v>
      </c>
      <c r="P2606" s="75" t="s">
        <v>11115</v>
      </c>
    </row>
    <row r="2607" spans="1:16" ht="13" customHeight="1" x14ac:dyDescent="0.15">
      <c r="A2607" s="44">
        <v>2606</v>
      </c>
      <c r="B2607" s="215" t="s">
        <v>6</v>
      </c>
      <c r="C2607" s="215">
        <v>11</v>
      </c>
      <c r="D2607" s="334" t="s">
        <v>2863</v>
      </c>
      <c r="E2607" s="340" t="s">
        <v>5960</v>
      </c>
      <c r="F2607" s="75">
        <v>12.93</v>
      </c>
      <c r="G2607" s="75">
        <v>6.25</v>
      </c>
      <c r="H2607" s="334">
        <v>1.1115985248803941</v>
      </c>
      <c r="I2607" s="334">
        <v>0.79588001734407521</v>
      </c>
      <c r="J2607" s="334" t="s">
        <v>7518</v>
      </c>
      <c r="K2607" s="334" t="s">
        <v>4968</v>
      </c>
      <c r="L2607" s="215">
        <v>40.284100000000002</v>
      </c>
      <c r="M2607" s="215">
        <v>15.953799999999999</v>
      </c>
      <c r="O2607" s="44" t="s">
        <v>3479</v>
      </c>
      <c r="P2607" s="75" t="s">
        <v>11115</v>
      </c>
    </row>
    <row r="2608" spans="1:16" ht="13" customHeight="1" x14ac:dyDescent="0.15">
      <c r="A2608" s="44">
        <v>2607</v>
      </c>
      <c r="B2608" s="215" t="s">
        <v>6</v>
      </c>
      <c r="C2608" s="215">
        <v>11</v>
      </c>
      <c r="D2608" s="334" t="s">
        <v>2863</v>
      </c>
      <c r="E2608" s="340" t="s">
        <v>5960</v>
      </c>
      <c r="F2608" s="75">
        <v>9.42</v>
      </c>
      <c r="G2608" s="75">
        <v>19.95</v>
      </c>
      <c r="H2608" s="334">
        <v>0.97405090279287732</v>
      </c>
      <c r="I2608" s="334">
        <v>1.2999429000227669</v>
      </c>
      <c r="J2608" s="334" t="s">
        <v>7518</v>
      </c>
      <c r="K2608" s="334" t="s">
        <v>4968</v>
      </c>
      <c r="L2608" s="215">
        <v>40.284100000000002</v>
      </c>
      <c r="M2608" s="215">
        <v>15.953799999999999</v>
      </c>
      <c r="O2608" s="44" t="s">
        <v>3479</v>
      </c>
      <c r="P2608" s="75" t="s">
        <v>11115</v>
      </c>
    </row>
    <row r="2609" spans="1:16" ht="13" customHeight="1" x14ac:dyDescent="0.15">
      <c r="A2609" s="44">
        <v>2608</v>
      </c>
      <c r="B2609" s="215" t="s">
        <v>6</v>
      </c>
      <c r="C2609" s="215">
        <v>11</v>
      </c>
      <c r="D2609" s="334" t="s">
        <v>2863</v>
      </c>
      <c r="E2609" s="340" t="s">
        <v>5960</v>
      </c>
      <c r="F2609" s="75">
        <v>2.2200000000000002</v>
      </c>
      <c r="G2609" s="75">
        <v>6.55</v>
      </c>
      <c r="H2609" s="334">
        <v>0.34635297445063867</v>
      </c>
      <c r="I2609" s="334">
        <v>0.81624129999178308</v>
      </c>
      <c r="J2609" s="334" t="s">
        <v>7518</v>
      </c>
      <c r="K2609" s="334" t="s">
        <v>4968</v>
      </c>
      <c r="L2609" s="215">
        <v>40.284100000000002</v>
      </c>
      <c r="M2609" s="215">
        <v>15.953799999999999</v>
      </c>
      <c r="O2609" s="44" t="s">
        <v>3479</v>
      </c>
      <c r="P2609" s="75" t="s">
        <v>11115</v>
      </c>
    </row>
    <row r="2610" spans="1:16" ht="13" customHeight="1" x14ac:dyDescent="0.15">
      <c r="A2610" s="44">
        <v>2609</v>
      </c>
      <c r="B2610" s="215" t="s">
        <v>6</v>
      </c>
      <c r="C2610" s="215">
        <v>11</v>
      </c>
      <c r="D2610" s="334" t="s">
        <v>2863</v>
      </c>
      <c r="E2610" s="340" t="s">
        <v>5960</v>
      </c>
      <c r="F2610" s="75">
        <v>3.95</v>
      </c>
      <c r="G2610" s="75">
        <v>2.75</v>
      </c>
      <c r="H2610" s="334">
        <v>0.59659709562646024</v>
      </c>
      <c r="I2610" s="334">
        <v>0.43933269383026263</v>
      </c>
      <c r="J2610" s="334" t="s">
        <v>7518</v>
      </c>
      <c r="K2610" s="334" t="s">
        <v>4968</v>
      </c>
      <c r="L2610" s="215">
        <v>40.284100000000002</v>
      </c>
      <c r="M2610" s="215">
        <v>15.953799999999999</v>
      </c>
      <c r="O2610" s="44" t="s">
        <v>3479</v>
      </c>
      <c r="P2610" s="75" t="s">
        <v>11115</v>
      </c>
    </row>
    <row r="2611" spans="1:16" ht="13" customHeight="1" x14ac:dyDescent="0.15">
      <c r="A2611" s="44">
        <v>2610</v>
      </c>
      <c r="B2611" s="215" t="s">
        <v>6</v>
      </c>
      <c r="C2611" s="215">
        <v>11</v>
      </c>
      <c r="D2611" s="334" t="s">
        <v>2863</v>
      </c>
      <c r="E2611" s="340" t="s">
        <v>5960</v>
      </c>
      <c r="F2611" s="75">
        <v>2.2999999999999998</v>
      </c>
      <c r="G2611" s="75">
        <v>2</v>
      </c>
      <c r="H2611" s="334">
        <v>0.36172783601759284</v>
      </c>
      <c r="I2611" s="334">
        <v>0.3010299956639812</v>
      </c>
      <c r="J2611" s="334" t="s">
        <v>7518</v>
      </c>
      <c r="K2611" s="334" t="s">
        <v>4968</v>
      </c>
      <c r="L2611" s="215">
        <v>40.284100000000002</v>
      </c>
      <c r="M2611" s="215">
        <v>15.953799999999999</v>
      </c>
      <c r="O2611" s="44" t="s">
        <v>3479</v>
      </c>
      <c r="P2611" s="75" t="s">
        <v>11115</v>
      </c>
    </row>
    <row r="2612" spans="1:16" ht="13" customHeight="1" x14ac:dyDescent="0.15">
      <c r="A2612" s="44">
        <v>2611</v>
      </c>
      <c r="B2612" s="215" t="s">
        <v>6</v>
      </c>
      <c r="C2612" s="215">
        <v>11</v>
      </c>
      <c r="D2612" s="334" t="s">
        <v>2863</v>
      </c>
      <c r="E2612" s="340" t="s">
        <v>5960</v>
      </c>
      <c r="F2612" s="75">
        <v>0.92</v>
      </c>
      <c r="G2612" s="75">
        <v>1.5</v>
      </c>
      <c r="H2612" s="334">
        <v>-3.6212172654444715E-2</v>
      </c>
      <c r="I2612" s="334">
        <v>0.17609125905568124</v>
      </c>
      <c r="J2612" s="334" t="s">
        <v>7518</v>
      </c>
      <c r="K2612" s="334" t="s">
        <v>4968</v>
      </c>
      <c r="L2612" s="215">
        <v>40.284100000000002</v>
      </c>
      <c r="M2612" s="215">
        <v>15.953799999999999</v>
      </c>
      <c r="O2612" s="44" t="s">
        <v>3479</v>
      </c>
      <c r="P2612" s="75" t="s">
        <v>11115</v>
      </c>
    </row>
    <row r="2613" spans="1:16" ht="13" customHeight="1" x14ac:dyDescent="0.15">
      <c r="A2613" s="44">
        <v>2612</v>
      </c>
      <c r="B2613" s="215" t="s">
        <v>6</v>
      </c>
      <c r="C2613" s="215">
        <v>11</v>
      </c>
      <c r="D2613" s="334" t="s">
        <v>2863</v>
      </c>
      <c r="E2613" s="340" t="s">
        <v>5960</v>
      </c>
      <c r="F2613" s="75">
        <v>1.05</v>
      </c>
      <c r="G2613" s="75">
        <v>0.55000000000000004</v>
      </c>
      <c r="H2613" s="334">
        <v>2.1189299069938092E-2</v>
      </c>
      <c r="I2613" s="334">
        <v>-0.25963731050575611</v>
      </c>
      <c r="J2613" s="334" t="s">
        <v>7518</v>
      </c>
      <c r="K2613" s="334" t="s">
        <v>4968</v>
      </c>
      <c r="L2613" s="215">
        <v>40.284100000000002</v>
      </c>
      <c r="M2613" s="215">
        <v>15.953799999999999</v>
      </c>
      <c r="O2613" s="44" t="s">
        <v>3479</v>
      </c>
      <c r="P2613" s="75" t="s">
        <v>11115</v>
      </c>
    </row>
    <row r="2614" spans="1:16" ht="13" customHeight="1" x14ac:dyDescent="0.15">
      <c r="A2614" s="44">
        <v>2613</v>
      </c>
      <c r="B2614" s="215" t="s">
        <v>6</v>
      </c>
      <c r="C2614" s="215">
        <v>11</v>
      </c>
      <c r="D2614" s="334" t="s">
        <v>2863</v>
      </c>
      <c r="E2614" s="340" t="s">
        <v>5960</v>
      </c>
      <c r="F2614" s="75">
        <v>0.53</v>
      </c>
      <c r="G2614" s="75">
        <v>0.55000000000000004</v>
      </c>
      <c r="H2614" s="334">
        <v>-0.27572413039921095</v>
      </c>
      <c r="I2614" s="334">
        <v>-0.25963731050575611</v>
      </c>
      <c r="J2614" s="334" t="s">
        <v>7518</v>
      </c>
      <c r="K2614" s="334" t="s">
        <v>4968</v>
      </c>
      <c r="L2614" s="215">
        <v>40.284100000000002</v>
      </c>
      <c r="M2614" s="215">
        <v>15.953799999999999</v>
      </c>
      <c r="O2614" s="44" t="s">
        <v>3479</v>
      </c>
      <c r="P2614" s="75" t="s">
        <v>11115</v>
      </c>
    </row>
    <row r="2615" spans="1:16" ht="13" customHeight="1" x14ac:dyDescent="0.15">
      <c r="A2615" s="44">
        <v>2614</v>
      </c>
      <c r="B2615" s="215" t="s">
        <v>6</v>
      </c>
      <c r="C2615" s="215">
        <v>11</v>
      </c>
      <c r="D2615" s="334" t="s">
        <v>2863</v>
      </c>
      <c r="E2615" s="340" t="s">
        <v>5960</v>
      </c>
      <c r="F2615" s="75">
        <v>3.51</v>
      </c>
      <c r="G2615" s="75">
        <v>1.5</v>
      </c>
      <c r="H2615" s="334">
        <v>0.54530711646582408</v>
      </c>
      <c r="I2615" s="334">
        <v>0.17609125905568124</v>
      </c>
      <c r="J2615" s="334" t="s">
        <v>7518</v>
      </c>
      <c r="K2615" s="334" t="s">
        <v>4968</v>
      </c>
      <c r="L2615" s="215">
        <v>40.284100000000002</v>
      </c>
      <c r="M2615" s="215">
        <v>15.953799999999999</v>
      </c>
      <c r="O2615" s="44" t="s">
        <v>3479</v>
      </c>
      <c r="P2615" s="75" t="s">
        <v>11115</v>
      </c>
    </row>
    <row r="2616" spans="1:16" ht="13" customHeight="1" x14ac:dyDescent="0.15">
      <c r="A2616" s="44">
        <v>2615</v>
      </c>
      <c r="B2616" s="215" t="s">
        <v>6</v>
      </c>
      <c r="C2616" s="215">
        <v>11</v>
      </c>
      <c r="D2616" s="334" t="s">
        <v>2863</v>
      </c>
      <c r="E2616" s="340" t="s">
        <v>5960</v>
      </c>
      <c r="F2616" s="75">
        <v>7.81</v>
      </c>
      <c r="G2616" s="75">
        <v>11.25</v>
      </c>
      <c r="H2616" s="334">
        <v>0.89265103387730027</v>
      </c>
      <c r="I2616" s="334">
        <v>1.0511525224473812</v>
      </c>
      <c r="J2616" s="334" t="s">
        <v>7518</v>
      </c>
      <c r="K2616" s="334" t="s">
        <v>4968</v>
      </c>
      <c r="L2616" s="215">
        <v>40.284100000000002</v>
      </c>
      <c r="M2616" s="215">
        <v>15.953799999999999</v>
      </c>
      <c r="O2616" s="44" t="s">
        <v>3479</v>
      </c>
      <c r="P2616" s="75" t="s">
        <v>11115</v>
      </c>
    </row>
    <row r="2617" spans="1:16" ht="13" customHeight="1" x14ac:dyDescent="0.15">
      <c r="A2617" s="44">
        <v>2616</v>
      </c>
      <c r="B2617" s="215" t="s">
        <v>6</v>
      </c>
      <c r="C2617" s="215">
        <v>11</v>
      </c>
      <c r="D2617" s="334" t="s">
        <v>2863</v>
      </c>
      <c r="E2617" s="340" t="s">
        <v>5259</v>
      </c>
      <c r="F2617" s="75">
        <v>2.6524000000000001</v>
      </c>
      <c r="G2617" s="75">
        <v>2.766</v>
      </c>
      <c r="H2617" s="334">
        <v>0.42363901923997127</v>
      </c>
      <c r="I2617" s="334">
        <v>0.44185217577329178</v>
      </c>
      <c r="J2617" s="334" t="s">
        <v>5834</v>
      </c>
      <c r="K2617" s="334" t="s">
        <v>4968</v>
      </c>
      <c r="L2617" s="215">
        <v>45</v>
      </c>
      <c r="M2617" s="215">
        <v>-72.25</v>
      </c>
      <c r="O2617" s="44" t="s">
        <v>3479</v>
      </c>
      <c r="P2617" s="75" t="s">
        <v>11114</v>
      </c>
    </row>
    <row r="2618" spans="1:16" ht="13" customHeight="1" x14ac:dyDescent="0.15">
      <c r="A2618" s="44">
        <v>2617</v>
      </c>
      <c r="B2618" s="215" t="s">
        <v>6</v>
      </c>
      <c r="C2618" s="215">
        <v>11</v>
      </c>
      <c r="D2618" s="334" t="s">
        <v>2863</v>
      </c>
      <c r="E2618" s="340" t="s">
        <v>5259</v>
      </c>
      <c r="F2618" s="75">
        <v>6.0042</v>
      </c>
      <c r="G2618" s="75">
        <v>4.9119999999999999</v>
      </c>
      <c r="H2618" s="334">
        <v>0.77845515016845612</v>
      </c>
      <c r="I2618" s="334">
        <v>0.69125835813311121</v>
      </c>
      <c r="J2618" s="334" t="s">
        <v>5834</v>
      </c>
      <c r="K2618" s="334" t="s">
        <v>4968</v>
      </c>
      <c r="L2618" s="215">
        <v>45</v>
      </c>
      <c r="M2618" s="215">
        <v>-72.25</v>
      </c>
      <c r="O2618" s="44" t="s">
        <v>3479</v>
      </c>
      <c r="P2618" s="75" t="s">
        <v>11114</v>
      </c>
    </row>
    <row r="2619" spans="1:16" ht="13" customHeight="1" x14ac:dyDescent="0.15">
      <c r="A2619" s="44">
        <v>2618</v>
      </c>
      <c r="B2619" s="215" t="s">
        <v>6</v>
      </c>
      <c r="C2619" s="215">
        <v>11</v>
      </c>
      <c r="D2619" s="334" t="s">
        <v>2863</v>
      </c>
      <c r="E2619" s="340" t="s">
        <v>5259</v>
      </c>
      <c r="F2619" s="75">
        <v>5.4279999999999999</v>
      </c>
      <c r="G2619" s="75">
        <v>1.1140000000000001</v>
      </c>
      <c r="H2619" s="334">
        <v>0.73463983898769947</v>
      </c>
      <c r="I2619" s="334">
        <v>4.6885190837710138E-2</v>
      </c>
      <c r="J2619" s="334" t="s">
        <v>7519</v>
      </c>
      <c r="K2619" s="334" t="s">
        <v>4968</v>
      </c>
      <c r="L2619" s="215">
        <v>45</v>
      </c>
      <c r="M2619" s="215">
        <v>-72.25</v>
      </c>
      <c r="O2619" s="44" t="s">
        <v>3479</v>
      </c>
      <c r="P2619" s="75" t="s">
        <v>11114</v>
      </c>
    </row>
    <row r="2620" spans="1:16" ht="13" customHeight="1" x14ac:dyDescent="0.15">
      <c r="A2620" s="44">
        <v>2619</v>
      </c>
      <c r="B2620" s="215" t="s">
        <v>6</v>
      </c>
      <c r="C2620" s="215">
        <v>11</v>
      </c>
      <c r="D2620" s="334" t="s">
        <v>2863</v>
      </c>
      <c r="E2620" s="340" t="s">
        <v>5259</v>
      </c>
      <c r="F2620" s="75">
        <v>3.0390000000000001</v>
      </c>
      <c r="G2620" s="75">
        <v>5.6000000000000001E-2</v>
      </c>
      <c r="H2620" s="334">
        <v>0.4827307000799429</v>
      </c>
      <c r="I2620" s="334">
        <v>-1.2518119729937995</v>
      </c>
      <c r="J2620" s="334" t="s">
        <v>7519</v>
      </c>
      <c r="K2620" s="334" t="s">
        <v>4968</v>
      </c>
      <c r="L2620" s="215">
        <v>45</v>
      </c>
      <c r="M2620" s="215">
        <v>-72.25</v>
      </c>
      <c r="O2620" s="44" t="s">
        <v>3479</v>
      </c>
      <c r="P2620" s="75" t="s">
        <v>11114</v>
      </c>
    </row>
    <row r="2621" spans="1:16" ht="13" customHeight="1" x14ac:dyDescent="0.15">
      <c r="A2621" s="44">
        <v>2620</v>
      </c>
      <c r="B2621" s="215" t="s">
        <v>6</v>
      </c>
      <c r="C2621" s="215">
        <v>11</v>
      </c>
      <c r="D2621" s="334" t="s">
        <v>2863</v>
      </c>
      <c r="E2621" s="340" t="s">
        <v>5259</v>
      </c>
      <c r="F2621" s="75">
        <v>3.6739999999999999</v>
      </c>
      <c r="G2621" s="75">
        <v>2.5550000000000002</v>
      </c>
      <c r="H2621" s="334">
        <v>0.56513915196978948</v>
      </c>
      <c r="I2621" s="334">
        <v>0.40739090447073156</v>
      </c>
      <c r="J2621" s="334" t="s">
        <v>7519</v>
      </c>
      <c r="K2621" s="334" t="s">
        <v>4968</v>
      </c>
      <c r="L2621" s="215">
        <v>45</v>
      </c>
      <c r="M2621" s="215">
        <v>-72.25</v>
      </c>
      <c r="O2621" s="44" t="s">
        <v>3479</v>
      </c>
      <c r="P2621" s="75" t="s">
        <v>11114</v>
      </c>
    </row>
    <row r="2622" spans="1:16" ht="13" customHeight="1" x14ac:dyDescent="0.15">
      <c r="A2622" s="44">
        <v>2621</v>
      </c>
      <c r="B2622" s="215" t="s">
        <v>6</v>
      </c>
      <c r="C2622" s="215">
        <v>11</v>
      </c>
      <c r="D2622" s="334" t="s">
        <v>2863</v>
      </c>
      <c r="E2622" s="340" t="s">
        <v>5259</v>
      </c>
      <c r="F2622" s="75">
        <v>3.0670000000000002</v>
      </c>
      <c r="G2622" s="75">
        <v>3.0760000000000001</v>
      </c>
      <c r="H2622" s="334">
        <v>0.4867137759824855</v>
      </c>
      <c r="I2622" s="334">
        <v>0.48798633112939344</v>
      </c>
      <c r="J2622" s="334" t="s">
        <v>7519</v>
      </c>
      <c r="K2622" s="334" t="s">
        <v>4968</v>
      </c>
      <c r="L2622" s="215">
        <v>45</v>
      </c>
      <c r="M2622" s="215">
        <v>-72.25</v>
      </c>
      <c r="O2622" s="44" t="s">
        <v>3479</v>
      </c>
      <c r="P2622" s="75" t="s">
        <v>11114</v>
      </c>
    </row>
    <row r="2623" spans="1:16" ht="13" customHeight="1" x14ac:dyDescent="0.15">
      <c r="A2623" s="44">
        <v>2622</v>
      </c>
      <c r="B2623" s="215" t="s">
        <v>6</v>
      </c>
      <c r="C2623" s="215">
        <v>11</v>
      </c>
      <c r="D2623" s="334" t="s">
        <v>2863</v>
      </c>
      <c r="E2623" s="340" t="s">
        <v>5259</v>
      </c>
      <c r="F2623" s="75">
        <v>6.5350000000000001</v>
      </c>
      <c r="G2623" s="75">
        <v>2.911</v>
      </c>
      <c r="H2623" s="334">
        <v>0.81524559191656309</v>
      </c>
      <c r="I2623" s="334">
        <v>0.46404220543881081</v>
      </c>
      <c r="J2623" s="334" t="s">
        <v>7519</v>
      </c>
      <c r="K2623" s="334" t="s">
        <v>4968</v>
      </c>
      <c r="L2623" s="215">
        <v>45</v>
      </c>
      <c r="M2623" s="215">
        <v>-72.25</v>
      </c>
      <c r="O2623" s="44" t="s">
        <v>3479</v>
      </c>
      <c r="P2623" s="75" t="s">
        <v>11114</v>
      </c>
    </row>
    <row r="2624" spans="1:16" ht="13" customHeight="1" x14ac:dyDescent="0.15">
      <c r="A2624" s="44">
        <v>2623</v>
      </c>
      <c r="B2624" s="215" t="s">
        <v>6</v>
      </c>
      <c r="C2624" s="215">
        <v>11</v>
      </c>
      <c r="D2624" s="334" t="s">
        <v>2863</v>
      </c>
      <c r="E2624" s="340" t="s">
        <v>5259</v>
      </c>
      <c r="F2624" s="75">
        <v>6.8289999999999997</v>
      </c>
      <c r="G2624" s="75">
        <v>2.911</v>
      </c>
      <c r="H2624" s="334">
        <v>0.83435711271840507</v>
      </c>
      <c r="I2624" s="334">
        <v>0.46404220543881081</v>
      </c>
      <c r="J2624" s="334" t="s">
        <v>7519</v>
      </c>
      <c r="K2624" s="334" t="s">
        <v>4968</v>
      </c>
      <c r="L2624" s="215">
        <v>45</v>
      </c>
      <c r="M2624" s="215">
        <v>-72.25</v>
      </c>
      <c r="O2624" s="44" t="s">
        <v>3479</v>
      </c>
      <c r="P2624" s="75" t="s">
        <v>11114</v>
      </c>
    </row>
    <row r="2625" spans="1:16" ht="13" customHeight="1" x14ac:dyDescent="0.15">
      <c r="A2625" s="44">
        <v>2624</v>
      </c>
      <c r="B2625" s="215" t="s">
        <v>6</v>
      </c>
      <c r="C2625" s="215">
        <v>11</v>
      </c>
      <c r="D2625" s="334" t="s">
        <v>2863</v>
      </c>
      <c r="E2625" s="340" t="s">
        <v>5259</v>
      </c>
      <c r="F2625" s="75">
        <v>4.1980000000000004</v>
      </c>
      <c r="G2625" s="75">
        <v>2.5329999999999999</v>
      </c>
      <c r="H2625" s="334">
        <v>0.62304243424638173</v>
      </c>
      <c r="I2625" s="334">
        <v>0.40363518979054797</v>
      </c>
      <c r="J2625" s="334" t="s">
        <v>7519</v>
      </c>
      <c r="K2625" s="334" t="s">
        <v>4968</v>
      </c>
      <c r="L2625" s="215">
        <v>45</v>
      </c>
      <c r="M2625" s="215">
        <v>-72.25</v>
      </c>
      <c r="O2625" s="44" t="s">
        <v>3479</v>
      </c>
      <c r="P2625" s="75" t="s">
        <v>11114</v>
      </c>
    </row>
    <row r="2626" spans="1:16" ht="13" customHeight="1" x14ac:dyDescent="0.15">
      <c r="A2626" s="44">
        <v>2625</v>
      </c>
      <c r="B2626" s="215" t="s">
        <v>6</v>
      </c>
      <c r="C2626" s="215">
        <v>11</v>
      </c>
      <c r="D2626" s="334" t="s">
        <v>2863</v>
      </c>
      <c r="E2626" s="340" t="s">
        <v>5259</v>
      </c>
      <c r="F2626" s="75">
        <v>4.476</v>
      </c>
      <c r="G2626" s="75">
        <v>0.67500000000000004</v>
      </c>
      <c r="H2626" s="334">
        <v>0.65089007785631248</v>
      </c>
      <c r="I2626" s="334">
        <v>-0.17069622716897506</v>
      </c>
      <c r="J2626" s="334" t="s">
        <v>7519</v>
      </c>
      <c r="K2626" s="334" t="s">
        <v>4968</v>
      </c>
      <c r="L2626" s="215">
        <v>45</v>
      </c>
      <c r="M2626" s="215">
        <v>-72.25</v>
      </c>
      <c r="O2626" s="44" t="s">
        <v>3479</v>
      </c>
      <c r="P2626" s="75" t="s">
        <v>11114</v>
      </c>
    </row>
    <row r="2627" spans="1:16" ht="13" customHeight="1" x14ac:dyDescent="0.15">
      <c r="A2627" s="44">
        <v>2626</v>
      </c>
      <c r="B2627" s="215" t="s">
        <v>6</v>
      </c>
      <c r="C2627" s="215">
        <v>11</v>
      </c>
      <c r="D2627" s="334" t="s">
        <v>2863</v>
      </c>
      <c r="E2627" s="340" t="s">
        <v>5259</v>
      </c>
      <c r="F2627" s="75">
        <v>2.0670000000000002</v>
      </c>
      <c r="G2627" s="75">
        <v>3.7869999999999999</v>
      </c>
      <c r="H2627" s="334">
        <v>0.31534047662728831</v>
      </c>
      <c r="I2627" s="334">
        <v>0.57829530512082628</v>
      </c>
      <c r="J2627" s="334" t="s">
        <v>7519</v>
      </c>
      <c r="K2627" s="334" t="s">
        <v>4968</v>
      </c>
      <c r="L2627" s="215">
        <v>45</v>
      </c>
      <c r="M2627" s="215">
        <v>-72.25</v>
      </c>
      <c r="O2627" s="44" t="s">
        <v>3479</v>
      </c>
      <c r="P2627" s="75" t="s">
        <v>11114</v>
      </c>
    </row>
    <row r="2628" spans="1:16" ht="13" customHeight="1" x14ac:dyDescent="0.15">
      <c r="A2628" s="44">
        <v>2627</v>
      </c>
      <c r="B2628" s="215" t="s">
        <v>6</v>
      </c>
      <c r="C2628" s="215">
        <v>11</v>
      </c>
      <c r="D2628" s="334" t="s">
        <v>2863</v>
      </c>
      <c r="E2628" s="340" t="s">
        <v>5259</v>
      </c>
      <c r="F2628" s="75">
        <v>2.887</v>
      </c>
      <c r="G2628" s="75">
        <v>1.6839999999999999</v>
      </c>
      <c r="H2628" s="334">
        <v>0.46044678388072047</v>
      </c>
      <c r="I2628" s="334">
        <v>0.22634208716363069</v>
      </c>
      <c r="J2628" s="334" t="s">
        <v>7519</v>
      </c>
      <c r="K2628" s="334" t="s">
        <v>4968</v>
      </c>
      <c r="L2628" s="215">
        <v>45</v>
      </c>
      <c r="M2628" s="215">
        <v>-72.25</v>
      </c>
      <c r="O2628" s="44" t="s">
        <v>3479</v>
      </c>
      <c r="P2628" s="75" t="s">
        <v>11114</v>
      </c>
    </row>
    <row r="2629" spans="1:16" ht="13" customHeight="1" x14ac:dyDescent="0.15">
      <c r="A2629" s="44">
        <v>2628</v>
      </c>
      <c r="B2629" s="215" t="s">
        <v>6</v>
      </c>
      <c r="C2629" s="215">
        <v>11</v>
      </c>
      <c r="D2629" s="334" t="s">
        <v>2863</v>
      </c>
      <c r="E2629" s="340" t="s">
        <v>5259</v>
      </c>
      <c r="F2629" s="75">
        <v>5.0309999999999997</v>
      </c>
      <c r="G2629" s="75">
        <v>5.1559999999999997</v>
      </c>
      <c r="H2629" s="334">
        <v>0.70165431732574812</v>
      </c>
      <c r="I2629" s="334">
        <v>0.71231290868136543</v>
      </c>
      <c r="J2629" s="334" t="s">
        <v>7519</v>
      </c>
      <c r="K2629" s="334" t="s">
        <v>4968</v>
      </c>
      <c r="L2629" s="215">
        <v>45</v>
      </c>
      <c r="M2629" s="215">
        <v>-72.25</v>
      </c>
      <c r="O2629" s="44" t="s">
        <v>3479</v>
      </c>
      <c r="P2629" s="75" t="s">
        <v>11114</v>
      </c>
    </row>
    <row r="2630" spans="1:16" ht="13" customHeight="1" x14ac:dyDescent="0.15">
      <c r="A2630" s="44">
        <v>2629</v>
      </c>
      <c r="B2630" s="215" t="s">
        <v>6</v>
      </c>
      <c r="C2630" s="215">
        <v>11</v>
      </c>
      <c r="D2630" s="334" t="s">
        <v>2863</v>
      </c>
      <c r="E2630" s="340" t="s">
        <v>5259</v>
      </c>
      <c r="F2630" s="75">
        <v>4.9779999999999998</v>
      </c>
      <c r="G2630" s="75">
        <v>5.915</v>
      </c>
      <c r="H2630" s="334">
        <v>0.69705489227257444</v>
      </c>
      <c r="I2630" s="334">
        <v>0.77195474896394922</v>
      </c>
      <c r="J2630" s="334" t="s">
        <v>7519</v>
      </c>
      <c r="K2630" s="334" t="s">
        <v>4968</v>
      </c>
      <c r="L2630" s="215">
        <v>45</v>
      </c>
      <c r="M2630" s="215">
        <v>-72.25</v>
      </c>
      <c r="O2630" s="44" t="s">
        <v>3479</v>
      </c>
      <c r="P2630" s="75" t="s">
        <v>11114</v>
      </c>
    </row>
    <row r="2631" spans="1:16" ht="13" customHeight="1" x14ac:dyDescent="0.15">
      <c r="A2631" s="44">
        <v>2630</v>
      </c>
      <c r="B2631" s="215" t="s">
        <v>6</v>
      </c>
      <c r="C2631" s="215">
        <v>11</v>
      </c>
      <c r="D2631" s="334" t="s">
        <v>2863</v>
      </c>
      <c r="E2631" s="340" t="s">
        <v>5259</v>
      </c>
      <c r="F2631" s="75">
        <v>4.8760000000000003</v>
      </c>
      <c r="G2631" s="75">
        <v>0.48249999999999998</v>
      </c>
      <c r="H2631" s="334">
        <v>0.68806369694634439</v>
      </c>
      <c r="I2631" s="334">
        <v>-0.31650268232018863</v>
      </c>
      <c r="J2631" s="334" t="s">
        <v>7519</v>
      </c>
      <c r="K2631" s="334" t="s">
        <v>4968</v>
      </c>
      <c r="L2631" s="215">
        <v>45</v>
      </c>
      <c r="M2631" s="215">
        <v>-72.25</v>
      </c>
      <c r="O2631" s="44" t="s">
        <v>3479</v>
      </c>
      <c r="P2631" s="75" t="s">
        <v>11114</v>
      </c>
    </row>
    <row r="2632" spans="1:16" ht="13" customHeight="1" x14ac:dyDescent="0.15">
      <c r="A2632" s="44">
        <v>2631</v>
      </c>
      <c r="B2632" s="215" t="s">
        <v>6</v>
      </c>
      <c r="C2632" s="215">
        <v>11</v>
      </c>
      <c r="D2632" s="334" t="s">
        <v>2863</v>
      </c>
      <c r="E2632" s="340" t="s">
        <v>5259</v>
      </c>
      <c r="F2632" s="75">
        <v>2.0070000000000001</v>
      </c>
      <c r="G2632" s="75">
        <v>3.8660000000000001</v>
      </c>
      <c r="H2632" s="334">
        <v>0.30254737248748559</v>
      </c>
      <c r="I2632" s="334">
        <v>0.58726184969253425</v>
      </c>
      <c r="J2632" s="334" t="s">
        <v>7519</v>
      </c>
      <c r="K2632" s="334" t="s">
        <v>4968</v>
      </c>
      <c r="L2632" s="215">
        <v>45</v>
      </c>
      <c r="M2632" s="215">
        <v>-72.25</v>
      </c>
      <c r="O2632" s="44" t="s">
        <v>3479</v>
      </c>
      <c r="P2632" s="75" t="s">
        <v>11114</v>
      </c>
    </row>
    <row r="2633" spans="1:16" ht="13" customHeight="1" x14ac:dyDescent="0.15">
      <c r="A2633" s="44">
        <v>2632</v>
      </c>
      <c r="B2633" s="215" t="s">
        <v>6</v>
      </c>
      <c r="C2633" s="215">
        <v>11</v>
      </c>
      <c r="D2633" s="334" t="s">
        <v>2863</v>
      </c>
      <c r="E2633" s="340" t="s">
        <v>5259</v>
      </c>
      <c r="F2633" s="75">
        <v>1.819</v>
      </c>
      <c r="G2633" s="75">
        <v>5.6035000000000004</v>
      </c>
      <c r="H2633" s="112">
        <v>0.25983269906348355</v>
      </c>
      <c r="I2633" s="112">
        <v>0.74845937626957537</v>
      </c>
      <c r="J2633" s="334" t="s">
        <v>7519</v>
      </c>
      <c r="K2633" s="334" t="s">
        <v>4968</v>
      </c>
      <c r="L2633" s="215">
        <v>45</v>
      </c>
      <c r="M2633" s="215">
        <v>-72.25</v>
      </c>
      <c r="O2633" s="44" t="s">
        <v>3479</v>
      </c>
      <c r="P2633" s="75" t="s">
        <v>11114</v>
      </c>
    </row>
    <row r="2634" spans="1:16" ht="13" customHeight="1" x14ac:dyDescent="0.15">
      <c r="A2634" s="44">
        <v>2633</v>
      </c>
      <c r="B2634" s="215" t="s">
        <v>6</v>
      </c>
      <c r="C2634" s="215">
        <v>15</v>
      </c>
      <c r="D2634" s="334" t="s">
        <v>2863</v>
      </c>
      <c r="E2634" s="334" t="s">
        <v>11088</v>
      </c>
      <c r="F2634" s="75">
        <v>2.505907587137101E-2</v>
      </c>
      <c r="G2634" s="75">
        <v>3.5246133148592609E-3</v>
      </c>
      <c r="H2634" s="112">
        <v>-1.601034948958965</v>
      </c>
      <c r="I2634" s="112">
        <v>-2.4528885224838173</v>
      </c>
      <c r="J2634" s="334" t="s">
        <v>8626</v>
      </c>
      <c r="K2634" s="334" t="s">
        <v>4968</v>
      </c>
      <c r="O2634" s="44" t="s">
        <v>3378</v>
      </c>
      <c r="P2634" s="75" t="s">
        <v>5336</v>
      </c>
    </row>
    <row r="2635" spans="1:16" ht="13" customHeight="1" x14ac:dyDescent="0.15">
      <c r="A2635" s="44">
        <v>2634</v>
      </c>
      <c r="B2635" s="215" t="s">
        <v>6</v>
      </c>
      <c r="C2635" s="215">
        <v>15</v>
      </c>
      <c r="D2635" s="334" t="s">
        <v>2863</v>
      </c>
      <c r="E2635" s="334" t="s">
        <v>11089</v>
      </c>
      <c r="F2635" s="75">
        <v>1.4545350756862559E-2</v>
      </c>
      <c r="G2635" s="75">
        <v>1.4086844198123475E-3</v>
      </c>
      <c r="H2635" s="112">
        <v>-1.8372758014067352</v>
      </c>
      <c r="I2635" s="112">
        <v>-2.8511862887109247</v>
      </c>
      <c r="J2635" s="334" t="s">
        <v>8626</v>
      </c>
      <c r="K2635" s="334" t="s">
        <v>4968</v>
      </c>
      <c r="O2635" s="44" t="s">
        <v>3378</v>
      </c>
      <c r="P2635" s="75" t="s">
        <v>5336</v>
      </c>
    </row>
    <row r="2636" spans="1:16" ht="13" customHeight="1" x14ac:dyDescent="0.15">
      <c r="A2636" s="44">
        <v>2635</v>
      </c>
      <c r="B2636" s="215" t="s">
        <v>6</v>
      </c>
      <c r="C2636" s="215">
        <v>15</v>
      </c>
      <c r="D2636" s="334" t="s">
        <v>2863</v>
      </c>
      <c r="E2636" s="334" t="s">
        <v>11090</v>
      </c>
      <c r="F2636" s="75">
        <v>2.5497622734122233E-2</v>
      </c>
      <c r="G2636" s="75">
        <v>2.4021106518874085E-3</v>
      </c>
      <c r="H2636" s="112">
        <v>-1.5935003090397939</v>
      </c>
      <c r="I2636" s="112">
        <v>-2.6194069909392446</v>
      </c>
      <c r="J2636" s="334" t="s">
        <v>8626</v>
      </c>
      <c r="K2636" s="334" t="s">
        <v>4968</v>
      </c>
      <c r="O2636" s="44" t="s">
        <v>3378</v>
      </c>
      <c r="P2636" s="75" t="s">
        <v>5336</v>
      </c>
    </row>
    <row r="2637" spans="1:16" ht="13" customHeight="1" x14ac:dyDescent="0.15">
      <c r="A2637" s="44">
        <v>2636</v>
      </c>
      <c r="B2637" s="215" t="s">
        <v>6</v>
      </c>
      <c r="C2637" s="215">
        <v>15</v>
      </c>
      <c r="D2637" s="334" t="s">
        <v>2863</v>
      </c>
      <c r="E2637" s="334" t="s">
        <v>5027</v>
      </c>
      <c r="F2637" s="75">
        <v>2.6868457440835387E-2</v>
      </c>
      <c r="G2637" s="75">
        <v>4.6749794915121037E-3</v>
      </c>
      <c r="H2637" s="112">
        <v>-1.5707572663604132</v>
      </c>
      <c r="I2637" s="112">
        <v>-2.3302202899770594</v>
      </c>
      <c r="J2637" s="334" t="s">
        <v>8626</v>
      </c>
      <c r="K2637" s="334" t="s">
        <v>4968</v>
      </c>
      <c r="O2637" s="44" t="s">
        <v>3378</v>
      </c>
      <c r="P2637" s="75" t="s">
        <v>5336</v>
      </c>
    </row>
    <row r="2638" spans="1:16" ht="13" customHeight="1" x14ac:dyDescent="0.15">
      <c r="A2638" s="44">
        <v>2637</v>
      </c>
      <c r="B2638" s="215" t="s">
        <v>6</v>
      </c>
      <c r="C2638" s="215">
        <v>15</v>
      </c>
      <c r="D2638" s="334" t="s">
        <v>2863</v>
      </c>
      <c r="E2638" s="334" t="s">
        <v>11169</v>
      </c>
      <c r="F2638" s="75">
        <v>2.0691056646121832E-2</v>
      </c>
      <c r="G2638" s="75">
        <v>4.2219635136809906E-3</v>
      </c>
      <c r="H2638" s="112">
        <v>-1.6842173303172305</v>
      </c>
      <c r="I2638" s="112">
        <v>-2.3744855241964062</v>
      </c>
      <c r="J2638" s="334" t="s">
        <v>8626</v>
      </c>
      <c r="K2638" s="334" t="s">
        <v>4968</v>
      </c>
      <c r="O2638" s="44" t="s">
        <v>3378</v>
      </c>
      <c r="P2638" s="75" t="s">
        <v>5336</v>
      </c>
    </row>
    <row r="2639" spans="1:16" ht="13" customHeight="1" x14ac:dyDescent="0.15">
      <c r="A2639" s="44">
        <v>2638</v>
      </c>
      <c r="B2639" s="215" t="s">
        <v>6</v>
      </c>
      <c r="C2639" s="215">
        <v>15</v>
      </c>
      <c r="D2639" s="334" t="s">
        <v>2863</v>
      </c>
      <c r="E2639" s="334" t="s">
        <v>11170</v>
      </c>
      <c r="F2639" s="75">
        <v>2.5898934532674937E-2</v>
      </c>
      <c r="G2639" s="75">
        <v>4.6172121303774807E-2</v>
      </c>
      <c r="H2639" s="112">
        <v>-1.5867181021773562</v>
      </c>
      <c r="I2639" s="112">
        <v>-1.3356201720297476</v>
      </c>
      <c r="J2639" s="334" t="s">
        <v>8626</v>
      </c>
      <c r="K2639" s="334" t="s">
        <v>4968</v>
      </c>
      <c r="O2639" s="44" t="s">
        <v>3378</v>
      </c>
      <c r="P2639" s="75" t="s">
        <v>5336</v>
      </c>
    </row>
    <row r="2640" spans="1:16" ht="13" customHeight="1" x14ac:dyDescent="0.15">
      <c r="A2640" s="44">
        <v>2639</v>
      </c>
      <c r="B2640" s="215" t="s">
        <v>6</v>
      </c>
      <c r="C2640" s="215">
        <v>15</v>
      </c>
      <c r="D2640" s="334" t="s">
        <v>2863</v>
      </c>
      <c r="E2640" s="334" t="s">
        <v>11171</v>
      </c>
      <c r="F2640" s="75">
        <v>2.8841670421897048E-2</v>
      </c>
      <c r="G2640" s="75">
        <v>7.185963513680991E-3</v>
      </c>
      <c r="H2640" s="112">
        <v>-1.5399795902076758</v>
      </c>
      <c r="I2640" s="112">
        <v>-2.14351499223118</v>
      </c>
      <c r="J2640" s="334" t="s">
        <v>8626</v>
      </c>
      <c r="K2640" s="334" t="s">
        <v>4968</v>
      </c>
      <c r="O2640" s="44" t="s">
        <v>3378</v>
      </c>
      <c r="P2640" s="75" t="s">
        <v>5336</v>
      </c>
    </row>
    <row r="2641" spans="1:16" ht="13" customHeight="1" x14ac:dyDescent="0.15">
      <c r="A2641" s="44">
        <v>2640</v>
      </c>
      <c r="B2641" s="215" t="s">
        <v>6</v>
      </c>
      <c r="C2641" s="215">
        <v>15</v>
      </c>
      <c r="D2641" s="334" t="s">
        <v>2863</v>
      </c>
      <c r="E2641" s="334" t="s">
        <v>11172</v>
      </c>
      <c r="F2641" s="75">
        <v>0.14861328156799</v>
      </c>
      <c r="G2641" s="75">
        <v>6.169205325943704E-3</v>
      </c>
      <c r="H2641" s="112">
        <v>-0.82794237594601316</v>
      </c>
      <c r="I2641" s="112">
        <v>-2.2097707751539137</v>
      </c>
      <c r="J2641" s="334" t="s">
        <v>8626</v>
      </c>
      <c r="K2641" s="334" t="s">
        <v>4968</v>
      </c>
      <c r="O2641" s="44" t="s">
        <v>3378</v>
      </c>
      <c r="P2641" s="75" t="s">
        <v>5336</v>
      </c>
    </row>
    <row r="2642" spans="1:16" ht="13" customHeight="1" x14ac:dyDescent="0.15">
      <c r="A2642" s="44">
        <v>2641</v>
      </c>
      <c r="B2642" s="215" t="s">
        <v>6</v>
      </c>
      <c r="C2642" s="215">
        <v>15</v>
      </c>
      <c r="D2642" s="334" t="s">
        <v>2863</v>
      </c>
      <c r="E2642" s="334" t="s">
        <v>11173</v>
      </c>
      <c r="F2642" s="75">
        <v>0.19558091397324248</v>
      </c>
      <c r="G2642" s="75">
        <v>6.5652487375631686E-3</v>
      </c>
      <c r="H2642" s="112">
        <v>-0.70867352869224953</v>
      </c>
      <c r="I2642" s="112">
        <v>-2.1827488151488015</v>
      </c>
      <c r="J2642" s="334" t="s">
        <v>8626</v>
      </c>
      <c r="K2642" s="334" t="s">
        <v>4968</v>
      </c>
      <c r="O2642" s="44" t="s">
        <v>3378</v>
      </c>
      <c r="P2642" s="75" t="s">
        <v>5336</v>
      </c>
    </row>
    <row r="2643" spans="1:16" ht="13" customHeight="1" x14ac:dyDescent="0.15">
      <c r="A2643" s="44">
        <v>2642</v>
      </c>
      <c r="B2643" s="215" t="s">
        <v>6</v>
      </c>
      <c r="C2643" s="215">
        <v>15</v>
      </c>
      <c r="D2643" s="334" t="s">
        <v>2863</v>
      </c>
      <c r="E2643" s="334" t="s">
        <v>11173</v>
      </c>
      <c r="F2643" s="75">
        <v>0.24759507669867545</v>
      </c>
      <c r="G2643" s="75">
        <v>7.5040159778311131E-3</v>
      </c>
      <c r="H2643" s="112">
        <v>-0.606257995289464</v>
      </c>
      <c r="I2643" s="112">
        <v>-2.1247062499119749</v>
      </c>
      <c r="J2643" s="334" t="s">
        <v>8626</v>
      </c>
      <c r="K2643" s="334" t="s">
        <v>4968</v>
      </c>
      <c r="O2643" s="44" t="s">
        <v>3378</v>
      </c>
      <c r="P2643" s="75" t="s">
        <v>5336</v>
      </c>
    </row>
    <row r="2644" spans="1:16" ht="13" customHeight="1" x14ac:dyDescent="0.15">
      <c r="A2644" s="44">
        <v>2643</v>
      </c>
      <c r="B2644" s="215" t="s">
        <v>6</v>
      </c>
      <c r="C2644" s="215">
        <v>15</v>
      </c>
      <c r="D2644" s="334" t="s">
        <v>2863</v>
      </c>
      <c r="E2644" s="334" t="s">
        <v>11174</v>
      </c>
      <c r="F2644" s="75">
        <v>0.18599737918143888</v>
      </c>
      <c r="G2644" s="75">
        <v>7.8861741655684003E-3</v>
      </c>
      <c r="H2644" s="112">
        <v>-0.73049317521788015</v>
      </c>
      <c r="I2644" s="112">
        <v>-2.1031336357956327</v>
      </c>
      <c r="J2644" s="334" t="s">
        <v>8626</v>
      </c>
      <c r="K2644" s="334" t="s">
        <v>4968</v>
      </c>
      <c r="O2644" s="44" t="s">
        <v>3378</v>
      </c>
      <c r="P2644" s="75" t="s">
        <v>5336</v>
      </c>
    </row>
    <row r="2645" spans="1:16" ht="13" customHeight="1" x14ac:dyDescent="0.15">
      <c r="A2645" s="44">
        <v>2644</v>
      </c>
      <c r="B2645" s="215" t="s">
        <v>6</v>
      </c>
      <c r="C2645" s="215">
        <v>15</v>
      </c>
      <c r="D2645" s="334" t="s">
        <v>2863</v>
      </c>
      <c r="E2645" s="334" t="s">
        <v>11089</v>
      </c>
      <c r="F2645" s="75">
        <v>4.3227961215414501E-2</v>
      </c>
      <c r="G2645" s="75">
        <v>9.2800266297185206E-3</v>
      </c>
      <c r="H2645" s="112">
        <v>-1.3642352468576282</v>
      </c>
      <c r="I2645" s="112">
        <v>-2.0324507775394123</v>
      </c>
      <c r="J2645" s="334" t="s">
        <v>8626</v>
      </c>
      <c r="K2645" s="334" t="s">
        <v>4968</v>
      </c>
      <c r="O2645" s="44" t="s">
        <v>3378</v>
      </c>
      <c r="P2645" s="75" t="s">
        <v>5336</v>
      </c>
    </row>
    <row r="2646" spans="1:16" ht="13" customHeight="1" x14ac:dyDescent="0.15">
      <c r="A2646" s="44">
        <v>2645</v>
      </c>
      <c r="B2646" s="215" t="s">
        <v>6</v>
      </c>
      <c r="C2646" s="215">
        <v>15</v>
      </c>
      <c r="D2646" s="334" t="s">
        <v>2863</v>
      </c>
      <c r="E2646" s="334" t="s">
        <v>11069</v>
      </c>
      <c r="F2646" s="75">
        <v>3.3257360991416893E-2</v>
      </c>
      <c r="G2646" s="75">
        <v>1.4724289745756054E-2</v>
      </c>
      <c r="H2646" s="112">
        <v>-1.4781122154994388</v>
      </c>
      <c r="I2646" s="112">
        <v>-1.8319656450595936</v>
      </c>
      <c r="J2646" s="334" t="s">
        <v>8626</v>
      </c>
      <c r="K2646" s="334" t="s">
        <v>4968</v>
      </c>
      <c r="O2646" s="44" t="s">
        <v>3378</v>
      </c>
      <c r="P2646" s="75" t="s">
        <v>5336</v>
      </c>
    </row>
    <row r="2647" spans="1:16" ht="13" customHeight="1" x14ac:dyDescent="0.15">
      <c r="A2647" s="44">
        <v>2646</v>
      </c>
      <c r="B2647" s="215" t="s">
        <v>6</v>
      </c>
      <c r="C2647" s="215">
        <v>15</v>
      </c>
      <c r="D2647" s="334" t="s">
        <v>2863</v>
      </c>
      <c r="E2647" s="334" t="s">
        <v>11070</v>
      </c>
      <c r="F2647" s="75">
        <v>3.1104537358023016E-2</v>
      </c>
      <c r="G2647" s="75">
        <v>1.083888441981235E-2</v>
      </c>
      <c r="H2647" s="112">
        <v>-1.5071762538728928</v>
      </c>
      <c r="I2647" s="112">
        <v>-1.9650154147765597</v>
      </c>
      <c r="J2647" s="334" t="s">
        <v>8626</v>
      </c>
      <c r="K2647" s="334" t="s">
        <v>4968</v>
      </c>
      <c r="O2647" s="44" t="s">
        <v>3378</v>
      </c>
      <c r="P2647" s="75" t="s">
        <v>5336</v>
      </c>
    </row>
    <row r="2648" spans="1:16" ht="13" customHeight="1" x14ac:dyDescent="0.15">
      <c r="A2648" s="44">
        <v>2647</v>
      </c>
      <c r="B2648" s="215" t="s">
        <v>6</v>
      </c>
      <c r="C2648" s="215">
        <v>15</v>
      </c>
      <c r="D2648" s="334" t="s">
        <v>2863</v>
      </c>
      <c r="E2648" s="334" t="s">
        <v>11037</v>
      </c>
      <c r="F2648" s="75">
        <v>0.89612201449353823</v>
      </c>
      <c r="G2648" s="75">
        <v>1.8962176828540251E-2</v>
      </c>
      <c r="H2648" s="112">
        <v>-4.7632853492381916E-2</v>
      </c>
      <c r="I2648" s="112">
        <v>-1.7221118078019262</v>
      </c>
      <c r="J2648" s="334" t="s">
        <v>8626</v>
      </c>
      <c r="K2648" s="334" t="s">
        <v>4968</v>
      </c>
      <c r="O2648" s="44" t="s">
        <v>3378</v>
      </c>
      <c r="P2648" s="75" t="s">
        <v>5336</v>
      </c>
    </row>
    <row r="2649" spans="1:16" ht="13" customHeight="1" x14ac:dyDescent="0.15">
      <c r="A2649" s="44">
        <v>2648</v>
      </c>
      <c r="B2649" s="215" t="s">
        <v>6</v>
      </c>
      <c r="C2649" s="215">
        <v>15</v>
      </c>
      <c r="D2649" s="334" t="s">
        <v>2863</v>
      </c>
      <c r="E2649" s="334" t="s">
        <v>11089</v>
      </c>
      <c r="F2649" s="75">
        <v>0.19541064179126874</v>
      </c>
      <c r="G2649" s="75">
        <v>4.4534308127013748E-2</v>
      </c>
      <c r="H2649" s="112">
        <v>-0.70905178890087717</v>
      </c>
      <c r="I2649" s="112">
        <v>-1.3513052903776703</v>
      </c>
      <c r="J2649" s="334" t="s">
        <v>8626</v>
      </c>
      <c r="K2649" s="334" t="s">
        <v>4968</v>
      </c>
      <c r="O2649" s="44" t="s">
        <v>3378</v>
      </c>
      <c r="P2649" s="75" t="s">
        <v>5336</v>
      </c>
    </row>
    <row r="2650" spans="1:16" ht="13" customHeight="1" x14ac:dyDescent="0.15">
      <c r="A2650" s="44">
        <v>2649</v>
      </c>
      <c r="B2650" s="215" t="s">
        <v>6</v>
      </c>
      <c r="C2650" s="215">
        <v>15</v>
      </c>
      <c r="D2650" s="334" t="s">
        <v>2863</v>
      </c>
      <c r="E2650" s="334" t="s">
        <v>11172</v>
      </c>
      <c r="F2650" s="75">
        <v>2.5664004432992528E-2</v>
      </c>
      <c r="G2650" s="75">
        <v>7.5666168839624709E-2</v>
      </c>
      <c r="H2650" s="112">
        <v>-1.5906755783794082</v>
      </c>
      <c r="I2650" s="112">
        <v>-1.1210982548514097</v>
      </c>
      <c r="J2650" s="334" t="s">
        <v>8626</v>
      </c>
      <c r="K2650" s="334" t="s">
        <v>4968</v>
      </c>
      <c r="O2650" s="44" t="s">
        <v>3378</v>
      </c>
      <c r="P2650" s="75" t="s">
        <v>5336</v>
      </c>
    </row>
    <row r="2651" spans="1:16" ht="13" customHeight="1" x14ac:dyDescent="0.15">
      <c r="A2651" s="44">
        <v>2650</v>
      </c>
      <c r="B2651" s="215" t="s">
        <v>6</v>
      </c>
      <c r="C2651" s="215">
        <v>15</v>
      </c>
      <c r="D2651" s="334" t="s">
        <v>2863</v>
      </c>
      <c r="E2651" s="334" t="s">
        <v>11173</v>
      </c>
      <c r="F2651" s="75">
        <v>0.14633074982405883</v>
      </c>
      <c r="G2651" s="75">
        <v>9.9564004261413874E-2</v>
      </c>
      <c r="H2651" s="112">
        <v>-0.83466440199731173</v>
      </c>
      <c r="I2651" s="112">
        <v>-1.0018976452729103</v>
      </c>
      <c r="J2651" s="334" t="s">
        <v>8626</v>
      </c>
      <c r="K2651" s="334" t="s">
        <v>4968</v>
      </c>
      <c r="O2651" s="44" t="s">
        <v>3378</v>
      </c>
      <c r="P2651" s="75" t="s">
        <v>5336</v>
      </c>
    </row>
    <row r="2652" spans="1:16" ht="13" customHeight="1" x14ac:dyDescent="0.15">
      <c r="A2652" s="44">
        <v>2651</v>
      </c>
      <c r="B2652" s="215" t="s">
        <v>6</v>
      </c>
      <c r="C2652" s="215">
        <v>15</v>
      </c>
      <c r="D2652" s="334" t="s">
        <v>2863</v>
      </c>
      <c r="E2652" s="334" t="s">
        <v>11173</v>
      </c>
      <c r="F2652" s="75">
        <v>0.54428421417124273</v>
      </c>
      <c r="G2652" s="75">
        <v>0.10468966177531133</v>
      </c>
      <c r="H2652" s="112">
        <v>-0.26417426130618216</v>
      </c>
      <c r="I2652" s="112">
        <v>-0.98009620328405933</v>
      </c>
      <c r="J2652" s="334" t="s">
        <v>8626</v>
      </c>
      <c r="K2652" s="334" t="s">
        <v>4968</v>
      </c>
      <c r="O2652" s="44" t="s">
        <v>3378</v>
      </c>
      <c r="P2652" s="75" t="s">
        <v>5336</v>
      </c>
    </row>
    <row r="2653" spans="1:16" ht="13" customHeight="1" x14ac:dyDescent="0.15">
      <c r="A2653" s="44">
        <v>2652</v>
      </c>
      <c r="B2653" s="215" t="s">
        <v>6</v>
      </c>
      <c r="C2653" s="215">
        <v>15</v>
      </c>
      <c r="D2653" s="334" t="s">
        <v>2863</v>
      </c>
      <c r="E2653" s="334" t="s">
        <v>11038</v>
      </c>
      <c r="F2653" s="75">
        <v>0.30977846024390499</v>
      </c>
      <c r="G2653" s="75">
        <v>4.1964156959983526E-2</v>
      </c>
      <c r="H2653" s="112">
        <v>-0.50894878322765724</v>
      </c>
      <c r="I2653" s="112">
        <v>-1.377121497233464</v>
      </c>
      <c r="J2653" s="334" t="s">
        <v>8626</v>
      </c>
      <c r="K2653" s="334" t="s">
        <v>4968</v>
      </c>
      <c r="O2653" s="44" t="s">
        <v>3378</v>
      </c>
      <c r="P2653" s="75" t="s">
        <v>5336</v>
      </c>
    </row>
    <row r="2654" spans="1:16" ht="13" customHeight="1" x14ac:dyDescent="0.15">
      <c r="A2654" s="44">
        <v>2653</v>
      </c>
      <c r="B2654" s="215" t="s">
        <v>6</v>
      </c>
      <c r="C2654" s="215">
        <v>15</v>
      </c>
      <c r="D2654" s="334" t="s">
        <v>2863</v>
      </c>
      <c r="E2654" s="334" t="s">
        <v>5177</v>
      </c>
      <c r="F2654" s="75">
        <v>0.50595210305677929</v>
      </c>
      <c r="G2654" s="75">
        <v>3.760914012217513E-2</v>
      </c>
      <c r="H2654" s="112">
        <v>-0.29589059454895827</v>
      </c>
      <c r="I2654" s="112">
        <v>-1.4247065959704086</v>
      </c>
      <c r="J2654" s="334" t="s">
        <v>8626</v>
      </c>
      <c r="K2654" s="334" t="s">
        <v>4968</v>
      </c>
      <c r="O2654" s="44" t="s">
        <v>3378</v>
      </c>
      <c r="P2654" s="75" t="s">
        <v>5336</v>
      </c>
    </row>
    <row r="2655" spans="1:16" ht="13" customHeight="1" x14ac:dyDescent="0.15">
      <c r="A2655" s="44">
        <v>2654</v>
      </c>
      <c r="B2655" s="215" t="s">
        <v>6</v>
      </c>
      <c r="C2655" s="215">
        <v>15</v>
      </c>
      <c r="D2655" s="334" t="s">
        <v>2863</v>
      </c>
      <c r="E2655" s="334" t="s">
        <v>11039</v>
      </c>
      <c r="F2655" s="75">
        <v>0.56444032077465867</v>
      </c>
      <c r="G2655" s="75">
        <v>0.10340716597365322</v>
      </c>
      <c r="H2655" s="112">
        <v>-0.24838196999835352</v>
      </c>
      <c r="I2655" s="112">
        <v>-0.98544936419198959</v>
      </c>
      <c r="J2655" s="334" t="s">
        <v>8626</v>
      </c>
      <c r="K2655" s="334" t="s">
        <v>4968</v>
      </c>
      <c r="O2655" s="44" t="s">
        <v>3378</v>
      </c>
      <c r="P2655" s="75" t="s">
        <v>5336</v>
      </c>
    </row>
    <row r="2656" spans="1:16" ht="13" customHeight="1" x14ac:dyDescent="0.15">
      <c r="A2656" s="44">
        <v>2655</v>
      </c>
      <c r="B2656" s="215" t="s">
        <v>6</v>
      </c>
      <c r="C2656" s="215">
        <v>15</v>
      </c>
      <c r="D2656" s="334" t="s">
        <v>2863</v>
      </c>
      <c r="E2656" s="334" t="s">
        <v>11040</v>
      </c>
      <c r="F2656" s="75">
        <v>0.2260479037653905</v>
      </c>
      <c r="G2656" s="75">
        <v>6.4168108435072646E-2</v>
      </c>
      <c r="H2656" s="112">
        <v>-0.6457995160012634</v>
      </c>
      <c r="I2656" s="112">
        <v>-1.1926807627708034</v>
      </c>
      <c r="J2656" s="334" t="s">
        <v>8626</v>
      </c>
      <c r="K2656" s="334" t="s">
        <v>4968</v>
      </c>
      <c r="O2656" s="44" t="s">
        <v>3378</v>
      </c>
      <c r="P2656" s="75" t="s">
        <v>5336</v>
      </c>
    </row>
    <row r="2657" spans="1:16" ht="13" customHeight="1" x14ac:dyDescent="0.15">
      <c r="A2657" s="44">
        <v>2656</v>
      </c>
      <c r="B2657" s="215" t="s">
        <v>6</v>
      </c>
      <c r="C2657" s="215">
        <v>15</v>
      </c>
      <c r="D2657" s="334" t="s">
        <v>2863</v>
      </c>
      <c r="E2657" s="334" t="s">
        <v>5177</v>
      </c>
      <c r="F2657" s="75">
        <v>0.41401113783854598</v>
      </c>
      <c r="G2657" s="75">
        <v>5.9968491999953473E-2</v>
      </c>
      <c r="H2657" s="112">
        <v>-0.38298797521543981</v>
      </c>
      <c r="I2657" s="112">
        <v>-1.2220768720282082</v>
      </c>
      <c r="J2657" s="334" t="s">
        <v>8626</v>
      </c>
      <c r="K2657" s="334" t="s">
        <v>4968</v>
      </c>
      <c r="O2657" s="44" t="s">
        <v>3378</v>
      </c>
      <c r="P2657" s="75" t="s">
        <v>5336</v>
      </c>
    </row>
    <row r="2658" spans="1:16" ht="13" customHeight="1" x14ac:dyDescent="0.15">
      <c r="A2658" s="44">
        <v>2657</v>
      </c>
      <c r="B2658" s="215" t="s">
        <v>6</v>
      </c>
      <c r="C2658" s="215">
        <v>15</v>
      </c>
      <c r="D2658" s="334" t="s">
        <v>2863</v>
      </c>
      <c r="E2658" s="334" t="s">
        <v>11041</v>
      </c>
      <c r="F2658" s="75">
        <v>0.25242436259536943</v>
      </c>
      <c r="G2658" s="75">
        <v>7.5604960096414806E-2</v>
      </c>
      <c r="H2658" s="112">
        <v>-0.59786873171740451</v>
      </c>
      <c r="I2658" s="112">
        <v>-1.121449711485045</v>
      </c>
      <c r="J2658" s="334" t="s">
        <v>8626</v>
      </c>
      <c r="K2658" s="334" t="s">
        <v>4968</v>
      </c>
      <c r="O2658" s="44" t="s">
        <v>3378</v>
      </c>
      <c r="P2658" s="75" t="s">
        <v>5336</v>
      </c>
    </row>
    <row r="2659" spans="1:16" ht="13" customHeight="1" x14ac:dyDescent="0.15">
      <c r="A2659" s="44">
        <v>2658</v>
      </c>
      <c r="B2659" s="215" t="s">
        <v>6</v>
      </c>
      <c r="C2659" s="215">
        <v>15</v>
      </c>
      <c r="D2659" s="334" t="s">
        <v>2863</v>
      </c>
      <c r="E2659" s="334" t="s">
        <v>11042</v>
      </c>
      <c r="F2659" s="75">
        <v>0.29684723912194466</v>
      </c>
      <c r="G2659" s="75">
        <v>0.13138021855995605</v>
      </c>
      <c r="H2659" s="112">
        <v>-0.52746698594856944</v>
      </c>
      <c r="I2659" s="112">
        <v>-0.8814700199891623</v>
      </c>
      <c r="J2659" s="334" t="s">
        <v>8626</v>
      </c>
      <c r="K2659" s="334" t="s">
        <v>4968</v>
      </c>
      <c r="O2659" s="44" t="s">
        <v>3378</v>
      </c>
      <c r="P2659" s="75" t="s">
        <v>5336</v>
      </c>
    </row>
    <row r="2660" spans="1:16" ht="13" customHeight="1" x14ac:dyDescent="0.15">
      <c r="A2660" s="44">
        <v>2659</v>
      </c>
      <c r="B2660" s="215" t="s">
        <v>6</v>
      </c>
      <c r="C2660" s="215">
        <v>15</v>
      </c>
      <c r="D2660" s="334" t="s">
        <v>2863</v>
      </c>
      <c r="E2660" s="334" t="s">
        <v>11043</v>
      </c>
      <c r="F2660" s="75">
        <v>1.9583525072838734</v>
      </c>
      <c r="G2660" s="75">
        <v>0.16360124918768512</v>
      </c>
      <c r="H2660" s="112">
        <v>0.29189086836035866</v>
      </c>
      <c r="I2660" s="112">
        <v>-0.78621338456905221</v>
      </c>
      <c r="J2660" s="334" t="s">
        <v>8626</v>
      </c>
      <c r="K2660" s="334" t="s">
        <v>4968</v>
      </c>
      <c r="O2660" s="44" t="s">
        <v>3378</v>
      </c>
      <c r="P2660" s="75" t="s">
        <v>5336</v>
      </c>
    </row>
    <row r="2661" spans="1:16" ht="13" customHeight="1" x14ac:dyDescent="0.15">
      <c r="A2661" s="44">
        <v>2660</v>
      </c>
      <c r="B2661" s="215" t="s">
        <v>6</v>
      </c>
      <c r="C2661" s="215">
        <v>15</v>
      </c>
      <c r="D2661" s="334" t="s">
        <v>2863</v>
      </c>
      <c r="E2661" s="334" t="s">
        <v>11039</v>
      </c>
      <c r="F2661" s="75">
        <v>0.77886913839558158</v>
      </c>
      <c r="G2661" s="75">
        <v>0.14431611786459131</v>
      </c>
      <c r="H2661" s="112">
        <v>-0.10853550413330856</v>
      </c>
      <c r="I2661" s="112">
        <v>-0.84068516226237844</v>
      </c>
      <c r="J2661" s="334" t="s">
        <v>8626</v>
      </c>
      <c r="K2661" s="334" t="s">
        <v>4968</v>
      </c>
      <c r="O2661" s="44" t="s">
        <v>3378</v>
      </c>
      <c r="P2661" s="75" t="s">
        <v>5336</v>
      </c>
    </row>
    <row r="2662" spans="1:16" ht="13" customHeight="1" x14ac:dyDescent="0.15">
      <c r="A2662" s="44">
        <v>2661</v>
      </c>
      <c r="B2662" s="215" t="s">
        <v>6</v>
      </c>
      <c r="C2662" s="215">
        <v>15</v>
      </c>
      <c r="D2662" s="334" t="s">
        <v>2863</v>
      </c>
      <c r="E2662" s="334" t="s">
        <v>11040</v>
      </c>
      <c r="F2662" s="75">
        <v>0.13500795278680261</v>
      </c>
      <c r="G2662" s="75">
        <v>0.18838057087678262</v>
      </c>
      <c r="H2662" s="112">
        <v>-0.8696406481739144</v>
      </c>
      <c r="I2662" s="112">
        <v>-0.72496389133147565</v>
      </c>
      <c r="J2662" s="334" t="s">
        <v>8626</v>
      </c>
      <c r="K2662" s="334" t="s">
        <v>4968</v>
      </c>
      <c r="O2662" s="44" t="s">
        <v>3378</v>
      </c>
      <c r="P2662" s="75" t="s">
        <v>5336</v>
      </c>
    </row>
    <row r="2663" spans="1:16" ht="13" customHeight="1" x14ac:dyDescent="0.15">
      <c r="A2663" s="44">
        <v>2662</v>
      </c>
      <c r="B2663" s="215" t="s">
        <v>6</v>
      </c>
      <c r="C2663" s="215">
        <v>15</v>
      </c>
      <c r="D2663" s="334" t="s">
        <v>2863</v>
      </c>
      <c r="E2663" s="334" t="s">
        <v>5177</v>
      </c>
      <c r="F2663" s="75">
        <v>7.3328251471535433E-2</v>
      </c>
      <c r="G2663" s="75">
        <v>0.20327403575286845</v>
      </c>
      <c r="H2663" s="112">
        <v>-1.1347286707294308</v>
      </c>
      <c r="I2663" s="112">
        <v>-0.69191809037020957</v>
      </c>
      <c r="J2663" s="334" t="s">
        <v>8626</v>
      </c>
      <c r="K2663" s="334" t="s">
        <v>4968</v>
      </c>
      <c r="O2663" s="44" t="s">
        <v>3378</v>
      </c>
      <c r="P2663" s="75" t="s">
        <v>5336</v>
      </c>
    </row>
    <row r="2664" spans="1:16" ht="13" customHeight="1" x14ac:dyDescent="0.15">
      <c r="A2664" s="44">
        <v>2663</v>
      </c>
      <c r="B2664" s="215" t="s">
        <v>6</v>
      </c>
      <c r="C2664" s="215">
        <v>15</v>
      </c>
      <c r="D2664" s="334" t="s">
        <v>2863</v>
      </c>
      <c r="E2664" s="334" t="s">
        <v>5177</v>
      </c>
      <c r="F2664" s="75">
        <v>7.7360442192286424E-2</v>
      </c>
      <c r="G2664" s="75">
        <v>0.33756637243025006</v>
      </c>
      <c r="H2664" s="112">
        <v>-1.1114810564907078</v>
      </c>
      <c r="I2664" s="112">
        <v>-0.47164082328862045</v>
      </c>
      <c r="J2664" s="334" t="s">
        <v>8626</v>
      </c>
      <c r="K2664" s="334" t="s">
        <v>4968</v>
      </c>
      <c r="O2664" s="44" t="s">
        <v>3378</v>
      </c>
      <c r="P2664" s="75" t="s">
        <v>5336</v>
      </c>
    </row>
    <row r="2665" spans="1:16" ht="13" customHeight="1" x14ac:dyDescent="0.15">
      <c r="A2665" s="44">
        <v>2664</v>
      </c>
      <c r="B2665" s="215" t="s">
        <v>6</v>
      </c>
      <c r="C2665" s="215">
        <v>15</v>
      </c>
      <c r="D2665" s="334" t="s">
        <v>2863</v>
      </c>
      <c r="E2665" s="334" t="s">
        <v>5177</v>
      </c>
      <c r="F2665" s="75">
        <v>4.437324073744444E-2</v>
      </c>
      <c r="G2665" s="75">
        <v>0.3752986904861218</v>
      </c>
      <c r="H2665" s="112">
        <v>-1.3528788520363599</v>
      </c>
      <c r="I2665" s="112">
        <v>-0.42562295094967667</v>
      </c>
      <c r="J2665" s="334" t="s">
        <v>8626</v>
      </c>
      <c r="K2665" s="334" t="s">
        <v>4968</v>
      </c>
      <c r="O2665" s="44" t="s">
        <v>3378</v>
      </c>
      <c r="P2665" s="75" t="s">
        <v>5336</v>
      </c>
    </row>
    <row r="2666" spans="1:16" ht="13" customHeight="1" x14ac:dyDescent="0.15">
      <c r="A2666" s="44">
        <v>2665</v>
      </c>
      <c r="B2666" s="215" t="s">
        <v>6</v>
      </c>
      <c r="C2666" s="215">
        <v>15</v>
      </c>
      <c r="D2666" s="334" t="s">
        <v>2863</v>
      </c>
      <c r="E2666" s="334" t="s">
        <v>5177</v>
      </c>
      <c r="F2666" s="75">
        <v>0.26105284699940795</v>
      </c>
      <c r="G2666" s="75">
        <v>0.38944383644981723</v>
      </c>
      <c r="H2666" s="112">
        <v>-0.58327156608325736</v>
      </c>
      <c r="I2666" s="112">
        <v>-0.40955516515098683</v>
      </c>
      <c r="J2666" s="334" t="s">
        <v>8626</v>
      </c>
      <c r="K2666" s="334" t="s">
        <v>4968</v>
      </c>
      <c r="O2666" s="44" t="s">
        <v>3378</v>
      </c>
      <c r="P2666" s="75" t="s">
        <v>5336</v>
      </c>
    </row>
    <row r="2667" spans="1:16" ht="13" customHeight="1" x14ac:dyDescent="0.15">
      <c r="A2667" s="44">
        <v>2666</v>
      </c>
      <c r="B2667" s="215" t="s">
        <v>6</v>
      </c>
      <c r="C2667" s="215">
        <v>15</v>
      </c>
      <c r="D2667" s="334" t="s">
        <v>2863</v>
      </c>
      <c r="E2667" s="334" t="s">
        <v>5717</v>
      </c>
      <c r="F2667" s="75">
        <v>1.108808701382697</v>
      </c>
      <c r="G2667" s="75">
        <v>1.8E-3</v>
      </c>
      <c r="H2667" s="112">
        <v>4.4856625409562791E-2</v>
      </c>
      <c r="I2667" s="112">
        <v>-2.744727494896694</v>
      </c>
      <c r="J2667" s="334" t="s">
        <v>8626</v>
      </c>
      <c r="K2667" s="334" t="s">
        <v>4968</v>
      </c>
      <c r="O2667" s="44" t="s">
        <v>3378</v>
      </c>
      <c r="P2667" s="75" t="s">
        <v>5336</v>
      </c>
    </row>
    <row r="2668" spans="1:16" ht="13" customHeight="1" x14ac:dyDescent="0.15">
      <c r="A2668" s="44">
        <v>2667</v>
      </c>
      <c r="B2668" s="215" t="s">
        <v>6</v>
      </c>
      <c r="C2668" s="215">
        <v>15</v>
      </c>
      <c r="D2668" s="334" t="s">
        <v>2863</v>
      </c>
      <c r="E2668" s="334" t="s">
        <v>11282</v>
      </c>
      <c r="F2668" s="75">
        <v>0.31658689925466493</v>
      </c>
      <c r="G2668" s="75">
        <v>1.4870999447628451E-2</v>
      </c>
      <c r="H2668" s="112">
        <v>-0.49950706072801243</v>
      </c>
      <c r="I2668" s="112">
        <v>-1.8276598425067125</v>
      </c>
      <c r="J2668" s="334" t="s">
        <v>8626</v>
      </c>
      <c r="K2668" s="334" t="s">
        <v>4968</v>
      </c>
      <c r="O2668" s="44" t="s">
        <v>3378</v>
      </c>
      <c r="P2668" s="75" t="s">
        <v>5336</v>
      </c>
    </row>
    <row r="2669" spans="1:16" ht="13" customHeight="1" x14ac:dyDescent="0.15">
      <c r="A2669" s="44">
        <v>2668</v>
      </c>
      <c r="B2669" s="215" t="s">
        <v>6</v>
      </c>
      <c r="C2669" s="215">
        <v>15</v>
      </c>
      <c r="D2669" s="334" t="s">
        <v>2863</v>
      </c>
      <c r="E2669" s="334" t="s">
        <v>11282</v>
      </c>
      <c r="F2669" s="75">
        <v>9.4314166412397787E-2</v>
      </c>
      <c r="G2669" s="75">
        <v>1.6944770467893264E-2</v>
      </c>
      <c r="H2669" s="112">
        <v>-1.0254230693766599</v>
      </c>
      <c r="I2669" s="112">
        <v>-1.7709643096948549</v>
      </c>
      <c r="J2669" s="334" t="s">
        <v>8626</v>
      </c>
      <c r="K2669" s="334" t="s">
        <v>4968</v>
      </c>
      <c r="O2669" s="44" t="s">
        <v>3378</v>
      </c>
      <c r="P2669" s="75" t="s">
        <v>5336</v>
      </c>
    </row>
    <row r="2670" spans="1:16" ht="13" customHeight="1" x14ac:dyDescent="0.15">
      <c r="A2670" s="44">
        <v>2669</v>
      </c>
      <c r="B2670" s="215" t="s">
        <v>6</v>
      </c>
      <c r="C2670" s="215">
        <v>15</v>
      </c>
      <c r="D2670" s="334" t="s">
        <v>2863</v>
      </c>
      <c r="E2670" s="334" t="s">
        <v>5717</v>
      </c>
      <c r="F2670" s="75">
        <v>0.47706138418147548</v>
      </c>
      <c r="G2670" s="75">
        <v>0.16404954283094678</v>
      </c>
      <c r="H2670" s="112">
        <v>-0.32142573606239472</v>
      </c>
      <c r="I2670" s="112">
        <v>-0.78502497555695672</v>
      </c>
      <c r="J2670" s="334" t="s">
        <v>8626</v>
      </c>
      <c r="K2670" s="334" t="s">
        <v>4968</v>
      </c>
      <c r="O2670" s="44" t="s">
        <v>3378</v>
      </c>
      <c r="P2670" s="75" t="s">
        <v>5336</v>
      </c>
    </row>
    <row r="2671" spans="1:16" ht="13" customHeight="1" x14ac:dyDescent="0.15">
      <c r="A2671" s="44">
        <v>2670</v>
      </c>
      <c r="B2671" s="215" t="s">
        <v>6</v>
      </c>
      <c r="C2671" s="215">
        <v>15</v>
      </c>
      <c r="D2671" s="334" t="s">
        <v>2863</v>
      </c>
      <c r="E2671" s="334" t="s">
        <v>5717</v>
      </c>
      <c r="F2671" s="75">
        <v>0.87223471549381271</v>
      </c>
      <c r="G2671" s="75">
        <v>5.1215340442132058E-2</v>
      </c>
      <c r="H2671" s="112">
        <v>-5.9366632123308505E-2</v>
      </c>
      <c r="I2671" s="112">
        <v>-1.290599936065199</v>
      </c>
      <c r="J2671" s="334" t="s">
        <v>8626</v>
      </c>
      <c r="K2671" s="334" t="s">
        <v>4968</v>
      </c>
      <c r="O2671" s="44" t="s">
        <v>3378</v>
      </c>
      <c r="P2671" s="75" t="s">
        <v>5336</v>
      </c>
    </row>
    <row r="2672" spans="1:16" ht="13" customHeight="1" x14ac:dyDescent="0.15">
      <c r="A2672" s="44">
        <v>2671</v>
      </c>
      <c r="B2672" s="215" t="s">
        <v>6</v>
      </c>
      <c r="C2672" s="215">
        <v>15</v>
      </c>
      <c r="D2672" s="334" t="s">
        <v>2863</v>
      </c>
      <c r="E2672" s="334" t="s">
        <v>5717</v>
      </c>
      <c r="F2672" s="75">
        <v>0.21737579581167801</v>
      </c>
      <c r="G2672" s="75">
        <v>1.0339335797754496E-2</v>
      </c>
      <c r="H2672" s="112">
        <v>-0.66278881503644105</v>
      </c>
      <c r="I2672" s="112">
        <v>-1.9855073595627004</v>
      </c>
      <c r="J2672" s="334" t="s">
        <v>8626</v>
      </c>
      <c r="K2672" s="334" t="s">
        <v>4968</v>
      </c>
      <c r="O2672" s="44" t="s">
        <v>3378</v>
      </c>
      <c r="P2672" s="75" t="s">
        <v>5336</v>
      </c>
    </row>
    <row r="2673" spans="1:16" ht="13" customHeight="1" x14ac:dyDescent="0.15">
      <c r="A2673" s="44">
        <v>2672</v>
      </c>
      <c r="B2673" s="215" t="s">
        <v>6</v>
      </c>
      <c r="C2673" s="215">
        <v>15</v>
      </c>
      <c r="D2673" s="334" t="s">
        <v>2863</v>
      </c>
      <c r="E2673" s="334" t="s">
        <v>5717</v>
      </c>
      <c r="F2673" s="75">
        <v>0.66462718129225851</v>
      </c>
      <c r="G2673" s="75">
        <v>2.2408612190820923E-2</v>
      </c>
      <c r="H2673" s="112">
        <v>-0.17742190133018293</v>
      </c>
      <c r="I2673" s="112">
        <v>-1.6495850393387348</v>
      </c>
      <c r="J2673" s="334" t="s">
        <v>8626</v>
      </c>
      <c r="K2673" s="334" t="s">
        <v>4968</v>
      </c>
      <c r="O2673" s="44" t="s">
        <v>3378</v>
      </c>
      <c r="P2673" s="75" t="s">
        <v>5336</v>
      </c>
    </row>
    <row r="2674" spans="1:16" ht="13" customHeight="1" x14ac:dyDescent="0.15">
      <c r="A2674" s="44">
        <v>2673</v>
      </c>
      <c r="B2674" s="215" t="s">
        <v>6</v>
      </c>
      <c r="C2674" s="215">
        <v>15</v>
      </c>
      <c r="D2674" s="334" t="s">
        <v>2863</v>
      </c>
      <c r="E2674" s="334" t="s">
        <v>5717</v>
      </c>
      <c r="F2674" s="75">
        <v>2.0716171788652673</v>
      </c>
      <c r="G2674" s="75">
        <v>6.6558384222894659E-2</v>
      </c>
      <c r="H2674" s="112">
        <v>0.3163095037435476</v>
      </c>
      <c r="I2674" s="112">
        <v>-1.1767972295598552</v>
      </c>
      <c r="J2674" s="334" t="s">
        <v>8626</v>
      </c>
      <c r="K2674" s="334" t="s">
        <v>4968</v>
      </c>
      <c r="O2674" s="44" t="s">
        <v>3378</v>
      </c>
      <c r="P2674" s="75" t="s">
        <v>5336</v>
      </c>
    </row>
    <row r="2675" spans="1:16" ht="13" customHeight="1" x14ac:dyDescent="0.15">
      <c r="A2675" s="44">
        <v>2674</v>
      </c>
      <c r="B2675" s="215" t="s">
        <v>6</v>
      </c>
      <c r="C2675" s="215">
        <v>15</v>
      </c>
      <c r="D2675" s="334" t="s">
        <v>2863</v>
      </c>
      <c r="E2675" s="334" t="s">
        <v>5717</v>
      </c>
      <c r="F2675" s="75">
        <v>0.12015554816946226</v>
      </c>
      <c r="G2675" s="75">
        <v>2.0963305283089824E-2</v>
      </c>
      <c r="H2675" s="112">
        <v>-0.9202561708962762</v>
      </c>
      <c r="I2675" s="112">
        <v>-1.6785402411045249</v>
      </c>
      <c r="J2675" s="334" t="s">
        <v>8626</v>
      </c>
      <c r="K2675" s="334" t="s">
        <v>4968</v>
      </c>
      <c r="O2675" s="44" t="s">
        <v>3378</v>
      </c>
      <c r="P2675" s="75" t="s">
        <v>5336</v>
      </c>
    </row>
    <row r="2676" spans="1:16" ht="13" customHeight="1" x14ac:dyDescent="0.15">
      <c r="A2676" s="44">
        <v>2675</v>
      </c>
      <c r="B2676" s="215" t="s">
        <v>6</v>
      </c>
      <c r="C2676" s="215">
        <v>15</v>
      </c>
      <c r="D2676" s="334" t="s">
        <v>2863</v>
      </c>
      <c r="E2676" s="334" t="s">
        <v>11282</v>
      </c>
      <c r="F2676" s="75">
        <v>0.22371061100554626</v>
      </c>
      <c r="G2676" s="75">
        <v>2.2186832395767783E-2</v>
      </c>
      <c r="H2676" s="112">
        <v>-0.65031341602914428</v>
      </c>
      <c r="I2676" s="112">
        <v>-1.6539046973730547</v>
      </c>
      <c r="J2676" s="334" t="s">
        <v>8626</v>
      </c>
      <c r="K2676" s="334" t="s">
        <v>4968</v>
      </c>
      <c r="O2676" s="44" t="s">
        <v>3378</v>
      </c>
      <c r="P2676" s="75" t="s">
        <v>5336</v>
      </c>
    </row>
    <row r="2677" spans="1:16" ht="13" customHeight="1" x14ac:dyDescent="0.15">
      <c r="A2677" s="44">
        <v>2676</v>
      </c>
      <c r="B2677" s="215" t="s">
        <v>6</v>
      </c>
      <c r="C2677" s="215">
        <v>15</v>
      </c>
      <c r="D2677" s="334" t="s">
        <v>2863</v>
      </c>
      <c r="E2677" s="334" t="s">
        <v>5717</v>
      </c>
      <c r="F2677" s="75">
        <v>0.4551000726383625</v>
      </c>
      <c r="G2677" s="75">
        <v>5.3173661645702558E-2</v>
      </c>
      <c r="H2677" s="112">
        <v>-0.34189309517601207</v>
      </c>
      <c r="I2677" s="112">
        <v>-1.2743034322611697</v>
      </c>
      <c r="J2677" s="334" t="s">
        <v>8626</v>
      </c>
      <c r="K2677" s="334" t="s">
        <v>4968</v>
      </c>
      <c r="O2677" s="44" t="s">
        <v>3378</v>
      </c>
      <c r="P2677" s="75" t="s">
        <v>5336</v>
      </c>
    </row>
    <row r="2678" spans="1:16" ht="13" customHeight="1" x14ac:dyDescent="0.15">
      <c r="A2678" s="44">
        <v>2677</v>
      </c>
      <c r="B2678" s="215" t="s">
        <v>6</v>
      </c>
      <c r="C2678" s="215">
        <v>15</v>
      </c>
      <c r="D2678" s="334" t="s">
        <v>2863</v>
      </c>
      <c r="E2678" s="334" t="s">
        <v>5717</v>
      </c>
      <c r="F2678" s="75">
        <v>0.10252322749190616</v>
      </c>
      <c r="G2678" s="75">
        <v>2.0995390194055191E-2</v>
      </c>
      <c r="H2678" s="112">
        <v>-0.989177730425151</v>
      </c>
      <c r="I2678" s="112">
        <v>-1.6778760496971368</v>
      </c>
      <c r="J2678" s="334" t="s">
        <v>8626</v>
      </c>
      <c r="K2678" s="334" t="s">
        <v>4968</v>
      </c>
      <c r="O2678" s="44" t="s">
        <v>3378</v>
      </c>
      <c r="P2678" s="75" t="s">
        <v>5336</v>
      </c>
    </row>
    <row r="2679" spans="1:16" ht="13" customHeight="1" x14ac:dyDescent="0.15">
      <c r="A2679" s="44">
        <v>2678</v>
      </c>
      <c r="B2679" s="215" t="s">
        <v>6</v>
      </c>
      <c r="C2679" s="215">
        <v>15</v>
      </c>
      <c r="D2679" s="334" t="s">
        <v>2863</v>
      </c>
      <c r="E2679" s="334" t="s">
        <v>3536</v>
      </c>
      <c r="F2679" s="75">
        <v>0.44598887598477382</v>
      </c>
      <c r="G2679" s="75">
        <v>1.6162266312105288E-2</v>
      </c>
      <c r="H2679" s="112">
        <v>-0.3506759734822042</v>
      </c>
      <c r="I2679" s="112">
        <v>-1.791497741467891</v>
      </c>
      <c r="J2679" s="334" t="s">
        <v>8626</v>
      </c>
      <c r="K2679" s="334" t="s">
        <v>4968</v>
      </c>
      <c r="O2679" s="44" t="s">
        <v>3378</v>
      </c>
      <c r="P2679" s="75" t="s">
        <v>5336</v>
      </c>
    </row>
    <row r="2680" spans="1:16" ht="13" customHeight="1" x14ac:dyDescent="0.15">
      <c r="A2680" s="44">
        <v>2679</v>
      </c>
      <c r="B2680" s="215" t="s">
        <v>6</v>
      </c>
      <c r="C2680" s="215">
        <v>15</v>
      </c>
      <c r="D2680" s="334" t="s">
        <v>2863</v>
      </c>
      <c r="E2680" s="334" t="s">
        <v>5717</v>
      </c>
      <c r="F2680" s="75">
        <v>0.16445826033452199</v>
      </c>
      <c r="G2680" s="75">
        <v>1.9342266968665464E-2</v>
      </c>
      <c r="H2680" s="112">
        <v>-0.78394430808824977</v>
      </c>
      <c r="I2680" s="112">
        <v>-1.7134926267222605</v>
      </c>
      <c r="J2680" s="334" t="s">
        <v>8626</v>
      </c>
      <c r="K2680" s="334" t="s">
        <v>4968</v>
      </c>
      <c r="O2680" s="44" t="s">
        <v>3378</v>
      </c>
      <c r="P2680" s="75" t="s">
        <v>5336</v>
      </c>
    </row>
    <row r="2681" spans="1:16" ht="13" customHeight="1" x14ac:dyDescent="0.15">
      <c r="A2681" s="44">
        <v>2680</v>
      </c>
      <c r="B2681" s="215" t="s">
        <v>6</v>
      </c>
      <c r="C2681" s="215">
        <v>15</v>
      </c>
      <c r="D2681" s="334" t="s">
        <v>2863</v>
      </c>
      <c r="E2681" s="334" t="s">
        <v>11282</v>
      </c>
      <c r="F2681" s="75">
        <v>0.2721488545281881</v>
      </c>
      <c r="G2681" s="75">
        <v>3.1003550778045234E-2</v>
      </c>
      <c r="H2681" s="112">
        <v>-0.56519348928419944</v>
      </c>
      <c r="I2681" s="112">
        <v>-1.5085885643914629</v>
      </c>
      <c r="J2681" s="334" t="s">
        <v>8626</v>
      </c>
      <c r="K2681" s="334" t="s">
        <v>4968</v>
      </c>
      <c r="O2681" s="44" t="s">
        <v>3378</v>
      </c>
      <c r="P2681" s="75" t="s">
        <v>5336</v>
      </c>
    </row>
    <row r="2682" spans="1:16" ht="13" customHeight="1" x14ac:dyDescent="0.15">
      <c r="A2682" s="44">
        <v>2681</v>
      </c>
      <c r="B2682" s="215" t="s">
        <v>6</v>
      </c>
      <c r="C2682" s="215">
        <v>15</v>
      </c>
      <c r="D2682" s="334" t="s">
        <v>2863</v>
      </c>
      <c r="E2682" s="334" t="s">
        <v>5717</v>
      </c>
      <c r="F2682" s="75">
        <v>2.8920919033481391</v>
      </c>
      <c r="G2682" s="75">
        <v>8.1808107560792889E-2</v>
      </c>
      <c r="H2682" s="112">
        <v>0.46121208961930849</v>
      </c>
      <c r="I2682" s="112">
        <v>-1.0872036536094691</v>
      </c>
      <c r="J2682" s="334" t="s">
        <v>8626</v>
      </c>
      <c r="K2682" s="334" t="s">
        <v>4968</v>
      </c>
      <c r="O2682" s="44" t="s">
        <v>3378</v>
      </c>
      <c r="P2682" s="75" t="s">
        <v>5336</v>
      </c>
    </row>
    <row r="2683" spans="1:16" ht="13" customHeight="1" x14ac:dyDescent="0.15">
      <c r="A2683" s="44">
        <v>2682</v>
      </c>
      <c r="B2683" s="215" t="s">
        <v>6</v>
      </c>
      <c r="C2683" s="215">
        <v>15</v>
      </c>
      <c r="D2683" s="334" t="s">
        <v>2863</v>
      </c>
      <c r="E2683" s="334" t="s">
        <v>11071</v>
      </c>
      <c r="F2683" s="75">
        <v>5.5397614433379982E-2</v>
      </c>
      <c r="G2683" s="75">
        <v>3.250941852912332E-2</v>
      </c>
      <c r="H2683" s="112">
        <v>-1.2565089367287225</v>
      </c>
      <c r="I2683" s="112">
        <v>-1.4879907983245906</v>
      </c>
      <c r="J2683" s="334" t="s">
        <v>8626</v>
      </c>
      <c r="K2683" s="334" t="s">
        <v>4968</v>
      </c>
      <c r="O2683" s="44" t="s">
        <v>3378</v>
      </c>
      <c r="P2683" s="75" t="s">
        <v>5336</v>
      </c>
    </row>
    <row r="2684" spans="1:16" ht="13" customHeight="1" x14ac:dyDescent="0.15">
      <c r="A2684" s="44">
        <v>2683</v>
      </c>
      <c r="B2684" s="215" t="s">
        <v>6</v>
      </c>
      <c r="C2684" s="215">
        <v>15</v>
      </c>
      <c r="D2684" s="334" t="s">
        <v>2863</v>
      </c>
      <c r="E2684" s="334" t="s">
        <v>5717</v>
      </c>
      <c r="F2684" s="75">
        <v>0.33976997218712413</v>
      </c>
      <c r="G2684" s="75">
        <v>1.9726545409525398E-2</v>
      </c>
      <c r="H2684" s="112">
        <v>-0.46881500536596177</v>
      </c>
      <c r="I2684" s="112">
        <v>-1.7049489634524593</v>
      </c>
      <c r="J2684" s="334" t="s">
        <v>8626</v>
      </c>
      <c r="K2684" s="334" t="s">
        <v>4968</v>
      </c>
      <c r="O2684" s="44" t="s">
        <v>3378</v>
      </c>
      <c r="P2684" s="75" t="s">
        <v>5336</v>
      </c>
    </row>
    <row r="2685" spans="1:16" ht="13" customHeight="1" x14ac:dyDescent="0.15">
      <c r="A2685" s="44">
        <v>2684</v>
      </c>
      <c r="B2685" s="215" t="s">
        <v>6</v>
      </c>
      <c r="C2685" s="215">
        <v>15</v>
      </c>
      <c r="D2685" s="334" t="s">
        <v>2863</v>
      </c>
      <c r="E2685" s="334" t="s">
        <v>5717</v>
      </c>
      <c r="F2685" s="75">
        <v>0.52649341910173153</v>
      </c>
      <c r="G2685" s="75">
        <v>3.7164678041861257E-2</v>
      </c>
      <c r="H2685" s="112">
        <v>-0.27860705290331128</v>
      </c>
      <c r="I2685" s="112">
        <v>-1.429869625144059</v>
      </c>
      <c r="J2685" s="334" t="s">
        <v>8626</v>
      </c>
      <c r="K2685" s="334" t="s">
        <v>4968</v>
      </c>
      <c r="O2685" s="44" t="s">
        <v>3378</v>
      </c>
      <c r="P2685" s="75" t="s">
        <v>5336</v>
      </c>
    </row>
    <row r="2686" spans="1:16" ht="13" customHeight="1" x14ac:dyDescent="0.15">
      <c r="A2686" s="44">
        <v>2685</v>
      </c>
      <c r="B2686" s="215" t="s">
        <v>6</v>
      </c>
      <c r="C2686" s="215">
        <v>15</v>
      </c>
      <c r="D2686" s="334" t="s">
        <v>2863</v>
      </c>
      <c r="E2686" s="334" t="s">
        <v>5717</v>
      </c>
      <c r="F2686" s="75">
        <v>0.35709372444826976</v>
      </c>
      <c r="G2686" s="75">
        <v>4.5985699237195012E-2</v>
      </c>
      <c r="H2686" s="112">
        <v>-0.44721778201510259</v>
      </c>
      <c r="I2686" s="112">
        <v>-1.3373772054486484</v>
      </c>
      <c r="J2686" s="334" t="s">
        <v>8626</v>
      </c>
      <c r="K2686" s="334" t="s">
        <v>4968</v>
      </c>
      <c r="O2686" s="44" t="s">
        <v>3378</v>
      </c>
      <c r="P2686" s="75" t="s">
        <v>5336</v>
      </c>
    </row>
    <row r="2687" spans="1:16" ht="13" customHeight="1" x14ac:dyDescent="0.15">
      <c r="A2687" s="44">
        <v>2686</v>
      </c>
      <c r="B2687" s="215" t="s">
        <v>6</v>
      </c>
      <c r="C2687" s="215">
        <v>15</v>
      </c>
      <c r="D2687" s="334" t="s">
        <v>2863</v>
      </c>
      <c r="E2687" s="334" t="s">
        <v>5717</v>
      </c>
      <c r="F2687" s="75">
        <v>3.9776277733333911</v>
      </c>
      <c r="G2687" s="75">
        <v>3.3714740735319174E-2</v>
      </c>
      <c r="H2687" s="112">
        <v>0.59962413938394754</v>
      </c>
      <c r="I2687" s="112">
        <v>-1.4721801756774839</v>
      </c>
      <c r="J2687" s="334" t="s">
        <v>8626</v>
      </c>
      <c r="K2687" s="334" t="s">
        <v>4968</v>
      </c>
      <c r="O2687" s="44" t="s">
        <v>3378</v>
      </c>
      <c r="P2687" s="75" t="s">
        <v>5336</v>
      </c>
    </row>
    <row r="2688" spans="1:16" ht="13" customHeight="1" x14ac:dyDescent="0.15">
      <c r="A2688" s="44">
        <v>2687</v>
      </c>
      <c r="B2688" s="215" t="s">
        <v>6</v>
      </c>
      <c r="C2688" s="215">
        <v>15</v>
      </c>
      <c r="D2688" s="334" t="s">
        <v>2863</v>
      </c>
      <c r="E2688" s="334" t="s">
        <v>11072</v>
      </c>
      <c r="F2688" s="75">
        <v>0.32350211253958078</v>
      </c>
      <c r="G2688" s="75">
        <v>0.11119517330293284</v>
      </c>
      <c r="H2688" s="112">
        <v>-0.49012287894802548</v>
      </c>
      <c r="I2688" s="112">
        <v>-0.95391406395357403</v>
      </c>
      <c r="J2688" s="334" t="s">
        <v>8626</v>
      </c>
      <c r="K2688" s="334" t="s">
        <v>4968</v>
      </c>
      <c r="O2688" s="44" t="s">
        <v>3378</v>
      </c>
      <c r="P2688" s="75" t="s">
        <v>5336</v>
      </c>
    </row>
    <row r="2689" spans="1:16" ht="13" customHeight="1" x14ac:dyDescent="0.15">
      <c r="A2689" s="44">
        <v>2688</v>
      </c>
      <c r="B2689" s="215" t="s">
        <v>6</v>
      </c>
      <c r="C2689" s="215">
        <v>15</v>
      </c>
      <c r="D2689" s="334" t="s">
        <v>2863</v>
      </c>
      <c r="E2689" s="334" t="s">
        <v>11282</v>
      </c>
      <c r="F2689" s="75">
        <v>0.28997070239993256</v>
      </c>
      <c r="G2689" s="75">
        <v>3.4011518791290447E-2</v>
      </c>
      <c r="H2689" s="112">
        <v>-0.53764587944174569</v>
      </c>
      <c r="I2689" s="112">
        <v>-1.4683739741258184</v>
      </c>
      <c r="J2689" s="334" t="s">
        <v>8626</v>
      </c>
      <c r="K2689" s="334" t="s">
        <v>4968</v>
      </c>
      <c r="O2689" s="44" t="s">
        <v>3378</v>
      </c>
      <c r="P2689" s="75" t="s">
        <v>5336</v>
      </c>
    </row>
    <row r="2690" spans="1:16" ht="13" customHeight="1" x14ac:dyDescent="0.15">
      <c r="A2690" s="44">
        <v>2689</v>
      </c>
      <c r="B2690" s="215" t="s">
        <v>6</v>
      </c>
      <c r="C2690" s="215">
        <v>15</v>
      </c>
      <c r="D2690" s="334" t="s">
        <v>2863</v>
      </c>
      <c r="E2690" s="334" t="s">
        <v>5717</v>
      </c>
      <c r="F2690" s="75">
        <v>0.64958145195820705</v>
      </c>
      <c r="G2690" s="75">
        <v>4.247726759217349E-2</v>
      </c>
      <c r="H2690" s="112">
        <v>-0.1873663843629475</v>
      </c>
      <c r="I2690" s="112">
        <v>-1.3718434276094407</v>
      </c>
      <c r="J2690" s="334" t="s">
        <v>8626</v>
      </c>
      <c r="K2690" s="334" t="s">
        <v>4968</v>
      </c>
      <c r="O2690" s="44" t="s">
        <v>3378</v>
      </c>
      <c r="P2690" s="75" t="s">
        <v>5336</v>
      </c>
    </row>
    <row r="2691" spans="1:16" ht="13" customHeight="1" x14ac:dyDescent="0.15">
      <c r="A2691" s="44">
        <v>2690</v>
      </c>
      <c r="B2691" s="215" t="s">
        <v>6</v>
      </c>
      <c r="C2691" s="215">
        <v>15</v>
      </c>
      <c r="D2691" s="334" t="s">
        <v>2863</v>
      </c>
      <c r="E2691" s="334" t="s">
        <v>5717</v>
      </c>
      <c r="F2691" s="75">
        <v>0.30968750966958508</v>
      </c>
      <c r="G2691" s="75">
        <v>4.5940042324455609E-2</v>
      </c>
      <c r="H2691" s="112">
        <v>-0.50907631027435662</v>
      </c>
      <c r="I2691" s="112">
        <v>-1.3378086090262984</v>
      </c>
      <c r="J2691" s="334" t="s">
        <v>8626</v>
      </c>
      <c r="K2691" s="334" t="s">
        <v>4968</v>
      </c>
      <c r="O2691" s="44" t="s">
        <v>3378</v>
      </c>
      <c r="P2691" s="75" t="s">
        <v>5336</v>
      </c>
    </row>
    <row r="2692" spans="1:16" ht="13" customHeight="1" x14ac:dyDescent="0.15">
      <c r="A2692" s="44">
        <v>2691</v>
      </c>
      <c r="B2692" s="215" t="s">
        <v>6</v>
      </c>
      <c r="C2692" s="215">
        <v>15</v>
      </c>
      <c r="D2692" s="334" t="s">
        <v>2863</v>
      </c>
      <c r="E2692" s="334" t="s">
        <v>5717</v>
      </c>
      <c r="F2692" s="75">
        <v>0.38800970356344322</v>
      </c>
      <c r="G2692" s="75">
        <v>2.8223468241938082E-2</v>
      </c>
      <c r="H2692" s="112">
        <v>-0.41115741319094185</v>
      </c>
      <c r="I2692" s="112">
        <v>-1.5493896190088592</v>
      </c>
      <c r="J2692" s="334" t="s">
        <v>8626</v>
      </c>
      <c r="K2692" s="334" t="s">
        <v>4968</v>
      </c>
      <c r="O2692" s="44" t="s">
        <v>3378</v>
      </c>
      <c r="P2692" s="75" t="s">
        <v>5336</v>
      </c>
    </row>
    <row r="2693" spans="1:16" ht="13" customHeight="1" x14ac:dyDescent="0.15">
      <c r="A2693" s="44">
        <v>2692</v>
      </c>
      <c r="B2693" s="215" t="s">
        <v>6</v>
      </c>
      <c r="C2693" s="215">
        <v>15</v>
      </c>
      <c r="D2693" s="334" t="s">
        <v>2863</v>
      </c>
      <c r="E2693" s="334" t="s">
        <v>5717</v>
      </c>
      <c r="F2693" s="75">
        <v>0.55074047978727825</v>
      </c>
      <c r="G2693" s="75">
        <v>5.6437491495848841E-2</v>
      </c>
      <c r="H2693" s="112">
        <v>-0.25905300141566406</v>
      </c>
      <c r="I2693" s="112">
        <v>-1.2484322977830604</v>
      </c>
      <c r="J2693" s="334" t="s">
        <v>8626</v>
      </c>
      <c r="K2693" s="334" t="s">
        <v>4968</v>
      </c>
      <c r="O2693" s="44" t="s">
        <v>3378</v>
      </c>
      <c r="P2693" s="75" t="s">
        <v>5336</v>
      </c>
    </row>
    <row r="2694" spans="1:16" ht="13" customHeight="1" x14ac:dyDescent="0.15">
      <c r="A2694" s="44">
        <v>2693</v>
      </c>
      <c r="B2694" s="215" t="s">
        <v>6</v>
      </c>
      <c r="C2694" s="215">
        <v>15</v>
      </c>
      <c r="D2694" s="334" t="s">
        <v>2863</v>
      </c>
      <c r="E2694" s="334" t="s">
        <v>5717</v>
      </c>
      <c r="F2694" s="75">
        <v>0.26587126379824316</v>
      </c>
      <c r="G2694" s="75">
        <v>2.6522311324466114E-2</v>
      </c>
      <c r="H2694" s="112">
        <v>-0.5753286000443899</v>
      </c>
      <c r="I2694" s="112">
        <v>-1.5763886314089817</v>
      </c>
      <c r="J2694" s="334" t="s">
        <v>8626</v>
      </c>
      <c r="K2694" s="334" t="s">
        <v>4968</v>
      </c>
      <c r="O2694" s="44" t="s">
        <v>3378</v>
      </c>
      <c r="P2694" s="75" t="s">
        <v>5336</v>
      </c>
    </row>
    <row r="2695" spans="1:16" ht="13" customHeight="1" x14ac:dyDescent="0.15">
      <c r="A2695" s="44">
        <v>2694</v>
      </c>
      <c r="B2695" s="215" t="s">
        <v>6</v>
      </c>
      <c r="C2695" s="215">
        <v>15</v>
      </c>
      <c r="D2695" s="334" t="s">
        <v>2863</v>
      </c>
      <c r="E2695" s="334" t="s">
        <v>5717</v>
      </c>
      <c r="F2695" s="75">
        <v>0.40982459335238702</v>
      </c>
      <c r="G2695" s="75">
        <v>4.0255769956635719E-2</v>
      </c>
      <c r="H2695" s="112">
        <v>-0.38740198337563997</v>
      </c>
      <c r="I2695" s="112">
        <v>-1.3951718623586311</v>
      </c>
      <c r="J2695" s="334" t="s">
        <v>8626</v>
      </c>
      <c r="K2695" s="334" t="s">
        <v>4968</v>
      </c>
      <c r="O2695" s="44" t="s">
        <v>3378</v>
      </c>
      <c r="P2695" s="75" t="s">
        <v>5336</v>
      </c>
    </row>
    <row r="2696" spans="1:16" ht="13" customHeight="1" x14ac:dyDescent="0.15">
      <c r="A2696" s="44">
        <v>2695</v>
      </c>
      <c r="B2696" s="215" t="s">
        <v>6</v>
      </c>
      <c r="C2696" s="215">
        <v>15</v>
      </c>
      <c r="D2696" s="334" t="s">
        <v>2863</v>
      </c>
      <c r="E2696" s="334" t="s">
        <v>11282</v>
      </c>
      <c r="F2696" s="75">
        <v>0.36529518495966806</v>
      </c>
      <c r="G2696" s="75">
        <v>2.9891164290899407E-2</v>
      </c>
      <c r="H2696" s="112">
        <v>-0.43735605228638114</v>
      </c>
      <c r="I2696" s="112">
        <v>-1.5244571684245827</v>
      </c>
      <c r="J2696" s="334" t="s">
        <v>8626</v>
      </c>
      <c r="K2696" s="334" t="s">
        <v>4968</v>
      </c>
      <c r="O2696" s="44" t="s">
        <v>3378</v>
      </c>
      <c r="P2696" s="75" t="s">
        <v>5336</v>
      </c>
    </row>
    <row r="2697" spans="1:16" ht="13" customHeight="1" x14ac:dyDescent="0.15">
      <c r="A2697" s="44">
        <v>2696</v>
      </c>
      <c r="B2697" s="215" t="s">
        <v>6</v>
      </c>
      <c r="C2697" s="215">
        <v>15</v>
      </c>
      <c r="D2697" s="334" t="s">
        <v>2863</v>
      </c>
      <c r="E2697" s="334" t="s">
        <v>5717</v>
      </c>
      <c r="F2697" s="75">
        <v>0.99774479695495877</v>
      </c>
      <c r="G2697" s="75">
        <v>3.2733766986699178E-2</v>
      </c>
      <c r="H2697" s="112">
        <v>-9.8052829928097374E-4</v>
      </c>
      <c r="I2697" s="112">
        <v>-1.4850040134087923</v>
      </c>
      <c r="J2697" s="334" t="s">
        <v>8626</v>
      </c>
      <c r="K2697" s="334" t="s">
        <v>4968</v>
      </c>
      <c r="O2697" s="44" t="s">
        <v>3378</v>
      </c>
      <c r="P2697" s="75" t="s">
        <v>5336</v>
      </c>
    </row>
    <row r="2698" spans="1:16" ht="13" customHeight="1" x14ac:dyDescent="0.15">
      <c r="A2698" s="44">
        <v>2697</v>
      </c>
      <c r="B2698" s="215" t="s">
        <v>6</v>
      </c>
      <c r="C2698" s="215">
        <v>15</v>
      </c>
      <c r="D2698" s="334" t="s">
        <v>2863</v>
      </c>
      <c r="E2698" s="334" t="s">
        <v>5717</v>
      </c>
      <c r="F2698" s="75">
        <v>2.4882507236422136</v>
      </c>
      <c r="G2698" s="75">
        <v>4.0410423172505733E-2</v>
      </c>
      <c r="H2698" s="112">
        <v>0.3958941390445751</v>
      </c>
      <c r="I2698" s="112">
        <v>-1.3935066016602506</v>
      </c>
      <c r="J2698" s="334" t="s">
        <v>8626</v>
      </c>
      <c r="K2698" s="334" t="s">
        <v>4968</v>
      </c>
      <c r="O2698" s="44" t="s">
        <v>3378</v>
      </c>
      <c r="P2698" s="75" t="s">
        <v>5336</v>
      </c>
    </row>
    <row r="2699" spans="1:16" ht="13" customHeight="1" x14ac:dyDescent="0.15">
      <c r="A2699" s="44">
        <v>2698</v>
      </c>
      <c r="B2699" s="215" t="s">
        <v>6</v>
      </c>
      <c r="C2699" s="215">
        <v>15</v>
      </c>
      <c r="D2699" s="334" t="s">
        <v>2863</v>
      </c>
      <c r="E2699" s="334" t="s">
        <v>3536</v>
      </c>
      <c r="F2699" s="75">
        <v>0.12572513898200421</v>
      </c>
      <c r="G2699" s="75">
        <v>0.15101161222158646</v>
      </c>
      <c r="H2699" s="112">
        <v>-0.90057787561887337</v>
      </c>
      <c r="I2699" s="112">
        <v>-0.82098965582037953</v>
      </c>
      <c r="J2699" s="334" t="s">
        <v>8626</v>
      </c>
      <c r="K2699" s="334" t="s">
        <v>4968</v>
      </c>
      <c r="O2699" s="44" t="s">
        <v>3378</v>
      </c>
      <c r="P2699" s="75" t="s">
        <v>5336</v>
      </c>
    </row>
    <row r="2700" spans="1:16" ht="13" customHeight="1" x14ac:dyDescent="0.15">
      <c r="A2700" s="44">
        <v>2699</v>
      </c>
      <c r="B2700" s="215" t="s">
        <v>6</v>
      </c>
      <c r="C2700" s="215">
        <v>15</v>
      </c>
      <c r="D2700" s="334" t="s">
        <v>2863</v>
      </c>
      <c r="E2700" s="334" t="s">
        <v>5717</v>
      </c>
      <c r="F2700" s="75">
        <v>0.36596172992702725</v>
      </c>
      <c r="G2700" s="75">
        <v>3.8927459785786989E-2</v>
      </c>
      <c r="H2700" s="112">
        <v>-0.43656432813159679</v>
      </c>
      <c r="I2700" s="112">
        <v>-1.4097439352751469</v>
      </c>
      <c r="J2700" s="334" t="s">
        <v>8626</v>
      </c>
      <c r="K2700" s="334" t="s">
        <v>4968</v>
      </c>
      <c r="O2700" s="44" t="s">
        <v>3378</v>
      </c>
      <c r="P2700" s="75" t="s">
        <v>5336</v>
      </c>
    </row>
    <row r="2701" spans="1:16" ht="13" customHeight="1" x14ac:dyDescent="0.15">
      <c r="A2701" s="44">
        <v>2700</v>
      </c>
      <c r="B2701" s="215" t="s">
        <v>6</v>
      </c>
      <c r="C2701" s="215">
        <v>15</v>
      </c>
      <c r="D2701" s="334" t="s">
        <v>2863</v>
      </c>
      <c r="E2701" s="334" t="s">
        <v>11282</v>
      </c>
      <c r="F2701" s="75">
        <v>0.45627938094948334</v>
      </c>
      <c r="G2701" s="75">
        <v>5.0607030100489489E-2</v>
      </c>
      <c r="H2701" s="112">
        <v>-0.34076915634719157</v>
      </c>
      <c r="I2701" s="112">
        <v>-1.2957891487377464</v>
      </c>
      <c r="J2701" s="334" t="s">
        <v>8626</v>
      </c>
      <c r="K2701" s="334" t="s">
        <v>4968</v>
      </c>
      <c r="O2701" s="44" t="s">
        <v>3378</v>
      </c>
      <c r="P2701" s="75" t="s">
        <v>5336</v>
      </c>
    </row>
    <row r="2702" spans="1:16" ht="13" customHeight="1" x14ac:dyDescent="0.15">
      <c r="A2702" s="44">
        <v>2701</v>
      </c>
      <c r="B2702" s="215" t="s">
        <v>6</v>
      </c>
      <c r="C2702" s="215">
        <v>15</v>
      </c>
      <c r="D2702" s="334" t="s">
        <v>2863</v>
      </c>
      <c r="E2702" s="334" t="s">
        <v>5717</v>
      </c>
      <c r="F2702" s="75">
        <v>0.28220066846491715</v>
      </c>
      <c r="G2702" s="75">
        <v>5.2080017614301324E-2</v>
      </c>
      <c r="H2702" s="112">
        <v>-0.54944196184219174</v>
      </c>
      <c r="I2702" s="112">
        <v>-1.2833288775544465</v>
      </c>
      <c r="J2702" s="334" t="s">
        <v>8626</v>
      </c>
      <c r="K2702" s="334" t="s">
        <v>4968</v>
      </c>
      <c r="O2702" s="44" t="s">
        <v>3378</v>
      </c>
      <c r="P2702" s="75" t="s">
        <v>5336</v>
      </c>
    </row>
    <row r="2703" spans="1:16" ht="13" customHeight="1" x14ac:dyDescent="0.15">
      <c r="A2703" s="44">
        <v>2702</v>
      </c>
      <c r="B2703" s="215" t="s">
        <v>6</v>
      </c>
      <c r="C2703" s="215">
        <v>15</v>
      </c>
      <c r="D2703" s="334" t="s">
        <v>2863</v>
      </c>
      <c r="E2703" s="334" t="s">
        <v>11071</v>
      </c>
      <c r="F2703" s="75">
        <v>0.14704039802063279</v>
      </c>
      <c r="G2703" s="75">
        <v>6.1228837245226216E-2</v>
      </c>
      <c r="H2703" s="112">
        <v>-0.83256333037356145</v>
      </c>
      <c r="I2703" s="112">
        <v>-1.2130439878740316</v>
      </c>
      <c r="J2703" s="334" t="s">
        <v>8626</v>
      </c>
      <c r="K2703" s="334" t="s">
        <v>4968</v>
      </c>
      <c r="O2703" s="44" t="s">
        <v>3378</v>
      </c>
      <c r="P2703" s="75" t="s">
        <v>5336</v>
      </c>
    </row>
    <row r="2704" spans="1:16" ht="13" customHeight="1" x14ac:dyDescent="0.15">
      <c r="A2704" s="44">
        <v>2703</v>
      </c>
      <c r="B2704" s="215" t="s">
        <v>6</v>
      </c>
      <c r="C2704" s="215">
        <v>15</v>
      </c>
      <c r="D2704" s="334" t="s">
        <v>2863</v>
      </c>
      <c r="E2704" s="334" t="s">
        <v>5717</v>
      </c>
      <c r="F2704" s="75">
        <v>5.7602337179805421</v>
      </c>
      <c r="G2704" s="75">
        <v>0.15752281306165145</v>
      </c>
      <c r="H2704" s="112">
        <v>0.76044010501523351</v>
      </c>
      <c r="I2704" s="112">
        <v>-0.8026565411167399</v>
      </c>
      <c r="J2704" s="334" t="s">
        <v>8626</v>
      </c>
      <c r="K2704" s="334" t="s">
        <v>4968</v>
      </c>
      <c r="O2704" s="44" t="s">
        <v>3378</v>
      </c>
      <c r="P2704" s="75" t="s">
        <v>5336</v>
      </c>
    </row>
    <row r="2705" spans="1:16" ht="13" customHeight="1" x14ac:dyDescent="0.15">
      <c r="A2705" s="44">
        <v>2704</v>
      </c>
      <c r="B2705" s="215" t="s">
        <v>6</v>
      </c>
      <c r="C2705" s="215">
        <v>15</v>
      </c>
      <c r="D2705" s="334" t="s">
        <v>2863</v>
      </c>
      <c r="E2705" s="334" t="s">
        <v>5717</v>
      </c>
      <c r="F2705" s="75">
        <v>7.2016295031495359</v>
      </c>
      <c r="G2705" s="75">
        <v>0.47996572451023484</v>
      </c>
      <c r="H2705" s="112">
        <v>0.85743077478636054</v>
      </c>
      <c r="I2705" s="112">
        <v>-0.31878977551517712</v>
      </c>
      <c r="J2705" s="334" t="s">
        <v>8626</v>
      </c>
      <c r="K2705" s="334" t="s">
        <v>4968</v>
      </c>
      <c r="O2705" s="44" t="s">
        <v>3378</v>
      </c>
      <c r="P2705" s="75" t="s">
        <v>5336</v>
      </c>
    </row>
    <row r="2706" spans="1:16" ht="13" customHeight="1" x14ac:dyDescent="0.15">
      <c r="A2706" s="44">
        <v>2705</v>
      </c>
      <c r="B2706" s="215" t="s">
        <v>6</v>
      </c>
      <c r="C2706" s="215">
        <v>15</v>
      </c>
      <c r="D2706" s="334" t="s">
        <v>2863</v>
      </c>
      <c r="E2706" s="334" t="s">
        <v>5717</v>
      </c>
      <c r="F2706" s="75">
        <v>0.53387444985414378</v>
      </c>
      <c r="G2706" s="75">
        <v>7.1952942946660298E-2</v>
      </c>
      <c r="H2706" s="112">
        <v>-0.27256086309578254</v>
      </c>
      <c r="I2706" s="112">
        <v>-1.1429514382894768</v>
      </c>
      <c r="J2706" s="334" t="s">
        <v>8626</v>
      </c>
      <c r="K2706" s="334" t="s">
        <v>4968</v>
      </c>
      <c r="O2706" s="44" t="s">
        <v>3378</v>
      </c>
      <c r="P2706" s="75" t="s">
        <v>5336</v>
      </c>
    </row>
    <row r="2707" spans="1:16" ht="13" customHeight="1" x14ac:dyDescent="0.15">
      <c r="A2707" s="44">
        <v>2706</v>
      </c>
      <c r="B2707" s="215" t="s">
        <v>6</v>
      </c>
      <c r="C2707" s="215">
        <v>15</v>
      </c>
      <c r="D2707" s="334" t="s">
        <v>2863</v>
      </c>
      <c r="E2707" s="334" t="s">
        <v>11282</v>
      </c>
      <c r="F2707" s="75">
        <v>1.1805496459963041</v>
      </c>
      <c r="G2707" s="75">
        <v>7.7100222920336942E-2</v>
      </c>
      <c r="H2707" s="112">
        <v>7.2084255310452691E-2</v>
      </c>
      <c r="I2707" s="112">
        <v>-1.1129443662689875</v>
      </c>
      <c r="J2707" s="334" t="s">
        <v>8626</v>
      </c>
      <c r="K2707" s="334" t="s">
        <v>4968</v>
      </c>
      <c r="O2707" s="44" t="s">
        <v>3378</v>
      </c>
      <c r="P2707" s="75" t="s">
        <v>5336</v>
      </c>
    </row>
    <row r="2708" spans="1:16" ht="13" customHeight="1" x14ac:dyDescent="0.15">
      <c r="A2708" s="44">
        <v>2707</v>
      </c>
      <c r="B2708" s="215" t="s">
        <v>6</v>
      </c>
      <c r="C2708" s="215">
        <v>15</v>
      </c>
      <c r="D2708" s="334" t="s">
        <v>2863</v>
      </c>
      <c r="E2708" s="334" t="s">
        <v>5717</v>
      </c>
      <c r="F2708" s="75">
        <v>4.1912795461221384</v>
      </c>
      <c r="G2708" s="75">
        <v>0.14740309778830094</v>
      </c>
      <c r="H2708" s="112">
        <v>0.622346627975219</v>
      </c>
      <c r="I2708" s="112">
        <v>-0.83149338935194494</v>
      </c>
      <c r="J2708" s="334" t="s">
        <v>8626</v>
      </c>
      <c r="K2708" s="334" t="s">
        <v>4968</v>
      </c>
      <c r="O2708" s="44" t="s">
        <v>3378</v>
      </c>
      <c r="P2708" s="75" t="s">
        <v>5336</v>
      </c>
    </row>
    <row r="2709" spans="1:16" ht="13" customHeight="1" x14ac:dyDescent="0.15">
      <c r="A2709" s="44">
        <v>2708</v>
      </c>
      <c r="B2709" s="215" t="s">
        <v>6</v>
      </c>
      <c r="C2709" s="215">
        <v>15</v>
      </c>
      <c r="D2709" s="334" t="s">
        <v>2863</v>
      </c>
      <c r="E2709" s="334" t="s">
        <v>5717</v>
      </c>
      <c r="F2709" s="75">
        <v>0.62910103641458015</v>
      </c>
      <c r="G2709" s="75">
        <v>9.1970767816037677E-2</v>
      </c>
      <c r="H2709" s="112">
        <v>-0.20127959933452583</v>
      </c>
      <c r="I2709" s="112">
        <v>-1.0363501878015942</v>
      </c>
      <c r="J2709" s="334" t="s">
        <v>8626</v>
      </c>
      <c r="K2709" s="334" t="s">
        <v>4968</v>
      </c>
      <c r="O2709" s="44" t="s">
        <v>3378</v>
      </c>
      <c r="P2709" s="75" t="s">
        <v>5336</v>
      </c>
    </row>
    <row r="2710" spans="1:16" ht="13" customHeight="1" x14ac:dyDescent="0.15">
      <c r="A2710" s="44">
        <v>2709</v>
      </c>
      <c r="B2710" s="215" t="s">
        <v>6</v>
      </c>
      <c r="C2710" s="215">
        <v>15</v>
      </c>
      <c r="D2710" s="334" t="s">
        <v>2863</v>
      </c>
      <c r="E2710" s="334" t="s">
        <v>5717</v>
      </c>
      <c r="F2710" s="75">
        <v>2.5330824629408686</v>
      </c>
      <c r="G2710" s="75">
        <v>0.23466374591983666</v>
      </c>
      <c r="H2710" s="112">
        <v>0.40364932821030164</v>
      </c>
      <c r="I2710" s="112">
        <v>-0.62955400099853853</v>
      </c>
      <c r="J2710" s="334" t="s">
        <v>8626</v>
      </c>
      <c r="K2710" s="334" t="s">
        <v>4968</v>
      </c>
      <c r="O2710" s="44" t="s">
        <v>3378</v>
      </c>
      <c r="P2710" s="75" t="s">
        <v>5336</v>
      </c>
    </row>
    <row r="2711" spans="1:16" ht="13" customHeight="1" x14ac:dyDescent="0.15">
      <c r="A2711" s="44">
        <v>2710</v>
      </c>
      <c r="B2711" s="215" t="s">
        <v>6</v>
      </c>
      <c r="C2711" s="215">
        <v>15</v>
      </c>
      <c r="D2711" s="334" t="s">
        <v>2863</v>
      </c>
      <c r="E2711" s="334" t="s">
        <v>5717</v>
      </c>
      <c r="F2711" s="75">
        <v>3.2274222299165265</v>
      </c>
      <c r="G2711" s="75">
        <v>9.1710857199472251E-2</v>
      </c>
      <c r="H2711" s="112">
        <v>0.50885578601977777</v>
      </c>
      <c r="I2711" s="112">
        <v>-1.0375792472885101</v>
      </c>
      <c r="J2711" s="334" t="s">
        <v>8626</v>
      </c>
      <c r="K2711" s="334" t="s">
        <v>4968</v>
      </c>
      <c r="O2711" s="44" t="s">
        <v>3378</v>
      </c>
      <c r="P2711" s="75" t="s">
        <v>5336</v>
      </c>
    </row>
    <row r="2712" spans="1:16" ht="13" customHeight="1" x14ac:dyDescent="0.15">
      <c r="A2712" s="44">
        <v>2711</v>
      </c>
      <c r="B2712" s="215" t="s">
        <v>6</v>
      </c>
      <c r="C2712" s="215">
        <v>15</v>
      </c>
      <c r="D2712" s="334" t="s">
        <v>2863</v>
      </c>
      <c r="E2712" s="334" t="s">
        <v>5717</v>
      </c>
      <c r="F2712" s="75">
        <v>0.15395320028981094</v>
      </c>
      <c r="G2712" s="75">
        <v>0.12710372384004226</v>
      </c>
      <c r="H2712" s="112">
        <v>-0.812611278805217</v>
      </c>
      <c r="I2712" s="112">
        <v>-0.89584172545314444</v>
      </c>
      <c r="J2712" s="334" t="s">
        <v>8626</v>
      </c>
      <c r="K2712" s="334" t="s">
        <v>4968</v>
      </c>
      <c r="O2712" s="44" t="s">
        <v>3378</v>
      </c>
      <c r="P2712" s="75" t="s">
        <v>5336</v>
      </c>
    </row>
    <row r="2713" spans="1:16" ht="13" customHeight="1" x14ac:dyDescent="0.15">
      <c r="A2713" s="44">
        <v>2712</v>
      </c>
      <c r="B2713" s="215" t="s">
        <v>6</v>
      </c>
      <c r="C2713" s="215">
        <v>15</v>
      </c>
      <c r="D2713" s="334" t="s">
        <v>2863</v>
      </c>
      <c r="E2713" s="334" t="s">
        <v>5717</v>
      </c>
      <c r="F2713" s="75">
        <v>0.60609308963940622</v>
      </c>
      <c r="G2713" s="75">
        <v>0.1305648894603188</v>
      </c>
      <c r="H2713" s="112">
        <v>-0.21746066756329868</v>
      </c>
      <c r="I2713" s="112">
        <v>-0.88417359460526357</v>
      </c>
      <c r="J2713" s="334" t="s">
        <v>8626</v>
      </c>
      <c r="K2713" s="334" t="s">
        <v>4968</v>
      </c>
      <c r="O2713" s="44" t="s">
        <v>3378</v>
      </c>
      <c r="P2713" s="75" t="s">
        <v>5336</v>
      </c>
    </row>
    <row r="2714" spans="1:16" ht="13" customHeight="1" x14ac:dyDescent="0.15">
      <c r="A2714" s="44">
        <v>2713</v>
      </c>
      <c r="B2714" s="215" t="s">
        <v>6</v>
      </c>
      <c r="C2714" s="215">
        <v>15</v>
      </c>
      <c r="D2714" s="334" t="s">
        <v>2863</v>
      </c>
      <c r="E2714" s="334" t="s">
        <v>5717</v>
      </c>
      <c r="F2714" s="75">
        <v>1.0592144753263986</v>
      </c>
      <c r="G2714" s="75">
        <v>0.14715943812775956</v>
      </c>
      <c r="H2714" s="112">
        <v>2.4983907246136538E-2</v>
      </c>
      <c r="I2714" s="112">
        <v>-0.83221187902573934</v>
      </c>
      <c r="J2714" s="334" t="s">
        <v>8626</v>
      </c>
      <c r="K2714" s="334" t="s">
        <v>4968</v>
      </c>
      <c r="O2714" s="44" t="s">
        <v>3378</v>
      </c>
      <c r="P2714" s="75" t="s">
        <v>5336</v>
      </c>
    </row>
    <row r="2715" spans="1:16" ht="13" customHeight="1" x14ac:dyDescent="0.15">
      <c r="A2715" s="44">
        <v>2714</v>
      </c>
      <c r="B2715" s="215" t="s">
        <v>6</v>
      </c>
      <c r="C2715" s="215">
        <v>15</v>
      </c>
      <c r="D2715" s="334" t="s">
        <v>2863</v>
      </c>
      <c r="E2715" s="334" t="s">
        <v>11282</v>
      </c>
      <c r="F2715" s="75">
        <v>0.47625461439398414</v>
      </c>
      <c r="G2715" s="75">
        <v>0.14965116215559424</v>
      </c>
      <c r="H2715" s="112">
        <v>-0.32216080345042131</v>
      </c>
      <c r="I2715" s="112">
        <v>-0.82491990618228006</v>
      </c>
      <c r="J2715" s="334" t="s">
        <v>8626</v>
      </c>
      <c r="K2715" s="334" t="s">
        <v>4968</v>
      </c>
      <c r="O2715" s="44" t="s">
        <v>3378</v>
      </c>
      <c r="P2715" s="75" t="s">
        <v>5336</v>
      </c>
    </row>
    <row r="2716" spans="1:16" ht="13" customHeight="1" x14ac:dyDescent="0.15">
      <c r="A2716" s="44">
        <v>2715</v>
      </c>
      <c r="B2716" s="215" t="s">
        <v>6</v>
      </c>
      <c r="C2716" s="215">
        <v>15</v>
      </c>
      <c r="D2716" s="334" t="s">
        <v>2863</v>
      </c>
      <c r="E2716" s="334" t="s">
        <v>5717</v>
      </c>
      <c r="F2716" s="75">
        <v>0.15973747582367243</v>
      </c>
      <c r="G2716" s="75">
        <v>0.18120316060398214</v>
      </c>
      <c r="H2716" s="112">
        <v>-0.79659318258360079</v>
      </c>
      <c r="I2716" s="112">
        <v>-0.74183423148868755</v>
      </c>
      <c r="J2716" s="334" t="s">
        <v>8626</v>
      </c>
      <c r="K2716" s="334" t="s">
        <v>4968</v>
      </c>
      <c r="O2716" s="44" t="s">
        <v>3378</v>
      </c>
      <c r="P2716" s="75" t="s">
        <v>5336</v>
      </c>
    </row>
    <row r="2717" spans="1:16" ht="13" customHeight="1" x14ac:dyDescent="0.15">
      <c r="A2717" s="44">
        <v>2716</v>
      </c>
      <c r="B2717" s="215" t="s">
        <v>6</v>
      </c>
      <c r="C2717" s="215">
        <v>15</v>
      </c>
      <c r="D2717" s="334" t="s">
        <v>2863</v>
      </c>
      <c r="E2717" s="334" t="s">
        <v>11084</v>
      </c>
      <c r="F2717" s="75">
        <v>0.13757541450270661</v>
      </c>
      <c r="G2717" s="75">
        <v>0.26401021614956288</v>
      </c>
      <c r="H2717" s="112">
        <v>-0.86145917002349659</v>
      </c>
      <c r="I2717" s="112">
        <v>-0.57837926732889344</v>
      </c>
      <c r="J2717" s="334" t="s">
        <v>8626</v>
      </c>
      <c r="K2717" s="334" t="s">
        <v>4968</v>
      </c>
      <c r="O2717" s="44" t="s">
        <v>3378</v>
      </c>
      <c r="P2717" s="75" t="s">
        <v>5336</v>
      </c>
    </row>
    <row r="2718" spans="1:16" ht="13" customHeight="1" x14ac:dyDescent="0.15">
      <c r="A2718" s="44">
        <v>2717</v>
      </c>
      <c r="B2718" s="215" t="s">
        <v>6</v>
      </c>
      <c r="C2718" s="215">
        <v>15</v>
      </c>
      <c r="D2718" s="334" t="s">
        <v>2863</v>
      </c>
      <c r="E2718" s="334" t="s">
        <v>11084</v>
      </c>
      <c r="F2718" s="75">
        <v>5.1300485777428344</v>
      </c>
      <c r="G2718" s="75">
        <v>0.52005989161909605</v>
      </c>
      <c r="H2718" s="112">
        <v>0.71012147757687849</v>
      </c>
      <c r="I2718" s="112">
        <v>-0.28394663886154742</v>
      </c>
      <c r="J2718" s="334" t="s">
        <v>8626</v>
      </c>
      <c r="K2718" s="334" t="s">
        <v>4968</v>
      </c>
      <c r="O2718" s="44" t="s">
        <v>3378</v>
      </c>
      <c r="P2718" s="75" t="s">
        <v>5336</v>
      </c>
    </row>
    <row r="2719" spans="1:16" ht="13" customHeight="1" x14ac:dyDescent="0.15">
      <c r="A2719" s="44">
        <v>2718</v>
      </c>
      <c r="B2719" s="215" t="s">
        <v>6</v>
      </c>
      <c r="C2719" s="215">
        <v>15</v>
      </c>
      <c r="D2719" s="334" t="s">
        <v>2863</v>
      </c>
      <c r="E2719" s="334" t="s">
        <v>11085</v>
      </c>
      <c r="F2719" s="75">
        <v>9.6555531703205411E-2</v>
      </c>
      <c r="G2719" s="75">
        <v>4.3031722588731662E-2</v>
      </c>
      <c r="H2719" s="112">
        <v>-1.0152228402754777</v>
      </c>
      <c r="I2719" s="112">
        <v>-1.3662112684699228</v>
      </c>
      <c r="J2719" s="334" t="s">
        <v>8626</v>
      </c>
      <c r="K2719" s="334" t="s">
        <v>4968</v>
      </c>
      <c r="O2719" s="44" t="s">
        <v>3378</v>
      </c>
      <c r="P2719" s="75" t="s">
        <v>5336</v>
      </c>
    </row>
    <row r="2720" spans="1:16" ht="13" customHeight="1" x14ac:dyDescent="0.15">
      <c r="A2720" s="44">
        <v>2719</v>
      </c>
      <c r="B2720" s="215" t="s">
        <v>6</v>
      </c>
      <c r="C2720" s="215">
        <v>15</v>
      </c>
      <c r="D2720" s="334" t="s">
        <v>2863</v>
      </c>
      <c r="E2720" s="334" t="s">
        <v>11085</v>
      </c>
      <c r="F2720" s="75">
        <v>0.10119466357343621</v>
      </c>
      <c r="G2720" s="75">
        <v>5.120358585094599E-2</v>
      </c>
      <c r="H2720" s="112">
        <v>-0.99484238909421008</v>
      </c>
      <c r="I2720" s="112">
        <v>-1.2906996237752018</v>
      </c>
      <c r="J2720" s="334" t="s">
        <v>8626</v>
      </c>
      <c r="K2720" s="334" t="s">
        <v>4968</v>
      </c>
      <c r="O2720" s="44" t="s">
        <v>3378</v>
      </c>
      <c r="P2720" s="75" t="s">
        <v>5336</v>
      </c>
    </row>
    <row r="2721" spans="1:16" ht="13" customHeight="1" x14ac:dyDescent="0.15">
      <c r="A2721" s="44">
        <v>2720</v>
      </c>
      <c r="B2721" s="215" t="s">
        <v>6</v>
      </c>
      <c r="C2721" s="215">
        <v>15</v>
      </c>
      <c r="D2721" s="334" t="s">
        <v>2863</v>
      </c>
      <c r="E2721" s="334" t="s">
        <v>11085</v>
      </c>
      <c r="F2721" s="75">
        <v>1.2333151582999882</v>
      </c>
      <c r="G2721" s="75">
        <v>3.9252893922524533E-2</v>
      </c>
      <c r="H2721" s="112">
        <v>9.1074069313669778E-2</v>
      </c>
      <c r="I2721" s="112">
        <v>-1.4061283193454051</v>
      </c>
      <c r="J2721" s="334" t="s">
        <v>8626</v>
      </c>
      <c r="K2721" s="334" t="s">
        <v>4968</v>
      </c>
      <c r="O2721" s="44" t="s">
        <v>3378</v>
      </c>
      <c r="P2721" s="75" t="s">
        <v>5336</v>
      </c>
    </row>
    <row r="2722" spans="1:16" ht="13" customHeight="1" x14ac:dyDescent="0.15">
      <c r="A2722" s="44">
        <v>2721</v>
      </c>
      <c r="B2722" s="215" t="s">
        <v>6</v>
      </c>
      <c r="C2722" s="215">
        <v>15</v>
      </c>
      <c r="D2722" s="334" t="s">
        <v>2863</v>
      </c>
      <c r="E2722" s="334" t="s">
        <v>11086</v>
      </c>
      <c r="F2722" s="75">
        <v>0.14426960560951288</v>
      </c>
      <c r="G2722" s="75">
        <v>3.1723777390455982E-2</v>
      </c>
      <c r="H2722" s="112">
        <v>-0.84082515543773839</v>
      </c>
      <c r="I2722" s="112">
        <v>-1.4986151062800659</v>
      </c>
      <c r="J2722" s="334" t="s">
        <v>8626</v>
      </c>
      <c r="K2722" s="334" t="s">
        <v>4968</v>
      </c>
      <c r="O2722" s="44" t="s">
        <v>3378</v>
      </c>
      <c r="P2722" s="75" t="s">
        <v>5336</v>
      </c>
    </row>
    <row r="2723" spans="1:16" ht="13" customHeight="1" x14ac:dyDescent="0.15">
      <c r="A2723" s="44">
        <v>2722</v>
      </c>
      <c r="B2723" s="215" t="s">
        <v>6</v>
      </c>
      <c r="C2723" s="215">
        <v>15</v>
      </c>
      <c r="D2723" s="334" t="s">
        <v>2863</v>
      </c>
      <c r="E2723" s="334" t="s">
        <v>5464</v>
      </c>
      <c r="F2723" s="75">
        <v>0.11086086511719198</v>
      </c>
      <c r="G2723" s="75">
        <v>3.5236710384862459E-2</v>
      </c>
      <c r="H2723" s="112">
        <v>-0.9552217366568112</v>
      </c>
      <c r="I2723" s="112">
        <v>-1.4530046430632804</v>
      </c>
      <c r="J2723" s="334" t="s">
        <v>8626</v>
      </c>
      <c r="K2723" s="334" t="s">
        <v>4968</v>
      </c>
      <c r="O2723" s="44" t="s">
        <v>3378</v>
      </c>
      <c r="P2723" s="75" t="s">
        <v>5336</v>
      </c>
    </row>
    <row r="2724" spans="1:16" ht="13" customHeight="1" x14ac:dyDescent="0.15">
      <c r="A2724" s="44">
        <v>2723</v>
      </c>
      <c r="B2724" s="215" t="s">
        <v>6</v>
      </c>
      <c r="C2724" s="215">
        <v>15</v>
      </c>
      <c r="D2724" s="334" t="s">
        <v>2863</v>
      </c>
      <c r="E2724" s="334" t="s">
        <v>5464</v>
      </c>
      <c r="F2724" s="75">
        <v>0.60469462788572781</v>
      </c>
      <c r="G2724" s="75">
        <v>5.1471110051707347E-2</v>
      </c>
      <c r="H2724" s="112">
        <v>-0.2184638896542668</v>
      </c>
      <c r="I2724" s="112">
        <v>-1.2884364654367821</v>
      </c>
      <c r="J2724" s="334" t="s">
        <v>8626</v>
      </c>
      <c r="K2724" s="334" t="s">
        <v>4968</v>
      </c>
      <c r="O2724" s="44" t="s">
        <v>3378</v>
      </c>
      <c r="P2724" s="75" t="s">
        <v>5336</v>
      </c>
    </row>
    <row r="2725" spans="1:16" ht="13" customHeight="1" x14ac:dyDescent="0.15">
      <c r="A2725" s="44">
        <v>2724</v>
      </c>
      <c r="B2725" s="215" t="s">
        <v>6</v>
      </c>
      <c r="C2725" s="215">
        <v>15</v>
      </c>
      <c r="D2725" s="334" t="s">
        <v>2863</v>
      </c>
      <c r="E2725" s="334" t="s">
        <v>5464</v>
      </c>
      <c r="F2725" s="75">
        <v>0.37120665650664564</v>
      </c>
      <c r="G2725" s="75">
        <v>5.0549011293253232E-2</v>
      </c>
      <c r="H2725" s="112">
        <v>-0.43038424458090985</v>
      </c>
      <c r="I2725" s="112">
        <v>-1.2962873345157815</v>
      </c>
      <c r="J2725" s="334" t="s">
        <v>8626</v>
      </c>
      <c r="K2725" s="334" t="s">
        <v>4968</v>
      </c>
      <c r="O2725" s="44" t="s">
        <v>3378</v>
      </c>
      <c r="P2725" s="75" t="s">
        <v>5336</v>
      </c>
    </row>
    <row r="2726" spans="1:16" ht="13" customHeight="1" x14ac:dyDescent="0.15">
      <c r="A2726" s="44">
        <v>2725</v>
      </c>
      <c r="B2726" s="215" t="s">
        <v>6</v>
      </c>
      <c r="C2726" s="215">
        <v>15</v>
      </c>
      <c r="D2726" s="334" t="s">
        <v>2863</v>
      </c>
      <c r="E2726" s="334" t="s">
        <v>5464</v>
      </c>
      <c r="F2726" s="75">
        <v>0.42062828207893382</v>
      </c>
      <c r="G2726" s="75">
        <v>5.1344713734085348E-2</v>
      </c>
      <c r="H2726" s="112">
        <v>-0.37610152970515065</v>
      </c>
      <c r="I2726" s="112">
        <v>-1.2895042631532849</v>
      </c>
      <c r="J2726" s="334" t="s">
        <v>8626</v>
      </c>
      <c r="K2726" s="334" t="s">
        <v>4968</v>
      </c>
      <c r="O2726" s="44" t="s">
        <v>3378</v>
      </c>
      <c r="P2726" s="75" t="s">
        <v>5336</v>
      </c>
    </row>
    <row r="2727" spans="1:16" ht="13" customHeight="1" x14ac:dyDescent="0.15">
      <c r="A2727" s="44">
        <v>2726</v>
      </c>
      <c r="B2727" s="215" t="s">
        <v>6</v>
      </c>
      <c r="C2727" s="215">
        <v>15</v>
      </c>
      <c r="D2727" s="334" t="s">
        <v>2863</v>
      </c>
      <c r="E2727" s="334" t="s">
        <v>5464</v>
      </c>
      <c r="F2727" s="75">
        <v>0.17494735890301791</v>
      </c>
      <c r="G2727" s="75">
        <v>4.7007716738212357E-2</v>
      </c>
      <c r="H2727" s="112">
        <v>-0.75709260946860502</v>
      </c>
      <c r="I2727" s="112">
        <v>-1.3278308428784769</v>
      </c>
      <c r="J2727" s="334" t="s">
        <v>8626</v>
      </c>
      <c r="K2727" s="334" t="s">
        <v>4968</v>
      </c>
      <c r="O2727" s="44" t="s">
        <v>3378</v>
      </c>
      <c r="P2727" s="75" t="s">
        <v>5336</v>
      </c>
    </row>
    <row r="2728" spans="1:16" ht="13" customHeight="1" x14ac:dyDescent="0.15">
      <c r="A2728" s="44">
        <v>2727</v>
      </c>
      <c r="B2728" s="215" t="s">
        <v>6</v>
      </c>
      <c r="C2728" s="215">
        <v>15</v>
      </c>
      <c r="D2728" s="334" t="s">
        <v>2863</v>
      </c>
      <c r="E2728" s="334" t="s">
        <v>5464</v>
      </c>
      <c r="F2728" s="75">
        <v>0.40064024154034</v>
      </c>
      <c r="G2728" s="75">
        <v>7.7625495994165322E-2</v>
      </c>
      <c r="H2728" s="112">
        <v>-0.39724543097559828</v>
      </c>
      <c r="I2728" s="112">
        <v>-1.1099956118480092</v>
      </c>
      <c r="J2728" s="334" t="s">
        <v>8626</v>
      </c>
      <c r="K2728" s="334" t="s">
        <v>4968</v>
      </c>
      <c r="O2728" s="44" t="s">
        <v>3378</v>
      </c>
      <c r="P2728" s="75" t="s">
        <v>5336</v>
      </c>
    </row>
    <row r="2729" spans="1:16" ht="13" customHeight="1" x14ac:dyDescent="0.15">
      <c r="A2729" s="44">
        <v>2728</v>
      </c>
      <c r="B2729" s="215" t="s">
        <v>6</v>
      </c>
      <c r="C2729" s="215">
        <v>15</v>
      </c>
      <c r="D2729" s="334" t="s">
        <v>2863</v>
      </c>
      <c r="E2729" s="334" t="s">
        <v>5464</v>
      </c>
      <c r="F2729" s="75">
        <v>0.17418041113818589</v>
      </c>
      <c r="G2729" s="75">
        <v>6.2459921699004724E-2</v>
      </c>
      <c r="H2729" s="112">
        <v>-0.75900068866793735</v>
      </c>
      <c r="I2729" s="112">
        <v>-1.2043985645456456</v>
      </c>
      <c r="J2729" s="334" t="s">
        <v>8626</v>
      </c>
      <c r="K2729" s="334" t="s">
        <v>4968</v>
      </c>
      <c r="O2729" s="44" t="s">
        <v>3378</v>
      </c>
      <c r="P2729" s="75" t="s">
        <v>5336</v>
      </c>
    </row>
    <row r="2730" spans="1:16" ht="13" customHeight="1" x14ac:dyDescent="0.15">
      <c r="A2730" s="44">
        <v>2729</v>
      </c>
      <c r="B2730" s="215" t="s">
        <v>6</v>
      </c>
      <c r="C2730" s="215">
        <v>15</v>
      </c>
      <c r="D2730" s="334" t="s">
        <v>2863</v>
      </c>
      <c r="E2730" s="334" t="s">
        <v>5464</v>
      </c>
      <c r="F2730" s="75">
        <v>0.42408005748279382</v>
      </c>
      <c r="G2730" s="75">
        <v>6.0366651665218603E-2</v>
      </c>
      <c r="H2730" s="112">
        <v>-0.37255214991429714</v>
      </c>
      <c r="I2730" s="112">
        <v>-1.2192029123301804</v>
      </c>
      <c r="J2730" s="334" t="s">
        <v>8626</v>
      </c>
      <c r="K2730" s="334" t="s">
        <v>4968</v>
      </c>
      <c r="O2730" s="44" t="s">
        <v>3378</v>
      </c>
      <c r="P2730" s="75" t="s">
        <v>5336</v>
      </c>
    </row>
    <row r="2731" spans="1:16" ht="13" customHeight="1" x14ac:dyDescent="0.15">
      <c r="A2731" s="44">
        <v>2730</v>
      </c>
      <c r="B2731" s="215" t="s">
        <v>6</v>
      </c>
      <c r="C2731" s="215">
        <v>15</v>
      </c>
      <c r="D2731" s="334" t="s">
        <v>2863</v>
      </c>
      <c r="E2731" s="334" t="s">
        <v>5464</v>
      </c>
      <c r="F2731" s="75">
        <v>0.22767627342753635</v>
      </c>
      <c r="G2731" s="75">
        <v>5.0778863748507118E-2</v>
      </c>
      <c r="H2731" s="112">
        <v>-0.64268222567116828</v>
      </c>
      <c r="I2731" s="112">
        <v>-1.2943170213290631</v>
      </c>
      <c r="J2731" s="334" t="s">
        <v>8626</v>
      </c>
      <c r="K2731" s="334" t="s">
        <v>4968</v>
      </c>
      <c r="O2731" s="44" t="s">
        <v>3378</v>
      </c>
      <c r="P2731" s="75" t="s">
        <v>5336</v>
      </c>
    </row>
    <row r="2732" spans="1:16" ht="13" customHeight="1" x14ac:dyDescent="0.15">
      <c r="A2732" s="44">
        <v>2731</v>
      </c>
      <c r="B2732" s="215" t="s">
        <v>6</v>
      </c>
      <c r="C2732" s="215">
        <v>15</v>
      </c>
      <c r="D2732" s="334" t="s">
        <v>2863</v>
      </c>
      <c r="E2732" s="334" t="s">
        <v>5464</v>
      </c>
      <c r="F2732" s="75">
        <v>0.33568287027819899</v>
      </c>
      <c r="G2732" s="75">
        <v>6.1467985125630585E-2</v>
      </c>
      <c r="H2732" s="112">
        <v>-0.47407082000746681</v>
      </c>
      <c r="I2732" s="112">
        <v>-1.211351022492644</v>
      </c>
      <c r="J2732" s="334" t="s">
        <v>8626</v>
      </c>
      <c r="K2732" s="334" t="s">
        <v>4968</v>
      </c>
      <c r="O2732" s="44" t="s">
        <v>3378</v>
      </c>
      <c r="P2732" s="75" t="s">
        <v>5336</v>
      </c>
    </row>
    <row r="2733" spans="1:16" ht="13" customHeight="1" x14ac:dyDescent="0.15">
      <c r="A2733" s="44">
        <v>2732</v>
      </c>
      <c r="B2733" s="215" t="s">
        <v>6</v>
      </c>
      <c r="C2733" s="215">
        <v>15</v>
      </c>
      <c r="D2733" s="334" t="s">
        <v>2863</v>
      </c>
      <c r="E2733" s="334" t="s">
        <v>5464</v>
      </c>
      <c r="F2733" s="75">
        <v>0.46831002562001189</v>
      </c>
      <c r="G2733" s="75">
        <v>9.2656448178732559E-2</v>
      </c>
      <c r="H2733" s="112">
        <v>-0.3294665447059783</v>
      </c>
      <c r="I2733" s="112">
        <v>-1.0331243517255895</v>
      </c>
      <c r="J2733" s="334" t="s">
        <v>8626</v>
      </c>
      <c r="K2733" s="334" t="s">
        <v>4968</v>
      </c>
      <c r="O2733" s="44" t="s">
        <v>3378</v>
      </c>
      <c r="P2733" s="75" t="s">
        <v>5336</v>
      </c>
    </row>
    <row r="2734" spans="1:16" ht="13" customHeight="1" x14ac:dyDescent="0.15">
      <c r="A2734" s="44">
        <v>2733</v>
      </c>
      <c r="B2734" s="215" t="s">
        <v>6</v>
      </c>
      <c r="C2734" s="215">
        <v>15</v>
      </c>
      <c r="D2734" s="334" t="s">
        <v>2863</v>
      </c>
      <c r="E2734" s="334" t="s">
        <v>5464</v>
      </c>
      <c r="F2734" s="75">
        <v>0.34864852005291608</v>
      </c>
      <c r="G2734" s="75">
        <v>8.0381598501144846E-2</v>
      </c>
      <c r="H2734" s="112">
        <v>-0.45761217395315784</v>
      </c>
      <c r="I2734" s="112">
        <v>-1.0948433615014894</v>
      </c>
      <c r="J2734" s="334" t="s">
        <v>8626</v>
      </c>
      <c r="K2734" s="334" t="s">
        <v>4968</v>
      </c>
      <c r="O2734" s="44" t="s">
        <v>3378</v>
      </c>
      <c r="P2734" s="75" t="s">
        <v>5336</v>
      </c>
    </row>
    <row r="2735" spans="1:16" ht="13" customHeight="1" x14ac:dyDescent="0.15">
      <c r="A2735" s="44">
        <v>2734</v>
      </c>
      <c r="B2735" s="215" t="s">
        <v>6</v>
      </c>
      <c r="C2735" s="215">
        <v>15</v>
      </c>
      <c r="D2735" s="334" t="s">
        <v>2863</v>
      </c>
      <c r="E2735" s="334" t="s">
        <v>5464</v>
      </c>
      <c r="F2735" s="75">
        <v>0.57580612243868046</v>
      </c>
      <c r="G2735" s="75">
        <v>7.3671848107383656E-2</v>
      </c>
      <c r="H2735" s="112">
        <v>-0.23972372166148204</v>
      </c>
      <c r="I2735" s="112">
        <v>-1.1326984354420966</v>
      </c>
      <c r="J2735" s="334" t="s">
        <v>8626</v>
      </c>
      <c r="K2735" s="334" t="s">
        <v>4968</v>
      </c>
      <c r="O2735" s="44" t="s">
        <v>3378</v>
      </c>
      <c r="P2735" s="75" t="s">
        <v>5336</v>
      </c>
    </row>
    <row r="2736" spans="1:16" ht="13" customHeight="1" x14ac:dyDescent="0.15">
      <c r="A2736" s="44">
        <v>2735</v>
      </c>
      <c r="B2736" s="215" t="s">
        <v>6</v>
      </c>
      <c r="C2736" s="215">
        <v>15</v>
      </c>
      <c r="D2736" s="334" t="s">
        <v>2863</v>
      </c>
      <c r="E2736" s="334" t="s">
        <v>5464</v>
      </c>
      <c r="F2736" s="75">
        <v>0.51539302311173008</v>
      </c>
      <c r="G2736" s="75">
        <v>0.10715472588806101</v>
      </c>
      <c r="H2736" s="112">
        <v>-0.28786146480060715</v>
      </c>
      <c r="I2736" s="112">
        <v>-0.96998867033520142</v>
      </c>
      <c r="J2736" s="334" t="s">
        <v>8626</v>
      </c>
      <c r="K2736" s="334" t="s">
        <v>4968</v>
      </c>
      <c r="O2736" s="44" t="s">
        <v>3378</v>
      </c>
      <c r="P2736" s="75" t="s">
        <v>5336</v>
      </c>
    </row>
    <row r="2737" spans="1:16" ht="13" customHeight="1" x14ac:dyDescent="0.15">
      <c r="A2737" s="44">
        <v>2736</v>
      </c>
      <c r="B2737" s="215" t="s">
        <v>6</v>
      </c>
      <c r="C2737" s="215">
        <v>15</v>
      </c>
      <c r="D2737" s="334" t="s">
        <v>2863</v>
      </c>
      <c r="E2737" s="334" t="s">
        <v>5464</v>
      </c>
      <c r="F2737" s="75">
        <v>0.25095200586819499</v>
      </c>
      <c r="G2737" s="75">
        <v>0.12835923923349485</v>
      </c>
      <c r="H2737" s="112">
        <v>-0.60040932863700702</v>
      </c>
      <c r="I2737" s="112">
        <v>-0.89157286556901028</v>
      </c>
      <c r="J2737" s="334" t="s">
        <v>8626</v>
      </c>
      <c r="K2737" s="334" t="s">
        <v>4968</v>
      </c>
      <c r="O2737" s="44" t="s">
        <v>3378</v>
      </c>
      <c r="P2737" s="75" t="s">
        <v>5336</v>
      </c>
    </row>
    <row r="2738" spans="1:16" ht="13" customHeight="1" x14ac:dyDescent="0.15">
      <c r="A2738" s="44">
        <v>2737</v>
      </c>
      <c r="B2738" s="215" t="s">
        <v>6</v>
      </c>
      <c r="C2738" s="215">
        <v>15</v>
      </c>
      <c r="D2738" s="334" t="s">
        <v>2863</v>
      </c>
      <c r="E2738" s="334" t="s">
        <v>5464</v>
      </c>
      <c r="F2738" s="75">
        <v>0.41112780099616308</v>
      </c>
      <c r="G2738" s="75">
        <v>0.11566996868534299</v>
      </c>
      <c r="H2738" s="112">
        <v>-0.38602315466943821</v>
      </c>
      <c r="I2738" s="112">
        <v>-0.9367793819920055</v>
      </c>
      <c r="J2738" s="334" t="s">
        <v>8626</v>
      </c>
      <c r="K2738" s="334" t="s">
        <v>4968</v>
      </c>
      <c r="O2738" s="44" t="s">
        <v>3378</v>
      </c>
      <c r="P2738" s="75" t="s">
        <v>5336</v>
      </c>
    </row>
    <row r="2739" spans="1:16" ht="13" customHeight="1" x14ac:dyDescent="0.15">
      <c r="A2739" s="44">
        <v>2738</v>
      </c>
      <c r="B2739" s="215" t="s">
        <v>6</v>
      </c>
      <c r="C2739" s="215">
        <v>15</v>
      </c>
      <c r="D2739" s="334" t="s">
        <v>2863</v>
      </c>
      <c r="E2739" s="334" t="s">
        <v>5464</v>
      </c>
      <c r="F2739" s="75">
        <v>1.5667514690385116</v>
      </c>
      <c r="G2739" s="75">
        <v>0.17037562550800778</v>
      </c>
      <c r="H2739" s="112">
        <v>0.1950001105812125</v>
      </c>
      <c r="I2739" s="112">
        <v>-0.7685925367086861</v>
      </c>
      <c r="J2739" s="334" t="s">
        <v>8626</v>
      </c>
      <c r="K2739" s="334" t="s">
        <v>4968</v>
      </c>
      <c r="O2739" s="44" t="s">
        <v>3378</v>
      </c>
      <c r="P2739" s="75" t="s">
        <v>5336</v>
      </c>
    </row>
    <row r="2740" spans="1:16" ht="13" customHeight="1" x14ac:dyDescent="0.15">
      <c r="A2740" s="44">
        <v>2739</v>
      </c>
      <c r="B2740" s="215" t="s">
        <v>6</v>
      </c>
      <c r="C2740" s="215">
        <v>15</v>
      </c>
      <c r="D2740" s="334" t="s">
        <v>2863</v>
      </c>
      <c r="E2740" s="334" t="s">
        <v>5464</v>
      </c>
      <c r="F2740" s="75">
        <v>0.22488106932911262</v>
      </c>
      <c r="G2740" s="75">
        <v>0.13951260355717568</v>
      </c>
      <c r="H2740" s="112">
        <v>-0.64804710228753848</v>
      </c>
      <c r="I2740" s="112">
        <v>-0.85538655649015771</v>
      </c>
      <c r="J2740" s="334" t="s">
        <v>8626</v>
      </c>
      <c r="K2740" s="334" t="s">
        <v>4968</v>
      </c>
      <c r="O2740" s="44" t="s">
        <v>3378</v>
      </c>
      <c r="P2740" s="75" t="s">
        <v>5336</v>
      </c>
    </row>
    <row r="2741" spans="1:16" ht="13" customHeight="1" x14ac:dyDescent="0.15">
      <c r="A2741" s="44">
        <v>2740</v>
      </c>
      <c r="B2741" s="215" t="s">
        <v>6</v>
      </c>
      <c r="C2741" s="215">
        <v>15</v>
      </c>
      <c r="D2741" s="334" t="s">
        <v>2863</v>
      </c>
      <c r="E2741" s="334" t="s">
        <v>5464</v>
      </c>
      <c r="F2741" s="75">
        <v>0.51104097375718349</v>
      </c>
      <c r="G2741" s="75">
        <v>0.18450704453621325</v>
      </c>
      <c r="H2741" s="112">
        <v>-0.29154427801936506</v>
      </c>
      <c r="I2741" s="112">
        <v>-0.733987047690288</v>
      </c>
      <c r="J2741" s="334" t="s">
        <v>8626</v>
      </c>
      <c r="K2741" s="334" t="s">
        <v>4968</v>
      </c>
      <c r="O2741" s="44" t="s">
        <v>3378</v>
      </c>
      <c r="P2741" s="75" t="s">
        <v>5336</v>
      </c>
    </row>
    <row r="2742" spans="1:16" ht="13" customHeight="1" x14ac:dyDescent="0.15">
      <c r="A2742" s="44">
        <v>2741</v>
      </c>
      <c r="B2742" s="215" t="s">
        <v>6</v>
      </c>
      <c r="C2742" s="215">
        <v>15</v>
      </c>
      <c r="D2742" s="334" t="s">
        <v>2863</v>
      </c>
      <c r="E2742" s="334" t="s">
        <v>5464</v>
      </c>
      <c r="F2742" s="75">
        <v>0.34893657891709068</v>
      </c>
      <c r="G2742" s="75">
        <v>0.17946373557755071</v>
      </c>
      <c r="H2742" s="112">
        <v>-0.45725350120493036</v>
      </c>
      <c r="I2742" s="112">
        <v>-0.74602329655476862</v>
      </c>
      <c r="J2742" s="334" t="s">
        <v>8626</v>
      </c>
      <c r="K2742" s="334" t="s">
        <v>4968</v>
      </c>
      <c r="O2742" s="44" t="s">
        <v>3378</v>
      </c>
      <c r="P2742" s="75" t="s">
        <v>5336</v>
      </c>
    </row>
    <row r="2743" spans="1:16" ht="13" customHeight="1" x14ac:dyDescent="0.15">
      <c r="A2743" s="44">
        <v>2742</v>
      </c>
      <c r="B2743" s="215" t="s">
        <v>6</v>
      </c>
      <c r="C2743" s="215">
        <v>15</v>
      </c>
      <c r="D2743" s="334" t="s">
        <v>2863</v>
      </c>
      <c r="E2743" s="334" t="s">
        <v>5464</v>
      </c>
      <c r="F2743" s="75">
        <v>0.77226274793595795</v>
      </c>
      <c r="G2743" s="75">
        <v>0.27763349760059652</v>
      </c>
      <c r="H2743" s="112">
        <v>-0.11223491395879157</v>
      </c>
      <c r="I2743" s="112">
        <v>-0.55652813567599391</v>
      </c>
      <c r="J2743" s="334" t="s">
        <v>8626</v>
      </c>
      <c r="K2743" s="334" t="s">
        <v>4968</v>
      </c>
      <c r="O2743" s="44" t="s">
        <v>3378</v>
      </c>
      <c r="P2743" s="75" t="s">
        <v>5336</v>
      </c>
    </row>
    <row r="2744" spans="1:16" ht="13" customHeight="1" x14ac:dyDescent="0.15">
      <c r="A2744" s="44">
        <v>2743</v>
      </c>
      <c r="B2744" s="215" t="s">
        <v>6</v>
      </c>
      <c r="C2744" s="215">
        <v>15</v>
      </c>
      <c r="D2744" s="334" t="s">
        <v>2863</v>
      </c>
      <c r="E2744" s="334" t="s">
        <v>5024</v>
      </c>
      <c r="F2744" s="75">
        <v>0.72663337683945639</v>
      </c>
      <c r="G2744" s="75">
        <v>8.5719848845245764E-2</v>
      </c>
      <c r="H2744" s="112">
        <v>-0.13868465733446264</v>
      </c>
      <c r="I2744" s="112">
        <v>-1.0669186034460461</v>
      </c>
      <c r="J2744" s="334" t="s">
        <v>8626</v>
      </c>
      <c r="K2744" s="334" t="s">
        <v>4968</v>
      </c>
      <c r="O2744" s="44" t="s">
        <v>3378</v>
      </c>
      <c r="P2744" s="75" t="s">
        <v>5336</v>
      </c>
    </row>
    <row r="2745" spans="1:16" ht="13" customHeight="1" x14ac:dyDescent="0.15">
      <c r="A2745" s="44">
        <v>2744</v>
      </c>
      <c r="B2745" s="215" t="s">
        <v>6</v>
      </c>
      <c r="C2745" s="215">
        <v>15</v>
      </c>
      <c r="D2745" s="334" t="s">
        <v>2863</v>
      </c>
      <c r="E2745" s="334" t="s">
        <v>5024</v>
      </c>
      <c r="F2745" s="75">
        <v>0.17531363558924704</v>
      </c>
      <c r="G2745" s="75">
        <v>8.3421424777285605E-2</v>
      </c>
      <c r="H2745" s="112">
        <v>-0.75618430392408587</v>
      </c>
      <c r="I2745" s="112">
        <v>-1.0787223969928372</v>
      </c>
      <c r="J2745" s="334" t="s">
        <v>8626</v>
      </c>
      <c r="K2745" s="334" t="s">
        <v>4968</v>
      </c>
      <c r="O2745" s="44" t="s">
        <v>3378</v>
      </c>
      <c r="P2745" s="75" t="s">
        <v>5336</v>
      </c>
    </row>
    <row r="2746" spans="1:16" ht="13" customHeight="1" x14ac:dyDescent="0.15">
      <c r="A2746" s="44">
        <v>2745</v>
      </c>
      <c r="B2746" s="215" t="s">
        <v>6</v>
      </c>
      <c r="C2746" s="215">
        <v>15</v>
      </c>
      <c r="D2746" s="334" t="s">
        <v>2863</v>
      </c>
      <c r="E2746" s="334" t="s">
        <v>5024</v>
      </c>
      <c r="F2746" s="75">
        <v>4.0957146050180331</v>
      </c>
      <c r="G2746" s="75">
        <v>6.7003338143351285E-2</v>
      </c>
      <c r="H2746" s="112">
        <v>0.61232968679002153</v>
      </c>
      <c r="I2746" s="112">
        <v>-1.1739035599689749</v>
      </c>
      <c r="J2746" s="334" t="s">
        <v>8626</v>
      </c>
      <c r="K2746" s="334" t="s">
        <v>4968</v>
      </c>
      <c r="O2746" s="44" t="s">
        <v>3378</v>
      </c>
      <c r="P2746" s="75" t="s">
        <v>5336</v>
      </c>
    </row>
    <row r="2747" spans="1:16" ht="13" customHeight="1" x14ac:dyDescent="0.15">
      <c r="A2747" s="44">
        <v>2746</v>
      </c>
      <c r="B2747" s="215" t="s">
        <v>6</v>
      </c>
      <c r="C2747" s="215">
        <v>15</v>
      </c>
      <c r="D2747" s="334" t="s">
        <v>2863</v>
      </c>
      <c r="E2747" s="334" t="s">
        <v>5024</v>
      </c>
      <c r="F2747" s="75">
        <v>2.2737196685614518</v>
      </c>
      <c r="G2747" s="75">
        <v>0.17831752400744946</v>
      </c>
      <c r="H2747" s="112">
        <v>0.35673691861832318</v>
      </c>
      <c r="I2747" s="112">
        <v>-0.74880597479569333</v>
      </c>
      <c r="J2747" s="334" t="s">
        <v>8626</v>
      </c>
      <c r="K2747" s="334" t="s">
        <v>4968</v>
      </c>
      <c r="O2747" s="44" t="s">
        <v>3378</v>
      </c>
      <c r="P2747" s="75" t="s">
        <v>5336</v>
      </c>
    </row>
    <row r="2748" spans="1:16" ht="13" customHeight="1" x14ac:dyDescent="0.15">
      <c r="A2748" s="44">
        <v>2747</v>
      </c>
      <c r="B2748" s="215" t="s">
        <v>6</v>
      </c>
      <c r="C2748" s="215">
        <v>15</v>
      </c>
      <c r="D2748" s="334" t="s">
        <v>2863</v>
      </c>
      <c r="E2748" s="334" t="s">
        <v>5024</v>
      </c>
      <c r="F2748" s="75">
        <v>0.25751177821390192</v>
      </c>
      <c r="G2748" s="75">
        <v>0.3139118890108531</v>
      </c>
      <c r="H2748" s="112">
        <v>-0.58920290217105697</v>
      </c>
      <c r="I2748" s="112">
        <v>-0.50319223564105264</v>
      </c>
      <c r="J2748" s="334" t="s">
        <v>8626</v>
      </c>
      <c r="K2748" s="334" t="s">
        <v>4968</v>
      </c>
      <c r="O2748" s="44" t="s">
        <v>3378</v>
      </c>
      <c r="P2748" s="75" t="s">
        <v>5336</v>
      </c>
    </row>
    <row r="2749" spans="1:16" ht="13" customHeight="1" x14ac:dyDescent="0.15">
      <c r="A2749" s="44">
        <v>2748</v>
      </c>
      <c r="B2749" s="215" t="s">
        <v>6</v>
      </c>
      <c r="C2749" s="215">
        <v>15</v>
      </c>
      <c r="D2749" s="334" t="s">
        <v>2863</v>
      </c>
      <c r="E2749" s="334" t="s">
        <v>5024</v>
      </c>
      <c r="F2749" s="75">
        <v>1.8440798470808397</v>
      </c>
      <c r="G2749" s="75">
        <v>0.29463338687221291</v>
      </c>
      <c r="H2749" s="112">
        <v>0.26577972170451319</v>
      </c>
      <c r="I2749" s="112">
        <v>-0.53071804190340732</v>
      </c>
      <c r="J2749" s="334" t="s">
        <v>8626</v>
      </c>
      <c r="K2749" s="334" t="s">
        <v>4968</v>
      </c>
      <c r="O2749" s="44" t="s">
        <v>3378</v>
      </c>
      <c r="P2749" s="75" t="s">
        <v>5336</v>
      </c>
    </row>
    <row r="2750" spans="1:16" ht="13" customHeight="1" x14ac:dyDescent="0.15">
      <c r="A2750" s="44">
        <v>2749</v>
      </c>
      <c r="B2750" s="215" t="s">
        <v>6</v>
      </c>
      <c r="C2750" s="215">
        <v>15</v>
      </c>
      <c r="D2750" s="334" t="s">
        <v>2863</v>
      </c>
      <c r="E2750" s="334" t="s">
        <v>5656</v>
      </c>
      <c r="F2750" s="75">
        <v>0.45508372805425384</v>
      </c>
      <c r="G2750" s="75">
        <v>8.1269146204935964E-3</v>
      </c>
      <c r="H2750" s="112">
        <v>-0.34190869282273517</v>
      </c>
      <c r="I2750" s="112">
        <v>-2.0900743028217077</v>
      </c>
      <c r="J2750" s="334" t="s">
        <v>8626</v>
      </c>
      <c r="K2750" s="334" t="s">
        <v>4968</v>
      </c>
      <c r="O2750" s="44" t="s">
        <v>3378</v>
      </c>
      <c r="P2750" s="75" t="s">
        <v>5336</v>
      </c>
    </row>
    <row r="2751" spans="1:16" ht="13" customHeight="1" x14ac:dyDescent="0.15">
      <c r="A2751" s="44">
        <v>2750</v>
      </c>
      <c r="B2751" s="215" t="s">
        <v>6</v>
      </c>
      <c r="C2751" s="215">
        <v>15</v>
      </c>
      <c r="D2751" s="334" t="s">
        <v>2863</v>
      </c>
      <c r="E2751" s="334" t="s">
        <v>5656</v>
      </c>
      <c r="F2751" s="75">
        <v>0.94326171910443879</v>
      </c>
      <c r="G2751" s="75">
        <v>3.0513426005425441E-2</v>
      </c>
      <c r="H2751" s="112">
        <v>-2.5367790409209966E-2</v>
      </c>
      <c r="I2751" s="112">
        <v>-1.5155090276339385</v>
      </c>
      <c r="J2751" s="334" t="s">
        <v>8626</v>
      </c>
      <c r="K2751" s="334" t="s">
        <v>4968</v>
      </c>
      <c r="O2751" s="44" t="s">
        <v>3378</v>
      </c>
      <c r="P2751" s="75" t="s">
        <v>5336</v>
      </c>
    </row>
    <row r="2752" spans="1:16" ht="13" customHeight="1" x14ac:dyDescent="0.15">
      <c r="A2752" s="44">
        <v>2751</v>
      </c>
      <c r="B2752" s="215" t="s">
        <v>6</v>
      </c>
      <c r="C2752" s="215">
        <v>15</v>
      </c>
      <c r="D2752" s="334" t="s">
        <v>2863</v>
      </c>
      <c r="E2752" s="334" t="s">
        <v>5656</v>
      </c>
      <c r="F2752" s="75">
        <v>2.4549875614622771</v>
      </c>
      <c r="G2752" s="75">
        <v>6.5167084363458264E-2</v>
      </c>
      <c r="H2752" s="112">
        <v>0.39004929605084843</v>
      </c>
      <c r="I2752" s="112">
        <v>-1.185971709312631</v>
      </c>
      <c r="J2752" s="334" t="s">
        <v>8626</v>
      </c>
      <c r="K2752" s="334" t="s">
        <v>4968</v>
      </c>
      <c r="O2752" s="44" t="s">
        <v>3378</v>
      </c>
      <c r="P2752" s="75" t="s">
        <v>5336</v>
      </c>
    </row>
    <row r="2753" spans="1:16" ht="13" customHeight="1" x14ac:dyDescent="0.15">
      <c r="A2753" s="44">
        <v>2752</v>
      </c>
      <c r="B2753" s="215" t="s">
        <v>6</v>
      </c>
      <c r="C2753" s="215">
        <v>15</v>
      </c>
      <c r="D2753" s="334" t="s">
        <v>2863</v>
      </c>
      <c r="E2753" s="334" t="s">
        <v>5656</v>
      </c>
      <c r="F2753" s="75">
        <v>0.1965457377709198</v>
      </c>
      <c r="G2753" s="75">
        <v>2.6290537329891565E-2</v>
      </c>
      <c r="H2753" s="112">
        <v>-0.70653636971537903</v>
      </c>
      <c r="I2753" s="112">
        <v>-1.5802005376280559</v>
      </c>
      <c r="J2753" s="334" t="s">
        <v>8626</v>
      </c>
      <c r="K2753" s="334" t="s">
        <v>4968</v>
      </c>
      <c r="O2753" s="44" t="s">
        <v>3378</v>
      </c>
      <c r="P2753" s="75" t="s">
        <v>5336</v>
      </c>
    </row>
    <row r="2754" spans="1:16" ht="13" customHeight="1" x14ac:dyDescent="0.15">
      <c r="A2754" s="44">
        <v>2753</v>
      </c>
      <c r="B2754" s="215" t="s">
        <v>6</v>
      </c>
      <c r="C2754" s="215">
        <v>15</v>
      </c>
      <c r="D2754" s="334" t="s">
        <v>2863</v>
      </c>
      <c r="E2754" s="334" t="s">
        <v>5656</v>
      </c>
      <c r="F2754" s="75">
        <v>0.5096946692885036</v>
      </c>
      <c r="G2754" s="75">
        <v>4.789222924098719E-2</v>
      </c>
      <c r="H2754" s="112">
        <v>-0.29268990851585119</v>
      </c>
      <c r="I2754" s="112">
        <v>-1.3197349473690223</v>
      </c>
      <c r="J2754" s="334" t="s">
        <v>8626</v>
      </c>
      <c r="K2754" s="334" t="s">
        <v>4968</v>
      </c>
      <c r="O2754" s="44" t="s">
        <v>3378</v>
      </c>
      <c r="P2754" s="75" t="s">
        <v>5336</v>
      </c>
    </row>
    <row r="2755" spans="1:16" ht="13" customHeight="1" x14ac:dyDescent="0.15">
      <c r="A2755" s="44">
        <v>2754</v>
      </c>
      <c r="B2755" s="215" t="s">
        <v>6</v>
      </c>
      <c r="C2755" s="215">
        <v>15</v>
      </c>
      <c r="D2755" s="334" t="s">
        <v>2863</v>
      </c>
      <c r="E2755" s="334" t="s">
        <v>5656</v>
      </c>
      <c r="F2755" s="75">
        <v>2.2182122298855989</v>
      </c>
      <c r="G2755" s="75">
        <v>3.7351826129366994E-2</v>
      </c>
      <c r="H2755" s="112">
        <v>0.34600309540142993</v>
      </c>
      <c r="I2755" s="112">
        <v>-1.4276881606887368</v>
      </c>
      <c r="J2755" s="334" t="s">
        <v>8626</v>
      </c>
      <c r="K2755" s="334" t="s">
        <v>4968</v>
      </c>
      <c r="O2755" s="44" t="s">
        <v>3378</v>
      </c>
      <c r="P2755" s="75" t="s">
        <v>5336</v>
      </c>
    </row>
    <row r="2756" spans="1:16" ht="13" customHeight="1" x14ac:dyDescent="0.15">
      <c r="A2756" s="44">
        <v>2755</v>
      </c>
      <c r="B2756" s="215" t="s">
        <v>6</v>
      </c>
      <c r="C2756" s="215">
        <v>15</v>
      </c>
      <c r="D2756" s="334" t="s">
        <v>2863</v>
      </c>
      <c r="E2756" s="334" t="s">
        <v>5656</v>
      </c>
      <c r="F2756" s="75">
        <v>3.345472113434528</v>
      </c>
      <c r="G2756" s="75">
        <v>9.1821922231606776E-2</v>
      </c>
      <c r="H2756" s="112">
        <v>0.52445741411920699</v>
      </c>
      <c r="I2756" s="112">
        <v>-1.037053619805224</v>
      </c>
      <c r="J2756" s="334" t="s">
        <v>8626</v>
      </c>
      <c r="K2756" s="334" t="s">
        <v>4968</v>
      </c>
      <c r="O2756" s="44" t="s">
        <v>3378</v>
      </c>
      <c r="P2756" s="75" t="s">
        <v>5336</v>
      </c>
    </row>
    <row r="2757" spans="1:16" ht="13" customHeight="1" x14ac:dyDescent="0.15">
      <c r="A2757" s="44">
        <v>2756</v>
      </c>
      <c r="B2757" s="215" t="s">
        <v>6</v>
      </c>
      <c r="C2757" s="215">
        <v>15</v>
      </c>
      <c r="D2757" s="334" t="s">
        <v>2863</v>
      </c>
      <c r="E2757" s="334" t="s">
        <v>5162</v>
      </c>
      <c r="F2757" s="75">
        <v>1.183931936476939</v>
      </c>
      <c r="G2757" s="75">
        <v>5.6419953731564757E-3</v>
      </c>
      <c r="H2757" s="112">
        <v>7.3326735780355326E-2</v>
      </c>
      <c r="I2757" s="112">
        <v>-2.2485672743333351</v>
      </c>
      <c r="J2757" s="334" t="s">
        <v>8626</v>
      </c>
      <c r="K2757" s="334" t="s">
        <v>4968</v>
      </c>
      <c r="O2757" s="44" t="s">
        <v>3378</v>
      </c>
      <c r="P2757" s="75" t="s">
        <v>5336</v>
      </c>
    </row>
    <row r="2758" spans="1:16" ht="13" customHeight="1" x14ac:dyDescent="0.15">
      <c r="A2758" s="44">
        <v>2757</v>
      </c>
      <c r="B2758" s="215" t="s">
        <v>6</v>
      </c>
      <c r="C2758" s="215">
        <v>15</v>
      </c>
      <c r="D2758" s="334" t="s">
        <v>2863</v>
      </c>
      <c r="E2758" s="334" t="s">
        <v>5162</v>
      </c>
      <c r="F2758" s="75">
        <v>1.0837704132182662</v>
      </c>
      <c r="G2758" s="75">
        <v>2.3612496990937353E-2</v>
      </c>
      <c r="H2758" s="112">
        <v>3.493729065917725E-2</v>
      </c>
      <c r="I2758" s="112">
        <v>-1.6268580844144991</v>
      </c>
      <c r="J2758" s="334" t="s">
        <v>8626</v>
      </c>
      <c r="K2758" s="334" t="s">
        <v>4968</v>
      </c>
      <c r="O2758" s="44" t="s">
        <v>3378</v>
      </c>
      <c r="P2758" s="75" t="s">
        <v>5336</v>
      </c>
    </row>
    <row r="2759" spans="1:16" ht="13" customHeight="1" x14ac:dyDescent="0.15">
      <c r="A2759" s="44">
        <v>2758</v>
      </c>
      <c r="B2759" s="215" t="s">
        <v>6</v>
      </c>
      <c r="C2759" s="215">
        <v>15</v>
      </c>
      <c r="D2759" s="334" t="s">
        <v>2863</v>
      </c>
      <c r="E2759" s="334" t="s">
        <v>5162</v>
      </c>
      <c r="F2759" s="75">
        <v>0.88661899720094628</v>
      </c>
      <c r="G2759" s="75">
        <v>1.2604285128214304E-2</v>
      </c>
      <c r="H2759" s="112">
        <v>-5.2262967497373136E-2</v>
      </c>
      <c r="I2759" s="112">
        <v>-1.8994817809812585</v>
      </c>
      <c r="J2759" s="334" t="s">
        <v>8626</v>
      </c>
      <c r="K2759" s="334" t="s">
        <v>4968</v>
      </c>
      <c r="O2759" s="44" t="s">
        <v>3378</v>
      </c>
      <c r="P2759" s="75" t="s">
        <v>5336</v>
      </c>
    </row>
    <row r="2760" spans="1:16" ht="13" customHeight="1" x14ac:dyDescent="0.15">
      <c r="A2760" s="44">
        <v>2759</v>
      </c>
      <c r="B2760" s="215" t="s">
        <v>6</v>
      </c>
      <c r="C2760" s="215">
        <v>15</v>
      </c>
      <c r="D2760" s="334" t="s">
        <v>2863</v>
      </c>
      <c r="E2760" s="334" t="s">
        <v>5162</v>
      </c>
      <c r="F2760" s="75">
        <v>1.0970694362847193</v>
      </c>
      <c r="G2760" s="75">
        <v>1.3204032319164978E-2</v>
      </c>
      <c r="H2760" s="112">
        <v>4.0234116035020383E-2</v>
      </c>
      <c r="I2760" s="112">
        <v>-1.8792934213291668</v>
      </c>
      <c r="J2760" s="334" t="s">
        <v>8626</v>
      </c>
      <c r="K2760" s="334" t="s">
        <v>4968</v>
      </c>
      <c r="O2760" s="44" t="s">
        <v>3378</v>
      </c>
      <c r="P2760" s="75" t="s">
        <v>5336</v>
      </c>
    </row>
    <row r="2761" spans="1:16" ht="13" customHeight="1" x14ac:dyDescent="0.15">
      <c r="A2761" s="44">
        <v>2760</v>
      </c>
      <c r="B2761" s="215" t="s">
        <v>6</v>
      </c>
      <c r="C2761" s="215">
        <v>15</v>
      </c>
      <c r="D2761" s="334" t="s">
        <v>2863</v>
      </c>
      <c r="E2761" s="334" t="s">
        <v>5162</v>
      </c>
      <c r="F2761" s="75">
        <v>1.3549257702433195</v>
      </c>
      <c r="G2761" s="75">
        <v>1.5891585354713401E-2</v>
      </c>
      <c r="H2761" s="112">
        <v>0.13191550299140406</v>
      </c>
      <c r="I2761" s="112">
        <v>-1.7988327751362574</v>
      </c>
      <c r="J2761" s="334" t="s">
        <v>8626</v>
      </c>
      <c r="K2761" s="334" t="s">
        <v>4968</v>
      </c>
      <c r="O2761" s="44" t="s">
        <v>3378</v>
      </c>
      <c r="P2761" s="75" t="s">
        <v>5336</v>
      </c>
    </row>
    <row r="2762" spans="1:16" ht="13" customHeight="1" x14ac:dyDescent="0.15">
      <c r="A2762" s="44">
        <v>2761</v>
      </c>
      <c r="B2762" s="215" t="s">
        <v>6</v>
      </c>
      <c r="C2762" s="215">
        <v>15</v>
      </c>
      <c r="D2762" s="334" t="s">
        <v>2863</v>
      </c>
      <c r="E2762" s="334" t="s">
        <v>5162</v>
      </c>
      <c r="F2762" s="75">
        <v>2.5804850408736253</v>
      </c>
      <c r="G2762" s="75">
        <v>1.8848006749823988E-2</v>
      </c>
      <c r="H2762" s="112">
        <v>0.41170134579896839</v>
      </c>
      <c r="I2762" s="112">
        <v>-1.7247345713639821</v>
      </c>
      <c r="J2762" s="334" t="s">
        <v>8626</v>
      </c>
      <c r="K2762" s="334" t="s">
        <v>4968</v>
      </c>
      <c r="O2762" s="44" t="s">
        <v>3378</v>
      </c>
      <c r="P2762" s="75" t="s">
        <v>5336</v>
      </c>
    </row>
    <row r="2763" spans="1:16" ht="13" customHeight="1" x14ac:dyDescent="0.15">
      <c r="A2763" s="44">
        <v>2762</v>
      </c>
      <c r="B2763" s="215" t="s">
        <v>6</v>
      </c>
      <c r="C2763" s="215">
        <v>15</v>
      </c>
      <c r="D2763" s="334" t="s">
        <v>2863</v>
      </c>
      <c r="E2763" s="334" t="s">
        <v>5162</v>
      </c>
      <c r="F2763" s="75">
        <v>2.5077173056528985</v>
      </c>
      <c r="G2763" s="75">
        <v>2.039751744737928E-2</v>
      </c>
      <c r="H2763" s="112">
        <v>0.39927857700923169</v>
      </c>
      <c r="I2763" s="112">
        <v>-1.6904226867168533</v>
      </c>
      <c r="J2763" s="334" t="s">
        <v>8626</v>
      </c>
      <c r="K2763" s="334" t="s">
        <v>4968</v>
      </c>
      <c r="O2763" s="44" t="s">
        <v>3378</v>
      </c>
      <c r="P2763" s="75" t="s">
        <v>5336</v>
      </c>
    </row>
    <row r="2764" spans="1:16" ht="13" customHeight="1" x14ac:dyDescent="0.15">
      <c r="A2764" s="44">
        <v>2763</v>
      </c>
      <c r="B2764" s="215" t="s">
        <v>6</v>
      </c>
      <c r="C2764" s="215">
        <v>15</v>
      </c>
      <c r="D2764" s="334" t="s">
        <v>2863</v>
      </c>
      <c r="E2764" s="334" t="s">
        <v>5162</v>
      </c>
      <c r="F2764" s="75">
        <v>1.712961445655659</v>
      </c>
      <c r="G2764" s="75">
        <v>1.9239154862914651E-2</v>
      </c>
      <c r="H2764" s="112">
        <v>0.23374758822678851</v>
      </c>
      <c r="I2764" s="112">
        <v>-1.7158140095556969</v>
      </c>
      <c r="J2764" s="334" t="s">
        <v>8626</v>
      </c>
      <c r="K2764" s="334" t="s">
        <v>4968</v>
      </c>
      <c r="O2764" s="44" t="s">
        <v>3378</v>
      </c>
      <c r="P2764" s="75" t="s">
        <v>5336</v>
      </c>
    </row>
    <row r="2765" spans="1:16" ht="13" customHeight="1" x14ac:dyDescent="0.15">
      <c r="A2765" s="44">
        <v>2764</v>
      </c>
      <c r="B2765" s="215" t="s">
        <v>6</v>
      </c>
      <c r="C2765" s="215">
        <v>15</v>
      </c>
      <c r="D2765" s="334" t="s">
        <v>2863</v>
      </c>
      <c r="E2765" s="334" t="s">
        <v>5162</v>
      </c>
      <c r="F2765" s="75">
        <v>1.5271183539934907</v>
      </c>
      <c r="G2765" s="75">
        <v>6.505539247191601E-2</v>
      </c>
      <c r="H2765" s="112">
        <v>0.18387269684320892</v>
      </c>
      <c r="I2765" s="112">
        <v>-1.1867166987375555</v>
      </c>
      <c r="J2765" s="334" t="s">
        <v>8626</v>
      </c>
      <c r="K2765" s="334" t="s">
        <v>4968</v>
      </c>
      <c r="O2765" s="44" t="s">
        <v>3378</v>
      </c>
      <c r="P2765" s="75" t="s">
        <v>5336</v>
      </c>
    </row>
    <row r="2766" spans="1:16" ht="13" customHeight="1" x14ac:dyDescent="0.15">
      <c r="A2766" s="44">
        <v>2765</v>
      </c>
      <c r="B2766" s="215" t="s">
        <v>6</v>
      </c>
      <c r="C2766" s="215">
        <v>15</v>
      </c>
      <c r="D2766" s="334" t="s">
        <v>2863</v>
      </c>
      <c r="E2766" s="334" t="s">
        <v>5162</v>
      </c>
      <c r="F2766" s="75">
        <v>1.1116133699436959</v>
      </c>
      <c r="G2766" s="75">
        <v>3.9752044270532298E-2</v>
      </c>
      <c r="H2766" s="112">
        <v>4.5953761619054595E-2</v>
      </c>
      <c r="I2766" s="112">
        <v>-1.4006405326029043</v>
      </c>
      <c r="J2766" s="334" t="s">
        <v>8626</v>
      </c>
      <c r="K2766" s="334" t="s">
        <v>4968</v>
      </c>
      <c r="O2766" s="44" t="s">
        <v>3378</v>
      </c>
      <c r="P2766" s="75" t="s">
        <v>5336</v>
      </c>
    </row>
    <row r="2767" spans="1:16" ht="13" customHeight="1" x14ac:dyDescent="0.15">
      <c r="A2767" s="44">
        <v>2766</v>
      </c>
      <c r="B2767" s="215" t="s">
        <v>6</v>
      </c>
      <c r="C2767" s="215">
        <v>15</v>
      </c>
      <c r="D2767" s="334" t="s">
        <v>2863</v>
      </c>
      <c r="E2767" s="334" t="s">
        <v>5162</v>
      </c>
      <c r="F2767" s="75">
        <v>1.6738206337867809</v>
      </c>
      <c r="G2767" s="75">
        <v>4.1139418300404136E-2</v>
      </c>
      <c r="H2767" s="112">
        <v>0.22370891725924585</v>
      </c>
      <c r="I2767" s="112">
        <v>-1.385741853397509</v>
      </c>
      <c r="J2767" s="334" t="s">
        <v>8626</v>
      </c>
      <c r="K2767" s="334" t="s">
        <v>4968</v>
      </c>
      <c r="O2767" s="44" t="s">
        <v>3378</v>
      </c>
      <c r="P2767" s="75" t="s">
        <v>5336</v>
      </c>
    </row>
    <row r="2768" spans="1:16" ht="13" customHeight="1" x14ac:dyDescent="0.15">
      <c r="A2768" s="44">
        <v>2767</v>
      </c>
      <c r="B2768" s="215" t="s">
        <v>6</v>
      </c>
      <c r="C2768" s="215">
        <v>15</v>
      </c>
      <c r="D2768" s="334" t="s">
        <v>2863</v>
      </c>
      <c r="E2768" s="334" t="s">
        <v>5162</v>
      </c>
      <c r="F2768" s="75">
        <v>1.6599667432994261</v>
      </c>
      <c r="G2768" s="75">
        <v>3.5439400888697577E-2</v>
      </c>
      <c r="H2768" s="112">
        <v>0.22009938722907546</v>
      </c>
      <c r="I2768" s="112">
        <v>-1.4505136285720064</v>
      </c>
      <c r="J2768" s="334" t="s">
        <v>8626</v>
      </c>
      <c r="K2768" s="334" t="s">
        <v>4968</v>
      </c>
      <c r="O2768" s="44" t="s">
        <v>3378</v>
      </c>
      <c r="P2768" s="75" t="s">
        <v>5336</v>
      </c>
    </row>
    <row r="2769" spans="1:16" ht="13" customHeight="1" x14ac:dyDescent="0.15">
      <c r="A2769" s="44">
        <v>2768</v>
      </c>
      <c r="B2769" s="215" t="s">
        <v>6</v>
      </c>
      <c r="C2769" s="215">
        <v>15</v>
      </c>
      <c r="D2769" s="334" t="s">
        <v>2863</v>
      </c>
      <c r="E2769" s="334" t="s">
        <v>5162</v>
      </c>
      <c r="F2769" s="75">
        <v>1.3315277170311197</v>
      </c>
      <c r="G2769" s="75">
        <v>6.7335530685625589E-2</v>
      </c>
      <c r="H2769" s="112">
        <v>0.12435021112673218</v>
      </c>
      <c r="I2769" s="112">
        <v>-1.1717557127620821</v>
      </c>
      <c r="J2769" s="334" t="s">
        <v>8626</v>
      </c>
      <c r="K2769" s="334" t="s">
        <v>4968</v>
      </c>
      <c r="O2769" s="44" t="s">
        <v>3378</v>
      </c>
      <c r="P2769" s="75" t="s">
        <v>5336</v>
      </c>
    </row>
    <row r="2770" spans="1:16" ht="13" customHeight="1" x14ac:dyDescent="0.15">
      <c r="A2770" s="44">
        <v>2769</v>
      </c>
      <c r="B2770" s="215" t="s">
        <v>6</v>
      </c>
      <c r="C2770" s="215">
        <v>15</v>
      </c>
      <c r="D2770" s="334" t="s">
        <v>2863</v>
      </c>
      <c r="E2770" s="334" t="s">
        <v>5162</v>
      </c>
      <c r="F2770" s="75">
        <v>2.3527815566257075</v>
      </c>
      <c r="G2770" s="75">
        <v>3.0531633677389421E-2</v>
      </c>
      <c r="H2770" s="112">
        <v>0.37158160709274068</v>
      </c>
      <c r="I2770" s="112">
        <v>-1.5152499569822644</v>
      </c>
      <c r="J2770" s="334" t="s">
        <v>8626</v>
      </c>
      <c r="K2770" s="334" t="s">
        <v>4968</v>
      </c>
      <c r="O2770" s="44" t="s">
        <v>3378</v>
      </c>
      <c r="P2770" s="75" t="s">
        <v>5336</v>
      </c>
    </row>
    <row r="2771" spans="1:16" ht="13" customHeight="1" x14ac:dyDescent="0.15">
      <c r="A2771" s="44">
        <v>2770</v>
      </c>
      <c r="B2771" s="215" t="s">
        <v>6</v>
      </c>
      <c r="C2771" s="215">
        <v>15</v>
      </c>
      <c r="D2771" s="334" t="s">
        <v>2863</v>
      </c>
      <c r="E2771" s="334" t="s">
        <v>5162</v>
      </c>
      <c r="F2771" s="75">
        <v>6.8915977889729563</v>
      </c>
      <c r="G2771" s="75">
        <v>4.7280791966307113E-2</v>
      </c>
      <c r="H2771" s="112">
        <v>0.8383199229943844</v>
      </c>
      <c r="I2771" s="112">
        <v>-1.3253152575135096</v>
      </c>
      <c r="J2771" s="334" t="s">
        <v>8626</v>
      </c>
      <c r="K2771" s="334" t="s">
        <v>4968</v>
      </c>
      <c r="O2771" s="44" t="s">
        <v>3378</v>
      </c>
      <c r="P2771" s="75" t="s">
        <v>5336</v>
      </c>
    </row>
    <row r="2772" spans="1:16" ht="13" customHeight="1" x14ac:dyDescent="0.15">
      <c r="A2772" s="44">
        <v>2771</v>
      </c>
      <c r="B2772" s="215" t="s">
        <v>6</v>
      </c>
      <c r="C2772" s="215">
        <v>15</v>
      </c>
      <c r="D2772" s="334" t="s">
        <v>2863</v>
      </c>
      <c r="E2772" s="334" t="s">
        <v>5162</v>
      </c>
      <c r="F2772" s="75">
        <v>0.90531690102942408</v>
      </c>
      <c r="G2772" s="75">
        <v>5.2105732459850174E-2</v>
      </c>
      <c r="H2772" s="112">
        <v>-4.3199371869312005E-2</v>
      </c>
      <c r="I2772" s="112">
        <v>-1.2831144947670943</v>
      </c>
      <c r="J2772" s="334" t="s">
        <v>8626</v>
      </c>
      <c r="K2772" s="334" t="s">
        <v>4968</v>
      </c>
      <c r="O2772" s="44" t="s">
        <v>3378</v>
      </c>
      <c r="P2772" s="75" t="s">
        <v>5336</v>
      </c>
    </row>
    <row r="2773" spans="1:16" ht="13" customHeight="1" x14ac:dyDescent="0.15">
      <c r="A2773" s="44">
        <v>2772</v>
      </c>
      <c r="B2773" s="215" t="s">
        <v>6</v>
      </c>
      <c r="C2773" s="215">
        <v>15</v>
      </c>
      <c r="D2773" s="334" t="s">
        <v>2863</v>
      </c>
      <c r="E2773" s="334" t="s">
        <v>5162</v>
      </c>
      <c r="F2773" s="75">
        <v>1.9300923841014668</v>
      </c>
      <c r="G2773" s="75">
        <v>6.4233812925718323E-2</v>
      </c>
      <c r="H2773" s="112">
        <v>0.28557809706230608</v>
      </c>
      <c r="I2773" s="112">
        <v>-1.1922362974557694</v>
      </c>
      <c r="J2773" s="334" t="s">
        <v>8626</v>
      </c>
      <c r="K2773" s="334" t="s">
        <v>4968</v>
      </c>
      <c r="O2773" s="44" t="s">
        <v>3378</v>
      </c>
      <c r="P2773" s="75" t="s">
        <v>5336</v>
      </c>
    </row>
    <row r="2774" spans="1:16" ht="13" customHeight="1" x14ac:dyDescent="0.15">
      <c r="A2774" s="44">
        <v>2773</v>
      </c>
      <c r="B2774" s="215" t="s">
        <v>6</v>
      </c>
      <c r="C2774" s="215">
        <v>15</v>
      </c>
      <c r="D2774" s="334" t="s">
        <v>2863</v>
      </c>
      <c r="E2774" s="334" t="s">
        <v>5162</v>
      </c>
      <c r="F2774" s="75">
        <v>0.7371509813857674</v>
      </c>
      <c r="G2774" s="75">
        <v>7.7744851092300366E-2</v>
      </c>
      <c r="H2774" s="112">
        <v>-0.13244355194112351</v>
      </c>
      <c r="I2774" s="112">
        <v>-1.1093283639248943</v>
      </c>
      <c r="J2774" s="334" t="s">
        <v>8626</v>
      </c>
      <c r="K2774" s="334" t="s">
        <v>4968</v>
      </c>
      <c r="O2774" s="44" t="s">
        <v>3378</v>
      </c>
      <c r="P2774" s="75" t="s">
        <v>5336</v>
      </c>
    </row>
    <row r="2775" spans="1:16" ht="13" customHeight="1" x14ac:dyDescent="0.15">
      <c r="A2775" s="44">
        <v>2774</v>
      </c>
      <c r="B2775" s="215" t="s">
        <v>6</v>
      </c>
      <c r="C2775" s="215">
        <v>15</v>
      </c>
      <c r="D2775" s="334" t="s">
        <v>2863</v>
      </c>
      <c r="E2775" s="334" t="s">
        <v>5162</v>
      </c>
      <c r="F2775" s="75">
        <v>0.46641448308280142</v>
      </c>
      <c r="G2775" s="75">
        <v>4.1836741766293789E-2</v>
      </c>
      <c r="H2775" s="112">
        <v>-0.33122797234577606</v>
      </c>
      <c r="I2775" s="112">
        <v>-1.3784421455561529</v>
      </c>
      <c r="J2775" s="334" t="s">
        <v>8626</v>
      </c>
      <c r="K2775" s="334" t="s">
        <v>4968</v>
      </c>
      <c r="O2775" s="44" t="s">
        <v>3378</v>
      </c>
      <c r="P2775" s="75" t="s">
        <v>5336</v>
      </c>
    </row>
    <row r="2776" spans="1:16" ht="13" customHeight="1" x14ac:dyDescent="0.15">
      <c r="A2776" s="44">
        <v>2775</v>
      </c>
      <c r="B2776" s="215" t="s">
        <v>6</v>
      </c>
      <c r="C2776" s="215">
        <v>15</v>
      </c>
      <c r="D2776" s="334" t="s">
        <v>2863</v>
      </c>
      <c r="E2776" s="334" t="s">
        <v>5162</v>
      </c>
      <c r="F2776" s="75">
        <v>0.49567847942856513</v>
      </c>
      <c r="G2776" s="75">
        <v>5.2290149070733281E-2</v>
      </c>
      <c r="H2776" s="112">
        <v>-0.30479993618524487</v>
      </c>
      <c r="I2776" s="112">
        <v>-1.2815801200654564</v>
      </c>
      <c r="J2776" s="334" t="s">
        <v>8626</v>
      </c>
      <c r="K2776" s="334" t="s">
        <v>4968</v>
      </c>
      <c r="O2776" s="44" t="s">
        <v>3378</v>
      </c>
      <c r="P2776" s="75" t="s">
        <v>5336</v>
      </c>
    </row>
    <row r="2777" spans="1:16" ht="13" customHeight="1" x14ac:dyDescent="0.15">
      <c r="A2777" s="44">
        <v>2776</v>
      </c>
      <c r="B2777" s="215" t="s">
        <v>6</v>
      </c>
      <c r="C2777" s="215">
        <v>15</v>
      </c>
      <c r="D2777" s="334" t="s">
        <v>2863</v>
      </c>
      <c r="E2777" s="334" t="s">
        <v>5162</v>
      </c>
      <c r="F2777" s="75">
        <v>1.0866390036314308</v>
      </c>
      <c r="G2777" s="75">
        <v>8.7692958325350942E-2</v>
      </c>
      <c r="H2777" s="112">
        <v>3.608528946808405E-2</v>
      </c>
      <c r="I2777" s="112">
        <v>-1.057035278734576</v>
      </c>
      <c r="J2777" s="334" t="s">
        <v>8626</v>
      </c>
      <c r="K2777" s="334" t="s">
        <v>4968</v>
      </c>
      <c r="O2777" s="44" t="s">
        <v>3378</v>
      </c>
      <c r="P2777" s="75" t="s">
        <v>5336</v>
      </c>
    </row>
    <row r="2778" spans="1:16" ht="13" customHeight="1" x14ac:dyDescent="0.15">
      <c r="A2778" s="44">
        <v>2777</v>
      </c>
      <c r="B2778" s="215" t="s">
        <v>6</v>
      </c>
      <c r="C2778" s="215">
        <v>15</v>
      </c>
      <c r="D2778" s="334" t="s">
        <v>2863</v>
      </c>
      <c r="E2778" s="334" t="s">
        <v>5162</v>
      </c>
      <c r="F2778" s="75">
        <v>1.8325091763033226</v>
      </c>
      <c r="G2778" s="75">
        <v>4.769038868038921E-2</v>
      </c>
      <c r="H2778" s="112">
        <v>0.26304615805145709</v>
      </c>
      <c r="I2778" s="112">
        <v>-1.3215691380177919</v>
      </c>
      <c r="J2778" s="334" t="s">
        <v>8626</v>
      </c>
      <c r="K2778" s="334" t="s">
        <v>4968</v>
      </c>
      <c r="O2778" s="44" t="s">
        <v>3378</v>
      </c>
      <c r="P2778" s="75" t="s">
        <v>5336</v>
      </c>
    </row>
    <row r="2779" spans="1:16" ht="13" customHeight="1" x14ac:dyDescent="0.15">
      <c r="A2779" s="44">
        <v>2778</v>
      </c>
      <c r="B2779" s="215" t="s">
        <v>6</v>
      </c>
      <c r="C2779" s="215">
        <v>15</v>
      </c>
      <c r="D2779" s="334" t="s">
        <v>2863</v>
      </c>
      <c r="E2779" s="334" t="s">
        <v>5162</v>
      </c>
      <c r="F2779" s="75">
        <v>0.88925719619820742</v>
      </c>
      <c r="G2779" s="75">
        <v>8.3807435679053355E-2</v>
      </c>
      <c r="H2779" s="112">
        <v>-5.0972611656349372E-2</v>
      </c>
      <c r="I2779" s="112">
        <v>-1.0767174475854542</v>
      </c>
      <c r="J2779" s="334" t="s">
        <v>8626</v>
      </c>
      <c r="K2779" s="334" t="s">
        <v>4968</v>
      </c>
      <c r="O2779" s="44" t="s">
        <v>3378</v>
      </c>
      <c r="P2779" s="75" t="s">
        <v>5336</v>
      </c>
    </row>
    <row r="2780" spans="1:16" ht="13" customHeight="1" x14ac:dyDescent="0.15">
      <c r="A2780" s="44">
        <v>2779</v>
      </c>
      <c r="B2780" s="215" t="s">
        <v>6</v>
      </c>
      <c r="C2780" s="215">
        <v>15</v>
      </c>
      <c r="D2780" s="334" t="s">
        <v>2863</v>
      </c>
      <c r="E2780" s="334" t="s">
        <v>5162</v>
      </c>
      <c r="F2780" s="75">
        <v>0.55802437674840666</v>
      </c>
      <c r="G2780" s="75">
        <v>6.6099939472410787E-2</v>
      </c>
      <c r="H2780" s="112">
        <v>-0.25334682891890536</v>
      </c>
      <c r="I2780" s="112">
        <v>-1.179798938196811</v>
      </c>
      <c r="J2780" s="334" t="s">
        <v>8626</v>
      </c>
      <c r="K2780" s="334" t="s">
        <v>4968</v>
      </c>
      <c r="O2780" s="44" t="s">
        <v>3378</v>
      </c>
      <c r="P2780" s="75" t="s">
        <v>5336</v>
      </c>
    </row>
    <row r="2781" spans="1:16" ht="13" customHeight="1" x14ac:dyDescent="0.15">
      <c r="A2781" s="44">
        <v>2780</v>
      </c>
      <c r="B2781" s="215" t="s">
        <v>6</v>
      </c>
      <c r="C2781" s="215">
        <v>15</v>
      </c>
      <c r="D2781" s="334" t="s">
        <v>2863</v>
      </c>
      <c r="E2781" s="334" t="s">
        <v>5162</v>
      </c>
      <c r="F2781" s="75">
        <v>1.8513734829004029</v>
      </c>
      <c r="G2781" s="75">
        <v>9.1141982540767663E-2</v>
      </c>
      <c r="H2781" s="112">
        <v>0.2674940390667539</v>
      </c>
      <c r="I2781" s="112">
        <v>-1.0402815287802205</v>
      </c>
      <c r="J2781" s="334" t="s">
        <v>8626</v>
      </c>
      <c r="K2781" s="334" t="s">
        <v>4968</v>
      </c>
      <c r="O2781" s="44" t="s">
        <v>3378</v>
      </c>
      <c r="P2781" s="75" t="s">
        <v>5336</v>
      </c>
    </row>
    <row r="2782" spans="1:16" ht="13" customHeight="1" x14ac:dyDescent="0.15">
      <c r="A2782" s="44">
        <v>2781</v>
      </c>
      <c r="B2782" s="215" t="s">
        <v>6</v>
      </c>
      <c r="C2782" s="215">
        <v>15</v>
      </c>
      <c r="D2782" s="334" t="s">
        <v>2863</v>
      </c>
      <c r="E2782" s="334" t="s">
        <v>5162</v>
      </c>
      <c r="F2782" s="75">
        <v>1.0895705352159479</v>
      </c>
      <c r="G2782" s="75">
        <v>0.10096993201537409</v>
      </c>
      <c r="H2782" s="112">
        <v>3.725535028994123E-2</v>
      </c>
      <c r="I2782" s="112">
        <v>-0.99580793615741781</v>
      </c>
      <c r="J2782" s="334" t="s">
        <v>8626</v>
      </c>
      <c r="K2782" s="334" t="s">
        <v>4968</v>
      </c>
      <c r="O2782" s="44" t="s">
        <v>3378</v>
      </c>
      <c r="P2782" s="75" t="s">
        <v>5336</v>
      </c>
    </row>
    <row r="2783" spans="1:16" ht="13" customHeight="1" x14ac:dyDescent="0.15">
      <c r="A2783" s="44">
        <v>2782</v>
      </c>
      <c r="B2783" s="215" t="s">
        <v>6</v>
      </c>
      <c r="C2783" s="215">
        <v>15</v>
      </c>
      <c r="D2783" s="334" t="s">
        <v>2863</v>
      </c>
      <c r="E2783" s="334" t="s">
        <v>5162</v>
      </c>
      <c r="F2783" s="75">
        <v>1.4307471465918362</v>
      </c>
      <c r="G2783" s="75">
        <v>0.18090971853446725</v>
      </c>
      <c r="H2783" s="112">
        <v>0.15556288844682128</v>
      </c>
      <c r="I2783" s="112">
        <v>-0.7425381020593661</v>
      </c>
      <c r="J2783" s="334" t="s">
        <v>8626</v>
      </c>
      <c r="K2783" s="334" t="s">
        <v>4968</v>
      </c>
      <c r="O2783" s="44" t="s">
        <v>3378</v>
      </c>
      <c r="P2783" s="75" t="s">
        <v>5336</v>
      </c>
    </row>
    <row r="2784" spans="1:16" ht="13" customHeight="1" x14ac:dyDescent="0.15">
      <c r="A2784" s="44">
        <v>2783</v>
      </c>
      <c r="B2784" s="215" t="s">
        <v>6</v>
      </c>
      <c r="C2784" s="215">
        <v>15</v>
      </c>
      <c r="D2784" s="334" t="s">
        <v>2863</v>
      </c>
      <c r="E2784" s="334" t="s">
        <v>5162</v>
      </c>
      <c r="F2784" s="75">
        <v>4.6660645784292951</v>
      </c>
      <c r="G2784" s="75">
        <v>0.11053163662442259</v>
      </c>
      <c r="H2784" s="112">
        <v>0.66895074514384889</v>
      </c>
      <c r="I2784" s="112">
        <v>-0.95651339940028912</v>
      </c>
      <c r="J2784" s="334" t="s">
        <v>8626</v>
      </c>
      <c r="K2784" s="334" t="s">
        <v>4968</v>
      </c>
      <c r="O2784" s="44" t="s">
        <v>3378</v>
      </c>
      <c r="P2784" s="75" t="s">
        <v>5336</v>
      </c>
    </row>
    <row r="2785" spans="1:16" ht="13" customHeight="1" x14ac:dyDescent="0.15">
      <c r="A2785" s="44">
        <v>2784</v>
      </c>
      <c r="B2785" s="215" t="s">
        <v>6</v>
      </c>
      <c r="C2785" s="215">
        <v>15</v>
      </c>
      <c r="D2785" s="334" t="s">
        <v>2863</v>
      </c>
      <c r="E2785" s="334" t="s">
        <v>5162</v>
      </c>
      <c r="F2785" s="75">
        <v>8.1074415709746095</v>
      </c>
      <c r="G2785" s="75">
        <v>0.11576102574507167</v>
      </c>
      <c r="H2785" s="112">
        <v>0.90888382746591723</v>
      </c>
      <c r="I2785" s="112">
        <v>-0.93643763363875276</v>
      </c>
      <c r="J2785" s="334" t="s">
        <v>8626</v>
      </c>
      <c r="K2785" s="334" t="s">
        <v>4968</v>
      </c>
      <c r="O2785" s="44" t="s">
        <v>3378</v>
      </c>
      <c r="P2785" s="75" t="s">
        <v>5336</v>
      </c>
    </row>
    <row r="2786" spans="1:16" ht="13" customHeight="1" x14ac:dyDescent="0.15">
      <c r="A2786" s="44">
        <v>2785</v>
      </c>
      <c r="B2786" s="215" t="s">
        <v>6</v>
      </c>
      <c r="C2786" s="215">
        <v>15</v>
      </c>
      <c r="D2786" s="334" t="s">
        <v>2863</v>
      </c>
      <c r="E2786" s="334" t="s">
        <v>5162</v>
      </c>
      <c r="F2786" s="75">
        <v>2.0192393937667794</v>
      </c>
      <c r="G2786" s="75">
        <v>1.1215095473118522</v>
      </c>
      <c r="H2786" s="112">
        <v>0.30518781038924137</v>
      </c>
      <c r="I2786" s="112">
        <v>4.9802975045340189E-2</v>
      </c>
      <c r="J2786" s="334" t="s">
        <v>8626</v>
      </c>
      <c r="K2786" s="334" t="s">
        <v>4968</v>
      </c>
      <c r="O2786" s="44" t="s">
        <v>3378</v>
      </c>
      <c r="P2786" s="75" t="s">
        <v>5336</v>
      </c>
    </row>
    <row r="2787" spans="1:16" ht="13" customHeight="1" x14ac:dyDescent="0.15">
      <c r="A2787" s="44">
        <v>2786</v>
      </c>
      <c r="B2787" s="215" t="s">
        <v>6</v>
      </c>
      <c r="C2787" s="215">
        <v>15</v>
      </c>
      <c r="D2787" s="334" t="s">
        <v>2863</v>
      </c>
      <c r="E2787" s="334" t="s">
        <v>5162</v>
      </c>
      <c r="F2787" s="75">
        <v>4.0351830286681061</v>
      </c>
      <c r="G2787" s="75">
        <v>0.13302263842950943</v>
      </c>
      <c r="H2787" s="112">
        <v>0.60586323832397204</v>
      </c>
      <c r="I2787" s="112">
        <v>-0.87607444242869825</v>
      </c>
      <c r="J2787" s="334" t="s">
        <v>8626</v>
      </c>
      <c r="K2787" s="334" t="s">
        <v>4968</v>
      </c>
      <c r="O2787" s="44" t="s">
        <v>3378</v>
      </c>
      <c r="P2787" s="75" t="s">
        <v>5336</v>
      </c>
    </row>
    <row r="2788" spans="1:16" ht="13" customHeight="1" x14ac:dyDescent="0.15">
      <c r="A2788" s="44">
        <v>2787</v>
      </c>
      <c r="B2788" s="215" t="s">
        <v>6</v>
      </c>
      <c r="C2788" s="215">
        <v>15</v>
      </c>
      <c r="D2788" s="334" t="s">
        <v>2863</v>
      </c>
      <c r="E2788" s="334" t="s">
        <v>5162</v>
      </c>
      <c r="F2788" s="75">
        <v>1.5352652956954245</v>
      </c>
      <c r="G2788" s="75">
        <v>0.16355527762187516</v>
      </c>
      <c r="H2788" s="112">
        <v>0.18618343290848263</v>
      </c>
      <c r="I2788" s="112">
        <v>-0.78633543744497569</v>
      </c>
      <c r="J2788" s="334" t="s">
        <v>8626</v>
      </c>
      <c r="K2788" s="334" t="s">
        <v>4968</v>
      </c>
      <c r="O2788" s="44" t="s">
        <v>3378</v>
      </c>
      <c r="P2788" s="75" t="s">
        <v>5336</v>
      </c>
    </row>
    <row r="2789" spans="1:16" ht="13" customHeight="1" x14ac:dyDescent="0.15">
      <c r="A2789" s="44">
        <v>2788</v>
      </c>
      <c r="B2789" s="215" t="s">
        <v>6</v>
      </c>
      <c r="C2789" s="215">
        <v>15</v>
      </c>
      <c r="D2789" s="334" t="s">
        <v>2863</v>
      </c>
      <c r="E2789" s="334" t="s">
        <v>5162</v>
      </c>
      <c r="F2789" s="75">
        <v>1.1024557653494369</v>
      </c>
      <c r="G2789" s="75">
        <v>0.15799710214310173</v>
      </c>
      <c r="H2789" s="112">
        <v>4.2361172969763487E-2</v>
      </c>
      <c r="I2789" s="112">
        <v>-0.80135087845571418</v>
      </c>
      <c r="J2789" s="334" t="s">
        <v>8626</v>
      </c>
      <c r="K2789" s="334" t="s">
        <v>4968</v>
      </c>
      <c r="O2789" s="44" t="s">
        <v>3378</v>
      </c>
      <c r="P2789" s="75" t="s">
        <v>5336</v>
      </c>
    </row>
    <row r="2790" spans="1:16" ht="13" customHeight="1" x14ac:dyDescent="0.15">
      <c r="A2790" s="44">
        <v>2789</v>
      </c>
      <c r="B2790" s="215" t="s">
        <v>6</v>
      </c>
      <c r="C2790" s="215">
        <v>15</v>
      </c>
      <c r="D2790" s="334" t="s">
        <v>2863</v>
      </c>
      <c r="E2790" s="334" t="s">
        <v>5162</v>
      </c>
      <c r="F2790" s="75">
        <v>0.37506250952035963</v>
      </c>
      <c r="G2790" s="75">
        <v>0.1477620899931128</v>
      </c>
      <c r="H2790" s="112">
        <v>-0.42589634486596001</v>
      </c>
      <c r="I2790" s="112">
        <v>-0.83043697472768996</v>
      </c>
      <c r="J2790" s="334" t="s">
        <v>8626</v>
      </c>
      <c r="K2790" s="334" t="s">
        <v>4968</v>
      </c>
      <c r="O2790" s="44" t="s">
        <v>3378</v>
      </c>
      <c r="P2790" s="75" t="s">
        <v>5336</v>
      </c>
    </row>
    <row r="2791" spans="1:16" ht="13" customHeight="1" x14ac:dyDescent="0.15">
      <c r="A2791" s="44">
        <v>2790</v>
      </c>
      <c r="B2791" s="215" t="s">
        <v>6</v>
      </c>
      <c r="C2791" s="215">
        <v>15</v>
      </c>
      <c r="D2791" s="334" t="s">
        <v>2863</v>
      </c>
      <c r="E2791" s="334" t="s">
        <v>5162</v>
      </c>
      <c r="F2791" s="75">
        <v>1.196979092120688</v>
      </c>
      <c r="G2791" s="75">
        <v>0.31637927562796964</v>
      </c>
      <c r="H2791" s="112">
        <v>7.8086564561869562E-2</v>
      </c>
      <c r="I2791" s="112">
        <v>-0.49979197263072878</v>
      </c>
      <c r="J2791" s="334" t="s">
        <v>8626</v>
      </c>
      <c r="K2791" s="334" t="s">
        <v>4968</v>
      </c>
      <c r="O2791" s="44" t="s">
        <v>3378</v>
      </c>
      <c r="P2791" s="75" t="s">
        <v>5336</v>
      </c>
    </row>
    <row r="2792" spans="1:16" ht="13" customHeight="1" x14ac:dyDescent="0.15">
      <c r="A2792" s="44">
        <v>2791</v>
      </c>
      <c r="B2792" s="215" t="s">
        <v>6</v>
      </c>
      <c r="C2792" s="215">
        <v>15</v>
      </c>
      <c r="D2792" s="334" t="s">
        <v>2863</v>
      </c>
      <c r="E2792" s="334" t="s">
        <v>5162</v>
      </c>
      <c r="F2792" s="75">
        <v>2.1670919443584178</v>
      </c>
      <c r="G2792" s="75">
        <v>0.1828391419022308</v>
      </c>
      <c r="H2792" s="112">
        <v>0.33587733775286166</v>
      </c>
      <c r="I2792" s="112">
        <v>-0.73793082560191814</v>
      </c>
      <c r="J2792" s="334" t="s">
        <v>8626</v>
      </c>
      <c r="K2792" s="334" t="s">
        <v>4968</v>
      </c>
      <c r="O2792" s="44" t="s">
        <v>3378</v>
      </c>
      <c r="P2792" s="75" t="s">
        <v>5336</v>
      </c>
    </row>
    <row r="2793" spans="1:16" ht="13" customHeight="1" x14ac:dyDescent="0.15">
      <c r="A2793" s="44">
        <v>2792</v>
      </c>
      <c r="B2793" s="215" t="s">
        <v>6</v>
      </c>
      <c r="C2793" s="215">
        <v>15</v>
      </c>
      <c r="D2793" s="334" t="s">
        <v>2863</v>
      </c>
      <c r="E2793" s="334" t="s">
        <v>5162</v>
      </c>
      <c r="F2793" s="75">
        <v>1.1888099570435529</v>
      </c>
      <c r="G2793" s="75">
        <v>0.23839336757056795</v>
      </c>
      <c r="H2793" s="112">
        <v>7.5112433925720867E-2</v>
      </c>
      <c r="I2793" s="112">
        <v>-0.62270583143000713</v>
      </c>
      <c r="J2793" s="334" t="s">
        <v>8626</v>
      </c>
      <c r="K2793" s="334" t="s">
        <v>4968</v>
      </c>
      <c r="O2793" s="44" t="s">
        <v>3378</v>
      </c>
      <c r="P2793" s="75" t="s">
        <v>5336</v>
      </c>
    </row>
    <row r="2794" spans="1:16" ht="13" customHeight="1" x14ac:dyDescent="0.15">
      <c r="A2794" s="44">
        <v>2793</v>
      </c>
      <c r="B2794" s="215" t="s">
        <v>6</v>
      </c>
      <c r="C2794" s="215">
        <v>15</v>
      </c>
      <c r="D2794" s="334" t="s">
        <v>2863</v>
      </c>
      <c r="E2794" s="334" t="s">
        <v>5162</v>
      </c>
      <c r="F2794" s="75">
        <v>1.443371311554883</v>
      </c>
      <c r="G2794" s="75">
        <v>0.18951504120761054</v>
      </c>
      <c r="H2794" s="112">
        <v>0.15937806901134044</v>
      </c>
      <c r="I2794" s="112">
        <v>-0.72235631575271597</v>
      </c>
      <c r="J2794" s="334" t="s">
        <v>8626</v>
      </c>
      <c r="K2794" s="334" t="s">
        <v>4968</v>
      </c>
      <c r="O2794" s="44" t="s">
        <v>3378</v>
      </c>
      <c r="P2794" s="75" t="s">
        <v>5336</v>
      </c>
    </row>
    <row r="2795" spans="1:16" ht="13" customHeight="1" x14ac:dyDescent="0.15">
      <c r="A2795" s="44">
        <v>2794</v>
      </c>
      <c r="B2795" s="215" t="s">
        <v>6</v>
      </c>
      <c r="C2795" s="215">
        <v>15</v>
      </c>
      <c r="D2795" s="334" t="s">
        <v>2863</v>
      </c>
      <c r="E2795" s="334" t="s">
        <v>5162</v>
      </c>
      <c r="F2795" s="75">
        <v>2.0204235950979985</v>
      </c>
      <c r="G2795" s="75">
        <v>0.20851781354843613</v>
      </c>
      <c r="H2795" s="112">
        <v>0.30544243168797847</v>
      </c>
      <c r="I2795" s="112">
        <v>-0.68085683759514104</v>
      </c>
      <c r="J2795" s="334" t="s">
        <v>8626</v>
      </c>
      <c r="K2795" s="334" t="s">
        <v>4968</v>
      </c>
      <c r="O2795" s="44" t="s">
        <v>3378</v>
      </c>
      <c r="P2795" s="75" t="s">
        <v>5336</v>
      </c>
    </row>
    <row r="2796" spans="1:16" ht="13" customHeight="1" x14ac:dyDescent="0.15">
      <c r="A2796" s="44">
        <v>2795</v>
      </c>
      <c r="B2796" s="215" t="s">
        <v>6</v>
      </c>
      <c r="C2796" s="215">
        <v>15</v>
      </c>
      <c r="D2796" s="334" t="s">
        <v>2863</v>
      </c>
      <c r="E2796" s="334" t="s">
        <v>5162</v>
      </c>
      <c r="F2796" s="75">
        <v>0.74388204841550365</v>
      </c>
      <c r="G2796" s="75">
        <v>0.2721988423100874</v>
      </c>
      <c r="H2796" s="112">
        <v>-0.12849592168973398</v>
      </c>
      <c r="I2796" s="112">
        <v>-0.56511372622823874</v>
      </c>
      <c r="J2796" s="334" t="s">
        <v>8626</v>
      </c>
      <c r="K2796" s="334" t="s">
        <v>4968</v>
      </c>
      <c r="O2796" s="44" t="s">
        <v>3378</v>
      </c>
      <c r="P2796" s="75" t="s">
        <v>5336</v>
      </c>
    </row>
    <row r="2797" spans="1:16" ht="13" customHeight="1" x14ac:dyDescent="0.15">
      <c r="A2797" s="44">
        <v>2796</v>
      </c>
      <c r="B2797" s="215" t="s">
        <v>6</v>
      </c>
      <c r="C2797" s="215">
        <v>15</v>
      </c>
      <c r="D2797" s="334" t="s">
        <v>2863</v>
      </c>
      <c r="E2797" s="334" t="s">
        <v>5162</v>
      </c>
      <c r="F2797" s="75">
        <v>5.0409858368038867</v>
      </c>
      <c r="G2797" s="75">
        <v>0.28185630235594711</v>
      </c>
      <c r="H2797" s="112">
        <v>0.70251547724244356</v>
      </c>
      <c r="I2797" s="112">
        <v>-0.54997224983506576</v>
      </c>
      <c r="J2797" s="334" t="s">
        <v>8626</v>
      </c>
      <c r="K2797" s="334" t="s">
        <v>4968</v>
      </c>
      <c r="O2797" s="44" t="s">
        <v>3378</v>
      </c>
      <c r="P2797" s="75" t="s">
        <v>5336</v>
      </c>
    </row>
    <row r="2798" spans="1:16" ht="13" customHeight="1" x14ac:dyDescent="0.15">
      <c r="A2798" s="44">
        <v>2797</v>
      </c>
      <c r="B2798" s="215" t="s">
        <v>6</v>
      </c>
      <c r="C2798" s="215">
        <v>15</v>
      </c>
      <c r="D2798" s="334" t="s">
        <v>2863</v>
      </c>
      <c r="E2798" s="334" t="s">
        <v>5162</v>
      </c>
      <c r="F2798" s="75">
        <v>0.93652197536952042</v>
      </c>
      <c r="G2798" s="75">
        <v>0.31094429207340663</v>
      </c>
      <c r="H2798" s="112">
        <v>-2.8482027504175951E-2</v>
      </c>
      <c r="I2798" s="112">
        <v>-0.50731741101246131</v>
      </c>
      <c r="J2798" s="334" t="s">
        <v>8626</v>
      </c>
      <c r="K2798" s="334" t="s">
        <v>4968</v>
      </c>
      <c r="O2798" s="44" t="s">
        <v>3378</v>
      </c>
      <c r="P2798" s="75" t="s">
        <v>5336</v>
      </c>
    </row>
    <row r="2799" spans="1:16" ht="13" customHeight="1" x14ac:dyDescent="0.15">
      <c r="A2799" s="44">
        <v>2798</v>
      </c>
      <c r="B2799" s="215" t="s">
        <v>6</v>
      </c>
      <c r="C2799" s="215">
        <v>15</v>
      </c>
      <c r="D2799" s="334" t="s">
        <v>2863</v>
      </c>
      <c r="E2799" s="334" t="s">
        <v>5162</v>
      </c>
      <c r="F2799" s="75">
        <v>2.7086002185936815</v>
      </c>
      <c r="G2799" s="75">
        <v>0.33556779954278115</v>
      </c>
      <c r="H2799" s="112">
        <v>0.43274490917816183</v>
      </c>
      <c r="I2799" s="112">
        <v>-0.47421971992863454</v>
      </c>
      <c r="J2799" s="334" t="s">
        <v>8626</v>
      </c>
      <c r="K2799" s="334" t="s">
        <v>4968</v>
      </c>
      <c r="O2799" s="44" t="s">
        <v>3378</v>
      </c>
      <c r="P2799" s="75" t="s">
        <v>5336</v>
      </c>
    </row>
    <row r="2800" spans="1:16" ht="13" customHeight="1" x14ac:dyDescent="0.15">
      <c r="A2800" s="44">
        <v>2799</v>
      </c>
      <c r="B2800" s="215" t="s">
        <v>6</v>
      </c>
      <c r="C2800" s="215">
        <v>15</v>
      </c>
      <c r="D2800" s="334" t="s">
        <v>2863</v>
      </c>
      <c r="E2800" s="334" t="s">
        <v>5162</v>
      </c>
      <c r="F2800" s="75">
        <v>0.92501020624463792</v>
      </c>
      <c r="G2800" s="75">
        <v>0.33013621351251782</v>
      </c>
      <c r="H2800" s="112">
        <v>-3.3853475378509357E-2</v>
      </c>
      <c r="I2800" s="112">
        <v>-0.48130683414881847</v>
      </c>
      <c r="J2800" s="334" t="s">
        <v>8626</v>
      </c>
      <c r="K2800" s="334" t="s">
        <v>4968</v>
      </c>
      <c r="O2800" s="44" t="s">
        <v>3378</v>
      </c>
      <c r="P2800" s="75" t="s">
        <v>5336</v>
      </c>
    </row>
    <row r="2801" spans="1:16" ht="13" customHeight="1" x14ac:dyDescent="0.15">
      <c r="A2801" s="44">
        <v>2800</v>
      </c>
      <c r="B2801" s="215" t="s">
        <v>6</v>
      </c>
      <c r="C2801" s="215">
        <v>15</v>
      </c>
      <c r="D2801" s="334" t="s">
        <v>2863</v>
      </c>
      <c r="E2801" s="334" t="s">
        <v>5162</v>
      </c>
      <c r="F2801" s="75">
        <v>4.511988873582129</v>
      </c>
      <c r="G2801" s="75">
        <v>0.39460093077119723</v>
      </c>
      <c r="H2801" s="112">
        <v>0.65436802002053351</v>
      </c>
      <c r="I2801" s="112">
        <v>-0.40384189468362963</v>
      </c>
      <c r="J2801" s="334" t="s">
        <v>8626</v>
      </c>
      <c r="K2801" s="334" t="s">
        <v>4968</v>
      </c>
      <c r="O2801" s="44" t="s">
        <v>3378</v>
      </c>
      <c r="P2801" s="75" t="s">
        <v>5336</v>
      </c>
    </row>
    <row r="2802" spans="1:16" ht="13" customHeight="1" x14ac:dyDescent="0.15">
      <c r="A2802" s="44">
        <v>2801</v>
      </c>
      <c r="B2802" s="215" t="s">
        <v>6</v>
      </c>
      <c r="C2802" s="215">
        <v>15</v>
      </c>
      <c r="D2802" s="334" t="s">
        <v>2863</v>
      </c>
      <c r="E2802" s="334" t="s">
        <v>5162</v>
      </c>
      <c r="F2802" s="75">
        <v>0.93636835461277745</v>
      </c>
      <c r="G2802" s="75">
        <v>0.45281117096410989</v>
      </c>
      <c r="H2802" s="112">
        <v>-2.8553272089126659E-2</v>
      </c>
      <c r="I2802" s="112">
        <v>-0.34408286753483297</v>
      </c>
      <c r="J2802" s="334" t="s">
        <v>8626</v>
      </c>
      <c r="K2802" s="334" t="s">
        <v>4968</v>
      </c>
      <c r="O2802" s="44" t="s">
        <v>3378</v>
      </c>
      <c r="P2802" s="75" t="s">
        <v>5336</v>
      </c>
    </row>
    <row r="2803" spans="1:16" ht="13" customHeight="1" x14ac:dyDescent="0.15">
      <c r="A2803" s="44">
        <v>2802</v>
      </c>
      <c r="B2803" s="215" t="s">
        <v>6</v>
      </c>
      <c r="C2803" s="215">
        <v>15</v>
      </c>
      <c r="D2803" s="334" t="s">
        <v>2863</v>
      </c>
      <c r="E2803" s="334" t="s">
        <v>5657</v>
      </c>
      <c r="F2803" s="75">
        <v>0.22813305343108184</v>
      </c>
      <c r="G2803" s="75">
        <v>1.7697194298225489E-2</v>
      </c>
      <c r="H2803" s="112">
        <v>-0.64181178669722982</v>
      </c>
      <c r="I2803" s="112">
        <v>-1.7520955809480012</v>
      </c>
      <c r="J2803" s="334" t="s">
        <v>8626</v>
      </c>
      <c r="K2803" s="334" t="s">
        <v>4968</v>
      </c>
      <c r="O2803" s="44" t="s">
        <v>3378</v>
      </c>
      <c r="P2803" s="75" t="s">
        <v>5336</v>
      </c>
    </row>
    <row r="2804" spans="1:16" ht="13" customHeight="1" x14ac:dyDescent="0.15">
      <c r="A2804" s="44">
        <v>2803</v>
      </c>
      <c r="B2804" s="215" t="s">
        <v>6</v>
      </c>
      <c r="C2804" s="215">
        <v>15</v>
      </c>
      <c r="D2804" s="334" t="s">
        <v>2863</v>
      </c>
      <c r="E2804" s="334" t="s">
        <v>5657</v>
      </c>
      <c r="F2804" s="75">
        <v>0.44909604130753472</v>
      </c>
      <c r="G2804" s="75">
        <v>3.8809483182523023E-2</v>
      </c>
      <c r="H2804" s="112">
        <v>-0.34766077314006982</v>
      </c>
      <c r="I2804" s="112">
        <v>-1.411062140626975</v>
      </c>
      <c r="J2804" s="334" t="s">
        <v>8626</v>
      </c>
      <c r="K2804" s="334" t="s">
        <v>4968</v>
      </c>
      <c r="O2804" s="44" t="s">
        <v>3378</v>
      </c>
      <c r="P2804" s="75" t="s">
        <v>5336</v>
      </c>
    </row>
    <row r="2805" spans="1:16" ht="13" customHeight="1" x14ac:dyDescent="0.15">
      <c r="A2805" s="44">
        <v>2804</v>
      </c>
      <c r="B2805" s="215" t="s">
        <v>6</v>
      </c>
      <c r="C2805" s="215">
        <v>15</v>
      </c>
      <c r="D2805" s="334" t="s">
        <v>2863</v>
      </c>
      <c r="E2805" s="334" t="s">
        <v>5657</v>
      </c>
      <c r="F2805" s="75">
        <v>0.14852764120276502</v>
      </c>
      <c r="G2805" s="75">
        <v>8.6923096074612433E-3</v>
      </c>
      <c r="H2805" s="112">
        <v>-0.82819271601178679</v>
      </c>
      <c r="I2805" s="112">
        <v>-2.0608648131364538</v>
      </c>
      <c r="J2805" s="334" t="s">
        <v>8626</v>
      </c>
      <c r="K2805" s="334" t="s">
        <v>4968</v>
      </c>
      <c r="O2805" s="44" t="s">
        <v>3378</v>
      </c>
      <c r="P2805" s="75" t="s">
        <v>5336</v>
      </c>
    </row>
    <row r="2806" spans="1:16" ht="13" customHeight="1" x14ac:dyDescent="0.15">
      <c r="A2806" s="44">
        <v>2805</v>
      </c>
      <c r="B2806" s="215" t="s">
        <v>6</v>
      </c>
      <c r="C2806" s="215">
        <v>15</v>
      </c>
      <c r="D2806" s="334" t="s">
        <v>2863</v>
      </c>
      <c r="E2806" s="334" t="s">
        <v>5657</v>
      </c>
      <c r="F2806" s="75">
        <v>1.5239694545432736</v>
      </c>
      <c r="G2806" s="75">
        <v>5.6426324602977605E-2</v>
      </c>
      <c r="H2806" s="112">
        <v>0.18297626237349809</v>
      </c>
      <c r="I2806" s="112">
        <v>-1.2485182371059973</v>
      </c>
      <c r="J2806" s="334" t="s">
        <v>8626</v>
      </c>
      <c r="K2806" s="334" t="s">
        <v>4968</v>
      </c>
      <c r="O2806" s="44" t="s">
        <v>3378</v>
      </c>
      <c r="P2806" s="75" t="s">
        <v>5336</v>
      </c>
    </row>
    <row r="2807" spans="1:16" ht="13" customHeight="1" x14ac:dyDescent="0.15">
      <c r="A2807" s="44">
        <v>2806</v>
      </c>
      <c r="B2807" s="215" t="s">
        <v>6</v>
      </c>
      <c r="C2807" s="215">
        <v>15</v>
      </c>
      <c r="D2807" s="334" t="s">
        <v>2863</v>
      </c>
      <c r="E2807" s="334" t="s">
        <v>5657</v>
      </c>
      <c r="F2807" s="75">
        <v>1.0281767655124414</v>
      </c>
      <c r="G2807" s="75">
        <v>3.7528281557109577E-2</v>
      </c>
      <c r="H2807" s="112">
        <v>1.2067785561215197E-2</v>
      </c>
      <c r="I2807" s="112">
        <v>-1.4256413217407018</v>
      </c>
      <c r="J2807" s="334" t="s">
        <v>8626</v>
      </c>
      <c r="K2807" s="334" t="s">
        <v>4968</v>
      </c>
      <c r="O2807" s="44" t="s">
        <v>3378</v>
      </c>
      <c r="P2807" s="75" t="s">
        <v>5336</v>
      </c>
    </row>
    <row r="2808" spans="1:16" ht="13" customHeight="1" x14ac:dyDescent="0.15">
      <c r="A2808" s="44">
        <v>2807</v>
      </c>
      <c r="B2808" s="215" t="s">
        <v>6</v>
      </c>
      <c r="C2808" s="215">
        <v>15</v>
      </c>
      <c r="D2808" s="334" t="s">
        <v>2863</v>
      </c>
      <c r="E2808" s="334" t="s">
        <v>5657</v>
      </c>
      <c r="F2808" s="75">
        <v>0.67598169626540905</v>
      </c>
      <c r="G2808" s="75">
        <v>7.2350210979176058E-2</v>
      </c>
      <c r="H2808" s="112">
        <v>-0.17006506340533381</v>
      </c>
      <c r="I2808" s="112">
        <v>-1.140560198104607</v>
      </c>
      <c r="J2808" s="334" t="s">
        <v>8626</v>
      </c>
      <c r="K2808" s="334" t="s">
        <v>4968</v>
      </c>
      <c r="O2808" s="44" t="s">
        <v>3378</v>
      </c>
      <c r="P2808" s="75" t="s">
        <v>5336</v>
      </c>
    </row>
    <row r="2809" spans="1:16" ht="13" customHeight="1" x14ac:dyDescent="0.15">
      <c r="A2809" s="44">
        <v>2808</v>
      </c>
      <c r="B2809" s="215" t="s">
        <v>6</v>
      </c>
      <c r="C2809" s="215">
        <v>15</v>
      </c>
      <c r="D2809" s="334" t="s">
        <v>2863</v>
      </c>
      <c r="E2809" s="334" t="s">
        <v>5657</v>
      </c>
      <c r="F2809" s="75">
        <v>1.1976778920898525</v>
      </c>
      <c r="G2809" s="75">
        <v>0.11254962700559297</v>
      </c>
      <c r="H2809" s="112">
        <v>7.8340032996954828E-2</v>
      </c>
      <c r="I2809" s="112">
        <v>-0.94865593993206343</v>
      </c>
      <c r="J2809" s="334" t="s">
        <v>8626</v>
      </c>
      <c r="K2809" s="334" t="s">
        <v>4968</v>
      </c>
      <c r="O2809" s="44" t="s">
        <v>3378</v>
      </c>
      <c r="P2809" s="75" t="s">
        <v>5336</v>
      </c>
    </row>
    <row r="2810" spans="1:16" ht="13" customHeight="1" x14ac:dyDescent="0.15">
      <c r="A2810" s="44">
        <v>2809</v>
      </c>
      <c r="B2810" s="215" t="s">
        <v>6</v>
      </c>
      <c r="C2810" s="215">
        <v>15</v>
      </c>
      <c r="D2810" s="334" t="s">
        <v>2863</v>
      </c>
      <c r="E2810" s="334" t="s">
        <v>5657</v>
      </c>
      <c r="F2810" s="75">
        <v>1.0714014320961047</v>
      </c>
      <c r="G2810" s="75">
        <v>4.2874983686176815E-2</v>
      </c>
      <c r="H2810" s="112">
        <v>2.9952222539939476E-2</v>
      </c>
      <c r="I2810" s="112">
        <v>-1.367796032197097</v>
      </c>
      <c r="J2810" s="334" t="s">
        <v>8626</v>
      </c>
      <c r="K2810" s="334" t="s">
        <v>4968</v>
      </c>
      <c r="O2810" s="44" t="s">
        <v>3378</v>
      </c>
      <c r="P2810" s="75" t="s">
        <v>5336</v>
      </c>
    </row>
    <row r="2811" spans="1:16" ht="13" customHeight="1" x14ac:dyDescent="0.15">
      <c r="A2811" s="44">
        <v>2810</v>
      </c>
      <c r="B2811" s="215" t="s">
        <v>6</v>
      </c>
      <c r="C2811" s="215">
        <v>15</v>
      </c>
      <c r="D2811" s="334" t="s">
        <v>2863</v>
      </c>
      <c r="E2811" s="334" t="s">
        <v>5657</v>
      </c>
      <c r="F2811" s="75">
        <v>0.91720624926647021</v>
      </c>
      <c r="G2811" s="75">
        <v>3.4458033956143948E-2</v>
      </c>
      <c r="H2811" s="112">
        <v>-3.7532994922584891E-2</v>
      </c>
      <c r="I2811" s="112">
        <v>-1.4627095053661066</v>
      </c>
      <c r="J2811" s="334" t="s">
        <v>8626</v>
      </c>
      <c r="K2811" s="334" t="s">
        <v>4968</v>
      </c>
      <c r="O2811" s="44" t="s">
        <v>3378</v>
      </c>
      <c r="P2811" s="75" t="s">
        <v>5336</v>
      </c>
    </row>
    <row r="2812" spans="1:16" ht="13" customHeight="1" x14ac:dyDescent="0.15">
      <c r="A2812" s="44">
        <v>2811</v>
      </c>
      <c r="B2812" s="215" t="s">
        <v>6</v>
      </c>
      <c r="C2812" s="215">
        <v>15</v>
      </c>
      <c r="D2812" s="334" t="s">
        <v>2863</v>
      </c>
      <c r="E2812" s="334" t="s">
        <v>5657</v>
      </c>
      <c r="F2812" s="75">
        <v>1.4141232066247449</v>
      </c>
      <c r="G2812" s="75">
        <v>0.10174515821524978</v>
      </c>
      <c r="H2812" s="112">
        <v>0.15048724936627733</v>
      </c>
      <c r="I2812" s="112">
        <v>-0.99248624854432677</v>
      </c>
      <c r="J2812" s="334" t="s">
        <v>8626</v>
      </c>
      <c r="K2812" s="334" t="s">
        <v>4968</v>
      </c>
      <c r="O2812" s="44" t="s">
        <v>3378</v>
      </c>
      <c r="P2812" s="75" t="s">
        <v>5336</v>
      </c>
    </row>
    <row r="2813" spans="1:16" ht="13" customHeight="1" x14ac:dyDescent="0.15">
      <c r="A2813" s="44">
        <v>2812</v>
      </c>
      <c r="B2813" s="215" t="s">
        <v>6</v>
      </c>
      <c r="C2813" s="215">
        <v>15</v>
      </c>
      <c r="D2813" s="334" t="s">
        <v>2863</v>
      </c>
      <c r="E2813" s="334" t="s">
        <v>5657</v>
      </c>
      <c r="F2813" s="75">
        <v>1.4739693417715065</v>
      </c>
      <c r="G2813" s="75">
        <v>3.1955340831559272E-2</v>
      </c>
      <c r="H2813" s="112">
        <v>0.16848845039010862</v>
      </c>
      <c r="I2813" s="112">
        <v>-1.4954565459615823</v>
      </c>
      <c r="J2813" s="334" t="s">
        <v>8626</v>
      </c>
      <c r="K2813" s="334" t="s">
        <v>4968</v>
      </c>
      <c r="O2813" s="44" t="s">
        <v>3378</v>
      </c>
      <c r="P2813" s="75" t="s">
        <v>5336</v>
      </c>
    </row>
    <row r="2814" spans="1:16" ht="13" customHeight="1" x14ac:dyDescent="0.15">
      <c r="A2814" s="44">
        <v>2813</v>
      </c>
      <c r="B2814" s="215" t="s">
        <v>6</v>
      </c>
      <c r="C2814" s="215">
        <v>15</v>
      </c>
      <c r="D2814" s="334" t="s">
        <v>2863</v>
      </c>
      <c r="E2814" s="334" t="s">
        <v>5657</v>
      </c>
      <c r="F2814" s="75">
        <v>1.1196671765839452</v>
      </c>
      <c r="G2814" s="75">
        <v>7.9906975728185156E-2</v>
      </c>
      <c r="H2814" s="112">
        <v>4.9088946907839777E-2</v>
      </c>
      <c r="I2814" s="112">
        <v>-1.0974153059423475</v>
      </c>
      <c r="J2814" s="334" t="s">
        <v>8626</v>
      </c>
      <c r="K2814" s="334" t="s">
        <v>4968</v>
      </c>
      <c r="O2814" s="44" t="s">
        <v>3378</v>
      </c>
      <c r="P2814" s="75" t="s">
        <v>5336</v>
      </c>
    </row>
    <row r="2815" spans="1:16" ht="13" customHeight="1" x14ac:dyDescent="0.15">
      <c r="A2815" s="44">
        <v>2814</v>
      </c>
      <c r="B2815" s="215" t="s">
        <v>6</v>
      </c>
      <c r="C2815" s="215">
        <v>15</v>
      </c>
      <c r="D2815" s="334" t="s">
        <v>2863</v>
      </c>
      <c r="E2815" s="334" t="s">
        <v>5657</v>
      </c>
      <c r="F2815" s="75">
        <v>1.3389513246378855</v>
      </c>
      <c r="G2815" s="75">
        <v>0.10121654320660545</v>
      </c>
      <c r="H2815" s="112">
        <v>0.12676478924097756</v>
      </c>
      <c r="I2815" s="112">
        <v>-0.99474849899652584</v>
      </c>
      <c r="J2815" s="334" t="s">
        <v>8626</v>
      </c>
      <c r="K2815" s="334" t="s">
        <v>4968</v>
      </c>
      <c r="O2815" s="44" t="s">
        <v>3378</v>
      </c>
      <c r="P2815" s="75" t="s">
        <v>5336</v>
      </c>
    </row>
    <row r="2816" spans="1:16" ht="13" customHeight="1" x14ac:dyDescent="0.15">
      <c r="A2816" s="44">
        <v>2815</v>
      </c>
      <c r="B2816" s="215" t="s">
        <v>6</v>
      </c>
      <c r="C2816" s="215">
        <v>15</v>
      </c>
      <c r="D2816" s="334" t="s">
        <v>2863</v>
      </c>
      <c r="E2816" s="334" t="s">
        <v>5657</v>
      </c>
      <c r="F2816" s="75">
        <v>1.4266927709657455</v>
      </c>
      <c r="G2816" s="75">
        <v>4.5988793251373575E-2</v>
      </c>
      <c r="H2816" s="112">
        <v>0.15433046068322462</v>
      </c>
      <c r="I2816" s="112">
        <v>-1.3373479861890727</v>
      </c>
      <c r="J2816" s="334" t="s">
        <v>8626</v>
      </c>
      <c r="K2816" s="334" t="s">
        <v>4968</v>
      </c>
      <c r="O2816" s="44" t="s">
        <v>3378</v>
      </c>
      <c r="P2816" s="75" t="s">
        <v>5336</v>
      </c>
    </row>
    <row r="2817" spans="1:16" ht="13" customHeight="1" x14ac:dyDescent="0.15">
      <c r="A2817" s="44">
        <v>2816</v>
      </c>
      <c r="B2817" s="215" t="s">
        <v>6</v>
      </c>
      <c r="C2817" s="215">
        <v>15</v>
      </c>
      <c r="D2817" s="334" t="s">
        <v>2863</v>
      </c>
      <c r="E2817" s="334" t="s">
        <v>5657</v>
      </c>
      <c r="F2817" s="75">
        <v>0.40220663334773271</v>
      </c>
      <c r="G2817" s="75">
        <v>2.2088908343429359E-2</v>
      </c>
      <c r="H2817" s="112">
        <v>-0.39555077112724085</v>
      </c>
      <c r="I2817" s="112">
        <v>-1.655825746878218</v>
      </c>
      <c r="J2817" s="334" t="s">
        <v>8626</v>
      </c>
      <c r="K2817" s="334" t="s">
        <v>4968</v>
      </c>
      <c r="O2817" s="44" t="s">
        <v>3378</v>
      </c>
      <c r="P2817" s="75" t="s">
        <v>5336</v>
      </c>
    </row>
    <row r="2818" spans="1:16" ht="13" customHeight="1" x14ac:dyDescent="0.15">
      <c r="A2818" s="44">
        <v>2817</v>
      </c>
      <c r="B2818" s="215" t="s">
        <v>6</v>
      </c>
      <c r="C2818" s="215">
        <v>15</v>
      </c>
      <c r="D2818" s="334" t="s">
        <v>2863</v>
      </c>
      <c r="E2818" s="334" t="s">
        <v>5657</v>
      </c>
      <c r="F2818" s="75">
        <v>0.46037376637769356</v>
      </c>
      <c r="G2818" s="75">
        <v>3.8585230412291019E-2</v>
      </c>
      <c r="H2818" s="112">
        <v>-0.33688943187545745</v>
      </c>
      <c r="I2818" s="112">
        <v>-1.4135789020101717</v>
      </c>
      <c r="J2818" s="334" t="s">
        <v>8626</v>
      </c>
      <c r="K2818" s="334" t="s">
        <v>4968</v>
      </c>
      <c r="O2818" s="44" t="s">
        <v>3378</v>
      </c>
      <c r="P2818" s="75" t="s">
        <v>5336</v>
      </c>
    </row>
    <row r="2819" spans="1:16" ht="13" customHeight="1" x14ac:dyDescent="0.15">
      <c r="A2819" s="44">
        <v>2818</v>
      </c>
      <c r="B2819" s="215" t="s">
        <v>6</v>
      </c>
      <c r="C2819" s="215">
        <v>15</v>
      </c>
      <c r="D2819" s="334" t="s">
        <v>2863</v>
      </c>
      <c r="E2819" s="334" t="s">
        <v>5657</v>
      </c>
      <c r="F2819" s="75">
        <v>1.1306450114579587</v>
      </c>
      <c r="G2819" s="75">
        <v>7.1854410729686069E-2</v>
      </c>
      <c r="H2819" s="112">
        <v>5.332627091597774E-2</v>
      </c>
      <c r="I2819" s="112">
        <v>-1.1435465678669838</v>
      </c>
      <c r="J2819" s="334" t="s">
        <v>8626</v>
      </c>
      <c r="K2819" s="334" t="s">
        <v>4968</v>
      </c>
      <c r="O2819" s="44" t="s">
        <v>3378</v>
      </c>
      <c r="P2819" s="75" t="s">
        <v>5336</v>
      </c>
    </row>
    <row r="2820" spans="1:16" ht="13" customHeight="1" x14ac:dyDescent="0.15">
      <c r="A2820" s="44">
        <v>2819</v>
      </c>
      <c r="B2820" s="215" t="s">
        <v>6</v>
      </c>
      <c r="C2820" s="215">
        <v>15</v>
      </c>
      <c r="D2820" s="334" t="s">
        <v>2863</v>
      </c>
      <c r="E2820" s="334" t="s">
        <v>5657</v>
      </c>
      <c r="F2820" s="75">
        <v>1.3662533092552307</v>
      </c>
      <c r="G2820" s="75">
        <v>4.9938239791916306E-2</v>
      </c>
      <c r="H2820" s="112">
        <v>0.13553122688057376</v>
      </c>
      <c r="I2820" s="112">
        <v>-1.3015667695964075</v>
      </c>
      <c r="J2820" s="334" t="s">
        <v>8626</v>
      </c>
      <c r="K2820" s="334" t="s">
        <v>4968</v>
      </c>
      <c r="O2820" s="44" t="s">
        <v>3378</v>
      </c>
      <c r="P2820" s="75" t="s">
        <v>5336</v>
      </c>
    </row>
    <row r="2821" spans="1:16" ht="13" customHeight="1" x14ac:dyDescent="0.15">
      <c r="A2821" s="44">
        <v>2820</v>
      </c>
      <c r="B2821" s="215" t="s">
        <v>6</v>
      </c>
      <c r="C2821" s="215">
        <v>15</v>
      </c>
      <c r="D2821" s="334" t="s">
        <v>2863</v>
      </c>
      <c r="E2821" s="334" t="s">
        <v>5657</v>
      </c>
      <c r="F2821" s="75">
        <v>1.3177798398554144</v>
      </c>
      <c r="G2821" s="75">
        <v>2.2983490955971658E-2</v>
      </c>
      <c r="H2821" s="112">
        <v>0.11984285917864433</v>
      </c>
      <c r="I2821" s="112">
        <v>-1.6385840057709276</v>
      </c>
      <c r="J2821" s="334" t="s">
        <v>8626</v>
      </c>
      <c r="K2821" s="334" t="s">
        <v>4968</v>
      </c>
      <c r="O2821" s="44" t="s">
        <v>3378</v>
      </c>
      <c r="P2821" s="75" t="s">
        <v>5336</v>
      </c>
    </row>
    <row r="2822" spans="1:16" ht="13" customHeight="1" x14ac:dyDescent="0.15">
      <c r="A2822" s="44">
        <v>2821</v>
      </c>
      <c r="B2822" s="215" t="s">
        <v>6</v>
      </c>
      <c r="C2822" s="215">
        <v>15</v>
      </c>
      <c r="D2822" s="334" t="s">
        <v>2863</v>
      </c>
      <c r="E2822" s="334" t="s">
        <v>5657</v>
      </c>
      <c r="F2822" s="75">
        <v>1.1709133435678469</v>
      </c>
      <c r="G2822" s="75">
        <v>0.12532260410665808</v>
      </c>
      <c r="H2822" s="112">
        <v>6.8524755189454098E-2</v>
      </c>
      <c r="I2822" s="112">
        <v>-0.90197058939357466</v>
      </c>
      <c r="J2822" s="334" t="s">
        <v>8626</v>
      </c>
      <c r="K2822" s="334" t="s">
        <v>4968</v>
      </c>
      <c r="O2822" s="44" t="s">
        <v>3378</v>
      </c>
      <c r="P2822" s="75" t="s">
        <v>5336</v>
      </c>
    </row>
    <row r="2823" spans="1:16" ht="13" customHeight="1" x14ac:dyDescent="0.15">
      <c r="A2823" s="44">
        <v>2822</v>
      </c>
      <c r="B2823" s="215" t="s">
        <v>6</v>
      </c>
      <c r="C2823" s="215">
        <v>15</v>
      </c>
      <c r="D2823" s="334" t="s">
        <v>2863</v>
      </c>
      <c r="E2823" s="334" t="s">
        <v>5657</v>
      </c>
      <c r="F2823" s="75">
        <v>0.75852363397606659</v>
      </c>
      <c r="G2823" s="75">
        <v>4.1394569461049302E-2</v>
      </c>
      <c r="H2823" s="112">
        <v>-0.12003088297812652</v>
      </c>
      <c r="I2823" s="112">
        <v>-1.3830566300818934</v>
      </c>
      <c r="J2823" s="334" t="s">
        <v>8626</v>
      </c>
      <c r="K2823" s="334" t="s">
        <v>4968</v>
      </c>
      <c r="O2823" s="44" t="s">
        <v>3378</v>
      </c>
      <c r="P2823" s="75" t="s">
        <v>5336</v>
      </c>
    </row>
    <row r="2824" spans="1:16" ht="13" customHeight="1" x14ac:dyDescent="0.15">
      <c r="A2824" s="44">
        <v>2823</v>
      </c>
      <c r="B2824" s="215" t="s">
        <v>6</v>
      </c>
      <c r="C2824" s="215">
        <v>15</v>
      </c>
      <c r="D2824" s="334" t="s">
        <v>2863</v>
      </c>
      <c r="E2824" s="334" t="s">
        <v>5657</v>
      </c>
      <c r="F2824" s="75">
        <v>0.41469955499539074</v>
      </c>
      <c r="G2824" s="75">
        <v>2.1123014599547012E-2</v>
      </c>
      <c r="H2824" s="112">
        <v>-0.38226643066720928</v>
      </c>
      <c r="I2824" s="112">
        <v>-1.6752441007916279</v>
      </c>
      <c r="J2824" s="334" t="s">
        <v>8626</v>
      </c>
      <c r="K2824" s="334" t="s">
        <v>4968</v>
      </c>
      <c r="O2824" s="44" t="s">
        <v>3378</v>
      </c>
      <c r="P2824" s="75" t="s">
        <v>5336</v>
      </c>
    </row>
    <row r="2825" spans="1:16" ht="13" customHeight="1" x14ac:dyDescent="0.15">
      <c r="A2825" s="44">
        <v>2824</v>
      </c>
      <c r="B2825" s="215" t="s">
        <v>6</v>
      </c>
      <c r="C2825" s="215">
        <v>15</v>
      </c>
      <c r="D2825" s="334" t="s">
        <v>2863</v>
      </c>
      <c r="E2825" s="334" t="s">
        <v>5657</v>
      </c>
      <c r="F2825" s="75">
        <v>1.5362478185627122</v>
      </c>
      <c r="G2825" s="75">
        <v>3.5128013997970886E-2</v>
      </c>
      <c r="H2825" s="112">
        <v>0.18646127920656952</v>
      </c>
      <c r="I2825" s="112">
        <v>-1.4543464028439925</v>
      </c>
      <c r="J2825" s="334" t="s">
        <v>8626</v>
      </c>
      <c r="K2825" s="334" t="s">
        <v>4968</v>
      </c>
      <c r="O2825" s="44" t="s">
        <v>3378</v>
      </c>
      <c r="P2825" s="75" t="s">
        <v>5336</v>
      </c>
    </row>
    <row r="2826" spans="1:16" ht="13" customHeight="1" x14ac:dyDescent="0.15">
      <c r="A2826" s="44">
        <v>2825</v>
      </c>
      <c r="B2826" s="215" t="s">
        <v>6</v>
      </c>
      <c r="C2826" s="215">
        <v>15</v>
      </c>
      <c r="D2826" s="334" t="s">
        <v>2863</v>
      </c>
      <c r="E2826" s="334" t="s">
        <v>5657</v>
      </c>
      <c r="F2826" s="75">
        <v>1.1615325599383048</v>
      </c>
      <c r="G2826" s="75">
        <v>7.4714235136684348E-2</v>
      </c>
      <c r="H2826" s="112">
        <v>6.5031388396556672E-2</v>
      </c>
      <c r="I2826" s="112">
        <v>-1.1265966451413694</v>
      </c>
      <c r="J2826" s="334" t="s">
        <v>8626</v>
      </c>
      <c r="K2826" s="334" t="s">
        <v>4968</v>
      </c>
      <c r="O2826" s="44" t="s">
        <v>3378</v>
      </c>
      <c r="P2826" s="75" t="s">
        <v>5336</v>
      </c>
    </row>
    <row r="2827" spans="1:16" ht="13" customHeight="1" x14ac:dyDescent="0.15">
      <c r="A2827" s="44">
        <v>2826</v>
      </c>
      <c r="B2827" s="215" t="s">
        <v>6</v>
      </c>
      <c r="C2827" s="215">
        <v>15</v>
      </c>
      <c r="D2827" s="334" t="s">
        <v>2863</v>
      </c>
      <c r="E2827" s="334" t="s">
        <v>5657</v>
      </c>
      <c r="F2827" s="75">
        <v>1.0217879558374838</v>
      </c>
      <c r="G2827" s="75">
        <v>0.10086131726850878</v>
      </c>
      <c r="H2827" s="112">
        <v>9.3607791994958882E-3</v>
      </c>
      <c r="I2827" s="112">
        <v>-0.99627536416906493</v>
      </c>
      <c r="J2827" s="334" t="s">
        <v>8626</v>
      </c>
      <c r="K2827" s="334" t="s">
        <v>4968</v>
      </c>
      <c r="O2827" s="44" t="s">
        <v>3378</v>
      </c>
      <c r="P2827" s="75" t="s">
        <v>5336</v>
      </c>
    </row>
    <row r="2828" spans="1:16" ht="13" customHeight="1" x14ac:dyDescent="0.15">
      <c r="A2828" s="44">
        <v>2827</v>
      </c>
      <c r="B2828" s="215" t="s">
        <v>6</v>
      </c>
      <c r="C2828" s="215">
        <v>15</v>
      </c>
      <c r="D2828" s="334" t="s">
        <v>2863</v>
      </c>
      <c r="E2828" s="334" t="s">
        <v>5657</v>
      </c>
      <c r="F2828" s="75">
        <v>1.2585800004976357</v>
      </c>
      <c r="G2828" s="75">
        <v>0.11441695448627477</v>
      </c>
      <c r="H2828" s="112">
        <v>9.9880826297111786E-2</v>
      </c>
      <c r="I2828" s="112">
        <v>-0.94150961632745789</v>
      </c>
      <c r="J2828" s="334" t="s">
        <v>8626</v>
      </c>
      <c r="K2828" s="334" t="s">
        <v>4968</v>
      </c>
      <c r="O2828" s="44" t="s">
        <v>3378</v>
      </c>
      <c r="P2828" s="75" t="s">
        <v>5336</v>
      </c>
    </row>
    <row r="2829" spans="1:16" ht="13" customHeight="1" x14ac:dyDescent="0.15">
      <c r="A2829" s="44">
        <v>2828</v>
      </c>
      <c r="B2829" s="215" t="s">
        <v>6</v>
      </c>
      <c r="C2829" s="215">
        <v>15</v>
      </c>
      <c r="D2829" s="334" t="s">
        <v>2863</v>
      </c>
      <c r="E2829" s="334" t="s">
        <v>5657</v>
      </c>
      <c r="F2829" s="75">
        <v>1.0937341276092729</v>
      </c>
      <c r="G2829" s="75">
        <v>3.6465077049532009E-2</v>
      </c>
      <c r="H2829" s="112">
        <v>3.8911763546506571E-2</v>
      </c>
      <c r="I2829" s="112">
        <v>-1.4381228644497768</v>
      </c>
      <c r="J2829" s="334" t="s">
        <v>8626</v>
      </c>
      <c r="K2829" s="334" t="s">
        <v>4968</v>
      </c>
      <c r="O2829" s="44" t="s">
        <v>3378</v>
      </c>
      <c r="P2829" s="75" t="s">
        <v>5336</v>
      </c>
    </row>
    <row r="2830" spans="1:16" ht="13" customHeight="1" x14ac:dyDescent="0.15">
      <c r="A2830" s="44">
        <v>2829</v>
      </c>
      <c r="B2830" s="215" t="s">
        <v>6</v>
      </c>
      <c r="C2830" s="215">
        <v>15</v>
      </c>
      <c r="D2830" s="334" t="s">
        <v>2863</v>
      </c>
      <c r="E2830" s="334" t="s">
        <v>5657</v>
      </c>
      <c r="F2830" s="75">
        <v>1.1211952561669989</v>
      </c>
      <c r="G2830" s="75">
        <v>8.2944258126889395E-2</v>
      </c>
      <c r="H2830" s="112">
        <v>4.9681251570540798E-2</v>
      </c>
      <c r="I2830" s="112">
        <v>-1.0812136729321886</v>
      </c>
      <c r="J2830" s="334" t="s">
        <v>8626</v>
      </c>
      <c r="K2830" s="334" t="s">
        <v>4968</v>
      </c>
      <c r="O2830" s="44" t="s">
        <v>3378</v>
      </c>
      <c r="P2830" s="75" t="s">
        <v>5336</v>
      </c>
    </row>
    <row r="2831" spans="1:16" ht="13" customHeight="1" x14ac:dyDescent="0.15">
      <c r="A2831" s="44">
        <v>2830</v>
      </c>
      <c r="B2831" s="215" t="s">
        <v>6</v>
      </c>
      <c r="C2831" s="215">
        <v>15</v>
      </c>
      <c r="D2831" s="334" t="s">
        <v>2863</v>
      </c>
      <c r="E2831" s="334" t="s">
        <v>5657</v>
      </c>
      <c r="F2831" s="75">
        <v>1.0625196841160907</v>
      </c>
      <c r="G2831" s="75">
        <v>0.12598505345435221</v>
      </c>
      <c r="H2831" s="112">
        <v>2.6336984485937558E-2</v>
      </c>
      <c r="I2831" s="112">
        <v>-0.89968097541682579</v>
      </c>
      <c r="J2831" s="334" t="s">
        <v>8626</v>
      </c>
      <c r="K2831" s="334" t="s">
        <v>4968</v>
      </c>
      <c r="O2831" s="44" t="s">
        <v>3378</v>
      </c>
      <c r="P2831" s="75" t="s">
        <v>5336</v>
      </c>
    </row>
    <row r="2832" spans="1:16" ht="13" customHeight="1" x14ac:dyDescent="0.15">
      <c r="A2832" s="44">
        <v>2831</v>
      </c>
      <c r="B2832" s="215" t="s">
        <v>6</v>
      </c>
      <c r="C2832" s="215">
        <v>15</v>
      </c>
      <c r="D2832" s="334" t="s">
        <v>2863</v>
      </c>
      <c r="E2832" s="334" t="s">
        <v>5657</v>
      </c>
      <c r="F2832" s="75">
        <v>0.81731892705549569</v>
      </c>
      <c r="G2832" s="75">
        <v>8.6197589348533971E-2</v>
      </c>
      <c r="H2832" s="112">
        <v>-8.760844379429962E-2</v>
      </c>
      <c r="I2832" s="112">
        <v>-1.0645048797352514</v>
      </c>
      <c r="J2832" s="334" t="s">
        <v>8626</v>
      </c>
      <c r="K2832" s="334" t="s">
        <v>4968</v>
      </c>
      <c r="O2832" s="44" t="s">
        <v>3378</v>
      </c>
      <c r="P2832" s="75" t="s">
        <v>5336</v>
      </c>
    </row>
    <row r="2833" spans="1:16" ht="13" customHeight="1" x14ac:dyDescent="0.15">
      <c r="A2833" s="44">
        <v>2832</v>
      </c>
      <c r="B2833" s="215" t="s">
        <v>6</v>
      </c>
      <c r="C2833" s="215">
        <v>15</v>
      </c>
      <c r="D2833" s="334" t="s">
        <v>2863</v>
      </c>
      <c r="E2833" s="334" t="s">
        <v>5657</v>
      </c>
      <c r="F2833" s="75">
        <v>1.3030921571023353</v>
      </c>
      <c r="G2833" s="75">
        <v>9.2369133133669748E-2</v>
      </c>
      <c r="H2833" s="112">
        <v>0.11497513091267461</v>
      </c>
      <c r="I2833" s="112">
        <v>-1.0344731321271703</v>
      </c>
      <c r="J2833" s="334" t="s">
        <v>8626</v>
      </c>
      <c r="K2833" s="334" t="s">
        <v>4968</v>
      </c>
      <c r="O2833" s="44" t="s">
        <v>3378</v>
      </c>
      <c r="P2833" s="75" t="s">
        <v>5336</v>
      </c>
    </row>
    <row r="2834" spans="1:16" ht="13" customHeight="1" x14ac:dyDescent="0.15">
      <c r="A2834" s="44">
        <v>2833</v>
      </c>
      <c r="B2834" s="215" t="s">
        <v>6</v>
      </c>
      <c r="C2834" s="215">
        <v>15</v>
      </c>
      <c r="D2834" s="334" t="s">
        <v>2863</v>
      </c>
      <c r="E2834" s="334" t="s">
        <v>5657</v>
      </c>
      <c r="F2834" s="75">
        <v>1.0778700840661406</v>
      </c>
      <c r="G2834" s="75">
        <v>0.12111548520759924</v>
      </c>
      <c r="H2834" s="112">
        <v>3.2566418389389083E-2</v>
      </c>
      <c r="I2834" s="112">
        <v>-0.9168003266317446</v>
      </c>
      <c r="J2834" s="334" t="s">
        <v>8626</v>
      </c>
      <c r="K2834" s="334" t="s">
        <v>4968</v>
      </c>
      <c r="O2834" s="44" t="s">
        <v>3378</v>
      </c>
      <c r="P2834" s="75" t="s">
        <v>5336</v>
      </c>
    </row>
    <row r="2835" spans="1:16" ht="13" customHeight="1" x14ac:dyDescent="0.15">
      <c r="A2835" s="44">
        <v>2834</v>
      </c>
      <c r="B2835" s="215" t="s">
        <v>6</v>
      </c>
      <c r="C2835" s="215">
        <v>15</v>
      </c>
      <c r="D2835" s="334" t="s">
        <v>2863</v>
      </c>
      <c r="E2835" s="334" t="s">
        <v>5657</v>
      </c>
      <c r="F2835" s="75">
        <v>1.1307244026933356</v>
      </c>
      <c r="G2835" s="75">
        <v>8.5922910325990018E-2</v>
      </c>
      <c r="H2835" s="112">
        <v>5.3356764983186825E-2</v>
      </c>
      <c r="I2835" s="112">
        <v>-1.0658910212498256</v>
      </c>
      <c r="J2835" s="334" t="s">
        <v>8626</v>
      </c>
      <c r="K2835" s="334" t="s">
        <v>4968</v>
      </c>
      <c r="O2835" s="44" t="s">
        <v>3378</v>
      </c>
      <c r="P2835" s="75" t="s">
        <v>5336</v>
      </c>
    </row>
    <row r="2836" spans="1:16" ht="13" customHeight="1" x14ac:dyDescent="0.15">
      <c r="A2836" s="44">
        <v>2835</v>
      </c>
      <c r="B2836" s="215" t="s">
        <v>6</v>
      </c>
      <c r="C2836" s="215">
        <v>15</v>
      </c>
      <c r="D2836" s="334" t="s">
        <v>2863</v>
      </c>
      <c r="E2836" s="334" t="s">
        <v>5657</v>
      </c>
      <c r="F2836" s="75">
        <v>1.1893881392351657</v>
      </c>
      <c r="G2836" s="75">
        <v>8.5270880188080669E-2</v>
      </c>
      <c r="H2836" s="112">
        <v>7.5323603332249564E-2</v>
      </c>
      <c r="I2836" s="112">
        <v>-1.06919925409359</v>
      </c>
      <c r="J2836" s="334" t="s">
        <v>8626</v>
      </c>
      <c r="K2836" s="334" t="s">
        <v>4968</v>
      </c>
      <c r="O2836" s="44" t="s">
        <v>3378</v>
      </c>
      <c r="P2836" s="75" t="s">
        <v>5336</v>
      </c>
    </row>
    <row r="2837" spans="1:16" ht="13" customHeight="1" x14ac:dyDescent="0.15">
      <c r="A2837" s="44">
        <v>2836</v>
      </c>
      <c r="B2837" s="215" t="s">
        <v>6</v>
      </c>
      <c r="C2837" s="215">
        <v>15</v>
      </c>
      <c r="D2837" s="334" t="s">
        <v>2863</v>
      </c>
      <c r="E2837" s="334" t="s">
        <v>5657</v>
      </c>
      <c r="F2837" s="75">
        <v>1.0161123499281266</v>
      </c>
      <c r="G2837" s="75">
        <v>5.7612629248455324E-2</v>
      </c>
      <c r="H2837" s="112">
        <v>6.941729853656842E-3</v>
      </c>
      <c r="I2837" s="112">
        <v>-1.2394823045679573</v>
      </c>
      <c r="J2837" s="334" t="s">
        <v>8626</v>
      </c>
      <c r="K2837" s="334" t="s">
        <v>4968</v>
      </c>
      <c r="O2837" s="44" t="s">
        <v>3378</v>
      </c>
      <c r="P2837" s="75" t="s">
        <v>5336</v>
      </c>
    </row>
    <row r="2838" spans="1:16" ht="13" customHeight="1" x14ac:dyDescent="0.15">
      <c r="A2838" s="44">
        <v>2837</v>
      </c>
      <c r="B2838" s="215" t="s">
        <v>6</v>
      </c>
      <c r="C2838" s="215">
        <v>15</v>
      </c>
      <c r="D2838" s="334" t="s">
        <v>2863</v>
      </c>
      <c r="E2838" s="334" t="s">
        <v>5657</v>
      </c>
      <c r="F2838" s="75">
        <v>0.83049645080961798</v>
      </c>
      <c r="G2838" s="75">
        <v>9.2299429640652811E-2</v>
      </c>
      <c r="H2838" s="112">
        <v>-8.066221919945217E-2</v>
      </c>
      <c r="I2838" s="112">
        <v>-1.0348009826651228</v>
      </c>
      <c r="J2838" s="334" t="s">
        <v>8626</v>
      </c>
      <c r="K2838" s="334" t="s">
        <v>4968</v>
      </c>
      <c r="O2838" s="44" t="s">
        <v>3378</v>
      </c>
      <c r="P2838" s="75" t="s">
        <v>5336</v>
      </c>
    </row>
    <row r="2839" spans="1:16" ht="13" customHeight="1" x14ac:dyDescent="0.15">
      <c r="A2839" s="44">
        <v>2838</v>
      </c>
      <c r="B2839" s="215" t="s">
        <v>6</v>
      </c>
      <c r="C2839" s="215">
        <v>15</v>
      </c>
      <c r="D2839" s="334" t="s">
        <v>2863</v>
      </c>
      <c r="E2839" s="334" t="s">
        <v>5657</v>
      </c>
      <c r="F2839" s="75">
        <v>1.2311616379974322</v>
      </c>
      <c r="G2839" s="75">
        <v>7.0917722097516608E-2</v>
      </c>
      <c r="H2839" s="112">
        <v>9.0315074768849785E-2</v>
      </c>
      <c r="I2839" s="112">
        <v>-1.1492452225404755</v>
      </c>
      <c r="J2839" s="334" t="s">
        <v>8626</v>
      </c>
      <c r="K2839" s="334" t="s">
        <v>4968</v>
      </c>
      <c r="O2839" s="44" t="s">
        <v>3378</v>
      </c>
      <c r="P2839" s="75" t="s">
        <v>5336</v>
      </c>
    </row>
    <row r="2840" spans="1:16" ht="13" customHeight="1" x14ac:dyDescent="0.15">
      <c r="A2840" s="44">
        <v>2839</v>
      </c>
      <c r="B2840" s="215" t="s">
        <v>6</v>
      </c>
      <c r="C2840" s="215">
        <v>15</v>
      </c>
      <c r="D2840" s="334" t="s">
        <v>2863</v>
      </c>
      <c r="E2840" s="334" t="s">
        <v>5657</v>
      </c>
      <c r="F2840" s="75">
        <v>1.1500654301699025</v>
      </c>
      <c r="G2840" s="75">
        <v>0.12022366845620823</v>
      </c>
      <c r="H2840" s="112">
        <v>6.0722549182650694E-2</v>
      </c>
      <c r="I2840" s="112">
        <v>-0.92001002427972023</v>
      </c>
      <c r="J2840" s="334" t="s">
        <v>8626</v>
      </c>
      <c r="K2840" s="334" t="s">
        <v>4968</v>
      </c>
      <c r="O2840" s="44" t="s">
        <v>3378</v>
      </c>
      <c r="P2840" s="75" t="s">
        <v>5336</v>
      </c>
    </row>
    <row r="2841" spans="1:16" ht="13" customHeight="1" x14ac:dyDescent="0.15">
      <c r="A2841" s="44">
        <v>2840</v>
      </c>
      <c r="B2841" s="215" t="s">
        <v>6</v>
      </c>
      <c r="C2841" s="215">
        <v>15</v>
      </c>
      <c r="D2841" s="334" t="s">
        <v>2863</v>
      </c>
      <c r="E2841" s="334" t="s">
        <v>5657</v>
      </c>
      <c r="F2841" s="75">
        <v>0.88255815955190942</v>
      </c>
      <c r="G2841" s="75">
        <v>7.3036605514683425E-2</v>
      </c>
      <c r="H2841" s="112">
        <v>-5.4256665497989888E-2</v>
      </c>
      <c r="I2841" s="112">
        <v>-1.1364594194893562</v>
      </c>
      <c r="J2841" s="334" t="s">
        <v>8626</v>
      </c>
      <c r="K2841" s="334" t="s">
        <v>4968</v>
      </c>
      <c r="O2841" s="44" t="s">
        <v>3378</v>
      </c>
      <c r="P2841" s="75" t="s">
        <v>5336</v>
      </c>
    </row>
    <row r="2842" spans="1:16" ht="13" customHeight="1" x14ac:dyDescent="0.15">
      <c r="A2842" s="44">
        <v>2841</v>
      </c>
      <c r="B2842" s="215" t="s">
        <v>6</v>
      </c>
      <c r="C2842" s="215">
        <v>15</v>
      </c>
      <c r="D2842" s="334" t="s">
        <v>2863</v>
      </c>
      <c r="E2842" s="334" t="s">
        <v>5657</v>
      </c>
      <c r="F2842" s="75">
        <v>1.2455729875704893</v>
      </c>
      <c r="G2842" s="75">
        <v>7.6142593337655023E-2</v>
      </c>
      <c r="H2842" s="112">
        <v>9.5369181226501093E-2</v>
      </c>
      <c r="I2842" s="112">
        <v>-1.1183723356507134</v>
      </c>
      <c r="J2842" s="334" t="s">
        <v>8626</v>
      </c>
      <c r="K2842" s="334" t="s">
        <v>4968</v>
      </c>
      <c r="O2842" s="44" t="s">
        <v>3378</v>
      </c>
      <c r="P2842" s="75" t="s">
        <v>5336</v>
      </c>
    </row>
    <row r="2843" spans="1:16" ht="13" customHeight="1" x14ac:dyDescent="0.15">
      <c r="A2843" s="44">
        <v>2842</v>
      </c>
      <c r="B2843" s="215" t="s">
        <v>6</v>
      </c>
      <c r="C2843" s="215">
        <v>15</v>
      </c>
      <c r="D2843" s="334" t="s">
        <v>2863</v>
      </c>
      <c r="E2843" s="334" t="s">
        <v>5657</v>
      </c>
      <c r="F2843" s="75">
        <v>1.3713010922531155</v>
      </c>
      <c r="G2843" s="75">
        <v>0.12621028228750369</v>
      </c>
      <c r="H2843" s="112">
        <v>0.13713282192842144</v>
      </c>
      <c r="I2843" s="112">
        <v>-0.89890526189999387</v>
      </c>
      <c r="J2843" s="334" t="s">
        <v>8626</v>
      </c>
      <c r="K2843" s="334" t="s">
        <v>4968</v>
      </c>
      <c r="O2843" s="44" t="s">
        <v>3378</v>
      </c>
      <c r="P2843" s="75" t="s">
        <v>5336</v>
      </c>
    </row>
    <row r="2844" spans="1:16" ht="13" customHeight="1" x14ac:dyDescent="0.15">
      <c r="A2844" s="44">
        <v>2843</v>
      </c>
      <c r="B2844" s="215" t="s">
        <v>6</v>
      </c>
      <c r="C2844" s="215">
        <v>15</v>
      </c>
      <c r="D2844" s="334" t="s">
        <v>2863</v>
      </c>
      <c r="E2844" s="334" t="s">
        <v>5657</v>
      </c>
      <c r="F2844" s="75">
        <v>1.2309184653444252</v>
      </c>
      <c r="G2844" s="75">
        <v>9.5215459655997051E-2</v>
      </c>
      <c r="H2844" s="112">
        <v>9.0229286705698825E-2</v>
      </c>
      <c r="I2844" s="112">
        <v>-1.0212925316764563</v>
      </c>
      <c r="J2844" s="334" t="s">
        <v>8626</v>
      </c>
      <c r="K2844" s="334" t="s">
        <v>4968</v>
      </c>
      <c r="O2844" s="44" t="s">
        <v>3378</v>
      </c>
      <c r="P2844" s="75" t="s">
        <v>5336</v>
      </c>
    </row>
    <row r="2845" spans="1:16" ht="13" customHeight="1" x14ac:dyDescent="0.15">
      <c r="A2845" s="44">
        <v>2844</v>
      </c>
      <c r="B2845" s="215" t="s">
        <v>6</v>
      </c>
      <c r="C2845" s="215">
        <v>15</v>
      </c>
      <c r="D2845" s="334" t="s">
        <v>2863</v>
      </c>
      <c r="E2845" s="334" t="s">
        <v>5657</v>
      </c>
      <c r="F2845" s="75">
        <v>1.7292487404449894</v>
      </c>
      <c r="G2845" s="75">
        <v>6.1096129556582821E-2</v>
      </c>
      <c r="H2845" s="112">
        <v>0.23785746801821031</v>
      </c>
      <c r="I2845" s="112">
        <v>-1.2139863014671088</v>
      </c>
      <c r="J2845" s="334" t="s">
        <v>8626</v>
      </c>
      <c r="K2845" s="334" t="s">
        <v>4968</v>
      </c>
      <c r="O2845" s="44" t="s">
        <v>3378</v>
      </c>
      <c r="P2845" s="75" t="s">
        <v>5336</v>
      </c>
    </row>
    <row r="2846" spans="1:16" ht="13" customHeight="1" x14ac:dyDescent="0.15">
      <c r="A2846" s="44">
        <v>2845</v>
      </c>
      <c r="B2846" s="215" t="s">
        <v>6</v>
      </c>
      <c r="C2846" s="215">
        <v>15</v>
      </c>
      <c r="D2846" s="334" t="s">
        <v>2863</v>
      </c>
      <c r="E2846" s="334" t="s">
        <v>5657</v>
      </c>
      <c r="F2846" s="75">
        <v>1.2430982548406244</v>
      </c>
      <c r="G2846" s="75">
        <v>0.12291965917109188</v>
      </c>
      <c r="H2846" s="112">
        <v>9.4505456758035664E-2</v>
      </c>
      <c r="I2846" s="112">
        <v>-0.91037865261610917</v>
      </c>
      <c r="J2846" s="334" t="s">
        <v>8626</v>
      </c>
      <c r="K2846" s="334" t="s">
        <v>4968</v>
      </c>
      <c r="O2846" s="44" t="s">
        <v>3378</v>
      </c>
      <c r="P2846" s="75" t="s">
        <v>5336</v>
      </c>
    </row>
    <row r="2847" spans="1:16" ht="13" customHeight="1" x14ac:dyDescent="0.15">
      <c r="A2847" s="44">
        <v>2846</v>
      </c>
      <c r="B2847" s="215" t="s">
        <v>6</v>
      </c>
      <c r="C2847" s="215">
        <v>15</v>
      </c>
      <c r="D2847" s="334" t="s">
        <v>2863</v>
      </c>
      <c r="E2847" s="334" t="s">
        <v>5718</v>
      </c>
      <c r="F2847" s="75">
        <v>1.5193143431049411E-2</v>
      </c>
      <c r="G2847" s="75">
        <v>3.6254428254678113E-4</v>
      </c>
      <c r="H2847" s="112">
        <v>-1.8183523621791298</v>
      </c>
      <c r="I2847" s="112">
        <v>-3.440638939462231</v>
      </c>
      <c r="J2847" s="334" t="s">
        <v>8626</v>
      </c>
      <c r="K2847" s="334" t="s">
        <v>4968</v>
      </c>
      <c r="O2847" s="44" t="s">
        <v>3378</v>
      </c>
      <c r="P2847" s="75" t="s">
        <v>5336</v>
      </c>
    </row>
    <row r="2848" spans="1:16" ht="13" customHeight="1" x14ac:dyDescent="0.15">
      <c r="A2848" s="44">
        <v>2847</v>
      </c>
      <c r="B2848" s="215" t="s">
        <v>6</v>
      </c>
      <c r="C2848" s="215">
        <v>15</v>
      </c>
      <c r="D2848" s="334" t="s">
        <v>2863</v>
      </c>
      <c r="E2848" s="334" t="s">
        <v>5718</v>
      </c>
      <c r="F2848" s="75">
        <v>2.0503118000000004E-2</v>
      </c>
      <c r="G2848" s="75">
        <v>1.0390399999999999E-2</v>
      </c>
      <c r="H2848" s="112">
        <v>-1.6881800888357059</v>
      </c>
      <c r="I2848" s="112">
        <v>-1.9833677330540926</v>
      </c>
      <c r="J2848" s="334" t="s">
        <v>8626</v>
      </c>
      <c r="K2848" s="334" t="s">
        <v>4968</v>
      </c>
      <c r="O2848" s="44" t="s">
        <v>3378</v>
      </c>
      <c r="P2848" s="75" t="s">
        <v>5336</v>
      </c>
    </row>
    <row r="2849" spans="1:16" ht="13" customHeight="1" x14ac:dyDescent="0.15">
      <c r="A2849" s="44">
        <v>2848</v>
      </c>
      <c r="B2849" s="215" t="s">
        <v>6</v>
      </c>
      <c r="C2849" s="215">
        <v>15</v>
      </c>
      <c r="D2849" s="334" t="s">
        <v>2863</v>
      </c>
      <c r="E2849" s="334" t="s">
        <v>5718</v>
      </c>
      <c r="F2849" s="75">
        <v>2.326616065986014E-2</v>
      </c>
      <c r="G2849" s="75">
        <v>1.6816939945099151E-3</v>
      </c>
      <c r="H2849" s="112">
        <v>-1.6332752772979435</v>
      </c>
      <c r="I2849" s="112">
        <v>-2.7742530267224952</v>
      </c>
      <c r="J2849" s="334" t="s">
        <v>8626</v>
      </c>
      <c r="K2849" s="334" t="s">
        <v>4968</v>
      </c>
      <c r="O2849" s="44" t="s">
        <v>3378</v>
      </c>
      <c r="P2849" s="75" t="s">
        <v>5336</v>
      </c>
    </row>
    <row r="2850" spans="1:16" ht="13" customHeight="1" x14ac:dyDescent="0.15">
      <c r="A2850" s="44">
        <v>2849</v>
      </c>
      <c r="B2850" s="215" t="s">
        <v>6</v>
      </c>
      <c r="C2850" s="215">
        <v>15</v>
      </c>
      <c r="D2850" s="334" t="s">
        <v>2863</v>
      </c>
      <c r="E2850" s="334" t="s">
        <v>5718</v>
      </c>
      <c r="F2850" s="75">
        <v>3.0158060266391146E-2</v>
      </c>
      <c r="G2850" s="75">
        <v>1.5608459003276548E-3</v>
      </c>
      <c r="H2850" s="112">
        <v>-1.520596595252321</v>
      </c>
      <c r="I2850" s="112">
        <v>-2.8066399719798194</v>
      </c>
      <c r="J2850" s="334" t="s">
        <v>8626</v>
      </c>
      <c r="K2850" s="334" t="s">
        <v>4968</v>
      </c>
      <c r="O2850" s="44" t="s">
        <v>3378</v>
      </c>
      <c r="P2850" s="75" t="s">
        <v>5336</v>
      </c>
    </row>
    <row r="2851" spans="1:16" ht="13" customHeight="1" x14ac:dyDescent="0.15">
      <c r="A2851" s="44">
        <v>2850</v>
      </c>
      <c r="B2851" s="215" t="s">
        <v>6</v>
      </c>
      <c r="C2851" s="215">
        <v>15</v>
      </c>
      <c r="D2851" s="334" t="s">
        <v>2863</v>
      </c>
      <c r="E2851" s="334" t="s">
        <v>5718</v>
      </c>
      <c r="F2851" s="75">
        <v>3.0309928E-2</v>
      </c>
      <c r="G2851" s="75">
        <v>7.3082000000000008E-3</v>
      </c>
      <c r="H2851" s="112">
        <v>-1.5184150952800133</v>
      </c>
      <c r="I2851" s="112">
        <v>-2.1361895760283316</v>
      </c>
      <c r="J2851" s="334" t="s">
        <v>8626</v>
      </c>
      <c r="K2851" s="334" t="s">
        <v>4968</v>
      </c>
      <c r="O2851" s="44" t="s">
        <v>3378</v>
      </c>
      <c r="P2851" s="75" t="s">
        <v>5336</v>
      </c>
    </row>
    <row r="2852" spans="1:16" ht="13" customHeight="1" x14ac:dyDescent="0.15">
      <c r="A2852" s="44">
        <v>2851</v>
      </c>
      <c r="B2852" s="215" t="s">
        <v>6</v>
      </c>
      <c r="C2852" s="215">
        <v>15</v>
      </c>
      <c r="D2852" s="334" t="s">
        <v>2863</v>
      </c>
      <c r="E2852" s="334" t="s">
        <v>5718</v>
      </c>
      <c r="F2852" s="75">
        <v>3.0638551999999999E-2</v>
      </c>
      <c r="G2852" s="75">
        <v>4.7506000000000007E-3</v>
      </c>
      <c r="H2852" s="112">
        <v>-1.5137317636239542</v>
      </c>
      <c r="I2852" s="112">
        <v>-2.3232515355892276</v>
      </c>
      <c r="J2852" s="334" t="s">
        <v>8626</v>
      </c>
      <c r="K2852" s="334" t="s">
        <v>4968</v>
      </c>
      <c r="O2852" s="44" t="s">
        <v>3378</v>
      </c>
      <c r="P2852" s="75" t="s">
        <v>5336</v>
      </c>
    </row>
    <row r="2853" spans="1:16" ht="13" customHeight="1" x14ac:dyDescent="0.15">
      <c r="A2853" s="44">
        <v>2852</v>
      </c>
      <c r="B2853" s="215" t="s">
        <v>6</v>
      </c>
      <c r="C2853" s="215">
        <v>15</v>
      </c>
      <c r="D2853" s="334" t="s">
        <v>2863</v>
      </c>
      <c r="E2853" s="334" t="s">
        <v>5718</v>
      </c>
      <c r="F2853" s="75">
        <v>3.23355048488543E-2</v>
      </c>
      <c r="G2853" s="75">
        <v>5.3622832379670781E-3</v>
      </c>
      <c r="H2853" s="112">
        <v>-1.4903203540964831</v>
      </c>
      <c r="I2853" s="112">
        <v>-2.2706502501372823</v>
      </c>
      <c r="J2853" s="334" t="s">
        <v>8626</v>
      </c>
      <c r="K2853" s="334" t="s">
        <v>4968</v>
      </c>
      <c r="O2853" s="44" t="s">
        <v>3378</v>
      </c>
      <c r="P2853" s="75" t="s">
        <v>5336</v>
      </c>
    </row>
    <row r="2854" spans="1:16" ht="13" customHeight="1" x14ac:dyDescent="0.15">
      <c r="A2854" s="44">
        <v>2853</v>
      </c>
      <c r="B2854" s="215" t="s">
        <v>6</v>
      </c>
      <c r="C2854" s="215">
        <v>15</v>
      </c>
      <c r="D2854" s="334" t="s">
        <v>2863</v>
      </c>
      <c r="E2854" s="334" t="s">
        <v>5718</v>
      </c>
      <c r="F2854" s="75">
        <v>3.3754040999999999E-2</v>
      </c>
      <c r="G2854" s="75">
        <v>7.248000000000001E-3</v>
      </c>
      <c r="H2854" s="112">
        <v>-1.4716742264197795</v>
      </c>
      <c r="I2854" s="112">
        <v>-2.1397818153312431</v>
      </c>
      <c r="J2854" s="334" t="s">
        <v>8626</v>
      </c>
      <c r="K2854" s="334" t="s">
        <v>4968</v>
      </c>
      <c r="O2854" s="44" t="s">
        <v>3378</v>
      </c>
      <c r="P2854" s="75" t="s">
        <v>5336</v>
      </c>
    </row>
    <row r="2855" spans="1:16" ht="13" customHeight="1" x14ac:dyDescent="0.15">
      <c r="A2855" s="44">
        <v>2854</v>
      </c>
      <c r="B2855" s="215" t="s">
        <v>6</v>
      </c>
      <c r="C2855" s="215">
        <v>15</v>
      </c>
      <c r="D2855" s="334" t="s">
        <v>2863</v>
      </c>
      <c r="E2855" s="334" t="s">
        <v>5718</v>
      </c>
      <c r="F2855" s="75">
        <v>3.4819961000000003E-2</v>
      </c>
      <c r="G2855" s="75">
        <v>4.4310000000000009E-3</v>
      </c>
      <c r="H2855" s="112">
        <v>-1.4581717196487358</v>
      </c>
      <c r="I2855" s="112">
        <v>-2.3534982499683879</v>
      </c>
      <c r="J2855" s="334" t="s">
        <v>8626</v>
      </c>
      <c r="K2855" s="334" t="s">
        <v>4968</v>
      </c>
      <c r="O2855" s="44" t="s">
        <v>3378</v>
      </c>
      <c r="P2855" s="75" t="s">
        <v>5336</v>
      </c>
    </row>
    <row r="2856" spans="1:16" ht="13" customHeight="1" x14ac:dyDescent="0.15">
      <c r="A2856" s="44">
        <v>2855</v>
      </c>
      <c r="B2856" s="215" t="s">
        <v>6</v>
      </c>
      <c r="C2856" s="215">
        <v>15</v>
      </c>
      <c r="D2856" s="334" t="s">
        <v>2863</v>
      </c>
      <c r="E2856" s="334" t="s">
        <v>5718</v>
      </c>
      <c r="F2856" s="75">
        <v>3.4819961000000003E-2</v>
      </c>
      <c r="G2856" s="75">
        <v>4.4310000000000009E-3</v>
      </c>
      <c r="H2856" s="112">
        <v>-1.4581717196487358</v>
      </c>
      <c r="I2856" s="112">
        <v>-2.3534982499683879</v>
      </c>
      <c r="J2856" s="334" t="s">
        <v>8626</v>
      </c>
      <c r="K2856" s="334" t="s">
        <v>4968</v>
      </c>
      <c r="O2856" s="44" t="s">
        <v>3378</v>
      </c>
      <c r="P2856" s="75" t="s">
        <v>5336</v>
      </c>
    </row>
    <row r="2857" spans="1:16" ht="13" customHeight="1" x14ac:dyDescent="0.15">
      <c r="A2857" s="44">
        <v>2856</v>
      </c>
      <c r="B2857" s="215" t="s">
        <v>6</v>
      </c>
      <c r="C2857" s="215">
        <v>15</v>
      </c>
      <c r="D2857" s="334" t="s">
        <v>2863</v>
      </c>
      <c r="E2857" s="334" t="s">
        <v>5718</v>
      </c>
      <c r="F2857" s="75">
        <v>3.5564502594454935E-2</v>
      </c>
      <c r="G2857" s="75">
        <v>1.5440451574844341E-3</v>
      </c>
      <c r="H2857" s="112">
        <v>-1.4489832609713076</v>
      </c>
      <c r="I2857" s="112">
        <v>-2.8113400023425621</v>
      </c>
      <c r="J2857" s="334" t="s">
        <v>8626</v>
      </c>
      <c r="K2857" s="334" t="s">
        <v>4968</v>
      </c>
      <c r="O2857" s="44" t="s">
        <v>3378</v>
      </c>
      <c r="P2857" s="75" t="s">
        <v>5336</v>
      </c>
    </row>
    <row r="2858" spans="1:16" ht="13" customHeight="1" x14ac:dyDescent="0.15">
      <c r="A2858" s="44">
        <v>2857</v>
      </c>
      <c r="B2858" s="215" t="s">
        <v>6</v>
      </c>
      <c r="C2858" s="215">
        <v>15</v>
      </c>
      <c r="D2858" s="334" t="s">
        <v>2863</v>
      </c>
      <c r="E2858" s="334" t="s">
        <v>5718</v>
      </c>
      <c r="F2858" s="75">
        <v>3.5893547558186294E-2</v>
      </c>
      <c r="G2858" s="75">
        <v>3.0894476502029604E-3</v>
      </c>
      <c r="H2858" s="112">
        <v>-1.4449836158154139</v>
      </c>
      <c r="I2858" s="112">
        <v>-2.510119159381464</v>
      </c>
      <c r="J2858" s="334" t="s">
        <v>8626</v>
      </c>
      <c r="K2858" s="334" t="s">
        <v>4968</v>
      </c>
      <c r="O2858" s="44" t="s">
        <v>3378</v>
      </c>
      <c r="P2858" s="75" t="s">
        <v>5336</v>
      </c>
    </row>
    <row r="2859" spans="1:16" ht="13" customHeight="1" x14ac:dyDescent="0.15">
      <c r="A2859" s="44">
        <v>2858</v>
      </c>
      <c r="B2859" s="215" t="s">
        <v>6</v>
      </c>
      <c r="C2859" s="215">
        <v>15</v>
      </c>
      <c r="D2859" s="334" t="s">
        <v>2863</v>
      </c>
      <c r="E2859" s="334" t="s">
        <v>5718</v>
      </c>
      <c r="F2859" s="75">
        <v>3.8039712723408441E-2</v>
      </c>
      <c r="G2859" s="75">
        <v>2.2775475181085292E-3</v>
      </c>
      <c r="H2859" s="112">
        <v>-1.4197627715219423</v>
      </c>
      <c r="I2859" s="112">
        <v>-2.6425325532629587</v>
      </c>
      <c r="J2859" s="334" t="s">
        <v>8626</v>
      </c>
      <c r="K2859" s="334" t="s">
        <v>4968</v>
      </c>
      <c r="O2859" s="44" t="s">
        <v>3378</v>
      </c>
      <c r="P2859" s="75" t="s">
        <v>5336</v>
      </c>
    </row>
    <row r="2860" spans="1:16" ht="13" customHeight="1" x14ac:dyDescent="0.15">
      <c r="A2860" s="44">
        <v>2859</v>
      </c>
      <c r="B2860" s="215" t="s">
        <v>6</v>
      </c>
      <c r="C2860" s="215">
        <v>15</v>
      </c>
      <c r="D2860" s="334" t="s">
        <v>2863</v>
      </c>
      <c r="E2860" s="334" t="s">
        <v>5718</v>
      </c>
      <c r="F2860" s="75">
        <v>3.8568868999999999E-2</v>
      </c>
      <c r="G2860" s="75">
        <v>5.2066000000000005E-3</v>
      </c>
      <c r="H2860" s="112">
        <v>-1.4137630962716503</v>
      </c>
      <c r="I2860" s="112">
        <v>-2.2834457859627895</v>
      </c>
      <c r="J2860" s="334" t="s">
        <v>8626</v>
      </c>
      <c r="K2860" s="334" t="s">
        <v>4968</v>
      </c>
      <c r="O2860" s="44" t="s">
        <v>3378</v>
      </c>
      <c r="P2860" s="75" t="s">
        <v>5336</v>
      </c>
    </row>
    <row r="2861" spans="1:16" ht="13" customHeight="1" x14ac:dyDescent="0.15">
      <c r="A2861" s="44">
        <v>2860</v>
      </c>
      <c r="B2861" s="215" t="s">
        <v>6</v>
      </c>
      <c r="C2861" s="215">
        <v>15</v>
      </c>
      <c r="D2861" s="334" t="s">
        <v>2863</v>
      </c>
      <c r="E2861" s="334" t="s">
        <v>5718</v>
      </c>
      <c r="F2861" s="75">
        <v>3.9071057999999999E-2</v>
      </c>
      <c r="G2861" s="75">
        <v>1.6980599999999998E-2</v>
      </c>
      <c r="H2861" s="112">
        <v>-1.4081448284132845</v>
      </c>
      <c r="I2861" s="112">
        <v>-1.7700469682684252</v>
      </c>
      <c r="J2861" s="334" t="s">
        <v>8626</v>
      </c>
      <c r="K2861" s="334" t="s">
        <v>4968</v>
      </c>
      <c r="O2861" s="44" t="s">
        <v>3378</v>
      </c>
      <c r="P2861" s="75" t="s">
        <v>5336</v>
      </c>
    </row>
    <row r="2862" spans="1:16" ht="13" customHeight="1" x14ac:dyDescent="0.15">
      <c r="A2862" s="44">
        <v>2861</v>
      </c>
      <c r="B2862" s="215" t="s">
        <v>6</v>
      </c>
      <c r="C2862" s="215">
        <v>15</v>
      </c>
      <c r="D2862" s="334" t="s">
        <v>2863</v>
      </c>
      <c r="E2862" s="334" t="s">
        <v>5718</v>
      </c>
      <c r="F2862" s="75">
        <v>3.9131057999999996E-2</v>
      </c>
      <c r="G2862" s="75">
        <v>1.6980599999999998E-2</v>
      </c>
      <c r="H2862" s="112">
        <v>-1.4074784097699002</v>
      </c>
      <c r="I2862" s="112">
        <v>-1.7700469682684252</v>
      </c>
      <c r="J2862" s="334" t="s">
        <v>8626</v>
      </c>
      <c r="K2862" s="334" t="s">
        <v>4968</v>
      </c>
      <c r="O2862" s="44" t="s">
        <v>3378</v>
      </c>
      <c r="P2862" s="75" t="s">
        <v>5336</v>
      </c>
    </row>
    <row r="2863" spans="1:16" ht="13" customHeight="1" x14ac:dyDescent="0.15">
      <c r="A2863" s="44">
        <v>2862</v>
      </c>
      <c r="B2863" s="215" t="s">
        <v>6</v>
      </c>
      <c r="C2863" s="215">
        <v>15</v>
      </c>
      <c r="D2863" s="334" t="s">
        <v>2863</v>
      </c>
      <c r="E2863" s="334" t="s">
        <v>5718</v>
      </c>
      <c r="F2863" s="75">
        <v>4.02560639083352E-2</v>
      </c>
      <c r="G2863" s="75">
        <v>2.2454189816396033E-3</v>
      </c>
      <c r="H2863" s="112">
        <v>-1.3951686911080237</v>
      </c>
      <c r="I2863" s="112">
        <v>-2.6487026103681899</v>
      </c>
      <c r="J2863" s="334" t="s">
        <v>8626</v>
      </c>
      <c r="K2863" s="334" t="s">
        <v>4968</v>
      </c>
      <c r="O2863" s="44" t="s">
        <v>3378</v>
      </c>
      <c r="P2863" s="75" t="s">
        <v>5336</v>
      </c>
    </row>
    <row r="2864" spans="1:16" ht="13" customHeight="1" x14ac:dyDescent="0.15">
      <c r="A2864" s="44">
        <v>2863</v>
      </c>
      <c r="B2864" s="215" t="s">
        <v>6</v>
      </c>
      <c r="C2864" s="215">
        <v>15</v>
      </c>
      <c r="D2864" s="334" t="s">
        <v>2863</v>
      </c>
      <c r="E2864" s="334" t="s">
        <v>5718</v>
      </c>
      <c r="F2864" s="75">
        <v>4.1063495000000005E-2</v>
      </c>
      <c r="G2864" s="75">
        <v>7.2304000000000014E-3</v>
      </c>
      <c r="H2864" s="112">
        <v>-1.3865440896800316</v>
      </c>
      <c r="I2864" s="112">
        <v>-2.1408376760128736</v>
      </c>
      <c r="J2864" s="334" t="s">
        <v>8626</v>
      </c>
      <c r="K2864" s="334" t="s">
        <v>4968</v>
      </c>
      <c r="O2864" s="44" t="s">
        <v>3378</v>
      </c>
      <c r="P2864" s="75" t="s">
        <v>5336</v>
      </c>
    </row>
    <row r="2865" spans="1:16" ht="13" customHeight="1" x14ac:dyDescent="0.15">
      <c r="A2865" s="44">
        <v>2864</v>
      </c>
      <c r="B2865" s="215" t="s">
        <v>6</v>
      </c>
      <c r="C2865" s="215">
        <v>15</v>
      </c>
      <c r="D2865" s="334" t="s">
        <v>2863</v>
      </c>
      <c r="E2865" s="334" t="s">
        <v>5718</v>
      </c>
      <c r="F2865" s="75">
        <v>4.1063495000000005E-2</v>
      </c>
      <c r="G2865" s="75">
        <v>7.2304000000000014E-3</v>
      </c>
      <c r="H2865" s="112">
        <v>-1.3865440896800316</v>
      </c>
      <c r="I2865" s="112">
        <v>-2.1408376760128736</v>
      </c>
      <c r="J2865" s="334" t="s">
        <v>8626</v>
      </c>
      <c r="K2865" s="334" t="s">
        <v>4968</v>
      </c>
      <c r="O2865" s="44" t="s">
        <v>3378</v>
      </c>
      <c r="P2865" s="75" t="s">
        <v>5336</v>
      </c>
    </row>
    <row r="2866" spans="1:16" ht="13" customHeight="1" x14ac:dyDescent="0.15">
      <c r="A2866" s="44">
        <v>2865</v>
      </c>
      <c r="B2866" s="215" t="s">
        <v>6</v>
      </c>
      <c r="C2866" s="215">
        <v>15</v>
      </c>
      <c r="D2866" s="334" t="s">
        <v>2863</v>
      </c>
      <c r="E2866" s="334" t="s">
        <v>5718</v>
      </c>
      <c r="F2866" s="75">
        <v>4.2421476816758175E-2</v>
      </c>
      <c r="G2866" s="75">
        <v>2.73184458601776E-2</v>
      </c>
      <c r="H2866" s="112">
        <v>-1.3724142164841275</v>
      </c>
      <c r="I2866" s="112">
        <v>-1.5635440111964936</v>
      </c>
      <c r="J2866" s="334" t="s">
        <v>8626</v>
      </c>
      <c r="K2866" s="334" t="s">
        <v>4968</v>
      </c>
      <c r="O2866" s="44" t="s">
        <v>3378</v>
      </c>
      <c r="P2866" s="75" t="s">
        <v>5336</v>
      </c>
    </row>
    <row r="2867" spans="1:16" ht="13" customHeight="1" x14ac:dyDescent="0.15">
      <c r="A2867" s="44">
        <v>2866</v>
      </c>
      <c r="B2867" s="215" t="s">
        <v>6</v>
      </c>
      <c r="C2867" s="215">
        <v>15</v>
      </c>
      <c r="D2867" s="334" t="s">
        <v>2863</v>
      </c>
      <c r="E2867" s="334" t="s">
        <v>5718</v>
      </c>
      <c r="F2867" s="75">
        <v>4.4423659999999997E-2</v>
      </c>
      <c r="G2867" s="75">
        <v>1.4765800000000001E-2</v>
      </c>
      <c r="H2867" s="112">
        <v>-1.3523856634299818</v>
      </c>
      <c r="I2867" s="112">
        <v>-1.8307430183112663</v>
      </c>
      <c r="J2867" s="334" t="s">
        <v>8626</v>
      </c>
      <c r="K2867" s="334" t="s">
        <v>4968</v>
      </c>
      <c r="O2867" s="44" t="s">
        <v>3378</v>
      </c>
      <c r="P2867" s="75" t="s">
        <v>5336</v>
      </c>
    </row>
    <row r="2868" spans="1:16" ht="13" customHeight="1" x14ac:dyDescent="0.15">
      <c r="A2868" s="44">
        <v>2867</v>
      </c>
      <c r="B2868" s="215" t="s">
        <v>6</v>
      </c>
      <c r="C2868" s="215">
        <v>15</v>
      </c>
      <c r="D2868" s="334" t="s">
        <v>2863</v>
      </c>
      <c r="E2868" s="334" t="s">
        <v>5718</v>
      </c>
      <c r="F2868" s="75">
        <v>4.4463660000000002E-2</v>
      </c>
      <c r="G2868" s="75">
        <v>1.4765800000000001E-2</v>
      </c>
      <c r="H2868" s="112">
        <v>-1.3519947914709944</v>
      </c>
      <c r="I2868" s="112">
        <v>-1.8307430183112663</v>
      </c>
      <c r="J2868" s="334" t="s">
        <v>8626</v>
      </c>
      <c r="K2868" s="334" t="s">
        <v>4968</v>
      </c>
      <c r="O2868" s="44" t="s">
        <v>3378</v>
      </c>
      <c r="P2868" s="75" t="s">
        <v>5336</v>
      </c>
    </row>
    <row r="2869" spans="1:16" ht="13" customHeight="1" x14ac:dyDescent="0.15">
      <c r="A2869" s="44">
        <v>2868</v>
      </c>
      <c r="B2869" s="215" t="s">
        <v>6</v>
      </c>
      <c r="C2869" s="215">
        <v>15</v>
      </c>
      <c r="D2869" s="334" t="s">
        <v>2863</v>
      </c>
      <c r="E2869" s="334" t="s">
        <v>5718</v>
      </c>
      <c r="F2869" s="75">
        <v>4.4531674000000007E-2</v>
      </c>
      <c r="G2869" s="75">
        <v>1.0302800000000001E-2</v>
      </c>
      <c r="H2869" s="112">
        <v>-1.3513309789020589</v>
      </c>
      <c r="I2869" s="112">
        <v>-1.9870447307031396</v>
      </c>
      <c r="J2869" s="334" t="s">
        <v>8626</v>
      </c>
      <c r="K2869" s="334" t="s">
        <v>4968</v>
      </c>
      <c r="O2869" s="44" t="s">
        <v>3378</v>
      </c>
      <c r="P2869" s="75" t="s">
        <v>5336</v>
      </c>
    </row>
    <row r="2870" spans="1:16" ht="13" customHeight="1" x14ac:dyDescent="0.15">
      <c r="A2870" s="44">
        <v>2869</v>
      </c>
      <c r="B2870" s="215" t="s">
        <v>6</v>
      </c>
      <c r="C2870" s="215">
        <v>15</v>
      </c>
      <c r="D2870" s="334" t="s">
        <v>2863</v>
      </c>
      <c r="E2870" s="334" t="s">
        <v>5718</v>
      </c>
      <c r="F2870" s="75">
        <v>4.6702606000000008E-2</v>
      </c>
      <c r="G2870" s="75">
        <v>6.266400000000001E-3</v>
      </c>
      <c r="H2870" s="112">
        <v>-1.3306588851760099</v>
      </c>
      <c r="I2870" s="112">
        <v>-2.2029818864654493</v>
      </c>
      <c r="J2870" s="334" t="s">
        <v>8626</v>
      </c>
      <c r="K2870" s="334" t="s">
        <v>4968</v>
      </c>
      <c r="O2870" s="44" t="s">
        <v>3378</v>
      </c>
      <c r="P2870" s="75" t="s">
        <v>5336</v>
      </c>
    </row>
    <row r="2871" spans="1:16" ht="13" customHeight="1" x14ac:dyDescent="0.15">
      <c r="A2871" s="44">
        <v>2870</v>
      </c>
      <c r="B2871" s="215" t="s">
        <v>6</v>
      </c>
      <c r="C2871" s="215">
        <v>15</v>
      </c>
      <c r="D2871" s="334" t="s">
        <v>2863</v>
      </c>
      <c r="E2871" s="334" t="s">
        <v>5718</v>
      </c>
      <c r="F2871" s="75">
        <v>5.0991541000000015E-2</v>
      </c>
      <c r="G2871" s="75">
        <v>3.5600000000000007E-3</v>
      </c>
      <c r="H2871" s="112">
        <v>-1.292501863151492</v>
      </c>
      <c r="I2871" s="112">
        <v>-2.4485500020271247</v>
      </c>
      <c r="J2871" s="334" t="s">
        <v>8626</v>
      </c>
      <c r="K2871" s="334" t="s">
        <v>4968</v>
      </c>
      <c r="O2871" s="44" t="s">
        <v>3378</v>
      </c>
      <c r="P2871" s="75" t="s">
        <v>5336</v>
      </c>
    </row>
    <row r="2872" spans="1:16" ht="13" customHeight="1" x14ac:dyDescent="0.15">
      <c r="A2872" s="44">
        <v>2871</v>
      </c>
      <c r="B2872" s="215" t="s">
        <v>6</v>
      </c>
      <c r="C2872" s="215">
        <v>15</v>
      </c>
      <c r="D2872" s="334" t="s">
        <v>2863</v>
      </c>
      <c r="E2872" s="334" t="s">
        <v>5718</v>
      </c>
      <c r="F2872" s="75">
        <v>5.0991541000000015E-2</v>
      </c>
      <c r="G2872" s="75">
        <v>3.5600000000000007E-3</v>
      </c>
      <c r="H2872" s="112">
        <v>-1.292501863151492</v>
      </c>
      <c r="I2872" s="112">
        <v>-2.4485500020271247</v>
      </c>
      <c r="J2872" s="334" t="s">
        <v>8626</v>
      </c>
      <c r="K2872" s="334" t="s">
        <v>4968</v>
      </c>
      <c r="O2872" s="44" t="s">
        <v>3378</v>
      </c>
      <c r="P2872" s="75" t="s">
        <v>5336</v>
      </c>
    </row>
    <row r="2873" spans="1:16" ht="13" customHeight="1" x14ac:dyDescent="0.15">
      <c r="A2873" s="44">
        <v>2872</v>
      </c>
      <c r="B2873" s="215" t="s">
        <v>6</v>
      </c>
      <c r="C2873" s="215">
        <v>15</v>
      </c>
      <c r="D2873" s="334" t="s">
        <v>2863</v>
      </c>
      <c r="E2873" s="334" t="s">
        <v>5718</v>
      </c>
      <c r="F2873" s="75">
        <v>5.2519177E-2</v>
      </c>
      <c r="G2873" s="75">
        <v>7.1158999999999997E-3</v>
      </c>
      <c r="H2873" s="112">
        <v>-1.2796820881263338</v>
      </c>
      <c r="I2873" s="112">
        <v>-2.1477701637012867</v>
      </c>
      <c r="J2873" s="334" t="s">
        <v>8626</v>
      </c>
      <c r="K2873" s="334" t="s">
        <v>4968</v>
      </c>
      <c r="O2873" s="44" t="s">
        <v>3378</v>
      </c>
      <c r="P2873" s="75" t="s">
        <v>5336</v>
      </c>
    </row>
    <row r="2874" spans="1:16" ht="13" customHeight="1" x14ac:dyDescent="0.15">
      <c r="A2874" s="44">
        <v>2873</v>
      </c>
      <c r="B2874" s="215" t="s">
        <v>6</v>
      </c>
      <c r="C2874" s="215">
        <v>15</v>
      </c>
      <c r="D2874" s="334" t="s">
        <v>2863</v>
      </c>
      <c r="E2874" s="334" t="s">
        <v>5718</v>
      </c>
      <c r="F2874" s="75">
        <v>5.2637944999999998E-2</v>
      </c>
      <c r="G2874" s="75">
        <v>2.7138450000000005E-2</v>
      </c>
      <c r="H2874" s="112">
        <v>-1.2787010740404028</v>
      </c>
      <c r="I2874" s="112">
        <v>-1.5664149604961082</v>
      </c>
      <c r="J2874" s="334" t="s">
        <v>8626</v>
      </c>
      <c r="K2874" s="334" t="s">
        <v>4968</v>
      </c>
      <c r="O2874" s="44" t="s">
        <v>3378</v>
      </c>
      <c r="P2874" s="75" t="s">
        <v>5336</v>
      </c>
    </row>
    <row r="2875" spans="1:16" ht="13" customHeight="1" x14ac:dyDescent="0.15">
      <c r="A2875" s="44">
        <v>2874</v>
      </c>
      <c r="B2875" s="215" t="s">
        <v>6</v>
      </c>
      <c r="C2875" s="215">
        <v>15</v>
      </c>
      <c r="D2875" s="334" t="s">
        <v>2863</v>
      </c>
      <c r="E2875" s="334" t="s">
        <v>5718</v>
      </c>
      <c r="F2875" s="75">
        <v>5.2817945000000005E-2</v>
      </c>
      <c r="G2875" s="75">
        <v>2.7138450000000005E-2</v>
      </c>
      <c r="H2875" s="112">
        <v>-1.2772184999962275</v>
      </c>
      <c r="I2875" s="112">
        <v>-1.5664149604961082</v>
      </c>
      <c r="J2875" s="334" t="s">
        <v>8626</v>
      </c>
      <c r="K2875" s="334" t="s">
        <v>4968</v>
      </c>
      <c r="O2875" s="44" t="s">
        <v>3378</v>
      </c>
      <c r="P2875" s="75" t="s">
        <v>5336</v>
      </c>
    </row>
    <row r="2876" spans="1:16" ht="13" customHeight="1" x14ac:dyDescent="0.15">
      <c r="A2876" s="44">
        <v>2875</v>
      </c>
      <c r="B2876" s="215" t="s">
        <v>6</v>
      </c>
      <c r="C2876" s="215">
        <v>15</v>
      </c>
      <c r="D2876" s="334" t="s">
        <v>2863</v>
      </c>
      <c r="E2876" s="334" t="s">
        <v>5718</v>
      </c>
      <c r="F2876" s="75">
        <v>5.427961500000001E-2</v>
      </c>
      <c r="G2876" s="75">
        <v>1.49654E-2</v>
      </c>
      <c r="H2876" s="112">
        <v>-1.2653632414096569</v>
      </c>
      <c r="I2876" s="112">
        <v>-1.8249116707067736</v>
      </c>
      <c r="J2876" s="334" t="s">
        <v>8626</v>
      </c>
      <c r="K2876" s="334" t="s">
        <v>4968</v>
      </c>
      <c r="O2876" s="44" t="s">
        <v>3378</v>
      </c>
      <c r="P2876" s="75" t="s">
        <v>5336</v>
      </c>
    </row>
    <row r="2877" spans="1:16" ht="13" customHeight="1" x14ac:dyDescent="0.15">
      <c r="A2877" s="44">
        <v>2876</v>
      </c>
      <c r="B2877" s="215" t="s">
        <v>6</v>
      </c>
      <c r="C2877" s="215">
        <v>15</v>
      </c>
      <c r="D2877" s="334" t="s">
        <v>2863</v>
      </c>
      <c r="E2877" s="334" t="s">
        <v>5718</v>
      </c>
      <c r="F2877" s="75">
        <v>5.4717893715079402E-2</v>
      </c>
      <c r="G2877" s="75">
        <v>3.5975934184361838E-3</v>
      </c>
      <c r="H2877" s="112">
        <v>-1.2618706284941545</v>
      </c>
      <c r="I2877" s="112">
        <v>-2.4439879199529737</v>
      </c>
      <c r="J2877" s="334" t="s">
        <v>8626</v>
      </c>
      <c r="K2877" s="334" t="s">
        <v>4968</v>
      </c>
      <c r="O2877" s="44" t="s">
        <v>3378</v>
      </c>
      <c r="P2877" s="75" t="s">
        <v>5336</v>
      </c>
    </row>
    <row r="2878" spans="1:16" ht="13" customHeight="1" x14ac:dyDescent="0.15">
      <c r="A2878" s="44">
        <v>2877</v>
      </c>
      <c r="B2878" s="215" t="s">
        <v>6</v>
      </c>
      <c r="C2878" s="215">
        <v>15</v>
      </c>
      <c r="D2878" s="334" t="s">
        <v>2863</v>
      </c>
      <c r="E2878" s="334" t="s">
        <v>5718</v>
      </c>
      <c r="F2878" s="75">
        <v>5.5012604929662173E-2</v>
      </c>
      <c r="G2878" s="75">
        <v>2.5794197526857682E-3</v>
      </c>
      <c r="H2878" s="112">
        <v>-1.2595377900658118</v>
      </c>
      <c r="I2878" s="112">
        <v>-2.5884779787454586</v>
      </c>
      <c r="J2878" s="334" t="s">
        <v>8626</v>
      </c>
      <c r="K2878" s="334" t="s">
        <v>4968</v>
      </c>
      <c r="O2878" s="44" t="s">
        <v>3378</v>
      </c>
      <c r="P2878" s="75" t="s">
        <v>5336</v>
      </c>
    </row>
    <row r="2879" spans="1:16" ht="13" customHeight="1" x14ac:dyDescent="0.15">
      <c r="A2879" s="44">
        <v>2878</v>
      </c>
      <c r="B2879" s="215" t="s">
        <v>6</v>
      </c>
      <c r="C2879" s="215">
        <v>15</v>
      </c>
      <c r="D2879" s="334" t="s">
        <v>2863</v>
      </c>
      <c r="E2879" s="334" t="s">
        <v>5718</v>
      </c>
      <c r="F2879" s="75">
        <v>5.5242106000000013E-2</v>
      </c>
      <c r="G2879" s="75">
        <v>1.4712999999999999E-2</v>
      </c>
      <c r="H2879" s="112">
        <v>-1.257729773128444</v>
      </c>
      <c r="I2879" s="112">
        <v>-1.8322987650286318</v>
      </c>
      <c r="J2879" s="334" t="s">
        <v>8626</v>
      </c>
      <c r="K2879" s="334" t="s">
        <v>4968</v>
      </c>
      <c r="O2879" s="44" t="s">
        <v>3378</v>
      </c>
      <c r="P2879" s="75" t="s">
        <v>5336</v>
      </c>
    </row>
    <row r="2880" spans="1:16" ht="13" customHeight="1" x14ac:dyDescent="0.15">
      <c r="A2880" s="44">
        <v>2879</v>
      </c>
      <c r="B2880" s="215" t="s">
        <v>6</v>
      </c>
      <c r="C2880" s="215">
        <v>15</v>
      </c>
      <c r="D2880" s="334" t="s">
        <v>2863</v>
      </c>
      <c r="E2880" s="334" t="s">
        <v>5718</v>
      </c>
      <c r="F2880" s="75">
        <v>5.6250790000000016E-2</v>
      </c>
      <c r="G2880" s="75">
        <v>8.7532000000000009E-3</v>
      </c>
      <c r="H2880" s="112">
        <v>-1.2498713738347074</v>
      </c>
      <c r="I2880" s="112">
        <v>-2.0578331483171475</v>
      </c>
      <c r="J2880" s="334" t="s">
        <v>8626</v>
      </c>
      <c r="K2880" s="334" t="s">
        <v>4968</v>
      </c>
      <c r="O2880" s="44" t="s">
        <v>3378</v>
      </c>
      <c r="P2880" s="75" t="s">
        <v>5336</v>
      </c>
    </row>
    <row r="2881" spans="1:16" ht="13" customHeight="1" x14ac:dyDescent="0.15">
      <c r="A2881" s="44">
        <v>2880</v>
      </c>
      <c r="B2881" s="215" t="s">
        <v>6</v>
      </c>
      <c r="C2881" s="215">
        <v>15</v>
      </c>
      <c r="D2881" s="334" t="s">
        <v>2863</v>
      </c>
      <c r="E2881" s="334" t="s">
        <v>5718</v>
      </c>
      <c r="F2881" s="75">
        <v>5.6287138000000007E-2</v>
      </c>
      <c r="G2881" s="75">
        <v>3.1735500000000007E-2</v>
      </c>
      <c r="H2881" s="112">
        <v>-1.2495908331022152</v>
      </c>
      <c r="I2881" s="112">
        <v>-1.4984546548880633</v>
      </c>
      <c r="J2881" s="334" t="s">
        <v>8626</v>
      </c>
      <c r="K2881" s="334" t="s">
        <v>4968</v>
      </c>
      <c r="O2881" s="44" t="s">
        <v>3378</v>
      </c>
      <c r="P2881" s="75" t="s">
        <v>5336</v>
      </c>
    </row>
    <row r="2882" spans="1:16" ht="13" customHeight="1" x14ac:dyDescent="0.15">
      <c r="A2882" s="44">
        <v>2881</v>
      </c>
      <c r="B2882" s="215" t="s">
        <v>6</v>
      </c>
      <c r="C2882" s="215">
        <v>15</v>
      </c>
      <c r="D2882" s="334" t="s">
        <v>2863</v>
      </c>
      <c r="E2882" s="334" t="s">
        <v>5718</v>
      </c>
      <c r="F2882" s="75">
        <v>5.6487138000000006E-2</v>
      </c>
      <c r="G2882" s="75">
        <v>3.1735500000000007E-2</v>
      </c>
      <c r="H2882" s="112">
        <v>-1.2480504288447418</v>
      </c>
      <c r="I2882" s="112">
        <v>-1.4984546548880633</v>
      </c>
      <c r="J2882" s="334" t="s">
        <v>8626</v>
      </c>
      <c r="K2882" s="334" t="s">
        <v>4968</v>
      </c>
      <c r="O2882" s="44" t="s">
        <v>3378</v>
      </c>
      <c r="P2882" s="75" t="s">
        <v>5336</v>
      </c>
    </row>
    <row r="2883" spans="1:16" ht="13" customHeight="1" x14ac:dyDescent="0.15">
      <c r="A2883" s="44">
        <v>2882</v>
      </c>
      <c r="B2883" s="215" t="s">
        <v>6</v>
      </c>
      <c r="C2883" s="215">
        <v>15</v>
      </c>
      <c r="D2883" s="334" t="s">
        <v>2863</v>
      </c>
      <c r="E2883" s="334" t="s">
        <v>5718</v>
      </c>
      <c r="F2883" s="75">
        <v>5.7317596000000012E-2</v>
      </c>
      <c r="G2883" s="75">
        <v>1.6027E-2</v>
      </c>
      <c r="H2883" s="112">
        <v>-1.2417120329611673</v>
      </c>
      <c r="I2883" s="112">
        <v>-1.7951477630717849</v>
      </c>
      <c r="J2883" s="334" t="s">
        <v>8626</v>
      </c>
      <c r="K2883" s="334" t="s">
        <v>4968</v>
      </c>
      <c r="O2883" s="44" t="s">
        <v>3378</v>
      </c>
      <c r="P2883" s="75" t="s">
        <v>5336</v>
      </c>
    </row>
    <row r="2884" spans="1:16" ht="13" customHeight="1" x14ac:dyDescent="0.15">
      <c r="A2884" s="44">
        <v>2883</v>
      </c>
      <c r="B2884" s="215" t="s">
        <v>6</v>
      </c>
      <c r="C2884" s="215">
        <v>15</v>
      </c>
      <c r="D2884" s="334" t="s">
        <v>2863</v>
      </c>
      <c r="E2884" s="334" t="s">
        <v>5718</v>
      </c>
      <c r="F2884" s="75">
        <v>5.7317596000000012E-2</v>
      </c>
      <c r="G2884" s="75">
        <v>1.6027E-2</v>
      </c>
      <c r="H2884" s="112">
        <v>-1.2417120329611673</v>
      </c>
      <c r="I2884" s="112">
        <v>-1.7951477630717849</v>
      </c>
      <c r="J2884" s="334" t="s">
        <v>8626</v>
      </c>
      <c r="K2884" s="334" t="s">
        <v>4968</v>
      </c>
      <c r="O2884" s="44" t="s">
        <v>3378</v>
      </c>
      <c r="P2884" s="75" t="s">
        <v>5336</v>
      </c>
    </row>
    <row r="2885" spans="1:16" ht="13" customHeight="1" x14ac:dyDescent="0.15">
      <c r="A2885" s="44">
        <v>2884</v>
      </c>
      <c r="B2885" s="215" t="s">
        <v>6</v>
      </c>
      <c r="C2885" s="215">
        <v>15</v>
      </c>
      <c r="D2885" s="334" t="s">
        <v>2863</v>
      </c>
      <c r="E2885" s="334" t="s">
        <v>5718</v>
      </c>
      <c r="F2885" s="75">
        <v>5.7342673000000011E-2</v>
      </c>
      <c r="G2885" s="75">
        <v>3.8338500000000005E-2</v>
      </c>
      <c r="H2885" s="112">
        <v>-1.2415220664977826</v>
      </c>
      <c r="I2885" s="112">
        <v>-1.4163648829672564</v>
      </c>
      <c r="J2885" s="334" t="s">
        <v>8626</v>
      </c>
      <c r="K2885" s="334" t="s">
        <v>4968</v>
      </c>
      <c r="O2885" s="44" t="s">
        <v>3378</v>
      </c>
      <c r="P2885" s="75" t="s">
        <v>5336</v>
      </c>
    </row>
    <row r="2886" spans="1:16" ht="13" customHeight="1" x14ac:dyDescent="0.15">
      <c r="A2886" s="44">
        <v>2885</v>
      </c>
      <c r="B2886" s="215" t="s">
        <v>6</v>
      </c>
      <c r="C2886" s="215">
        <v>15</v>
      </c>
      <c r="D2886" s="334" t="s">
        <v>2863</v>
      </c>
      <c r="E2886" s="334" t="s">
        <v>5718</v>
      </c>
      <c r="F2886" s="75">
        <v>5.8408661000000008E-2</v>
      </c>
      <c r="G2886" s="75">
        <v>1.6540800000000001E-2</v>
      </c>
      <c r="H2886" s="112">
        <v>-1.2335227497092325</v>
      </c>
      <c r="I2886" s="112">
        <v>-1.7814434895124032</v>
      </c>
      <c r="J2886" s="334" t="s">
        <v>8626</v>
      </c>
      <c r="K2886" s="334" t="s">
        <v>4968</v>
      </c>
      <c r="O2886" s="44" t="s">
        <v>3378</v>
      </c>
      <c r="P2886" s="75" t="s">
        <v>5336</v>
      </c>
    </row>
    <row r="2887" spans="1:16" ht="13" customHeight="1" x14ac:dyDescent="0.15">
      <c r="A2887" s="44">
        <v>2886</v>
      </c>
      <c r="B2887" s="215" t="s">
        <v>6</v>
      </c>
      <c r="C2887" s="215">
        <v>15</v>
      </c>
      <c r="D2887" s="334" t="s">
        <v>2863</v>
      </c>
      <c r="E2887" s="334" t="s">
        <v>5718</v>
      </c>
      <c r="F2887" s="75">
        <v>5.8448660999999999E-2</v>
      </c>
      <c r="G2887" s="75">
        <v>1.6540800000000001E-2</v>
      </c>
      <c r="H2887" s="112">
        <v>-1.2332254336376798</v>
      </c>
      <c r="I2887" s="112">
        <v>-1.7814434895124032</v>
      </c>
      <c r="J2887" s="334" t="s">
        <v>8626</v>
      </c>
      <c r="K2887" s="334" t="s">
        <v>4968</v>
      </c>
      <c r="O2887" s="44" t="s">
        <v>3378</v>
      </c>
      <c r="P2887" s="75" t="s">
        <v>5336</v>
      </c>
    </row>
    <row r="2888" spans="1:16" ht="13" customHeight="1" x14ac:dyDescent="0.15">
      <c r="A2888" s="44">
        <v>2887</v>
      </c>
      <c r="B2888" s="215" t="s">
        <v>6</v>
      </c>
      <c r="C2888" s="215">
        <v>15</v>
      </c>
      <c r="D2888" s="334" t="s">
        <v>2863</v>
      </c>
      <c r="E2888" s="334" t="s">
        <v>5718</v>
      </c>
      <c r="F2888" s="75">
        <v>5.9182027000000005E-2</v>
      </c>
      <c r="G2888" s="75">
        <v>1.1427400000000001E-2</v>
      </c>
      <c r="H2888" s="112">
        <v>-1.2278101642203481</v>
      </c>
      <c r="I2888" s="112">
        <v>-1.9420525704882674</v>
      </c>
      <c r="J2888" s="334" t="s">
        <v>8626</v>
      </c>
      <c r="K2888" s="334" t="s">
        <v>4968</v>
      </c>
      <c r="O2888" s="44" t="s">
        <v>3378</v>
      </c>
      <c r="P2888" s="75" t="s">
        <v>5336</v>
      </c>
    </row>
    <row r="2889" spans="1:16" ht="13" customHeight="1" x14ac:dyDescent="0.15">
      <c r="A2889" s="44">
        <v>2888</v>
      </c>
      <c r="B2889" s="215" t="s">
        <v>6</v>
      </c>
      <c r="C2889" s="215">
        <v>15</v>
      </c>
      <c r="D2889" s="334" t="s">
        <v>2863</v>
      </c>
      <c r="E2889" s="334" t="s">
        <v>5718</v>
      </c>
      <c r="F2889" s="75">
        <v>6.0551956514519535E-2</v>
      </c>
      <c r="G2889" s="75">
        <v>1.5463167065583492E-2</v>
      </c>
      <c r="H2889" s="112">
        <v>-1.2178718196599558</v>
      </c>
      <c r="I2889" s="112">
        <v>-1.810701551928505</v>
      </c>
      <c r="J2889" s="334" t="s">
        <v>8626</v>
      </c>
      <c r="K2889" s="334" t="s">
        <v>4968</v>
      </c>
      <c r="O2889" s="44" t="s">
        <v>3378</v>
      </c>
      <c r="P2889" s="75" t="s">
        <v>5336</v>
      </c>
    </row>
    <row r="2890" spans="1:16" ht="13" customHeight="1" x14ac:dyDescent="0.15">
      <c r="A2890" s="44">
        <v>2889</v>
      </c>
      <c r="B2890" s="215" t="s">
        <v>6</v>
      </c>
      <c r="C2890" s="215">
        <v>15</v>
      </c>
      <c r="D2890" s="334" t="s">
        <v>2863</v>
      </c>
      <c r="E2890" s="334" t="s">
        <v>5718</v>
      </c>
      <c r="F2890" s="75">
        <v>6.1903427999999996E-2</v>
      </c>
      <c r="G2890" s="75">
        <v>1.1164400000000001E-2</v>
      </c>
      <c r="H2890" s="112">
        <v>-1.2082853005717731</v>
      </c>
      <c r="I2890" s="112">
        <v>-1.9521646119289522</v>
      </c>
      <c r="J2890" s="334" t="s">
        <v>8626</v>
      </c>
      <c r="K2890" s="334" t="s">
        <v>4968</v>
      </c>
      <c r="O2890" s="44" t="s">
        <v>3378</v>
      </c>
      <c r="P2890" s="75" t="s">
        <v>5336</v>
      </c>
    </row>
    <row r="2891" spans="1:16" ht="13" customHeight="1" x14ac:dyDescent="0.15">
      <c r="A2891" s="44">
        <v>2890</v>
      </c>
      <c r="B2891" s="215" t="s">
        <v>6</v>
      </c>
      <c r="C2891" s="215">
        <v>15</v>
      </c>
      <c r="D2891" s="334" t="s">
        <v>2863</v>
      </c>
      <c r="E2891" s="334" t="s">
        <v>5718</v>
      </c>
      <c r="F2891" s="75">
        <v>6.2539164000000008E-2</v>
      </c>
      <c r="G2891" s="75">
        <v>2.1689700000000003E-2</v>
      </c>
      <c r="H2891" s="112">
        <v>-1.2038479285394168</v>
      </c>
      <c r="I2891" s="112">
        <v>-1.6637464548666552</v>
      </c>
      <c r="J2891" s="334" t="s">
        <v>8626</v>
      </c>
      <c r="K2891" s="334" t="s">
        <v>4968</v>
      </c>
      <c r="O2891" s="44" t="s">
        <v>3378</v>
      </c>
      <c r="P2891" s="75" t="s">
        <v>5336</v>
      </c>
    </row>
    <row r="2892" spans="1:16" ht="13" customHeight="1" x14ac:dyDescent="0.15">
      <c r="A2892" s="44">
        <v>2891</v>
      </c>
      <c r="B2892" s="215" t="s">
        <v>6</v>
      </c>
      <c r="C2892" s="215">
        <v>15</v>
      </c>
      <c r="D2892" s="334" t="s">
        <v>2863</v>
      </c>
      <c r="E2892" s="334" t="s">
        <v>5718</v>
      </c>
      <c r="F2892" s="75">
        <v>6.3843893000000013E-2</v>
      </c>
      <c r="G2892" s="75">
        <v>1.05047E-2</v>
      </c>
      <c r="H2892" s="112">
        <v>-1.1948806389369329</v>
      </c>
      <c r="I2892" s="112">
        <v>-1.9786163459429389</v>
      </c>
      <c r="J2892" s="334" t="s">
        <v>8626</v>
      </c>
      <c r="K2892" s="334" t="s">
        <v>4968</v>
      </c>
      <c r="O2892" s="44" t="s">
        <v>3378</v>
      </c>
      <c r="P2892" s="75" t="s">
        <v>5336</v>
      </c>
    </row>
    <row r="2893" spans="1:16" ht="13" customHeight="1" x14ac:dyDescent="0.15">
      <c r="A2893" s="44">
        <v>2892</v>
      </c>
      <c r="B2893" s="215" t="s">
        <v>6</v>
      </c>
      <c r="C2893" s="215">
        <v>15</v>
      </c>
      <c r="D2893" s="334" t="s">
        <v>2863</v>
      </c>
      <c r="E2893" s="334" t="s">
        <v>5718</v>
      </c>
      <c r="F2893" s="75">
        <v>6.3863893000000005E-2</v>
      </c>
      <c r="G2893" s="75">
        <v>1.05047E-2</v>
      </c>
      <c r="H2893" s="112">
        <v>-1.1947446113699203</v>
      </c>
      <c r="I2893" s="112">
        <v>-1.9786163459429389</v>
      </c>
      <c r="J2893" s="334" t="s">
        <v>8626</v>
      </c>
      <c r="K2893" s="334" t="s">
        <v>4968</v>
      </c>
      <c r="O2893" s="44" t="s">
        <v>3378</v>
      </c>
      <c r="P2893" s="75" t="s">
        <v>5336</v>
      </c>
    </row>
    <row r="2894" spans="1:16" ht="13" customHeight="1" x14ac:dyDescent="0.15">
      <c r="A2894" s="44">
        <v>2893</v>
      </c>
      <c r="B2894" s="215" t="s">
        <v>6</v>
      </c>
      <c r="C2894" s="215">
        <v>15</v>
      </c>
      <c r="D2894" s="334" t="s">
        <v>2863</v>
      </c>
      <c r="E2894" s="334" t="s">
        <v>5718</v>
      </c>
      <c r="F2894" s="75">
        <v>6.5978948999999995E-2</v>
      </c>
      <c r="G2894" s="75">
        <v>4.4545999999999995E-3</v>
      </c>
      <c r="H2894" s="112">
        <v>-1.1805946067527222</v>
      </c>
      <c r="I2894" s="112">
        <v>-2.3511912872706544</v>
      </c>
      <c r="J2894" s="334" t="s">
        <v>8626</v>
      </c>
      <c r="K2894" s="334" t="s">
        <v>4968</v>
      </c>
      <c r="O2894" s="44" t="s">
        <v>3378</v>
      </c>
      <c r="P2894" s="75" t="s">
        <v>5336</v>
      </c>
    </row>
    <row r="2895" spans="1:16" ht="13" customHeight="1" x14ac:dyDescent="0.15">
      <c r="A2895" s="44">
        <v>2894</v>
      </c>
      <c r="B2895" s="215" t="s">
        <v>6</v>
      </c>
      <c r="C2895" s="215">
        <v>15</v>
      </c>
      <c r="D2895" s="334" t="s">
        <v>2863</v>
      </c>
      <c r="E2895" s="334" t="s">
        <v>5718</v>
      </c>
      <c r="F2895" s="75">
        <v>6.6622719999999996E-2</v>
      </c>
      <c r="G2895" s="75">
        <v>4.1332899999999999E-2</v>
      </c>
      <c r="H2895" s="112">
        <v>-1.1763776403798103</v>
      </c>
      <c r="I2895" s="112">
        <v>-1.3837041226686049</v>
      </c>
      <c r="J2895" s="334" t="s">
        <v>8626</v>
      </c>
      <c r="K2895" s="334" t="s">
        <v>4968</v>
      </c>
      <c r="O2895" s="44" t="s">
        <v>3378</v>
      </c>
      <c r="P2895" s="75" t="s">
        <v>5336</v>
      </c>
    </row>
    <row r="2896" spans="1:16" ht="13" customHeight="1" x14ac:dyDescent="0.15">
      <c r="A2896" s="44">
        <v>2895</v>
      </c>
      <c r="B2896" s="215" t="s">
        <v>6</v>
      </c>
      <c r="C2896" s="215">
        <v>15</v>
      </c>
      <c r="D2896" s="334" t="s">
        <v>2863</v>
      </c>
      <c r="E2896" s="334" t="s">
        <v>5718</v>
      </c>
      <c r="F2896" s="75">
        <v>6.7002720000000002E-2</v>
      </c>
      <c r="G2896" s="75">
        <v>4.1332899999999999E-2</v>
      </c>
      <c r="H2896" s="112">
        <v>-1.1739075665974843</v>
      </c>
      <c r="I2896" s="112">
        <v>-1.3837041226686049</v>
      </c>
      <c r="J2896" s="334" t="s">
        <v>8626</v>
      </c>
      <c r="K2896" s="334" t="s">
        <v>4968</v>
      </c>
      <c r="O2896" s="44" t="s">
        <v>3378</v>
      </c>
      <c r="P2896" s="75" t="s">
        <v>5336</v>
      </c>
    </row>
    <row r="2897" spans="1:16" ht="13" customHeight="1" x14ac:dyDescent="0.15">
      <c r="A2897" s="44">
        <v>2896</v>
      </c>
      <c r="B2897" s="215" t="s">
        <v>6</v>
      </c>
      <c r="C2897" s="215">
        <v>15</v>
      </c>
      <c r="D2897" s="334" t="s">
        <v>2863</v>
      </c>
      <c r="E2897" s="334" t="s">
        <v>5718</v>
      </c>
      <c r="F2897" s="75">
        <v>6.8198372999999993E-2</v>
      </c>
      <c r="G2897" s="75">
        <v>2.63164E-2</v>
      </c>
      <c r="H2897" s="112">
        <v>-1.1662259861287203</v>
      </c>
      <c r="I2897" s="112">
        <v>-1.5797735211017054</v>
      </c>
      <c r="J2897" s="334" t="s">
        <v>8626</v>
      </c>
      <c r="K2897" s="334" t="s">
        <v>4968</v>
      </c>
      <c r="O2897" s="44" t="s">
        <v>3378</v>
      </c>
      <c r="P2897" s="75" t="s">
        <v>5336</v>
      </c>
    </row>
    <row r="2898" spans="1:16" ht="13" customHeight="1" x14ac:dyDescent="0.15">
      <c r="A2898" s="44">
        <v>2897</v>
      </c>
      <c r="B2898" s="215" t="s">
        <v>6</v>
      </c>
      <c r="C2898" s="215">
        <v>15</v>
      </c>
      <c r="D2898" s="334" t="s">
        <v>2863</v>
      </c>
      <c r="E2898" s="334" t="s">
        <v>5718</v>
      </c>
      <c r="F2898" s="75">
        <v>6.8378373000000006E-2</v>
      </c>
      <c r="G2898" s="75">
        <v>2.63164E-2</v>
      </c>
      <c r="H2898" s="112">
        <v>-1.1650812370511001</v>
      </c>
      <c r="I2898" s="112">
        <v>-1.5797735211017054</v>
      </c>
      <c r="J2898" s="334" t="s">
        <v>8626</v>
      </c>
      <c r="K2898" s="334" t="s">
        <v>4968</v>
      </c>
      <c r="O2898" s="44" t="s">
        <v>3378</v>
      </c>
      <c r="P2898" s="75" t="s">
        <v>5336</v>
      </c>
    </row>
    <row r="2899" spans="1:16" ht="13" customHeight="1" x14ac:dyDescent="0.15">
      <c r="A2899" s="44">
        <v>2898</v>
      </c>
      <c r="B2899" s="215" t="s">
        <v>6</v>
      </c>
      <c r="C2899" s="215">
        <v>15</v>
      </c>
      <c r="D2899" s="334" t="s">
        <v>2863</v>
      </c>
      <c r="E2899" s="334" t="s">
        <v>5718</v>
      </c>
      <c r="F2899" s="75">
        <v>6.839382799999999E-2</v>
      </c>
      <c r="G2899" s="75">
        <v>4.5914000000000007E-3</v>
      </c>
      <c r="H2899" s="112">
        <v>-1.1649830881407615</v>
      </c>
      <c r="I2899" s="112">
        <v>-2.3380548701123396</v>
      </c>
      <c r="J2899" s="334" t="s">
        <v>8626</v>
      </c>
      <c r="K2899" s="334" t="s">
        <v>4968</v>
      </c>
      <c r="O2899" s="44" t="s">
        <v>3378</v>
      </c>
      <c r="P2899" s="75" t="s">
        <v>5336</v>
      </c>
    </row>
    <row r="2900" spans="1:16" ht="13" customHeight="1" x14ac:dyDescent="0.15">
      <c r="A2900" s="44">
        <v>2899</v>
      </c>
      <c r="B2900" s="215" t="s">
        <v>6</v>
      </c>
      <c r="C2900" s="215">
        <v>15</v>
      </c>
      <c r="D2900" s="334" t="s">
        <v>2863</v>
      </c>
      <c r="E2900" s="334" t="s">
        <v>5718</v>
      </c>
      <c r="F2900" s="75">
        <v>6.988685800000001E-2</v>
      </c>
      <c r="G2900" s="75">
        <v>1.6645700000000003E-2</v>
      </c>
      <c r="H2900" s="112">
        <v>-1.1556044842641313</v>
      </c>
      <c r="I2900" s="112">
        <v>-1.7786979367797635</v>
      </c>
      <c r="J2900" s="334" t="s">
        <v>8626</v>
      </c>
      <c r="K2900" s="334" t="s">
        <v>4968</v>
      </c>
      <c r="O2900" s="44" t="s">
        <v>3378</v>
      </c>
      <c r="P2900" s="75" t="s">
        <v>5336</v>
      </c>
    </row>
    <row r="2901" spans="1:16" ht="13" customHeight="1" x14ac:dyDescent="0.15">
      <c r="A2901" s="44">
        <v>2900</v>
      </c>
      <c r="B2901" s="215" t="s">
        <v>6</v>
      </c>
      <c r="C2901" s="215">
        <v>15</v>
      </c>
      <c r="D2901" s="334" t="s">
        <v>2863</v>
      </c>
      <c r="E2901" s="334" t="s">
        <v>5718</v>
      </c>
      <c r="F2901" s="75">
        <v>7.2006961885169016E-2</v>
      </c>
      <c r="G2901" s="75">
        <v>1.7652512128634574E-2</v>
      </c>
      <c r="H2901" s="112">
        <v>-1.1426255124278129</v>
      </c>
      <c r="I2901" s="112">
        <v>-1.7531934814393431</v>
      </c>
      <c r="J2901" s="334" t="s">
        <v>8626</v>
      </c>
      <c r="K2901" s="334" t="s">
        <v>4968</v>
      </c>
      <c r="O2901" s="44" t="s">
        <v>3378</v>
      </c>
      <c r="P2901" s="75" t="s">
        <v>5336</v>
      </c>
    </row>
    <row r="2902" spans="1:16" ht="13" customHeight="1" x14ac:dyDescent="0.15">
      <c r="A2902" s="44">
        <v>2901</v>
      </c>
      <c r="B2902" s="215" t="s">
        <v>6</v>
      </c>
      <c r="C2902" s="215">
        <v>15</v>
      </c>
      <c r="D2902" s="334" t="s">
        <v>2863</v>
      </c>
      <c r="E2902" s="334" t="s">
        <v>5718</v>
      </c>
      <c r="F2902" s="75">
        <v>7.3196481500000007E-2</v>
      </c>
      <c r="G2902" s="75">
        <v>3.9048800000000009E-2</v>
      </c>
      <c r="H2902" s="112">
        <v>-1.1355097946500843</v>
      </c>
      <c r="I2902" s="112">
        <v>-1.4083923077888811</v>
      </c>
      <c r="J2902" s="334" t="s">
        <v>8626</v>
      </c>
      <c r="K2902" s="334" t="s">
        <v>4968</v>
      </c>
      <c r="O2902" s="44" t="s">
        <v>3378</v>
      </c>
      <c r="P2902" s="75" t="s">
        <v>5336</v>
      </c>
    </row>
    <row r="2903" spans="1:16" ht="13" customHeight="1" x14ac:dyDescent="0.15">
      <c r="A2903" s="44">
        <v>2902</v>
      </c>
      <c r="B2903" s="215" t="s">
        <v>6</v>
      </c>
      <c r="C2903" s="215">
        <v>15</v>
      </c>
      <c r="D2903" s="334" t="s">
        <v>2863</v>
      </c>
      <c r="E2903" s="334" t="s">
        <v>5718</v>
      </c>
      <c r="F2903" s="75">
        <v>7.3256481499999998E-2</v>
      </c>
      <c r="G2903" s="75">
        <v>3.9048800000000009E-2</v>
      </c>
      <c r="H2903" s="112">
        <v>-1.1351539442823173</v>
      </c>
      <c r="I2903" s="112">
        <v>-1.4083923077888811</v>
      </c>
      <c r="J2903" s="334" t="s">
        <v>8626</v>
      </c>
      <c r="K2903" s="334" t="s">
        <v>4968</v>
      </c>
      <c r="O2903" s="44" t="s">
        <v>3378</v>
      </c>
      <c r="P2903" s="75" t="s">
        <v>5336</v>
      </c>
    </row>
    <row r="2904" spans="1:16" ht="13" customHeight="1" x14ac:dyDescent="0.15">
      <c r="A2904" s="44">
        <v>2903</v>
      </c>
      <c r="B2904" s="215" t="s">
        <v>6</v>
      </c>
      <c r="C2904" s="215">
        <v>15</v>
      </c>
      <c r="D2904" s="334" t="s">
        <v>2863</v>
      </c>
      <c r="E2904" s="334" t="s">
        <v>5718</v>
      </c>
      <c r="F2904" s="75">
        <v>7.3423159352336342E-2</v>
      </c>
      <c r="G2904" s="75">
        <v>2.2399288732054459E-2</v>
      </c>
      <c r="H2904" s="112">
        <v>-1.1341669320117438</v>
      </c>
      <c r="I2904" s="112">
        <v>-1.6497657720519201</v>
      </c>
      <c r="J2904" s="334" t="s">
        <v>8626</v>
      </c>
      <c r="K2904" s="334" t="s">
        <v>4968</v>
      </c>
      <c r="O2904" s="44" t="s">
        <v>3378</v>
      </c>
      <c r="P2904" s="75" t="s">
        <v>5336</v>
      </c>
    </row>
    <row r="2905" spans="1:16" ht="13" customHeight="1" x14ac:dyDescent="0.15">
      <c r="A2905" s="44">
        <v>2904</v>
      </c>
      <c r="B2905" s="215" t="s">
        <v>6</v>
      </c>
      <c r="C2905" s="215">
        <v>15</v>
      </c>
      <c r="D2905" s="334" t="s">
        <v>2863</v>
      </c>
      <c r="E2905" s="334" t="s">
        <v>5718</v>
      </c>
      <c r="F2905" s="75">
        <v>7.4228597000000007E-2</v>
      </c>
      <c r="G2905" s="75">
        <v>4.0439100000000006E-2</v>
      </c>
      <c r="H2905" s="112">
        <v>-1.1294287480006822</v>
      </c>
      <c r="I2905" s="112">
        <v>-1.3931985184960505</v>
      </c>
      <c r="J2905" s="334" t="s">
        <v>8626</v>
      </c>
      <c r="K2905" s="334" t="s">
        <v>4968</v>
      </c>
      <c r="O2905" s="44" t="s">
        <v>3378</v>
      </c>
      <c r="P2905" s="75" t="s">
        <v>5336</v>
      </c>
    </row>
    <row r="2906" spans="1:16" ht="13" customHeight="1" x14ac:dyDescent="0.15">
      <c r="A2906" s="44">
        <v>2905</v>
      </c>
      <c r="B2906" s="215" t="s">
        <v>6</v>
      </c>
      <c r="C2906" s="215">
        <v>15</v>
      </c>
      <c r="D2906" s="334" t="s">
        <v>2863</v>
      </c>
      <c r="E2906" s="334" t="s">
        <v>5718</v>
      </c>
      <c r="F2906" s="75">
        <v>7.4248597E-2</v>
      </c>
      <c r="G2906" s="75">
        <v>4.0439100000000006E-2</v>
      </c>
      <c r="H2906" s="112">
        <v>-1.1293117483530379</v>
      </c>
      <c r="I2906" s="112">
        <v>-1.3931985184960505</v>
      </c>
      <c r="J2906" s="334" t="s">
        <v>8626</v>
      </c>
      <c r="K2906" s="334" t="s">
        <v>4968</v>
      </c>
      <c r="O2906" s="44" t="s">
        <v>3378</v>
      </c>
      <c r="P2906" s="75" t="s">
        <v>5336</v>
      </c>
    </row>
    <row r="2907" spans="1:16" ht="13" customHeight="1" x14ac:dyDescent="0.15">
      <c r="A2907" s="44">
        <v>2906</v>
      </c>
      <c r="B2907" s="215" t="s">
        <v>6</v>
      </c>
      <c r="C2907" s="215">
        <v>15</v>
      </c>
      <c r="D2907" s="334" t="s">
        <v>2863</v>
      </c>
      <c r="E2907" s="334" t="s">
        <v>5718</v>
      </c>
      <c r="F2907" s="75">
        <v>7.5538888000000012E-2</v>
      </c>
      <c r="G2907" s="75">
        <v>6.3442000000000004E-3</v>
      </c>
      <c r="H2907" s="112">
        <v>-1.1218294126646822</v>
      </c>
      <c r="I2907" s="112">
        <v>-2.1976231344030537</v>
      </c>
      <c r="J2907" s="334" t="s">
        <v>8626</v>
      </c>
      <c r="K2907" s="334" t="s">
        <v>4968</v>
      </c>
      <c r="O2907" s="44" t="s">
        <v>3378</v>
      </c>
      <c r="P2907" s="75" t="s">
        <v>5336</v>
      </c>
    </row>
    <row r="2908" spans="1:16" ht="13" customHeight="1" x14ac:dyDescent="0.15">
      <c r="A2908" s="44">
        <v>2907</v>
      </c>
      <c r="B2908" s="215" t="s">
        <v>6</v>
      </c>
      <c r="C2908" s="215">
        <v>15</v>
      </c>
      <c r="D2908" s="334" t="s">
        <v>2863</v>
      </c>
      <c r="E2908" s="334" t="s">
        <v>5718</v>
      </c>
      <c r="F2908" s="75">
        <v>7.6500495576393227E-2</v>
      </c>
      <c r="G2908" s="75">
        <v>1.2084809418226037E-4</v>
      </c>
      <c r="H2908" s="112">
        <v>-1.1163357514425156</v>
      </c>
      <c r="I2908" s="112">
        <v>-3.9177601941818936</v>
      </c>
      <c r="J2908" s="334" t="s">
        <v>8626</v>
      </c>
      <c r="K2908" s="334" t="s">
        <v>4968</v>
      </c>
      <c r="O2908" s="44" t="s">
        <v>3378</v>
      </c>
      <c r="P2908" s="75" t="s">
        <v>5336</v>
      </c>
    </row>
    <row r="2909" spans="1:16" ht="13" customHeight="1" x14ac:dyDescent="0.15">
      <c r="A2909" s="44">
        <v>2908</v>
      </c>
      <c r="B2909" s="215" t="s">
        <v>6</v>
      </c>
      <c r="C2909" s="215">
        <v>15</v>
      </c>
      <c r="D2909" s="334" t="s">
        <v>2863</v>
      </c>
      <c r="E2909" s="334" t="s">
        <v>5718</v>
      </c>
      <c r="F2909" s="75">
        <v>7.7783499960037958E-2</v>
      </c>
      <c r="G2909" s="75">
        <v>2.1835221405899705E-2</v>
      </c>
      <c r="H2909" s="112">
        <v>-1.109112519158044</v>
      </c>
      <c r="I2909" s="112">
        <v>-1.6608424000388169</v>
      </c>
      <c r="J2909" s="334" t="s">
        <v>8626</v>
      </c>
      <c r="K2909" s="334" t="s">
        <v>4968</v>
      </c>
      <c r="O2909" s="44" t="s">
        <v>3378</v>
      </c>
      <c r="P2909" s="75" t="s">
        <v>5336</v>
      </c>
    </row>
    <row r="2910" spans="1:16" ht="13" customHeight="1" x14ac:dyDescent="0.15">
      <c r="A2910" s="44">
        <v>2909</v>
      </c>
      <c r="B2910" s="215" t="s">
        <v>6</v>
      </c>
      <c r="C2910" s="215">
        <v>15</v>
      </c>
      <c r="D2910" s="334" t="s">
        <v>2863</v>
      </c>
      <c r="E2910" s="334" t="s">
        <v>5718</v>
      </c>
      <c r="F2910" s="75">
        <v>7.8079440000000014E-2</v>
      </c>
      <c r="G2910" s="75">
        <v>1.7325E-2</v>
      </c>
      <c r="H2910" s="112">
        <v>-1.1074633101695153</v>
      </c>
      <c r="I2910" s="112">
        <v>-1.7613267567161557</v>
      </c>
      <c r="J2910" s="334" t="s">
        <v>8626</v>
      </c>
      <c r="K2910" s="334" t="s">
        <v>4968</v>
      </c>
      <c r="O2910" s="44" t="s">
        <v>3378</v>
      </c>
      <c r="P2910" s="75" t="s">
        <v>5336</v>
      </c>
    </row>
    <row r="2911" spans="1:16" ht="13" customHeight="1" x14ac:dyDescent="0.15">
      <c r="A2911" s="44">
        <v>2910</v>
      </c>
      <c r="B2911" s="215" t="s">
        <v>6</v>
      </c>
      <c r="C2911" s="215">
        <v>15</v>
      </c>
      <c r="D2911" s="334" t="s">
        <v>2863</v>
      </c>
      <c r="E2911" s="334" t="s">
        <v>5718</v>
      </c>
      <c r="F2911" s="75">
        <v>7.9830082000000011E-2</v>
      </c>
      <c r="G2911" s="75">
        <v>1.3960200000000001E-2</v>
      </c>
      <c r="H2911" s="112">
        <v>-1.0978334246293717</v>
      </c>
      <c r="I2911" s="112">
        <v>-1.8551083597734459</v>
      </c>
      <c r="J2911" s="334" t="s">
        <v>8626</v>
      </c>
      <c r="K2911" s="334" t="s">
        <v>4968</v>
      </c>
      <c r="O2911" s="44" t="s">
        <v>3378</v>
      </c>
      <c r="P2911" s="75" t="s">
        <v>5336</v>
      </c>
    </row>
    <row r="2912" spans="1:16" ht="13" customHeight="1" x14ac:dyDescent="0.15">
      <c r="A2912" s="44">
        <v>2911</v>
      </c>
      <c r="B2912" s="215" t="s">
        <v>6</v>
      </c>
      <c r="C2912" s="215">
        <v>15</v>
      </c>
      <c r="D2912" s="334" t="s">
        <v>2863</v>
      </c>
      <c r="E2912" s="334" t="s">
        <v>5718</v>
      </c>
      <c r="F2912" s="75">
        <v>7.9830082000000011E-2</v>
      </c>
      <c r="G2912" s="75">
        <v>1.3960200000000001E-2</v>
      </c>
      <c r="H2912" s="112">
        <v>-1.0978334246293717</v>
      </c>
      <c r="I2912" s="112">
        <v>-1.8551083597734459</v>
      </c>
      <c r="J2912" s="334" t="s">
        <v>8626</v>
      </c>
      <c r="K2912" s="334" t="s">
        <v>4968</v>
      </c>
      <c r="O2912" s="44" t="s">
        <v>3378</v>
      </c>
      <c r="P2912" s="75" t="s">
        <v>5336</v>
      </c>
    </row>
    <row r="2913" spans="1:16" ht="13" customHeight="1" x14ac:dyDescent="0.15">
      <c r="A2913" s="44">
        <v>2912</v>
      </c>
      <c r="B2913" s="215" t="s">
        <v>6</v>
      </c>
      <c r="C2913" s="215">
        <v>15</v>
      </c>
      <c r="D2913" s="334" t="s">
        <v>2863</v>
      </c>
      <c r="E2913" s="334" t="s">
        <v>5718</v>
      </c>
      <c r="F2913" s="75">
        <v>8.0174563395830512E-2</v>
      </c>
      <c r="G2913" s="75">
        <v>0.2464184887701078</v>
      </c>
      <c r="H2913" s="112">
        <v>-1.095963396417269</v>
      </c>
      <c r="I2913" s="112">
        <v>-0.60832671018619067</v>
      </c>
      <c r="J2913" s="334" t="s">
        <v>8626</v>
      </c>
      <c r="K2913" s="334" t="s">
        <v>4968</v>
      </c>
      <c r="O2913" s="44" t="s">
        <v>3378</v>
      </c>
      <c r="P2913" s="75" t="s">
        <v>5336</v>
      </c>
    </row>
    <row r="2914" spans="1:16" ht="13" customHeight="1" x14ac:dyDescent="0.15">
      <c r="A2914" s="44">
        <v>2913</v>
      </c>
      <c r="B2914" s="215" t="s">
        <v>6</v>
      </c>
      <c r="C2914" s="215">
        <v>15</v>
      </c>
      <c r="D2914" s="334" t="s">
        <v>2863</v>
      </c>
      <c r="E2914" s="334" t="s">
        <v>5718</v>
      </c>
      <c r="F2914" s="75">
        <v>8.0443739000000014E-2</v>
      </c>
      <c r="G2914" s="75">
        <v>4.0831000000000006E-2</v>
      </c>
      <c r="H2914" s="112">
        <v>-1.0945077517335531</v>
      </c>
      <c r="I2914" s="112">
        <v>-1.3890099835557277</v>
      </c>
      <c r="J2914" s="334" t="s">
        <v>8626</v>
      </c>
      <c r="K2914" s="334" t="s">
        <v>4968</v>
      </c>
      <c r="O2914" s="44" t="s">
        <v>3378</v>
      </c>
      <c r="P2914" s="75" t="s">
        <v>5336</v>
      </c>
    </row>
    <row r="2915" spans="1:16" ht="13" customHeight="1" x14ac:dyDescent="0.15">
      <c r="A2915" s="44">
        <v>2914</v>
      </c>
      <c r="B2915" s="215" t="s">
        <v>6</v>
      </c>
      <c r="C2915" s="215">
        <v>15</v>
      </c>
      <c r="D2915" s="334" t="s">
        <v>2863</v>
      </c>
      <c r="E2915" s="334" t="s">
        <v>5718</v>
      </c>
      <c r="F2915" s="75">
        <v>8.1981660483207069E-2</v>
      </c>
      <c r="G2915" s="75">
        <v>5.5290929653618601E-3</v>
      </c>
      <c r="H2915" s="112">
        <v>-1.0862832895887902</v>
      </c>
      <c r="I2915" s="112">
        <v>-2.2573461078358634</v>
      </c>
      <c r="J2915" s="334" t="s">
        <v>8626</v>
      </c>
      <c r="K2915" s="334" t="s">
        <v>4968</v>
      </c>
      <c r="O2915" s="44" t="s">
        <v>3378</v>
      </c>
      <c r="P2915" s="75" t="s">
        <v>5336</v>
      </c>
    </row>
    <row r="2916" spans="1:16" ht="13" customHeight="1" x14ac:dyDescent="0.15">
      <c r="A2916" s="44">
        <v>2915</v>
      </c>
      <c r="B2916" s="215" t="s">
        <v>6</v>
      </c>
      <c r="C2916" s="215">
        <v>15</v>
      </c>
      <c r="D2916" s="334" t="s">
        <v>2863</v>
      </c>
      <c r="E2916" s="334" t="s">
        <v>5718</v>
      </c>
      <c r="F2916" s="75">
        <v>8.2440217257752121E-2</v>
      </c>
      <c r="G2916" s="75">
        <v>2.5308113843426485E-2</v>
      </c>
      <c r="H2916" s="112">
        <v>-1.0838608723790137</v>
      </c>
      <c r="I2916" s="112">
        <v>-1.5967402206226911</v>
      </c>
      <c r="J2916" s="334" t="s">
        <v>8626</v>
      </c>
      <c r="K2916" s="334" t="s">
        <v>4968</v>
      </c>
      <c r="O2916" s="44" t="s">
        <v>3378</v>
      </c>
      <c r="P2916" s="75" t="s">
        <v>5336</v>
      </c>
    </row>
    <row r="2917" spans="1:16" ht="13" customHeight="1" x14ac:dyDescent="0.15">
      <c r="A2917" s="44">
        <v>2916</v>
      </c>
      <c r="B2917" s="215" t="s">
        <v>6</v>
      </c>
      <c r="C2917" s="215">
        <v>15</v>
      </c>
      <c r="D2917" s="334" t="s">
        <v>2863</v>
      </c>
      <c r="E2917" s="334" t="s">
        <v>5718</v>
      </c>
      <c r="F2917" s="75">
        <v>8.3086740999999992E-2</v>
      </c>
      <c r="G2917" s="75">
        <v>1.62448E-2</v>
      </c>
      <c r="H2917" s="112">
        <v>-1.0804682754934742</v>
      </c>
      <c r="I2917" s="112">
        <v>-1.7892856311599381</v>
      </c>
      <c r="J2917" s="334" t="s">
        <v>8626</v>
      </c>
      <c r="K2917" s="334" t="s">
        <v>4968</v>
      </c>
      <c r="O2917" s="44" t="s">
        <v>3378</v>
      </c>
      <c r="P2917" s="75" t="s">
        <v>5336</v>
      </c>
    </row>
    <row r="2918" spans="1:16" ht="13" customHeight="1" x14ac:dyDescent="0.15">
      <c r="A2918" s="44">
        <v>2917</v>
      </c>
      <c r="B2918" s="215" t="s">
        <v>6</v>
      </c>
      <c r="C2918" s="215">
        <v>15</v>
      </c>
      <c r="D2918" s="334" t="s">
        <v>2863</v>
      </c>
      <c r="E2918" s="334" t="s">
        <v>5718</v>
      </c>
      <c r="F2918" s="75">
        <v>8.3106740999999998E-2</v>
      </c>
      <c r="G2918" s="75">
        <v>1.62448E-2</v>
      </c>
      <c r="H2918" s="112">
        <v>-1.0803637480526207</v>
      </c>
      <c r="I2918" s="112">
        <v>-1.7892856311599381</v>
      </c>
      <c r="J2918" s="334" t="s">
        <v>8626</v>
      </c>
      <c r="K2918" s="334" t="s">
        <v>4968</v>
      </c>
      <c r="O2918" s="44" t="s">
        <v>3378</v>
      </c>
      <c r="P2918" s="75" t="s">
        <v>5336</v>
      </c>
    </row>
    <row r="2919" spans="1:16" ht="13" customHeight="1" x14ac:dyDescent="0.15">
      <c r="A2919" s="44">
        <v>2918</v>
      </c>
      <c r="B2919" s="215" t="s">
        <v>6</v>
      </c>
      <c r="C2919" s="215">
        <v>15</v>
      </c>
      <c r="D2919" s="334" t="s">
        <v>2863</v>
      </c>
      <c r="E2919" s="334" t="s">
        <v>5718</v>
      </c>
      <c r="F2919" s="75">
        <v>8.56252245E-2</v>
      </c>
      <c r="G2919" s="75">
        <v>4.9843200000000004E-2</v>
      </c>
      <c r="H2919" s="112">
        <v>-1.0673982768252597</v>
      </c>
      <c r="I2919" s="112">
        <v>-1.3023940831681187</v>
      </c>
      <c r="J2919" s="334" t="s">
        <v>8626</v>
      </c>
      <c r="K2919" s="334" t="s">
        <v>4968</v>
      </c>
      <c r="O2919" s="44" t="s">
        <v>3378</v>
      </c>
      <c r="P2919" s="75" t="s">
        <v>5336</v>
      </c>
    </row>
    <row r="2920" spans="1:16" ht="13" customHeight="1" x14ac:dyDescent="0.15">
      <c r="A2920" s="44">
        <v>2919</v>
      </c>
      <c r="B2920" s="215" t="s">
        <v>6</v>
      </c>
      <c r="C2920" s="215">
        <v>15</v>
      </c>
      <c r="D2920" s="334" t="s">
        <v>2863</v>
      </c>
      <c r="E2920" s="334" t="s">
        <v>5718</v>
      </c>
      <c r="F2920" s="75">
        <v>8.9453594527507257E-2</v>
      </c>
      <c r="G2920" s="75">
        <v>3.6930492852130216E-2</v>
      </c>
      <c r="H2920" s="112">
        <v>-1.0484022034242058</v>
      </c>
      <c r="I2920" s="112">
        <v>-1.4326148964775809</v>
      </c>
      <c r="J2920" s="334" t="s">
        <v>8626</v>
      </c>
      <c r="K2920" s="334" t="s">
        <v>4968</v>
      </c>
      <c r="O2920" s="44" t="s">
        <v>3378</v>
      </c>
      <c r="P2920" s="75" t="s">
        <v>5336</v>
      </c>
    </row>
    <row r="2921" spans="1:16" ht="13" customHeight="1" x14ac:dyDescent="0.15">
      <c r="A2921" s="44">
        <v>2920</v>
      </c>
      <c r="B2921" s="215" t="s">
        <v>6</v>
      </c>
      <c r="C2921" s="215">
        <v>15</v>
      </c>
      <c r="D2921" s="334" t="s">
        <v>2863</v>
      </c>
      <c r="E2921" s="334" t="s">
        <v>5718</v>
      </c>
      <c r="F2921" s="75">
        <v>0.1017925076483369</v>
      </c>
      <c r="G2921" s="75">
        <v>2.0358513297440081E-3</v>
      </c>
      <c r="H2921" s="112">
        <v>-0.99228418670191854</v>
      </c>
      <c r="I2921" s="112">
        <v>-2.6912539400038784</v>
      </c>
      <c r="J2921" s="334" t="s">
        <v>8626</v>
      </c>
      <c r="K2921" s="334" t="s">
        <v>4968</v>
      </c>
      <c r="O2921" s="44" t="s">
        <v>3378</v>
      </c>
      <c r="P2921" s="75" t="s">
        <v>5336</v>
      </c>
    </row>
    <row r="2922" spans="1:16" ht="13" customHeight="1" x14ac:dyDescent="0.15">
      <c r="A2922" s="44">
        <v>2921</v>
      </c>
      <c r="B2922" s="215" t="s">
        <v>6</v>
      </c>
      <c r="C2922" s="215">
        <v>15</v>
      </c>
      <c r="D2922" s="334" t="s">
        <v>2863</v>
      </c>
      <c r="E2922" s="334" t="s">
        <v>5718</v>
      </c>
      <c r="F2922" s="75">
        <v>0.13464522069914156</v>
      </c>
      <c r="G2922" s="75">
        <v>9.8494649571453704E-3</v>
      </c>
      <c r="H2922" s="112">
        <v>-0.8708090574832722</v>
      </c>
      <c r="I2922" s="112">
        <v>-2.0065873606161482</v>
      </c>
      <c r="J2922" s="334" t="s">
        <v>8626</v>
      </c>
      <c r="K2922" s="334" t="s">
        <v>4968</v>
      </c>
      <c r="O2922" s="44" t="s">
        <v>3378</v>
      </c>
      <c r="P2922" s="75" t="s">
        <v>5336</v>
      </c>
    </row>
    <row r="2923" spans="1:16" ht="13" customHeight="1" x14ac:dyDescent="0.15">
      <c r="A2923" s="44">
        <v>2922</v>
      </c>
      <c r="B2923" s="215" t="s">
        <v>6</v>
      </c>
      <c r="C2923" s="215">
        <v>15</v>
      </c>
      <c r="D2923" s="334" t="s">
        <v>2863</v>
      </c>
      <c r="E2923" s="334" t="s">
        <v>5718</v>
      </c>
      <c r="F2923" s="75">
        <v>0.14376411330626368</v>
      </c>
      <c r="G2923" s="75">
        <v>0.10476530741076691</v>
      </c>
      <c r="H2923" s="112">
        <v>-0.84234950990675606</v>
      </c>
      <c r="I2923" s="112">
        <v>-0.97978250832982239</v>
      </c>
      <c r="J2923" s="334" t="s">
        <v>8626</v>
      </c>
      <c r="K2923" s="334" t="s">
        <v>4968</v>
      </c>
      <c r="O2923" s="44" t="s">
        <v>3378</v>
      </c>
      <c r="P2923" s="75" t="s">
        <v>5336</v>
      </c>
    </row>
    <row r="2924" spans="1:16" ht="13" customHeight="1" x14ac:dyDescent="0.15">
      <c r="A2924" s="44">
        <v>2923</v>
      </c>
      <c r="B2924" s="215" t="s">
        <v>6</v>
      </c>
      <c r="C2924" s="215">
        <v>15</v>
      </c>
      <c r="D2924" s="334" t="s">
        <v>2863</v>
      </c>
      <c r="E2924" s="334" t="s">
        <v>5718</v>
      </c>
      <c r="F2924" s="75">
        <v>0.14898887539429728</v>
      </c>
      <c r="G2924" s="75">
        <v>3.167792718039189E-2</v>
      </c>
      <c r="H2924" s="112">
        <v>-0.82684615799871797</v>
      </c>
      <c r="I2924" s="112">
        <v>-1.4992432438618855</v>
      </c>
      <c r="J2924" s="334" t="s">
        <v>8626</v>
      </c>
      <c r="K2924" s="334" t="s">
        <v>4968</v>
      </c>
      <c r="O2924" s="44" t="s">
        <v>3378</v>
      </c>
      <c r="P2924" s="75" t="s">
        <v>5336</v>
      </c>
    </row>
    <row r="2925" spans="1:16" ht="13" customHeight="1" x14ac:dyDescent="0.15">
      <c r="A2925" s="44">
        <v>2924</v>
      </c>
      <c r="B2925" s="215" t="s">
        <v>6</v>
      </c>
      <c r="C2925" s="215">
        <v>15</v>
      </c>
      <c r="D2925" s="334" t="s">
        <v>2863</v>
      </c>
      <c r="E2925" s="334" t="s">
        <v>5718</v>
      </c>
      <c r="F2925" s="75">
        <v>0.15334034280027706</v>
      </c>
      <c r="G2925" s="75">
        <v>3.4522029559186748E-2</v>
      </c>
      <c r="H2925" s="112">
        <v>-0.81434357019089487</v>
      </c>
      <c r="I2925" s="112">
        <v>-1.461903679919593</v>
      </c>
      <c r="J2925" s="334" t="s">
        <v>8626</v>
      </c>
      <c r="K2925" s="334" t="s">
        <v>4968</v>
      </c>
      <c r="O2925" s="44" t="s">
        <v>3378</v>
      </c>
      <c r="P2925" s="75" t="s">
        <v>5336</v>
      </c>
    </row>
    <row r="2926" spans="1:16" ht="13" customHeight="1" x14ac:dyDescent="0.15">
      <c r="A2926" s="44">
        <v>2925</v>
      </c>
      <c r="B2926" s="215" t="s">
        <v>6</v>
      </c>
      <c r="C2926" s="215">
        <v>15</v>
      </c>
      <c r="D2926" s="334" t="s">
        <v>2863</v>
      </c>
      <c r="E2926" s="334" t="s">
        <v>5718</v>
      </c>
      <c r="F2926" s="75">
        <v>0.15764595099153939</v>
      </c>
      <c r="G2926" s="75">
        <v>0.40436184213722359</v>
      </c>
      <c r="H2926" s="112">
        <v>-0.80231717927455271</v>
      </c>
      <c r="I2926" s="112">
        <v>-0.39322983362288189</v>
      </c>
      <c r="J2926" s="334" t="s">
        <v>8626</v>
      </c>
      <c r="K2926" s="334" t="s">
        <v>4968</v>
      </c>
      <c r="O2926" s="44" t="s">
        <v>3378</v>
      </c>
      <c r="P2926" s="75" t="s">
        <v>5336</v>
      </c>
    </row>
    <row r="2927" spans="1:16" ht="13" customHeight="1" x14ac:dyDescent="0.15">
      <c r="A2927" s="44">
        <v>2926</v>
      </c>
      <c r="B2927" s="215" t="s">
        <v>6</v>
      </c>
      <c r="C2927" s="215">
        <v>15</v>
      </c>
      <c r="D2927" s="334" t="s">
        <v>2863</v>
      </c>
      <c r="E2927" s="334" t="s">
        <v>5718</v>
      </c>
      <c r="F2927" s="75">
        <v>0.16442831187912091</v>
      </c>
      <c r="G2927" s="75">
        <v>3.9930846419854032E-2</v>
      </c>
      <c r="H2927" s="112">
        <v>-0.78402340191607389</v>
      </c>
      <c r="I2927" s="112">
        <v>-1.3986914839059388</v>
      </c>
      <c r="J2927" s="334" t="s">
        <v>8626</v>
      </c>
      <c r="K2927" s="334" t="s">
        <v>4968</v>
      </c>
      <c r="O2927" s="44" t="s">
        <v>3378</v>
      </c>
      <c r="P2927" s="75" t="s">
        <v>5336</v>
      </c>
    </row>
    <row r="2928" spans="1:16" ht="13" customHeight="1" x14ac:dyDescent="0.15">
      <c r="A2928" s="44">
        <v>2927</v>
      </c>
      <c r="B2928" s="215" t="s">
        <v>6</v>
      </c>
      <c r="C2928" s="215">
        <v>15</v>
      </c>
      <c r="D2928" s="334" t="s">
        <v>2863</v>
      </c>
      <c r="E2928" s="334" t="s">
        <v>5718</v>
      </c>
      <c r="F2928" s="75">
        <v>0.17186635687988891</v>
      </c>
      <c r="G2928" s="75">
        <v>1.3734371224847875E-2</v>
      </c>
      <c r="H2928" s="112">
        <v>-0.76480912884750607</v>
      </c>
      <c r="I2928" s="112">
        <v>-1.8621912182841649</v>
      </c>
      <c r="J2928" s="334" t="s">
        <v>8626</v>
      </c>
      <c r="K2928" s="334" t="s">
        <v>4968</v>
      </c>
      <c r="O2928" s="44" t="s">
        <v>3378</v>
      </c>
      <c r="P2928" s="75" t="s">
        <v>5336</v>
      </c>
    </row>
    <row r="2929" spans="1:16" ht="13" customHeight="1" x14ac:dyDescent="0.15">
      <c r="A2929" s="44">
        <v>2928</v>
      </c>
      <c r="B2929" s="215" t="s">
        <v>6</v>
      </c>
      <c r="C2929" s="215">
        <v>15</v>
      </c>
      <c r="D2929" s="334" t="s">
        <v>2863</v>
      </c>
      <c r="E2929" s="334" t="s">
        <v>5718</v>
      </c>
      <c r="F2929" s="75">
        <v>0.1942823903607625</v>
      </c>
      <c r="G2929" s="75">
        <v>7.1812621333565527E-4</v>
      </c>
      <c r="H2929" s="112">
        <v>-0.71156656180749123</v>
      </c>
      <c r="I2929" s="112">
        <v>-3.1437992201893494</v>
      </c>
      <c r="J2929" s="334" t="s">
        <v>8626</v>
      </c>
      <c r="K2929" s="334" t="s">
        <v>4968</v>
      </c>
      <c r="O2929" s="44" t="s">
        <v>3378</v>
      </c>
      <c r="P2929" s="75" t="s">
        <v>5336</v>
      </c>
    </row>
    <row r="2930" spans="1:16" ht="13" customHeight="1" x14ac:dyDescent="0.15">
      <c r="A2930" s="44">
        <v>2929</v>
      </c>
      <c r="B2930" s="215" t="s">
        <v>6</v>
      </c>
      <c r="C2930" s="215">
        <v>15</v>
      </c>
      <c r="D2930" s="334" t="s">
        <v>2863</v>
      </c>
      <c r="E2930" s="334" t="s">
        <v>5718</v>
      </c>
      <c r="F2930" s="75">
        <v>0.20011953610649166</v>
      </c>
      <c r="G2930" s="75">
        <v>4.6319433699169396E-2</v>
      </c>
      <c r="H2930" s="112">
        <v>-0.69871051251771288</v>
      </c>
      <c r="I2930" s="112">
        <v>-1.3342367589271933</v>
      </c>
      <c r="J2930" s="334" t="s">
        <v>8626</v>
      </c>
      <c r="K2930" s="334" t="s">
        <v>4968</v>
      </c>
      <c r="O2930" s="44" t="s">
        <v>3378</v>
      </c>
      <c r="P2930" s="75" t="s">
        <v>5336</v>
      </c>
    </row>
    <row r="2931" spans="1:16" ht="13" customHeight="1" x14ac:dyDescent="0.15">
      <c r="A2931" s="44">
        <v>2930</v>
      </c>
      <c r="B2931" s="215" t="s">
        <v>6</v>
      </c>
      <c r="C2931" s="215">
        <v>15</v>
      </c>
      <c r="D2931" s="334" t="s">
        <v>2863</v>
      </c>
      <c r="E2931" s="334" t="s">
        <v>5718</v>
      </c>
      <c r="F2931" s="75">
        <v>0.21496528747318869</v>
      </c>
      <c r="G2931" s="75">
        <v>3.7175960868888351E-2</v>
      </c>
      <c r="H2931" s="112">
        <v>-0.6676316641586818</v>
      </c>
      <c r="I2931" s="112">
        <v>-1.4297377976637589</v>
      </c>
      <c r="J2931" s="334" t="s">
        <v>8626</v>
      </c>
      <c r="K2931" s="334" t="s">
        <v>4968</v>
      </c>
      <c r="O2931" s="44" t="s">
        <v>3378</v>
      </c>
      <c r="P2931" s="75" t="s">
        <v>5336</v>
      </c>
    </row>
    <row r="2932" spans="1:16" ht="13" customHeight="1" x14ac:dyDescent="0.15">
      <c r="A2932" s="44">
        <v>2931</v>
      </c>
      <c r="B2932" s="215" t="s">
        <v>6</v>
      </c>
      <c r="C2932" s="215">
        <v>15</v>
      </c>
      <c r="D2932" s="334" t="s">
        <v>2863</v>
      </c>
      <c r="E2932" s="334" t="s">
        <v>5718</v>
      </c>
      <c r="F2932" s="75">
        <v>0.21499321120966378</v>
      </c>
      <c r="G2932" s="75">
        <v>7.2689087744515948E-2</v>
      </c>
      <c r="H2932" s="112">
        <v>-0.66757525348314239</v>
      </c>
      <c r="I2932" s="112">
        <v>-1.1385307815487868</v>
      </c>
      <c r="J2932" s="334" t="s">
        <v>8626</v>
      </c>
      <c r="K2932" s="334" t="s">
        <v>4968</v>
      </c>
      <c r="O2932" s="44" t="s">
        <v>3378</v>
      </c>
      <c r="P2932" s="75" t="s">
        <v>5336</v>
      </c>
    </row>
    <row r="2933" spans="1:16" ht="13" customHeight="1" x14ac:dyDescent="0.15">
      <c r="A2933" s="44">
        <v>2932</v>
      </c>
      <c r="B2933" s="215" t="s">
        <v>6</v>
      </c>
      <c r="C2933" s="215">
        <v>15</v>
      </c>
      <c r="D2933" s="334" t="s">
        <v>2863</v>
      </c>
      <c r="E2933" s="334" t="s">
        <v>5718</v>
      </c>
      <c r="F2933" s="75">
        <v>0.24920029727650531</v>
      </c>
      <c r="G2933" s="75">
        <v>0.67895260192529683</v>
      </c>
      <c r="H2933" s="112">
        <v>-0.60345144393313743</v>
      </c>
      <c r="I2933" s="112">
        <v>-0.1681605430108023</v>
      </c>
      <c r="J2933" s="334" t="s">
        <v>8626</v>
      </c>
      <c r="K2933" s="334" t="s">
        <v>4968</v>
      </c>
      <c r="O2933" s="44" t="s">
        <v>3378</v>
      </c>
      <c r="P2933" s="75" t="s">
        <v>5336</v>
      </c>
    </row>
    <row r="2934" spans="1:16" ht="13" customHeight="1" x14ac:dyDescent="0.15">
      <c r="A2934" s="44">
        <v>2933</v>
      </c>
      <c r="B2934" s="215" t="s">
        <v>6</v>
      </c>
      <c r="C2934" s="215">
        <v>15</v>
      </c>
      <c r="D2934" s="334" t="s">
        <v>2863</v>
      </c>
      <c r="E2934" s="334" t="s">
        <v>5718</v>
      </c>
      <c r="F2934" s="75">
        <v>0.28098228216552196</v>
      </c>
      <c r="G2934" s="75">
        <v>2.7359639333993518E-2</v>
      </c>
      <c r="H2934" s="112">
        <v>-0.55132106443777873</v>
      </c>
      <c r="I2934" s="112">
        <v>-1.5628896319624783</v>
      </c>
      <c r="J2934" s="334" t="s">
        <v>8626</v>
      </c>
      <c r="K2934" s="334" t="s">
        <v>4968</v>
      </c>
      <c r="O2934" s="44" t="s">
        <v>3378</v>
      </c>
      <c r="P2934" s="75" t="s">
        <v>5336</v>
      </c>
    </row>
    <row r="2935" spans="1:16" ht="13" customHeight="1" x14ac:dyDescent="0.15">
      <c r="A2935" s="44">
        <v>2934</v>
      </c>
      <c r="B2935" s="215" t="s">
        <v>6</v>
      </c>
      <c r="C2935" s="215">
        <v>15</v>
      </c>
      <c r="D2935" s="334" t="s">
        <v>2863</v>
      </c>
      <c r="E2935" s="334" t="s">
        <v>5718</v>
      </c>
      <c r="F2935" s="75">
        <v>0.32267912312924668</v>
      </c>
      <c r="G2935" s="75">
        <v>0.19150608262119623</v>
      </c>
      <c r="H2935" s="112">
        <v>-0.49122913190958351</v>
      </c>
      <c r="I2935" s="112">
        <v>-0.71781742740361676</v>
      </c>
      <c r="J2935" s="334" t="s">
        <v>8626</v>
      </c>
      <c r="K2935" s="334" t="s">
        <v>4968</v>
      </c>
      <c r="O2935" s="44" t="s">
        <v>3378</v>
      </c>
      <c r="P2935" s="75" t="s">
        <v>5336</v>
      </c>
    </row>
    <row r="2936" spans="1:16" ht="13" customHeight="1" x14ac:dyDescent="0.15">
      <c r="A2936" s="44">
        <v>2935</v>
      </c>
      <c r="B2936" s="215" t="s">
        <v>6</v>
      </c>
      <c r="C2936" s="215">
        <v>15</v>
      </c>
      <c r="D2936" s="334" t="s">
        <v>2863</v>
      </c>
      <c r="E2936" s="334" t="s">
        <v>5718</v>
      </c>
      <c r="F2936" s="75">
        <v>0.32887434148057315</v>
      </c>
      <c r="G2936" s="75">
        <v>1.9206753166249681E-2</v>
      </c>
      <c r="H2936" s="112">
        <v>-0.48297000851213839</v>
      </c>
      <c r="I2936" s="112">
        <v>-1.716546044881117</v>
      </c>
      <c r="J2936" s="334" t="s">
        <v>8626</v>
      </c>
      <c r="K2936" s="334" t="s">
        <v>4968</v>
      </c>
      <c r="O2936" s="44" t="s">
        <v>3378</v>
      </c>
      <c r="P2936" s="75" t="s">
        <v>5336</v>
      </c>
    </row>
    <row r="2937" spans="1:16" ht="13" customHeight="1" x14ac:dyDescent="0.15">
      <c r="A2937" s="44">
        <v>2936</v>
      </c>
      <c r="B2937" s="215" t="s">
        <v>6</v>
      </c>
      <c r="C2937" s="215">
        <v>15</v>
      </c>
      <c r="D2937" s="334" t="s">
        <v>2863</v>
      </c>
      <c r="E2937" s="334" t="s">
        <v>5718</v>
      </c>
      <c r="F2937" s="75">
        <v>0.37261994681017663</v>
      </c>
      <c r="G2937" s="75">
        <v>0.22168332377338523</v>
      </c>
      <c r="H2937" s="112">
        <v>-0.42873390049258836</v>
      </c>
      <c r="I2937" s="112">
        <v>-0.65426697565230052</v>
      </c>
      <c r="J2937" s="334" t="s">
        <v>8626</v>
      </c>
      <c r="K2937" s="334" t="s">
        <v>4968</v>
      </c>
      <c r="O2937" s="44" t="s">
        <v>3378</v>
      </c>
      <c r="P2937" s="75" t="s">
        <v>5336</v>
      </c>
    </row>
    <row r="2938" spans="1:16" ht="13" customHeight="1" x14ac:dyDescent="0.15">
      <c r="A2938" s="44">
        <v>2937</v>
      </c>
      <c r="B2938" s="215" t="s">
        <v>6</v>
      </c>
      <c r="C2938" s="215">
        <v>15</v>
      </c>
      <c r="D2938" s="334" t="s">
        <v>2863</v>
      </c>
      <c r="E2938" s="334" t="s">
        <v>5718</v>
      </c>
      <c r="F2938" s="75">
        <v>0.409615955860199</v>
      </c>
      <c r="G2938" s="75">
        <v>5.9609642969202792E-2</v>
      </c>
      <c r="H2938" s="112">
        <v>-0.38762313453448954</v>
      </c>
      <c r="I2938" s="112">
        <v>-1.2246834793610852</v>
      </c>
      <c r="J2938" s="334" t="s">
        <v>8626</v>
      </c>
      <c r="K2938" s="334" t="s">
        <v>4968</v>
      </c>
      <c r="O2938" s="44" t="s">
        <v>3378</v>
      </c>
      <c r="P2938" s="75" t="s">
        <v>5336</v>
      </c>
    </row>
    <row r="2939" spans="1:16" ht="13" customHeight="1" x14ac:dyDescent="0.15">
      <c r="A2939" s="44">
        <v>2938</v>
      </c>
      <c r="B2939" s="215" t="s">
        <v>6</v>
      </c>
      <c r="C2939" s="215">
        <v>15</v>
      </c>
      <c r="D2939" s="334" t="s">
        <v>2863</v>
      </c>
      <c r="E2939" s="334" t="s">
        <v>5718</v>
      </c>
      <c r="F2939" s="75">
        <v>0.86391795685210582</v>
      </c>
      <c r="G2939" s="75">
        <v>6.6566559653149074E-2</v>
      </c>
      <c r="H2939" s="112">
        <v>-6.3527498931086737E-2</v>
      </c>
      <c r="I2939" s="112">
        <v>-1.1767438880274907</v>
      </c>
      <c r="J2939" s="334" t="s">
        <v>8626</v>
      </c>
      <c r="K2939" s="334" t="s">
        <v>4968</v>
      </c>
      <c r="O2939" s="44" t="s">
        <v>3378</v>
      </c>
      <c r="P2939" s="75" t="s">
        <v>5336</v>
      </c>
    </row>
    <row r="2940" spans="1:16" ht="13" customHeight="1" x14ac:dyDescent="0.15">
      <c r="A2940" s="44">
        <v>2939</v>
      </c>
      <c r="B2940" s="215" t="s">
        <v>6</v>
      </c>
      <c r="C2940" s="215">
        <v>15</v>
      </c>
      <c r="D2940" s="334" t="s">
        <v>2863</v>
      </c>
      <c r="E2940" s="334" t="s">
        <v>5718</v>
      </c>
      <c r="F2940" s="75">
        <v>1.8798961741453371</v>
      </c>
      <c r="G2940" s="75">
        <v>1.7803014416942119E-2</v>
      </c>
      <c r="H2940" s="112">
        <v>0.27413386402915102</v>
      </c>
      <c r="I2940" s="112">
        <v>-1.7495064564660898</v>
      </c>
      <c r="J2940" s="334" t="s">
        <v>8626</v>
      </c>
      <c r="K2940" s="334" t="s">
        <v>4968</v>
      </c>
      <c r="O2940" s="44" t="s">
        <v>3378</v>
      </c>
      <c r="P2940" s="75" t="s">
        <v>5336</v>
      </c>
    </row>
    <row r="2941" spans="1:16" ht="13" customHeight="1" x14ac:dyDescent="0.15">
      <c r="A2941" s="44">
        <v>2940</v>
      </c>
      <c r="B2941" s="215" t="s">
        <v>6</v>
      </c>
      <c r="C2941" s="215">
        <v>15</v>
      </c>
      <c r="D2941" s="334" t="s">
        <v>2863</v>
      </c>
      <c r="E2941" s="334" t="s">
        <v>5718</v>
      </c>
      <c r="F2941" s="75">
        <v>2.6272272899231695</v>
      </c>
      <c r="G2941" s="75">
        <v>1.075433023841391E-2</v>
      </c>
      <c r="H2941" s="112">
        <v>0.41949764663053474</v>
      </c>
      <c r="I2941" s="112">
        <v>-1.9684166315636786</v>
      </c>
      <c r="J2941" s="334" t="s">
        <v>8626</v>
      </c>
      <c r="K2941" s="334" t="s">
        <v>4968</v>
      </c>
      <c r="O2941" s="44" t="s">
        <v>3378</v>
      </c>
      <c r="P2941" s="75" t="s">
        <v>5336</v>
      </c>
    </row>
    <row r="2942" spans="1:16" ht="13" customHeight="1" x14ac:dyDescent="0.15">
      <c r="A2942" s="44">
        <v>2941</v>
      </c>
      <c r="B2942" s="215" t="s">
        <v>6</v>
      </c>
      <c r="C2942" s="215">
        <v>15</v>
      </c>
      <c r="D2942" s="334" t="s">
        <v>2863</v>
      </c>
      <c r="E2942" s="334" t="s">
        <v>5718</v>
      </c>
      <c r="F2942" s="75">
        <v>3.0143505311872429</v>
      </c>
      <c r="G2942" s="75">
        <v>9.7320696615504857E-3</v>
      </c>
      <c r="H2942" s="112">
        <v>0.47919375392040875</v>
      </c>
      <c r="I2942" s="112">
        <v>-2.0117947910771523</v>
      </c>
      <c r="J2942" s="334" t="s">
        <v>8626</v>
      </c>
      <c r="K2942" s="334" t="s">
        <v>4968</v>
      </c>
      <c r="O2942" s="44" t="s">
        <v>3378</v>
      </c>
      <c r="P2942" s="75" t="s">
        <v>5336</v>
      </c>
    </row>
    <row r="2943" spans="1:16" ht="13" customHeight="1" x14ac:dyDescent="0.15">
      <c r="A2943" s="44">
        <v>2942</v>
      </c>
      <c r="B2943" s="215" t="s">
        <v>6</v>
      </c>
      <c r="C2943" s="215">
        <v>15</v>
      </c>
      <c r="D2943" s="334" t="s">
        <v>2863</v>
      </c>
      <c r="E2943" s="334" t="s">
        <v>5718</v>
      </c>
      <c r="F2943" s="75">
        <v>3.2868337989281562</v>
      </c>
      <c r="G2943" s="75">
        <v>1.4821994666993845E-2</v>
      </c>
      <c r="H2943" s="112">
        <v>0.51677774422969891</v>
      </c>
      <c r="I2943" s="112">
        <v>-1.8290933473299162</v>
      </c>
      <c r="J2943" s="334" t="s">
        <v>8626</v>
      </c>
      <c r="K2943" s="334" t="s">
        <v>4968</v>
      </c>
      <c r="O2943" s="44" t="s">
        <v>3378</v>
      </c>
      <c r="P2943" s="75" t="s">
        <v>5336</v>
      </c>
    </row>
    <row r="2944" spans="1:16" ht="13" customHeight="1" x14ac:dyDescent="0.15">
      <c r="A2944" s="44">
        <v>2943</v>
      </c>
      <c r="B2944" s="215" t="s">
        <v>6</v>
      </c>
      <c r="C2944" s="215">
        <v>15</v>
      </c>
      <c r="D2944" s="334" t="s">
        <v>2863</v>
      </c>
      <c r="E2944" s="334" t="s">
        <v>5718</v>
      </c>
      <c r="F2944" s="75">
        <v>3.8964456591948875</v>
      </c>
      <c r="G2944" s="75">
        <v>1.6628810298550293E-2</v>
      </c>
      <c r="H2944" s="112">
        <v>0.59066862383803564</v>
      </c>
      <c r="I2944" s="112">
        <v>-1.7791388210905912</v>
      </c>
      <c r="J2944" s="334" t="s">
        <v>8626</v>
      </c>
      <c r="K2944" s="334" t="s">
        <v>4968</v>
      </c>
      <c r="O2944" s="44" t="s">
        <v>3378</v>
      </c>
      <c r="P2944" s="75" t="s">
        <v>5336</v>
      </c>
    </row>
    <row r="2945" spans="1:16" s="75" customFormat="1" ht="13" customHeight="1" x14ac:dyDescent="0.15">
      <c r="A2945" s="44">
        <v>2944</v>
      </c>
      <c r="B2945" s="215" t="s">
        <v>6</v>
      </c>
      <c r="C2945" s="215">
        <v>18</v>
      </c>
      <c r="D2945" s="75" t="s">
        <v>2864</v>
      </c>
      <c r="E2945" s="75" t="s">
        <v>10430</v>
      </c>
      <c r="F2945" s="75">
        <v>86</v>
      </c>
      <c r="G2945" s="75">
        <v>61</v>
      </c>
      <c r="H2945" s="75">
        <v>1.9344984512435677</v>
      </c>
      <c r="I2945" s="75">
        <v>1.7853298350107671</v>
      </c>
      <c r="J2945" s="75" t="s">
        <v>11123</v>
      </c>
      <c r="K2945" s="334" t="s">
        <v>5098</v>
      </c>
      <c r="L2945" s="75">
        <v>28.37</v>
      </c>
      <c r="M2945" s="75">
        <v>75.599999999999994</v>
      </c>
      <c r="O2945" s="44" t="s">
        <v>3523</v>
      </c>
      <c r="P2945" s="75" t="s">
        <v>5336</v>
      </c>
    </row>
    <row r="2946" spans="1:16" s="75" customFormat="1" ht="13" customHeight="1" x14ac:dyDescent="0.15">
      <c r="A2946" s="44">
        <v>2945</v>
      </c>
      <c r="B2946" s="215" t="s">
        <v>6</v>
      </c>
      <c r="C2946" s="215">
        <v>18</v>
      </c>
      <c r="D2946" s="75" t="s">
        <v>2865</v>
      </c>
      <c r="E2946" s="75" t="s">
        <v>4105</v>
      </c>
      <c r="F2946" s="75">
        <v>873</v>
      </c>
      <c r="G2946" s="75">
        <v>399</v>
      </c>
      <c r="H2946" s="75">
        <v>2.9410142437055695</v>
      </c>
      <c r="I2946" s="75">
        <v>2.6009728956867484</v>
      </c>
      <c r="J2946" s="75" t="s">
        <v>10382</v>
      </c>
      <c r="K2946" s="334" t="s">
        <v>5098</v>
      </c>
      <c r="L2946" s="75">
        <v>23.33</v>
      </c>
      <c r="M2946" s="75">
        <v>75.05</v>
      </c>
      <c r="O2946" s="44" t="s">
        <v>3523</v>
      </c>
      <c r="P2946" s="75" t="s">
        <v>5336</v>
      </c>
    </row>
    <row r="2947" spans="1:16" s="75" customFormat="1" ht="13" customHeight="1" x14ac:dyDescent="0.15">
      <c r="A2947" s="44">
        <v>2946</v>
      </c>
      <c r="B2947" s="215" t="s">
        <v>6</v>
      </c>
      <c r="C2947" s="215">
        <v>18</v>
      </c>
      <c r="D2947" s="75" t="s">
        <v>2865</v>
      </c>
      <c r="E2947" s="75" t="s">
        <v>10965</v>
      </c>
      <c r="F2947" s="75">
        <v>333</v>
      </c>
      <c r="G2947" s="75">
        <v>497</v>
      </c>
      <c r="H2947" s="75">
        <v>2.5224442335063197</v>
      </c>
      <c r="I2947" s="75">
        <v>2.6963563887333319</v>
      </c>
      <c r="J2947" s="75" t="s">
        <v>10382</v>
      </c>
      <c r="K2947" s="334" t="s">
        <v>5098</v>
      </c>
      <c r="L2947" s="75">
        <v>25.44</v>
      </c>
      <c r="M2947" s="75">
        <v>78.569999999999993</v>
      </c>
      <c r="O2947" s="44" t="s">
        <v>3523</v>
      </c>
      <c r="P2947" s="75" t="s">
        <v>5336</v>
      </c>
    </row>
    <row r="2948" spans="1:16" s="75" customFormat="1" ht="13" customHeight="1" x14ac:dyDescent="0.15">
      <c r="A2948" s="44">
        <v>2947</v>
      </c>
      <c r="B2948" s="215" t="s">
        <v>6</v>
      </c>
      <c r="C2948" s="215">
        <v>18</v>
      </c>
      <c r="D2948" s="75" t="s">
        <v>2864</v>
      </c>
      <c r="E2948" s="75" t="s">
        <v>10966</v>
      </c>
      <c r="F2948" s="75">
        <v>1040</v>
      </c>
      <c r="G2948" s="75">
        <v>785</v>
      </c>
      <c r="H2948" s="75">
        <v>3.0170333392987803</v>
      </c>
      <c r="I2948" s="75">
        <v>2.8948696567452528</v>
      </c>
      <c r="J2948" s="75" t="s">
        <v>10382</v>
      </c>
      <c r="K2948" s="334" t="s">
        <v>5098</v>
      </c>
      <c r="L2948" s="75">
        <v>30</v>
      </c>
      <c r="M2948" s="75">
        <v>76.45</v>
      </c>
      <c r="O2948" s="44" t="s">
        <v>3523</v>
      </c>
      <c r="P2948" s="75" t="s">
        <v>5336</v>
      </c>
    </row>
    <row r="2949" spans="1:16" s="75" customFormat="1" ht="13" customHeight="1" x14ac:dyDescent="0.15">
      <c r="A2949" s="44">
        <v>2948</v>
      </c>
      <c r="B2949" s="215" t="s">
        <v>6</v>
      </c>
      <c r="C2949" s="215">
        <v>18</v>
      </c>
      <c r="D2949" s="75" t="s">
        <v>2891</v>
      </c>
      <c r="E2949" s="75" t="s">
        <v>3849</v>
      </c>
      <c r="F2949" s="75">
        <v>925</v>
      </c>
      <c r="G2949" s="75">
        <v>464</v>
      </c>
      <c r="H2949" s="75">
        <v>2.9661417327390325</v>
      </c>
      <c r="I2949" s="75">
        <v>2.6665179805548807</v>
      </c>
      <c r="J2949" s="75" t="s">
        <v>10382</v>
      </c>
      <c r="K2949" s="334" t="s">
        <v>5098</v>
      </c>
      <c r="L2949" s="75">
        <v>23.4</v>
      </c>
      <c r="M2949" s="75">
        <v>75.7</v>
      </c>
      <c r="O2949" s="44" t="s">
        <v>3523</v>
      </c>
      <c r="P2949" s="75" t="s">
        <v>5336</v>
      </c>
    </row>
    <row r="2950" spans="1:16" s="75" customFormat="1" ht="13" customHeight="1" x14ac:dyDescent="0.15">
      <c r="A2950" s="44">
        <v>2949</v>
      </c>
      <c r="B2950" s="215" t="s">
        <v>6</v>
      </c>
      <c r="C2950" s="215">
        <v>18</v>
      </c>
      <c r="D2950" s="75" t="s">
        <v>3043</v>
      </c>
      <c r="E2950" s="75" t="s">
        <v>11152</v>
      </c>
      <c r="F2950" s="75">
        <v>1520</v>
      </c>
      <c r="G2950" s="75">
        <v>269</v>
      </c>
      <c r="H2950" s="75">
        <v>3.1818435879447726</v>
      </c>
      <c r="I2950" s="75">
        <v>2.4297522800024081</v>
      </c>
      <c r="J2950" s="75" t="s">
        <v>10382</v>
      </c>
      <c r="K2950" s="334" t="s">
        <v>5098</v>
      </c>
      <c r="L2950" s="75">
        <v>44</v>
      </c>
      <c r="M2950" s="75">
        <v>-101.9</v>
      </c>
      <c r="O2950" s="44" t="s">
        <v>3523</v>
      </c>
      <c r="P2950" s="75" t="s">
        <v>5336</v>
      </c>
    </row>
    <row r="2951" spans="1:16" s="75" customFormat="1" ht="13" customHeight="1" x14ac:dyDescent="0.15">
      <c r="A2951" s="44">
        <v>2950</v>
      </c>
      <c r="B2951" s="215" t="s">
        <v>6</v>
      </c>
      <c r="C2951" s="215">
        <v>18</v>
      </c>
      <c r="D2951" s="75" t="s">
        <v>2894</v>
      </c>
      <c r="E2951" s="75" t="s">
        <v>11045</v>
      </c>
      <c r="F2951" s="75">
        <v>1381</v>
      </c>
      <c r="G2951" s="75">
        <v>937</v>
      </c>
      <c r="H2951" s="75">
        <v>3.1401936785786311</v>
      </c>
      <c r="I2951" s="75">
        <v>2.9717395908877782</v>
      </c>
      <c r="J2951" s="75" t="s">
        <v>10382</v>
      </c>
      <c r="K2951" s="334" t="s">
        <v>5098</v>
      </c>
      <c r="L2951" s="75">
        <v>23.82</v>
      </c>
      <c r="M2951" s="75">
        <v>78.739999999999995</v>
      </c>
      <c r="O2951" s="44" t="s">
        <v>3523</v>
      </c>
      <c r="P2951" s="75" t="s">
        <v>5336</v>
      </c>
    </row>
    <row r="2952" spans="1:16" s="75" customFormat="1" ht="13" customHeight="1" x14ac:dyDescent="0.15">
      <c r="A2952" s="44">
        <v>2951</v>
      </c>
      <c r="B2952" s="215" t="s">
        <v>6</v>
      </c>
      <c r="C2952" s="215">
        <v>18</v>
      </c>
      <c r="D2952" s="75" t="s">
        <v>2966</v>
      </c>
      <c r="E2952" s="75" t="s">
        <v>10386</v>
      </c>
      <c r="F2952" s="75">
        <v>1956</v>
      </c>
      <c r="G2952" s="75">
        <v>496</v>
      </c>
      <c r="H2952" s="75">
        <v>3.2913688504515828</v>
      </c>
      <c r="I2952" s="75">
        <v>2.6954816764901977</v>
      </c>
      <c r="J2952" s="75" t="s">
        <v>10382</v>
      </c>
      <c r="K2952" s="334" t="s">
        <v>5098</v>
      </c>
      <c r="L2952" s="75">
        <v>-40</v>
      </c>
      <c r="M2952" s="75">
        <v>-63</v>
      </c>
      <c r="O2952" s="44" t="s">
        <v>3523</v>
      </c>
      <c r="P2952" s="75" t="s">
        <v>5336</v>
      </c>
    </row>
    <row r="2953" spans="1:16" s="75" customFormat="1" ht="13" customHeight="1" x14ac:dyDescent="0.15">
      <c r="A2953" s="44">
        <v>2952</v>
      </c>
      <c r="B2953" s="215" t="s">
        <v>6</v>
      </c>
      <c r="C2953" s="215">
        <v>18</v>
      </c>
      <c r="D2953" s="75" t="s">
        <v>3043</v>
      </c>
      <c r="E2953" s="75" t="s">
        <v>10918</v>
      </c>
      <c r="F2953" s="75">
        <v>2383</v>
      </c>
      <c r="G2953" s="75">
        <v>677</v>
      </c>
      <c r="H2953" s="75">
        <v>3.3771240423464559</v>
      </c>
      <c r="I2953" s="75">
        <v>2.8305886686851442</v>
      </c>
      <c r="J2953" s="75" t="s">
        <v>10382</v>
      </c>
      <c r="K2953" s="334" t="s">
        <v>5098</v>
      </c>
      <c r="L2953" s="75">
        <v>50.79</v>
      </c>
      <c r="M2953" s="75">
        <v>-107.9</v>
      </c>
      <c r="O2953" s="44" t="s">
        <v>3523</v>
      </c>
      <c r="P2953" s="75" t="s">
        <v>5336</v>
      </c>
    </row>
    <row r="2954" spans="1:16" s="75" customFormat="1" ht="13" customHeight="1" x14ac:dyDescent="0.15">
      <c r="A2954" s="44">
        <v>2953</v>
      </c>
      <c r="B2954" s="215" t="s">
        <v>6</v>
      </c>
      <c r="C2954" s="215">
        <v>18</v>
      </c>
      <c r="D2954" s="75" t="s">
        <v>3043</v>
      </c>
      <c r="E2954" s="75" t="s">
        <v>10936</v>
      </c>
      <c r="F2954" s="75">
        <v>2383</v>
      </c>
      <c r="G2954" s="75">
        <v>288</v>
      </c>
      <c r="H2954" s="75">
        <v>3.3771240423464559</v>
      </c>
      <c r="I2954" s="75">
        <v>2.459392487759231</v>
      </c>
      <c r="J2954" s="75" t="s">
        <v>10382</v>
      </c>
      <c r="K2954" s="334" t="s">
        <v>5098</v>
      </c>
      <c r="L2954" s="75">
        <v>38.880000000000003</v>
      </c>
      <c r="M2954" s="75">
        <v>-99.36</v>
      </c>
      <c r="O2954" s="44" t="s">
        <v>3523</v>
      </c>
      <c r="P2954" s="75" t="s">
        <v>5336</v>
      </c>
    </row>
    <row r="2955" spans="1:16" s="75" customFormat="1" ht="13" customHeight="1" x14ac:dyDescent="0.15">
      <c r="A2955" s="44">
        <v>2954</v>
      </c>
      <c r="B2955" s="215" t="s">
        <v>6</v>
      </c>
      <c r="C2955" s="215">
        <v>18</v>
      </c>
      <c r="D2955" s="75" t="s">
        <v>3043</v>
      </c>
      <c r="E2955" s="75" t="s">
        <v>10935</v>
      </c>
      <c r="F2955" s="75">
        <v>2168</v>
      </c>
      <c r="G2955" s="75">
        <v>391</v>
      </c>
      <c r="H2955" s="75">
        <v>3.3360592778663491</v>
      </c>
      <c r="I2955" s="75">
        <v>2.5921767573958667</v>
      </c>
      <c r="J2955" s="75" t="s">
        <v>10382</v>
      </c>
      <c r="K2955" s="334" t="s">
        <v>5098</v>
      </c>
      <c r="L2955" s="75">
        <v>46.89</v>
      </c>
      <c r="M2955" s="75">
        <v>-102.79</v>
      </c>
      <c r="O2955" s="44" t="s">
        <v>3523</v>
      </c>
      <c r="P2955" s="75" t="s">
        <v>5336</v>
      </c>
    </row>
    <row r="2956" spans="1:16" s="75" customFormat="1" ht="13" customHeight="1" x14ac:dyDescent="0.15">
      <c r="A2956" s="44">
        <v>2955</v>
      </c>
      <c r="B2956" s="215" t="s">
        <v>6</v>
      </c>
      <c r="C2956" s="215">
        <v>18</v>
      </c>
      <c r="D2956" s="75" t="s">
        <v>2967</v>
      </c>
      <c r="E2956" s="75" t="s">
        <v>10860</v>
      </c>
      <c r="F2956" s="75">
        <v>1642</v>
      </c>
      <c r="G2956" s="75">
        <v>350</v>
      </c>
      <c r="H2956" s="75">
        <v>3.215373152783422</v>
      </c>
      <c r="I2956" s="75">
        <v>2.5440680443502757</v>
      </c>
      <c r="J2956" s="75" t="s">
        <v>10382</v>
      </c>
      <c r="K2956" s="334" t="s">
        <v>5098</v>
      </c>
      <c r="L2956" s="75">
        <v>42</v>
      </c>
      <c r="M2956" s="75">
        <v>44</v>
      </c>
      <c r="O2956" s="44" t="s">
        <v>3523</v>
      </c>
      <c r="P2956" s="75" t="s">
        <v>5336</v>
      </c>
    </row>
    <row r="2957" spans="1:16" s="75" customFormat="1" ht="13" customHeight="1" x14ac:dyDescent="0.15">
      <c r="A2957" s="44">
        <v>2956</v>
      </c>
      <c r="B2957" s="215" t="s">
        <v>6</v>
      </c>
      <c r="C2957" s="215">
        <v>18</v>
      </c>
      <c r="D2957" s="75" t="s">
        <v>2968</v>
      </c>
      <c r="E2957" s="75" t="s">
        <v>11125</v>
      </c>
      <c r="F2957" s="75">
        <v>900</v>
      </c>
      <c r="G2957" s="75">
        <v>998</v>
      </c>
      <c r="H2957" s="75">
        <v>2.9542425094393248</v>
      </c>
      <c r="I2957" s="75">
        <v>2.999130541287371</v>
      </c>
      <c r="J2957" s="75" t="s">
        <v>10382</v>
      </c>
      <c r="K2957" s="334" t="s">
        <v>5098</v>
      </c>
      <c r="L2957" s="75">
        <v>30</v>
      </c>
      <c r="M2957" s="75">
        <v>76.45</v>
      </c>
      <c r="O2957" s="44" t="s">
        <v>3523</v>
      </c>
      <c r="P2957" s="75" t="s">
        <v>5336</v>
      </c>
    </row>
    <row r="2958" spans="1:16" s="75" customFormat="1" ht="13" customHeight="1" x14ac:dyDescent="0.15">
      <c r="A2958" s="44">
        <v>2957</v>
      </c>
      <c r="B2958" s="215" t="s">
        <v>6</v>
      </c>
      <c r="C2958" s="215">
        <v>18</v>
      </c>
      <c r="D2958" s="75" t="s">
        <v>2969</v>
      </c>
      <c r="E2958" s="75" t="s">
        <v>10966</v>
      </c>
      <c r="F2958" s="75">
        <v>2868</v>
      </c>
      <c r="G2958" s="75">
        <v>1592</v>
      </c>
      <c r="H2958" s="75">
        <v>3.4575791469957626</v>
      </c>
      <c r="I2958" s="75">
        <v>3.2019430634016501</v>
      </c>
      <c r="J2958" s="75" t="s">
        <v>10382</v>
      </c>
      <c r="K2958" s="334" t="s">
        <v>5098</v>
      </c>
      <c r="L2958" s="75">
        <v>30</v>
      </c>
      <c r="M2958" s="75">
        <v>76.45</v>
      </c>
      <c r="O2958" s="44" t="s">
        <v>3523</v>
      </c>
      <c r="P2958" s="75" t="s">
        <v>5336</v>
      </c>
    </row>
    <row r="2959" spans="1:16" s="75" customFormat="1" ht="13" customHeight="1" x14ac:dyDescent="0.15">
      <c r="A2959" s="44">
        <v>2958</v>
      </c>
      <c r="B2959" s="215" t="s">
        <v>6</v>
      </c>
      <c r="C2959" s="215">
        <v>18</v>
      </c>
      <c r="D2959" s="75" t="s">
        <v>2864</v>
      </c>
      <c r="E2959" s="75" t="s">
        <v>10966</v>
      </c>
      <c r="F2959" s="75">
        <v>1167</v>
      </c>
      <c r="G2959" s="75">
        <v>1131</v>
      </c>
      <c r="H2959" s="75">
        <v>3.0670708560453703</v>
      </c>
      <c r="I2959" s="75">
        <v>3.0534626049254552</v>
      </c>
      <c r="J2959" s="75" t="s">
        <v>10382</v>
      </c>
      <c r="K2959" s="334" t="s">
        <v>5098</v>
      </c>
      <c r="L2959" s="75">
        <v>30</v>
      </c>
      <c r="M2959" s="75">
        <v>76.45</v>
      </c>
      <c r="O2959" s="44" t="s">
        <v>3523</v>
      </c>
      <c r="P2959" s="75" t="s">
        <v>5336</v>
      </c>
    </row>
    <row r="2960" spans="1:16" s="75" customFormat="1" ht="13" customHeight="1" x14ac:dyDescent="0.15">
      <c r="A2960" s="44">
        <v>2959</v>
      </c>
      <c r="B2960" s="215" t="s">
        <v>6</v>
      </c>
      <c r="C2960" s="215">
        <v>18</v>
      </c>
      <c r="D2960" s="75" t="s">
        <v>2962</v>
      </c>
      <c r="E2960" s="75" t="s">
        <v>10976</v>
      </c>
      <c r="F2960" s="75">
        <v>1282</v>
      </c>
      <c r="G2960" s="75">
        <v>1161</v>
      </c>
      <c r="H2960" s="75">
        <v>3.1078880251827985</v>
      </c>
      <c r="I2960" s="75">
        <v>3.064832219738574</v>
      </c>
      <c r="J2960" s="75" t="s">
        <v>10382</v>
      </c>
      <c r="K2960" s="334" t="s">
        <v>5098</v>
      </c>
      <c r="L2960" s="75">
        <v>25.05</v>
      </c>
      <c r="M2960" s="75">
        <v>83.05</v>
      </c>
      <c r="O2960" s="44" t="s">
        <v>3523</v>
      </c>
      <c r="P2960" s="75" t="s">
        <v>5336</v>
      </c>
    </row>
    <row r="2961" spans="1:16" s="75" customFormat="1" ht="13" customHeight="1" x14ac:dyDescent="0.15">
      <c r="A2961" s="44">
        <v>2960</v>
      </c>
      <c r="B2961" s="215" t="s">
        <v>6</v>
      </c>
      <c r="C2961" s="215">
        <v>18</v>
      </c>
      <c r="D2961" s="75" t="s">
        <v>2924</v>
      </c>
      <c r="E2961" s="75" t="s">
        <v>10874</v>
      </c>
      <c r="F2961" s="75">
        <v>4800</v>
      </c>
      <c r="G2961" s="75">
        <v>3670</v>
      </c>
      <c r="H2961" s="75">
        <v>3.6812412373755872</v>
      </c>
      <c r="I2961" s="75">
        <v>3.5646660642520893</v>
      </c>
      <c r="J2961" s="75" t="s">
        <v>10382</v>
      </c>
      <c r="K2961" s="334" t="s">
        <v>5098</v>
      </c>
      <c r="L2961" s="75">
        <v>-54.6</v>
      </c>
      <c r="M2961" s="75">
        <v>158.9</v>
      </c>
      <c r="O2961" s="44" t="s">
        <v>3523</v>
      </c>
      <c r="P2961" s="75" t="s">
        <v>5336</v>
      </c>
    </row>
    <row r="2962" spans="1:16" s="75" customFormat="1" ht="13" customHeight="1" x14ac:dyDescent="0.15">
      <c r="A2962" s="44">
        <v>2961</v>
      </c>
      <c r="B2962" s="215" t="s">
        <v>6</v>
      </c>
      <c r="C2962" s="215">
        <v>18</v>
      </c>
      <c r="D2962" s="75" t="s">
        <v>2925</v>
      </c>
      <c r="E2962" s="75" t="s">
        <v>10534</v>
      </c>
      <c r="F2962" s="75">
        <v>160</v>
      </c>
      <c r="G2962" s="75">
        <v>247</v>
      </c>
      <c r="H2962" s="75">
        <v>2.2041199826559246</v>
      </c>
      <c r="I2962" s="75">
        <v>2.3926969532596658</v>
      </c>
      <c r="J2962" s="75" t="s">
        <v>10518</v>
      </c>
      <c r="K2962" s="334" t="s">
        <v>5098</v>
      </c>
      <c r="L2962" s="75">
        <v>22.02</v>
      </c>
      <c r="M2962" s="75">
        <v>69.599999999999994</v>
      </c>
      <c r="O2962" s="44" t="s">
        <v>3523</v>
      </c>
      <c r="P2962" s="75" t="s">
        <v>5336</v>
      </c>
    </row>
    <row r="2963" spans="1:16" s="75" customFormat="1" ht="13" customHeight="1" x14ac:dyDescent="0.15">
      <c r="A2963" s="44">
        <v>2962</v>
      </c>
      <c r="B2963" s="215" t="s">
        <v>6</v>
      </c>
      <c r="C2963" s="215">
        <v>18</v>
      </c>
      <c r="D2963" s="75" t="s">
        <v>2926</v>
      </c>
      <c r="E2963" s="75" t="s">
        <v>10534</v>
      </c>
      <c r="F2963" s="75">
        <v>52</v>
      </c>
      <c r="G2963" s="75">
        <v>96</v>
      </c>
      <c r="H2963" s="75">
        <v>1.7160033436347992</v>
      </c>
      <c r="I2963" s="75">
        <v>1.9822712330395684</v>
      </c>
      <c r="J2963" s="75" t="s">
        <v>10518</v>
      </c>
      <c r="K2963" s="334" t="s">
        <v>5098</v>
      </c>
      <c r="L2963" s="75">
        <v>22.02</v>
      </c>
      <c r="M2963" s="75">
        <v>69.599999999999994</v>
      </c>
      <c r="O2963" s="44" t="s">
        <v>3523</v>
      </c>
      <c r="P2963" s="75" t="s">
        <v>5336</v>
      </c>
    </row>
    <row r="2964" spans="1:16" s="75" customFormat="1" ht="13" customHeight="1" x14ac:dyDescent="0.15">
      <c r="A2964" s="44">
        <v>2963</v>
      </c>
      <c r="B2964" s="215" t="s">
        <v>6</v>
      </c>
      <c r="C2964" s="215">
        <v>18</v>
      </c>
      <c r="D2964" s="75" t="s">
        <v>2927</v>
      </c>
      <c r="E2964" s="75" t="s">
        <v>10534</v>
      </c>
      <c r="F2964" s="75">
        <v>67</v>
      </c>
      <c r="G2964" s="75">
        <v>137</v>
      </c>
      <c r="H2964" s="75">
        <v>1.8260748027008264</v>
      </c>
      <c r="I2964" s="75">
        <v>2.1367205671564067</v>
      </c>
      <c r="J2964" s="75" t="s">
        <v>10518</v>
      </c>
      <c r="K2964" s="334" t="s">
        <v>5098</v>
      </c>
      <c r="L2964" s="75">
        <v>22.02</v>
      </c>
      <c r="M2964" s="75">
        <v>69.599999999999994</v>
      </c>
      <c r="O2964" s="44" t="s">
        <v>3523</v>
      </c>
      <c r="P2964" s="75" t="s">
        <v>5336</v>
      </c>
    </row>
    <row r="2965" spans="1:16" s="75" customFormat="1" ht="13" customHeight="1" x14ac:dyDescent="0.15">
      <c r="A2965" s="44">
        <v>2964</v>
      </c>
      <c r="B2965" s="215" t="s">
        <v>6</v>
      </c>
      <c r="C2965" s="215">
        <v>18</v>
      </c>
      <c r="D2965" s="75" t="s">
        <v>2928</v>
      </c>
      <c r="E2965" s="75" t="s">
        <v>10519</v>
      </c>
      <c r="F2965" s="75">
        <v>1040</v>
      </c>
      <c r="G2965" s="75">
        <v>785</v>
      </c>
      <c r="H2965" s="75">
        <v>3.0170333392987803</v>
      </c>
      <c r="I2965" s="75">
        <v>2.8948696567452528</v>
      </c>
      <c r="J2965" s="75" t="s">
        <v>10518</v>
      </c>
      <c r="K2965" s="334" t="s">
        <v>5098</v>
      </c>
      <c r="L2965" s="75">
        <v>30</v>
      </c>
      <c r="M2965" s="75">
        <v>76.45</v>
      </c>
      <c r="O2965" s="44" t="s">
        <v>3523</v>
      </c>
      <c r="P2965" s="75" t="s">
        <v>5336</v>
      </c>
    </row>
    <row r="2966" spans="1:16" s="75" customFormat="1" ht="13" customHeight="1" x14ac:dyDescent="0.15">
      <c r="A2966" s="44">
        <v>2965</v>
      </c>
      <c r="B2966" s="215" t="s">
        <v>6</v>
      </c>
      <c r="C2966" s="215">
        <v>18</v>
      </c>
      <c r="D2966" s="75" t="s">
        <v>2929</v>
      </c>
      <c r="E2966" s="75" t="s">
        <v>10520</v>
      </c>
      <c r="F2966" s="75">
        <v>2368</v>
      </c>
      <c r="G2966" s="75">
        <v>1972</v>
      </c>
      <c r="H2966" s="75">
        <v>3.3743816980508821</v>
      </c>
      <c r="I2966" s="75">
        <v>3.2949069106051923</v>
      </c>
      <c r="J2966" s="75" t="s">
        <v>10518</v>
      </c>
      <c r="K2966" s="334" t="s">
        <v>5098</v>
      </c>
      <c r="L2966" s="75">
        <v>21.47</v>
      </c>
      <c r="M2966" s="75">
        <v>83.98</v>
      </c>
      <c r="O2966" s="44" t="s">
        <v>3523</v>
      </c>
      <c r="P2966" s="75" t="s">
        <v>5336</v>
      </c>
    </row>
    <row r="2967" spans="1:16" s="75" customFormat="1" ht="13" customHeight="1" x14ac:dyDescent="0.15">
      <c r="A2967" s="44">
        <v>2966</v>
      </c>
      <c r="B2967" s="215" t="s">
        <v>6</v>
      </c>
      <c r="C2967" s="215">
        <v>18</v>
      </c>
      <c r="D2967" s="75" t="s">
        <v>2930</v>
      </c>
      <c r="E2967" s="75" t="s">
        <v>10521</v>
      </c>
      <c r="F2967" s="75">
        <v>410</v>
      </c>
      <c r="G2967" s="75">
        <v>270</v>
      </c>
      <c r="H2967" s="75">
        <v>2.6127838567197355</v>
      </c>
      <c r="I2967" s="75">
        <v>2.4313637641589874</v>
      </c>
      <c r="J2967" s="75" t="s">
        <v>10518</v>
      </c>
      <c r="K2967" s="334" t="s">
        <v>5098</v>
      </c>
      <c r="L2967" s="75">
        <v>24.57</v>
      </c>
      <c r="M2967" s="75">
        <v>73.69</v>
      </c>
      <c r="O2967" s="44" t="s">
        <v>3523</v>
      </c>
      <c r="P2967" s="75" t="s">
        <v>5336</v>
      </c>
    </row>
    <row r="2968" spans="1:16" s="75" customFormat="1" ht="13" customHeight="1" x14ac:dyDescent="0.15">
      <c r="A2968" s="44">
        <v>2967</v>
      </c>
      <c r="B2968" s="215" t="s">
        <v>6</v>
      </c>
      <c r="C2968" s="215">
        <v>18</v>
      </c>
      <c r="D2968" s="75" t="s">
        <v>2930</v>
      </c>
      <c r="E2968" s="75" t="s">
        <v>10521</v>
      </c>
      <c r="F2968" s="75">
        <v>379</v>
      </c>
      <c r="G2968" s="75">
        <v>227</v>
      </c>
      <c r="H2968" s="75">
        <v>2.5786392099680722</v>
      </c>
      <c r="I2968" s="75">
        <v>2.3560258571931225</v>
      </c>
      <c r="J2968" s="75" t="s">
        <v>10518</v>
      </c>
      <c r="K2968" s="334" t="s">
        <v>5098</v>
      </c>
      <c r="L2968" s="75">
        <v>24.57</v>
      </c>
      <c r="M2968" s="75">
        <v>73.69</v>
      </c>
      <c r="O2968" s="44" t="s">
        <v>3523</v>
      </c>
      <c r="P2968" s="75" t="s">
        <v>5336</v>
      </c>
    </row>
    <row r="2969" spans="1:16" s="75" customFormat="1" ht="13" customHeight="1" x14ac:dyDescent="0.15">
      <c r="A2969" s="44">
        <v>2968</v>
      </c>
      <c r="B2969" s="215" t="s">
        <v>6</v>
      </c>
      <c r="C2969" s="215">
        <v>18</v>
      </c>
      <c r="D2969" s="75" t="s">
        <v>2930</v>
      </c>
      <c r="E2969" s="75" t="s">
        <v>10521</v>
      </c>
      <c r="F2969" s="75">
        <v>495</v>
      </c>
      <c r="G2969" s="75">
        <v>331</v>
      </c>
      <c r="H2969" s="75">
        <v>2.6946051989335689</v>
      </c>
      <c r="I2969" s="75">
        <v>2.5198279937757189</v>
      </c>
      <c r="J2969" s="75" t="s">
        <v>10518</v>
      </c>
      <c r="K2969" s="334" t="s">
        <v>5098</v>
      </c>
      <c r="L2969" s="75">
        <v>24.57</v>
      </c>
      <c r="M2969" s="75">
        <v>73.69</v>
      </c>
      <c r="O2969" s="44" t="s">
        <v>3523</v>
      </c>
      <c r="P2969" s="75" t="s">
        <v>5336</v>
      </c>
    </row>
    <row r="2970" spans="1:16" s="75" customFormat="1" ht="13" customHeight="1" x14ac:dyDescent="0.15">
      <c r="A2970" s="44">
        <v>2969</v>
      </c>
      <c r="B2970" s="215" t="s">
        <v>6</v>
      </c>
      <c r="C2970" s="215">
        <v>18</v>
      </c>
      <c r="D2970" s="75" t="s">
        <v>2930</v>
      </c>
      <c r="E2970" s="75" t="s">
        <v>10521</v>
      </c>
      <c r="F2970" s="75">
        <v>346</v>
      </c>
      <c r="G2970" s="75">
        <v>192</v>
      </c>
      <c r="H2970" s="75">
        <v>2.5390760987927767</v>
      </c>
      <c r="I2970" s="75">
        <v>2.2833012287035497</v>
      </c>
      <c r="J2970" s="75" t="s">
        <v>10518</v>
      </c>
      <c r="K2970" s="334" t="s">
        <v>5098</v>
      </c>
      <c r="L2970" s="75">
        <v>24.57</v>
      </c>
      <c r="M2970" s="75">
        <v>73.69</v>
      </c>
      <c r="O2970" s="44" t="s">
        <v>3523</v>
      </c>
      <c r="P2970" s="75" t="s">
        <v>5336</v>
      </c>
    </row>
    <row r="2971" spans="1:16" s="75" customFormat="1" ht="13" customHeight="1" x14ac:dyDescent="0.15">
      <c r="A2971" s="44">
        <v>2970</v>
      </c>
      <c r="B2971" s="215" t="s">
        <v>6</v>
      </c>
      <c r="C2971" s="215">
        <v>18</v>
      </c>
      <c r="D2971" s="75" t="s">
        <v>2931</v>
      </c>
      <c r="E2971" s="75" t="s">
        <v>10522</v>
      </c>
      <c r="F2971" s="75">
        <v>788</v>
      </c>
      <c r="G2971" s="75">
        <v>1377</v>
      </c>
      <c r="H2971" s="75">
        <v>2.8965262174895554</v>
      </c>
      <c r="I2971" s="75">
        <v>3.1389339402569236</v>
      </c>
      <c r="J2971" s="75" t="s">
        <v>10518</v>
      </c>
      <c r="K2971" s="334" t="s">
        <v>5098</v>
      </c>
      <c r="L2971" s="75">
        <v>25.05</v>
      </c>
      <c r="M2971" s="75">
        <v>83.05</v>
      </c>
      <c r="O2971" s="44" t="s">
        <v>3523</v>
      </c>
      <c r="P2971" s="75" t="s">
        <v>5336</v>
      </c>
    </row>
    <row r="2972" spans="1:16" s="75" customFormat="1" ht="13" customHeight="1" x14ac:dyDescent="0.15">
      <c r="A2972" s="44">
        <v>2971</v>
      </c>
      <c r="B2972" s="215" t="s">
        <v>6</v>
      </c>
      <c r="C2972" s="215">
        <v>18</v>
      </c>
      <c r="D2972" s="75" t="s">
        <v>2932</v>
      </c>
      <c r="E2972" s="75" t="s">
        <v>11032</v>
      </c>
      <c r="F2972" s="75">
        <v>2250</v>
      </c>
      <c r="G2972" s="75">
        <v>1140</v>
      </c>
      <c r="H2972" s="75">
        <v>3.3521825181113627</v>
      </c>
      <c r="I2972" s="75">
        <v>3.0569048513364727</v>
      </c>
      <c r="J2972" s="75" t="s">
        <v>11033</v>
      </c>
      <c r="K2972" s="334" t="s">
        <v>5098</v>
      </c>
      <c r="O2972" s="44" t="s">
        <v>3523</v>
      </c>
      <c r="P2972" s="75" t="s">
        <v>5336</v>
      </c>
    </row>
    <row r="2973" spans="1:16" s="75" customFormat="1" ht="13" customHeight="1" x14ac:dyDescent="0.15">
      <c r="A2973" s="44">
        <v>2972</v>
      </c>
      <c r="B2973" s="215" t="s">
        <v>6</v>
      </c>
      <c r="C2973" s="215">
        <v>18</v>
      </c>
      <c r="D2973" s="75" t="s">
        <v>2932</v>
      </c>
      <c r="E2973" s="75" t="s">
        <v>10892</v>
      </c>
      <c r="F2973" s="75">
        <v>2170</v>
      </c>
      <c r="G2973" s="75">
        <v>1400</v>
      </c>
      <c r="H2973" s="75">
        <v>3.3364597338485296</v>
      </c>
      <c r="I2973" s="75">
        <v>3.1461280356782382</v>
      </c>
      <c r="J2973" s="75" t="s">
        <v>11248</v>
      </c>
      <c r="K2973" s="334" t="s">
        <v>5098</v>
      </c>
      <c r="L2973" s="75">
        <v>55.02</v>
      </c>
      <c r="M2973" s="75">
        <v>82.94</v>
      </c>
      <c r="O2973" s="44" t="s">
        <v>3523</v>
      </c>
      <c r="P2973" s="75" t="s">
        <v>5336</v>
      </c>
    </row>
    <row r="2974" spans="1:16" s="75" customFormat="1" ht="13" customHeight="1" x14ac:dyDescent="0.15">
      <c r="A2974" s="44">
        <v>2973</v>
      </c>
      <c r="B2974" s="215" t="s">
        <v>6</v>
      </c>
      <c r="C2974" s="215">
        <v>18</v>
      </c>
      <c r="D2974" s="75" t="s">
        <v>2933</v>
      </c>
      <c r="E2974" s="75" t="s">
        <v>11034</v>
      </c>
      <c r="F2974" s="75">
        <v>2760</v>
      </c>
      <c r="G2974" s="75">
        <v>3200</v>
      </c>
      <c r="H2974" s="75">
        <v>3.4409090820652177</v>
      </c>
      <c r="I2974" s="75">
        <v>3.5051499783199058</v>
      </c>
      <c r="J2974" s="75" t="s">
        <v>10462</v>
      </c>
      <c r="K2974" s="334" t="s">
        <v>5098</v>
      </c>
      <c r="L2974" s="75">
        <v>55.02</v>
      </c>
      <c r="M2974" s="75">
        <v>82.94</v>
      </c>
      <c r="O2974" s="44" t="s">
        <v>3523</v>
      </c>
      <c r="P2974" s="75" t="s">
        <v>5336</v>
      </c>
    </row>
    <row r="2975" spans="1:16" s="75" customFormat="1" ht="13" customHeight="1" x14ac:dyDescent="0.15">
      <c r="A2975" s="44">
        <v>2974</v>
      </c>
      <c r="B2975" s="215" t="s">
        <v>6</v>
      </c>
      <c r="C2975" s="215">
        <v>18</v>
      </c>
      <c r="D2975" s="75" t="s">
        <v>2693</v>
      </c>
      <c r="E2975" s="75" t="s">
        <v>11035</v>
      </c>
      <c r="F2975" s="75">
        <v>2020</v>
      </c>
      <c r="G2975" s="75">
        <v>1090</v>
      </c>
      <c r="H2975" s="75">
        <v>3.3053513694466239</v>
      </c>
      <c r="I2975" s="75">
        <v>3.0374264979406238</v>
      </c>
      <c r="J2975" s="75" t="s">
        <v>10462</v>
      </c>
      <c r="K2975" s="334" t="s">
        <v>5098</v>
      </c>
      <c r="L2975" s="75">
        <v>48.95</v>
      </c>
      <c r="M2975" s="75">
        <v>16.760000000000002</v>
      </c>
      <c r="O2975" s="44" t="s">
        <v>3523</v>
      </c>
      <c r="P2975" s="75" t="s">
        <v>5336</v>
      </c>
    </row>
    <row r="2976" spans="1:16" s="75" customFormat="1" ht="13" customHeight="1" x14ac:dyDescent="0.15">
      <c r="A2976" s="44">
        <v>2975</v>
      </c>
      <c r="B2976" s="215" t="s">
        <v>6</v>
      </c>
      <c r="C2976" s="215">
        <v>18</v>
      </c>
      <c r="D2976" s="75" t="s">
        <v>2694</v>
      </c>
      <c r="E2976" s="75" t="s">
        <v>11092</v>
      </c>
      <c r="F2976" s="75">
        <v>2200</v>
      </c>
      <c r="G2976" s="75">
        <v>730</v>
      </c>
      <c r="H2976" s="75">
        <v>3.3424226808222062</v>
      </c>
      <c r="I2976" s="75">
        <v>2.8633228601204559</v>
      </c>
      <c r="J2976" s="75" t="s">
        <v>10462</v>
      </c>
      <c r="K2976" s="334" t="s">
        <v>5098</v>
      </c>
      <c r="L2976" s="75">
        <v>52.64</v>
      </c>
      <c r="M2976" s="75">
        <v>41.43</v>
      </c>
      <c r="O2976" s="44" t="s">
        <v>3523</v>
      </c>
      <c r="P2976" s="75" t="s">
        <v>5336</v>
      </c>
    </row>
    <row r="2977" spans="1:16" s="75" customFormat="1" ht="13" customHeight="1" x14ac:dyDescent="0.15">
      <c r="A2977" s="44">
        <v>2976</v>
      </c>
      <c r="B2977" s="215" t="s">
        <v>6</v>
      </c>
      <c r="C2977" s="215">
        <v>18</v>
      </c>
      <c r="D2977" s="75" t="s">
        <v>2694</v>
      </c>
      <c r="E2977" s="75" t="s">
        <v>10892</v>
      </c>
      <c r="F2977" s="75">
        <v>800</v>
      </c>
      <c r="G2977" s="75">
        <v>270</v>
      </c>
      <c r="H2977" s="75">
        <v>2.9030899869919438</v>
      </c>
      <c r="I2977" s="75">
        <v>2.4313637641589874</v>
      </c>
      <c r="J2977" s="75" t="s">
        <v>10462</v>
      </c>
      <c r="K2977" s="334" t="s">
        <v>5098</v>
      </c>
      <c r="L2977" s="75">
        <v>55.02</v>
      </c>
      <c r="M2977" s="75">
        <v>82.94</v>
      </c>
      <c r="O2977" s="44" t="s">
        <v>3523</v>
      </c>
      <c r="P2977" s="75" t="s">
        <v>5336</v>
      </c>
    </row>
    <row r="2978" spans="1:16" s="75" customFormat="1" ht="13" customHeight="1" x14ac:dyDescent="0.15">
      <c r="A2978" s="44">
        <v>2977</v>
      </c>
      <c r="B2978" s="215" t="s">
        <v>6</v>
      </c>
      <c r="C2978" s="215">
        <v>18</v>
      </c>
      <c r="D2978" s="75" t="s">
        <v>2695</v>
      </c>
      <c r="E2978" s="75" t="s">
        <v>10319</v>
      </c>
      <c r="F2978" s="75">
        <v>1670</v>
      </c>
      <c r="G2978" s="75">
        <v>970</v>
      </c>
      <c r="H2978" s="75">
        <v>3.2227164711475833</v>
      </c>
      <c r="I2978" s="75">
        <v>2.9867717342662448</v>
      </c>
      <c r="J2978" s="75" t="s">
        <v>10462</v>
      </c>
      <c r="K2978" s="334" t="s">
        <v>5098</v>
      </c>
      <c r="L2978" s="75">
        <v>48.95</v>
      </c>
      <c r="M2978" s="75">
        <v>16.760000000000002</v>
      </c>
      <c r="O2978" s="44" t="s">
        <v>3523</v>
      </c>
      <c r="P2978" s="75" t="s">
        <v>5336</v>
      </c>
    </row>
    <row r="2979" spans="1:16" s="75" customFormat="1" ht="13" customHeight="1" x14ac:dyDescent="0.15">
      <c r="A2979" s="44">
        <v>2978</v>
      </c>
      <c r="B2979" s="215" t="s">
        <v>6</v>
      </c>
      <c r="C2979" s="215">
        <v>18</v>
      </c>
      <c r="D2979" s="75" t="s">
        <v>2696</v>
      </c>
      <c r="E2979" s="75" t="s">
        <v>10973</v>
      </c>
      <c r="F2979" s="75">
        <v>1820</v>
      </c>
      <c r="G2979" s="75">
        <v>960</v>
      </c>
      <c r="H2979" s="75">
        <v>3.2600713879850747</v>
      </c>
      <c r="I2979" s="75">
        <v>2.9822712330395684</v>
      </c>
      <c r="J2979" s="75" t="s">
        <v>10462</v>
      </c>
      <c r="K2979" s="334" t="s">
        <v>5098</v>
      </c>
      <c r="L2979" s="75">
        <v>60</v>
      </c>
      <c r="M2979" s="75">
        <v>30.17</v>
      </c>
      <c r="O2979" s="44" t="s">
        <v>3523</v>
      </c>
      <c r="P2979" s="75" t="s">
        <v>5336</v>
      </c>
    </row>
    <row r="2980" spans="1:16" s="75" customFormat="1" ht="13" customHeight="1" x14ac:dyDescent="0.15">
      <c r="A2980" s="44">
        <v>2979</v>
      </c>
      <c r="B2980" s="215" t="s">
        <v>6</v>
      </c>
      <c r="C2980" s="215">
        <v>18</v>
      </c>
      <c r="D2980" s="75" t="s">
        <v>2695</v>
      </c>
      <c r="E2980" s="75" t="s">
        <v>10974</v>
      </c>
      <c r="F2980" s="75">
        <v>1610</v>
      </c>
      <c r="G2980" s="75">
        <v>800</v>
      </c>
      <c r="H2980" s="75">
        <v>3.2068258760318495</v>
      </c>
      <c r="I2980" s="75">
        <v>2.9030899869919438</v>
      </c>
      <c r="J2980" s="75" t="s">
        <v>10462</v>
      </c>
      <c r="K2980" s="334" t="s">
        <v>5098</v>
      </c>
      <c r="L2980" s="75">
        <v>55.74</v>
      </c>
      <c r="M2980" s="75">
        <v>37.61</v>
      </c>
      <c r="O2980" s="44" t="s">
        <v>3523</v>
      </c>
      <c r="P2980" s="75" t="s">
        <v>5336</v>
      </c>
    </row>
    <row r="2981" spans="1:16" s="75" customFormat="1" ht="13" customHeight="1" x14ac:dyDescent="0.15">
      <c r="A2981" s="44">
        <v>2980</v>
      </c>
      <c r="B2981" s="215" t="s">
        <v>6</v>
      </c>
      <c r="C2981" s="215">
        <v>18</v>
      </c>
      <c r="D2981" s="75" t="s">
        <v>2696</v>
      </c>
      <c r="F2981" s="75">
        <v>946</v>
      </c>
      <c r="G2981" s="75">
        <v>496</v>
      </c>
      <c r="H2981" s="75">
        <v>2.9758911364017928</v>
      </c>
      <c r="I2981" s="75">
        <v>2.6954816764901977</v>
      </c>
      <c r="J2981" s="75" t="s">
        <v>10462</v>
      </c>
      <c r="K2981" s="334" t="s">
        <v>5098</v>
      </c>
      <c r="O2981" s="44" t="s">
        <v>3523</v>
      </c>
      <c r="P2981" s="75" t="s">
        <v>5336</v>
      </c>
    </row>
    <row r="2982" spans="1:16" s="75" customFormat="1" ht="13" customHeight="1" x14ac:dyDescent="0.15">
      <c r="A2982" s="44">
        <v>2981</v>
      </c>
      <c r="B2982" s="215" t="s">
        <v>6</v>
      </c>
      <c r="C2982" s="215">
        <v>18</v>
      </c>
      <c r="D2982" s="75" t="s">
        <v>2697</v>
      </c>
      <c r="E2982" s="75" t="s">
        <v>10996</v>
      </c>
      <c r="F2982" s="75">
        <v>738</v>
      </c>
      <c r="G2982" s="75">
        <v>440</v>
      </c>
      <c r="H2982" s="75">
        <v>2.8680563618230415</v>
      </c>
      <c r="I2982" s="75">
        <v>2.6434526764861874</v>
      </c>
      <c r="J2982" s="75" t="s">
        <v>10462</v>
      </c>
      <c r="K2982" s="334" t="s">
        <v>5098</v>
      </c>
      <c r="L2982" s="75">
        <v>51.72</v>
      </c>
      <c r="M2982" s="75">
        <v>9.6199999999999992</v>
      </c>
      <c r="O2982" s="44" t="s">
        <v>3523</v>
      </c>
      <c r="P2982" s="75" t="s">
        <v>5336</v>
      </c>
    </row>
    <row r="2983" spans="1:16" s="75" customFormat="1" ht="13" customHeight="1" x14ac:dyDescent="0.15">
      <c r="A2983" s="44">
        <v>2982</v>
      </c>
      <c r="B2983" s="215" t="s">
        <v>6</v>
      </c>
      <c r="C2983" s="215">
        <v>18</v>
      </c>
      <c r="D2983" s="75" t="s">
        <v>2696</v>
      </c>
      <c r="E2983" s="75" t="s">
        <v>10997</v>
      </c>
      <c r="F2983" s="75">
        <v>1188</v>
      </c>
      <c r="G2983" s="75">
        <v>876</v>
      </c>
      <c r="H2983" s="75">
        <v>3.0748164406451748</v>
      </c>
      <c r="I2983" s="75">
        <v>2.9425041061680806</v>
      </c>
      <c r="J2983" s="75" t="s">
        <v>10462</v>
      </c>
      <c r="K2983" s="334" t="s">
        <v>5098</v>
      </c>
      <c r="O2983" s="44" t="s">
        <v>3523</v>
      </c>
      <c r="P2983" s="75" t="s">
        <v>5336</v>
      </c>
    </row>
    <row r="2984" spans="1:16" s="75" customFormat="1" ht="13" customHeight="1" x14ac:dyDescent="0.15">
      <c r="A2984" s="44">
        <v>2983</v>
      </c>
      <c r="B2984" s="215" t="s">
        <v>6</v>
      </c>
      <c r="C2984" s="215">
        <v>18</v>
      </c>
      <c r="D2984" s="75" t="s">
        <v>2698</v>
      </c>
      <c r="E2984" s="75" t="s">
        <v>3922</v>
      </c>
      <c r="F2984" s="75">
        <v>3300</v>
      </c>
      <c r="G2984" s="75">
        <v>1100</v>
      </c>
      <c r="H2984" s="75">
        <v>3.5185139398778875</v>
      </c>
      <c r="I2984" s="75">
        <v>3.0413926851582249</v>
      </c>
      <c r="J2984" s="75" t="s">
        <v>10462</v>
      </c>
      <c r="K2984" s="334" t="s">
        <v>5098</v>
      </c>
      <c r="L2984" s="75">
        <v>52.64</v>
      </c>
      <c r="M2984" s="75">
        <v>41.43</v>
      </c>
      <c r="O2984" s="44" t="s">
        <v>3523</v>
      </c>
      <c r="P2984" s="75" t="s">
        <v>5336</v>
      </c>
    </row>
    <row r="2985" spans="1:16" s="75" customFormat="1" ht="13" customHeight="1" x14ac:dyDescent="0.15">
      <c r="A2985" s="44">
        <v>2984</v>
      </c>
      <c r="B2985" s="215" t="s">
        <v>6</v>
      </c>
      <c r="C2985" s="215">
        <v>18</v>
      </c>
      <c r="D2985" s="75" t="s">
        <v>2698</v>
      </c>
      <c r="E2985" s="75" t="s">
        <v>10873</v>
      </c>
      <c r="F2985" s="75">
        <v>2330</v>
      </c>
      <c r="G2985" s="75">
        <v>2680</v>
      </c>
      <c r="H2985" s="75">
        <v>3.3673559210260189</v>
      </c>
      <c r="I2985" s="75">
        <v>3.428134794028789</v>
      </c>
      <c r="J2985" s="75" t="s">
        <v>10462</v>
      </c>
      <c r="K2985" s="334" t="s">
        <v>5098</v>
      </c>
      <c r="L2985" s="75">
        <v>55.02</v>
      </c>
      <c r="M2985" s="75">
        <v>82.94</v>
      </c>
      <c r="O2985" s="44" t="s">
        <v>3523</v>
      </c>
      <c r="P2985" s="75" t="s">
        <v>5336</v>
      </c>
    </row>
    <row r="2986" spans="1:16" s="75" customFormat="1" ht="13" customHeight="1" x14ac:dyDescent="0.15">
      <c r="A2986" s="44">
        <v>2985</v>
      </c>
      <c r="B2986" s="215" t="s">
        <v>6</v>
      </c>
      <c r="C2986" s="215">
        <v>18</v>
      </c>
      <c r="D2986" s="75" t="s">
        <v>2828</v>
      </c>
      <c r="E2986" s="75" t="s">
        <v>10892</v>
      </c>
      <c r="F2986" s="75">
        <v>1730</v>
      </c>
      <c r="G2986" s="75">
        <v>1080</v>
      </c>
      <c r="H2986" s="75">
        <v>3.2380461031287955</v>
      </c>
      <c r="I2986" s="75">
        <v>3.0334237554869499</v>
      </c>
      <c r="J2986" s="75" t="s">
        <v>10462</v>
      </c>
      <c r="K2986" s="334" t="s">
        <v>5098</v>
      </c>
      <c r="L2986" s="75">
        <v>55.02</v>
      </c>
      <c r="M2986" s="75">
        <v>82.94</v>
      </c>
      <c r="O2986" s="44" t="s">
        <v>3523</v>
      </c>
      <c r="P2986" s="75" t="s">
        <v>5336</v>
      </c>
    </row>
    <row r="2987" spans="1:16" s="75" customFormat="1" ht="13" customHeight="1" x14ac:dyDescent="0.15">
      <c r="A2987" s="44">
        <v>2986</v>
      </c>
      <c r="B2987" s="215" t="s">
        <v>6</v>
      </c>
      <c r="C2987" s="215">
        <v>18</v>
      </c>
      <c r="D2987" s="75" t="s">
        <v>2829</v>
      </c>
      <c r="E2987" s="75" t="s">
        <v>10892</v>
      </c>
      <c r="F2987" s="75">
        <v>300</v>
      </c>
      <c r="G2987" s="75">
        <v>300</v>
      </c>
      <c r="H2987" s="75">
        <v>2.4771212547196626</v>
      </c>
      <c r="I2987" s="75">
        <v>2.4771212547196626</v>
      </c>
      <c r="J2987" s="75" t="s">
        <v>10462</v>
      </c>
      <c r="K2987" s="334" t="s">
        <v>5098</v>
      </c>
      <c r="L2987" s="75">
        <v>55.02</v>
      </c>
      <c r="M2987" s="75">
        <v>82.94</v>
      </c>
      <c r="O2987" s="44" t="s">
        <v>3523</v>
      </c>
      <c r="P2987" s="75" t="s">
        <v>5336</v>
      </c>
    </row>
    <row r="2988" spans="1:16" s="75" customFormat="1" ht="13" customHeight="1" x14ac:dyDescent="0.15">
      <c r="A2988" s="44">
        <v>2987</v>
      </c>
      <c r="B2988" s="215" t="s">
        <v>6</v>
      </c>
      <c r="C2988" s="215">
        <v>18</v>
      </c>
      <c r="D2988" s="75" t="s">
        <v>2828</v>
      </c>
      <c r="E2988" s="75" t="s">
        <v>10978</v>
      </c>
      <c r="F2988" s="75">
        <v>2522</v>
      </c>
      <c r="G2988" s="75">
        <v>1092</v>
      </c>
      <c r="H2988" s="75">
        <v>3.401745082237063</v>
      </c>
      <c r="I2988" s="75">
        <v>3.0382226383687185</v>
      </c>
      <c r="J2988" s="75" t="s">
        <v>10462</v>
      </c>
      <c r="K2988" s="334" t="s">
        <v>5098</v>
      </c>
      <c r="O2988" s="44" t="s">
        <v>3523</v>
      </c>
      <c r="P2988" s="75" t="s">
        <v>5336</v>
      </c>
    </row>
    <row r="2989" spans="1:16" s="75" customFormat="1" ht="13" customHeight="1" x14ac:dyDescent="0.15">
      <c r="A2989" s="44">
        <v>2988</v>
      </c>
      <c r="B2989" s="215" t="s">
        <v>6</v>
      </c>
      <c r="C2989" s="215">
        <v>18</v>
      </c>
      <c r="D2989" s="75" t="s">
        <v>2830</v>
      </c>
      <c r="E2989" s="75" t="s">
        <v>10319</v>
      </c>
      <c r="F2989" s="75">
        <v>2910</v>
      </c>
      <c r="G2989" s="75">
        <v>1140</v>
      </c>
      <c r="H2989" s="75">
        <v>3.4638929889859074</v>
      </c>
      <c r="I2989" s="75">
        <v>3.0569048513364727</v>
      </c>
      <c r="J2989" s="75" t="s">
        <v>10462</v>
      </c>
      <c r="K2989" s="334" t="s">
        <v>5098</v>
      </c>
      <c r="L2989" s="75">
        <v>48.95</v>
      </c>
      <c r="M2989" s="75">
        <v>16.760000000000002</v>
      </c>
      <c r="O2989" s="44" t="s">
        <v>3523</v>
      </c>
      <c r="P2989" s="75" t="s">
        <v>5336</v>
      </c>
    </row>
    <row r="2990" spans="1:16" s="75" customFormat="1" ht="13" customHeight="1" x14ac:dyDescent="0.15">
      <c r="A2990" s="44">
        <v>2989</v>
      </c>
      <c r="B2990" s="215" t="s">
        <v>6</v>
      </c>
      <c r="C2990" s="215">
        <v>18</v>
      </c>
      <c r="D2990" s="75" t="s">
        <v>2829</v>
      </c>
      <c r="E2990" s="75" t="s">
        <v>10978</v>
      </c>
      <c r="F2990" s="75">
        <v>1810</v>
      </c>
      <c r="G2990" s="75">
        <v>578</v>
      </c>
      <c r="H2990" s="75">
        <v>3.2576785748691846</v>
      </c>
      <c r="I2990" s="75">
        <v>2.761927838420529</v>
      </c>
      <c r="J2990" s="75" t="s">
        <v>10462</v>
      </c>
      <c r="K2990" s="334" t="s">
        <v>5098</v>
      </c>
      <c r="O2990" s="44" t="s">
        <v>3523</v>
      </c>
      <c r="P2990" s="75" t="s">
        <v>5336</v>
      </c>
    </row>
    <row r="2991" spans="1:16" s="75" customFormat="1" ht="13" customHeight="1" x14ac:dyDescent="0.15">
      <c r="A2991" s="44">
        <v>2990</v>
      </c>
      <c r="B2991" s="215" t="s">
        <v>6</v>
      </c>
      <c r="C2991" s="215">
        <v>18</v>
      </c>
      <c r="D2991" s="75" t="s">
        <v>10448</v>
      </c>
      <c r="E2991" s="75" t="s">
        <v>10760</v>
      </c>
      <c r="F2991" s="75">
        <v>1583</v>
      </c>
      <c r="G2991" s="75">
        <v>471</v>
      </c>
      <c r="H2991" s="75">
        <v>3.199480914862356</v>
      </c>
      <c r="I2991" s="75">
        <v>2.6730209071288962</v>
      </c>
      <c r="J2991" s="75" t="s">
        <v>11060</v>
      </c>
      <c r="K2991" s="334" t="s">
        <v>5098</v>
      </c>
      <c r="L2991" s="75">
        <v>45.783333333333331</v>
      </c>
      <c r="M2991" s="75">
        <v>-110.78333333333333</v>
      </c>
      <c r="O2991" s="44" t="s">
        <v>3523</v>
      </c>
      <c r="P2991" s="75" t="s">
        <v>5336</v>
      </c>
    </row>
    <row r="2992" spans="1:16" s="75" customFormat="1" ht="13" customHeight="1" x14ac:dyDescent="0.15">
      <c r="A2992" s="44">
        <v>2991</v>
      </c>
      <c r="B2992" s="215" t="s">
        <v>6</v>
      </c>
      <c r="C2992" s="215">
        <v>18</v>
      </c>
      <c r="D2992" s="75" t="s">
        <v>10448</v>
      </c>
      <c r="E2992" s="75" t="s">
        <v>10926</v>
      </c>
      <c r="F2992" s="75">
        <v>1131</v>
      </c>
      <c r="G2992" s="75">
        <v>516</v>
      </c>
      <c r="H2992" s="75">
        <v>3.0534626049254552</v>
      </c>
      <c r="I2992" s="75">
        <v>2.7126497016272113</v>
      </c>
      <c r="J2992" s="75" t="s">
        <v>11060</v>
      </c>
      <c r="K2992" s="334" t="s">
        <v>5098</v>
      </c>
      <c r="L2992" s="75">
        <v>43.95</v>
      </c>
      <c r="M2992" s="75">
        <v>-101.86666666666666</v>
      </c>
      <c r="O2992" s="44" t="s">
        <v>3523</v>
      </c>
      <c r="P2992" s="75" t="s">
        <v>5336</v>
      </c>
    </row>
    <row r="2993" spans="1:16" s="75" customFormat="1" ht="13" customHeight="1" x14ac:dyDescent="0.15">
      <c r="A2993" s="44">
        <v>2992</v>
      </c>
      <c r="B2993" s="215" t="s">
        <v>6</v>
      </c>
      <c r="C2993" s="215">
        <v>18</v>
      </c>
      <c r="D2993" s="75" t="s">
        <v>10448</v>
      </c>
      <c r="E2993" s="75" t="s">
        <v>10555</v>
      </c>
      <c r="F2993" s="75">
        <v>1498</v>
      </c>
      <c r="G2993" s="75">
        <v>821</v>
      </c>
      <c r="H2993" s="75">
        <v>3.1755118133634475</v>
      </c>
      <c r="I2993" s="75">
        <v>2.9143431571194407</v>
      </c>
      <c r="J2993" s="75" t="s">
        <v>11060</v>
      </c>
      <c r="K2993" s="334" t="s">
        <v>5098</v>
      </c>
      <c r="L2993" s="75">
        <v>43.95</v>
      </c>
      <c r="M2993" s="75">
        <v>-101.86666666666666</v>
      </c>
      <c r="O2993" s="44" t="s">
        <v>3523</v>
      </c>
      <c r="P2993" s="75" t="s">
        <v>5336</v>
      </c>
    </row>
    <row r="2994" spans="1:16" s="75" customFormat="1" ht="13" customHeight="1" x14ac:dyDescent="0.15">
      <c r="A2994" s="44">
        <v>2993</v>
      </c>
      <c r="B2994" s="215" t="s">
        <v>6</v>
      </c>
      <c r="C2994" s="215">
        <v>18</v>
      </c>
      <c r="D2994" s="75" t="s">
        <v>10448</v>
      </c>
      <c r="E2994" s="75" t="s">
        <v>10353</v>
      </c>
      <c r="F2994" s="75">
        <v>1633</v>
      </c>
      <c r="G2994" s="75">
        <v>304</v>
      </c>
      <c r="H2994" s="75">
        <v>3.2129861847366681</v>
      </c>
      <c r="I2994" s="75">
        <v>2.4828735836087539</v>
      </c>
      <c r="J2994" s="75" t="s">
        <v>11060</v>
      </c>
      <c r="K2994" s="334" t="s">
        <v>5098</v>
      </c>
      <c r="L2994" s="75">
        <v>43.95</v>
      </c>
      <c r="M2994" s="75">
        <v>-101.86666666666666</v>
      </c>
      <c r="O2994" s="44" t="s">
        <v>3523</v>
      </c>
      <c r="P2994" s="75" t="s">
        <v>5336</v>
      </c>
    </row>
    <row r="2995" spans="1:16" s="75" customFormat="1" ht="13" customHeight="1" x14ac:dyDescent="0.15">
      <c r="A2995" s="44">
        <v>2994</v>
      </c>
      <c r="B2995" s="215" t="s">
        <v>6</v>
      </c>
      <c r="C2995" s="215">
        <v>18</v>
      </c>
      <c r="D2995" s="75" t="s">
        <v>10448</v>
      </c>
      <c r="E2995" s="75" t="s">
        <v>10900</v>
      </c>
      <c r="F2995" s="75">
        <v>1605</v>
      </c>
      <c r="G2995" s="75">
        <v>932</v>
      </c>
      <c r="H2995" s="75">
        <v>3.2054750367408911</v>
      </c>
      <c r="I2995" s="75">
        <v>2.9694159123539814</v>
      </c>
      <c r="J2995" s="75" t="s">
        <v>11060</v>
      </c>
      <c r="K2995" s="334" t="s">
        <v>5098</v>
      </c>
      <c r="L2995" s="75">
        <v>46.9</v>
      </c>
      <c r="M2995" s="75">
        <v>-102.81666666666666</v>
      </c>
      <c r="O2995" s="44" t="s">
        <v>3523</v>
      </c>
      <c r="P2995" s="75" t="s">
        <v>5336</v>
      </c>
    </row>
    <row r="2996" spans="1:16" s="75" customFormat="1" ht="13" customHeight="1" x14ac:dyDescent="0.15">
      <c r="A2996" s="44">
        <v>2995</v>
      </c>
      <c r="B2996" s="215" t="s">
        <v>6</v>
      </c>
      <c r="C2996" s="215">
        <v>18</v>
      </c>
      <c r="D2996" s="75" t="s">
        <v>10448</v>
      </c>
      <c r="E2996" s="75" t="s">
        <v>10901</v>
      </c>
      <c r="F2996" s="75">
        <v>1150</v>
      </c>
      <c r="G2996" s="75">
        <v>1062</v>
      </c>
      <c r="H2996" s="75">
        <v>3.0606978403536118</v>
      </c>
      <c r="I2996" s="75">
        <v>3.0261245167454502</v>
      </c>
      <c r="J2996" s="75" t="s">
        <v>11060</v>
      </c>
      <c r="K2996" s="334" t="s">
        <v>5098</v>
      </c>
      <c r="L2996" s="75">
        <v>38.866666666666667</v>
      </c>
      <c r="M2996" s="75">
        <v>-99.38333333333334</v>
      </c>
      <c r="O2996" s="44" t="s">
        <v>3523</v>
      </c>
      <c r="P2996" s="75" t="s">
        <v>5336</v>
      </c>
    </row>
    <row r="2997" spans="1:16" s="75" customFormat="1" ht="13" customHeight="1" x14ac:dyDescent="0.15">
      <c r="A2997" s="44">
        <v>2996</v>
      </c>
      <c r="B2997" s="215" t="s">
        <v>6</v>
      </c>
      <c r="C2997" s="215">
        <v>18</v>
      </c>
      <c r="D2997" s="75" t="s">
        <v>10448</v>
      </c>
      <c r="E2997" s="75" t="s">
        <v>10902</v>
      </c>
      <c r="F2997" s="75">
        <v>202</v>
      </c>
      <c r="G2997" s="75">
        <v>91</v>
      </c>
      <c r="H2997" s="75">
        <v>2.3053513694466239</v>
      </c>
      <c r="I2997" s="75">
        <v>1.9590413923210936</v>
      </c>
      <c r="J2997" s="75" t="s">
        <v>11060</v>
      </c>
      <c r="K2997" s="334" t="s">
        <v>5098</v>
      </c>
      <c r="L2997" s="75">
        <v>32.6</v>
      </c>
      <c r="M2997" s="75">
        <v>-106.85</v>
      </c>
      <c r="O2997" s="44" t="s">
        <v>3523</v>
      </c>
      <c r="P2997" s="75" t="s">
        <v>5336</v>
      </c>
    </row>
    <row r="2998" spans="1:16" s="75" customFormat="1" ht="13" customHeight="1" x14ac:dyDescent="0.15">
      <c r="A2998" s="44">
        <v>2997</v>
      </c>
      <c r="B2998" s="215" t="s">
        <v>6</v>
      </c>
      <c r="C2998" s="215">
        <v>18</v>
      </c>
      <c r="D2998" s="75" t="s">
        <v>10448</v>
      </c>
      <c r="E2998" s="75" t="s">
        <v>10354</v>
      </c>
      <c r="F2998" s="75">
        <v>162</v>
      </c>
      <c r="G2998" s="75">
        <v>254</v>
      </c>
      <c r="H2998" s="75">
        <v>2.2095150145426308</v>
      </c>
      <c r="I2998" s="75">
        <v>2.4048337166199381</v>
      </c>
      <c r="J2998" s="75" t="s">
        <v>11060</v>
      </c>
      <c r="K2998" s="334" t="s">
        <v>5098</v>
      </c>
      <c r="L2998" s="75">
        <v>32.6</v>
      </c>
      <c r="M2998" s="75">
        <v>-106.85</v>
      </c>
      <c r="O2998" s="44" t="s">
        <v>3523</v>
      </c>
      <c r="P2998" s="75" t="s">
        <v>5336</v>
      </c>
    </row>
    <row r="2999" spans="1:16" s="75" customFormat="1" ht="13" customHeight="1" x14ac:dyDescent="0.15">
      <c r="A2999" s="44">
        <v>2998</v>
      </c>
      <c r="B2999" s="215" t="s">
        <v>6</v>
      </c>
      <c r="C2999" s="215">
        <v>18</v>
      </c>
      <c r="D2999" s="75" t="s">
        <v>10448</v>
      </c>
      <c r="E2999" s="75" t="s">
        <v>10359</v>
      </c>
      <c r="F2999" s="75">
        <v>141</v>
      </c>
      <c r="G2999" s="75">
        <v>96</v>
      </c>
      <c r="H2999" s="75">
        <v>2.1492191126553797</v>
      </c>
      <c r="I2999" s="75">
        <v>1.9822712330395684</v>
      </c>
      <c r="J2999" s="75" t="s">
        <v>11060</v>
      </c>
      <c r="K2999" s="334" t="s">
        <v>5098</v>
      </c>
      <c r="L2999" s="75">
        <v>32.6</v>
      </c>
      <c r="M2999" s="75">
        <v>-106.85</v>
      </c>
      <c r="O2999" s="44" t="s">
        <v>3523</v>
      </c>
      <c r="P2999" s="75" t="s">
        <v>5336</v>
      </c>
    </row>
    <row r="3000" spans="1:16" s="75" customFormat="1" ht="13" customHeight="1" x14ac:dyDescent="0.15">
      <c r="A3000" s="44">
        <v>2999</v>
      </c>
      <c r="B3000" s="215" t="s">
        <v>6</v>
      </c>
      <c r="C3000" s="215">
        <v>18</v>
      </c>
      <c r="D3000" s="75" t="s">
        <v>10448</v>
      </c>
      <c r="E3000" s="75" t="s">
        <v>10945</v>
      </c>
      <c r="F3000" s="75">
        <v>1211</v>
      </c>
      <c r="G3000" s="75">
        <v>602</v>
      </c>
      <c r="H3000" s="75">
        <v>3.0831441431430524</v>
      </c>
      <c r="I3000" s="75">
        <v>2.7795964912578244</v>
      </c>
      <c r="J3000" s="75" t="s">
        <v>11060</v>
      </c>
      <c r="K3000" s="334" t="s">
        <v>5098</v>
      </c>
      <c r="L3000" s="75">
        <v>36.950000000000003</v>
      </c>
      <c r="M3000" s="75">
        <v>-96.55</v>
      </c>
      <c r="O3000" s="44" t="s">
        <v>3523</v>
      </c>
      <c r="P3000" s="75" t="s">
        <v>5336</v>
      </c>
    </row>
    <row r="3001" spans="1:16" s="75" customFormat="1" ht="13" customHeight="1" x14ac:dyDescent="0.15">
      <c r="A3001" s="44">
        <v>3000</v>
      </c>
      <c r="B3001" s="215" t="s">
        <v>6</v>
      </c>
      <c r="C3001" s="215">
        <v>18</v>
      </c>
      <c r="D3001" s="75" t="s">
        <v>10448</v>
      </c>
      <c r="E3001" s="75" t="s">
        <v>10360</v>
      </c>
      <c r="F3001" s="75">
        <v>1022</v>
      </c>
      <c r="G3001" s="75">
        <v>431</v>
      </c>
      <c r="H3001" s="75">
        <v>3.0094508957986941</v>
      </c>
      <c r="I3001" s="75">
        <v>2.6344772701607315</v>
      </c>
      <c r="J3001" s="75" t="s">
        <v>11060</v>
      </c>
      <c r="K3001" s="334" t="s">
        <v>5098</v>
      </c>
      <c r="L3001" s="75">
        <v>36.950000000000003</v>
      </c>
      <c r="M3001" s="75">
        <v>-96.55</v>
      </c>
      <c r="O3001" s="44" t="s">
        <v>3523</v>
      </c>
      <c r="P3001" s="75" t="s">
        <v>5336</v>
      </c>
    </row>
    <row r="3002" spans="1:16" s="75" customFormat="1" ht="13" customHeight="1" x14ac:dyDescent="0.15">
      <c r="A3002" s="44">
        <v>3001</v>
      </c>
      <c r="B3002" s="215" t="s">
        <v>6</v>
      </c>
      <c r="C3002" s="215">
        <v>18</v>
      </c>
      <c r="D3002" s="75" t="s">
        <v>10448</v>
      </c>
      <c r="E3002" s="75" t="s">
        <v>10361</v>
      </c>
      <c r="F3002" s="75">
        <v>658</v>
      </c>
      <c r="G3002" s="75">
        <v>592</v>
      </c>
      <c r="H3002" s="75">
        <v>2.8182258936139557</v>
      </c>
      <c r="I3002" s="75">
        <v>2.77232170672292</v>
      </c>
      <c r="J3002" s="75" t="s">
        <v>11060</v>
      </c>
      <c r="K3002" s="334" t="s">
        <v>5098</v>
      </c>
      <c r="L3002" s="75">
        <v>36.950000000000003</v>
      </c>
      <c r="M3002" s="75">
        <v>-96.55</v>
      </c>
      <c r="O3002" s="44" t="s">
        <v>3523</v>
      </c>
      <c r="P3002" s="75" t="s">
        <v>5336</v>
      </c>
    </row>
    <row r="3003" spans="1:16" s="75" customFormat="1" ht="13" customHeight="1" x14ac:dyDescent="0.15">
      <c r="A3003" s="44">
        <v>3002</v>
      </c>
      <c r="B3003" s="215" t="s">
        <v>6</v>
      </c>
      <c r="C3003" s="215">
        <v>18</v>
      </c>
      <c r="D3003" s="75" t="s">
        <v>10448</v>
      </c>
      <c r="E3003" s="75" t="s">
        <v>10946</v>
      </c>
      <c r="F3003" s="75">
        <v>936</v>
      </c>
      <c r="G3003" s="75">
        <v>417</v>
      </c>
      <c r="H3003" s="75">
        <v>2.971275848738105</v>
      </c>
      <c r="I3003" s="75">
        <v>2.6201360549737576</v>
      </c>
      <c r="J3003" s="75" t="s">
        <v>11060</v>
      </c>
      <c r="K3003" s="334" t="s">
        <v>5098</v>
      </c>
      <c r="L3003" s="75">
        <v>35.299999999999997</v>
      </c>
      <c r="M3003" s="75">
        <v>-101.53333333333333</v>
      </c>
      <c r="O3003" s="44" t="s">
        <v>3523</v>
      </c>
      <c r="P3003" s="75" t="s">
        <v>5336</v>
      </c>
    </row>
    <row r="3004" spans="1:16" s="75" customFormat="1" ht="13" customHeight="1" x14ac:dyDescent="0.15">
      <c r="A3004" s="44">
        <v>3003</v>
      </c>
      <c r="B3004" s="215" t="s">
        <v>6</v>
      </c>
      <c r="C3004" s="215">
        <v>18</v>
      </c>
      <c r="D3004" s="75" t="s">
        <v>10448</v>
      </c>
      <c r="E3004" s="75" t="s">
        <v>10355</v>
      </c>
      <c r="F3004" s="75">
        <v>344</v>
      </c>
      <c r="G3004" s="75">
        <v>606</v>
      </c>
      <c r="H3004" s="75">
        <v>2.53655844257153</v>
      </c>
      <c r="I3004" s="75">
        <v>2.782472624166286</v>
      </c>
      <c r="J3004" s="75" t="s">
        <v>11060</v>
      </c>
      <c r="K3004" s="334" t="s">
        <v>5098</v>
      </c>
      <c r="L3004" s="75">
        <v>35.299999999999997</v>
      </c>
      <c r="M3004" s="75">
        <v>-101.53333333333333</v>
      </c>
      <c r="O3004" s="44" t="s">
        <v>3523</v>
      </c>
      <c r="P3004" s="75" t="s">
        <v>5336</v>
      </c>
    </row>
    <row r="3005" spans="1:16" s="75" customFormat="1" ht="13" customHeight="1" x14ac:dyDescent="0.15">
      <c r="A3005" s="44">
        <v>3004</v>
      </c>
      <c r="B3005" s="215" t="s">
        <v>6</v>
      </c>
      <c r="C3005" s="215">
        <v>18</v>
      </c>
      <c r="D3005" s="75" t="s">
        <v>10448</v>
      </c>
      <c r="E3005" s="75" t="s">
        <v>10464</v>
      </c>
      <c r="F3005" s="75">
        <v>580</v>
      </c>
      <c r="G3005" s="75">
        <v>876</v>
      </c>
      <c r="H3005" s="75">
        <v>2.7634279935629373</v>
      </c>
      <c r="I3005" s="75">
        <v>2.9425041061680806</v>
      </c>
      <c r="J3005" s="75" t="s">
        <v>11060</v>
      </c>
      <c r="K3005" s="334" t="s">
        <v>5098</v>
      </c>
      <c r="L3005" s="75">
        <v>35.299999999999997</v>
      </c>
      <c r="M3005" s="75">
        <v>-101.53333333333333</v>
      </c>
      <c r="O3005" s="44" t="s">
        <v>3523</v>
      </c>
      <c r="P3005" s="75" t="s">
        <v>5336</v>
      </c>
    </row>
    <row r="3006" spans="1:16" s="75" customFormat="1" ht="13" customHeight="1" x14ac:dyDescent="0.15">
      <c r="A3006" s="44">
        <v>3005</v>
      </c>
      <c r="B3006" s="215" t="s">
        <v>6</v>
      </c>
      <c r="C3006" s="215">
        <v>18</v>
      </c>
      <c r="D3006" s="75" t="s">
        <v>10448</v>
      </c>
      <c r="E3006" s="75" t="s">
        <v>10947</v>
      </c>
      <c r="F3006" s="75">
        <v>1631</v>
      </c>
      <c r="G3006" s="75">
        <v>411</v>
      </c>
      <c r="H3006" s="75">
        <v>3.2124539610402758</v>
      </c>
      <c r="I3006" s="75">
        <v>2.6138418218760693</v>
      </c>
      <c r="J3006" s="75" t="s">
        <v>11060</v>
      </c>
      <c r="K3006" s="334" t="s">
        <v>5098</v>
      </c>
      <c r="L3006" s="75">
        <v>40.81666666666667</v>
      </c>
      <c r="M3006" s="75">
        <v>-104.76666666666667</v>
      </c>
      <c r="O3006" s="44" t="s">
        <v>3523</v>
      </c>
      <c r="P3006" s="75" t="s">
        <v>5336</v>
      </c>
    </row>
    <row r="3007" spans="1:16" s="75" customFormat="1" ht="13" customHeight="1" x14ac:dyDescent="0.15">
      <c r="A3007" s="44">
        <v>3006</v>
      </c>
      <c r="B3007" s="215" t="s">
        <v>6</v>
      </c>
      <c r="C3007" s="215">
        <v>18</v>
      </c>
      <c r="D3007" s="75" t="s">
        <v>10448</v>
      </c>
      <c r="E3007" s="75" t="s">
        <v>10446</v>
      </c>
      <c r="F3007" s="75">
        <v>1014</v>
      </c>
      <c r="G3007" s="75">
        <v>686</v>
      </c>
      <c r="H3007" s="75">
        <v>3.0060379549973173</v>
      </c>
      <c r="I3007" s="75">
        <v>2.8363241157067516</v>
      </c>
      <c r="J3007" s="75" t="s">
        <v>11060</v>
      </c>
      <c r="K3007" s="334" t="s">
        <v>5098</v>
      </c>
      <c r="L3007" s="75">
        <v>40.81666666666667</v>
      </c>
      <c r="M3007" s="75">
        <v>-104.76666666666667</v>
      </c>
      <c r="O3007" s="44" t="s">
        <v>3523</v>
      </c>
      <c r="P3007" s="75" t="s">
        <v>5336</v>
      </c>
    </row>
    <row r="3008" spans="1:16" s="75" customFormat="1" ht="13" customHeight="1" x14ac:dyDescent="0.15">
      <c r="A3008" s="44">
        <v>3007</v>
      </c>
      <c r="B3008" s="215" t="s">
        <v>6</v>
      </c>
      <c r="C3008" s="215">
        <v>18</v>
      </c>
      <c r="D3008" s="75" t="s">
        <v>10448</v>
      </c>
      <c r="E3008" s="75" t="s">
        <v>10452</v>
      </c>
      <c r="F3008" s="75">
        <v>803</v>
      </c>
      <c r="G3008" s="75">
        <v>607</v>
      </c>
      <c r="H3008" s="75">
        <v>2.9047155452786808</v>
      </c>
      <c r="I3008" s="75">
        <v>2.7831886910752575</v>
      </c>
      <c r="J3008" s="75" t="s">
        <v>11060</v>
      </c>
      <c r="K3008" s="334" t="s">
        <v>5098</v>
      </c>
      <c r="L3008" s="75">
        <v>40.81666666666667</v>
      </c>
      <c r="M3008" s="75">
        <v>-104.76666666666667</v>
      </c>
      <c r="O3008" s="44" t="s">
        <v>3523</v>
      </c>
      <c r="P3008" s="75" t="s">
        <v>5336</v>
      </c>
    </row>
    <row r="3009" spans="1:15" s="75" customFormat="1" ht="13" customHeight="1" x14ac:dyDescent="0.15">
      <c r="A3009" s="44">
        <v>3008</v>
      </c>
      <c r="B3009" s="215" t="s">
        <v>6</v>
      </c>
      <c r="C3009" s="215">
        <v>18</v>
      </c>
      <c r="D3009" s="75" t="s">
        <v>10453</v>
      </c>
      <c r="E3009" s="75" t="s">
        <v>10396</v>
      </c>
      <c r="F3009" s="75">
        <v>1895</v>
      </c>
      <c r="G3009" s="75">
        <v>573</v>
      </c>
      <c r="H3009" s="75">
        <v>3.2776092143040914</v>
      </c>
      <c r="I3009" s="75">
        <v>2.7581546219673898</v>
      </c>
      <c r="J3009" s="75" t="s">
        <v>4842</v>
      </c>
      <c r="K3009" s="334" t="s">
        <v>5098</v>
      </c>
      <c r="L3009" s="75">
        <v>45.783333333333331</v>
      </c>
      <c r="M3009" s="75">
        <v>-110.78333333333333</v>
      </c>
      <c r="O3009" s="44" t="s">
        <v>3523</v>
      </c>
    </row>
    <row r="3010" spans="1:15" s="75" customFormat="1" ht="13" customHeight="1" x14ac:dyDescent="0.15">
      <c r="A3010" s="44">
        <v>3009</v>
      </c>
      <c r="B3010" s="215" t="s">
        <v>6</v>
      </c>
      <c r="C3010" s="215">
        <v>18</v>
      </c>
      <c r="D3010" s="75" t="s">
        <v>10453</v>
      </c>
      <c r="E3010" s="75" t="s">
        <v>10398</v>
      </c>
      <c r="F3010" s="75">
        <v>1896</v>
      </c>
      <c r="G3010" s="75">
        <v>690</v>
      </c>
      <c r="H3010" s="75">
        <v>3.2778383330020473</v>
      </c>
      <c r="I3010" s="75">
        <v>2.8388490907372552</v>
      </c>
      <c r="J3010" s="75" t="s">
        <v>4842</v>
      </c>
      <c r="K3010" s="334" t="s">
        <v>5098</v>
      </c>
      <c r="L3010" s="75">
        <v>43.95</v>
      </c>
      <c r="M3010" s="75">
        <v>-101.86666666666666</v>
      </c>
      <c r="O3010" s="44" t="s">
        <v>3523</v>
      </c>
    </row>
    <row r="3011" spans="1:15" s="75" customFormat="1" ht="13" customHeight="1" x14ac:dyDescent="0.15">
      <c r="A3011" s="44">
        <v>3010</v>
      </c>
      <c r="B3011" s="215" t="s">
        <v>6</v>
      </c>
      <c r="C3011" s="215">
        <v>18</v>
      </c>
      <c r="D3011" s="75" t="s">
        <v>10453</v>
      </c>
      <c r="E3011" s="75" t="s">
        <v>10555</v>
      </c>
      <c r="F3011" s="75">
        <v>2347</v>
      </c>
      <c r="G3011" s="75">
        <v>1019</v>
      </c>
      <c r="H3011" s="75">
        <v>3.3705130895985924</v>
      </c>
      <c r="I3011" s="75">
        <v>3.0081741840064264</v>
      </c>
      <c r="J3011" s="75" t="s">
        <v>4842</v>
      </c>
      <c r="K3011" s="334" t="s">
        <v>5098</v>
      </c>
      <c r="L3011" s="75">
        <v>43.95</v>
      </c>
      <c r="M3011" s="75">
        <v>-101.86666666666666</v>
      </c>
      <c r="O3011" s="44" t="s">
        <v>3523</v>
      </c>
    </row>
    <row r="3012" spans="1:15" s="75" customFormat="1" ht="13" customHeight="1" x14ac:dyDescent="0.15">
      <c r="A3012" s="44">
        <v>3011</v>
      </c>
      <c r="B3012" s="215" t="s">
        <v>6</v>
      </c>
      <c r="C3012" s="215">
        <v>18</v>
      </c>
      <c r="D3012" s="75" t="s">
        <v>10453</v>
      </c>
      <c r="E3012" s="75" t="s">
        <v>10353</v>
      </c>
      <c r="F3012" s="75">
        <v>2289</v>
      </c>
      <c r="G3012" s="75">
        <v>345</v>
      </c>
      <c r="H3012" s="75">
        <v>3.3596457926745429</v>
      </c>
      <c r="I3012" s="75">
        <v>2.537819095073274</v>
      </c>
      <c r="J3012" s="75" t="s">
        <v>4842</v>
      </c>
      <c r="K3012" s="334" t="s">
        <v>5098</v>
      </c>
      <c r="L3012" s="75">
        <v>43.95</v>
      </c>
      <c r="M3012" s="75">
        <v>-101.86666666666666</v>
      </c>
      <c r="O3012" s="44" t="s">
        <v>3523</v>
      </c>
    </row>
    <row r="3013" spans="1:15" s="75" customFormat="1" ht="13" customHeight="1" x14ac:dyDescent="0.15">
      <c r="A3013" s="44">
        <v>3012</v>
      </c>
      <c r="B3013" s="215" t="s">
        <v>6</v>
      </c>
      <c r="C3013" s="215">
        <v>18</v>
      </c>
      <c r="D3013" s="75" t="s">
        <v>10453</v>
      </c>
      <c r="E3013" s="75" t="s">
        <v>10308</v>
      </c>
      <c r="F3013" s="75">
        <v>2492</v>
      </c>
      <c r="G3013" s="75">
        <v>958</v>
      </c>
      <c r="H3013" s="75">
        <v>3.3965480379871318</v>
      </c>
      <c r="I3013" s="75">
        <v>2.9813655090785445</v>
      </c>
      <c r="J3013" s="75" t="s">
        <v>4842</v>
      </c>
      <c r="K3013" s="334" t="s">
        <v>5098</v>
      </c>
      <c r="L3013" s="75">
        <v>46.9</v>
      </c>
      <c r="M3013" s="75">
        <v>-102.81666666666666</v>
      </c>
      <c r="O3013" s="44" t="s">
        <v>3523</v>
      </c>
    </row>
    <row r="3014" spans="1:15" s="75" customFormat="1" ht="13" customHeight="1" x14ac:dyDescent="0.15">
      <c r="A3014" s="44">
        <v>3013</v>
      </c>
      <c r="B3014" s="215" t="s">
        <v>6</v>
      </c>
      <c r="C3014" s="215">
        <v>18</v>
      </c>
      <c r="D3014" s="75" t="s">
        <v>10453</v>
      </c>
      <c r="E3014" s="75" t="s">
        <v>10309</v>
      </c>
      <c r="F3014" s="75">
        <v>1061</v>
      </c>
      <c r="G3014" s="75">
        <v>855</v>
      </c>
      <c r="H3014" s="75">
        <v>3.0257153839013409</v>
      </c>
      <c r="I3014" s="75">
        <v>2.9319661147281728</v>
      </c>
      <c r="J3014" s="75" t="s">
        <v>4842</v>
      </c>
      <c r="K3014" s="334" t="s">
        <v>5098</v>
      </c>
      <c r="L3014" s="75">
        <v>38.866666666666667</v>
      </c>
      <c r="M3014" s="75">
        <v>-99.38333333333334</v>
      </c>
      <c r="O3014" s="44" t="s">
        <v>3523</v>
      </c>
    </row>
    <row r="3015" spans="1:15" s="75" customFormat="1" ht="13" customHeight="1" x14ac:dyDescent="0.15">
      <c r="A3015" s="44">
        <v>3014</v>
      </c>
      <c r="B3015" s="215" t="s">
        <v>6</v>
      </c>
      <c r="C3015" s="215">
        <v>18</v>
      </c>
      <c r="D3015" s="75" t="s">
        <v>10453</v>
      </c>
      <c r="E3015" s="75" t="s">
        <v>10310</v>
      </c>
      <c r="F3015" s="75">
        <v>159</v>
      </c>
      <c r="G3015" s="75">
        <v>130</v>
      </c>
      <c r="H3015" s="75">
        <v>2.2013971243204513</v>
      </c>
      <c r="I3015" s="75">
        <v>2.1139433523068369</v>
      </c>
      <c r="J3015" s="75" t="s">
        <v>4842</v>
      </c>
      <c r="K3015" s="334" t="s">
        <v>5098</v>
      </c>
      <c r="L3015" s="75">
        <v>32.6</v>
      </c>
      <c r="M3015" s="75">
        <v>-106.85</v>
      </c>
      <c r="O3015" s="44" t="s">
        <v>3523</v>
      </c>
    </row>
    <row r="3016" spans="1:15" s="75" customFormat="1" ht="13" customHeight="1" x14ac:dyDescent="0.15">
      <c r="A3016" s="44">
        <v>3015</v>
      </c>
      <c r="B3016" s="215" t="s">
        <v>6</v>
      </c>
      <c r="C3016" s="215">
        <v>18</v>
      </c>
      <c r="D3016" s="75" t="s">
        <v>10453</v>
      </c>
      <c r="E3016" s="75" t="s">
        <v>10354</v>
      </c>
      <c r="F3016" s="75">
        <v>146</v>
      </c>
      <c r="G3016" s="75">
        <v>182</v>
      </c>
      <c r="H3016" s="75">
        <v>2.1643528557844371</v>
      </c>
      <c r="I3016" s="75">
        <v>2.2600713879850747</v>
      </c>
      <c r="J3016" s="75" t="s">
        <v>4842</v>
      </c>
      <c r="K3016" s="334" t="s">
        <v>5098</v>
      </c>
      <c r="L3016" s="75">
        <v>32.6</v>
      </c>
      <c r="M3016" s="75">
        <v>-106.85</v>
      </c>
      <c r="O3016" s="44" t="s">
        <v>3523</v>
      </c>
    </row>
    <row r="3017" spans="1:15" s="75" customFormat="1" ht="13" customHeight="1" x14ac:dyDescent="0.15">
      <c r="A3017" s="44">
        <v>3016</v>
      </c>
      <c r="B3017" s="215" t="s">
        <v>6</v>
      </c>
      <c r="C3017" s="215">
        <v>18</v>
      </c>
      <c r="D3017" s="75" t="s">
        <v>10453</v>
      </c>
      <c r="E3017" s="75" t="s">
        <v>10359</v>
      </c>
      <c r="F3017" s="75">
        <v>125</v>
      </c>
      <c r="G3017" s="75">
        <v>57</v>
      </c>
      <c r="H3017" s="75">
        <v>2.0969100130080562</v>
      </c>
      <c r="I3017" s="75">
        <v>1.7558748556724915</v>
      </c>
      <c r="J3017" s="75" t="s">
        <v>4842</v>
      </c>
      <c r="K3017" s="334" t="s">
        <v>5098</v>
      </c>
      <c r="L3017" s="75">
        <v>32.6</v>
      </c>
      <c r="M3017" s="75">
        <v>-106.85</v>
      </c>
      <c r="O3017" s="44" t="s">
        <v>3523</v>
      </c>
    </row>
    <row r="3018" spans="1:15" s="75" customFormat="1" ht="13" customHeight="1" x14ac:dyDescent="0.15">
      <c r="A3018" s="44">
        <v>3017</v>
      </c>
      <c r="B3018" s="215" t="s">
        <v>6</v>
      </c>
      <c r="C3018" s="215">
        <v>18</v>
      </c>
      <c r="D3018" s="75" t="s">
        <v>10453</v>
      </c>
      <c r="E3018" s="75" t="s">
        <v>10305</v>
      </c>
      <c r="F3018" s="75">
        <v>1045</v>
      </c>
      <c r="G3018" s="75">
        <v>502</v>
      </c>
      <c r="H3018" s="75">
        <v>3.019116290447073</v>
      </c>
      <c r="I3018" s="75">
        <v>2.7007037171450192</v>
      </c>
      <c r="J3018" s="75" t="s">
        <v>4842</v>
      </c>
      <c r="K3018" s="334" t="s">
        <v>5098</v>
      </c>
      <c r="L3018" s="75">
        <v>36.950000000000003</v>
      </c>
      <c r="M3018" s="75">
        <v>-96.55</v>
      </c>
      <c r="O3018" s="44" t="s">
        <v>3523</v>
      </c>
    </row>
    <row r="3019" spans="1:15" s="75" customFormat="1" ht="13" customHeight="1" x14ac:dyDescent="0.15">
      <c r="A3019" s="44">
        <v>3018</v>
      </c>
      <c r="B3019" s="215" t="s">
        <v>6</v>
      </c>
      <c r="C3019" s="215">
        <v>18</v>
      </c>
      <c r="D3019" s="75" t="s">
        <v>10453</v>
      </c>
      <c r="E3019" s="75" t="s">
        <v>10360</v>
      </c>
      <c r="F3019" s="75">
        <v>964</v>
      </c>
      <c r="G3019" s="75">
        <v>421</v>
      </c>
      <c r="H3019" s="75">
        <v>2.9840770339028309</v>
      </c>
      <c r="I3019" s="75">
        <v>2.6242820958356683</v>
      </c>
      <c r="J3019" s="75" t="s">
        <v>4842</v>
      </c>
      <c r="K3019" s="334" t="s">
        <v>5098</v>
      </c>
      <c r="L3019" s="75">
        <v>36.950000000000003</v>
      </c>
      <c r="M3019" s="75">
        <v>-96.55</v>
      </c>
      <c r="O3019" s="44" t="s">
        <v>3523</v>
      </c>
    </row>
    <row r="3020" spans="1:15" s="75" customFormat="1" ht="13" customHeight="1" x14ac:dyDescent="0.15">
      <c r="A3020" s="44">
        <v>3019</v>
      </c>
      <c r="B3020" s="215" t="s">
        <v>6</v>
      </c>
      <c r="C3020" s="215">
        <v>18</v>
      </c>
      <c r="D3020" s="75" t="s">
        <v>10453</v>
      </c>
      <c r="E3020" s="75" t="s">
        <v>10361</v>
      </c>
      <c r="F3020" s="75">
        <v>763</v>
      </c>
      <c r="G3020" s="75">
        <v>983</v>
      </c>
      <c r="H3020" s="75">
        <v>2.8825245379548803</v>
      </c>
      <c r="I3020" s="75">
        <v>2.9925535178321354</v>
      </c>
      <c r="J3020" s="75" t="s">
        <v>4842</v>
      </c>
      <c r="K3020" s="334" t="s">
        <v>5098</v>
      </c>
      <c r="L3020" s="75">
        <v>36.950000000000003</v>
      </c>
      <c r="M3020" s="75">
        <v>-96.55</v>
      </c>
      <c r="O3020" s="44" t="s">
        <v>3523</v>
      </c>
    </row>
    <row r="3021" spans="1:15" s="75" customFormat="1" ht="13" customHeight="1" x14ac:dyDescent="0.15">
      <c r="A3021" s="44">
        <v>3020</v>
      </c>
      <c r="B3021" s="215" t="s">
        <v>6</v>
      </c>
      <c r="C3021" s="215">
        <v>18</v>
      </c>
      <c r="D3021" s="75" t="s">
        <v>10453</v>
      </c>
      <c r="E3021" s="75" t="s">
        <v>10719</v>
      </c>
      <c r="F3021" s="75">
        <v>1212</v>
      </c>
      <c r="G3021" s="75">
        <v>410</v>
      </c>
      <c r="H3021" s="75">
        <v>3.0835026198302673</v>
      </c>
      <c r="I3021" s="75">
        <v>2.6127838567197355</v>
      </c>
      <c r="J3021" s="75" t="s">
        <v>4842</v>
      </c>
      <c r="K3021" s="334" t="s">
        <v>5098</v>
      </c>
      <c r="L3021" s="75">
        <v>35.299999999999997</v>
      </c>
      <c r="M3021" s="75">
        <v>-101.53333333333333</v>
      </c>
      <c r="O3021" s="44" t="s">
        <v>3523</v>
      </c>
    </row>
    <row r="3022" spans="1:15" s="75" customFormat="1" ht="13" customHeight="1" x14ac:dyDescent="0.15">
      <c r="A3022" s="44">
        <v>3021</v>
      </c>
      <c r="B3022" s="215" t="s">
        <v>6</v>
      </c>
      <c r="C3022" s="215">
        <v>18</v>
      </c>
      <c r="D3022" s="75" t="s">
        <v>10453</v>
      </c>
      <c r="E3022" s="75" t="s">
        <v>10355</v>
      </c>
      <c r="F3022" s="75">
        <v>402</v>
      </c>
      <c r="G3022" s="75">
        <v>987</v>
      </c>
      <c r="H3022" s="75">
        <v>2.6042260530844699</v>
      </c>
      <c r="I3022" s="75">
        <v>2.9943171526696366</v>
      </c>
      <c r="J3022" s="75" t="s">
        <v>4842</v>
      </c>
      <c r="K3022" s="334" t="s">
        <v>5098</v>
      </c>
      <c r="L3022" s="75">
        <v>35.299999999999997</v>
      </c>
      <c r="M3022" s="75">
        <v>-101.53333333333333</v>
      </c>
      <c r="O3022" s="44" t="s">
        <v>3523</v>
      </c>
    </row>
    <row r="3023" spans="1:15" s="75" customFormat="1" ht="13" customHeight="1" x14ac:dyDescent="0.15">
      <c r="A3023" s="44">
        <v>3022</v>
      </c>
      <c r="B3023" s="215" t="s">
        <v>6</v>
      </c>
      <c r="C3023" s="215">
        <v>18</v>
      </c>
      <c r="D3023" s="75" t="s">
        <v>10453</v>
      </c>
      <c r="E3023" s="75" t="s">
        <v>10464</v>
      </c>
      <c r="F3023" s="75">
        <v>562</v>
      </c>
      <c r="G3023" s="75">
        <v>968</v>
      </c>
      <c r="H3023" s="75">
        <v>2.7497363155690611</v>
      </c>
      <c r="I3023" s="75">
        <v>2.9858753573083936</v>
      </c>
      <c r="J3023" s="75" t="s">
        <v>4842</v>
      </c>
      <c r="K3023" s="334" t="s">
        <v>5098</v>
      </c>
      <c r="L3023" s="75">
        <v>35.299999999999997</v>
      </c>
      <c r="M3023" s="75">
        <v>-101.53333333333333</v>
      </c>
      <c r="O3023" s="44" t="s">
        <v>3523</v>
      </c>
    </row>
    <row r="3024" spans="1:15" s="75" customFormat="1" ht="13" customHeight="1" x14ac:dyDescent="0.15">
      <c r="A3024" s="44">
        <v>3023</v>
      </c>
      <c r="B3024" s="215" t="s">
        <v>6</v>
      </c>
      <c r="C3024" s="215">
        <v>18</v>
      </c>
      <c r="D3024" s="75" t="s">
        <v>10453</v>
      </c>
      <c r="E3024" s="75" t="s">
        <v>10316</v>
      </c>
      <c r="F3024" s="75">
        <v>1701</v>
      </c>
      <c r="G3024" s="75">
        <v>471</v>
      </c>
      <c r="H3024" s="75">
        <v>3.230704313612569</v>
      </c>
      <c r="I3024" s="75">
        <v>2.6730209071288962</v>
      </c>
      <c r="J3024" s="75" t="s">
        <v>4842</v>
      </c>
      <c r="K3024" s="334" t="s">
        <v>5098</v>
      </c>
      <c r="L3024" s="75">
        <v>40.81666666666667</v>
      </c>
      <c r="M3024" s="75">
        <v>-104.76666666666667</v>
      </c>
      <c r="O3024" s="44" t="s">
        <v>3523</v>
      </c>
    </row>
    <row r="3025" spans="1:16" s="75" customFormat="1" ht="13" customHeight="1" x14ac:dyDescent="0.15">
      <c r="A3025" s="44">
        <v>3024</v>
      </c>
      <c r="B3025" s="215" t="s">
        <v>6</v>
      </c>
      <c r="C3025" s="215">
        <v>18</v>
      </c>
      <c r="D3025" s="75" t="s">
        <v>10453</v>
      </c>
      <c r="E3025" s="75" t="s">
        <v>10446</v>
      </c>
      <c r="F3025" s="75">
        <v>996</v>
      </c>
      <c r="G3025" s="75">
        <v>722</v>
      </c>
      <c r="H3025" s="75">
        <v>2.9982593384236988</v>
      </c>
      <c r="I3025" s="75">
        <v>2.858537197569639</v>
      </c>
      <c r="J3025" s="75" t="s">
        <v>4842</v>
      </c>
      <c r="K3025" s="334" t="s">
        <v>5098</v>
      </c>
      <c r="L3025" s="75">
        <v>40.81666666666667</v>
      </c>
      <c r="M3025" s="75">
        <v>-104.76666666666667</v>
      </c>
      <c r="O3025" s="44" t="s">
        <v>3523</v>
      </c>
    </row>
    <row r="3026" spans="1:16" s="75" customFormat="1" ht="13" customHeight="1" x14ac:dyDescent="0.15">
      <c r="A3026" s="44">
        <v>3025</v>
      </c>
      <c r="B3026" s="215" t="s">
        <v>6</v>
      </c>
      <c r="C3026" s="215">
        <v>18</v>
      </c>
      <c r="D3026" s="75" t="s">
        <v>10453</v>
      </c>
      <c r="E3026" s="75" t="s">
        <v>10452</v>
      </c>
      <c r="F3026" s="75">
        <v>1290</v>
      </c>
      <c r="G3026" s="75">
        <v>429</v>
      </c>
      <c r="H3026" s="75">
        <v>3.1105897102992488</v>
      </c>
      <c r="I3026" s="75">
        <v>2.6324572921847245</v>
      </c>
      <c r="J3026" s="75" t="s">
        <v>4842</v>
      </c>
      <c r="K3026" s="334" t="s">
        <v>5098</v>
      </c>
      <c r="L3026" s="75">
        <v>40.81666666666667</v>
      </c>
      <c r="M3026" s="75">
        <v>-104.76666666666667</v>
      </c>
      <c r="O3026" s="44" t="s">
        <v>3523</v>
      </c>
    </row>
    <row r="3027" spans="1:16" s="335" customFormat="1" ht="13" customHeight="1" x14ac:dyDescent="0.15">
      <c r="A3027" s="44">
        <v>3026</v>
      </c>
      <c r="B3027" s="215" t="s">
        <v>6</v>
      </c>
      <c r="C3027" s="215">
        <v>21</v>
      </c>
      <c r="D3027" s="335" t="s">
        <v>10146</v>
      </c>
      <c r="E3027" s="335" t="s">
        <v>10718</v>
      </c>
      <c r="F3027" s="335">
        <v>4</v>
      </c>
      <c r="G3027" s="335">
        <v>5.9999964809188473</v>
      </c>
      <c r="H3027" s="335">
        <v>0.6020599913279624</v>
      </c>
      <c r="I3027" s="335">
        <v>0.77815099566398127</v>
      </c>
      <c r="J3027" s="335" t="s">
        <v>10272</v>
      </c>
      <c r="K3027" s="335" t="s">
        <v>10705</v>
      </c>
      <c r="O3027" s="44" t="s">
        <v>30</v>
      </c>
      <c r="P3027" s="75" t="s">
        <v>5336</v>
      </c>
    </row>
    <row r="3028" spans="1:16" s="335" customFormat="1" ht="13" customHeight="1" x14ac:dyDescent="0.15">
      <c r="A3028" s="44">
        <v>3027</v>
      </c>
      <c r="B3028" s="215" t="s">
        <v>6</v>
      </c>
      <c r="C3028" s="215">
        <v>21</v>
      </c>
      <c r="D3028" s="335" t="s">
        <v>10269</v>
      </c>
      <c r="E3028" s="335" t="s">
        <v>10111</v>
      </c>
      <c r="F3028" s="335">
        <v>9.9999999999993516</v>
      </c>
      <c r="G3028" s="335">
        <v>119.99863072477723</v>
      </c>
      <c r="H3028" s="335">
        <v>0.9999999999999718</v>
      </c>
      <c r="I3028" s="335">
        <v>2.0791762904470725</v>
      </c>
      <c r="J3028" s="335" t="s">
        <v>10097</v>
      </c>
      <c r="K3028" s="335" t="s">
        <v>10705</v>
      </c>
      <c r="O3028" s="44" t="s">
        <v>30</v>
      </c>
      <c r="P3028" s="75" t="s">
        <v>5336</v>
      </c>
    </row>
    <row r="3029" spans="1:16" s="335" customFormat="1" ht="13" customHeight="1" x14ac:dyDescent="0.15">
      <c r="A3029" s="44">
        <v>3028</v>
      </c>
      <c r="B3029" s="215" t="s">
        <v>6</v>
      </c>
      <c r="C3029" s="215">
        <v>21</v>
      </c>
      <c r="D3029" s="335" t="s">
        <v>10271</v>
      </c>
      <c r="E3029" s="336" t="s">
        <v>10037</v>
      </c>
      <c r="F3029" s="335">
        <v>9.9999999999997815</v>
      </c>
      <c r="G3029" s="335">
        <v>14.000155382727797</v>
      </c>
      <c r="H3029" s="335">
        <v>0.99999999999999056</v>
      </c>
      <c r="I3029" s="335">
        <v>1.146132855784437</v>
      </c>
      <c r="J3029" s="335" t="s">
        <v>10413</v>
      </c>
      <c r="K3029" s="335" t="s">
        <v>10705</v>
      </c>
      <c r="O3029" s="44" t="s">
        <v>30</v>
      </c>
      <c r="P3029" s="75" t="s">
        <v>5336</v>
      </c>
    </row>
    <row r="3030" spans="1:16" s="335" customFormat="1" ht="13" customHeight="1" x14ac:dyDescent="0.15">
      <c r="A3030" s="44">
        <v>3029</v>
      </c>
      <c r="B3030" s="215" t="s">
        <v>6</v>
      </c>
      <c r="C3030" s="215">
        <v>21</v>
      </c>
      <c r="D3030" s="335" t="s">
        <v>10156</v>
      </c>
      <c r="E3030" s="337" t="s">
        <v>10002</v>
      </c>
      <c r="F3030" s="335">
        <v>39.687459304590952</v>
      </c>
      <c r="G3030" s="335">
        <v>39.687886641174423</v>
      </c>
      <c r="H3030" s="335">
        <v>1.5986532973119401</v>
      </c>
      <c r="I3030" s="335">
        <v>1.5986579735730109</v>
      </c>
      <c r="J3030" s="335" t="s">
        <v>10103</v>
      </c>
      <c r="K3030" s="335" t="s">
        <v>10705</v>
      </c>
      <c r="O3030" s="44" t="s">
        <v>30</v>
      </c>
      <c r="P3030" s="75" t="s">
        <v>5336</v>
      </c>
    </row>
    <row r="3031" spans="1:16" s="335" customFormat="1" ht="13" customHeight="1" x14ac:dyDescent="0.15">
      <c r="A3031" s="44">
        <v>3030</v>
      </c>
      <c r="B3031" s="215" t="s">
        <v>6</v>
      </c>
      <c r="C3031" s="215">
        <v>21</v>
      </c>
      <c r="D3031" s="335" t="s">
        <v>10374</v>
      </c>
      <c r="E3031" s="336" t="s">
        <v>10167</v>
      </c>
      <c r="F3031" s="335">
        <v>39.999999999960011</v>
      </c>
      <c r="G3031" s="335">
        <v>54.000178938725675</v>
      </c>
      <c r="H3031" s="335">
        <v>1.6020599913275282</v>
      </c>
      <c r="I3031" s="335">
        <v>1.7323951989335686</v>
      </c>
      <c r="J3031" s="335" t="s">
        <v>10168</v>
      </c>
      <c r="K3031" s="335" t="s">
        <v>10705</v>
      </c>
      <c r="O3031" s="44" t="s">
        <v>30</v>
      </c>
      <c r="P3031" s="75" t="s">
        <v>5336</v>
      </c>
    </row>
    <row r="3032" spans="1:16" s="335" customFormat="1" ht="13" customHeight="1" x14ac:dyDescent="0.15">
      <c r="A3032" s="44">
        <v>3031</v>
      </c>
      <c r="B3032" s="215" t="s">
        <v>6</v>
      </c>
      <c r="C3032" s="215">
        <v>21</v>
      </c>
      <c r="D3032" s="335" t="s">
        <v>10156</v>
      </c>
      <c r="E3032" s="335" t="s">
        <v>10399</v>
      </c>
      <c r="F3032" s="335">
        <v>39.999999999999872</v>
      </c>
      <c r="G3032" s="335">
        <v>27.999972251784314</v>
      </c>
      <c r="H3032" s="335">
        <v>1.602059991327961</v>
      </c>
      <c r="I3032" s="335">
        <v>1.4471576009528291</v>
      </c>
      <c r="J3032" s="335" t="s">
        <v>10243</v>
      </c>
      <c r="K3032" s="335" t="s">
        <v>10705</v>
      </c>
      <c r="O3032" s="44" t="s">
        <v>30</v>
      </c>
      <c r="P3032" s="75" t="s">
        <v>5336</v>
      </c>
    </row>
    <row r="3033" spans="1:16" s="335" customFormat="1" ht="13" customHeight="1" x14ac:dyDescent="0.15">
      <c r="A3033" s="44">
        <v>3032</v>
      </c>
      <c r="B3033" s="215" t="s">
        <v>6</v>
      </c>
      <c r="C3033" s="215">
        <v>21</v>
      </c>
      <c r="D3033" s="335" t="s">
        <v>10375</v>
      </c>
      <c r="E3033" s="336" t="s">
        <v>9929</v>
      </c>
      <c r="F3033" s="335">
        <v>49.999999999997769</v>
      </c>
      <c r="G3033" s="335">
        <v>46.000499801644885</v>
      </c>
      <c r="H3033" s="335">
        <v>1.6989700043359994</v>
      </c>
      <c r="I3033" s="335">
        <v>1.6627625503754266</v>
      </c>
      <c r="J3033" s="335" t="s">
        <v>10413</v>
      </c>
      <c r="K3033" s="335" t="s">
        <v>10705</v>
      </c>
      <c r="O3033" s="44" t="s">
        <v>30</v>
      </c>
      <c r="P3033" s="75" t="s">
        <v>5336</v>
      </c>
    </row>
    <row r="3034" spans="1:16" s="335" customFormat="1" ht="13" customHeight="1" x14ac:dyDescent="0.15">
      <c r="A3034" s="44">
        <v>3033</v>
      </c>
      <c r="B3034" s="215" t="s">
        <v>6</v>
      </c>
      <c r="C3034" s="215">
        <v>21</v>
      </c>
      <c r="D3034" s="335" t="s">
        <v>10269</v>
      </c>
      <c r="E3034" s="335" t="s">
        <v>10111</v>
      </c>
      <c r="F3034" s="335">
        <v>69.999999999999005</v>
      </c>
      <c r="G3034" s="335">
        <v>140.00103909797514</v>
      </c>
      <c r="H3034" s="335">
        <v>1.8450980400142507</v>
      </c>
      <c r="I3034" s="335">
        <v>2.1461312590556814</v>
      </c>
      <c r="J3034" s="335" t="s">
        <v>10097</v>
      </c>
      <c r="K3034" s="335" t="s">
        <v>10705</v>
      </c>
      <c r="O3034" s="44" t="s">
        <v>30</v>
      </c>
      <c r="P3034" s="75" t="s">
        <v>5336</v>
      </c>
    </row>
    <row r="3035" spans="1:16" s="335" customFormat="1" ht="13" customHeight="1" x14ac:dyDescent="0.15">
      <c r="A3035" s="44">
        <v>3034</v>
      </c>
      <c r="B3035" s="215" t="s">
        <v>6</v>
      </c>
      <c r="C3035" s="215">
        <v>21</v>
      </c>
      <c r="D3035" s="335" t="s">
        <v>10156</v>
      </c>
      <c r="E3035" s="336" t="s">
        <v>9972</v>
      </c>
      <c r="F3035" s="335">
        <v>69.999999999999602</v>
      </c>
      <c r="G3035" s="335">
        <v>70.000516753432223</v>
      </c>
      <c r="H3035" s="335">
        <v>1.8450980400142543</v>
      </c>
      <c r="I3035" s="335">
        <v>1.8451012460476248</v>
      </c>
      <c r="J3035" s="335" t="s">
        <v>9850</v>
      </c>
      <c r="K3035" s="335" t="s">
        <v>10705</v>
      </c>
      <c r="O3035" s="44" t="s">
        <v>30</v>
      </c>
      <c r="P3035" s="75" t="s">
        <v>5336</v>
      </c>
    </row>
    <row r="3036" spans="1:16" s="335" customFormat="1" ht="13" customHeight="1" x14ac:dyDescent="0.15">
      <c r="A3036" s="44">
        <v>3035</v>
      </c>
      <c r="B3036" s="215" t="s">
        <v>6</v>
      </c>
      <c r="C3036" s="215">
        <v>21</v>
      </c>
      <c r="D3036" s="335" t="s">
        <v>10156</v>
      </c>
      <c r="E3036" s="337" t="s">
        <v>10002</v>
      </c>
      <c r="F3036" s="335">
        <v>70</v>
      </c>
      <c r="G3036" s="335">
        <v>70.000314515316049</v>
      </c>
      <c r="H3036" s="335">
        <v>1.8450980400142569</v>
      </c>
      <c r="I3036" s="335">
        <v>1.8450999913279622</v>
      </c>
      <c r="J3036" s="335" t="s">
        <v>10103</v>
      </c>
      <c r="K3036" s="335" t="s">
        <v>10705</v>
      </c>
      <c r="O3036" s="44" t="s">
        <v>30</v>
      </c>
      <c r="P3036" s="75" t="s">
        <v>5336</v>
      </c>
    </row>
    <row r="3037" spans="1:16" s="335" customFormat="1" ht="13" customHeight="1" x14ac:dyDescent="0.15">
      <c r="A3037" s="44">
        <v>3036</v>
      </c>
      <c r="B3037" s="215" t="s">
        <v>6</v>
      </c>
      <c r="C3037" s="215">
        <v>21</v>
      </c>
      <c r="D3037" s="335" t="s">
        <v>10564</v>
      </c>
      <c r="E3037" s="336" t="s">
        <v>9379</v>
      </c>
      <c r="F3037" s="335">
        <v>94.999999999999943</v>
      </c>
      <c r="G3037" s="335">
        <v>95.00006021570502</v>
      </c>
      <c r="H3037" s="335">
        <v>1.9777236052888476</v>
      </c>
      <c r="I3037" s="335">
        <v>1.9777238805661121</v>
      </c>
      <c r="J3037" s="335" t="s">
        <v>9478</v>
      </c>
      <c r="K3037" s="335" t="s">
        <v>10705</v>
      </c>
      <c r="O3037" s="44" t="s">
        <v>30</v>
      </c>
      <c r="P3037" s="75" t="s">
        <v>5336</v>
      </c>
    </row>
    <row r="3038" spans="1:16" s="335" customFormat="1" ht="13" customHeight="1" x14ac:dyDescent="0.15">
      <c r="A3038" s="44">
        <v>3037</v>
      </c>
      <c r="B3038" s="215" t="s">
        <v>6</v>
      </c>
      <c r="C3038" s="215">
        <v>21</v>
      </c>
      <c r="D3038" s="335" t="s">
        <v>10156</v>
      </c>
      <c r="E3038" s="336" t="s">
        <v>9552</v>
      </c>
      <c r="F3038" s="335">
        <v>109.99999999999801</v>
      </c>
      <c r="G3038" s="335">
        <v>50.000143955944147</v>
      </c>
      <c r="H3038" s="335">
        <v>2.0413926851582174</v>
      </c>
      <c r="I3038" s="335">
        <v>1.6989712547196625</v>
      </c>
      <c r="J3038" s="335" t="s">
        <v>9659</v>
      </c>
      <c r="K3038" s="335" t="s">
        <v>10705</v>
      </c>
      <c r="O3038" s="44" t="s">
        <v>30</v>
      </c>
      <c r="P3038" s="75" t="s">
        <v>5336</v>
      </c>
    </row>
    <row r="3039" spans="1:16" s="335" customFormat="1" ht="13" customHeight="1" x14ac:dyDescent="0.15">
      <c r="A3039" s="44">
        <v>3038</v>
      </c>
      <c r="B3039" s="215" t="s">
        <v>6</v>
      </c>
      <c r="C3039" s="215">
        <v>21</v>
      </c>
      <c r="D3039" s="335" t="s">
        <v>10345</v>
      </c>
      <c r="E3039" s="335" t="s">
        <v>9118</v>
      </c>
      <c r="F3039" s="335">
        <v>109.99999999999866</v>
      </c>
      <c r="G3039" s="335">
        <v>78.999134956953469</v>
      </c>
      <c r="H3039" s="335">
        <v>2.0413926851582196</v>
      </c>
      <c r="I3039" s="335">
        <v>1.8976223357780544</v>
      </c>
      <c r="J3039" s="335" t="s">
        <v>9361</v>
      </c>
      <c r="K3039" s="335" t="s">
        <v>10705</v>
      </c>
      <c r="O3039" s="44" t="s">
        <v>30</v>
      </c>
      <c r="P3039" s="75" t="s">
        <v>5336</v>
      </c>
    </row>
    <row r="3040" spans="1:16" s="335" customFormat="1" ht="13" customHeight="1" x14ac:dyDescent="0.15">
      <c r="A3040" s="44">
        <v>3039</v>
      </c>
      <c r="B3040" s="215" t="s">
        <v>6</v>
      </c>
      <c r="C3040" s="215">
        <v>21</v>
      </c>
      <c r="D3040" s="335" t="s">
        <v>10269</v>
      </c>
      <c r="E3040" s="335" t="s">
        <v>10111</v>
      </c>
      <c r="F3040" s="335">
        <v>109.99999999999871</v>
      </c>
      <c r="G3040" s="335">
        <v>130.00043285801917</v>
      </c>
      <c r="H3040" s="335">
        <v>2.04139268515822</v>
      </c>
      <c r="I3040" s="335">
        <v>2.1139447983648076</v>
      </c>
      <c r="J3040" s="335" t="s">
        <v>10097</v>
      </c>
      <c r="K3040" s="335" t="s">
        <v>10705</v>
      </c>
      <c r="O3040" s="44" t="s">
        <v>30</v>
      </c>
      <c r="P3040" s="75" t="s">
        <v>5336</v>
      </c>
    </row>
    <row r="3041" spans="1:16" s="335" customFormat="1" ht="13" customHeight="1" x14ac:dyDescent="0.15">
      <c r="A3041" s="44">
        <v>3040</v>
      </c>
      <c r="B3041" s="215" t="s">
        <v>6</v>
      </c>
      <c r="C3041" s="215">
        <v>21</v>
      </c>
      <c r="D3041" s="335" t="s">
        <v>10269</v>
      </c>
      <c r="E3041" s="336" t="s">
        <v>9427</v>
      </c>
      <c r="F3041" s="335">
        <v>119.99999999998953</v>
      </c>
      <c r="G3041" s="335">
        <v>119.99989783190243</v>
      </c>
      <c r="H3041" s="335">
        <v>2.0791812460475869</v>
      </c>
      <c r="I3041" s="335">
        <v>2.0791808762887922</v>
      </c>
      <c r="J3041" s="335" t="s">
        <v>8864</v>
      </c>
      <c r="K3041" s="335" t="s">
        <v>10705</v>
      </c>
      <c r="O3041" s="44" t="s">
        <v>30</v>
      </c>
      <c r="P3041" s="75" t="s">
        <v>5336</v>
      </c>
    </row>
    <row r="3042" spans="1:16" s="335" customFormat="1" ht="13" customHeight="1" x14ac:dyDescent="0.15">
      <c r="A3042" s="44">
        <v>3041</v>
      </c>
      <c r="B3042" s="215" t="s">
        <v>6</v>
      </c>
      <c r="C3042" s="215">
        <v>21</v>
      </c>
      <c r="D3042" s="335" t="s">
        <v>10269</v>
      </c>
      <c r="E3042" s="336" t="s">
        <v>8711</v>
      </c>
      <c r="F3042" s="335">
        <v>120</v>
      </c>
      <c r="G3042" s="335">
        <v>119.99923016574274</v>
      </c>
      <c r="H3042" s="335">
        <v>2.0791812460476242</v>
      </c>
      <c r="I3042" s="335">
        <v>2.0791784599156053</v>
      </c>
      <c r="J3042" s="335" t="s">
        <v>9362</v>
      </c>
      <c r="K3042" s="335" t="s">
        <v>10705</v>
      </c>
      <c r="O3042" s="44" t="s">
        <v>30</v>
      </c>
      <c r="P3042" s="75" t="s">
        <v>5336</v>
      </c>
    </row>
    <row r="3043" spans="1:16" s="335" customFormat="1" ht="13" customHeight="1" x14ac:dyDescent="0.15">
      <c r="A3043" s="44">
        <v>3042</v>
      </c>
      <c r="B3043" s="215" t="s">
        <v>6</v>
      </c>
      <c r="C3043" s="215">
        <v>21</v>
      </c>
      <c r="D3043" s="335" t="s">
        <v>10269</v>
      </c>
      <c r="E3043" s="335" t="s">
        <v>10111</v>
      </c>
      <c r="F3043" s="335">
        <v>129.99999999999832</v>
      </c>
      <c r="G3043" s="335">
        <v>150.00014567445271</v>
      </c>
      <c r="H3043" s="335">
        <v>2.1139433523068312</v>
      </c>
      <c r="I3043" s="335">
        <v>2.1760916808262163</v>
      </c>
      <c r="J3043" s="335" t="s">
        <v>10097</v>
      </c>
      <c r="K3043" s="335" t="s">
        <v>10705</v>
      </c>
      <c r="O3043" s="44" t="s">
        <v>30</v>
      </c>
      <c r="P3043" s="75" t="s">
        <v>5336</v>
      </c>
    </row>
    <row r="3044" spans="1:16" s="335" customFormat="1" ht="13" customHeight="1" x14ac:dyDescent="0.15">
      <c r="A3044" s="44">
        <v>3043</v>
      </c>
      <c r="B3044" s="215" t="s">
        <v>6</v>
      </c>
      <c r="C3044" s="215">
        <v>21</v>
      </c>
      <c r="D3044" s="335" t="s">
        <v>10156</v>
      </c>
      <c r="E3044" s="336" t="s">
        <v>9552</v>
      </c>
      <c r="F3044" s="335">
        <v>149.99999999999855</v>
      </c>
      <c r="G3044" s="335">
        <v>59.999828770431783</v>
      </c>
      <c r="H3044" s="335">
        <v>2.1760912590556769</v>
      </c>
      <c r="I3044" s="335">
        <v>1.7781500109809316</v>
      </c>
      <c r="J3044" s="335" t="s">
        <v>9659</v>
      </c>
      <c r="K3044" s="335" t="s">
        <v>10705</v>
      </c>
      <c r="O3044" s="44" t="s">
        <v>30</v>
      </c>
      <c r="P3044" s="75" t="s">
        <v>5336</v>
      </c>
    </row>
    <row r="3045" spans="1:16" s="335" customFormat="1" ht="13" customHeight="1" x14ac:dyDescent="0.15">
      <c r="A3045" s="44">
        <v>3044</v>
      </c>
      <c r="B3045" s="215" t="s">
        <v>6</v>
      </c>
      <c r="C3045" s="215">
        <v>21</v>
      </c>
      <c r="D3045" s="335" t="s">
        <v>10269</v>
      </c>
      <c r="E3045" s="335" t="s">
        <v>10111</v>
      </c>
      <c r="F3045" s="335">
        <v>159.99999999999906</v>
      </c>
      <c r="G3045" s="335">
        <v>140.00130884623445</v>
      </c>
      <c r="H3045" s="335">
        <v>2.2041199826559223</v>
      </c>
      <c r="I3045" s="335">
        <v>2.146132095835668</v>
      </c>
      <c r="J3045" s="335" t="s">
        <v>10097</v>
      </c>
      <c r="K3045" s="335" t="s">
        <v>10705</v>
      </c>
      <c r="O3045" s="44" t="s">
        <v>30</v>
      </c>
      <c r="P3045" s="75" t="s">
        <v>5336</v>
      </c>
    </row>
    <row r="3046" spans="1:16" s="335" customFormat="1" ht="13" customHeight="1" x14ac:dyDescent="0.15">
      <c r="A3046" s="44">
        <v>3045</v>
      </c>
      <c r="B3046" s="215" t="s">
        <v>6</v>
      </c>
      <c r="C3046" s="215">
        <v>21</v>
      </c>
      <c r="D3046" s="335" t="s">
        <v>10269</v>
      </c>
      <c r="E3046" s="335" t="s">
        <v>10111</v>
      </c>
      <c r="F3046" s="335">
        <v>160</v>
      </c>
      <c r="G3046" s="335">
        <v>139.99989815067332</v>
      </c>
      <c r="H3046" s="335">
        <v>2.2041199826559246</v>
      </c>
      <c r="I3046" s="335">
        <v>2.146127719730976</v>
      </c>
      <c r="J3046" s="335" t="s">
        <v>10097</v>
      </c>
      <c r="K3046" s="335" t="s">
        <v>10705</v>
      </c>
      <c r="O3046" s="44" t="s">
        <v>30</v>
      </c>
      <c r="P3046" s="75" t="s">
        <v>5336</v>
      </c>
    </row>
    <row r="3047" spans="1:16" s="335" customFormat="1" ht="13" customHeight="1" x14ac:dyDescent="0.15">
      <c r="A3047" s="44">
        <v>3046</v>
      </c>
      <c r="B3047" s="215" t="s">
        <v>6</v>
      </c>
      <c r="C3047" s="215">
        <v>21</v>
      </c>
      <c r="D3047" s="335" t="s">
        <v>10156</v>
      </c>
      <c r="E3047" s="336" t="s">
        <v>8655</v>
      </c>
      <c r="F3047" s="335">
        <v>180</v>
      </c>
      <c r="G3047" s="335">
        <v>248.0001889095644</v>
      </c>
      <c r="H3047" s="335">
        <v>2.2552725051033051</v>
      </c>
      <c r="I3047" s="335">
        <v>2.3944520116421444</v>
      </c>
      <c r="J3047" s="335" t="s">
        <v>9239</v>
      </c>
      <c r="K3047" s="335" t="s">
        <v>10705</v>
      </c>
      <c r="O3047" s="44" t="s">
        <v>30</v>
      </c>
      <c r="P3047" s="75" t="s">
        <v>5336</v>
      </c>
    </row>
    <row r="3048" spans="1:16" s="335" customFormat="1" ht="13" customHeight="1" x14ac:dyDescent="0.15">
      <c r="A3048" s="44">
        <v>3047</v>
      </c>
      <c r="B3048" s="215" t="s">
        <v>6</v>
      </c>
      <c r="C3048" s="215">
        <v>21</v>
      </c>
      <c r="D3048" s="335" t="s">
        <v>10269</v>
      </c>
      <c r="E3048" s="336" t="s">
        <v>9526</v>
      </c>
      <c r="F3048" s="335">
        <v>180</v>
      </c>
      <c r="G3048" s="335">
        <v>176.00003904422923</v>
      </c>
      <c r="H3048" s="335">
        <v>2.2552725051033056</v>
      </c>
      <c r="I3048" s="335">
        <v>2.2455127641589874</v>
      </c>
      <c r="J3048" s="335" t="s">
        <v>9323</v>
      </c>
      <c r="K3048" s="335" t="s">
        <v>10705</v>
      </c>
      <c r="O3048" s="44" t="s">
        <v>30</v>
      </c>
      <c r="P3048" s="75" t="s">
        <v>5336</v>
      </c>
    </row>
    <row r="3049" spans="1:16" s="335" customFormat="1" ht="13" customHeight="1" x14ac:dyDescent="0.15">
      <c r="A3049" s="44">
        <v>3048</v>
      </c>
      <c r="B3049" s="215" t="s">
        <v>6</v>
      </c>
      <c r="C3049" s="215">
        <v>21</v>
      </c>
      <c r="D3049" s="335" t="s">
        <v>10156</v>
      </c>
      <c r="E3049" s="337" t="s">
        <v>10002</v>
      </c>
      <c r="F3049" s="335">
        <v>189.99999999999002</v>
      </c>
      <c r="G3049" s="335">
        <v>189.99952057611745</v>
      </c>
      <c r="H3049" s="335">
        <v>2.2787536009528062</v>
      </c>
      <c r="I3049" s="335">
        <v>2.2787525051033057</v>
      </c>
      <c r="J3049" s="335" t="s">
        <v>10103</v>
      </c>
      <c r="K3049" s="335" t="s">
        <v>10705</v>
      </c>
      <c r="O3049" s="44" t="s">
        <v>30</v>
      </c>
      <c r="P3049" s="75" t="s">
        <v>5336</v>
      </c>
    </row>
    <row r="3050" spans="1:16" s="335" customFormat="1" ht="13" customHeight="1" x14ac:dyDescent="0.15">
      <c r="A3050" s="44">
        <v>3049</v>
      </c>
      <c r="B3050" s="215" t="s">
        <v>6</v>
      </c>
      <c r="C3050" s="215">
        <v>21</v>
      </c>
      <c r="D3050" s="335" t="s">
        <v>10156</v>
      </c>
      <c r="E3050" s="336" t="s">
        <v>8655</v>
      </c>
      <c r="F3050" s="335">
        <v>190</v>
      </c>
      <c r="G3050" s="335">
        <v>193.9998753843671</v>
      </c>
      <c r="H3050" s="335">
        <v>2.2787536009528284</v>
      </c>
      <c r="I3050" s="335">
        <v>2.2878014509616738</v>
      </c>
      <c r="J3050" s="335" t="s">
        <v>9115</v>
      </c>
      <c r="K3050" s="335" t="s">
        <v>10705</v>
      </c>
      <c r="O3050" s="44" t="s">
        <v>30</v>
      </c>
      <c r="P3050" s="75" t="s">
        <v>5336</v>
      </c>
    </row>
    <row r="3051" spans="1:16" s="335" customFormat="1" ht="13" customHeight="1" x14ac:dyDescent="0.15">
      <c r="A3051" s="44">
        <v>3050</v>
      </c>
      <c r="B3051" s="215" t="s">
        <v>6</v>
      </c>
      <c r="C3051" s="215">
        <v>21</v>
      </c>
      <c r="D3051" s="335" t="s">
        <v>10156</v>
      </c>
      <c r="E3051" s="336" t="s">
        <v>8655</v>
      </c>
      <c r="F3051" s="335">
        <v>190</v>
      </c>
      <c r="G3051" s="335">
        <v>247.99973462933369</v>
      </c>
      <c r="H3051" s="335">
        <v>2.2787536009528284</v>
      </c>
      <c r="I3051" s="335">
        <v>2.3944512161121931</v>
      </c>
      <c r="J3051" s="335" t="s">
        <v>9239</v>
      </c>
      <c r="K3051" s="335" t="s">
        <v>10705</v>
      </c>
      <c r="O3051" s="44" t="s">
        <v>30</v>
      </c>
      <c r="P3051" s="75" t="s">
        <v>5336</v>
      </c>
    </row>
    <row r="3052" spans="1:16" s="335" customFormat="1" ht="13" customHeight="1" x14ac:dyDescent="0.15">
      <c r="A3052" s="44">
        <v>3051</v>
      </c>
      <c r="B3052" s="215" t="s">
        <v>6</v>
      </c>
      <c r="C3052" s="215">
        <v>21</v>
      </c>
      <c r="D3052" s="335" t="s">
        <v>10156</v>
      </c>
      <c r="E3052" s="336" t="s">
        <v>9972</v>
      </c>
      <c r="F3052" s="335">
        <v>199.99999999999443</v>
      </c>
      <c r="G3052" s="335">
        <v>200.00173146995886</v>
      </c>
      <c r="H3052" s="335">
        <v>2.3010299956639693</v>
      </c>
      <c r="I3052" s="335">
        <v>2.3010337554869498</v>
      </c>
      <c r="J3052" s="335" t="s">
        <v>9850</v>
      </c>
      <c r="K3052" s="335" t="s">
        <v>10705</v>
      </c>
      <c r="O3052" s="44" t="s">
        <v>30</v>
      </c>
      <c r="P3052" s="75" t="s">
        <v>5336</v>
      </c>
    </row>
    <row r="3053" spans="1:16" s="335" customFormat="1" ht="13" customHeight="1" x14ac:dyDescent="0.15">
      <c r="A3053" s="44">
        <v>3052</v>
      </c>
      <c r="B3053" s="215" t="s">
        <v>6</v>
      </c>
      <c r="C3053" s="215">
        <v>21</v>
      </c>
      <c r="D3053" s="335" t="s">
        <v>10428</v>
      </c>
      <c r="E3053" s="335" t="s">
        <v>8797</v>
      </c>
      <c r="F3053" s="335">
        <v>199.99999999999844</v>
      </c>
      <c r="G3053" s="335">
        <v>219.00087861137843</v>
      </c>
      <c r="H3053" s="335">
        <v>2.3010299956639777</v>
      </c>
      <c r="I3053" s="335">
        <v>2.3404458571931226</v>
      </c>
      <c r="J3053" s="335" t="s">
        <v>10245</v>
      </c>
      <c r="K3053" s="335" t="s">
        <v>10705</v>
      </c>
      <c r="O3053" s="44" t="s">
        <v>30</v>
      </c>
      <c r="P3053" s="75" t="s">
        <v>5336</v>
      </c>
    </row>
    <row r="3054" spans="1:16" s="335" customFormat="1" ht="13" customHeight="1" x14ac:dyDescent="0.15">
      <c r="A3054" s="44">
        <v>3053</v>
      </c>
      <c r="B3054" s="215" t="s">
        <v>6</v>
      </c>
      <c r="C3054" s="215">
        <v>21</v>
      </c>
      <c r="D3054" s="335" t="s">
        <v>10156</v>
      </c>
      <c r="E3054" s="336" t="s">
        <v>9346</v>
      </c>
      <c r="F3054" s="335">
        <v>209.99999999999886</v>
      </c>
      <c r="G3054" s="335">
        <v>209.99994954879932</v>
      </c>
      <c r="H3054" s="335">
        <v>2.3222192947339169</v>
      </c>
      <c r="I3054" s="335">
        <v>2.3222191903973446</v>
      </c>
      <c r="J3054" s="335" t="s">
        <v>9126</v>
      </c>
      <c r="K3054" s="335" t="s">
        <v>10705</v>
      </c>
      <c r="O3054" s="44" t="s">
        <v>30</v>
      </c>
      <c r="P3054" s="75" t="s">
        <v>5336</v>
      </c>
    </row>
    <row r="3055" spans="1:16" s="335" customFormat="1" ht="13" customHeight="1" x14ac:dyDescent="0.15">
      <c r="A3055" s="44">
        <v>3054</v>
      </c>
      <c r="B3055" s="215" t="s">
        <v>6</v>
      </c>
      <c r="C3055" s="215">
        <v>21</v>
      </c>
      <c r="D3055" s="335" t="s">
        <v>10156</v>
      </c>
      <c r="E3055" s="336" t="s">
        <v>9346</v>
      </c>
      <c r="F3055" s="335">
        <v>210</v>
      </c>
      <c r="G3055" s="335">
        <v>269.00027505169868</v>
      </c>
      <c r="H3055" s="335">
        <v>2.3222192947339186</v>
      </c>
      <c r="I3055" s="335">
        <v>2.4297527240669949</v>
      </c>
      <c r="J3055" s="335" t="s">
        <v>9306</v>
      </c>
      <c r="K3055" s="335" t="s">
        <v>10705</v>
      </c>
      <c r="O3055" s="44" t="s">
        <v>30</v>
      </c>
      <c r="P3055" s="75" t="s">
        <v>5336</v>
      </c>
    </row>
    <row r="3056" spans="1:16" s="335" customFormat="1" ht="13" customHeight="1" x14ac:dyDescent="0.15">
      <c r="A3056" s="44">
        <v>3055</v>
      </c>
      <c r="B3056" s="215" t="s">
        <v>6</v>
      </c>
      <c r="C3056" s="215">
        <v>21</v>
      </c>
      <c r="D3056" s="335" t="s">
        <v>10564</v>
      </c>
      <c r="E3056" s="336" t="s">
        <v>9379</v>
      </c>
      <c r="F3056" s="335">
        <v>210</v>
      </c>
      <c r="G3056" s="335">
        <v>209.99979973220562</v>
      </c>
      <c r="H3056" s="335">
        <v>2.3222192947339191</v>
      </c>
      <c r="I3056" s="335">
        <v>2.3222188805661124</v>
      </c>
      <c r="J3056" s="335" t="s">
        <v>9478</v>
      </c>
      <c r="K3056" s="335" t="s">
        <v>10705</v>
      </c>
      <c r="O3056" s="44" t="s">
        <v>30</v>
      </c>
      <c r="P3056" s="75" t="s">
        <v>5336</v>
      </c>
    </row>
    <row r="3057" spans="1:16" s="335" customFormat="1" ht="13" customHeight="1" x14ac:dyDescent="0.15">
      <c r="A3057" s="44">
        <v>3056</v>
      </c>
      <c r="B3057" s="215" t="s">
        <v>6</v>
      </c>
      <c r="C3057" s="215">
        <v>21</v>
      </c>
      <c r="D3057" s="335" t="s">
        <v>10269</v>
      </c>
      <c r="E3057" s="337" t="s">
        <v>10169</v>
      </c>
      <c r="F3057" s="335">
        <v>213.99999999999446</v>
      </c>
      <c r="G3057" s="335">
        <v>188.99914776494779</v>
      </c>
      <c r="H3057" s="335">
        <v>2.3304137733491794</v>
      </c>
      <c r="I3057" s="335">
        <v>2.2764598458567629</v>
      </c>
      <c r="J3057" s="335" t="s">
        <v>9878</v>
      </c>
      <c r="K3057" s="335" t="s">
        <v>10705</v>
      </c>
      <c r="O3057" s="44" t="s">
        <v>30</v>
      </c>
      <c r="P3057" s="75" t="s">
        <v>5336</v>
      </c>
    </row>
    <row r="3058" spans="1:16" s="335" customFormat="1" ht="13" customHeight="1" x14ac:dyDescent="0.15">
      <c r="A3058" s="44">
        <v>3057</v>
      </c>
      <c r="B3058" s="215" t="s">
        <v>6</v>
      </c>
      <c r="C3058" s="215">
        <v>21</v>
      </c>
      <c r="D3058" s="335" t="s">
        <v>10428</v>
      </c>
      <c r="E3058" s="336" t="s">
        <v>9848</v>
      </c>
      <c r="F3058" s="335">
        <v>219.99999999999909</v>
      </c>
      <c r="G3058" s="335">
        <v>216.9998233730538</v>
      </c>
      <c r="H3058" s="335">
        <v>2.3424226808222044</v>
      </c>
      <c r="I3058" s="335">
        <v>2.3364593803548002</v>
      </c>
      <c r="J3058" s="335" t="s">
        <v>9735</v>
      </c>
      <c r="K3058" s="335" t="s">
        <v>10705</v>
      </c>
      <c r="O3058" s="44" t="s">
        <v>30</v>
      </c>
      <c r="P3058" s="75" t="s">
        <v>5336</v>
      </c>
    </row>
    <row r="3059" spans="1:16" s="335" customFormat="1" ht="13" customHeight="1" x14ac:dyDescent="0.15">
      <c r="A3059" s="44">
        <v>3058</v>
      </c>
      <c r="B3059" s="215" t="s">
        <v>6</v>
      </c>
      <c r="C3059" s="215">
        <v>21</v>
      </c>
      <c r="D3059" s="335" t="s">
        <v>10271</v>
      </c>
      <c r="E3059" s="336" t="s">
        <v>9628</v>
      </c>
      <c r="F3059" s="335">
        <v>219.99999999999946</v>
      </c>
      <c r="G3059" s="335">
        <v>109.99982246552098</v>
      </c>
      <c r="H3059" s="335">
        <v>2.3424226808222053</v>
      </c>
      <c r="I3059" s="335">
        <v>2.0413919842281634</v>
      </c>
      <c r="J3059" s="335" t="s">
        <v>9521</v>
      </c>
      <c r="K3059" s="335" t="s">
        <v>10705</v>
      </c>
      <c r="O3059" s="44" t="s">
        <v>30</v>
      </c>
      <c r="P3059" s="75" t="s">
        <v>5336</v>
      </c>
    </row>
    <row r="3060" spans="1:16" s="335" customFormat="1" ht="13" customHeight="1" x14ac:dyDescent="0.15">
      <c r="A3060" s="44">
        <v>3059</v>
      </c>
      <c r="B3060" s="215" t="s">
        <v>6</v>
      </c>
      <c r="C3060" s="215">
        <v>21</v>
      </c>
      <c r="D3060" s="335" t="s">
        <v>10156</v>
      </c>
      <c r="E3060" s="336" t="s">
        <v>9346</v>
      </c>
      <c r="F3060" s="335">
        <v>220</v>
      </c>
      <c r="G3060" s="335">
        <v>220.00010711595456</v>
      </c>
      <c r="H3060" s="335">
        <v>2.3424226808222057</v>
      </c>
      <c r="I3060" s="335">
        <v>2.3424228922761001</v>
      </c>
      <c r="J3060" s="335" t="s">
        <v>9126</v>
      </c>
      <c r="K3060" s="335" t="s">
        <v>10705</v>
      </c>
      <c r="O3060" s="44" t="s">
        <v>30</v>
      </c>
      <c r="P3060" s="75" t="s">
        <v>5336</v>
      </c>
    </row>
    <row r="3061" spans="1:16" s="335" customFormat="1" ht="13" customHeight="1" x14ac:dyDescent="0.15">
      <c r="A3061" s="44">
        <v>3060</v>
      </c>
      <c r="B3061" s="215" t="s">
        <v>6</v>
      </c>
      <c r="C3061" s="215">
        <v>21</v>
      </c>
      <c r="D3061" s="335" t="s">
        <v>10269</v>
      </c>
      <c r="E3061" s="336" t="s">
        <v>9526</v>
      </c>
      <c r="F3061" s="335">
        <v>220</v>
      </c>
      <c r="G3061" s="335">
        <v>217.00013515208212</v>
      </c>
      <c r="H3061" s="335">
        <v>2.3424226808222062</v>
      </c>
      <c r="I3061" s="335">
        <v>2.3364600043360189</v>
      </c>
      <c r="J3061" s="335" t="s">
        <v>9323</v>
      </c>
      <c r="K3061" s="335" t="s">
        <v>10705</v>
      </c>
      <c r="O3061" s="44" t="s">
        <v>30</v>
      </c>
      <c r="P3061" s="75" t="s">
        <v>5336</v>
      </c>
    </row>
    <row r="3062" spans="1:16" s="335" customFormat="1" ht="13" customHeight="1" x14ac:dyDescent="0.15">
      <c r="A3062" s="44">
        <v>3061</v>
      </c>
      <c r="B3062" s="215" t="s">
        <v>6</v>
      </c>
      <c r="C3062" s="215">
        <v>21</v>
      </c>
      <c r="D3062" s="335" t="s">
        <v>10156</v>
      </c>
      <c r="E3062" s="336" t="s">
        <v>9972</v>
      </c>
      <c r="F3062" s="335">
        <v>229.99999999999193</v>
      </c>
      <c r="G3062" s="335">
        <v>230.00013576609996</v>
      </c>
      <c r="H3062" s="335">
        <v>2.3617278360175775</v>
      </c>
      <c r="I3062" s="335">
        <v>2.3617280923760737</v>
      </c>
      <c r="J3062" s="335" t="s">
        <v>9850</v>
      </c>
      <c r="K3062" s="335" t="s">
        <v>10705</v>
      </c>
      <c r="O3062" s="44" t="s">
        <v>30</v>
      </c>
      <c r="P3062" s="75" t="s">
        <v>5336</v>
      </c>
    </row>
    <row r="3063" spans="1:16" s="335" customFormat="1" ht="13" customHeight="1" x14ac:dyDescent="0.15">
      <c r="A3063" s="44">
        <v>3062</v>
      </c>
      <c r="B3063" s="215" t="s">
        <v>6</v>
      </c>
      <c r="C3063" s="215">
        <v>21</v>
      </c>
      <c r="D3063" s="335" t="s">
        <v>10269</v>
      </c>
      <c r="E3063" s="335" t="s">
        <v>10111</v>
      </c>
      <c r="F3063" s="335">
        <v>230</v>
      </c>
      <c r="G3063" s="335">
        <v>149.99996984980518</v>
      </c>
      <c r="H3063" s="335">
        <v>2.3617278360175922</v>
      </c>
      <c r="I3063" s="335">
        <v>2.1760911717619176</v>
      </c>
      <c r="J3063" s="335" t="s">
        <v>10097</v>
      </c>
      <c r="K3063" s="335" t="s">
        <v>10705</v>
      </c>
      <c r="O3063" s="44" t="s">
        <v>30</v>
      </c>
      <c r="P3063" s="75" t="s">
        <v>5336</v>
      </c>
    </row>
    <row r="3064" spans="1:16" s="335" customFormat="1" ht="13" customHeight="1" x14ac:dyDescent="0.15">
      <c r="A3064" s="44">
        <v>3063</v>
      </c>
      <c r="B3064" s="215" t="s">
        <v>6</v>
      </c>
      <c r="C3064" s="215">
        <v>21</v>
      </c>
      <c r="D3064" s="335" t="s">
        <v>10269</v>
      </c>
      <c r="E3064" s="335" t="s">
        <v>10111</v>
      </c>
      <c r="F3064" s="335">
        <v>239.99999999999733</v>
      </c>
      <c r="G3064" s="335">
        <v>119.9998064657878</v>
      </c>
      <c r="H3064" s="335">
        <v>2.380211241711601</v>
      </c>
      <c r="I3064" s="335">
        <v>2.0791805456233901</v>
      </c>
      <c r="J3064" s="335" t="s">
        <v>10097</v>
      </c>
      <c r="K3064" s="335" t="s">
        <v>10705</v>
      </c>
      <c r="O3064" s="44" t="s">
        <v>30</v>
      </c>
      <c r="P3064" s="75" t="s">
        <v>5336</v>
      </c>
    </row>
    <row r="3065" spans="1:16" s="335" customFormat="1" ht="13" customHeight="1" x14ac:dyDescent="0.15">
      <c r="A3065" s="44">
        <v>3064</v>
      </c>
      <c r="B3065" s="215" t="s">
        <v>6</v>
      </c>
      <c r="C3065" s="215">
        <v>21</v>
      </c>
      <c r="D3065" s="335" t="s">
        <v>10156</v>
      </c>
      <c r="E3065" s="337" t="s">
        <v>9999</v>
      </c>
      <c r="F3065" s="335">
        <v>239.9999999999975</v>
      </c>
      <c r="G3065" s="335">
        <v>237.99763805734904</v>
      </c>
      <c r="H3065" s="335">
        <v>2.3802112417116015</v>
      </c>
      <c r="I3065" s="335">
        <v>2.376572647040756</v>
      </c>
      <c r="J3065" s="335" t="s">
        <v>9888</v>
      </c>
      <c r="K3065" s="335" t="s">
        <v>10705</v>
      </c>
      <c r="O3065" s="44" t="s">
        <v>30</v>
      </c>
      <c r="P3065" s="75" t="s">
        <v>5336</v>
      </c>
    </row>
    <row r="3066" spans="1:16" s="335" customFormat="1" ht="13" customHeight="1" x14ac:dyDescent="0.15">
      <c r="A3066" s="44">
        <v>3065</v>
      </c>
      <c r="B3066" s="215" t="s">
        <v>6</v>
      </c>
      <c r="C3066" s="215">
        <v>21</v>
      </c>
      <c r="D3066" s="335" t="s">
        <v>10428</v>
      </c>
      <c r="E3066" s="335" t="s">
        <v>10565</v>
      </c>
      <c r="F3066" s="335">
        <v>239.99999999999946</v>
      </c>
      <c r="G3066" s="335">
        <v>240.99835244842467</v>
      </c>
      <c r="H3066" s="335">
        <v>2.380211241711605</v>
      </c>
      <c r="I3066" s="335">
        <v>2.382014073591451</v>
      </c>
      <c r="J3066" s="335" t="s">
        <v>10275</v>
      </c>
      <c r="K3066" s="335" t="s">
        <v>10705</v>
      </c>
      <c r="O3066" s="44" t="s">
        <v>30</v>
      </c>
      <c r="P3066" s="75" t="s">
        <v>5336</v>
      </c>
    </row>
    <row r="3067" spans="1:16" s="335" customFormat="1" ht="13" customHeight="1" x14ac:dyDescent="0.15">
      <c r="A3067" s="44">
        <v>3066</v>
      </c>
      <c r="B3067" s="215" t="s">
        <v>6</v>
      </c>
      <c r="C3067" s="215">
        <v>21</v>
      </c>
      <c r="D3067" s="335" t="s">
        <v>10156</v>
      </c>
      <c r="E3067" s="336" t="s">
        <v>8655</v>
      </c>
      <c r="F3067" s="335">
        <v>240</v>
      </c>
      <c r="G3067" s="335">
        <v>244.00012735784404</v>
      </c>
      <c r="H3067" s="335">
        <v>2.3802112417116055</v>
      </c>
      <c r="I3067" s="335">
        <v>2.3873900530223131</v>
      </c>
      <c r="J3067" s="335" t="s">
        <v>9239</v>
      </c>
      <c r="K3067" s="335" t="s">
        <v>10705</v>
      </c>
      <c r="O3067" s="44" t="s">
        <v>30</v>
      </c>
      <c r="P3067" s="75" t="s">
        <v>5336</v>
      </c>
    </row>
    <row r="3068" spans="1:16" s="335" customFormat="1" ht="13" customHeight="1" x14ac:dyDescent="0.15">
      <c r="A3068" s="44">
        <v>3067</v>
      </c>
      <c r="B3068" s="215" t="s">
        <v>6</v>
      </c>
      <c r="C3068" s="215">
        <v>21</v>
      </c>
      <c r="D3068" s="335" t="s">
        <v>10156</v>
      </c>
      <c r="E3068" s="336" t="s">
        <v>8655</v>
      </c>
      <c r="F3068" s="335">
        <v>240</v>
      </c>
      <c r="G3068" s="335">
        <v>328.99988993574317</v>
      </c>
      <c r="H3068" s="335">
        <v>2.3802112417116059</v>
      </c>
      <c r="I3068" s="335">
        <v>2.5171957526602862</v>
      </c>
      <c r="J3068" s="335" t="s">
        <v>9113</v>
      </c>
      <c r="K3068" s="335" t="s">
        <v>10705</v>
      </c>
      <c r="O3068" s="44" t="s">
        <v>30</v>
      </c>
      <c r="P3068" s="75" t="s">
        <v>5336</v>
      </c>
    </row>
    <row r="3069" spans="1:16" s="335" customFormat="1" ht="13" customHeight="1" x14ac:dyDescent="0.15">
      <c r="A3069" s="44">
        <v>3068</v>
      </c>
      <c r="B3069" s="215" t="s">
        <v>6</v>
      </c>
      <c r="C3069" s="215">
        <v>21</v>
      </c>
      <c r="D3069" s="335" t="s">
        <v>10156</v>
      </c>
      <c r="E3069" s="336" t="s">
        <v>8655</v>
      </c>
      <c r="F3069" s="335">
        <v>240</v>
      </c>
      <c r="G3069" s="335">
        <v>330.00024911779849</v>
      </c>
      <c r="H3069" s="335">
        <v>2.3802112417116059</v>
      </c>
      <c r="I3069" s="335">
        <v>2.5185142677277188</v>
      </c>
      <c r="J3069" s="335" t="s">
        <v>9113</v>
      </c>
      <c r="K3069" s="335" t="s">
        <v>10705</v>
      </c>
      <c r="O3069" s="44" t="s">
        <v>30</v>
      </c>
      <c r="P3069" s="75" t="s">
        <v>5336</v>
      </c>
    </row>
    <row r="3070" spans="1:16" s="335" customFormat="1" ht="13" customHeight="1" x14ac:dyDescent="0.15">
      <c r="A3070" s="44">
        <v>3069</v>
      </c>
      <c r="B3070" s="215" t="s">
        <v>6</v>
      </c>
      <c r="C3070" s="215">
        <v>21</v>
      </c>
      <c r="D3070" s="335" t="s">
        <v>10345</v>
      </c>
      <c r="E3070" s="335" t="s">
        <v>9118</v>
      </c>
      <c r="F3070" s="335">
        <v>249.99999999999869</v>
      </c>
      <c r="G3070" s="335">
        <v>210.00147048035581</v>
      </c>
      <c r="H3070" s="335">
        <v>2.3979400086720353</v>
      </c>
      <c r="I3070" s="335">
        <v>2.3222223357780543</v>
      </c>
      <c r="J3070" s="335" t="s">
        <v>9361</v>
      </c>
      <c r="K3070" s="335" t="s">
        <v>10705</v>
      </c>
      <c r="O3070" s="44" t="s">
        <v>30</v>
      </c>
      <c r="P3070" s="75" t="s">
        <v>5336</v>
      </c>
    </row>
    <row r="3071" spans="1:16" s="335" customFormat="1" ht="13" customHeight="1" x14ac:dyDescent="0.15">
      <c r="A3071" s="44">
        <v>3070</v>
      </c>
      <c r="B3071" s="215" t="s">
        <v>6</v>
      </c>
      <c r="C3071" s="215">
        <v>21</v>
      </c>
      <c r="D3071" s="335" t="s">
        <v>10529</v>
      </c>
      <c r="E3071" s="336" t="s">
        <v>9397</v>
      </c>
      <c r="F3071" s="335">
        <v>249.9999999999992</v>
      </c>
      <c r="G3071" s="335">
        <v>209.99999163717322</v>
      </c>
      <c r="H3071" s="335">
        <v>2.3979400086720362</v>
      </c>
      <c r="I3071" s="335">
        <v>2.3222192774390162</v>
      </c>
      <c r="J3071" s="335" t="s">
        <v>9403</v>
      </c>
      <c r="K3071" s="335" t="s">
        <v>10705</v>
      </c>
      <c r="O3071" s="44" t="s">
        <v>30</v>
      </c>
      <c r="P3071" s="75" t="s">
        <v>5336</v>
      </c>
    </row>
    <row r="3072" spans="1:16" s="335" customFormat="1" ht="13" customHeight="1" x14ac:dyDescent="0.15">
      <c r="A3072" s="44">
        <v>3071</v>
      </c>
      <c r="B3072" s="215" t="s">
        <v>6</v>
      </c>
      <c r="C3072" s="215">
        <v>21</v>
      </c>
      <c r="D3072" s="335" t="s">
        <v>10345</v>
      </c>
      <c r="E3072" s="335" t="s">
        <v>8793</v>
      </c>
      <c r="F3072" s="335">
        <v>250</v>
      </c>
      <c r="G3072" s="335">
        <v>268.00008732671762</v>
      </c>
      <c r="H3072" s="335">
        <v>2.3979400086720366</v>
      </c>
      <c r="I3072" s="335">
        <v>2.4281349355418689</v>
      </c>
      <c r="J3072" s="335" t="s">
        <v>8598</v>
      </c>
      <c r="K3072" s="335" t="s">
        <v>10705</v>
      </c>
      <c r="O3072" s="44" t="s">
        <v>30</v>
      </c>
      <c r="P3072" s="75" t="s">
        <v>5336</v>
      </c>
    </row>
    <row r="3073" spans="1:16" s="335" customFormat="1" ht="13" customHeight="1" x14ac:dyDescent="0.15">
      <c r="A3073" s="44">
        <v>3072</v>
      </c>
      <c r="B3073" s="215" t="s">
        <v>6</v>
      </c>
      <c r="C3073" s="215">
        <v>21</v>
      </c>
      <c r="D3073" s="335" t="s">
        <v>10156</v>
      </c>
      <c r="E3073" s="336" t="s">
        <v>8655</v>
      </c>
      <c r="F3073" s="335">
        <v>250</v>
      </c>
      <c r="G3073" s="335">
        <v>246.99994591225314</v>
      </c>
      <c r="H3073" s="335">
        <v>2.397940008672037</v>
      </c>
      <c r="I3073" s="335">
        <v>2.3926968581584003</v>
      </c>
      <c r="J3073" s="335" t="s">
        <v>9115</v>
      </c>
      <c r="K3073" s="335" t="s">
        <v>10705</v>
      </c>
      <c r="O3073" s="44" t="s">
        <v>30</v>
      </c>
      <c r="P3073" s="75" t="s">
        <v>5336</v>
      </c>
    </row>
    <row r="3074" spans="1:16" s="335" customFormat="1" ht="13" customHeight="1" x14ac:dyDescent="0.15">
      <c r="A3074" s="44">
        <v>3073</v>
      </c>
      <c r="B3074" s="215" t="s">
        <v>6</v>
      </c>
      <c r="C3074" s="215">
        <v>21</v>
      </c>
      <c r="D3074" s="335" t="s">
        <v>10156</v>
      </c>
      <c r="E3074" s="336" t="s">
        <v>9346</v>
      </c>
      <c r="F3074" s="335">
        <v>250</v>
      </c>
      <c r="G3074" s="335">
        <v>249.99982558459283</v>
      </c>
      <c r="H3074" s="335">
        <v>2.3979400086720375</v>
      </c>
      <c r="I3074" s="335">
        <v>2.3979397056813365</v>
      </c>
      <c r="J3074" s="335" t="s">
        <v>9126</v>
      </c>
      <c r="K3074" s="335" t="s">
        <v>10705</v>
      </c>
      <c r="O3074" s="44" t="s">
        <v>30</v>
      </c>
      <c r="P3074" s="75" t="s">
        <v>5336</v>
      </c>
    </row>
    <row r="3075" spans="1:16" s="335" customFormat="1" ht="13" customHeight="1" x14ac:dyDescent="0.15">
      <c r="A3075" s="44">
        <v>3074</v>
      </c>
      <c r="B3075" s="215" t="s">
        <v>6</v>
      </c>
      <c r="C3075" s="215">
        <v>21</v>
      </c>
      <c r="D3075" s="335" t="s">
        <v>10156</v>
      </c>
      <c r="E3075" s="336" t="s">
        <v>8655</v>
      </c>
      <c r="F3075" s="335">
        <v>250</v>
      </c>
      <c r="G3075" s="335">
        <v>252.00018402923416</v>
      </c>
      <c r="H3075" s="335">
        <v>2.3979400086720375</v>
      </c>
      <c r="I3075" s="335">
        <v>2.4014008579357178</v>
      </c>
      <c r="J3075" s="335" t="s">
        <v>9115</v>
      </c>
      <c r="K3075" s="335" t="s">
        <v>10705</v>
      </c>
      <c r="O3075" s="44" t="s">
        <v>30</v>
      </c>
      <c r="P3075" s="75" t="s">
        <v>5336</v>
      </c>
    </row>
    <row r="3076" spans="1:16" s="335" customFormat="1" ht="13" customHeight="1" x14ac:dyDescent="0.15">
      <c r="A3076" s="44">
        <v>3075</v>
      </c>
      <c r="B3076" s="215" t="s">
        <v>6</v>
      </c>
      <c r="C3076" s="215">
        <v>21</v>
      </c>
      <c r="D3076" s="335" t="s">
        <v>10269</v>
      </c>
      <c r="E3076" s="335" t="s">
        <v>10111</v>
      </c>
      <c r="F3076" s="335">
        <v>250</v>
      </c>
      <c r="G3076" s="335">
        <v>159.99988560549286</v>
      </c>
      <c r="H3076" s="335">
        <v>2.3979400086720375</v>
      </c>
      <c r="I3076" s="335">
        <v>2.2041196721501688</v>
      </c>
      <c r="J3076" s="335" t="s">
        <v>10097</v>
      </c>
      <c r="K3076" s="335" t="s">
        <v>10705</v>
      </c>
      <c r="O3076" s="44" t="s">
        <v>30</v>
      </c>
      <c r="P3076" s="75" t="s">
        <v>5336</v>
      </c>
    </row>
    <row r="3077" spans="1:16" s="335" customFormat="1" ht="13" customHeight="1" x14ac:dyDescent="0.15">
      <c r="A3077" s="44">
        <v>3076</v>
      </c>
      <c r="B3077" s="215" t="s">
        <v>6</v>
      </c>
      <c r="C3077" s="215">
        <v>21</v>
      </c>
      <c r="D3077" s="335" t="s">
        <v>10156</v>
      </c>
      <c r="E3077" s="336" t="s">
        <v>9346</v>
      </c>
      <c r="F3077" s="335">
        <v>259.99999999999869</v>
      </c>
      <c r="G3077" s="335">
        <v>260.00022322436365</v>
      </c>
      <c r="H3077" s="335">
        <v>2.414973347970816</v>
      </c>
      <c r="I3077" s="335">
        <v>2.4149737208364632</v>
      </c>
      <c r="J3077" s="335" t="s">
        <v>9126</v>
      </c>
      <c r="K3077" s="335" t="s">
        <v>10705</v>
      </c>
      <c r="O3077" s="44" t="s">
        <v>30</v>
      </c>
      <c r="P3077" s="75" t="s">
        <v>5336</v>
      </c>
    </row>
    <row r="3078" spans="1:16" s="335" customFormat="1" ht="13" customHeight="1" x14ac:dyDescent="0.15">
      <c r="A3078" s="44">
        <v>3077</v>
      </c>
      <c r="B3078" s="215" t="s">
        <v>6</v>
      </c>
      <c r="C3078" s="215">
        <v>21</v>
      </c>
      <c r="D3078" s="335" t="s">
        <v>10269</v>
      </c>
      <c r="E3078" s="336" t="s">
        <v>9526</v>
      </c>
      <c r="F3078" s="335">
        <v>260</v>
      </c>
      <c r="G3078" s="335">
        <v>259.00029001609562</v>
      </c>
      <c r="H3078" s="335">
        <v>2.4149733479708178</v>
      </c>
      <c r="I3078" s="335">
        <v>2.4133002503836436</v>
      </c>
      <c r="J3078" s="335" t="s">
        <v>9323</v>
      </c>
      <c r="K3078" s="335" t="s">
        <v>10705</v>
      </c>
      <c r="O3078" s="44" t="s">
        <v>30</v>
      </c>
      <c r="P3078" s="75" t="s">
        <v>5336</v>
      </c>
    </row>
    <row r="3079" spans="1:16" s="335" customFormat="1" ht="13" customHeight="1" x14ac:dyDescent="0.15">
      <c r="A3079" s="44">
        <v>3078</v>
      </c>
      <c r="B3079" s="215" t="s">
        <v>6</v>
      </c>
      <c r="C3079" s="215">
        <v>21</v>
      </c>
      <c r="D3079" s="335" t="s">
        <v>10156</v>
      </c>
      <c r="E3079" s="336" t="s">
        <v>9346</v>
      </c>
      <c r="F3079" s="335">
        <v>260</v>
      </c>
      <c r="G3079" s="335">
        <v>259.99996581797194</v>
      </c>
      <c r="H3079" s="335">
        <v>2.4149733479708178</v>
      </c>
      <c r="I3079" s="335">
        <v>2.4149732908744057</v>
      </c>
      <c r="J3079" s="335" t="s">
        <v>9126</v>
      </c>
      <c r="K3079" s="335" t="s">
        <v>10705</v>
      </c>
      <c r="O3079" s="44" t="s">
        <v>30</v>
      </c>
      <c r="P3079" s="75" t="s">
        <v>5336</v>
      </c>
    </row>
    <row r="3080" spans="1:16" s="335" customFormat="1" ht="13" customHeight="1" x14ac:dyDescent="0.15">
      <c r="A3080" s="44">
        <v>3079</v>
      </c>
      <c r="B3080" s="215" t="s">
        <v>6</v>
      </c>
      <c r="C3080" s="215">
        <v>21</v>
      </c>
      <c r="D3080" s="335" t="s">
        <v>10156</v>
      </c>
      <c r="E3080" s="336" t="s">
        <v>8655</v>
      </c>
      <c r="F3080" s="335">
        <v>269.99999999999858</v>
      </c>
      <c r="G3080" s="335">
        <v>330.99989977350992</v>
      </c>
      <c r="H3080" s="335">
        <v>2.4313637641589851</v>
      </c>
      <c r="I3080" s="335">
        <v>2.5198278622717365</v>
      </c>
      <c r="J3080" s="335" t="s">
        <v>9113</v>
      </c>
      <c r="K3080" s="335" t="s">
        <v>10705</v>
      </c>
      <c r="O3080" s="44" t="s">
        <v>30</v>
      </c>
      <c r="P3080" s="75" t="s">
        <v>5336</v>
      </c>
    </row>
    <row r="3081" spans="1:16" s="335" customFormat="1" ht="13" customHeight="1" x14ac:dyDescent="0.15">
      <c r="A3081" s="44">
        <v>3080</v>
      </c>
      <c r="B3081" s="215" t="s">
        <v>6</v>
      </c>
      <c r="C3081" s="215">
        <v>21</v>
      </c>
      <c r="D3081" s="335" t="s">
        <v>10156</v>
      </c>
      <c r="E3081" s="336" t="s">
        <v>8655</v>
      </c>
      <c r="F3081" s="335">
        <v>269.99999999999932</v>
      </c>
      <c r="G3081" s="335">
        <v>271.99996765114258</v>
      </c>
      <c r="H3081" s="335">
        <v>2.431363764158986</v>
      </c>
      <c r="I3081" s="335">
        <v>2.4345688523837166</v>
      </c>
      <c r="J3081" s="335" t="s">
        <v>9115</v>
      </c>
      <c r="K3081" s="335" t="s">
        <v>10705</v>
      </c>
      <c r="O3081" s="44" t="s">
        <v>30</v>
      </c>
      <c r="P3081" s="75" t="s">
        <v>5336</v>
      </c>
    </row>
    <row r="3082" spans="1:16" s="335" customFormat="1" ht="13" customHeight="1" x14ac:dyDescent="0.15">
      <c r="A3082" s="44">
        <v>3081</v>
      </c>
      <c r="B3082" s="215" t="s">
        <v>6</v>
      </c>
      <c r="C3082" s="215">
        <v>21</v>
      </c>
      <c r="D3082" s="335" t="s">
        <v>10389</v>
      </c>
      <c r="E3082" s="336" t="s">
        <v>9418</v>
      </c>
      <c r="F3082" s="335">
        <v>270</v>
      </c>
      <c r="G3082" s="335">
        <v>269.99765444877966</v>
      </c>
      <c r="H3082" s="335">
        <v>2.4313637641589874</v>
      </c>
      <c r="I3082" s="335">
        <v>2.4313599913279624</v>
      </c>
      <c r="J3082" s="335" t="s">
        <v>9315</v>
      </c>
      <c r="K3082" s="335" t="s">
        <v>10705</v>
      </c>
      <c r="O3082" s="44" t="s">
        <v>30</v>
      </c>
      <c r="P3082" s="75" t="s">
        <v>5336</v>
      </c>
    </row>
    <row r="3083" spans="1:16" s="335" customFormat="1" ht="13" customHeight="1" x14ac:dyDescent="0.15">
      <c r="A3083" s="44">
        <v>3082</v>
      </c>
      <c r="B3083" s="215" t="s">
        <v>6</v>
      </c>
      <c r="C3083" s="215">
        <v>21</v>
      </c>
      <c r="D3083" s="335" t="s">
        <v>10156</v>
      </c>
      <c r="E3083" s="336" t="s">
        <v>8655</v>
      </c>
      <c r="F3083" s="335">
        <v>270</v>
      </c>
      <c r="G3083" s="335">
        <v>272.00005467236429</v>
      </c>
      <c r="H3083" s="335">
        <v>2.4313637641589874</v>
      </c>
      <c r="I3083" s="335">
        <v>2.4345689913279625</v>
      </c>
      <c r="J3083" s="335" t="s">
        <v>9115</v>
      </c>
      <c r="K3083" s="335" t="s">
        <v>10705</v>
      </c>
      <c r="O3083" s="44" t="s">
        <v>30</v>
      </c>
      <c r="P3083" s="75" t="s">
        <v>5336</v>
      </c>
    </row>
    <row r="3084" spans="1:16" s="335" customFormat="1" ht="13" customHeight="1" x14ac:dyDescent="0.15">
      <c r="A3084" s="44">
        <v>3083</v>
      </c>
      <c r="B3084" s="215" t="s">
        <v>6</v>
      </c>
      <c r="C3084" s="215">
        <v>21</v>
      </c>
      <c r="D3084" s="335" t="s">
        <v>10156</v>
      </c>
      <c r="E3084" s="335" t="s">
        <v>9532</v>
      </c>
      <c r="F3084" s="335">
        <v>279.99999999998801</v>
      </c>
      <c r="G3084" s="335">
        <v>880.00037209358436</v>
      </c>
      <c r="H3084" s="335">
        <v>2.4471580313422008</v>
      </c>
      <c r="I3084" s="335">
        <v>2.9444828557844369</v>
      </c>
      <c r="J3084" s="335" t="s">
        <v>9435</v>
      </c>
      <c r="K3084" s="335" t="s">
        <v>10705</v>
      </c>
      <c r="O3084" s="44" t="s">
        <v>30</v>
      </c>
      <c r="P3084" s="75" t="s">
        <v>5336</v>
      </c>
    </row>
    <row r="3085" spans="1:16" s="335" customFormat="1" ht="13" customHeight="1" x14ac:dyDescent="0.15">
      <c r="A3085" s="44">
        <v>3084</v>
      </c>
      <c r="B3085" s="215" t="s">
        <v>6</v>
      </c>
      <c r="C3085" s="215">
        <v>21</v>
      </c>
      <c r="D3085" s="335" t="s">
        <v>10269</v>
      </c>
      <c r="E3085" s="337" t="s">
        <v>9325</v>
      </c>
      <c r="F3085" s="335">
        <v>279.99999999999005</v>
      </c>
      <c r="G3085" s="335">
        <v>528.99461943882466</v>
      </c>
      <c r="H3085" s="335">
        <v>2.4471580313422039</v>
      </c>
      <c r="I3085" s="335">
        <v>2.7234512547196625</v>
      </c>
      <c r="J3085" s="335" t="s">
        <v>8926</v>
      </c>
      <c r="K3085" s="335" t="s">
        <v>10705</v>
      </c>
      <c r="O3085" s="44" t="s">
        <v>30</v>
      </c>
      <c r="P3085" s="75" t="s">
        <v>5336</v>
      </c>
    </row>
    <row r="3086" spans="1:16" s="335" customFormat="1" ht="13" customHeight="1" x14ac:dyDescent="0.15">
      <c r="A3086" s="44">
        <v>3085</v>
      </c>
      <c r="B3086" s="215" t="s">
        <v>6</v>
      </c>
      <c r="C3086" s="215">
        <v>21</v>
      </c>
      <c r="D3086" s="335" t="s">
        <v>10156</v>
      </c>
      <c r="E3086" s="335" t="s">
        <v>9532</v>
      </c>
      <c r="F3086" s="335">
        <v>279.99999999999437</v>
      </c>
      <c r="G3086" s="335">
        <v>989.99972894891982</v>
      </c>
      <c r="H3086" s="335">
        <v>2.4471580313422105</v>
      </c>
      <c r="I3086" s="335">
        <v>2.995635075692495</v>
      </c>
      <c r="J3086" s="335" t="s">
        <v>9435</v>
      </c>
      <c r="K3086" s="335" t="s">
        <v>10705</v>
      </c>
      <c r="O3086" s="44" t="s">
        <v>30</v>
      </c>
      <c r="P3086" s="75" t="s">
        <v>5336</v>
      </c>
    </row>
    <row r="3087" spans="1:16" s="335" customFormat="1" ht="13" customHeight="1" x14ac:dyDescent="0.15">
      <c r="A3087" s="44">
        <v>3086</v>
      </c>
      <c r="B3087" s="215" t="s">
        <v>6</v>
      </c>
      <c r="C3087" s="215">
        <v>21</v>
      </c>
      <c r="D3087" s="335" t="s">
        <v>10156</v>
      </c>
      <c r="E3087" s="335" t="s">
        <v>10191</v>
      </c>
      <c r="F3087" s="335">
        <v>279.99999999999773</v>
      </c>
      <c r="G3087" s="335">
        <v>279.99974552043136</v>
      </c>
      <c r="H3087" s="335">
        <v>2.4471580313422159</v>
      </c>
      <c r="I3087" s="335">
        <v>2.4471576366310668</v>
      </c>
      <c r="J3087" s="335" t="s">
        <v>9555</v>
      </c>
      <c r="K3087" s="335" t="s">
        <v>10705</v>
      </c>
      <c r="O3087" s="44" t="s">
        <v>30</v>
      </c>
      <c r="P3087" s="75" t="s">
        <v>5336</v>
      </c>
    </row>
    <row r="3088" spans="1:16" s="335" customFormat="1" ht="13" customHeight="1" x14ac:dyDescent="0.15">
      <c r="A3088" s="44">
        <v>3087</v>
      </c>
      <c r="B3088" s="215" t="s">
        <v>6</v>
      </c>
      <c r="C3088" s="215">
        <v>21</v>
      </c>
      <c r="D3088" s="335" t="s">
        <v>10428</v>
      </c>
      <c r="E3088" s="335" t="s">
        <v>10565</v>
      </c>
      <c r="F3088" s="335">
        <v>279.99999999999875</v>
      </c>
      <c r="G3088" s="335">
        <v>276.99972312310609</v>
      </c>
      <c r="H3088" s="335">
        <v>2.4471580313422172</v>
      </c>
      <c r="I3088" s="335">
        <v>2.4424793349627616</v>
      </c>
      <c r="J3088" s="335" t="s">
        <v>10275</v>
      </c>
      <c r="K3088" s="335" t="s">
        <v>10705</v>
      </c>
      <c r="O3088" s="44" t="s">
        <v>30</v>
      </c>
      <c r="P3088" s="75" t="s">
        <v>5336</v>
      </c>
    </row>
    <row r="3089" spans="1:16" s="335" customFormat="1" ht="13" customHeight="1" x14ac:dyDescent="0.15">
      <c r="A3089" s="44">
        <v>3088</v>
      </c>
      <c r="B3089" s="215" t="s">
        <v>6</v>
      </c>
      <c r="C3089" s="215">
        <v>21</v>
      </c>
      <c r="D3089" s="335" t="s">
        <v>10271</v>
      </c>
      <c r="E3089" s="336" t="s">
        <v>9632</v>
      </c>
      <c r="F3089" s="335">
        <v>279.99999999999892</v>
      </c>
      <c r="G3089" s="335">
        <v>139.99975462429452</v>
      </c>
      <c r="H3089" s="335">
        <v>2.4471580313422177</v>
      </c>
      <c r="I3089" s="335">
        <v>2.1461272744967506</v>
      </c>
      <c r="J3089" s="335" t="s">
        <v>9521</v>
      </c>
      <c r="K3089" s="335" t="s">
        <v>10705</v>
      </c>
      <c r="O3089" s="44" t="s">
        <v>30</v>
      </c>
      <c r="P3089" s="75" t="s">
        <v>5336</v>
      </c>
    </row>
    <row r="3090" spans="1:16" s="335" customFormat="1" ht="13" customHeight="1" x14ac:dyDescent="0.15">
      <c r="A3090" s="44">
        <v>3089</v>
      </c>
      <c r="B3090" s="215" t="s">
        <v>6</v>
      </c>
      <c r="C3090" s="215">
        <v>21</v>
      </c>
      <c r="D3090" s="335" t="s">
        <v>10156</v>
      </c>
      <c r="E3090" s="335" t="s">
        <v>9815</v>
      </c>
      <c r="F3090" s="335">
        <v>279.99999999999943</v>
      </c>
      <c r="G3090" s="335">
        <v>353.00000399206903</v>
      </c>
      <c r="H3090" s="335">
        <v>2.4471580313422185</v>
      </c>
      <c r="I3090" s="335">
        <v>2.5477747102992492</v>
      </c>
      <c r="J3090" s="335" t="s">
        <v>9719</v>
      </c>
      <c r="K3090" s="335" t="s">
        <v>10705</v>
      </c>
      <c r="O3090" s="44" t="s">
        <v>30</v>
      </c>
      <c r="P3090" s="75" t="s">
        <v>5336</v>
      </c>
    </row>
    <row r="3091" spans="1:16" s="335" customFormat="1" ht="13" customHeight="1" x14ac:dyDescent="0.15">
      <c r="A3091" s="44">
        <v>3090</v>
      </c>
      <c r="B3091" s="215" t="s">
        <v>6</v>
      </c>
      <c r="C3091" s="215">
        <v>21</v>
      </c>
      <c r="D3091" s="335" t="s">
        <v>10156</v>
      </c>
      <c r="E3091" s="336" t="s">
        <v>8655</v>
      </c>
      <c r="F3091" s="335">
        <v>289.99999999999807</v>
      </c>
      <c r="G3091" s="335">
        <v>293.99966987683564</v>
      </c>
      <c r="H3091" s="335">
        <v>2.462397997898953</v>
      </c>
      <c r="I3091" s="335">
        <v>2.468346842756548</v>
      </c>
      <c r="J3091" s="335" t="s">
        <v>9115</v>
      </c>
      <c r="K3091" s="335" t="s">
        <v>10705</v>
      </c>
      <c r="O3091" s="44" t="s">
        <v>30</v>
      </c>
      <c r="P3091" s="75" t="s">
        <v>5336</v>
      </c>
    </row>
    <row r="3092" spans="1:16" s="335" customFormat="1" ht="13" customHeight="1" x14ac:dyDescent="0.15">
      <c r="A3092" s="44">
        <v>3091</v>
      </c>
      <c r="B3092" s="215" t="s">
        <v>6</v>
      </c>
      <c r="C3092" s="215">
        <v>21</v>
      </c>
      <c r="D3092" s="335" t="s">
        <v>10156</v>
      </c>
      <c r="E3092" s="337" t="s">
        <v>9122</v>
      </c>
      <c r="F3092" s="335">
        <v>289.9999999999992</v>
      </c>
      <c r="G3092" s="335">
        <v>291.999831578125</v>
      </c>
      <c r="H3092" s="335">
        <v>2.4623979978989547</v>
      </c>
      <c r="I3092" s="335">
        <v>2.4653826009528292</v>
      </c>
      <c r="J3092" s="335" t="s">
        <v>9123</v>
      </c>
      <c r="K3092" s="335" t="s">
        <v>10705</v>
      </c>
      <c r="O3092" s="44" t="s">
        <v>30</v>
      </c>
      <c r="P3092" s="75" t="s">
        <v>5336</v>
      </c>
    </row>
    <row r="3093" spans="1:16" s="335" customFormat="1" ht="13" customHeight="1" x14ac:dyDescent="0.15">
      <c r="A3093" s="44">
        <v>3092</v>
      </c>
      <c r="B3093" s="215" t="s">
        <v>6</v>
      </c>
      <c r="C3093" s="215">
        <v>21</v>
      </c>
      <c r="D3093" s="335" t="s">
        <v>10271</v>
      </c>
      <c r="E3093" s="336" t="s">
        <v>9632</v>
      </c>
      <c r="F3093" s="335">
        <v>289.99999999999926</v>
      </c>
      <c r="G3093" s="335">
        <v>139.99990462587002</v>
      </c>
      <c r="H3093" s="335">
        <v>2.4623979978989552</v>
      </c>
      <c r="I3093" s="335">
        <v>2.1461277398177203</v>
      </c>
      <c r="J3093" s="335" t="s">
        <v>9521</v>
      </c>
      <c r="K3093" s="335" t="s">
        <v>10705</v>
      </c>
      <c r="O3093" s="44" t="s">
        <v>30</v>
      </c>
      <c r="P3093" s="75" t="s">
        <v>5336</v>
      </c>
    </row>
    <row r="3094" spans="1:16" s="335" customFormat="1" ht="13" customHeight="1" x14ac:dyDescent="0.15">
      <c r="A3094" s="44">
        <v>3093</v>
      </c>
      <c r="B3094" s="215" t="s">
        <v>6</v>
      </c>
      <c r="C3094" s="215">
        <v>21</v>
      </c>
      <c r="D3094" s="335" t="s">
        <v>10269</v>
      </c>
      <c r="E3094" s="336" t="s">
        <v>8958</v>
      </c>
      <c r="F3094" s="335">
        <v>290</v>
      </c>
      <c r="G3094" s="335">
        <v>289.99967587770931</v>
      </c>
      <c r="H3094" s="335">
        <v>2.4623979978989556</v>
      </c>
      <c r="I3094" s="335">
        <v>2.4623975125037805</v>
      </c>
      <c r="J3094" s="335" t="s">
        <v>9304</v>
      </c>
      <c r="K3094" s="335" t="s">
        <v>10705</v>
      </c>
      <c r="O3094" s="44" t="s">
        <v>30</v>
      </c>
      <c r="P3094" s="75" t="s">
        <v>5336</v>
      </c>
    </row>
    <row r="3095" spans="1:16" s="335" customFormat="1" ht="13" customHeight="1" x14ac:dyDescent="0.15">
      <c r="A3095" s="44">
        <v>3094</v>
      </c>
      <c r="B3095" s="215" t="s">
        <v>6</v>
      </c>
      <c r="C3095" s="215">
        <v>21</v>
      </c>
      <c r="D3095" s="335" t="s">
        <v>10156</v>
      </c>
      <c r="E3095" s="336" t="s">
        <v>9346</v>
      </c>
      <c r="F3095" s="335">
        <v>290</v>
      </c>
      <c r="G3095" s="335">
        <v>290.00017149199442</v>
      </c>
      <c r="H3095" s="335">
        <v>2.4623979978989556</v>
      </c>
      <c r="I3095" s="335">
        <v>2.4623982547196626</v>
      </c>
      <c r="J3095" s="335" t="s">
        <v>9126</v>
      </c>
      <c r="K3095" s="335" t="s">
        <v>10705</v>
      </c>
      <c r="O3095" s="44" t="s">
        <v>30</v>
      </c>
      <c r="P3095" s="75" t="s">
        <v>5336</v>
      </c>
    </row>
    <row r="3096" spans="1:16" s="335" customFormat="1" ht="13" customHeight="1" x14ac:dyDescent="0.15">
      <c r="A3096" s="44">
        <v>3095</v>
      </c>
      <c r="B3096" s="215" t="s">
        <v>6</v>
      </c>
      <c r="C3096" s="215">
        <v>21</v>
      </c>
      <c r="D3096" s="335" t="s">
        <v>10156</v>
      </c>
      <c r="E3096" s="337" t="s">
        <v>9346</v>
      </c>
      <c r="F3096" s="335">
        <v>290</v>
      </c>
      <c r="G3096" s="335">
        <v>289.99999850759627</v>
      </c>
      <c r="H3096" s="335">
        <v>2.4623979978989561</v>
      </c>
      <c r="I3096" s="335">
        <v>2.4623979956639812</v>
      </c>
      <c r="J3096" s="335" t="s">
        <v>9468</v>
      </c>
      <c r="K3096" s="335" t="s">
        <v>10705</v>
      </c>
      <c r="O3096" s="44" t="s">
        <v>30</v>
      </c>
      <c r="P3096" s="75" t="s">
        <v>5336</v>
      </c>
    </row>
    <row r="3097" spans="1:16" s="335" customFormat="1" ht="13" customHeight="1" x14ac:dyDescent="0.15">
      <c r="A3097" s="44">
        <v>3096</v>
      </c>
      <c r="B3097" s="215" t="s">
        <v>6</v>
      </c>
      <c r="C3097" s="215">
        <v>21</v>
      </c>
      <c r="D3097" s="335" t="s">
        <v>10156</v>
      </c>
      <c r="E3097" s="335" t="s">
        <v>9815</v>
      </c>
      <c r="F3097" s="335">
        <v>299.99999999999903</v>
      </c>
      <c r="G3097" s="335">
        <v>374.00009309108515</v>
      </c>
      <c r="H3097" s="335">
        <v>2.4771212547196608</v>
      </c>
      <c r="I3097" s="335">
        <v>2.5728717102992489</v>
      </c>
      <c r="J3097" s="335" t="s">
        <v>9719</v>
      </c>
      <c r="K3097" s="335" t="s">
        <v>10705</v>
      </c>
      <c r="O3097" s="44" t="s">
        <v>30</v>
      </c>
      <c r="P3097" s="75" t="s">
        <v>5336</v>
      </c>
    </row>
    <row r="3098" spans="1:16" s="335" customFormat="1" ht="13" customHeight="1" x14ac:dyDescent="0.15">
      <c r="A3098" s="44">
        <v>3097</v>
      </c>
      <c r="B3098" s="215" t="s">
        <v>6</v>
      </c>
      <c r="C3098" s="215">
        <v>21</v>
      </c>
      <c r="D3098" s="335" t="s">
        <v>10156</v>
      </c>
      <c r="E3098" s="335" t="s">
        <v>9593</v>
      </c>
      <c r="F3098" s="335">
        <v>299.99999999999937</v>
      </c>
      <c r="G3098" s="335">
        <v>269.99998115605041</v>
      </c>
      <c r="H3098" s="335">
        <v>2.4771212547196617</v>
      </c>
      <c r="I3098" s="335">
        <v>2.4313637338485297</v>
      </c>
      <c r="J3098" s="335" t="s">
        <v>9824</v>
      </c>
      <c r="K3098" s="335" t="s">
        <v>10705</v>
      </c>
      <c r="O3098" s="44" t="s">
        <v>30</v>
      </c>
      <c r="P3098" s="75" t="s">
        <v>5336</v>
      </c>
    </row>
    <row r="3099" spans="1:16" s="335" customFormat="1" ht="13" customHeight="1" x14ac:dyDescent="0.15">
      <c r="A3099" s="44">
        <v>3098</v>
      </c>
      <c r="B3099" s="215" t="s">
        <v>6</v>
      </c>
      <c r="C3099" s="215">
        <v>21</v>
      </c>
      <c r="D3099" s="335" t="s">
        <v>10156</v>
      </c>
      <c r="E3099" s="336" t="s">
        <v>9502</v>
      </c>
      <c r="F3099" s="335">
        <v>299.99999999999949</v>
      </c>
      <c r="G3099" s="335">
        <v>318.00023917399852</v>
      </c>
      <c r="H3099" s="335">
        <v>2.4771212547196617</v>
      </c>
      <c r="I3099" s="335">
        <v>2.5024274466256551</v>
      </c>
      <c r="J3099" s="335" t="s">
        <v>10075</v>
      </c>
      <c r="K3099" s="335" t="s">
        <v>10705</v>
      </c>
      <c r="O3099" s="44" t="s">
        <v>30</v>
      </c>
      <c r="P3099" s="75" t="s">
        <v>5336</v>
      </c>
    </row>
    <row r="3100" spans="1:16" s="335" customFormat="1" ht="13" customHeight="1" x14ac:dyDescent="0.15">
      <c r="A3100" s="44">
        <v>3099</v>
      </c>
      <c r="B3100" s="215" t="s">
        <v>6</v>
      </c>
      <c r="C3100" s="215">
        <v>21</v>
      </c>
      <c r="D3100" s="335" t="s">
        <v>10156</v>
      </c>
      <c r="E3100" s="336" t="s">
        <v>10076</v>
      </c>
      <c r="F3100" s="335">
        <v>300</v>
      </c>
      <c r="G3100" s="335">
        <v>344.99965179596467</v>
      </c>
      <c r="H3100" s="335">
        <v>2.4771212547196622</v>
      </c>
      <c r="I3100" s="335">
        <v>2.5378186567452525</v>
      </c>
      <c r="J3100" s="335" t="s">
        <v>10075</v>
      </c>
      <c r="K3100" s="335" t="s">
        <v>10705</v>
      </c>
      <c r="O3100" s="44" t="s">
        <v>30</v>
      </c>
      <c r="P3100" s="75" t="s">
        <v>5336</v>
      </c>
    </row>
    <row r="3101" spans="1:16" s="335" customFormat="1" ht="13" customHeight="1" x14ac:dyDescent="0.15">
      <c r="A3101" s="44">
        <v>3100</v>
      </c>
      <c r="B3101" s="215" t="s">
        <v>6</v>
      </c>
      <c r="C3101" s="215">
        <v>21</v>
      </c>
      <c r="D3101" s="335" t="s">
        <v>10156</v>
      </c>
      <c r="E3101" s="336" t="s">
        <v>8655</v>
      </c>
      <c r="F3101" s="335">
        <v>300</v>
      </c>
      <c r="G3101" s="335">
        <v>300.99970104661963</v>
      </c>
      <c r="H3101" s="335">
        <v>2.4771212547196622</v>
      </c>
      <c r="I3101" s="335">
        <v>2.4785660642520897</v>
      </c>
      <c r="J3101" s="335" t="s">
        <v>9115</v>
      </c>
      <c r="K3101" s="335" t="s">
        <v>10705</v>
      </c>
      <c r="O3101" s="44" t="s">
        <v>30</v>
      </c>
      <c r="P3101" s="75" t="s">
        <v>5336</v>
      </c>
    </row>
    <row r="3102" spans="1:16" s="335" customFormat="1" ht="13" customHeight="1" x14ac:dyDescent="0.15">
      <c r="A3102" s="44">
        <v>3101</v>
      </c>
      <c r="B3102" s="215" t="s">
        <v>6</v>
      </c>
      <c r="C3102" s="215">
        <v>21</v>
      </c>
      <c r="D3102" s="335" t="s">
        <v>10156</v>
      </c>
      <c r="E3102" s="336" t="s">
        <v>8655</v>
      </c>
      <c r="F3102" s="335">
        <v>300</v>
      </c>
      <c r="G3102" s="335">
        <v>302.0000622002255</v>
      </c>
      <c r="H3102" s="335">
        <v>2.4771212547196622</v>
      </c>
      <c r="I3102" s="335">
        <v>2.4800070324048722</v>
      </c>
      <c r="J3102" s="335" t="s">
        <v>9115</v>
      </c>
      <c r="K3102" s="335" t="s">
        <v>10705</v>
      </c>
      <c r="O3102" s="44" t="s">
        <v>30</v>
      </c>
      <c r="P3102" s="75" t="s">
        <v>5336</v>
      </c>
    </row>
    <row r="3103" spans="1:16" s="335" customFormat="1" ht="13" customHeight="1" x14ac:dyDescent="0.15">
      <c r="A3103" s="44">
        <v>3102</v>
      </c>
      <c r="B3103" s="215" t="s">
        <v>6</v>
      </c>
      <c r="C3103" s="215">
        <v>21</v>
      </c>
      <c r="D3103" s="335" t="s">
        <v>10269</v>
      </c>
      <c r="E3103" s="337" t="s">
        <v>9871</v>
      </c>
      <c r="F3103" s="335">
        <v>300</v>
      </c>
      <c r="G3103" s="335">
        <v>299.99973041586162</v>
      </c>
      <c r="H3103" s="335">
        <v>2.4771212547196622</v>
      </c>
      <c r="I3103" s="335">
        <v>2.4771208644564746</v>
      </c>
      <c r="J3103" s="335" t="s">
        <v>9980</v>
      </c>
      <c r="K3103" s="335" t="s">
        <v>10705</v>
      </c>
      <c r="O3103" s="44" t="s">
        <v>30</v>
      </c>
      <c r="P3103" s="75" t="s">
        <v>5336</v>
      </c>
    </row>
    <row r="3104" spans="1:16" s="335" customFormat="1" ht="13" customHeight="1" x14ac:dyDescent="0.15">
      <c r="A3104" s="44">
        <v>3103</v>
      </c>
      <c r="B3104" s="215" t="s">
        <v>6</v>
      </c>
      <c r="C3104" s="215">
        <v>21</v>
      </c>
      <c r="D3104" s="335" t="s">
        <v>10156</v>
      </c>
      <c r="E3104" s="337" t="s">
        <v>9122</v>
      </c>
      <c r="F3104" s="335">
        <v>300</v>
      </c>
      <c r="G3104" s="335">
        <v>299.99981206508704</v>
      </c>
      <c r="H3104" s="335">
        <v>2.4771212547196626</v>
      </c>
      <c r="I3104" s="335">
        <v>2.4771209826559248</v>
      </c>
      <c r="J3104" s="335" t="s">
        <v>9123</v>
      </c>
      <c r="K3104" s="335" t="s">
        <v>10705</v>
      </c>
      <c r="O3104" s="44" t="s">
        <v>30</v>
      </c>
      <c r="P3104" s="75" t="s">
        <v>5336</v>
      </c>
    </row>
    <row r="3105" spans="1:16" s="335" customFormat="1" ht="13" customHeight="1" x14ac:dyDescent="0.15">
      <c r="A3105" s="44">
        <v>3104</v>
      </c>
      <c r="B3105" s="215" t="s">
        <v>6</v>
      </c>
      <c r="C3105" s="215">
        <v>21</v>
      </c>
      <c r="D3105" s="335" t="s">
        <v>10156</v>
      </c>
      <c r="E3105" s="336" t="s">
        <v>10100</v>
      </c>
      <c r="F3105" s="335">
        <v>306.92307692307594</v>
      </c>
      <c r="G3105" s="335">
        <v>235.3052606247748</v>
      </c>
      <c r="H3105" s="335">
        <v>2.4870295433799101</v>
      </c>
      <c r="I3105" s="335">
        <v>2.3716316366310668</v>
      </c>
      <c r="J3105" s="335" t="s">
        <v>9555</v>
      </c>
      <c r="K3105" s="335" t="s">
        <v>10705</v>
      </c>
      <c r="O3105" s="44" t="s">
        <v>30</v>
      </c>
      <c r="P3105" s="75" t="s">
        <v>5336</v>
      </c>
    </row>
    <row r="3106" spans="1:16" s="335" customFormat="1" ht="13" customHeight="1" x14ac:dyDescent="0.15">
      <c r="A3106" s="44">
        <v>3105</v>
      </c>
      <c r="B3106" s="215" t="s">
        <v>6</v>
      </c>
      <c r="C3106" s="215">
        <v>21</v>
      </c>
      <c r="D3106" s="335" t="s">
        <v>10156</v>
      </c>
      <c r="E3106" s="337" t="s">
        <v>9259</v>
      </c>
      <c r="F3106" s="335">
        <v>309.99999999999636</v>
      </c>
      <c r="G3106" s="335">
        <v>306.99787874347032</v>
      </c>
      <c r="H3106" s="335">
        <v>2.4913616938342678</v>
      </c>
      <c r="I3106" s="335">
        <v>2.4871353746524689</v>
      </c>
      <c r="J3106" s="335" t="s">
        <v>9257</v>
      </c>
      <c r="K3106" s="335" t="s">
        <v>10705</v>
      </c>
      <c r="O3106" s="44" t="s">
        <v>30</v>
      </c>
      <c r="P3106" s="75" t="s">
        <v>5336</v>
      </c>
    </row>
    <row r="3107" spans="1:16" s="335" customFormat="1" ht="13" customHeight="1" x14ac:dyDescent="0.15">
      <c r="A3107" s="44">
        <v>3106</v>
      </c>
      <c r="B3107" s="215" t="s">
        <v>6</v>
      </c>
      <c r="C3107" s="215">
        <v>21</v>
      </c>
      <c r="D3107" s="335" t="s">
        <v>10156</v>
      </c>
      <c r="E3107" s="336" t="s">
        <v>9346</v>
      </c>
      <c r="F3107" s="335">
        <v>309.9999999999992</v>
      </c>
      <c r="G3107" s="335">
        <v>298.00000653375349</v>
      </c>
      <c r="H3107" s="335">
        <v>2.4913616938342718</v>
      </c>
      <c r="I3107" s="335">
        <v>2.4742162735983126</v>
      </c>
      <c r="J3107" s="335" t="s">
        <v>9528</v>
      </c>
      <c r="K3107" s="335" t="s">
        <v>10705</v>
      </c>
      <c r="O3107" s="44" t="s">
        <v>30</v>
      </c>
      <c r="P3107" s="75" t="s">
        <v>5336</v>
      </c>
    </row>
    <row r="3108" spans="1:16" s="335" customFormat="1" ht="13" customHeight="1" x14ac:dyDescent="0.15">
      <c r="A3108" s="44">
        <v>3107</v>
      </c>
      <c r="B3108" s="215" t="s">
        <v>6</v>
      </c>
      <c r="C3108" s="215">
        <v>21</v>
      </c>
      <c r="D3108" s="335" t="s">
        <v>10156</v>
      </c>
      <c r="E3108" s="336" t="s">
        <v>9346</v>
      </c>
      <c r="F3108" s="335">
        <v>319.99999999999778</v>
      </c>
      <c r="G3108" s="335">
        <v>316.00108263376529</v>
      </c>
      <c r="H3108" s="335">
        <v>2.5051499783199032</v>
      </c>
      <c r="I3108" s="335">
        <v>2.4996885705331655</v>
      </c>
      <c r="J3108" s="335" t="s">
        <v>9528</v>
      </c>
      <c r="K3108" s="335" t="s">
        <v>10705</v>
      </c>
      <c r="O3108" s="44" t="s">
        <v>30</v>
      </c>
      <c r="P3108" s="75" t="s">
        <v>5336</v>
      </c>
    </row>
    <row r="3109" spans="1:16" s="335" customFormat="1" ht="13" customHeight="1" x14ac:dyDescent="0.15">
      <c r="A3109" s="44">
        <v>3108</v>
      </c>
      <c r="B3109" s="215" t="s">
        <v>6</v>
      </c>
      <c r="C3109" s="215">
        <v>21</v>
      </c>
      <c r="D3109" s="335" t="s">
        <v>10271</v>
      </c>
      <c r="E3109" s="336" t="s">
        <v>9628</v>
      </c>
      <c r="F3109" s="335">
        <v>319.99999999999903</v>
      </c>
      <c r="G3109" s="335">
        <v>160.00068806060094</v>
      </c>
      <c r="H3109" s="335">
        <v>2.5051499783199045</v>
      </c>
      <c r="I3109" s="335">
        <v>2.2041218502826729</v>
      </c>
      <c r="J3109" s="335" t="s">
        <v>9521</v>
      </c>
      <c r="K3109" s="335" t="s">
        <v>10705</v>
      </c>
      <c r="O3109" s="44" t="s">
        <v>30</v>
      </c>
      <c r="P3109" s="75" t="s">
        <v>5336</v>
      </c>
    </row>
    <row r="3110" spans="1:16" s="335" customFormat="1" ht="13" customHeight="1" x14ac:dyDescent="0.15">
      <c r="A3110" s="44">
        <v>3109</v>
      </c>
      <c r="B3110" s="215" t="s">
        <v>6</v>
      </c>
      <c r="C3110" s="215">
        <v>21</v>
      </c>
      <c r="D3110" s="335" t="s">
        <v>10269</v>
      </c>
      <c r="E3110" s="337" t="s">
        <v>9603</v>
      </c>
      <c r="F3110" s="335">
        <v>320</v>
      </c>
      <c r="G3110" s="335">
        <v>599.99979606060265</v>
      </c>
      <c r="H3110" s="335">
        <v>2.5051499783199054</v>
      </c>
      <c r="I3110" s="335">
        <v>2.7781511027673602</v>
      </c>
      <c r="J3110" s="335" t="s">
        <v>8926</v>
      </c>
      <c r="K3110" s="335" t="s">
        <v>10705</v>
      </c>
      <c r="O3110" s="44" t="s">
        <v>30</v>
      </c>
      <c r="P3110" s="75" t="s">
        <v>5336</v>
      </c>
    </row>
    <row r="3111" spans="1:16" s="335" customFormat="1" ht="13" customHeight="1" x14ac:dyDescent="0.15">
      <c r="A3111" s="44">
        <v>3110</v>
      </c>
      <c r="B3111" s="215" t="s">
        <v>6</v>
      </c>
      <c r="C3111" s="215">
        <v>21</v>
      </c>
      <c r="D3111" s="335" t="s">
        <v>10156</v>
      </c>
      <c r="E3111" s="335" t="s">
        <v>9198</v>
      </c>
      <c r="F3111" s="335">
        <v>320</v>
      </c>
      <c r="G3111" s="335">
        <v>316.00026801289806</v>
      </c>
      <c r="H3111" s="335">
        <v>2.5051499783199058</v>
      </c>
      <c r="I3111" s="335">
        <v>2.499687450961674</v>
      </c>
      <c r="J3111" s="335" t="s">
        <v>9417</v>
      </c>
      <c r="K3111" s="335" t="s">
        <v>10705</v>
      </c>
      <c r="O3111" s="44" t="s">
        <v>30</v>
      </c>
      <c r="P3111" s="75" t="s">
        <v>5336</v>
      </c>
    </row>
    <row r="3112" spans="1:16" s="335" customFormat="1" ht="13" customHeight="1" x14ac:dyDescent="0.15">
      <c r="A3112" s="44">
        <v>3111</v>
      </c>
      <c r="B3112" s="215" t="s">
        <v>6</v>
      </c>
      <c r="C3112" s="215">
        <v>21</v>
      </c>
      <c r="D3112" s="335" t="s">
        <v>10156</v>
      </c>
      <c r="E3112" s="336" t="s">
        <v>8655</v>
      </c>
      <c r="F3112" s="335">
        <v>320</v>
      </c>
      <c r="G3112" s="335">
        <v>316.99980712257752</v>
      </c>
      <c r="H3112" s="335">
        <v>2.5051499783199058</v>
      </c>
      <c r="I3112" s="335">
        <v>2.5010589979728755</v>
      </c>
      <c r="J3112" s="335" t="s">
        <v>9115</v>
      </c>
      <c r="K3112" s="335" t="s">
        <v>10705</v>
      </c>
      <c r="O3112" s="44" t="s">
        <v>30</v>
      </c>
      <c r="P3112" s="75" t="s">
        <v>5336</v>
      </c>
    </row>
    <row r="3113" spans="1:16" s="335" customFormat="1" ht="13" customHeight="1" x14ac:dyDescent="0.15">
      <c r="A3113" s="44">
        <v>3112</v>
      </c>
      <c r="B3113" s="215" t="s">
        <v>6</v>
      </c>
      <c r="C3113" s="215">
        <v>21</v>
      </c>
      <c r="D3113" s="335" t="s">
        <v>10156</v>
      </c>
      <c r="E3113" s="335" t="s">
        <v>9341</v>
      </c>
      <c r="F3113" s="335">
        <v>320</v>
      </c>
      <c r="G3113" s="335">
        <v>319.00003330763343</v>
      </c>
      <c r="H3113" s="335">
        <v>2.5051499783199058</v>
      </c>
      <c r="I3113" s="335">
        <v>2.5037907284030139</v>
      </c>
      <c r="J3113" s="335" t="s">
        <v>9417</v>
      </c>
      <c r="K3113" s="335" t="s">
        <v>10705</v>
      </c>
      <c r="O3113" s="44" t="s">
        <v>30</v>
      </c>
      <c r="P3113" s="75" t="s">
        <v>5336</v>
      </c>
    </row>
    <row r="3114" spans="1:16" s="335" customFormat="1" ht="13" customHeight="1" x14ac:dyDescent="0.15">
      <c r="A3114" s="44">
        <v>3113</v>
      </c>
      <c r="B3114" s="215" t="s">
        <v>6</v>
      </c>
      <c r="C3114" s="215">
        <v>21</v>
      </c>
      <c r="D3114" s="335" t="s">
        <v>10345</v>
      </c>
      <c r="E3114" s="335" t="s">
        <v>9118</v>
      </c>
      <c r="F3114" s="335">
        <v>329.99999999999818</v>
      </c>
      <c r="G3114" s="335">
        <v>285.00031221763112</v>
      </c>
      <c r="H3114" s="335">
        <v>2.5185139398778853</v>
      </c>
      <c r="I3114" s="335">
        <v>2.4548453357780544</v>
      </c>
      <c r="J3114" s="335" t="s">
        <v>9361</v>
      </c>
      <c r="K3114" s="335" t="s">
        <v>10705</v>
      </c>
      <c r="O3114" s="44" t="s">
        <v>30</v>
      </c>
      <c r="P3114" s="75" t="s">
        <v>5336</v>
      </c>
    </row>
    <row r="3115" spans="1:16" s="335" customFormat="1" ht="13" customHeight="1" x14ac:dyDescent="0.15">
      <c r="A3115" s="44">
        <v>3114</v>
      </c>
      <c r="B3115" s="215" t="s">
        <v>6</v>
      </c>
      <c r="C3115" s="215">
        <v>21</v>
      </c>
      <c r="D3115" s="335" t="s">
        <v>10156</v>
      </c>
      <c r="E3115" s="337" t="s">
        <v>10001</v>
      </c>
      <c r="F3115" s="335">
        <v>329.99999999999818</v>
      </c>
      <c r="G3115" s="335">
        <v>325.99971933003667</v>
      </c>
      <c r="H3115" s="335">
        <v>2.5185139398778853</v>
      </c>
      <c r="I3115" s="335">
        <v>2.513217226161593</v>
      </c>
      <c r="J3115" s="335" t="s">
        <v>9888</v>
      </c>
      <c r="K3115" s="335" t="s">
        <v>10705</v>
      </c>
      <c r="O3115" s="44" t="s">
        <v>30</v>
      </c>
      <c r="P3115" s="75" t="s">
        <v>5336</v>
      </c>
    </row>
    <row r="3116" spans="1:16" s="335" customFormat="1" ht="13" customHeight="1" x14ac:dyDescent="0.15">
      <c r="A3116" s="44">
        <v>3115</v>
      </c>
      <c r="B3116" s="215" t="s">
        <v>6</v>
      </c>
      <c r="C3116" s="215">
        <v>21</v>
      </c>
      <c r="D3116" s="335" t="s">
        <v>10156</v>
      </c>
      <c r="E3116" s="336" t="s">
        <v>9346</v>
      </c>
      <c r="F3116" s="335">
        <v>329.99999999999898</v>
      </c>
      <c r="G3116" s="335">
        <v>327.00015716400571</v>
      </c>
      <c r="H3116" s="335">
        <v>2.5185139398778862</v>
      </c>
      <c r="I3116" s="335">
        <v>2.5145479613925308</v>
      </c>
      <c r="J3116" s="335" t="s">
        <v>9528</v>
      </c>
      <c r="K3116" s="335" t="s">
        <v>10705</v>
      </c>
      <c r="O3116" s="44" t="s">
        <v>30</v>
      </c>
      <c r="P3116" s="75" t="s">
        <v>5336</v>
      </c>
    </row>
    <row r="3117" spans="1:16" s="335" customFormat="1" ht="13" customHeight="1" x14ac:dyDescent="0.15">
      <c r="A3117" s="44">
        <v>3116</v>
      </c>
      <c r="B3117" s="215" t="s">
        <v>6</v>
      </c>
      <c r="C3117" s="215">
        <v>21</v>
      </c>
      <c r="D3117" s="335" t="s">
        <v>10156</v>
      </c>
      <c r="E3117" s="335" t="s">
        <v>10487</v>
      </c>
      <c r="F3117" s="335">
        <v>339.99999999999875</v>
      </c>
      <c r="G3117" s="335">
        <v>344.00005694201042</v>
      </c>
      <c r="H3117" s="335">
        <v>2.5314789170422536</v>
      </c>
      <c r="I3117" s="335">
        <v>2.536558514459899</v>
      </c>
      <c r="J3117" s="335" t="s">
        <v>10243</v>
      </c>
      <c r="K3117" s="335" t="s">
        <v>10705</v>
      </c>
      <c r="O3117" s="44" t="s">
        <v>30</v>
      </c>
      <c r="P3117" s="75" t="s">
        <v>5336</v>
      </c>
    </row>
    <row r="3118" spans="1:16" s="335" customFormat="1" ht="13" customHeight="1" x14ac:dyDescent="0.15">
      <c r="A3118" s="44">
        <v>3117</v>
      </c>
      <c r="B3118" s="215" t="s">
        <v>6</v>
      </c>
      <c r="C3118" s="215">
        <v>21</v>
      </c>
      <c r="D3118" s="335" t="s">
        <v>10156</v>
      </c>
      <c r="E3118" s="335" t="s">
        <v>9815</v>
      </c>
      <c r="F3118" s="335">
        <v>349.99999999999824</v>
      </c>
      <c r="G3118" s="335">
        <v>284.99967580080278</v>
      </c>
      <c r="H3118" s="335">
        <v>2.5440680443502734</v>
      </c>
      <c r="I3118" s="335">
        <v>2.4548443659804313</v>
      </c>
      <c r="J3118" s="335" t="s">
        <v>9719</v>
      </c>
      <c r="K3118" s="335" t="s">
        <v>10705</v>
      </c>
      <c r="O3118" s="44" t="s">
        <v>30</v>
      </c>
      <c r="P3118" s="75" t="s">
        <v>5336</v>
      </c>
    </row>
    <row r="3119" spans="1:16" s="335" customFormat="1" ht="13" customHeight="1" x14ac:dyDescent="0.15">
      <c r="A3119" s="44">
        <v>3118</v>
      </c>
      <c r="B3119" s="215" t="s">
        <v>6</v>
      </c>
      <c r="C3119" s="215">
        <v>21</v>
      </c>
      <c r="D3119" s="335" t="s">
        <v>10156</v>
      </c>
      <c r="E3119" s="337" t="s">
        <v>9359</v>
      </c>
      <c r="F3119" s="335">
        <v>349.99999999999937</v>
      </c>
      <c r="G3119" s="335">
        <v>345.99976946202423</v>
      </c>
      <c r="H3119" s="335">
        <v>2.5440680443502748</v>
      </c>
      <c r="I3119" s="335">
        <v>2.5390758094245567</v>
      </c>
      <c r="J3119" s="335" t="s">
        <v>9285</v>
      </c>
      <c r="K3119" s="335" t="s">
        <v>10705</v>
      </c>
      <c r="O3119" s="44" t="s">
        <v>30</v>
      </c>
      <c r="P3119" s="75" t="s">
        <v>5336</v>
      </c>
    </row>
    <row r="3120" spans="1:16" s="335" customFormat="1" ht="13" customHeight="1" x14ac:dyDescent="0.15">
      <c r="A3120" s="44">
        <v>3119</v>
      </c>
      <c r="B3120" s="215" t="s">
        <v>6</v>
      </c>
      <c r="C3120" s="215">
        <v>21</v>
      </c>
      <c r="D3120" s="335" t="s">
        <v>10269</v>
      </c>
      <c r="E3120" s="337" t="s">
        <v>9871</v>
      </c>
      <c r="F3120" s="335">
        <v>350</v>
      </c>
      <c r="G3120" s="335">
        <v>349.99988342420374</v>
      </c>
      <c r="H3120" s="335">
        <v>2.5440680443502752</v>
      </c>
      <c r="I3120" s="335">
        <v>2.54406789969818</v>
      </c>
      <c r="J3120" s="335" t="s">
        <v>9980</v>
      </c>
      <c r="K3120" s="335" t="s">
        <v>10705</v>
      </c>
      <c r="O3120" s="44" t="s">
        <v>30</v>
      </c>
      <c r="P3120" s="75" t="s">
        <v>5336</v>
      </c>
    </row>
    <row r="3121" spans="1:16" s="335" customFormat="1" ht="13" customHeight="1" x14ac:dyDescent="0.15">
      <c r="A3121" s="44">
        <v>3120</v>
      </c>
      <c r="B3121" s="215" t="s">
        <v>6</v>
      </c>
      <c r="C3121" s="215">
        <v>21</v>
      </c>
      <c r="D3121" s="335" t="s">
        <v>10156</v>
      </c>
      <c r="E3121" s="335" t="s">
        <v>10303</v>
      </c>
      <c r="F3121" s="335">
        <v>350</v>
      </c>
      <c r="G3121" s="335">
        <v>349.99991231079548</v>
      </c>
      <c r="H3121" s="335">
        <v>2.5440680443502752</v>
      </c>
      <c r="I3121" s="335">
        <v>2.5440679355418689</v>
      </c>
      <c r="J3121" s="335" t="s">
        <v>9777</v>
      </c>
      <c r="K3121" s="335" t="s">
        <v>10705</v>
      </c>
      <c r="O3121" s="44" t="s">
        <v>30</v>
      </c>
      <c r="P3121" s="75" t="s">
        <v>5336</v>
      </c>
    </row>
    <row r="3122" spans="1:16" s="335" customFormat="1" ht="13" customHeight="1" x14ac:dyDescent="0.15">
      <c r="A3122" s="44">
        <v>3121</v>
      </c>
      <c r="B3122" s="215" t="s">
        <v>6</v>
      </c>
      <c r="C3122" s="215">
        <v>21</v>
      </c>
      <c r="D3122" s="335" t="s">
        <v>10156</v>
      </c>
      <c r="E3122" s="337" t="s">
        <v>9175</v>
      </c>
      <c r="F3122" s="335">
        <v>350</v>
      </c>
      <c r="G3122" s="335">
        <v>349.99964544533805</v>
      </c>
      <c r="H3122" s="335">
        <v>2.5440680443502757</v>
      </c>
      <c r="I3122" s="335">
        <v>2.5440676044039581</v>
      </c>
      <c r="J3122" s="335" t="s">
        <v>8890</v>
      </c>
      <c r="K3122" s="335" t="s">
        <v>10705</v>
      </c>
      <c r="O3122" s="44" t="s">
        <v>30</v>
      </c>
      <c r="P3122" s="75" t="s">
        <v>5336</v>
      </c>
    </row>
    <row r="3123" spans="1:16" s="335" customFormat="1" ht="13" customHeight="1" x14ac:dyDescent="0.15">
      <c r="A3123" s="44">
        <v>3122</v>
      </c>
      <c r="B3123" s="215" t="s">
        <v>6</v>
      </c>
      <c r="C3123" s="215">
        <v>21</v>
      </c>
      <c r="D3123" s="335" t="s">
        <v>10156</v>
      </c>
      <c r="E3123" s="336" t="s">
        <v>9346</v>
      </c>
      <c r="F3123" s="335">
        <v>350</v>
      </c>
      <c r="G3123" s="335">
        <v>344.99995970606562</v>
      </c>
      <c r="H3123" s="335">
        <v>2.5440680443502757</v>
      </c>
      <c r="I3123" s="335">
        <v>2.5378190443502757</v>
      </c>
      <c r="J3123" s="335" t="s">
        <v>9399</v>
      </c>
      <c r="K3123" s="335" t="s">
        <v>10705</v>
      </c>
      <c r="O3123" s="44" t="s">
        <v>30</v>
      </c>
      <c r="P3123" s="75" t="s">
        <v>5336</v>
      </c>
    </row>
    <row r="3124" spans="1:16" s="335" customFormat="1" ht="13" customHeight="1" x14ac:dyDescent="0.15">
      <c r="A3124" s="44">
        <v>3123</v>
      </c>
      <c r="B3124" s="215" t="s">
        <v>6</v>
      </c>
      <c r="C3124" s="215">
        <v>21</v>
      </c>
      <c r="D3124" s="335" t="s">
        <v>10156</v>
      </c>
      <c r="E3124" s="337" t="s">
        <v>10002</v>
      </c>
      <c r="F3124" s="335">
        <v>359.99999999999</v>
      </c>
      <c r="G3124" s="335">
        <v>359.99629876993259</v>
      </c>
      <c r="H3124" s="335">
        <v>2.5563025007672753</v>
      </c>
      <c r="I3124" s="335">
        <v>2.5562980356782381</v>
      </c>
      <c r="J3124" s="335" t="s">
        <v>10103</v>
      </c>
      <c r="K3124" s="335" t="s">
        <v>10705</v>
      </c>
      <c r="O3124" s="44" t="s">
        <v>30</v>
      </c>
      <c r="P3124" s="75" t="s">
        <v>5336</v>
      </c>
    </row>
    <row r="3125" spans="1:16" s="335" customFormat="1" ht="13" customHeight="1" x14ac:dyDescent="0.15">
      <c r="A3125" s="44">
        <v>3124</v>
      </c>
      <c r="B3125" s="215" t="s">
        <v>6</v>
      </c>
      <c r="C3125" s="215">
        <v>21</v>
      </c>
      <c r="D3125" s="335" t="s">
        <v>10156</v>
      </c>
      <c r="E3125" s="336" t="s">
        <v>8655</v>
      </c>
      <c r="F3125" s="335">
        <v>359.99999999999909</v>
      </c>
      <c r="G3125" s="335">
        <v>378.00043452100311</v>
      </c>
      <c r="H3125" s="335">
        <v>2.5563025007672864</v>
      </c>
      <c r="I3125" s="335">
        <v>2.577492299069938</v>
      </c>
      <c r="J3125" s="335" t="s">
        <v>9239</v>
      </c>
      <c r="K3125" s="335" t="s">
        <v>10705</v>
      </c>
      <c r="O3125" s="44" t="s">
        <v>30</v>
      </c>
      <c r="P3125" s="75" t="s">
        <v>5336</v>
      </c>
    </row>
    <row r="3126" spans="1:16" s="335" customFormat="1" ht="13" customHeight="1" x14ac:dyDescent="0.15">
      <c r="A3126" s="44">
        <v>3125</v>
      </c>
      <c r="B3126" s="215" t="s">
        <v>6</v>
      </c>
      <c r="C3126" s="215">
        <v>21</v>
      </c>
      <c r="D3126" s="335" t="s">
        <v>10156</v>
      </c>
      <c r="E3126" s="337" t="s">
        <v>8654</v>
      </c>
      <c r="F3126" s="335">
        <v>359.99999999999932</v>
      </c>
      <c r="G3126" s="335">
        <v>360.00000688945579</v>
      </c>
      <c r="H3126" s="335">
        <v>2.5563025007672864</v>
      </c>
      <c r="I3126" s="335">
        <v>2.5563025090785443</v>
      </c>
      <c r="J3126" s="335" t="s">
        <v>9257</v>
      </c>
      <c r="K3126" s="335" t="s">
        <v>10705</v>
      </c>
      <c r="O3126" s="44" t="s">
        <v>30</v>
      </c>
      <c r="P3126" s="75" t="s">
        <v>5336</v>
      </c>
    </row>
    <row r="3127" spans="1:16" s="335" customFormat="1" ht="13" customHeight="1" x14ac:dyDescent="0.15">
      <c r="A3127" s="44">
        <v>3126</v>
      </c>
      <c r="B3127" s="215" t="s">
        <v>6</v>
      </c>
      <c r="C3127" s="215">
        <v>21</v>
      </c>
      <c r="D3127" s="335" t="s">
        <v>10390</v>
      </c>
      <c r="E3127" s="336" t="s">
        <v>9572</v>
      </c>
      <c r="F3127" s="335">
        <v>360</v>
      </c>
      <c r="G3127" s="335">
        <v>33.000018550187455</v>
      </c>
      <c r="H3127" s="335">
        <v>2.5563025007672873</v>
      </c>
      <c r="I3127" s="335">
        <v>1.5185141840064265</v>
      </c>
      <c r="J3127" s="335" t="s">
        <v>9295</v>
      </c>
      <c r="K3127" s="335" t="s">
        <v>10705</v>
      </c>
      <c r="O3127" s="44" t="s">
        <v>30</v>
      </c>
      <c r="P3127" s="75" t="s">
        <v>5336</v>
      </c>
    </row>
    <row r="3128" spans="1:16" s="335" customFormat="1" ht="13" customHeight="1" x14ac:dyDescent="0.15">
      <c r="A3128" s="44">
        <v>3127</v>
      </c>
      <c r="B3128" s="215" t="s">
        <v>6</v>
      </c>
      <c r="C3128" s="215">
        <v>21</v>
      </c>
      <c r="D3128" s="335" t="s">
        <v>10156</v>
      </c>
      <c r="E3128" s="337" t="s">
        <v>9346</v>
      </c>
      <c r="F3128" s="335">
        <v>360</v>
      </c>
      <c r="G3128" s="335">
        <v>359.99978526087432</v>
      </c>
      <c r="H3128" s="335">
        <v>2.5563025007672873</v>
      </c>
      <c r="I3128" s="335">
        <v>2.5563022417116064</v>
      </c>
      <c r="J3128" s="335" t="s">
        <v>9597</v>
      </c>
      <c r="K3128" s="335" t="s">
        <v>10705</v>
      </c>
      <c r="O3128" s="44" t="s">
        <v>30</v>
      </c>
      <c r="P3128" s="75" t="s">
        <v>5336</v>
      </c>
    </row>
    <row r="3129" spans="1:16" s="335" customFormat="1" ht="13" customHeight="1" x14ac:dyDescent="0.15">
      <c r="A3129" s="44">
        <v>3128</v>
      </c>
      <c r="B3129" s="215" t="s">
        <v>6</v>
      </c>
      <c r="C3129" s="215">
        <v>21</v>
      </c>
      <c r="D3129" s="335" t="s">
        <v>10428</v>
      </c>
      <c r="E3129" s="335" t="s">
        <v>10565</v>
      </c>
      <c r="F3129" s="335">
        <v>369.99999999999949</v>
      </c>
      <c r="G3129" s="335">
        <v>373.000034427907</v>
      </c>
      <c r="H3129" s="335">
        <v>2.5682017240669945</v>
      </c>
      <c r="I3129" s="335">
        <v>2.5717088718940744</v>
      </c>
      <c r="J3129" s="335" t="s">
        <v>10275</v>
      </c>
      <c r="K3129" s="335" t="s">
        <v>10705</v>
      </c>
      <c r="O3129" s="44" t="s">
        <v>30</v>
      </c>
      <c r="P3129" s="75" t="s">
        <v>5336</v>
      </c>
    </row>
    <row r="3130" spans="1:16" s="335" customFormat="1" ht="13" customHeight="1" x14ac:dyDescent="0.15">
      <c r="A3130" s="44">
        <v>3129</v>
      </c>
      <c r="B3130" s="215" t="s">
        <v>6</v>
      </c>
      <c r="C3130" s="215">
        <v>21</v>
      </c>
      <c r="D3130" s="335" t="s">
        <v>10428</v>
      </c>
      <c r="E3130" s="335" t="s">
        <v>8797</v>
      </c>
      <c r="F3130" s="335">
        <v>370</v>
      </c>
      <c r="G3130" s="335">
        <v>380.00033777755618</v>
      </c>
      <c r="H3130" s="335">
        <v>2.568201724066995</v>
      </c>
      <c r="I3130" s="335">
        <v>2.579783982655925</v>
      </c>
      <c r="J3130" s="335" t="s">
        <v>10245</v>
      </c>
      <c r="K3130" s="335" t="s">
        <v>10705</v>
      </c>
      <c r="O3130" s="44" t="s">
        <v>30</v>
      </c>
      <c r="P3130" s="75" t="s">
        <v>5336</v>
      </c>
    </row>
    <row r="3131" spans="1:16" s="335" customFormat="1" ht="13" customHeight="1" x14ac:dyDescent="0.15">
      <c r="A3131" s="44">
        <v>3130</v>
      </c>
      <c r="B3131" s="215" t="s">
        <v>6</v>
      </c>
      <c r="C3131" s="215">
        <v>21</v>
      </c>
      <c r="D3131" s="335" t="s">
        <v>10156</v>
      </c>
      <c r="E3131" s="337" t="s">
        <v>9346</v>
      </c>
      <c r="F3131" s="335">
        <v>379.99999999999909</v>
      </c>
      <c r="G3131" s="335">
        <v>380.00009567619804</v>
      </c>
      <c r="H3131" s="335">
        <v>2.5797835966168092</v>
      </c>
      <c r="I3131" s="335">
        <v>2.57978370596323</v>
      </c>
      <c r="J3131" s="335" t="s">
        <v>9468</v>
      </c>
      <c r="K3131" s="335" t="s">
        <v>10705</v>
      </c>
      <c r="O3131" s="44" t="s">
        <v>30</v>
      </c>
      <c r="P3131" s="75" t="s">
        <v>5336</v>
      </c>
    </row>
    <row r="3132" spans="1:16" s="335" customFormat="1" ht="13" customHeight="1" x14ac:dyDescent="0.15">
      <c r="A3132" s="44">
        <v>3131</v>
      </c>
      <c r="B3132" s="215" t="s">
        <v>6</v>
      </c>
      <c r="C3132" s="215">
        <v>21</v>
      </c>
      <c r="D3132" s="335" t="s">
        <v>10156</v>
      </c>
      <c r="E3132" s="336" t="s">
        <v>8655</v>
      </c>
      <c r="F3132" s="335">
        <v>380</v>
      </c>
      <c r="G3132" s="335">
        <v>378.00009823862268</v>
      </c>
      <c r="H3132" s="335">
        <v>2.5797835966168097</v>
      </c>
      <c r="I3132" s="335">
        <v>2.5774919127062366</v>
      </c>
      <c r="J3132" s="335" t="s">
        <v>9113</v>
      </c>
      <c r="K3132" s="335" t="s">
        <v>10705</v>
      </c>
      <c r="O3132" s="44" t="s">
        <v>30</v>
      </c>
      <c r="P3132" s="75" t="s">
        <v>5336</v>
      </c>
    </row>
    <row r="3133" spans="1:16" s="335" customFormat="1" ht="13" customHeight="1" x14ac:dyDescent="0.15">
      <c r="A3133" s="44">
        <v>3132</v>
      </c>
      <c r="B3133" s="215" t="s">
        <v>6</v>
      </c>
      <c r="C3133" s="215">
        <v>21</v>
      </c>
      <c r="D3133" s="335" t="s">
        <v>10156</v>
      </c>
      <c r="E3133" s="335" t="s">
        <v>10084</v>
      </c>
      <c r="F3133" s="335">
        <v>390</v>
      </c>
      <c r="G3133" s="335">
        <v>429.00015684132944</v>
      </c>
      <c r="H3133" s="335">
        <v>2.5910646070264991</v>
      </c>
      <c r="I3133" s="335">
        <v>2.6324574509616738</v>
      </c>
      <c r="J3133" s="335" t="s">
        <v>10629</v>
      </c>
      <c r="K3133" s="335" t="s">
        <v>10705</v>
      </c>
      <c r="O3133" s="44" t="s">
        <v>30</v>
      </c>
      <c r="P3133" s="75" t="s">
        <v>5336</v>
      </c>
    </row>
    <row r="3134" spans="1:16" s="335" customFormat="1" ht="13" customHeight="1" x14ac:dyDescent="0.15">
      <c r="A3134" s="44">
        <v>3133</v>
      </c>
      <c r="B3134" s="215" t="s">
        <v>6</v>
      </c>
      <c r="C3134" s="215">
        <v>21</v>
      </c>
      <c r="D3134" s="335" t="s">
        <v>10271</v>
      </c>
      <c r="E3134" s="336" t="s">
        <v>9632</v>
      </c>
      <c r="F3134" s="335">
        <v>390</v>
      </c>
      <c r="G3134" s="335">
        <v>189.9984208275649</v>
      </c>
      <c r="H3134" s="335">
        <v>2.5910646070264991</v>
      </c>
      <c r="I3134" s="335">
        <v>2.2787499913279623</v>
      </c>
      <c r="J3134" s="335" t="s">
        <v>9515</v>
      </c>
      <c r="K3134" s="335" t="s">
        <v>10705</v>
      </c>
      <c r="O3134" s="44" t="s">
        <v>30</v>
      </c>
      <c r="P3134" s="75" t="s">
        <v>5336</v>
      </c>
    </row>
    <row r="3135" spans="1:16" s="335" customFormat="1" ht="13" customHeight="1" x14ac:dyDescent="0.15">
      <c r="A3135" s="44">
        <v>3134</v>
      </c>
      <c r="B3135" s="215" t="s">
        <v>6</v>
      </c>
      <c r="C3135" s="215">
        <v>21</v>
      </c>
      <c r="D3135" s="335" t="s">
        <v>10345</v>
      </c>
      <c r="E3135" s="335" t="s">
        <v>9118</v>
      </c>
      <c r="F3135" s="335">
        <v>399.99999999999932</v>
      </c>
      <c r="G3135" s="335">
        <v>259.99999270053235</v>
      </c>
      <c r="H3135" s="335">
        <v>2.6020599913279616</v>
      </c>
      <c r="I3135" s="335">
        <v>2.4149733357780541</v>
      </c>
      <c r="J3135" s="335" t="s">
        <v>9562</v>
      </c>
      <c r="K3135" s="335" t="s">
        <v>10705</v>
      </c>
      <c r="O3135" s="44" t="s">
        <v>30</v>
      </c>
      <c r="P3135" s="75" t="s">
        <v>5336</v>
      </c>
    </row>
    <row r="3136" spans="1:16" s="335" customFormat="1" ht="13" customHeight="1" x14ac:dyDescent="0.15">
      <c r="A3136" s="44">
        <v>3135</v>
      </c>
      <c r="B3136" s="215" t="s">
        <v>6</v>
      </c>
      <c r="C3136" s="215">
        <v>21</v>
      </c>
      <c r="D3136" s="335" t="s">
        <v>10156</v>
      </c>
      <c r="E3136" s="337" t="s">
        <v>8867</v>
      </c>
      <c r="F3136" s="335">
        <v>400</v>
      </c>
      <c r="G3136" s="335">
        <v>395.99981112592894</v>
      </c>
      <c r="H3136" s="335">
        <v>2.6020599913279621</v>
      </c>
      <c r="I3136" s="335">
        <v>2.5976949787866577</v>
      </c>
      <c r="J3136" s="335" t="s">
        <v>8890</v>
      </c>
      <c r="K3136" s="335" t="s">
        <v>10705</v>
      </c>
      <c r="O3136" s="44" t="s">
        <v>30</v>
      </c>
      <c r="P3136" s="75" t="s">
        <v>5336</v>
      </c>
    </row>
    <row r="3137" spans="1:16" s="335" customFormat="1" ht="13" customHeight="1" x14ac:dyDescent="0.15">
      <c r="A3137" s="44">
        <v>3136</v>
      </c>
      <c r="B3137" s="215" t="s">
        <v>6</v>
      </c>
      <c r="C3137" s="215">
        <v>21</v>
      </c>
      <c r="D3137" s="335" t="s">
        <v>10179</v>
      </c>
      <c r="E3137" s="337" t="s">
        <v>10377</v>
      </c>
      <c r="F3137" s="335">
        <v>400</v>
      </c>
      <c r="G3137" s="335">
        <v>400.00001004572982</v>
      </c>
      <c r="H3137" s="335">
        <v>2.6020599913279621</v>
      </c>
      <c r="I3137" s="335">
        <v>2.6020600022349747</v>
      </c>
      <c r="J3137" s="335" t="s">
        <v>10071</v>
      </c>
      <c r="K3137" s="335" t="s">
        <v>10705</v>
      </c>
      <c r="O3137" s="44" t="s">
        <v>30</v>
      </c>
      <c r="P3137" s="75" t="s">
        <v>5336</v>
      </c>
    </row>
    <row r="3138" spans="1:16" s="335" customFormat="1" ht="13" customHeight="1" x14ac:dyDescent="0.15">
      <c r="A3138" s="44">
        <v>3137</v>
      </c>
      <c r="B3138" s="215" t="s">
        <v>6</v>
      </c>
      <c r="C3138" s="215">
        <v>21</v>
      </c>
      <c r="D3138" s="335" t="s">
        <v>10269</v>
      </c>
      <c r="E3138" s="337" t="s">
        <v>9871</v>
      </c>
      <c r="F3138" s="335">
        <v>410</v>
      </c>
      <c r="G3138" s="335">
        <v>410.00015632513208</v>
      </c>
      <c r="H3138" s="335">
        <v>2.6127838567197355</v>
      </c>
      <c r="I3138" s="335">
        <v>2.6127840223078556</v>
      </c>
      <c r="J3138" s="335" t="s">
        <v>9984</v>
      </c>
      <c r="K3138" s="335" t="s">
        <v>10705</v>
      </c>
      <c r="O3138" s="44" t="s">
        <v>30</v>
      </c>
      <c r="P3138" s="75" t="s">
        <v>5336</v>
      </c>
    </row>
    <row r="3139" spans="1:16" s="335" customFormat="1" ht="13" customHeight="1" x14ac:dyDescent="0.15">
      <c r="A3139" s="44">
        <v>3138</v>
      </c>
      <c r="B3139" s="215" t="s">
        <v>6</v>
      </c>
      <c r="C3139" s="215">
        <v>21</v>
      </c>
      <c r="D3139" s="335" t="s">
        <v>10156</v>
      </c>
      <c r="E3139" s="335" t="s">
        <v>10414</v>
      </c>
      <c r="F3139" s="335">
        <v>410</v>
      </c>
      <c r="G3139" s="335">
        <v>350.99968750082354</v>
      </c>
      <c r="H3139" s="335">
        <v>2.6127838567197355</v>
      </c>
      <c r="I3139" s="335">
        <v>2.5453067298084782</v>
      </c>
      <c r="J3139" s="335" t="s">
        <v>10342</v>
      </c>
      <c r="K3139" s="335" t="s">
        <v>10705</v>
      </c>
      <c r="O3139" s="44" t="s">
        <v>30</v>
      </c>
      <c r="P3139" s="75" t="s">
        <v>5336</v>
      </c>
    </row>
    <row r="3140" spans="1:16" s="335" customFormat="1" ht="13" customHeight="1" x14ac:dyDescent="0.15">
      <c r="A3140" s="44">
        <v>3139</v>
      </c>
      <c r="B3140" s="215" t="s">
        <v>6</v>
      </c>
      <c r="C3140" s="215">
        <v>21</v>
      </c>
      <c r="D3140" s="335" t="s">
        <v>10290</v>
      </c>
      <c r="E3140" s="336" t="s">
        <v>9569</v>
      </c>
      <c r="F3140" s="335">
        <v>410</v>
      </c>
      <c r="G3140" s="335">
        <v>406.99962868440952</v>
      </c>
      <c r="H3140" s="335">
        <v>2.6127838567197355</v>
      </c>
      <c r="I3140" s="335">
        <v>2.6095940130080564</v>
      </c>
      <c r="J3140" s="335" t="s">
        <v>9794</v>
      </c>
      <c r="K3140" s="335" t="s">
        <v>10705</v>
      </c>
      <c r="O3140" s="44" t="s">
        <v>30</v>
      </c>
      <c r="P3140" s="75" t="s">
        <v>5336</v>
      </c>
    </row>
    <row r="3141" spans="1:16" s="335" customFormat="1" ht="13" customHeight="1" x14ac:dyDescent="0.15">
      <c r="A3141" s="44">
        <v>3140</v>
      </c>
      <c r="B3141" s="215" t="s">
        <v>6</v>
      </c>
      <c r="C3141" s="215">
        <v>21</v>
      </c>
      <c r="D3141" s="335" t="s">
        <v>9673</v>
      </c>
      <c r="E3141" s="336" t="s">
        <v>9318</v>
      </c>
      <c r="F3141" s="335">
        <v>410</v>
      </c>
      <c r="G3141" s="335">
        <v>412.9998070313116</v>
      </c>
      <c r="H3141" s="335">
        <v>2.6127838567197355</v>
      </c>
      <c r="I3141" s="335">
        <v>2.6159498487381052</v>
      </c>
      <c r="J3141" s="335" t="s">
        <v>9120</v>
      </c>
      <c r="K3141" s="335" t="s">
        <v>10705</v>
      </c>
      <c r="O3141" s="44" t="s">
        <v>30</v>
      </c>
      <c r="P3141" s="75" t="s">
        <v>5336</v>
      </c>
    </row>
    <row r="3142" spans="1:16" s="335" customFormat="1" ht="13" customHeight="1" x14ac:dyDescent="0.15">
      <c r="A3142" s="44">
        <v>3141</v>
      </c>
      <c r="B3142" s="215" t="s">
        <v>6</v>
      </c>
      <c r="C3142" s="215">
        <v>21</v>
      </c>
      <c r="D3142" s="335" t="s">
        <v>10269</v>
      </c>
      <c r="E3142" s="337" t="s">
        <v>9871</v>
      </c>
      <c r="F3142" s="335">
        <v>419.99999999999949</v>
      </c>
      <c r="G3142" s="335">
        <v>420.00009856847822</v>
      </c>
      <c r="H3142" s="335">
        <v>2.6232492903978999</v>
      </c>
      <c r="I3142" s="335">
        <v>2.6232493923210938</v>
      </c>
      <c r="J3142" s="335" t="s">
        <v>9980</v>
      </c>
      <c r="K3142" s="335" t="s">
        <v>10705</v>
      </c>
      <c r="O3142" s="44" t="s">
        <v>30</v>
      </c>
      <c r="P3142" s="75" t="s">
        <v>5336</v>
      </c>
    </row>
    <row r="3143" spans="1:16" s="335" customFormat="1" ht="13" customHeight="1" x14ac:dyDescent="0.15">
      <c r="A3143" s="44">
        <v>3142</v>
      </c>
      <c r="B3143" s="215" t="s">
        <v>6</v>
      </c>
      <c r="C3143" s="215">
        <v>21</v>
      </c>
      <c r="D3143" s="335" t="s">
        <v>10156</v>
      </c>
      <c r="E3143" s="336" t="s">
        <v>9972</v>
      </c>
      <c r="F3143" s="335">
        <v>429.99999999999847</v>
      </c>
      <c r="G3143" s="335">
        <v>430.00275429728237</v>
      </c>
      <c r="H3143" s="335">
        <v>2.6334684555795849</v>
      </c>
      <c r="I3143" s="335">
        <v>2.6334712373755873</v>
      </c>
      <c r="J3143" s="335" t="s">
        <v>9850</v>
      </c>
      <c r="K3143" s="335" t="s">
        <v>10705</v>
      </c>
      <c r="O3143" s="44" t="s">
        <v>30</v>
      </c>
      <c r="P3143" s="75" t="s">
        <v>5336</v>
      </c>
    </row>
    <row r="3144" spans="1:16" s="335" customFormat="1" ht="13" customHeight="1" x14ac:dyDescent="0.15">
      <c r="A3144" s="44">
        <v>3143</v>
      </c>
      <c r="B3144" s="215" t="s">
        <v>6</v>
      </c>
      <c r="C3144" s="215">
        <v>21</v>
      </c>
      <c r="D3144" s="335" t="s">
        <v>10156</v>
      </c>
      <c r="E3144" s="335" t="s">
        <v>9532</v>
      </c>
      <c r="F3144" s="335">
        <v>439.99999999999483</v>
      </c>
      <c r="G3144" s="335">
        <v>1200.0098154552516</v>
      </c>
      <c r="H3144" s="335">
        <v>2.6434526764861825</v>
      </c>
      <c r="I3144" s="335">
        <v>3.0791847983648077</v>
      </c>
      <c r="J3144" s="335" t="s">
        <v>9435</v>
      </c>
      <c r="K3144" s="335" t="s">
        <v>10705</v>
      </c>
      <c r="O3144" s="44" t="s">
        <v>30</v>
      </c>
      <c r="P3144" s="75" t="s">
        <v>5336</v>
      </c>
    </row>
    <row r="3145" spans="1:16" s="335" customFormat="1" ht="13" customHeight="1" x14ac:dyDescent="0.15">
      <c r="A3145" s="44">
        <v>3144</v>
      </c>
      <c r="B3145" s="215" t="s">
        <v>6</v>
      </c>
      <c r="C3145" s="215">
        <v>21</v>
      </c>
      <c r="D3145" s="335" t="s">
        <v>10271</v>
      </c>
      <c r="E3145" s="336" t="s">
        <v>9632</v>
      </c>
      <c r="F3145" s="335">
        <v>440</v>
      </c>
      <c r="G3145" s="335">
        <v>219.99863759056075</v>
      </c>
      <c r="H3145" s="335">
        <v>2.6434526764861874</v>
      </c>
      <c r="I3145" s="335">
        <v>2.3424199913279624</v>
      </c>
      <c r="J3145" s="335" t="s">
        <v>9515</v>
      </c>
      <c r="K3145" s="335" t="s">
        <v>10705</v>
      </c>
      <c r="O3145" s="44" t="s">
        <v>30</v>
      </c>
      <c r="P3145" s="75" t="s">
        <v>5336</v>
      </c>
    </row>
    <row r="3146" spans="1:16" s="335" customFormat="1" ht="13" customHeight="1" x14ac:dyDescent="0.15">
      <c r="A3146" s="44">
        <v>3145</v>
      </c>
      <c r="B3146" s="215" t="s">
        <v>6</v>
      </c>
      <c r="C3146" s="215">
        <v>21</v>
      </c>
      <c r="D3146" s="335" t="s">
        <v>10302</v>
      </c>
      <c r="E3146" s="335" t="s">
        <v>9452</v>
      </c>
      <c r="F3146" s="335">
        <v>469.99999999975</v>
      </c>
      <c r="G3146" s="335">
        <v>310.00071379933814</v>
      </c>
      <c r="H3146" s="335">
        <v>2.6720978579354866</v>
      </c>
      <c r="I3146" s="335">
        <v>2.4913626938302627</v>
      </c>
      <c r="J3146" s="335" t="s">
        <v>9538</v>
      </c>
      <c r="K3146" s="335" t="s">
        <v>10705</v>
      </c>
      <c r="O3146" s="44" t="s">
        <v>30</v>
      </c>
      <c r="P3146" s="75" t="s">
        <v>5336</v>
      </c>
    </row>
    <row r="3147" spans="1:16" s="335" customFormat="1" ht="13" customHeight="1" x14ac:dyDescent="0.15">
      <c r="A3147" s="44">
        <v>3146</v>
      </c>
      <c r="B3147" s="215" t="s">
        <v>6</v>
      </c>
      <c r="C3147" s="215">
        <v>21</v>
      </c>
      <c r="D3147" s="335" t="s">
        <v>10156</v>
      </c>
      <c r="E3147" s="337" t="s">
        <v>9346</v>
      </c>
      <c r="F3147" s="335">
        <v>469.9999999999992</v>
      </c>
      <c r="G3147" s="335">
        <v>470.00042002071314</v>
      </c>
      <c r="H3147" s="335">
        <v>2.6720978579357166</v>
      </c>
      <c r="I3147" s="335">
        <v>2.672098246047625</v>
      </c>
      <c r="J3147" s="335" t="s">
        <v>9468</v>
      </c>
      <c r="K3147" s="335" t="s">
        <v>10705</v>
      </c>
      <c r="O3147" s="44" t="s">
        <v>30</v>
      </c>
      <c r="P3147" s="75" t="s">
        <v>5336</v>
      </c>
    </row>
    <row r="3148" spans="1:16" s="335" customFormat="1" ht="13" customHeight="1" x14ac:dyDescent="0.15">
      <c r="A3148" s="44">
        <v>3147</v>
      </c>
      <c r="B3148" s="215" t="s">
        <v>6</v>
      </c>
      <c r="C3148" s="215">
        <v>21</v>
      </c>
      <c r="D3148" s="335" t="s">
        <v>10156</v>
      </c>
      <c r="E3148" s="336" t="s">
        <v>9378</v>
      </c>
      <c r="F3148" s="335">
        <v>469.99999999999949</v>
      </c>
      <c r="G3148" s="335">
        <v>470.00032431610066</v>
      </c>
      <c r="H3148" s="335">
        <v>2.6720978579357171</v>
      </c>
      <c r="I3148" s="335">
        <v>2.672098157613684</v>
      </c>
      <c r="J3148" s="335" t="s">
        <v>9182</v>
      </c>
      <c r="K3148" s="335" t="s">
        <v>10705</v>
      </c>
      <c r="O3148" s="44" t="s">
        <v>30</v>
      </c>
      <c r="P3148" s="75" t="s">
        <v>5336</v>
      </c>
    </row>
    <row r="3149" spans="1:16" s="335" customFormat="1" ht="13" customHeight="1" x14ac:dyDescent="0.15">
      <c r="A3149" s="44">
        <v>3148</v>
      </c>
      <c r="B3149" s="215" t="s">
        <v>6</v>
      </c>
      <c r="C3149" s="215">
        <v>21</v>
      </c>
      <c r="D3149" s="335" t="s">
        <v>9673</v>
      </c>
      <c r="E3149" s="336" t="s">
        <v>9318</v>
      </c>
      <c r="F3149" s="335">
        <v>470</v>
      </c>
      <c r="G3149" s="335">
        <v>475.00053295939938</v>
      </c>
      <c r="H3149" s="335">
        <v>2.6720978579357171</v>
      </c>
      <c r="I3149" s="335">
        <v>2.676694096911596</v>
      </c>
      <c r="J3149" s="335" t="s">
        <v>9120</v>
      </c>
      <c r="K3149" s="335" t="s">
        <v>10705</v>
      </c>
      <c r="O3149" s="44" t="s">
        <v>30</v>
      </c>
      <c r="P3149" s="75" t="s">
        <v>5336</v>
      </c>
    </row>
    <row r="3150" spans="1:16" s="335" customFormat="1" ht="13" customHeight="1" x14ac:dyDescent="0.15">
      <c r="A3150" s="44">
        <v>3149</v>
      </c>
      <c r="B3150" s="215" t="s">
        <v>6</v>
      </c>
      <c r="C3150" s="215">
        <v>21</v>
      </c>
      <c r="D3150" s="335" t="s">
        <v>10193</v>
      </c>
      <c r="E3150" s="335" t="s">
        <v>10260</v>
      </c>
      <c r="F3150" s="335">
        <v>479.99999999999602</v>
      </c>
      <c r="G3150" s="335">
        <v>263.00137982733219</v>
      </c>
      <c r="H3150" s="335">
        <v>2.6812412373755836</v>
      </c>
      <c r="I3150" s="335">
        <v>2.4199580270062002</v>
      </c>
      <c r="J3150" s="335" t="s">
        <v>10265</v>
      </c>
      <c r="K3150" s="335" t="s">
        <v>10705</v>
      </c>
      <c r="O3150" s="44" t="s">
        <v>30</v>
      </c>
      <c r="P3150" s="75" t="s">
        <v>5336</v>
      </c>
    </row>
    <row r="3151" spans="1:16" s="335" customFormat="1" ht="13" customHeight="1" x14ac:dyDescent="0.15">
      <c r="A3151" s="44">
        <v>3150</v>
      </c>
      <c r="B3151" s="215" t="s">
        <v>6</v>
      </c>
      <c r="C3151" s="215">
        <v>21</v>
      </c>
      <c r="D3151" s="335" t="s">
        <v>10156</v>
      </c>
      <c r="E3151" s="336" t="s">
        <v>9378</v>
      </c>
      <c r="F3151" s="335">
        <v>479.99999999999767</v>
      </c>
      <c r="G3151" s="335">
        <v>479.99496967658553</v>
      </c>
      <c r="H3151" s="335">
        <v>2.681241237375585</v>
      </c>
      <c r="I3151" s="335">
        <v>2.6812366860148611</v>
      </c>
      <c r="J3151" s="335" t="s">
        <v>9182</v>
      </c>
      <c r="K3151" s="335" t="s">
        <v>10705</v>
      </c>
      <c r="O3151" s="44" t="s">
        <v>30</v>
      </c>
      <c r="P3151" s="75" t="s">
        <v>5336</v>
      </c>
    </row>
    <row r="3152" spans="1:16" s="335" customFormat="1" ht="13" customHeight="1" x14ac:dyDescent="0.15">
      <c r="A3152" s="44">
        <v>3151</v>
      </c>
      <c r="B3152" s="215" t="s">
        <v>6</v>
      </c>
      <c r="C3152" s="215">
        <v>21</v>
      </c>
      <c r="D3152" s="335" t="s">
        <v>10156</v>
      </c>
      <c r="E3152" s="336" t="s">
        <v>9972</v>
      </c>
      <c r="F3152" s="335">
        <v>480</v>
      </c>
      <c r="G3152" s="335">
        <v>480.00511975179847</v>
      </c>
      <c r="H3152" s="335">
        <v>2.6812412373755872</v>
      </c>
      <c r="I3152" s="335">
        <v>2.6812458696007893</v>
      </c>
      <c r="J3152" s="335" t="s">
        <v>9850</v>
      </c>
      <c r="K3152" s="335" t="s">
        <v>10705</v>
      </c>
      <c r="O3152" s="44" t="s">
        <v>30</v>
      </c>
      <c r="P3152" s="75" t="s">
        <v>5336</v>
      </c>
    </row>
    <row r="3153" spans="1:16" s="335" customFormat="1" ht="13" customHeight="1" x14ac:dyDescent="0.15">
      <c r="A3153" s="44">
        <v>3152</v>
      </c>
      <c r="B3153" s="215" t="s">
        <v>6</v>
      </c>
      <c r="C3153" s="215">
        <v>21</v>
      </c>
      <c r="D3153" s="335" t="s">
        <v>10156</v>
      </c>
      <c r="E3153" s="336" t="s">
        <v>9378</v>
      </c>
      <c r="F3153" s="335">
        <v>489.99999999999767</v>
      </c>
      <c r="G3153" s="335">
        <v>489.99985042398885</v>
      </c>
      <c r="H3153" s="335">
        <v>2.6901960800285116</v>
      </c>
      <c r="I3153" s="335">
        <v>2.6901959474569908</v>
      </c>
      <c r="J3153" s="335" t="s">
        <v>9182</v>
      </c>
      <c r="K3153" s="335" t="s">
        <v>10705</v>
      </c>
      <c r="O3153" s="44" t="s">
        <v>30</v>
      </c>
      <c r="P3153" s="75" t="s">
        <v>5336</v>
      </c>
    </row>
    <row r="3154" spans="1:16" s="335" customFormat="1" ht="13" customHeight="1" x14ac:dyDescent="0.15">
      <c r="A3154" s="44">
        <v>3153</v>
      </c>
      <c r="B3154" s="215" t="s">
        <v>6</v>
      </c>
      <c r="C3154" s="215">
        <v>21</v>
      </c>
      <c r="D3154" s="335" t="s">
        <v>10626</v>
      </c>
      <c r="E3154" s="336" t="s">
        <v>9133</v>
      </c>
      <c r="F3154" s="335">
        <v>499.999999999995</v>
      </c>
      <c r="G3154" s="335">
        <v>250.00143956151385</v>
      </c>
      <c r="H3154" s="335">
        <v>2.6989700043360143</v>
      </c>
      <c r="I3154" s="335">
        <v>2.397942509439325</v>
      </c>
      <c r="J3154" s="335" t="s">
        <v>9262</v>
      </c>
      <c r="K3154" s="335" t="s">
        <v>10705</v>
      </c>
      <c r="O3154" s="44" t="s">
        <v>30</v>
      </c>
      <c r="P3154" s="75" t="s">
        <v>5336</v>
      </c>
    </row>
    <row r="3155" spans="1:16" s="335" customFormat="1" ht="13" customHeight="1" x14ac:dyDescent="0.15">
      <c r="A3155" s="44">
        <v>3154</v>
      </c>
      <c r="B3155" s="215" t="s">
        <v>6</v>
      </c>
      <c r="C3155" s="215">
        <v>21</v>
      </c>
      <c r="D3155" s="335" t="s">
        <v>10269</v>
      </c>
      <c r="E3155" s="337" t="s">
        <v>9871</v>
      </c>
      <c r="F3155" s="335">
        <v>499.99999999999909</v>
      </c>
      <c r="G3155" s="335">
        <v>499.99975962670669</v>
      </c>
      <c r="H3155" s="335">
        <v>2.6989700043360179</v>
      </c>
      <c r="I3155" s="335">
        <v>2.6989697955503789</v>
      </c>
      <c r="J3155" s="335" t="s">
        <v>9980</v>
      </c>
      <c r="K3155" s="335" t="s">
        <v>10705</v>
      </c>
      <c r="O3155" s="44" t="s">
        <v>30</v>
      </c>
      <c r="P3155" s="75" t="s">
        <v>5336</v>
      </c>
    </row>
    <row r="3156" spans="1:16" s="335" customFormat="1" ht="13" customHeight="1" x14ac:dyDescent="0.15">
      <c r="A3156" s="44">
        <v>3155</v>
      </c>
      <c r="B3156" s="215" t="s">
        <v>6</v>
      </c>
      <c r="C3156" s="215">
        <v>21</v>
      </c>
      <c r="D3156" s="335" t="s">
        <v>10156</v>
      </c>
      <c r="E3156" s="336" t="s">
        <v>9939</v>
      </c>
      <c r="F3156" s="335">
        <v>500</v>
      </c>
      <c r="G3156" s="335">
        <v>420.00046705556525</v>
      </c>
      <c r="H3156" s="335">
        <v>2.6989700043360187</v>
      </c>
      <c r="I3156" s="335">
        <v>2.6232497733491908</v>
      </c>
      <c r="J3156" s="335" t="s">
        <v>9824</v>
      </c>
      <c r="K3156" s="335" t="s">
        <v>10705</v>
      </c>
      <c r="O3156" s="44" t="s">
        <v>30</v>
      </c>
      <c r="P3156" s="75" t="s">
        <v>5336</v>
      </c>
    </row>
    <row r="3157" spans="1:16" s="335" customFormat="1" ht="13" customHeight="1" x14ac:dyDescent="0.15">
      <c r="A3157" s="44">
        <v>3156</v>
      </c>
      <c r="B3157" s="215" t="s">
        <v>6</v>
      </c>
      <c r="C3157" s="215">
        <v>21</v>
      </c>
      <c r="D3157" s="335" t="s">
        <v>10345</v>
      </c>
      <c r="E3157" s="335" t="s">
        <v>9118</v>
      </c>
      <c r="F3157" s="335">
        <v>510</v>
      </c>
      <c r="G3157" s="335">
        <v>379.99977177076482</v>
      </c>
      <c r="H3157" s="335">
        <v>2.7075701760979363</v>
      </c>
      <c r="I3157" s="335">
        <v>2.5797833357780542</v>
      </c>
      <c r="J3157" s="335" t="s">
        <v>9562</v>
      </c>
      <c r="K3157" s="335" t="s">
        <v>10705</v>
      </c>
      <c r="O3157" s="44" t="s">
        <v>30</v>
      </c>
      <c r="P3157" s="75" t="s">
        <v>5336</v>
      </c>
    </row>
    <row r="3158" spans="1:16" s="335" customFormat="1" ht="13" customHeight="1" x14ac:dyDescent="0.15">
      <c r="A3158" s="44">
        <v>3157</v>
      </c>
      <c r="B3158" s="215" t="s">
        <v>6</v>
      </c>
      <c r="C3158" s="215">
        <v>21</v>
      </c>
      <c r="D3158" s="335" t="s">
        <v>10156</v>
      </c>
      <c r="E3158" s="336" t="s">
        <v>9972</v>
      </c>
      <c r="F3158" s="335">
        <v>519.99999999999761</v>
      </c>
      <c r="G3158" s="335">
        <v>520.0001340364646</v>
      </c>
      <c r="H3158" s="335">
        <v>2.7160033436347972</v>
      </c>
      <c r="I3158" s="335">
        <v>2.7160034555795867</v>
      </c>
      <c r="J3158" s="335" t="s">
        <v>9850</v>
      </c>
      <c r="K3158" s="335" t="s">
        <v>10705</v>
      </c>
      <c r="O3158" s="44" t="s">
        <v>30</v>
      </c>
      <c r="P3158" s="75" t="s">
        <v>5336</v>
      </c>
    </row>
    <row r="3159" spans="1:16" s="335" customFormat="1" ht="13" customHeight="1" x14ac:dyDescent="0.15">
      <c r="A3159" s="44">
        <v>3158</v>
      </c>
      <c r="B3159" s="215" t="s">
        <v>6</v>
      </c>
      <c r="C3159" s="215">
        <v>21</v>
      </c>
      <c r="D3159" s="335" t="s">
        <v>10428</v>
      </c>
      <c r="E3159" s="335" t="s">
        <v>10348</v>
      </c>
      <c r="F3159" s="335">
        <v>519.99999999999807</v>
      </c>
      <c r="G3159" s="335">
        <v>374.99964990132548</v>
      </c>
      <c r="H3159" s="335">
        <v>2.7160033436347977</v>
      </c>
      <c r="I3159" s="335">
        <v>2.5740308622717363</v>
      </c>
      <c r="J3159" s="335" t="s">
        <v>10349</v>
      </c>
      <c r="K3159" s="335" t="s">
        <v>10705</v>
      </c>
      <c r="O3159" s="44" t="s">
        <v>30</v>
      </c>
      <c r="P3159" s="75" t="s">
        <v>5336</v>
      </c>
    </row>
    <row r="3160" spans="1:16" s="335" customFormat="1" ht="13" customHeight="1" x14ac:dyDescent="0.15">
      <c r="A3160" s="44">
        <v>3159</v>
      </c>
      <c r="B3160" s="215" t="s">
        <v>6</v>
      </c>
      <c r="C3160" s="215">
        <v>21</v>
      </c>
      <c r="D3160" s="335" t="s">
        <v>10345</v>
      </c>
      <c r="E3160" s="335" t="s">
        <v>9118</v>
      </c>
      <c r="F3160" s="335">
        <v>519.99999999999841</v>
      </c>
      <c r="G3160" s="335">
        <v>402.00026167235046</v>
      </c>
      <c r="H3160" s="335">
        <v>2.7160033436347977</v>
      </c>
      <c r="I3160" s="335">
        <v>2.6042263357780544</v>
      </c>
      <c r="J3160" s="335" t="s">
        <v>9361</v>
      </c>
      <c r="K3160" s="335" t="s">
        <v>10705</v>
      </c>
      <c r="O3160" s="44" t="s">
        <v>30</v>
      </c>
      <c r="P3160" s="75" t="s">
        <v>5336</v>
      </c>
    </row>
    <row r="3161" spans="1:16" s="335" customFormat="1" ht="13" customHeight="1" x14ac:dyDescent="0.15">
      <c r="A3161" s="44">
        <v>3160</v>
      </c>
      <c r="B3161" s="215" t="s">
        <v>6</v>
      </c>
      <c r="C3161" s="215">
        <v>21</v>
      </c>
      <c r="D3161" s="335" t="s">
        <v>10193</v>
      </c>
      <c r="E3161" s="335" t="s">
        <v>10260</v>
      </c>
      <c r="F3161" s="335">
        <v>529.99999999999761</v>
      </c>
      <c r="G3161" s="335">
        <v>224.99758341509738</v>
      </c>
      <c r="H3161" s="335">
        <v>2.7242758696007869</v>
      </c>
      <c r="I3161" s="335">
        <v>2.3521778535996987</v>
      </c>
      <c r="J3161" s="335" t="s">
        <v>10265</v>
      </c>
      <c r="K3161" s="335" t="s">
        <v>10705</v>
      </c>
      <c r="O3161" s="44" t="s">
        <v>30</v>
      </c>
      <c r="P3161" s="75" t="s">
        <v>5336</v>
      </c>
    </row>
    <row r="3162" spans="1:16" s="335" customFormat="1" ht="13" customHeight="1" x14ac:dyDescent="0.15">
      <c r="A3162" s="44">
        <v>3161</v>
      </c>
      <c r="B3162" s="215" t="s">
        <v>6</v>
      </c>
      <c r="C3162" s="215">
        <v>21</v>
      </c>
      <c r="D3162" s="335" t="s">
        <v>10186</v>
      </c>
      <c r="E3162" s="335" t="s">
        <v>10028</v>
      </c>
      <c r="F3162" s="335">
        <v>529.99999999999886</v>
      </c>
      <c r="G3162" s="335">
        <v>280.0001956131178</v>
      </c>
      <c r="H3162" s="335">
        <v>2.7242758696007883</v>
      </c>
      <c r="I3162" s="335">
        <v>2.4471583347481762</v>
      </c>
      <c r="J3162" s="335" t="s">
        <v>9183</v>
      </c>
      <c r="K3162" s="335" t="s">
        <v>10705</v>
      </c>
      <c r="O3162" s="44" t="s">
        <v>30</v>
      </c>
      <c r="P3162" s="75" t="s">
        <v>5336</v>
      </c>
    </row>
    <row r="3163" spans="1:16" s="335" customFormat="1" ht="13" customHeight="1" x14ac:dyDescent="0.15">
      <c r="A3163" s="44">
        <v>3162</v>
      </c>
      <c r="B3163" s="215" t="s">
        <v>6</v>
      </c>
      <c r="C3163" s="215">
        <v>21</v>
      </c>
      <c r="D3163" s="335" t="s">
        <v>10269</v>
      </c>
      <c r="E3163" s="337" t="s">
        <v>9871</v>
      </c>
      <c r="F3163" s="335">
        <v>539.99999999999238</v>
      </c>
      <c r="G3163" s="335">
        <v>539.99464796874042</v>
      </c>
      <c r="H3163" s="335">
        <v>2.7323937598229624</v>
      </c>
      <c r="I3163" s="335">
        <v>2.7323894554356323</v>
      </c>
      <c r="J3163" s="335" t="s">
        <v>9980</v>
      </c>
      <c r="K3163" s="335" t="s">
        <v>10705</v>
      </c>
      <c r="O3163" s="44" t="s">
        <v>30</v>
      </c>
      <c r="P3163" s="75" t="s">
        <v>5336</v>
      </c>
    </row>
    <row r="3164" spans="1:16" s="335" customFormat="1" ht="13" customHeight="1" x14ac:dyDescent="0.15">
      <c r="A3164" s="44">
        <v>3163</v>
      </c>
      <c r="B3164" s="215" t="s">
        <v>6</v>
      </c>
      <c r="C3164" s="215">
        <v>21</v>
      </c>
      <c r="D3164" s="335" t="s">
        <v>10186</v>
      </c>
      <c r="E3164" s="335" t="s">
        <v>10028</v>
      </c>
      <c r="F3164" s="335">
        <v>540</v>
      </c>
      <c r="G3164" s="335">
        <v>309.99974368395516</v>
      </c>
      <c r="H3164" s="335">
        <v>2.7323937598229682</v>
      </c>
      <c r="I3164" s="335">
        <v>2.4913613347481762</v>
      </c>
      <c r="J3164" s="335" t="s">
        <v>9183</v>
      </c>
      <c r="K3164" s="335" t="s">
        <v>10705</v>
      </c>
      <c r="O3164" s="44" t="s">
        <v>30</v>
      </c>
      <c r="P3164" s="75" t="s">
        <v>5336</v>
      </c>
    </row>
    <row r="3165" spans="1:16" s="335" customFormat="1" ht="13" customHeight="1" x14ac:dyDescent="0.15">
      <c r="A3165" s="44">
        <v>3164</v>
      </c>
      <c r="B3165" s="215" t="s">
        <v>6</v>
      </c>
      <c r="C3165" s="215">
        <v>21</v>
      </c>
      <c r="D3165" s="335" t="s">
        <v>10269</v>
      </c>
      <c r="E3165" s="337" t="s">
        <v>9871</v>
      </c>
      <c r="F3165" s="335">
        <v>549.9999999999967</v>
      </c>
      <c r="G3165" s="335">
        <v>550.0013481249523</v>
      </c>
      <c r="H3165" s="335">
        <v>2.7403626894942414</v>
      </c>
      <c r="I3165" s="335">
        <v>2.7403637540078987</v>
      </c>
      <c r="J3165" s="335" t="s">
        <v>9980</v>
      </c>
      <c r="K3165" s="335" t="s">
        <v>10705</v>
      </c>
      <c r="O3165" s="44" t="s">
        <v>30</v>
      </c>
      <c r="P3165" s="75" t="s">
        <v>5336</v>
      </c>
    </row>
    <row r="3166" spans="1:16" s="335" customFormat="1" ht="13" customHeight="1" x14ac:dyDescent="0.15">
      <c r="A3166" s="44">
        <v>3165</v>
      </c>
      <c r="B3166" s="215" t="s">
        <v>6</v>
      </c>
      <c r="C3166" s="215">
        <v>21</v>
      </c>
      <c r="D3166" s="335" t="s">
        <v>10390</v>
      </c>
      <c r="E3166" s="336" t="s">
        <v>9572</v>
      </c>
      <c r="F3166" s="335">
        <v>580</v>
      </c>
      <c r="G3166" s="335">
        <v>565.99954148580912</v>
      </c>
      <c r="H3166" s="335">
        <v>2.7634279935629369</v>
      </c>
      <c r="I3166" s="335">
        <v>2.7528160793680176</v>
      </c>
      <c r="J3166" s="335" t="s">
        <v>9295</v>
      </c>
      <c r="K3166" s="335" t="s">
        <v>10705</v>
      </c>
      <c r="O3166" s="44" t="s">
        <v>30</v>
      </c>
      <c r="P3166" s="75" t="s">
        <v>5336</v>
      </c>
    </row>
    <row r="3167" spans="1:16" s="335" customFormat="1" ht="13" customHeight="1" x14ac:dyDescent="0.15">
      <c r="A3167" s="44">
        <v>3166</v>
      </c>
      <c r="B3167" s="215" t="s">
        <v>6</v>
      </c>
      <c r="C3167" s="215">
        <v>21</v>
      </c>
      <c r="D3167" s="335" t="s">
        <v>10156</v>
      </c>
      <c r="E3167" s="336" t="s">
        <v>9552</v>
      </c>
      <c r="F3167" s="335">
        <v>599.99999999999704</v>
      </c>
      <c r="G3167" s="335">
        <v>729.99365683153655</v>
      </c>
      <c r="H3167" s="335">
        <v>2.7781512503836416</v>
      </c>
      <c r="I3167" s="335">
        <v>2.8633190864012366</v>
      </c>
      <c r="J3167" s="335" t="s">
        <v>9905</v>
      </c>
      <c r="K3167" s="335" t="s">
        <v>10705</v>
      </c>
      <c r="O3167" s="44" t="s">
        <v>30</v>
      </c>
      <c r="P3167" s="75" t="s">
        <v>5336</v>
      </c>
    </row>
    <row r="3168" spans="1:16" s="335" customFormat="1" ht="13" customHeight="1" x14ac:dyDescent="0.15">
      <c r="A3168" s="44">
        <v>3167</v>
      </c>
      <c r="B3168" s="215" t="s">
        <v>6</v>
      </c>
      <c r="C3168" s="215">
        <v>21</v>
      </c>
      <c r="D3168" s="335" t="s">
        <v>10626</v>
      </c>
      <c r="E3168" s="336" t="s">
        <v>9133</v>
      </c>
      <c r="F3168" s="335">
        <v>609.99999999999579</v>
      </c>
      <c r="G3168" s="335">
        <v>309.99724320233651</v>
      </c>
      <c r="H3168" s="335">
        <v>2.785329835010764</v>
      </c>
      <c r="I3168" s="335">
        <v>2.4913578316815741</v>
      </c>
      <c r="J3168" s="335" t="s">
        <v>9262</v>
      </c>
      <c r="K3168" s="335" t="s">
        <v>10705</v>
      </c>
      <c r="O3168" s="44" t="s">
        <v>30</v>
      </c>
      <c r="P3168" s="75" t="s">
        <v>5336</v>
      </c>
    </row>
    <row r="3169" spans="1:16" s="335" customFormat="1" ht="13" customHeight="1" x14ac:dyDescent="0.15">
      <c r="A3169" s="44">
        <v>3168</v>
      </c>
      <c r="B3169" s="215" t="s">
        <v>6</v>
      </c>
      <c r="C3169" s="215">
        <v>21</v>
      </c>
      <c r="D3169" s="335" t="s">
        <v>10345</v>
      </c>
      <c r="E3169" s="335" t="s">
        <v>8660</v>
      </c>
      <c r="F3169" s="335">
        <v>620</v>
      </c>
      <c r="G3169" s="335">
        <v>280.00003865004987</v>
      </c>
      <c r="H3169" s="335">
        <v>2.7923916894982534</v>
      </c>
      <c r="I3169" s="335">
        <v>2.4471580912904414</v>
      </c>
      <c r="J3169" s="335" t="s">
        <v>9051</v>
      </c>
      <c r="K3169" s="335" t="s">
        <v>10705</v>
      </c>
      <c r="O3169" s="44" t="s">
        <v>30</v>
      </c>
      <c r="P3169" s="75" t="s">
        <v>5336</v>
      </c>
    </row>
    <row r="3170" spans="1:16" s="335" customFormat="1" ht="13" customHeight="1" x14ac:dyDescent="0.15">
      <c r="A3170" s="44">
        <v>3169</v>
      </c>
      <c r="B3170" s="215" t="s">
        <v>6</v>
      </c>
      <c r="C3170" s="215">
        <v>21</v>
      </c>
      <c r="D3170" s="335" t="s">
        <v>10626</v>
      </c>
      <c r="E3170" s="336" t="s">
        <v>9273</v>
      </c>
      <c r="F3170" s="335">
        <v>630</v>
      </c>
      <c r="G3170" s="335">
        <v>319.99856222215794</v>
      </c>
      <c r="H3170" s="335">
        <v>2.7993405494535817</v>
      </c>
      <c r="I3170" s="335">
        <v>2.5051480270062005</v>
      </c>
      <c r="J3170" s="335" t="s">
        <v>9262</v>
      </c>
      <c r="K3170" s="335" t="s">
        <v>10705</v>
      </c>
      <c r="O3170" s="44" t="s">
        <v>30</v>
      </c>
      <c r="P3170" s="75" t="s">
        <v>5336</v>
      </c>
    </row>
    <row r="3171" spans="1:16" s="335" customFormat="1" ht="13" customHeight="1" x14ac:dyDescent="0.15">
      <c r="A3171" s="44">
        <v>3170</v>
      </c>
      <c r="B3171" s="215" t="s">
        <v>6</v>
      </c>
      <c r="C3171" s="215">
        <v>21</v>
      </c>
      <c r="D3171" s="335" t="s">
        <v>10345</v>
      </c>
      <c r="E3171" s="335" t="s">
        <v>9118</v>
      </c>
      <c r="F3171" s="335">
        <v>659.99999999999852</v>
      </c>
      <c r="G3171" s="335">
        <v>590.00044034696816</v>
      </c>
      <c r="H3171" s="335">
        <v>2.8195439355418679</v>
      </c>
      <c r="I3171" s="335">
        <v>2.7708523357780543</v>
      </c>
      <c r="J3171" s="335" t="s">
        <v>9562</v>
      </c>
      <c r="K3171" s="335" t="s">
        <v>10705</v>
      </c>
      <c r="O3171" s="44" t="s">
        <v>30</v>
      </c>
      <c r="P3171" s="75" t="s">
        <v>5336</v>
      </c>
    </row>
    <row r="3172" spans="1:16" s="335" customFormat="1" ht="13" customHeight="1" x14ac:dyDescent="0.15">
      <c r="A3172" s="44">
        <v>3171</v>
      </c>
      <c r="B3172" s="215" t="s">
        <v>6</v>
      </c>
      <c r="C3172" s="215">
        <v>21</v>
      </c>
      <c r="D3172" s="335" t="s">
        <v>10345</v>
      </c>
      <c r="E3172" s="335" t="s">
        <v>9118</v>
      </c>
      <c r="F3172" s="335">
        <v>669.99999999999909</v>
      </c>
      <c r="G3172" s="335">
        <v>500.00038158689068</v>
      </c>
      <c r="H3172" s="335">
        <v>2.826074802700826</v>
      </c>
      <c r="I3172" s="335">
        <v>2.6989703357780543</v>
      </c>
      <c r="J3172" s="335" t="s">
        <v>9562</v>
      </c>
      <c r="K3172" s="335" t="s">
        <v>10705</v>
      </c>
      <c r="O3172" s="44" t="s">
        <v>30</v>
      </c>
      <c r="P3172" s="75" t="s">
        <v>5336</v>
      </c>
    </row>
    <row r="3173" spans="1:16" s="335" customFormat="1" ht="13" customHeight="1" x14ac:dyDescent="0.15">
      <c r="A3173" s="44">
        <v>3172</v>
      </c>
      <c r="B3173" s="215" t="s">
        <v>6</v>
      </c>
      <c r="C3173" s="215">
        <v>21</v>
      </c>
      <c r="D3173" s="335" t="s">
        <v>10186</v>
      </c>
      <c r="E3173" s="335" t="s">
        <v>10028</v>
      </c>
      <c r="F3173" s="335">
        <v>679.99999999999943</v>
      </c>
      <c r="G3173" s="335">
        <v>369.99966831745655</v>
      </c>
      <c r="H3173" s="335">
        <v>2.8325089127062362</v>
      </c>
      <c r="I3173" s="335">
        <v>2.5682013347481765</v>
      </c>
      <c r="J3173" s="335" t="s">
        <v>9183</v>
      </c>
      <c r="K3173" s="335" t="s">
        <v>10705</v>
      </c>
      <c r="O3173" s="44" t="s">
        <v>30</v>
      </c>
      <c r="P3173" s="75" t="s">
        <v>5336</v>
      </c>
    </row>
    <row r="3174" spans="1:16" s="335" customFormat="1" ht="13" customHeight="1" x14ac:dyDescent="0.15">
      <c r="A3174" s="44">
        <v>3173</v>
      </c>
      <c r="B3174" s="215" t="s">
        <v>6</v>
      </c>
      <c r="C3174" s="215">
        <v>21</v>
      </c>
      <c r="D3174" s="335" t="s">
        <v>10156</v>
      </c>
      <c r="E3174" s="336" t="s">
        <v>9330</v>
      </c>
      <c r="F3174" s="335">
        <v>680</v>
      </c>
      <c r="G3174" s="335">
        <v>323.00025908606307</v>
      </c>
      <c r="H3174" s="335">
        <v>2.8325089127062362</v>
      </c>
      <c r="I3174" s="335">
        <v>2.509202870689005</v>
      </c>
      <c r="J3174" s="335" t="s">
        <v>9369</v>
      </c>
      <c r="K3174" s="335" t="s">
        <v>10705</v>
      </c>
      <c r="O3174" s="44" t="s">
        <v>30</v>
      </c>
      <c r="P3174" s="75" t="s">
        <v>5336</v>
      </c>
    </row>
    <row r="3175" spans="1:16" s="335" customFormat="1" ht="13" customHeight="1" x14ac:dyDescent="0.15">
      <c r="A3175" s="44">
        <v>3174</v>
      </c>
      <c r="B3175" s="215" t="s">
        <v>6</v>
      </c>
      <c r="C3175" s="215">
        <v>21</v>
      </c>
      <c r="D3175" s="335" t="s">
        <v>10345</v>
      </c>
      <c r="E3175" s="335" t="s">
        <v>9477</v>
      </c>
      <c r="F3175" s="335">
        <v>690</v>
      </c>
      <c r="G3175" s="335">
        <v>270.99988555233637</v>
      </c>
      <c r="H3175" s="335">
        <v>2.8388490907372552</v>
      </c>
      <c r="I3175" s="335">
        <v>2.4329691074648143</v>
      </c>
      <c r="J3175" s="335" t="s">
        <v>9246</v>
      </c>
      <c r="K3175" s="335" t="s">
        <v>10705</v>
      </c>
      <c r="O3175" s="44" t="s">
        <v>30</v>
      </c>
      <c r="P3175" s="75" t="s">
        <v>5336</v>
      </c>
    </row>
    <row r="3176" spans="1:16" s="335" customFormat="1" ht="13" customHeight="1" x14ac:dyDescent="0.15">
      <c r="A3176" s="44">
        <v>3175</v>
      </c>
      <c r="B3176" s="215" t="s">
        <v>6</v>
      </c>
      <c r="C3176" s="215">
        <v>21</v>
      </c>
      <c r="D3176" s="335" t="s">
        <v>10271</v>
      </c>
      <c r="E3176" s="336" t="s">
        <v>9628</v>
      </c>
      <c r="F3176" s="335">
        <v>699.99999999999943</v>
      </c>
      <c r="G3176" s="335">
        <v>349.99960465502909</v>
      </c>
      <c r="H3176" s="335">
        <v>2.8450980400142565</v>
      </c>
      <c r="I3176" s="335">
        <v>2.5440675537896005</v>
      </c>
      <c r="J3176" s="335" t="s">
        <v>9624</v>
      </c>
      <c r="K3176" s="335" t="s">
        <v>10705</v>
      </c>
      <c r="O3176" s="44" t="s">
        <v>30</v>
      </c>
      <c r="P3176" s="75" t="s">
        <v>5336</v>
      </c>
    </row>
    <row r="3177" spans="1:16" s="335" customFormat="1" ht="13" customHeight="1" x14ac:dyDescent="0.15">
      <c r="A3177" s="44">
        <v>3176</v>
      </c>
      <c r="B3177" s="215" t="s">
        <v>6</v>
      </c>
      <c r="C3177" s="215">
        <v>21</v>
      </c>
      <c r="D3177" s="335" t="s">
        <v>10156</v>
      </c>
      <c r="E3177" s="336" t="s">
        <v>9401</v>
      </c>
      <c r="F3177" s="335">
        <v>700</v>
      </c>
      <c r="G3177" s="335">
        <v>449.99950461360186</v>
      </c>
      <c r="H3177" s="335">
        <v>2.8450980400142569</v>
      </c>
      <c r="I3177" s="335">
        <v>2.653212035678238</v>
      </c>
      <c r="J3177" s="335" t="s">
        <v>9712</v>
      </c>
      <c r="K3177" s="335" t="s">
        <v>10705</v>
      </c>
      <c r="O3177" s="44" t="s">
        <v>30</v>
      </c>
      <c r="P3177" s="75" t="s">
        <v>5336</v>
      </c>
    </row>
    <row r="3178" spans="1:16" s="335" customFormat="1" ht="13" customHeight="1" x14ac:dyDescent="0.15">
      <c r="A3178" s="44">
        <v>3177</v>
      </c>
      <c r="B3178" s="215" t="s">
        <v>6</v>
      </c>
      <c r="C3178" s="215">
        <v>21</v>
      </c>
      <c r="D3178" s="335" t="s">
        <v>10626</v>
      </c>
      <c r="E3178" s="336" t="s">
        <v>9133</v>
      </c>
      <c r="F3178" s="335">
        <v>709.99999999999773</v>
      </c>
      <c r="G3178" s="335">
        <v>710.00078956463676</v>
      </c>
      <c r="H3178" s="335">
        <v>2.8512583487190737</v>
      </c>
      <c r="I3178" s="335">
        <v>2.8512588316815743</v>
      </c>
      <c r="J3178" s="335" t="s">
        <v>9424</v>
      </c>
      <c r="K3178" s="335" t="s">
        <v>10705</v>
      </c>
      <c r="O3178" s="44" t="s">
        <v>30</v>
      </c>
      <c r="P3178" s="75" t="s">
        <v>5336</v>
      </c>
    </row>
    <row r="3179" spans="1:16" s="335" customFormat="1" ht="13" customHeight="1" x14ac:dyDescent="0.15">
      <c r="A3179" s="44">
        <v>3178</v>
      </c>
      <c r="B3179" s="215" t="s">
        <v>6</v>
      </c>
      <c r="C3179" s="215">
        <v>21</v>
      </c>
      <c r="D3179" s="335" t="s">
        <v>3347</v>
      </c>
      <c r="E3179" s="337" t="s">
        <v>9951</v>
      </c>
      <c r="F3179" s="335">
        <v>729.99999999999898</v>
      </c>
      <c r="G3179" s="335">
        <v>153.9995796521066</v>
      </c>
      <c r="H3179" s="335">
        <v>2.8633228601204554</v>
      </c>
      <c r="I3179" s="335">
        <v>2.1875195354142569</v>
      </c>
      <c r="J3179" s="335" t="s">
        <v>9948</v>
      </c>
      <c r="K3179" s="335" t="s">
        <v>10705</v>
      </c>
      <c r="O3179" s="44" t="s">
        <v>30</v>
      </c>
      <c r="P3179" s="75" t="s">
        <v>5336</v>
      </c>
    </row>
    <row r="3180" spans="1:16" s="335" customFormat="1" ht="13" customHeight="1" x14ac:dyDescent="0.15">
      <c r="A3180" s="44">
        <v>3179</v>
      </c>
      <c r="B3180" s="215" t="s">
        <v>6</v>
      </c>
      <c r="C3180" s="215">
        <v>21</v>
      </c>
      <c r="D3180" s="335" t="s">
        <v>10626</v>
      </c>
      <c r="E3180" s="336" t="s">
        <v>9133</v>
      </c>
      <c r="F3180" s="335">
        <v>730</v>
      </c>
      <c r="G3180" s="335">
        <v>369.99721540143656</v>
      </c>
      <c r="H3180" s="335">
        <v>2.8633228601204554</v>
      </c>
      <c r="I3180" s="335">
        <v>2.5681984555795867</v>
      </c>
      <c r="J3180" s="335" t="s">
        <v>9262</v>
      </c>
      <c r="K3180" s="335" t="s">
        <v>10705</v>
      </c>
      <c r="O3180" s="44" t="s">
        <v>30</v>
      </c>
      <c r="P3180" s="75" t="s">
        <v>5336</v>
      </c>
    </row>
    <row r="3181" spans="1:16" s="335" customFormat="1" ht="13" customHeight="1" x14ac:dyDescent="0.15">
      <c r="A3181" s="44">
        <v>3180</v>
      </c>
      <c r="B3181" s="215" t="s">
        <v>6</v>
      </c>
      <c r="C3181" s="215">
        <v>21</v>
      </c>
      <c r="D3181" s="335" t="s">
        <v>10156</v>
      </c>
      <c r="E3181" s="336" t="s">
        <v>9892</v>
      </c>
      <c r="F3181" s="335">
        <v>739.99999999997408</v>
      </c>
      <c r="G3181" s="335">
        <v>369.99792662564334</v>
      </c>
      <c r="H3181" s="335">
        <v>2.8692317197309611</v>
      </c>
      <c r="I3181" s="335">
        <v>2.5681992903979003</v>
      </c>
      <c r="J3181" s="335" t="s">
        <v>10018</v>
      </c>
      <c r="K3181" s="335" t="s">
        <v>10705</v>
      </c>
      <c r="O3181" s="44" t="s">
        <v>30</v>
      </c>
      <c r="P3181" s="75" t="s">
        <v>5336</v>
      </c>
    </row>
    <row r="3182" spans="1:16" s="335" customFormat="1" ht="13" customHeight="1" x14ac:dyDescent="0.15">
      <c r="A3182" s="44">
        <v>3181</v>
      </c>
      <c r="B3182" s="215" t="s">
        <v>6</v>
      </c>
      <c r="C3182" s="215">
        <v>21</v>
      </c>
      <c r="D3182" s="335" t="s">
        <v>10626</v>
      </c>
      <c r="E3182" s="336" t="s">
        <v>9133</v>
      </c>
      <c r="F3182" s="335">
        <v>739.99999999999591</v>
      </c>
      <c r="G3182" s="335">
        <v>369.99721540143656</v>
      </c>
      <c r="H3182" s="335">
        <v>2.8692317197309736</v>
      </c>
      <c r="I3182" s="335">
        <v>2.5681984555795867</v>
      </c>
      <c r="J3182" s="335" t="s">
        <v>9262</v>
      </c>
      <c r="K3182" s="335" t="s">
        <v>10705</v>
      </c>
      <c r="O3182" s="44" t="s">
        <v>30</v>
      </c>
      <c r="P3182" s="75" t="s">
        <v>5336</v>
      </c>
    </row>
    <row r="3183" spans="1:16" s="335" customFormat="1" ht="13" customHeight="1" x14ac:dyDescent="0.15">
      <c r="A3183" s="44">
        <v>3182</v>
      </c>
      <c r="B3183" s="215" t="s">
        <v>6</v>
      </c>
      <c r="C3183" s="215">
        <v>21</v>
      </c>
      <c r="D3183" s="335" t="s">
        <v>10626</v>
      </c>
      <c r="E3183" s="336" t="s">
        <v>9273</v>
      </c>
      <c r="F3183" s="335">
        <v>749.99999999999216</v>
      </c>
      <c r="G3183" s="335">
        <v>380.00388412018521</v>
      </c>
      <c r="H3183" s="335">
        <v>2.8750612633916957</v>
      </c>
      <c r="I3183" s="335">
        <v>2.5797880356782379</v>
      </c>
      <c r="J3183" s="335" t="s">
        <v>9262</v>
      </c>
      <c r="K3183" s="335" t="s">
        <v>10705</v>
      </c>
      <c r="O3183" s="44" t="s">
        <v>30</v>
      </c>
      <c r="P3183" s="75" t="s">
        <v>5336</v>
      </c>
    </row>
    <row r="3184" spans="1:16" s="335" customFormat="1" ht="13" customHeight="1" x14ac:dyDescent="0.15">
      <c r="A3184" s="44">
        <v>3183</v>
      </c>
      <c r="B3184" s="215" t="s">
        <v>6</v>
      </c>
      <c r="C3184" s="215">
        <v>21</v>
      </c>
      <c r="D3184" s="335" t="s">
        <v>10626</v>
      </c>
      <c r="E3184" s="336" t="s">
        <v>9133</v>
      </c>
      <c r="F3184" s="335">
        <v>749.99999999999807</v>
      </c>
      <c r="G3184" s="335">
        <v>750.0007133892459</v>
      </c>
      <c r="H3184" s="335">
        <v>2.8750612633916988</v>
      </c>
      <c r="I3184" s="335">
        <v>2.8750616764861876</v>
      </c>
      <c r="J3184" s="335" t="s">
        <v>9424</v>
      </c>
      <c r="K3184" s="335" t="s">
        <v>10705</v>
      </c>
      <c r="O3184" s="44" t="s">
        <v>30</v>
      </c>
      <c r="P3184" s="75" t="s">
        <v>5336</v>
      </c>
    </row>
    <row r="3185" spans="1:16" s="335" customFormat="1" ht="13" customHeight="1" x14ac:dyDescent="0.15">
      <c r="A3185" s="44">
        <v>3184</v>
      </c>
      <c r="B3185" s="215" t="s">
        <v>6</v>
      </c>
      <c r="C3185" s="215">
        <v>21</v>
      </c>
      <c r="D3185" s="335" t="s">
        <v>10627</v>
      </c>
      <c r="E3185" s="337" t="s">
        <v>9642</v>
      </c>
      <c r="F3185" s="335">
        <v>750</v>
      </c>
      <c r="G3185" s="335">
        <v>479.99972326585015</v>
      </c>
      <c r="H3185" s="335">
        <v>2.8750612633917001</v>
      </c>
      <c r="I3185" s="335">
        <v>2.6812409869919436</v>
      </c>
      <c r="J3185" s="335" t="s">
        <v>9648</v>
      </c>
      <c r="K3185" s="335" t="s">
        <v>10705</v>
      </c>
      <c r="O3185" s="44" t="s">
        <v>30</v>
      </c>
      <c r="P3185" s="75" t="s">
        <v>5336</v>
      </c>
    </row>
    <row r="3186" spans="1:16" s="335" customFormat="1" ht="13" customHeight="1" x14ac:dyDescent="0.15">
      <c r="A3186" s="44">
        <v>3185</v>
      </c>
      <c r="B3186" s="215" t="s">
        <v>6</v>
      </c>
      <c r="C3186" s="215">
        <v>21</v>
      </c>
      <c r="D3186" s="335" t="s">
        <v>10626</v>
      </c>
      <c r="E3186" s="336" t="s">
        <v>9133</v>
      </c>
      <c r="F3186" s="335">
        <v>759.99999999999739</v>
      </c>
      <c r="G3186" s="335">
        <v>759.99976077775887</v>
      </c>
      <c r="H3186" s="335">
        <v>2.88081359228079</v>
      </c>
      <c r="I3186" s="335">
        <v>2.8808134555795868</v>
      </c>
      <c r="J3186" s="335" t="s">
        <v>9424</v>
      </c>
      <c r="K3186" s="335" t="s">
        <v>10705</v>
      </c>
      <c r="O3186" s="44" t="s">
        <v>30</v>
      </c>
      <c r="P3186" s="75" t="s">
        <v>5336</v>
      </c>
    </row>
    <row r="3187" spans="1:16" s="335" customFormat="1" ht="13" customHeight="1" x14ac:dyDescent="0.15">
      <c r="A3187" s="44">
        <v>3186</v>
      </c>
      <c r="B3187" s="215" t="s">
        <v>6</v>
      </c>
      <c r="C3187" s="215">
        <v>21</v>
      </c>
      <c r="D3187" s="335" t="s">
        <v>10156</v>
      </c>
      <c r="E3187" s="336" t="s">
        <v>10019</v>
      </c>
      <c r="F3187" s="335">
        <v>770</v>
      </c>
      <c r="G3187" s="335">
        <v>384.99979229001542</v>
      </c>
      <c r="H3187" s="335">
        <v>2.8864907251724818</v>
      </c>
      <c r="I3187" s="335">
        <v>2.5854604952037619</v>
      </c>
      <c r="J3187" s="335" t="s">
        <v>9466</v>
      </c>
      <c r="K3187" s="335" t="s">
        <v>10705</v>
      </c>
      <c r="O3187" s="44" t="s">
        <v>30</v>
      </c>
      <c r="P3187" s="75" t="s">
        <v>5336</v>
      </c>
    </row>
    <row r="3188" spans="1:16" s="335" customFormat="1" ht="13" customHeight="1" x14ac:dyDescent="0.15">
      <c r="A3188" s="44">
        <v>3187</v>
      </c>
      <c r="B3188" s="215" t="s">
        <v>6</v>
      </c>
      <c r="C3188" s="215">
        <v>21</v>
      </c>
      <c r="D3188" s="335" t="s">
        <v>10301</v>
      </c>
      <c r="E3188" s="337" t="s">
        <v>9776</v>
      </c>
      <c r="F3188" s="335">
        <v>779.99999999999193</v>
      </c>
      <c r="G3188" s="335">
        <v>474.9948581343657</v>
      </c>
      <c r="H3188" s="335">
        <v>2.8920946026904759</v>
      </c>
      <c r="I3188" s="335">
        <v>2.6766889083702177</v>
      </c>
      <c r="J3188" s="335" t="s">
        <v>9643</v>
      </c>
      <c r="K3188" s="335" t="s">
        <v>10705</v>
      </c>
      <c r="O3188" s="44" t="s">
        <v>30</v>
      </c>
      <c r="P3188" s="75" t="s">
        <v>5336</v>
      </c>
    </row>
    <row r="3189" spans="1:16" s="335" customFormat="1" ht="13" customHeight="1" x14ac:dyDescent="0.15">
      <c r="A3189" s="44">
        <v>3188</v>
      </c>
      <c r="B3189" s="215" t="s">
        <v>6</v>
      </c>
      <c r="C3189" s="215">
        <v>21</v>
      </c>
      <c r="D3189" s="335" t="s">
        <v>10627</v>
      </c>
      <c r="E3189" s="336" t="s">
        <v>9841</v>
      </c>
      <c r="F3189" s="335">
        <v>799.9999999999967</v>
      </c>
      <c r="G3189" s="335">
        <v>743.00010481249592</v>
      </c>
      <c r="H3189" s="335">
        <v>2.903089986991942</v>
      </c>
      <c r="I3189" s="335">
        <v>2.8709888750250241</v>
      </c>
      <c r="J3189" s="335" t="s">
        <v>9961</v>
      </c>
      <c r="K3189" s="335" t="s">
        <v>10705</v>
      </c>
      <c r="O3189" s="44" t="s">
        <v>30</v>
      </c>
      <c r="P3189" s="75" t="s">
        <v>5336</v>
      </c>
    </row>
    <row r="3190" spans="1:16" s="335" customFormat="1" ht="13" customHeight="1" x14ac:dyDescent="0.15">
      <c r="A3190" s="44">
        <v>3189</v>
      </c>
      <c r="B3190" s="215" t="s">
        <v>6</v>
      </c>
      <c r="C3190" s="215">
        <v>21</v>
      </c>
      <c r="D3190" s="335" t="s">
        <v>10271</v>
      </c>
      <c r="E3190" s="336" t="s">
        <v>9628</v>
      </c>
      <c r="F3190" s="335">
        <v>810</v>
      </c>
      <c r="G3190" s="335">
        <v>540.00041684903329</v>
      </c>
      <c r="H3190" s="335">
        <v>2.9084850188786495</v>
      </c>
      <c r="I3190" s="335">
        <v>2.7323940950732744</v>
      </c>
      <c r="J3190" s="335" t="s">
        <v>9624</v>
      </c>
      <c r="K3190" s="335" t="s">
        <v>10705</v>
      </c>
      <c r="O3190" s="44" t="s">
        <v>30</v>
      </c>
      <c r="P3190" s="75" t="s">
        <v>5336</v>
      </c>
    </row>
    <row r="3191" spans="1:16" s="335" customFormat="1" ht="13" customHeight="1" x14ac:dyDescent="0.15">
      <c r="A3191" s="44">
        <v>3190</v>
      </c>
      <c r="B3191" s="215" t="s">
        <v>6</v>
      </c>
      <c r="C3191" s="215">
        <v>21</v>
      </c>
      <c r="D3191" s="335" t="s">
        <v>10156</v>
      </c>
      <c r="E3191" s="336" t="s">
        <v>9552</v>
      </c>
      <c r="F3191" s="335">
        <v>839.99999999998727</v>
      </c>
      <c r="G3191" s="335">
        <v>1029.9977739737956</v>
      </c>
      <c r="H3191" s="335">
        <v>2.9242792860618749</v>
      </c>
      <c r="I3191" s="335">
        <v>3.012836286111054</v>
      </c>
      <c r="J3191" s="335" t="s">
        <v>9905</v>
      </c>
      <c r="K3191" s="335" t="s">
        <v>10705</v>
      </c>
      <c r="O3191" s="44" t="s">
        <v>30</v>
      </c>
      <c r="P3191" s="75" t="s">
        <v>5336</v>
      </c>
    </row>
    <row r="3192" spans="1:16" s="335" customFormat="1" ht="13" customHeight="1" x14ac:dyDescent="0.15">
      <c r="A3192" s="44">
        <v>3191</v>
      </c>
      <c r="B3192" s="215" t="s">
        <v>6</v>
      </c>
      <c r="C3192" s="215">
        <v>21</v>
      </c>
      <c r="D3192" s="335" t="s">
        <v>10156</v>
      </c>
      <c r="E3192" s="336" t="s">
        <v>9892</v>
      </c>
      <c r="F3192" s="335">
        <v>839.9999999999975</v>
      </c>
      <c r="G3192" s="335">
        <v>374.99573974236807</v>
      </c>
      <c r="H3192" s="335">
        <v>2.9242792860618803</v>
      </c>
      <c r="I3192" s="335">
        <v>2.5740263338160099</v>
      </c>
      <c r="J3192" s="335" t="s">
        <v>10018</v>
      </c>
      <c r="K3192" s="335" t="s">
        <v>10705</v>
      </c>
      <c r="O3192" s="44" t="s">
        <v>30</v>
      </c>
      <c r="P3192" s="75" t="s">
        <v>5336</v>
      </c>
    </row>
    <row r="3193" spans="1:16" s="335" customFormat="1" ht="13" customHeight="1" x14ac:dyDescent="0.15">
      <c r="A3193" s="44">
        <v>3192</v>
      </c>
      <c r="B3193" s="215" t="s">
        <v>6</v>
      </c>
      <c r="C3193" s="215">
        <v>21</v>
      </c>
      <c r="D3193" s="335" t="s">
        <v>10186</v>
      </c>
      <c r="E3193" s="335" t="s">
        <v>10028</v>
      </c>
      <c r="F3193" s="335">
        <v>849.99999999999875</v>
      </c>
      <c r="G3193" s="335">
        <v>410.00045128772467</v>
      </c>
      <c r="H3193" s="335">
        <v>2.929418925714292</v>
      </c>
      <c r="I3193" s="335">
        <v>2.6127843347481763</v>
      </c>
      <c r="J3193" s="335" t="s">
        <v>9183</v>
      </c>
      <c r="K3193" s="335" t="s">
        <v>10705</v>
      </c>
      <c r="O3193" s="44" t="s">
        <v>30</v>
      </c>
      <c r="P3193" s="75" t="s">
        <v>5336</v>
      </c>
    </row>
    <row r="3194" spans="1:16" s="335" customFormat="1" ht="13" customHeight="1" x14ac:dyDescent="0.15">
      <c r="A3194" s="44">
        <v>3193</v>
      </c>
      <c r="B3194" s="215" t="s">
        <v>6</v>
      </c>
      <c r="C3194" s="215">
        <v>21</v>
      </c>
      <c r="D3194" s="335" t="s">
        <v>10193</v>
      </c>
      <c r="E3194" s="335" t="s">
        <v>10260</v>
      </c>
      <c r="F3194" s="335">
        <v>860</v>
      </c>
      <c r="G3194" s="335">
        <v>217.00099953294836</v>
      </c>
      <c r="H3194" s="335">
        <v>2.9344984512435679</v>
      </c>
      <c r="I3194" s="335">
        <v>2.3364617342662446</v>
      </c>
      <c r="J3194" s="335" t="s">
        <v>10265</v>
      </c>
      <c r="K3194" s="335" t="s">
        <v>10705</v>
      </c>
      <c r="O3194" s="44" t="s">
        <v>30</v>
      </c>
      <c r="P3194" s="75" t="s">
        <v>5336</v>
      </c>
    </row>
    <row r="3195" spans="1:16" s="335" customFormat="1" ht="13" customHeight="1" x14ac:dyDescent="0.15">
      <c r="A3195" s="44">
        <v>3194</v>
      </c>
      <c r="B3195" s="215" t="s">
        <v>6</v>
      </c>
      <c r="C3195" s="215">
        <v>21</v>
      </c>
      <c r="D3195" s="335" t="s">
        <v>10156</v>
      </c>
      <c r="E3195" s="336" t="s">
        <v>9552</v>
      </c>
      <c r="F3195" s="335">
        <v>879.99999999999773</v>
      </c>
      <c r="G3195" s="335">
        <v>989.99923255970589</v>
      </c>
      <c r="H3195" s="335">
        <v>2.9444826721501673</v>
      </c>
      <c r="I3195" s="335">
        <v>2.9956348579357175</v>
      </c>
      <c r="J3195" s="335" t="s">
        <v>9659</v>
      </c>
      <c r="K3195" s="335" t="s">
        <v>10705</v>
      </c>
      <c r="O3195" s="44" t="s">
        <v>30</v>
      </c>
      <c r="P3195" s="75" t="s">
        <v>5336</v>
      </c>
    </row>
    <row r="3196" spans="1:16" s="335" customFormat="1" ht="13" customHeight="1" x14ac:dyDescent="0.15">
      <c r="A3196" s="44">
        <v>3195</v>
      </c>
      <c r="B3196" s="215" t="s">
        <v>6</v>
      </c>
      <c r="C3196" s="215">
        <v>21</v>
      </c>
      <c r="D3196" s="335" t="s">
        <v>10271</v>
      </c>
      <c r="E3196" s="336" t="s">
        <v>9628</v>
      </c>
      <c r="F3196" s="335">
        <v>900</v>
      </c>
      <c r="G3196" s="335">
        <v>449.99757779100139</v>
      </c>
      <c r="H3196" s="335">
        <v>2.9542425094393248</v>
      </c>
      <c r="I3196" s="335">
        <v>2.6532101760979363</v>
      </c>
      <c r="J3196" s="335" t="s">
        <v>9624</v>
      </c>
      <c r="K3196" s="335" t="s">
        <v>10705</v>
      </c>
      <c r="O3196" s="44" t="s">
        <v>30</v>
      </c>
      <c r="P3196" s="75" t="s">
        <v>5336</v>
      </c>
    </row>
    <row r="3197" spans="1:16" s="335" customFormat="1" ht="13" customHeight="1" x14ac:dyDescent="0.15">
      <c r="A3197" s="44">
        <v>3196</v>
      </c>
      <c r="B3197" s="215" t="s">
        <v>6</v>
      </c>
      <c r="C3197" s="215">
        <v>21</v>
      </c>
      <c r="D3197" s="335" t="s">
        <v>10627</v>
      </c>
      <c r="E3197" s="336" t="s">
        <v>9841</v>
      </c>
      <c r="F3197" s="335">
        <v>900</v>
      </c>
      <c r="G3197" s="335">
        <v>818.99994752975886</v>
      </c>
      <c r="H3197" s="335">
        <v>2.9542425094393248</v>
      </c>
      <c r="I3197" s="335">
        <v>2.9132838739368081</v>
      </c>
      <c r="J3197" s="335" t="s">
        <v>9961</v>
      </c>
      <c r="K3197" s="335" t="s">
        <v>10705</v>
      </c>
      <c r="O3197" s="44" t="s">
        <v>30</v>
      </c>
      <c r="P3197" s="75" t="s">
        <v>5336</v>
      </c>
    </row>
    <row r="3198" spans="1:16" s="335" customFormat="1" ht="13" customHeight="1" x14ac:dyDescent="0.15">
      <c r="A3198" s="44">
        <v>3197</v>
      </c>
      <c r="B3198" s="215" t="s">
        <v>6</v>
      </c>
      <c r="C3198" s="215">
        <v>21</v>
      </c>
      <c r="D3198" s="335" t="s">
        <v>10627</v>
      </c>
      <c r="E3198" s="337" t="s">
        <v>9642</v>
      </c>
      <c r="F3198" s="335">
        <v>920</v>
      </c>
      <c r="G3198" s="335">
        <v>489.99989502994777</v>
      </c>
      <c r="H3198" s="335">
        <v>2.9637878273455551</v>
      </c>
      <c r="I3198" s="335">
        <v>2.6901959869919434</v>
      </c>
      <c r="J3198" s="335" t="s">
        <v>9648</v>
      </c>
      <c r="K3198" s="335" t="s">
        <v>10705</v>
      </c>
      <c r="O3198" s="44" t="s">
        <v>30</v>
      </c>
      <c r="P3198" s="75" t="s">
        <v>5336</v>
      </c>
    </row>
    <row r="3199" spans="1:16" s="335" customFormat="1" ht="13" customHeight="1" x14ac:dyDescent="0.15">
      <c r="A3199" s="44">
        <v>3198</v>
      </c>
      <c r="B3199" s="215" t="s">
        <v>6</v>
      </c>
      <c r="C3199" s="215">
        <v>21</v>
      </c>
      <c r="D3199" s="335" t="s">
        <v>10156</v>
      </c>
      <c r="E3199" s="336" t="s">
        <v>9552</v>
      </c>
      <c r="F3199" s="335">
        <v>979.99999999999864</v>
      </c>
      <c r="G3199" s="335">
        <v>1100.0008379154829</v>
      </c>
      <c r="H3199" s="335">
        <v>2.9912260756924942</v>
      </c>
      <c r="I3199" s="335">
        <v>3.041393015978163</v>
      </c>
      <c r="J3199" s="335" t="s">
        <v>9659</v>
      </c>
      <c r="K3199" s="335" t="s">
        <v>10705</v>
      </c>
      <c r="O3199" s="44" t="s">
        <v>30</v>
      </c>
      <c r="P3199" s="75" t="s">
        <v>5336</v>
      </c>
    </row>
    <row r="3200" spans="1:16" s="335" customFormat="1" ht="13" customHeight="1" x14ac:dyDescent="0.15">
      <c r="A3200" s="44">
        <v>3199</v>
      </c>
      <c r="B3200" s="215" t="s">
        <v>6</v>
      </c>
      <c r="C3200" s="215">
        <v>21</v>
      </c>
      <c r="D3200" s="335" t="s">
        <v>10271</v>
      </c>
      <c r="E3200" s="336" t="s">
        <v>9625</v>
      </c>
      <c r="F3200" s="335">
        <v>1009.9999999999872</v>
      </c>
      <c r="G3200" s="335">
        <v>510.00271972550519</v>
      </c>
      <c r="H3200" s="335">
        <v>3.0043213737826369</v>
      </c>
      <c r="I3200" s="335">
        <v>2.7075724920952497</v>
      </c>
      <c r="J3200" s="335" t="s">
        <v>9624</v>
      </c>
      <c r="K3200" s="335" t="s">
        <v>10705</v>
      </c>
      <c r="O3200" s="44" t="s">
        <v>30</v>
      </c>
      <c r="P3200" s="75" t="s">
        <v>5336</v>
      </c>
    </row>
    <row r="3201" spans="1:16" s="335" customFormat="1" ht="13" customHeight="1" x14ac:dyDescent="0.15">
      <c r="A3201" s="44">
        <v>3200</v>
      </c>
      <c r="B3201" s="215" t="s">
        <v>6</v>
      </c>
      <c r="C3201" s="215">
        <v>21</v>
      </c>
      <c r="D3201" s="335" t="s">
        <v>3347</v>
      </c>
      <c r="E3201" s="337" t="s">
        <v>9951</v>
      </c>
      <c r="F3201" s="335">
        <v>1140</v>
      </c>
      <c r="G3201" s="335">
        <v>154.00037646190879</v>
      </c>
      <c r="H3201" s="335">
        <v>3.0569048513364714</v>
      </c>
      <c r="I3201" s="335">
        <v>2.1875217824931501</v>
      </c>
      <c r="J3201" s="335" t="s">
        <v>9948</v>
      </c>
      <c r="K3201" s="335" t="s">
        <v>10705</v>
      </c>
      <c r="O3201" s="44" t="s">
        <v>30</v>
      </c>
      <c r="P3201" s="75" t="s">
        <v>5336</v>
      </c>
    </row>
    <row r="3202" spans="1:16" s="335" customFormat="1" ht="13" customHeight="1" x14ac:dyDescent="0.15">
      <c r="A3202" s="44">
        <v>3201</v>
      </c>
      <c r="B3202" s="215" t="s">
        <v>6</v>
      </c>
      <c r="C3202" s="215">
        <v>21</v>
      </c>
      <c r="D3202" s="335" t="s">
        <v>10626</v>
      </c>
      <c r="E3202" s="335" t="s">
        <v>10132</v>
      </c>
      <c r="F3202" s="335">
        <v>1219.9999999999902</v>
      </c>
      <c r="G3202" s="335">
        <v>529.99817662239695</v>
      </c>
      <c r="H3202" s="335">
        <v>3.0863598306747448</v>
      </c>
      <c r="I3202" s="335">
        <v>2.724274375479669</v>
      </c>
      <c r="J3202" s="335" t="s">
        <v>9587</v>
      </c>
      <c r="K3202" s="335" t="s">
        <v>10705</v>
      </c>
      <c r="O3202" s="44" t="s">
        <v>30</v>
      </c>
      <c r="P3202" s="75" t="s">
        <v>5336</v>
      </c>
    </row>
    <row r="3203" spans="1:16" s="335" customFormat="1" ht="13" customHeight="1" x14ac:dyDescent="0.15">
      <c r="A3203" s="44">
        <v>3202</v>
      </c>
      <c r="B3203" s="215" t="s">
        <v>6</v>
      </c>
      <c r="C3203" s="215">
        <v>21</v>
      </c>
      <c r="D3203" s="335" t="s">
        <v>10156</v>
      </c>
      <c r="E3203" s="337" t="s">
        <v>9894</v>
      </c>
      <c r="F3203" s="335">
        <v>1410</v>
      </c>
      <c r="G3203" s="335">
        <v>374.99984783248391</v>
      </c>
      <c r="H3203" s="335">
        <v>3.1492191126553797</v>
      </c>
      <c r="I3203" s="335">
        <v>2.5740310914996498</v>
      </c>
      <c r="J3203" s="335" t="s">
        <v>9895</v>
      </c>
      <c r="K3203" s="335" t="s">
        <v>10705</v>
      </c>
      <c r="O3203" s="44" t="s">
        <v>30</v>
      </c>
      <c r="P3203" s="75" t="s">
        <v>5336</v>
      </c>
    </row>
    <row r="3204" spans="1:16" s="335" customFormat="1" ht="13" customHeight="1" x14ac:dyDescent="0.15">
      <c r="A3204" s="44">
        <v>3203</v>
      </c>
      <c r="B3204" s="215" t="s">
        <v>6</v>
      </c>
      <c r="C3204" s="215">
        <v>21</v>
      </c>
      <c r="D3204" s="335" t="s">
        <v>10193</v>
      </c>
      <c r="E3204" s="335" t="s">
        <v>10260</v>
      </c>
      <c r="F3204" s="335">
        <v>1470</v>
      </c>
      <c r="G3204" s="335">
        <v>248.00000495208994</v>
      </c>
      <c r="H3204" s="335">
        <v>3.1673173347481756</v>
      </c>
      <c r="I3204" s="335">
        <v>2.3944516894982537</v>
      </c>
      <c r="J3204" s="335" t="s">
        <v>10265</v>
      </c>
      <c r="K3204" s="335" t="s">
        <v>10705</v>
      </c>
      <c r="O3204" s="44" t="s">
        <v>30</v>
      </c>
      <c r="P3204" s="75" t="s">
        <v>5336</v>
      </c>
    </row>
    <row r="3205" spans="1:16" s="335" customFormat="1" ht="13" customHeight="1" x14ac:dyDescent="0.15">
      <c r="A3205" s="44">
        <v>3204</v>
      </c>
      <c r="B3205" s="215" t="s">
        <v>6</v>
      </c>
      <c r="C3205" s="215">
        <v>24</v>
      </c>
      <c r="D3205" s="335" t="s">
        <v>10498</v>
      </c>
      <c r="E3205" s="335" t="s">
        <v>10335</v>
      </c>
      <c r="F3205" s="335">
        <v>0.99999999999840006</v>
      </c>
      <c r="G3205" s="335">
        <v>1.3000014839320173</v>
      </c>
      <c r="H3205" s="335">
        <v>-6.9484615602552691E-13</v>
      </c>
      <c r="I3205" s="335">
        <v>0.1139438480476974</v>
      </c>
      <c r="J3205" s="335" t="s">
        <v>10326</v>
      </c>
      <c r="K3205" s="335" t="s">
        <v>10706</v>
      </c>
      <c r="O3205" s="44" t="s">
        <v>98</v>
      </c>
      <c r="P3205" s="75" t="s">
        <v>5336</v>
      </c>
    </row>
    <row r="3206" spans="1:16" s="335" customFormat="1" ht="13" customHeight="1" x14ac:dyDescent="0.15">
      <c r="A3206" s="44">
        <v>3205</v>
      </c>
      <c r="B3206" s="215" t="s">
        <v>6</v>
      </c>
      <c r="C3206" s="215">
        <v>24</v>
      </c>
      <c r="D3206" s="335" t="s">
        <v>10498</v>
      </c>
      <c r="E3206" s="335" t="s">
        <v>10335</v>
      </c>
      <c r="F3206" s="335">
        <v>19.999999999992802</v>
      </c>
      <c r="G3206" s="335">
        <v>18.000052564469971</v>
      </c>
      <c r="H3206" s="335">
        <v>1.3010299956638249</v>
      </c>
      <c r="I3206" s="335">
        <v>1.2552737733491905</v>
      </c>
      <c r="J3206" s="335" t="s">
        <v>10326</v>
      </c>
      <c r="K3206" s="335" t="s">
        <v>10706</v>
      </c>
      <c r="O3206" s="44" t="s">
        <v>98</v>
      </c>
      <c r="P3206" s="75" t="s">
        <v>5336</v>
      </c>
    </row>
    <row r="3207" spans="1:16" s="335" customFormat="1" ht="13" customHeight="1" x14ac:dyDescent="0.15">
      <c r="A3207" s="44">
        <v>3206</v>
      </c>
      <c r="B3207" s="215" t="s">
        <v>6</v>
      </c>
      <c r="C3207" s="215">
        <v>24</v>
      </c>
      <c r="D3207" s="335" t="s">
        <v>10498</v>
      </c>
      <c r="E3207" s="336" t="s">
        <v>9734</v>
      </c>
      <c r="F3207" s="335">
        <v>49.999999999998664</v>
      </c>
      <c r="G3207" s="335">
        <v>250.00008194691259</v>
      </c>
      <c r="H3207" s="335">
        <v>1.6989700043360072</v>
      </c>
      <c r="I3207" s="335">
        <v>2.397940151028382</v>
      </c>
      <c r="J3207" s="335" t="s">
        <v>9407</v>
      </c>
      <c r="K3207" s="335" t="s">
        <v>10706</v>
      </c>
      <c r="O3207" s="44" t="s">
        <v>98</v>
      </c>
      <c r="P3207" s="75" t="s">
        <v>5336</v>
      </c>
    </row>
    <row r="3208" spans="1:16" s="335" customFormat="1" ht="13" customHeight="1" x14ac:dyDescent="0.15">
      <c r="A3208" s="44">
        <v>3207</v>
      </c>
      <c r="B3208" s="215" t="s">
        <v>6</v>
      </c>
      <c r="C3208" s="215">
        <v>24</v>
      </c>
      <c r="D3208" s="335" t="s">
        <v>10498</v>
      </c>
      <c r="E3208" s="335" t="s">
        <v>10417</v>
      </c>
      <c r="F3208" s="335">
        <v>49.999999999999744</v>
      </c>
      <c r="G3208" s="335">
        <v>47.000006396598565</v>
      </c>
      <c r="H3208" s="335">
        <v>1.6989700043360165</v>
      </c>
      <c r="I3208" s="335">
        <v>1.6720979170422552</v>
      </c>
      <c r="J3208" s="335" t="s">
        <v>10326</v>
      </c>
      <c r="K3208" s="335" t="s">
        <v>10706</v>
      </c>
      <c r="O3208" s="44" t="s">
        <v>98</v>
      </c>
      <c r="P3208" s="75" t="s">
        <v>5336</v>
      </c>
    </row>
    <row r="3209" spans="1:16" s="335" customFormat="1" ht="13" customHeight="1" x14ac:dyDescent="0.15">
      <c r="A3209" s="44">
        <v>3208</v>
      </c>
      <c r="B3209" s="215" t="s">
        <v>6</v>
      </c>
      <c r="C3209" s="215">
        <v>24</v>
      </c>
      <c r="D3209" s="335" t="s">
        <v>10498</v>
      </c>
      <c r="E3209" s="335" t="s">
        <v>10331</v>
      </c>
      <c r="F3209" s="335">
        <v>59.999999999999858</v>
      </c>
      <c r="G3209" s="335">
        <v>153.00002922564462</v>
      </c>
      <c r="H3209" s="335">
        <v>1.7781512503836425</v>
      </c>
      <c r="I3209" s="335">
        <v>2.1846915137753435</v>
      </c>
      <c r="J3209" s="335" t="s">
        <v>10326</v>
      </c>
      <c r="K3209" s="335" t="s">
        <v>10706</v>
      </c>
      <c r="O3209" s="44" t="s">
        <v>98</v>
      </c>
      <c r="P3209" s="75" t="s">
        <v>5336</v>
      </c>
    </row>
    <row r="3210" spans="1:16" s="335" customFormat="1" ht="13" customHeight="1" x14ac:dyDescent="0.15">
      <c r="A3210" s="44">
        <v>3209</v>
      </c>
      <c r="B3210" s="215" t="s">
        <v>6</v>
      </c>
      <c r="C3210" s="215">
        <v>24</v>
      </c>
      <c r="D3210" s="335" t="s">
        <v>10498</v>
      </c>
      <c r="E3210" s="335" t="s">
        <v>10202</v>
      </c>
      <c r="F3210" s="335">
        <v>82</v>
      </c>
      <c r="G3210" s="335">
        <v>54.999658299401247</v>
      </c>
      <c r="H3210" s="335">
        <v>1.9138138523837167</v>
      </c>
      <c r="I3210" s="335">
        <v>1.7403599913279624</v>
      </c>
      <c r="J3210" s="335" t="s">
        <v>10314</v>
      </c>
      <c r="K3210" s="335" t="s">
        <v>10706</v>
      </c>
      <c r="O3210" s="44" t="s">
        <v>98</v>
      </c>
      <c r="P3210" s="75" t="s">
        <v>5336</v>
      </c>
    </row>
    <row r="3211" spans="1:16" s="335" customFormat="1" ht="13" customHeight="1" x14ac:dyDescent="0.15">
      <c r="A3211" s="44">
        <v>3210</v>
      </c>
      <c r="B3211" s="215" t="s">
        <v>6</v>
      </c>
      <c r="C3211" s="215">
        <v>24</v>
      </c>
      <c r="D3211" s="335" t="s">
        <v>10498</v>
      </c>
      <c r="E3211" s="335" t="s">
        <v>10202</v>
      </c>
      <c r="F3211" s="335">
        <v>104.99999999995542</v>
      </c>
      <c r="G3211" s="335">
        <v>55.000353144071916</v>
      </c>
      <c r="H3211" s="335">
        <v>2.0211892990697535</v>
      </c>
      <c r="I3211" s="335">
        <v>1.7403654780038689</v>
      </c>
      <c r="J3211" s="335" t="s">
        <v>10314</v>
      </c>
      <c r="K3211" s="335" t="s">
        <v>10706</v>
      </c>
      <c r="O3211" s="44" t="s">
        <v>98</v>
      </c>
      <c r="P3211" s="75" t="s">
        <v>5336</v>
      </c>
    </row>
    <row r="3212" spans="1:16" s="335" customFormat="1" ht="13" customHeight="1" x14ac:dyDescent="0.15">
      <c r="A3212" s="44">
        <v>3211</v>
      </c>
      <c r="B3212" s="215" t="s">
        <v>6</v>
      </c>
      <c r="C3212" s="215">
        <v>24</v>
      </c>
      <c r="D3212" s="335" t="s">
        <v>10498</v>
      </c>
      <c r="E3212" s="335" t="s">
        <v>10335</v>
      </c>
      <c r="F3212" s="335">
        <v>149.99999999999818</v>
      </c>
      <c r="G3212" s="335">
        <v>52.000150752526316</v>
      </c>
      <c r="H3212" s="335">
        <v>2.176091259055676</v>
      </c>
      <c r="I3212" s="335">
        <v>1.7160046026904801</v>
      </c>
      <c r="J3212" s="335" t="s">
        <v>10326</v>
      </c>
      <c r="K3212" s="335" t="s">
        <v>10706</v>
      </c>
      <c r="O3212" s="44" t="s">
        <v>98</v>
      </c>
      <c r="P3212" s="75" t="s">
        <v>5336</v>
      </c>
    </row>
    <row r="3213" spans="1:16" s="335" customFormat="1" ht="13" customHeight="1" x14ac:dyDescent="0.15">
      <c r="A3213" s="44">
        <v>3212</v>
      </c>
      <c r="B3213" s="215" t="s">
        <v>6</v>
      </c>
      <c r="C3213" s="215">
        <v>24</v>
      </c>
      <c r="D3213" s="335" t="s">
        <v>10498</v>
      </c>
      <c r="E3213" s="335" t="s">
        <v>10335</v>
      </c>
      <c r="F3213" s="335">
        <v>159.999999999994</v>
      </c>
      <c r="G3213" s="335">
        <v>56.000001677320796</v>
      </c>
      <c r="H3213" s="335">
        <v>2.2041199826559086</v>
      </c>
      <c r="I3213" s="335">
        <v>1.7481880400142567</v>
      </c>
      <c r="J3213" s="335" t="s">
        <v>10326</v>
      </c>
      <c r="K3213" s="335" t="s">
        <v>10706</v>
      </c>
      <c r="O3213" s="44" t="s">
        <v>98</v>
      </c>
      <c r="P3213" s="75" t="s">
        <v>5336</v>
      </c>
    </row>
    <row r="3214" spans="1:16" s="335" customFormat="1" ht="13" customHeight="1" x14ac:dyDescent="0.15">
      <c r="A3214" s="44">
        <v>3213</v>
      </c>
      <c r="B3214" s="215" t="s">
        <v>6</v>
      </c>
      <c r="C3214" s="215">
        <v>24</v>
      </c>
      <c r="D3214" s="335" t="s">
        <v>10498</v>
      </c>
      <c r="E3214" s="335" t="s">
        <v>9556</v>
      </c>
      <c r="F3214" s="335">
        <v>169.99999999999719</v>
      </c>
      <c r="G3214" s="335">
        <v>48.999509195356019</v>
      </c>
      <c r="H3214" s="335">
        <v>2.2304489213782666</v>
      </c>
      <c r="I3214" s="335">
        <v>1.6901917299302258</v>
      </c>
      <c r="J3214" s="335" t="s">
        <v>10314</v>
      </c>
      <c r="K3214" s="335" t="s">
        <v>10706</v>
      </c>
      <c r="O3214" s="44" t="s">
        <v>98</v>
      </c>
      <c r="P3214" s="75" t="s">
        <v>5336</v>
      </c>
    </row>
    <row r="3215" spans="1:16" s="335" customFormat="1" ht="13" customHeight="1" x14ac:dyDescent="0.15">
      <c r="A3215" s="44">
        <v>3214</v>
      </c>
      <c r="B3215" s="215" t="s">
        <v>6</v>
      </c>
      <c r="C3215" s="215">
        <v>24</v>
      </c>
      <c r="D3215" s="335" t="s">
        <v>10498</v>
      </c>
      <c r="E3215" s="335" t="s">
        <v>9556</v>
      </c>
      <c r="F3215" s="335">
        <v>187.99999999999181</v>
      </c>
      <c r="G3215" s="335">
        <v>57.000132506465484</v>
      </c>
      <c r="H3215" s="335">
        <v>2.2741578492636609</v>
      </c>
      <c r="I3215" s="335">
        <v>1.7558758652647701</v>
      </c>
      <c r="J3215" s="335" t="s">
        <v>10314</v>
      </c>
      <c r="K3215" s="335" t="s">
        <v>10706</v>
      </c>
      <c r="O3215" s="44" t="s">
        <v>98</v>
      </c>
      <c r="P3215" s="75" t="s">
        <v>5336</v>
      </c>
    </row>
    <row r="3216" spans="1:16" s="335" customFormat="1" ht="13" customHeight="1" x14ac:dyDescent="0.15">
      <c r="A3216" s="44">
        <v>3215</v>
      </c>
      <c r="B3216" s="215" t="s">
        <v>6</v>
      </c>
      <c r="C3216" s="215">
        <v>24</v>
      </c>
      <c r="D3216" s="335" t="s">
        <v>10498</v>
      </c>
      <c r="E3216" s="336" t="s">
        <v>9406</v>
      </c>
      <c r="F3216" s="335">
        <v>229.99999999999943</v>
      </c>
      <c r="G3216" s="335">
        <v>89.999937001187362</v>
      </c>
      <c r="H3216" s="335">
        <v>2.3617278360175917</v>
      </c>
      <c r="I3216" s="335">
        <v>1.9542422054388107</v>
      </c>
      <c r="J3216" s="335" t="s">
        <v>9317</v>
      </c>
      <c r="K3216" s="335" t="s">
        <v>10706</v>
      </c>
      <c r="O3216" s="44" t="s">
        <v>98</v>
      </c>
      <c r="P3216" s="75" t="s">
        <v>5336</v>
      </c>
    </row>
    <row r="3217" spans="1:16" s="335" customFormat="1" ht="13" customHeight="1" x14ac:dyDescent="0.15">
      <c r="A3217" s="44">
        <v>3216</v>
      </c>
      <c r="B3217" s="215" t="s">
        <v>6</v>
      </c>
      <c r="C3217" s="215">
        <v>24</v>
      </c>
      <c r="D3217" s="335" t="s">
        <v>10498</v>
      </c>
      <c r="E3217" s="337" t="s">
        <v>9608</v>
      </c>
      <c r="F3217" s="335">
        <v>329.99999999999943</v>
      </c>
      <c r="G3217" s="335">
        <v>90.000249380025124</v>
      </c>
      <c r="H3217" s="335">
        <v>2.5185139398778866</v>
      </c>
      <c r="I3217" s="335">
        <v>1.9542437128195334</v>
      </c>
      <c r="J3217" s="335" t="s">
        <v>9834</v>
      </c>
      <c r="K3217" s="335" t="s">
        <v>10706</v>
      </c>
      <c r="O3217" s="44" t="s">
        <v>98</v>
      </c>
      <c r="P3217" s="75" t="s">
        <v>5336</v>
      </c>
    </row>
    <row r="3218" spans="1:16" s="335" customFormat="1" ht="13" customHeight="1" x14ac:dyDescent="0.15">
      <c r="A3218" s="44">
        <v>3217</v>
      </c>
      <c r="B3218" s="215" t="s">
        <v>6</v>
      </c>
      <c r="C3218" s="215">
        <v>24</v>
      </c>
      <c r="D3218" s="335" t="s">
        <v>10395</v>
      </c>
      <c r="E3218" s="335" t="s">
        <v>10624</v>
      </c>
      <c r="F3218" s="335">
        <v>330</v>
      </c>
      <c r="G3218" s="335">
        <v>119.00117759830401</v>
      </c>
      <c r="H3218" s="335">
        <v>2.5185139398778875</v>
      </c>
      <c r="I3218" s="335">
        <v>2.0755512590556808</v>
      </c>
      <c r="J3218" s="335" t="s">
        <v>10631</v>
      </c>
      <c r="K3218" s="335" t="s">
        <v>10706</v>
      </c>
      <c r="O3218" s="44" t="s">
        <v>98</v>
      </c>
      <c r="P3218" s="75" t="s">
        <v>5336</v>
      </c>
    </row>
    <row r="3219" spans="1:16" s="335" customFormat="1" ht="13" customHeight="1" x14ac:dyDescent="0.15">
      <c r="A3219" s="44">
        <v>3218</v>
      </c>
      <c r="B3219" s="215" t="s">
        <v>6</v>
      </c>
      <c r="C3219" s="215">
        <v>24</v>
      </c>
      <c r="D3219" s="335" t="s">
        <v>10498</v>
      </c>
      <c r="E3219" s="336" t="s">
        <v>9380</v>
      </c>
      <c r="F3219" s="335">
        <v>340</v>
      </c>
      <c r="G3219" s="335">
        <v>91.99981575426051</v>
      </c>
      <c r="H3219" s="335">
        <v>2.5314789170422545</v>
      </c>
      <c r="I3219" s="335">
        <v>1.9637869575956846</v>
      </c>
      <c r="J3219" s="335" t="s">
        <v>9381</v>
      </c>
      <c r="K3219" s="335" t="s">
        <v>10706</v>
      </c>
      <c r="O3219" s="44" t="s">
        <v>98</v>
      </c>
      <c r="P3219" s="75" t="s">
        <v>5336</v>
      </c>
    </row>
    <row r="3220" spans="1:16" s="335" customFormat="1" ht="13" customHeight="1" x14ac:dyDescent="0.15">
      <c r="A3220" s="44">
        <v>3219</v>
      </c>
      <c r="B3220" s="215" t="s">
        <v>6</v>
      </c>
      <c r="C3220" s="215">
        <v>24</v>
      </c>
      <c r="D3220" s="335" t="s">
        <v>10498</v>
      </c>
      <c r="E3220" s="336" t="s">
        <v>9406</v>
      </c>
      <c r="F3220" s="335">
        <v>349.99999999999949</v>
      </c>
      <c r="G3220" s="335">
        <v>137.99988006227889</v>
      </c>
      <c r="H3220" s="335">
        <v>2.5440680443502748</v>
      </c>
      <c r="I3220" s="335">
        <v>2.1398787089496922</v>
      </c>
      <c r="J3220" s="335" t="s">
        <v>9317</v>
      </c>
      <c r="K3220" s="335" t="s">
        <v>10706</v>
      </c>
      <c r="O3220" s="44" t="s">
        <v>98</v>
      </c>
      <c r="P3220" s="75" t="s">
        <v>5336</v>
      </c>
    </row>
    <row r="3221" spans="1:16" s="335" customFormat="1" ht="13" customHeight="1" x14ac:dyDescent="0.15">
      <c r="A3221" s="44">
        <v>3220</v>
      </c>
      <c r="B3221" s="215" t="s">
        <v>6</v>
      </c>
      <c r="C3221" s="215">
        <v>24</v>
      </c>
      <c r="D3221" s="335" t="s">
        <v>10498</v>
      </c>
      <c r="E3221" s="337" t="s">
        <v>9608</v>
      </c>
      <c r="F3221" s="335">
        <v>350</v>
      </c>
      <c r="G3221" s="335">
        <v>81.000034156252269</v>
      </c>
      <c r="H3221" s="335">
        <v>2.5440680443502757</v>
      </c>
      <c r="I3221" s="335">
        <v>1.908485202012832</v>
      </c>
      <c r="J3221" s="335" t="s">
        <v>10055</v>
      </c>
      <c r="K3221" s="335" t="s">
        <v>10706</v>
      </c>
      <c r="O3221" s="44" t="s">
        <v>98</v>
      </c>
      <c r="P3221" s="75" t="s">
        <v>5336</v>
      </c>
    </row>
    <row r="3222" spans="1:16" s="335" customFormat="1" ht="13" customHeight="1" x14ac:dyDescent="0.15">
      <c r="A3222" s="44">
        <v>3221</v>
      </c>
      <c r="B3222" s="215" t="s">
        <v>6</v>
      </c>
      <c r="C3222" s="215">
        <v>24</v>
      </c>
      <c r="D3222" s="335" t="s">
        <v>10498</v>
      </c>
      <c r="E3222" s="335" t="s">
        <v>9813</v>
      </c>
      <c r="F3222" s="335">
        <v>359.9999999999992</v>
      </c>
      <c r="G3222" s="335">
        <v>358.99961615534198</v>
      </c>
      <c r="H3222" s="335">
        <v>2.5563025007672864</v>
      </c>
      <c r="I3222" s="335">
        <v>2.5550939842281633</v>
      </c>
      <c r="J3222" s="335" t="s">
        <v>9483</v>
      </c>
      <c r="K3222" s="335" t="s">
        <v>10706</v>
      </c>
      <c r="O3222" s="44" t="s">
        <v>98</v>
      </c>
      <c r="P3222" s="75" t="s">
        <v>5336</v>
      </c>
    </row>
    <row r="3223" spans="1:16" s="335" customFormat="1" ht="13" customHeight="1" x14ac:dyDescent="0.15">
      <c r="A3223" s="44">
        <v>3222</v>
      </c>
      <c r="B3223" s="215" t="s">
        <v>6</v>
      </c>
      <c r="C3223" s="215">
        <v>24</v>
      </c>
      <c r="D3223" s="335" t="s">
        <v>10498</v>
      </c>
      <c r="E3223" s="337" t="s">
        <v>9406</v>
      </c>
      <c r="F3223" s="335">
        <v>359.99999999999949</v>
      </c>
      <c r="G3223" s="335">
        <v>116.99993081189143</v>
      </c>
      <c r="H3223" s="335">
        <v>2.5563025007672868</v>
      </c>
      <c r="I3223" s="335">
        <v>2.0681856049254552</v>
      </c>
      <c r="J3223" s="335" t="s">
        <v>9618</v>
      </c>
      <c r="K3223" s="335" t="s">
        <v>10706</v>
      </c>
      <c r="O3223" s="44" t="s">
        <v>98</v>
      </c>
      <c r="P3223" s="75" t="s">
        <v>5336</v>
      </c>
    </row>
    <row r="3224" spans="1:16" s="335" customFormat="1" ht="13" customHeight="1" x14ac:dyDescent="0.15">
      <c r="A3224" s="44">
        <v>3223</v>
      </c>
      <c r="B3224" s="215" t="s">
        <v>6</v>
      </c>
      <c r="C3224" s="215">
        <v>24</v>
      </c>
      <c r="D3224" s="335" t="s">
        <v>10498</v>
      </c>
      <c r="E3224" s="336" t="s">
        <v>9380</v>
      </c>
      <c r="F3224" s="335">
        <v>370</v>
      </c>
      <c r="G3224" s="335">
        <v>108.00023215254242</v>
      </c>
      <c r="H3224" s="335">
        <v>2.568201724066995</v>
      </c>
      <c r="I3224" s="335">
        <v>2.0334246890282439</v>
      </c>
      <c r="J3224" s="335" t="s">
        <v>9381</v>
      </c>
      <c r="K3224" s="335" t="s">
        <v>10706</v>
      </c>
      <c r="O3224" s="44" t="s">
        <v>98</v>
      </c>
      <c r="P3224" s="75" t="s">
        <v>5336</v>
      </c>
    </row>
    <row r="3225" spans="1:16" s="335" customFormat="1" ht="13" customHeight="1" x14ac:dyDescent="0.15">
      <c r="A3225" s="44">
        <v>3224</v>
      </c>
      <c r="B3225" s="215" t="s">
        <v>6</v>
      </c>
      <c r="C3225" s="215">
        <v>24</v>
      </c>
      <c r="D3225" s="335" t="s">
        <v>10498</v>
      </c>
      <c r="E3225" s="335" t="s">
        <v>10535</v>
      </c>
      <c r="F3225" s="335">
        <v>375.99999999999017</v>
      </c>
      <c r="G3225" s="335">
        <v>8.9999288943676738</v>
      </c>
      <c r="H3225" s="335">
        <v>2.5751878449276497</v>
      </c>
      <c r="I3225" s="335">
        <v>0.95423907822757592</v>
      </c>
      <c r="J3225" s="335" t="s">
        <v>10625</v>
      </c>
      <c r="K3225" s="335" t="s">
        <v>10706</v>
      </c>
      <c r="O3225" s="44" t="s">
        <v>98</v>
      </c>
      <c r="P3225" s="75" t="s">
        <v>5336</v>
      </c>
    </row>
    <row r="3226" spans="1:16" s="335" customFormat="1" ht="13" customHeight="1" x14ac:dyDescent="0.15">
      <c r="A3226" s="44">
        <v>3225</v>
      </c>
      <c r="B3226" s="215" t="s">
        <v>6</v>
      </c>
      <c r="C3226" s="215">
        <v>24</v>
      </c>
      <c r="D3226" s="335" t="s">
        <v>10498</v>
      </c>
      <c r="E3226" s="335" t="s">
        <v>9806</v>
      </c>
      <c r="F3226" s="335">
        <v>419.99999999999841</v>
      </c>
      <c r="G3226" s="335">
        <v>75.000621116290816</v>
      </c>
      <c r="H3226" s="335">
        <v>2.623249290397899</v>
      </c>
      <c r="I3226" s="335">
        <v>1.8750648600085102</v>
      </c>
      <c r="J3226" s="335" t="s">
        <v>9493</v>
      </c>
      <c r="K3226" s="335" t="s">
        <v>10706</v>
      </c>
      <c r="O3226" s="44" t="s">
        <v>98</v>
      </c>
      <c r="P3226" s="75" t="s">
        <v>5336</v>
      </c>
    </row>
    <row r="3227" spans="1:16" s="335" customFormat="1" ht="13" customHeight="1" x14ac:dyDescent="0.15">
      <c r="A3227" s="44">
        <v>3226</v>
      </c>
      <c r="B3227" s="215" t="s">
        <v>6</v>
      </c>
      <c r="C3227" s="215">
        <v>24</v>
      </c>
      <c r="D3227" s="335" t="s">
        <v>10498</v>
      </c>
      <c r="E3227" s="337" t="s">
        <v>9608</v>
      </c>
      <c r="F3227" s="335">
        <v>430</v>
      </c>
      <c r="G3227" s="335">
        <v>116.99885666493776</v>
      </c>
      <c r="H3227" s="335">
        <v>2.6334684555795866</v>
      </c>
      <c r="I3227" s="335">
        <v>2.068181617758686</v>
      </c>
      <c r="J3227" s="335" t="s">
        <v>9834</v>
      </c>
      <c r="K3227" s="335" t="s">
        <v>10706</v>
      </c>
      <c r="O3227" s="44" t="s">
        <v>98</v>
      </c>
      <c r="P3227" s="75" t="s">
        <v>5336</v>
      </c>
    </row>
    <row r="3228" spans="1:16" s="335" customFormat="1" ht="13" customHeight="1" x14ac:dyDescent="0.15">
      <c r="A3228" s="44">
        <v>3227</v>
      </c>
      <c r="B3228" s="215" t="s">
        <v>6</v>
      </c>
      <c r="C3228" s="215">
        <v>24</v>
      </c>
      <c r="D3228" s="335" t="s">
        <v>10498</v>
      </c>
      <c r="E3228" s="337" t="s">
        <v>9608</v>
      </c>
      <c r="F3228" s="335">
        <v>439.99999999999829</v>
      </c>
      <c r="G3228" s="335">
        <v>90.99936407742959</v>
      </c>
      <c r="H3228" s="335">
        <v>2.6434526764861856</v>
      </c>
      <c r="I3228" s="335">
        <v>1.959038357391113</v>
      </c>
      <c r="J3228" s="335" t="s">
        <v>10055</v>
      </c>
      <c r="K3228" s="335" t="s">
        <v>10706</v>
      </c>
      <c r="O3228" s="44" t="s">
        <v>98</v>
      </c>
      <c r="P3228" s="75" t="s">
        <v>5336</v>
      </c>
    </row>
    <row r="3229" spans="1:16" s="335" customFormat="1" ht="13" customHeight="1" x14ac:dyDescent="0.15">
      <c r="A3229" s="44">
        <v>3228</v>
      </c>
      <c r="B3229" s="215" t="s">
        <v>6</v>
      </c>
      <c r="C3229" s="215">
        <v>24</v>
      </c>
      <c r="D3229" s="335" t="s">
        <v>10498</v>
      </c>
      <c r="E3229" s="336" t="s">
        <v>9406</v>
      </c>
      <c r="F3229" s="335">
        <v>439.99999999999937</v>
      </c>
      <c r="G3229" s="335">
        <v>174.00003850263363</v>
      </c>
      <c r="H3229" s="335">
        <v>2.643452676486187</v>
      </c>
      <c r="I3229" s="335">
        <v>2.2405493443830564</v>
      </c>
      <c r="J3229" s="335" t="s">
        <v>9317</v>
      </c>
      <c r="K3229" s="335" t="s">
        <v>10706</v>
      </c>
      <c r="O3229" s="44" t="s">
        <v>98</v>
      </c>
      <c r="P3229" s="75" t="s">
        <v>5336</v>
      </c>
    </row>
    <row r="3230" spans="1:16" s="335" customFormat="1" ht="13" customHeight="1" x14ac:dyDescent="0.15">
      <c r="A3230" s="44">
        <v>3229</v>
      </c>
      <c r="B3230" s="215" t="s">
        <v>6</v>
      </c>
      <c r="C3230" s="215">
        <v>24</v>
      </c>
      <c r="D3230" s="335" t="s">
        <v>10498</v>
      </c>
      <c r="E3230" s="336" t="s">
        <v>9380</v>
      </c>
      <c r="F3230" s="335">
        <v>449.99999999999841</v>
      </c>
      <c r="G3230" s="335">
        <v>136.00008879274989</v>
      </c>
      <c r="H3230" s="335">
        <v>2.6532125137753422</v>
      </c>
      <c r="I3230" s="335">
        <v>2.1335391919157227</v>
      </c>
      <c r="J3230" s="335" t="s">
        <v>9381</v>
      </c>
      <c r="K3230" s="335" t="s">
        <v>10706</v>
      </c>
      <c r="O3230" s="44" t="s">
        <v>98</v>
      </c>
      <c r="P3230" s="75" t="s">
        <v>5336</v>
      </c>
    </row>
    <row r="3231" spans="1:16" s="335" customFormat="1" ht="13" customHeight="1" x14ac:dyDescent="0.15">
      <c r="A3231" s="44">
        <v>3230</v>
      </c>
      <c r="B3231" s="215" t="s">
        <v>6</v>
      </c>
      <c r="C3231" s="215">
        <v>24</v>
      </c>
      <c r="D3231" s="335" t="s">
        <v>10498</v>
      </c>
      <c r="E3231" s="335" t="s">
        <v>10535</v>
      </c>
      <c r="F3231" s="335">
        <v>458.999999999995</v>
      </c>
      <c r="G3231" s="335">
        <v>16.999971905044099</v>
      </c>
      <c r="H3231" s="335">
        <v>2.6618126855372566</v>
      </c>
      <c r="I3231" s="335">
        <v>1.2304482036433093</v>
      </c>
      <c r="J3231" s="335" t="s">
        <v>10625</v>
      </c>
      <c r="K3231" s="335" t="s">
        <v>10706</v>
      </c>
      <c r="O3231" s="44" t="s">
        <v>98</v>
      </c>
      <c r="P3231" s="75" t="s">
        <v>5336</v>
      </c>
    </row>
    <row r="3232" spans="1:16" s="335" customFormat="1" ht="13" customHeight="1" x14ac:dyDescent="0.15">
      <c r="A3232" s="44">
        <v>3231</v>
      </c>
      <c r="B3232" s="215" t="s">
        <v>6</v>
      </c>
      <c r="C3232" s="215">
        <v>24</v>
      </c>
      <c r="D3232" s="335" t="s">
        <v>10498</v>
      </c>
      <c r="E3232" s="335" t="s">
        <v>9684</v>
      </c>
      <c r="F3232" s="335">
        <v>459.99999999982003</v>
      </c>
      <c r="G3232" s="335">
        <v>130.00007313080582</v>
      </c>
      <c r="H3232" s="335">
        <v>2.6627578316814042</v>
      </c>
      <c r="I3232" s="335">
        <v>2.1139435966168096</v>
      </c>
      <c r="J3232" s="335" t="s">
        <v>9497</v>
      </c>
      <c r="K3232" s="335" t="s">
        <v>10706</v>
      </c>
      <c r="O3232" s="44" t="s">
        <v>98</v>
      </c>
      <c r="P3232" s="75" t="s">
        <v>5336</v>
      </c>
    </row>
    <row r="3233" spans="1:16" s="335" customFormat="1" ht="13" customHeight="1" x14ac:dyDescent="0.15">
      <c r="A3233" s="44">
        <v>3232</v>
      </c>
      <c r="B3233" s="215" t="s">
        <v>6</v>
      </c>
      <c r="C3233" s="215">
        <v>24</v>
      </c>
      <c r="D3233" s="335" t="s">
        <v>10498</v>
      </c>
      <c r="E3233" s="336" t="s">
        <v>9380</v>
      </c>
      <c r="F3233" s="335">
        <v>479.9999999999975</v>
      </c>
      <c r="G3233" s="335">
        <v>136.00008879274989</v>
      </c>
      <c r="H3233" s="335">
        <v>2.681241237375585</v>
      </c>
      <c r="I3233" s="335">
        <v>2.1335391919157227</v>
      </c>
      <c r="J3233" s="335" t="s">
        <v>9381</v>
      </c>
      <c r="K3233" s="335" t="s">
        <v>10706</v>
      </c>
      <c r="O3233" s="44" t="s">
        <v>98</v>
      </c>
      <c r="P3233" s="75" t="s">
        <v>5336</v>
      </c>
    </row>
    <row r="3234" spans="1:16" s="335" customFormat="1" ht="13" customHeight="1" x14ac:dyDescent="0.15">
      <c r="A3234" s="44">
        <v>3233</v>
      </c>
      <c r="B3234" s="215" t="s">
        <v>6</v>
      </c>
      <c r="C3234" s="215">
        <v>24</v>
      </c>
      <c r="D3234" s="335" t="s">
        <v>10498</v>
      </c>
      <c r="E3234" s="336" t="s">
        <v>9380</v>
      </c>
      <c r="F3234" s="335">
        <v>480</v>
      </c>
      <c r="G3234" s="335">
        <v>145.00048037633644</v>
      </c>
      <c r="H3234" s="335">
        <v>2.6812412373755867</v>
      </c>
      <c r="I3234" s="335">
        <v>2.1613694410242617</v>
      </c>
      <c r="J3234" s="335" t="s">
        <v>9381</v>
      </c>
      <c r="K3234" s="335" t="s">
        <v>10706</v>
      </c>
      <c r="O3234" s="44" t="s">
        <v>98</v>
      </c>
      <c r="P3234" s="75" t="s">
        <v>5336</v>
      </c>
    </row>
    <row r="3235" spans="1:16" s="335" customFormat="1" ht="13" customHeight="1" x14ac:dyDescent="0.15">
      <c r="A3235" s="44">
        <v>3234</v>
      </c>
      <c r="B3235" s="215" t="s">
        <v>6</v>
      </c>
      <c r="C3235" s="215">
        <v>24</v>
      </c>
      <c r="D3235" s="335" t="s">
        <v>10498</v>
      </c>
      <c r="E3235" s="335" t="s">
        <v>9813</v>
      </c>
      <c r="F3235" s="335">
        <v>489.99999999999875</v>
      </c>
      <c r="G3235" s="335">
        <v>30.999843193797428</v>
      </c>
      <c r="H3235" s="335">
        <v>2.6901960800285125</v>
      </c>
      <c r="I3235" s="335">
        <v>1.4913594970523134</v>
      </c>
      <c r="J3235" s="335" t="s">
        <v>9483</v>
      </c>
      <c r="K3235" s="335" t="s">
        <v>10706</v>
      </c>
      <c r="O3235" s="44" t="s">
        <v>98</v>
      </c>
      <c r="P3235" s="75" t="s">
        <v>5336</v>
      </c>
    </row>
    <row r="3236" spans="1:16" s="335" customFormat="1" ht="13" customHeight="1" x14ac:dyDescent="0.15">
      <c r="A3236" s="44">
        <v>3235</v>
      </c>
      <c r="B3236" s="215" t="s">
        <v>6</v>
      </c>
      <c r="C3236" s="215">
        <v>24</v>
      </c>
      <c r="D3236" s="335" t="s">
        <v>10498</v>
      </c>
      <c r="E3236" s="337" t="s">
        <v>9608</v>
      </c>
      <c r="F3236" s="335">
        <v>490</v>
      </c>
      <c r="G3236" s="335">
        <v>156.9988512891135</v>
      </c>
      <c r="H3236" s="335">
        <v>2.6901960800285134</v>
      </c>
      <c r="I3236" s="335">
        <v>2.1958964748256391</v>
      </c>
      <c r="J3236" s="335" t="s">
        <v>9834</v>
      </c>
      <c r="K3236" s="335" t="s">
        <v>10706</v>
      </c>
      <c r="O3236" s="44" t="s">
        <v>98</v>
      </c>
      <c r="P3236" s="75" t="s">
        <v>5336</v>
      </c>
    </row>
    <row r="3237" spans="1:16" s="335" customFormat="1" ht="13" customHeight="1" x14ac:dyDescent="0.15">
      <c r="A3237" s="44">
        <v>3236</v>
      </c>
      <c r="B3237" s="215" t="s">
        <v>6</v>
      </c>
      <c r="C3237" s="215">
        <v>24</v>
      </c>
      <c r="D3237" s="335" t="s">
        <v>10395</v>
      </c>
      <c r="E3237" s="335" t="s">
        <v>9495</v>
      </c>
      <c r="F3237" s="335">
        <v>499.99999999999437</v>
      </c>
      <c r="G3237" s="335">
        <v>509.99800247760743</v>
      </c>
      <c r="H3237" s="335">
        <v>2.6989700043360139</v>
      </c>
      <c r="I3237" s="335">
        <v>2.707568475088816</v>
      </c>
      <c r="J3237" s="335" t="s">
        <v>9191</v>
      </c>
      <c r="K3237" s="335" t="s">
        <v>10706</v>
      </c>
      <c r="O3237" s="44" t="s">
        <v>98</v>
      </c>
      <c r="P3237" s="75" t="s">
        <v>5336</v>
      </c>
    </row>
    <row r="3238" spans="1:16" s="335" customFormat="1" ht="13" customHeight="1" x14ac:dyDescent="0.15">
      <c r="A3238" s="44">
        <v>3237</v>
      </c>
      <c r="B3238" s="215" t="s">
        <v>6</v>
      </c>
      <c r="C3238" s="215">
        <v>24</v>
      </c>
      <c r="D3238" s="335" t="s">
        <v>10498</v>
      </c>
      <c r="E3238" s="336" t="s">
        <v>9380</v>
      </c>
      <c r="F3238" s="335">
        <v>509.99999999999937</v>
      </c>
      <c r="G3238" s="335">
        <v>143.00112069320019</v>
      </c>
      <c r="H3238" s="335">
        <v>2.7075701760979358</v>
      </c>
      <c r="I3238" s="335">
        <v>2.1553394410242617</v>
      </c>
      <c r="J3238" s="335" t="s">
        <v>9381</v>
      </c>
      <c r="K3238" s="335" t="s">
        <v>10706</v>
      </c>
      <c r="O3238" s="44" t="s">
        <v>98</v>
      </c>
      <c r="P3238" s="75" t="s">
        <v>5336</v>
      </c>
    </row>
    <row r="3239" spans="1:16" s="335" customFormat="1" ht="13" customHeight="1" x14ac:dyDescent="0.15">
      <c r="A3239" s="44">
        <v>3238</v>
      </c>
      <c r="B3239" s="215" t="s">
        <v>6</v>
      </c>
      <c r="C3239" s="215">
        <v>24</v>
      </c>
      <c r="D3239" s="335" t="s">
        <v>10498</v>
      </c>
      <c r="E3239" s="335" t="s">
        <v>10251</v>
      </c>
      <c r="F3239" s="335">
        <v>510</v>
      </c>
      <c r="G3239" s="335">
        <v>369.99970997884316</v>
      </c>
      <c r="H3239" s="335">
        <v>2.7075701760979358</v>
      </c>
      <c r="I3239" s="335">
        <v>2.5682013836490558</v>
      </c>
      <c r="J3239" s="335" t="s">
        <v>10254</v>
      </c>
      <c r="K3239" s="335" t="s">
        <v>10706</v>
      </c>
      <c r="O3239" s="44" t="s">
        <v>98</v>
      </c>
      <c r="P3239" s="75" t="s">
        <v>5336</v>
      </c>
    </row>
    <row r="3240" spans="1:16" s="335" customFormat="1" ht="13" customHeight="1" x14ac:dyDescent="0.15">
      <c r="A3240" s="44">
        <v>3239</v>
      </c>
      <c r="B3240" s="215" t="s">
        <v>6</v>
      </c>
      <c r="C3240" s="215">
        <v>24</v>
      </c>
      <c r="D3240" s="335" t="s">
        <v>10498</v>
      </c>
      <c r="E3240" s="335" t="s">
        <v>9590</v>
      </c>
      <c r="F3240" s="335">
        <v>510</v>
      </c>
      <c r="G3240" s="335">
        <v>489.99955448573132</v>
      </c>
      <c r="H3240" s="335">
        <v>2.7075701760979363</v>
      </c>
      <c r="I3240" s="335">
        <v>2.6901956851622351</v>
      </c>
      <c r="J3240" s="335" t="s">
        <v>9483</v>
      </c>
      <c r="K3240" s="335" t="s">
        <v>10706</v>
      </c>
      <c r="O3240" s="44" t="s">
        <v>98</v>
      </c>
      <c r="P3240" s="75" t="s">
        <v>5336</v>
      </c>
    </row>
    <row r="3241" spans="1:16" s="335" customFormat="1" ht="13" customHeight="1" x14ac:dyDescent="0.15">
      <c r="A3241" s="44">
        <v>3240</v>
      </c>
      <c r="B3241" s="215" t="s">
        <v>6</v>
      </c>
      <c r="C3241" s="215">
        <v>24</v>
      </c>
      <c r="D3241" s="335" t="s">
        <v>10498</v>
      </c>
      <c r="E3241" s="337" t="s">
        <v>9608</v>
      </c>
      <c r="F3241" s="335">
        <v>539.99999999999943</v>
      </c>
      <c r="G3241" s="335">
        <v>136.00008963382456</v>
      </c>
      <c r="H3241" s="335">
        <v>2.7323937598229682</v>
      </c>
      <c r="I3241" s="335">
        <v>2.1335391946015601</v>
      </c>
      <c r="J3241" s="335" t="s">
        <v>10055</v>
      </c>
      <c r="K3241" s="335" t="s">
        <v>10706</v>
      </c>
      <c r="O3241" s="44" t="s">
        <v>98</v>
      </c>
      <c r="P3241" s="75" t="s">
        <v>5336</v>
      </c>
    </row>
    <row r="3242" spans="1:16" s="335" customFormat="1" ht="13" customHeight="1" x14ac:dyDescent="0.15">
      <c r="A3242" s="44">
        <v>3241</v>
      </c>
      <c r="B3242" s="215" t="s">
        <v>6</v>
      </c>
      <c r="C3242" s="215">
        <v>24</v>
      </c>
      <c r="D3242" s="335" t="s">
        <v>10498</v>
      </c>
      <c r="E3242" s="337" t="s">
        <v>9608</v>
      </c>
      <c r="F3242" s="335">
        <v>540</v>
      </c>
      <c r="G3242" s="335">
        <v>100.99993776328381</v>
      </c>
      <c r="H3242" s="335">
        <v>2.7323937598229682</v>
      </c>
      <c r="I3242" s="335">
        <v>2.0043211061680806</v>
      </c>
      <c r="J3242" s="335" t="s">
        <v>10055</v>
      </c>
      <c r="K3242" s="335" t="s">
        <v>10706</v>
      </c>
      <c r="O3242" s="44" t="s">
        <v>98</v>
      </c>
      <c r="P3242" s="75" t="s">
        <v>5336</v>
      </c>
    </row>
    <row r="3243" spans="1:16" s="335" customFormat="1" ht="13" customHeight="1" x14ac:dyDescent="0.15">
      <c r="A3243" s="44">
        <v>3242</v>
      </c>
      <c r="B3243" s="215" t="s">
        <v>6</v>
      </c>
      <c r="C3243" s="215">
        <v>24</v>
      </c>
      <c r="D3243" s="335" t="s">
        <v>10498</v>
      </c>
      <c r="E3243" s="335" t="s">
        <v>9806</v>
      </c>
      <c r="F3243" s="335">
        <v>550</v>
      </c>
      <c r="G3243" s="335">
        <v>160.00000638979361</v>
      </c>
      <c r="H3243" s="335">
        <v>2.7403626894942437</v>
      </c>
      <c r="I3243" s="335">
        <v>2.2041200000000001</v>
      </c>
      <c r="J3243" s="335" t="s">
        <v>9910</v>
      </c>
      <c r="K3243" s="335" t="s">
        <v>10706</v>
      </c>
      <c r="O3243" s="44" t="s">
        <v>98</v>
      </c>
      <c r="P3243" s="75" t="s">
        <v>5336</v>
      </c>
    </row>
    <row r="3244" spans="1:16" s="335" customFormat="1" ht="13" customHeight="1" x14ac:dyDescent="0.15">
      <c r="A3244" s="44">
        <v>3243</v>
      </c>
      <c r="B3244" s="215" t="s">
        <v>6</v>
      </c>
      <c r="C3244" s="215">
        <v>24</v>
      </c>
      <c r="D3244" s="335" t="s">
        <v>10498</v>
      </c>
      <c r="E3244" s="336" t="s">
        <v>9380</v>
      </c>
      <c r="F3244" s="335">
        <v>569.99999999999909</v>
      </c>
      <c r="G3244" s="335">
        <v>158.000037633413</v>
      </c>
      <c r="H3244" s="335">
        <v>2.7558748556724906</v>
      </c>
      <c r="I3244" s="335">
        <v>2.1986571903973444</v>
      </c>
      <c r="J3244" s="335" t="s">
        <v>8651</v>
      </c>
      <c r="K3244" s="335" t="s">
        <v>10706</v>
      </c>
      <c r="O3244" s="44" t="s">
        <v>98</v>
      </c>
      <c r="P3244" s="75" t="s">
        <v>5336</v>
      </c>
    </row>
    <row r="3245" spans="1:16" s="335" customFormat="1" ht="13" customHeight="1" x14ac:dyDescent="0.15">
      <c r="A3245" s="44">
        <v>3244</v>
      </c>
      <c r="B3245" s="215" t="s">
        <v>6</v>
      </c>
      <c r="C3245" s="215">
        <v>24</v>
      </c>
      <c r="D3245" s="335" t="s">
        <v>10498</v>
      </c>
      <c r="E3245" s="337" t="s">
        <v>9608</v>
      </c>
      <c r="F3245" s="335">
        <v>570</v>
      </c>
      <c r="G3245" s="335">
        <v>145.99984921695531</v>
      </c>
      <c r="H3245" s="335">
        <v>2.755874855672491</v>
      </c>
      <c r="I3245" s="335">
        <v>2.1643524072619846</v>
      </c>
      <c r="J3245" s="335" t="s">
        <v>10055</v>
      </c>
      <c r="K3245" s="335" t="s">
        <v>10706</v>
      </c>
      <c r="O3245" s="44" t="s">
        <v>98</v>
      </c>
      <c r="P3245" s="75" t="s">
        <v>5336</v>
      </c>
    </row>
    <row r="3246" spans="1:16" s="335" customFormat="1" ht="13" customHeight="1" x14ac:dyDescent="0.15">
      <c r="A3246" s="44">
        <v>3245</v>
      </c>
      <c r="B3246" s="215" t="s">
        <v>6</v>
      </c>
      <c r="C3246" s="215">
        <v>24</v>
      </c>
      <c r="D3246" s="335" t="s">
        <v>10498</v>
      </c>
      <c r="E3246" s="335" t="s">
        <v>10251</v>
      </c>
      <c r="F3246" s="335">
        <v>579.99999999999659</v>
      </c>
      <c r="G3246" s="335">
        <v>170.00056602114486</v>
      </c>
      <c r="H3246" s="335">
        <v>2.7634279935629347</v>
      </c>
      <c r="I3246" s="335">
        <v>2.2304503673750422</v>
      </c>
      <c r="J3246" s="335" t="s">
        <v>10254</v>
      </c>
      <c r="K3246" s="335" t="s">
        <v>10706</v>
      </c>
      <c r="O3246" s="44" t="s">
        <v>98</v>
      </c>
      <c r="P3246" s="75" t="s">
        <v>5336</v>
      </c>
    </row>
    <row r="3247" spans="1:16" s="335" customFormat="1" ht="13" customHeight="1" x14ac:dyDescent="0.15">
      <c r="A3247" s="44">
        <v>3246</v>
      </c>
      <c r="B3247" s="215" t="s">
        <v>6</v>
      </c>
      <c r="C3247" s="215">
        <v>24</v>
      </c>
      <c r="D3247" s="335" t="s">
        <v>10498</v>
      </c>
      <c r="E3247" s="336" t="s">
        <v>9380</v>
      </c>
      <c r="F3247" s="335">
        <v>579.99999999999898</v>
      </c>
      <c r="G3247" s="335">
        <v>164.00004266870974</v>
      </c>
      <c r="H3247" s="335">
        <v>2.7634279935629364</v>
      </c>
      <c r="I3247" s="335">
        <v>2.2148439610402759</v>
      </c>
      <c r="J3247" s="335" t="s">
        <v>8651</v>
      </c>
      <c r="K3247" s="335" t="s">
        <v>10706</v>
      </c>
      <c r="O3247" s="44" t="s">
        <v>98</v>
      </c>
      <c r="P3247" s="75" t="s">
        <v>5336</v>
      </c>
    </row>
    <row r="3248" spans="1:16" s="335" customFormat="1" ht="13" customHeight="1" x14ac:dyDescent="0.15">
      <c r="A3248" s="44">
        <v>3247</v>
      </c>
      <c r="B3248" s="215" t="s">
        <v>6</v>
      </c>
      <c r="C3248" s="215">
        <v>24</v>
      </c>
      <c r="D3248" s="335" t="s">
        <v>10498</v>
      </c>
      <c r="E3248" s="337" t="s">
        <v>9608</v>
      </c>
      <c r="F3248" s="335">
        <v>609.99999999999875</v>
      </c>
      <c r="G3248" s="335">
        <v>236.001760084544</v>
      </c>
      <c r="H3248" s="335">
        <v>2.7853298350107663</v>
      </c>
      <c r="I3248" s="335">
        <v>2.3729152419199147</v>
      </c>
      <c r="J3248" s="335" t="s">
        <v>9834</v>
      </c>
      <c r="K3248" s="335" t="s">
        <v>10706</v>
      </c>
      <c r="O3248" s="44" t="s">
        <v>98</v>
      </c>
      <c r="P3248" s="75" t="s">
        <v>5336</v>
      </c>
    </row>
    <row r="3249" spans="1:16" s="335" customFormat="1" ht="13" customHeight="1" x14ac:dyDescent="0.15">
      <c r="A3249" s="44">
        <v>3248</v>
      </c>
      <c r="B3249" s="215" t="s">
        <v>6</v>
      </c>
      <c r="C3249" s="215">
        <v>24</v>
      </c>
      <c r="D3249" s="335" t="s">
        <v>10498</v>
      </c>
      <c r="E3249" s="337" t="s">
        <v>9406</v>
      </c>
      <c r="F3249" s="335">
        <v>620</v>
      </c>
      <c r="G3249" s="335">
        <v>239.00012591085499</v>
      </c>
      <c r="H3249" s="335">
        <v>2.7923916894982534</v>
      </c>
      <c r="I3249" s="335">
        <v>2.3783981297446863</v>
      </c>
      <c r="J3249" s="335" t="s">
        <v>9618</v>
      </c>
      <c r="K3249" s="335" t="s">
        <v>10706</v>
      </c>
      <c r="O3249" s="44" t="s">
        <v>98</v>
      </c>
      <c r="P3249" s="75" t="s">
        <v>5336</v>
      </c>
    </row>
    <row r="3250" spans="1:16" s="335" customFormat="1" ht="13" customHeight="1" x14ac:dyDescent="0.15">
      <c r="A3250" s="44">
        <v>3249</v>
      </c>
      <c r="B3250" s="215" t="s">
        <v>6</v>
      </c>
      <c r="C3250" s="215">
        <v>24</v>
      </c>
      <c r="D3250" s="335" t="s">
        <v>10498</v>
      </c>
      <c r="E3250" s="335" t="s">
        <v>10331</v>
      </c>
      <c r="F3250" s="335">
        <v>639.99999999999943</v>
      </c>
      <c r="G3250" s="335">
        <v>178.99996602709521</v>
      </c>
      <c r="H3250" s="335">
        <v>2.8061799739838866</v>
      </c>
      <c r="I3250" s="335">
        <v>2.2528529485539353</v>
      </c>
      <c r="J3250" s="335" t="s">
        <v>10326</v>
      </c>
      <c r="K3250" s="335" t="s">
        <v>10706</v>
      </c>
      <c r="O3250" s="44" t="s">
        <v>98</v>
      </c>
      <c r="P3250" s="75" t="s">
        <v>5336</v>
      </c>
    </row>
    <row r="3251" spans="1:16" s="335" customFormat="1" ht="13" customHeight="1" x14ac:dyDescent="0.15">
      <c r="A3251" s="44">
        <v>3250</v>
      </c>
      <c r="B3251" s="215" t="s">
        <v>6</v>
      </c>
      <c r="C3251" s="215">
        <v>24</v>
      </c>
      <c r="D3251" s="335" t="s">
        <v>10498</v>
      </c>
      <c r="E3251" s="335" t="s">
        <v>9265</v>
      </c>
      <c r="F3251" s="335">
        <v>649.99999999999864</v>
      </c>
      <c r="G3251" s="335">
        <v>80.000508384899447</v>
      </c>
      <c r="H3251" s="335">
        <v>2.8129133566428548</v>
      </c>
      <c r="I3251" s="335">
        <v>1.9030927468426309</v>
      </c>
      <c r="J3251" s="335" t="s">
        <v>9266</v>
      </c>
      <c r="K3251" s="335" t="s">
        <v>10706</v>
      </c>
      <c r="O3251" s="44" t="s">
        <v>98</v>
      </c>
      <c r="P3251" s="75" t="s">
        <v>5336</v>
      </c>
    </row>
    <row r="3252" spans="1:16" s="335" customFormat="1" ht="13" customHeight="1" x14ac:dyDescent="0.15">
      <c r="A3252" s="44">
        <v>3251</v>
      </c>
      <c r="B3252" s="215" t="s">
        <v>6</v>
      </c>
      <c r="C3252" s="215">
        <v>24</v>
      </c>
      <c r="D3252" s="335" t="s">
        <v>10498</v>
      </c>
      <c r="E3252" s="337" t="s">
        <v>9608</v>
      </c>
      <c r="F3252" s="335">
        <v>659.99999999999852</v>
      </c>
      <c r="G3252" s="335">
        <v>184.00168219834961</v>
      </c>
      <c r="H3252" s="335">
        <v>2.8195439355418679</v>
      </c>
      <c r="I3252" s="335">
        <v>2.2648217934775863</v>
      </c>
      <c r="J3252" s="335" t="s">
        <v>10055</v>
      </c>
      <c r="K3252" s="335" t="s">
        <v>10706</v>
      </c>
      <c r="O3252" s="44" t="s">
        <v>98</v>
      </c>
      <c r="P3252" s="75" t="s">
        <v>5336</v>
      </c>
    </row>
    <row r="3253" spans="1:16" s="335" customFormat="1" ht="13" customHeight="1" x14ac:dyDescent="0.15">
      <c r="A3253" s="44">
        <v>3252</v>
      </c>
      <c r="B3253" s="215" t="s">
        <v>6</v>
      </c>
      <c r="C3253" s="215">
        <v>24</v>
      </c>
      <c r="D3253" s="335" t="s">
        <v>10498</v>
      </c>
      <c r="E3253" s="337" t="s">
        <v>9406</v>
      </c>
      <c r="F3253" s="335">
        <v>660</v>
      </c>
      <c r="G3253" s="335">
        <v>251.00006507905664</v>
      </c>
      <c r="H3253" s="335">
        <v>2.8195439355418683</v>
      </c>
      <c r="I3253" s="335">
        <v>2.3996738340845103</v>
      </c>
      <c r="J3253" s="335" t="s">
        <v>9618</v>
      </c>
      <c r="K3253" s="335" t="s">
        <v>10706</v>
      </c>
      <c r="O3253" s="44" t="s">
        <v>98</v>
      </c>
      <c r="P3253" s="75" t="s">
        <v>5336</v>
      </c>
    </row>
    <row r="3254" spans="1:16" s="335" customFormat="1" ht="13" customHeight="1" x14ac:dyDescent="0.15">
      <c r="A3254" s="44">
        <v>3253</v>
      </c>
      <c r="B3254" s="215" t="s">
        <v>6</v>
      </c>
      <c r="C3254" s="215">
        <v>24</v>
      </c>
      <c r="D3254" s="335" t="s">
        <v>10498</v>
      </c>
      <c r="E3254" s="335" t="s">
        <v>10251</v>
      </c>
      <c r="F3254" s="335">
        <v>669.99999999999716</v>
      </c>
      <c r="G3254" s="335">
        <v>390.00247026846114</v>
      </c>
      <c r="H3254" s="335">
        <v>2.8260748027008247</v>
      </c>
      <c r="I3254" s="335">
        <v>2.5910673578484578</v>
      </c>
      <c r="J3254" s="335" t="s">
        <v>10254</v>
      </c>
      <c r="K3254" s="335" t="s">
        <v>10706</v>
      </c>
      <c r="O3254" s="44" t="s">
        <v>98</v>
      </c>
      <c r="P3254" s="75" t="s">
        <v>5336</v>
      </c>
    </row>
    <row r="3255" spans="1:16" s="335" customFormat="1" ht="13" customHeight="1" x14ac:dyDescent="0.15">
      <c r="A3255" s="44">
        <v>3254</v>
      </c>
      <c r="B3255" s="215" t="s">
        <v>6</v>
      </c>
      <c r="C3255" s="215">
        <v>24</v>
      </c>
      <c r="D3255" s="335" t="s">
        <v>10395</v>
      </c>
      <c r="E3255" s="335" t="s">
        <v>9633</v>
      </c>
      <c r="F3255" s="335">
        <v>669.99999999999898</v>
      </c>
      <c r="G3255" s="335">
        <v>170.00013218031532</v>
      </c>
      <c r="H3255" s="335">
        <v>2.8260748027008256</v>
      </c>
      <c r="I3255" s="335">
        <v>2.230449259055681</v>
      </c>
      <c r="J3255" s="335" t="s">
        <v>10005</v>
      </c>
      <c r="K3255" s="335" t="s">
        <v>10706</v>
      </c>
      <c r="O3255" s="44" t="s">
        <v>98</v>
      </c>
      <c r="P3255" s="75" t="s">
        <v>5336</v>
      </c>
    </row>
    <row r="3256" spans="1:16" s="335" customFormat="1" ht="13" customHeight="1" x14ac:dyDescent="0.15">
      <c r="A3256" s="44">
        <v>3255</v>
      </c>
      <c r="B3256" s="215" t="s">
        <v>6</v>
      </c>
      <c r="C3256" s="215">
        <v>24</v>
      </c>
      <c r="D3256" s="335" t="s">
        <v>10498</v>
      </c>
      <c r="E3256" s="336" t="s">
        <v>9380</v>
      </c>
      <c r="F3256" s="335">
        <v>689.99999999999818</v>
      </c>
      <c r="G3256" s="335">
        <v>186.99907246533826</v>
      </c>
      <c r="H3256" s="335">
        <v>2.8388490907372543</v>
      </c>
      <c r="I3256" s="335">
        <v>2.2718394523964753</v>
      </c>
      <c r="J3256" s="335" t="s">
        <v>8651</v>
      </c>
      <c r="K3256" s="335" t="s">
        <v>10706</v>
      </c>
      <c r="O3256" s="44" t="s">
        <v>98</v>
      </c>
      <c r="P3256" s="75" t="s">
        <v>5336</v>
      </c>
    </row>
    <row r="3257" spans="1:16" s="335" customFormat="1" ht="13" customHeight="1" x14ac:dyDescent="0.15">
      <c r="A3257" s="44">
        <v>3256</v>
      </c>
      <c r="B3257" s="215" t="s">
        <v>6</v>
      </c>
      <c r="C3257" s="215">
        <v>24</v>
      </c>
      <c r="D3257" s="335" t="s">
        <v>10498</v>
      </c>
      <c r="E3257" s="336" t="s">
        <v>9380</v>
      </c>
      <c r="F3257" s="335">
        <v>710</v>
      </c>
      <c r="G3257" s="335">
        <v>169.00096355951808</v>
      </c>
      <c r="H3257" s="335">
        <v>2.8512583487190755</v>
      </c>
      <c r="I3257" s="335">
        <v>2.2278891807520682</v>
      </c>
      <c r="J3257" s="335" t="s">
        <v>8651</v>
      </c>
      <c r="K3257" s="335" t="s">
        <v>10706</v>
      </c>
      <c r="O3257" s="44" t="s">
        <v>98</v>
      </c>
      <c r="P3257" s="75" t="s">
        <v>5336</v>
      </c>
    </row>
    <row r="3258" spans="1:16" s="335" customFormat="1" ht="13" customHeight="1" x14ac:dyDescent="0.15">
      <c r="A3258" s="44">
        <v>3257</v>
      </c>
      <c r="B3258" s="215" t="s">
        <v>6</v>
      </c>
      <c r="C3258" s="215">
        <v>24</v>
      </c>
      <c r="D3258" s="335" t="s">
        <v>10498</v>
      </c>
      <c r="E3258" s="337" t="s">
        <v>9406</v>
      </c>
      <c r="F3258" s="335">
        <v>719.99999999999943</v>
      </c>
      <c r="G3258" s="335">
        <v>247.00024290557315</v>
      </c>
      <c r="H3258" s="335">
        <v>2.8573324964312681</v>
      </c>
      <c r="I3258" s="335">
        <v>2.3926973803548002</v>
      </c>
      <c r="J3258" s="335" t="s">
        <v>9618</v>
      </c>
      <c r="K3258" s="335" t="s">
        <v>10706</v>
      </c>
      <c r="O3258" s="44" t="s">
        <v>98</v>
      </c>
      <c r="P3258" s="75" t="s">
        <v>5336</v>
      </c>
    </row>
    <row r="3259" spans="1:16" s="335" customFormat="1" ht="13" customHeight="1" x14ac:dyDescent="0.15">
      <c r="A3259" s="44">
        <v>3258</v>
      </c>
      <c r="B3259" s="215" t="s">
        <v>6</v>
      </c>
      <c r="C3259" s="215">
        <v>24</v>
      </c>
      <c r="D3259" s="335" t="s">
        <v>10498</v>
      </c>
      <c r="E3259" s="335" t="s">
        <v>10251</v>
      </c>
      <c r="F3259" s="335">
        <v>720</v>
      </c>
      <c r="G3259" s="335">
        <v>329.99973587738145</v>
      </c>
      <c r="H3259" s="335">
        <v>2.8573324964312681</v>
      </c>
      <c r="I3259" s="335">
        <v>2.5185135922807915</v>
      </c>
      <c r="J3259" s="335" t="s">
        <v>10254</v>
      </c>
      <c r="K3259" s="335" t="s">
        <v>10706</v>
      </c>
      <c r="O3259" s="44" t="s">
        <v>98</v>
      </c>
      <c r="P3259" s="75" t="s">
        <v>5336</v>
      </c>
    </row>
    <row r="3260" spans="1:16" s="335" customFormat="1" ht="13" customHeight="1" x14ac:dyDescent="0.15">
      <c r="A3260" s="44">
        <v>3259</v>
      </c>
      <c r="B3260" s="215" t="s">
        <v>6</v>
      </c>
      <c r="C3260" s="215">
        <v>24</v>
      </c>
      <c r="D3260" s="335" t="s">
        <v>10498</v>
      </c>
      <c r="E3260" s="335" t="s">
        <v>9806</v>
      </c>
      <c r="F3260" s="335">
        <v>729.99999999999841</v>
      </c>
      <c r="G3260" s="335">
        <v>132.999877730534</v>
      </c>
      <c r="H3260" s="335">
        <v>2.863322860120455</v>
      </c>
      <c r="I3260" s="335">
        <v>2.123851241711606</v>
      </c>
      <c r="J3260" s="335" t="s">
        <v>9493</v>
      </c>
      <c r="K3260" s="335" t="s">
        <v>10706</v>
      </c>
      <c r="O3260" s="44" t="s">
        <v>98</v>
      </c>
      <c r="P3260" s="75" t="s">
        <v>5336</v>
      </c>
    </row>
    <row r="3261" spans="1:16" s="335" customFormat="1" ht="13" customHeight="1" x14ac:dyDescent="0.15">
      <c r="A3261" s="44">
        <v>3260</v>
      </c>
      <c r="B3261" s="215" t="s">
        <v>6</v>
      </c>
      <c r="C3261" s="215">
        <v>24</v>
      </c>
      <c r="D3261" s="335" t="s">
        <v>10498</v>
      </c>
      <c r="E3261" s="336" t="s">
        <v>9380</v>
      </c>
      <c r="F3261" s="335">
        <v>729.99999999999909</v>
      </c>
      <c r="G3261" s="335">
        <v>173.99896500245222</v>
      </c>
      <c r="H3261" s="335">
        <v>2.8633228601204554</v>
      </c>
      <c r="I3261" s="335">
        <v>2.2405466649776535</v>
      </c>
      <c r="J3261" s="335" t="s">
        <v>8651</v>
      </c>
      <c r="K3261" s="335" t="s">
        <v>10706</v>
      </c>
      <c r="O3261" s="44" t="s">
        <v>98</v>
      </c>
      <c r="P3261" s="75" t="s">
        <v>5336</v>
      </c>
    </row>
    <row r="3262" spans="1:16" s="335" customFormat="1" ht="13" customHeight="1" x14ac:dyDescent="0.15">
      <c r="A3262" s="44">
        <v>3261</v>
      </c>
      <c r="B3262" s="215" t="s">
        <v>6</v>
      </c>
      <c r="C3262" s="215">
        <v>24</v>
      </c>
      <c r="D3262" s="335" t="s">
        <v>10498</v>
      </c>
      <c r="E3262" s="337" t="s">
        <v>9406</v>
      </c>
      <c r="F3262" s="335">
        <v>730</v>
      </c>
      <c r="G3262" s="335">
        <v>228.00025188632458</v>
      </c>
      <c r="H3262" s="335">
        <v>2.8633228601204559</v>
      </c>
      <c r="I3262" s="335">
        <v>2.3579353267933505</v>
      </c>
      <c r="J3262" s="335" t="s">
        <v>9618</v>
      </c>
      <c r="K3262" s="335" t="s">
        <v>10706</v>
      </c>
      <c r="O3262" s="44" t="s">
        <v>98</v>
      </c>
      <c r="P3262" s="75" t="s">
        <v>5336</v>
      </c>
    </row>
    <row r="3263" spans="1:16" s="335" customFormat="1" ht="13" customHeight="1" x14ac:dyDescent="0.15">
      <c r="A3263" s="44">
        <v>3262</v>
      </c>
      <c r="B3263" s="215" t="s">
        <v>6</v>
      </c>
      <c r="C3263" s="215">
        <v>24</v>
      </c>
      <c r="D3263" s="335" t="s">
        <v>10498</v>
      </c>
      <c r="E3263" s="335" t="s">
        <v>10370</v>
      </c>
      <c r="F3263" s="335">
        <v>739.99999999999864</v>
      </c>
      <c r="G3263" s="335">
        <v>318.00024552386066</v>
      </c>
      <c r="H3263" s="335">
        <v>2.8692317197309753</v>
      </c>
      <c r="I3263" s="335">
        <v>2.5024274552976928</v>
      </c>
      <c r="J3263" s="335" t="s">
        <v>10048</v>
      </c>
      <c r="K3263" s="335" t="s">
        <v>10706</v>
      </c>
      <c r="O3263" s="44" t="s">
        <v>98</v>
      </c>
      <c r="P3263" s="75" t="s">
        <v>5336</v>
      </c>
    </row>
    <row r="3264" spans="1:16" s="335" customFormat="1" ht="13" customHeight="1" x14ac:dyDescent="0.15">
      <c r="A3264" s="44">
        <v>3263</v>
      </c>
      <c r="B3264" s="215" t="s">
        <v>6</v>
      </c>
      <c r="C3264" s="215">
        <v>24</v>
      </c>
      <c r="D3264" s="335" t="s">
        <v>10395</v>
      </c>
      <c r="E3264" s="335" t="s">
        <v>9633</v>
      </c>
      <c r="F3264" s="335">
        <v>740</v>
      </c>
      <c r="G3264" s="335">
        <v>189.99842462147319</v>
      </c>
      <c r="H3264" s="335">
        <v>2.8692317197309762</v>
      </c>
      <c r="I3264" s="335">
        <v>2.2787500000000001</v>
      </c>
      <c r="J3264" s="335" t="s">
        <v>10108</v>
      </c>
      <c r="K3264" s="335" t="s">
        <v>10706</v>
      </c>
      <c r="O3264" s="44" t="s">
        <v>98</v>
      </c>
      <c r="P3264" s="75" t="s">
        <v>5336</v>
      </c>
    </row>
    <row r="3265" spans="1:16" s="335" customFormat="1" ht="13" customHeight="1" x14ac:dyDescent="0.15">
      <c r="A3265" s="44">
        <v>3264</v>
      </c>
      <c r="B3265" s="215" t="s">
        <v>6</v>
      </c>
      <c r="C3265" s="215">
        <v>24</v>
      </c>
      <c r="D3265" s="335" t="s">
        <v>10498</v>
      </c>
      <c r="E3265" s="337" t="s">
        <v>9786</v>
      </c>
      <c r="F3265" s="335">
        <v>769.99999999999932</v>
      </c>
      <c r="G3265" s="335">
        <v>260.00023101433197</v>
      </c>
      <c r="H3265" s="335">
        <v>2.8864907251724814</v>
      </c>
      <c r="I3265" s="335">
        <v>2.4149737338485298</v>
      </c>
      <c r="J3265" s="335" t="s">
        <v>8534</v>
      </c>
      <c r="K3265" s="335" t="s">
        <v>10706</v>
      </c>
      <c r="O3265" s="44" t="s">
        <v>98</v>
      </c>
      <c r="P3265" s="75" t="s">
        <v>5336</v>
      </c>
    </row>
    <row r="3266" spans="1:16" s="335" customFormat="1" ht="13" customHeight="1" x14ac:dyDescent="0.15">
      <c r="A3266" s="44">
        <v>3265</v>
      </c>
      <c r="B3266" s="215" t="s">
        <v>6</v>
      </c>
      <c r="C3266" s="215">
        <v>24</v>
      </c>
      <c r="D3266" s="335" t="s">
        <v>10498</v>
      </c>
      <c r="E3266" s="335" t="s">
        <v>9264</v>
      </c>
      <c r="F3266" s="335">
        <v>770</v>
      </c>
      <c r="G3266" s="335">
        <v>110.00001525882718</v>
      </c>
      <c r="H3266" s="335">
        <v>2.8864907251724818</v>
      </c>
      <c r="I3266" s="335">
        <v>2.0413927454020793</v>
      </c>
      <c r="J3266" s="335" t="s">
        <v>8721</v>
      </c>
      <c r="K3266" s="335" t="s">
        <v>10706</v>
      </c>
      <c r="O3266" s="44" t="s">
        <v>98</v>
      </c>
      <c r="P3266" s="75" t="s">
        <v>5336</v>
      </c>
    </row>
    <row r="3267" spans="1:16" s="335" customFormat="1" ht="13" customHeight="1" x14ac:dyDescent="0.15">
      <c r="A3267" s="44">
        <v>3266</v>
      </c>
      <c r="B3267" s="215" t="s">
        <v>6</v>
      </c>
      <c r="C3267" s="215">
        <v>24</v>
      </c>
      <c r="D3267" s="335" t="s">
        <v>10498</v>
      </c>
      <c r="E3267" s="336" t="s">
        <v>9380</v>
      </c>
      <c r="F3267" s="335">
        <v>779.99999999999534</v>
      </c>
      <c r="G3267" s="335">
        <v>170.99882216531455</v>
      </c>
      <c r="H3267" s="335">
        <v>2.8920946026904777</v>
      </c>
      <c r="I3267" s="335">
        <v>2.2329931189952754</v>
      </c>
      <c r="J3267" s="335" t="s">
        <v>8651</v>
      </c>
      <c r="K3267" s="335" t="s">
        <v>10706</v>
      </c>
      <c r="O3267" s="44" t="s">
        <v>98</v>
      </c>
      <c r="P3267" s="75" t="s">
        <v>5336</v>
      </c>
    </row>
    <row r="3268" spans="1:16" s="335" customFormat="1" ht="13" customHeight="1" x14ac:dyDescent="0.15">
      <c r="A3268" s="44">
        <v>3267</v>
      </c>
      <c r="B3268" s="215" t="s">
        <v>6</v>
      </c>
      <c r="C3268" s="215">
        <v>24</v>
      </c>
      <c r="D3268" s="335" t="s">
        <v>10498</v>
      </c>
      <c r="E3268" s="335" t="s">
        <v>9265</v>
      </c>
      <c r="F3268" s="335">
        <v>779.99999999999773</v>
      </c>
      <c r="G3268" s="335">
        <v>240.00020331646758</v>
      </c>
      <c r="H3268" s="335">
        <v>2.892094602690479</v>
      </c>
      <c r="I3268" s="335">
        <v>2.3802116096248667</v>
      </c>
      <c r="J3268" s="335" t="s">
        <v>9266</v>
      </c>
      <c r="K3268" s="335" t="s">
        <v>10706</v>
      </c>
      <c r="O3268" s="44" t="s">
        <v>98</v>
      </c>
      <c r="P3268" s="75" t="s">
        <v>5336</v>
      </c>
    </row>
    <row r="3269" spans="1:16" s="335" customFormat="1" ht="13" customHeight="1" x14ac:dyDescent="0.15">
      <c r="A3269" s="44">
        <v>3268</v>
      </c>
      <c r="B3269" s="215" t="s">
        <v>6</v>
      </c>
      <c r="C3269" s="215">
        <v>24</v>
      </c>
      <c r="D3269" s="335" t="s">
        <v>10498</v>
      </c>
      <c r="E3269" s="335" t="s">
        <v>10417</v>
      </c>
      <c r="F3269" s="335">
        <v>829.99999999999477</v>
      </c>
      <c r="G3269" s="335">
        <v>342.99997685489512</v>
      </c>
      <c r="H3269" s="335">
        <v>2.9190780923760711</v>
      </c>
      <c r="I3269" s="335">
        <v>2.5352940907372554</v>
      </c>
      <c r="J3269" s="335" t="s">
        <v>10326</v>
      </c>
      <c r="K3269" s="335" t="s">
        <v>10706</v>
      </c>
      <c r="O3269" s="44" t="s">
        <v>98</v>
      </c>
      <c r="P3269" s="75" t="s">
        <v>5336</v>
      </c>
    </row>
    <row r="3270" spans="1:16" s="335" customFormat="1" ht="13" customHeight="1" x14ac:dyDescent="0.15">
      <c r="A3270" s="44">
        <v>3269</v>
      </c>
      <c r="B3270" s="215" t="s">
        <v>6</v>
      </c>
      <c r="C3270" s="215">
        <v>24</v>
      </c>
      <c r="D3270" s="335" t="s">
        <v>10498</v>
      </c>
      <c r="E3270" s="335" t="s">
        <v>9684</v>
      </c>
      <c r="F3270" s="335">
        <v>829.99999999999875</v>
      </c>
      <c r="G3270" s="335">
        <v>169.99862366661006</v>
      </c>
      <c r="H3270" s="335">
        <v>2.9190780923760733</v>
      </c>
      <c r="I3270" s="335">
        <v>2.2304454052817082</v>
      </c>
      <c r="J3270" s="335" t="s">
        <v>9497</v>
      </c>
      <c r="K3270" s="335" t="s">
        <v>10706</v>
      </c>
      <c r="O3270" s="44" t="s">
        <v>98</v>
      </c>
      <c r="P3270" s="75" t="s">
        <v>5336</v>
      </c>
    </row>
    <row r="3271" spans="1:16" s="335" customFormat="1" ht="13" customHeight="1" x14ac:dyDescent="0.15">
      <c r="A3271" s="44">
        <v>3270</v>
      </c>
      <c r="B3271" s="215" t="s">
        <v>6</v>
      </c>
      <c r="C3271" s="215">
        <v>24</v>
      </c>
      <c r="D3271" s="335" t="s">
        <v>10498</v>
      </c>
      <c r="E3271" s="335" t="s">
        <v>10251</v>
      </c>
      <c r="F3271" s="335">
        <v>830</v>
      </c>
      <c r="G3271" s="335">
        <v>359.99987171705288</v>
      </c>
      <c r="H3271" s="335">
        <v>2.9190780923760737</v>
      </c>
      <c r="I3271" s="335">
        <v>2.5563023460101042</v>
      </c>
      <c r="J3271" s="335" t="s">
        <v>10254</v>
      </c>
      <c r="K3271" s="335" t="s">
        <v>10706</v>
      </c>
      <c r="O3271" s="44" t="s">
        <v>98</v>
      </c>
      <c r="P3271" s="75" t="s">
        <v>5336</v>
      </c>
    </row>
    <row r="3272" spans="1:16" s="335" customFormat="1" ht="13" customHeight="1" x14ac:dyDescent="0.15">
      <c r="A3272" s="44">
        <v>3271</v>
      </c>
      <c r="B3272" s="215" t="s">
        <v>6</v>
      </c>
      <c r="C3272" s="215">
        <v>24</v>
      </c>
      <c r="D3272" s="335" t="s">
        <v>10498</v>
      </c>
      <c r="E3272" s="336" t="s">
        <v>9734</v>
      </c>
      <c r="F3272" s="335">
        <v>880</v>
      </c>
      <c r="G3272" s="335">
        <v>510.00018630592933</v>
      </c>
      <c r="H3272" s="335">
        <v>2.9444826721501687</v>
      </c>
      <c r="I3272" s="335">
        <v>2.7075703347481763</v>
      </c>
      <c r="J3272" s="335" t="s">
        <v>9407</v>
      </c>
      <c r="K3272" s="335" t="s">
        <v>10706</v>
      </c>
      <c r="O3272" s="44" t="s">
        <v>98</v>
      </c>
      <c r="P3272" s="75" t="s">
        <v>5336</v>
      </c>
    </row>
    <row r="3273" spans="1:16" s="335" customFormat="1" ht="13" customHeight="1" x14ac:dyDescent="0.15">
      <c r="A3273" s="44">
        <v>3272</v>
      </c>
      <c r="B3273" s="215" t="s">
        <v>6</v>
      </c>
      <c r="C3273" s="215">
        <v>24</v>
      </c>
      <c r="D3273" s="335" t="s">
        <v>10498</v>
      </c>
      <c r="E3273" s="335" t="s">
        <v>10535</v>
      </c>
      <c r="F3273" s="335">
        <v>890</v>
      </c>
      <c r="G3273" s="335">
        <v>29.999913626682186</v>
      </c>
      <c r="H3273" s="335">
        <v>2.9493900066449128</v>
      </c>
      <c r="I3273" s="335">
        <v>1.4771200043360189</v>
      </c>
      <c r="J3273" s="335" t="s">
        <v>10625</v>
      </c>
      <c r="K3273" s="335" t="s">
        <v>10706</v>
      </c>
      <c r="O3273" s="44" t="s">
        <v>98</v>
      </c>
      <c r="P3273" s="75" t="s">
        <v>5336</v>
      </c>
    </row>
    <row r="3274" spans="1:16" s="335" customFormat="1" ht="13" customHeight="1" x14ac:dyDescent="0.15">
      <c r="A3274" s="44">
        <v>3273</v>
      </c>
      <c r="B3274" s="215" t="s">
        <v>6</v>
      </c>
      <c r="C3274" s="215">
        <v>24</v>
      </c>
      <c r="D3274" s="335" t="s">
        <v>10498</v>
      </c>
      <c r="E3274" s="335" t="s">
        <v>10251</v>
      </c>
      <c r="F3274" s="335">
        <v>899.99999999999784</v>
      </c>
      <c r="G3274" s="335">
        <v>430.00064199255286</v>
      </c>
      <c r="H3274" s="335">
        <v>2.9542425094393239</v>
      </c>
      <c r="I3274" s="335">
        <v>2.6334691039833422</v>
      </c>
      <c r="J3274" s="335" t="s">
        <v>10254</v>
      </c>
      <c r="K3274" s="335" t="s">
        <v>10706</v>
      </c>
      <c r="O3274" s="44" t="s">
        <v>98</v>
      </c>
      <c r="P3274" s="75" t="s">
        <v>5336</v>
      </c>
    </row>
    <row r="3275" spans="1:16" s="335" customFormat="1" ht="13" customHeight="1" x14ac:dyDescent="0.15">
      <c r="A3275" s="44">
        <v>3274</v>
      </c>
      <c r="B3275" s="215" t="s">
        <v>6</v>
      </c>
      <c r="C3275" s="215">
        <v>24</v>
      </c>
      <c r="D3275" s="335" t="s">
        <v>10498</v>
      </c>
      <c r="E3275" s="337" t="s">
        <v>9608</v>
      </c>
      <c r="F3275" s="335">
        <v>909.99999999999898</v>
      </c>
      <c r="G3275" s="335">
        <v>319.00029004209034</v>
      </c>
      <c r="H3275" s="335">
        <v>2.959041392321093</v>
      </c>
      <c r="I3275" s="335">
        <v>2.5037910779274699</v>
      </c>
      <c r="J3275" s="335" t="s">
        <v>9834</v>
      </c>
      <c r="K3275" s="335" t="s">
        <v>10706</v>
      </c>
      <c r="O3275" s="44" t="s">
        <v>98</v>
      </c>
      <c r="P3275" s="75" t="s">
        <v>5336</v>
      </c>
    </row>
    <row r="3276" spans="1:16" s="335" customFormat="1" ht="13" customHeight="1" x14ac:dyDescent="0.15">
      <c r="A3276" s="44">
        <v>3275</v>
      </c>
      <c r="B3276" s="215" t="s">
        <v>6</v>
      </c>
      <c r="C3276" s="215">
        <v>24</v>
      </c>
      <c r="D3276" s="335" t="s">
        <v>10395</v>
      </c>
      <c r="E3276" s="335" t="s">
        <v>9633</v>
      </c>
      <c r="F3276" s="335">
        <v>930</v>
      </c>
      <c r="G3276" s="335">
        <v>159.00004456566705</v>
      </c>
      <c r="H3276" s="335">
        <v>2.9684829485539352</v>
      </c>
      <c r="I3276" s="335">
        <v>2.201397246047625</v>
      </c>
      <c r="J3276" s="335" t="s">
        <v>9344</v>
      </c>
      <c r="K3276" s="335" t="s">
        <v>10706</v>
      </c>
      <c r="O3276" s="44" t="s">
        <v>98</v>
      </c>
      <c r="P3276" s="75" t="s">
        <v>5336</v>
      </c>
    </row>
    <row r="3277" spans="1:16" s="335" customFormat="1" ht="13" customHeight="1" x14ac:dyDescent="0.15">
      <c r="A3277" s="44">
        <v>3276</v>
      </c>
      <c r="B3277" s="215" t="s">
        <v>6</v>
      </c>
      <c r="C3277" s="215">
        <v>24</v>
      </c>
      <c r="D3277" s="335" t="s">
        <v>10498</v>
      </c>
      <c r="E3277" s="335" t="s">
        <v>10118</v>
      </c>
      <c r="F3277" s="335">
        <v>939.99999999999841</v>
      </c>
      <c r="G3277" s="335">
        <v>400.00114765392078</v>
      </c>
      <c r="H3277" s="335">
        <v>2.9731278535996979</v>
      </c>
      <c r="I3277" s="335">
        <v>2.6020612373755871</v>
      </c>
      <c r="J3277" s="335" t="s">
        <v>9924</v>
      </c>
      <c r="K3277" s="335" t="s">
        <v>10706</v>
      </c>
      <c r="O3277" s="44" t="s">
        <v>98</v>
      </c>
      <c r="P3277" s="75" t="s">
        <v>5336</v>
      </c>
    </row>
    <row r="3278" spans="1:16" s="335" customFormat="1" ht="13" customHeight="1" x14ac:dyDescent="0.15">
      <c r="A3278" s="44">
        <v>3277</v>
      </c>
      <c r="B3278" s="215" t="s">
        <v>6</v>
      </c>
      <c r="C3278" s="215">
        <v>24</v>
      </c>
      <c r="D3278" s="335" t="s">
        <v>10498</v>
      </c>
      <c r="E3278" s="336" t="s">
        <v>9734</v>
      </c>
      <c r="F3278" s="335">
        <v>950</v>
      </c>
      <c r="G3278" s="335">
        <v>459.9997528625222</v>
      </c>
      <c r="H3278" s="335">
        <v>2.9777236052888476</v>
      </c>
      <c r="I3278" s="335">
        <v>2.6627575983544616</v>
      </c>
      <c r="J3278" s="335" t="s">
        <v>9407</v>
      </c>
      <c r="K3278" s="335" t="s">
        <v>10706</v>
      </c>
      <c r="O3278" s="44" t="s">
        <v>98</v>
      </c>
      <c r="P3278" s="75" t="s">
        <v>5336</v>
      </c>
    </row>
    <row r="3279" spans="1:16" s="335" customFormat="1" ht="13" customHeight="1" x14ac:dyDescent="0.15">
      <c r="A3279" s="44">
        <v>3278</v>
      </c>
      <c r="B3279" s="215" t="s">
        <v>6</v>
      </c>
      <c r="C3279" s="215">
        <v>24</v>
      </c>
      <c r="D3279" s="335" t="s">
        <v>10498</v>
      </c>
      <c r="E3279" s="335" t="s">
        <v>10370</v>
      </c>
      <c r="F3279" s="335">
        <v>979.99999999999875</v>
      </c>
      <c r="G3279" s="335">
        <v>401.00007633918045</v>
      </c>
      <c r="H3279" s="335">
        <v>2.9912260756924942</v>
      </c>
      <c r="I3279" s="335">
        <v>2.6031444552976928</v>
      </c>
      <c r="J3279" s="335" t="s">
        <v>10048</v>
      </c>
      <c r="K3279" s="335" t="s">
        <v>10706</v>
      </c>
      <c r="O3279" s="44" t="s">
        <v>98</v>
      </c>
      <c r="P3279" s="75" t="s">
        <v>5336</v>
      </c>
    </row>
    <row r="3280" spans="1:16" s="335" customFormat="1" ht="13" customHeight="1" x14ac:dyDescent="0.15">
      <c r="A3280" s="44">
        <v>3279</v>
      </c>
      <c r="B3280" s="215" t="s">
        <v>6</v>
      </c>
      <c r="C3280" s="215">
        <v>24</v>
      </c>
      <c r="D3280" s="335" t="s">
        <v>10498</v>
      </c>
      <c r="E3280" s="335" t="s">
        <v>10251</v>
      </c>
      <c r="F3280" s="335">
        <v>979.99999999999898</v>
      </c>
      <c r="G3280" s="335">
        <v>349.99980644023526</v>
      </c>
      <c r="H3280" s="335">
        <v>2.9912260756924942</v>
      </c>
      <c r="I3280" s="335">
        <v>2.5440678041732441</v>
      </c>
      <c r="J3280" s="335" t="s">
        <v>10254</v>
      </c>
      <c r="K3280" s="335" t="s">
        <v>10706</v>
      </c>
      <c r="O3280" s="44" t="s">
        <v>98</v>
      </c>
      <c r="P3280" s="75" t="s">
        <v>5336</v>
      </c>
    </row>
    <row r="3281" spans="1:16" s="335" customFormat="1" ht="13" customHeight="1" x14ac:dyDescent="0.15">
      <c r="A3281" s="44">
        <v>3280</v>
      </c>
      <c r="B3281" s="215" t="s">
        <v>6</v>
      </c>
      <c r="C3281" s="215">
        <v>24</v>
      </c>
      <c r="D3281" s="335" t="s">
        <v>10498</v>
      </c>
      <c r="E3281" s="336" t="s">
        <v>9520</v>
      </c>
      <c r="F3281" s="335">
        <v>999.99999999999568</v>
      </c>
      <c r="G3281" s="335">
        <v>168.99829237219819</v>
      </c>
      <c r="H3281" s="335">
        <v>3</v>
      </c>
      <c r="I3281" s="335">
        <v>2.2278823163469386</v>
      </c>
      <c r="J3281" s="335" t="s">
        <v>9402</v>
      </c>
      <c r="K3281" s="335" t="s">
        <v>10706</v>
      </c>
      <c r="O3281" s="44" t="s">
        <v>98</v>
      </c>
      <c r="P3281" s="75" t="s">
        <v>5336</v>
      </c>
    </row>
    <row r="3282" spans="1:16" s="335" customFormat="1" ht="13" customHeight="1" x14ac:dyDescent="0.15">
      <c r="A3282" s="44">
        <v>3281</v>
      </c>
      <c r="B3282" s="215" t="s">
        <v>6</v>
      </c>
      <c r="C3282" s="215">
        <v>24</v>
      </c>
      <c r="D3282" s="335" t="s">
        <v>10395</v>
      </c>
      <c r="E3282" s="335" t="s">
        <v>9633</v>
      </c>
      <c r="F3282" s="335">
        <v>999.99999999999909</v>
      </c>
      <c r="G3282" s="335">
        <v>249.99991502525108</v>
      </c>
      <c r="H3282" s="335">
        <v>3</v>
      </c>
      <c r="I3282" s="335">
        <v>2.3979398610557543</v>
      </c>
      <c r="J3282" s="335" t="s">
        <v>9339</v>
      </c>
      <c r="K3282" s="335" t="s">
        <v>10706</v>
      </c>
      <c r="O3282" s="44" t="s">
        <v>98</v>
      </c>
      <c r="P3282" s="75" t="s">
        <v>5336</v>
      </c>
    </row>
    <row r="3283" spans="1:16" s="335" customFormat="1" ht="13" customHeight="1" x14ac:dyDescent="0.15">
      <c r="A3283" s="44">
        <v>3282</v>
      </c>
      <c r="B3283" s="215" t="s">
        <v>6</v>
      </c>
      <c r="C3283" s="215">
        <v>24</v>
      </c>
      <c r="D3283" s="335" t="s">
        <v>10395</v>
      </c>
      <c r="E3283" s="335" t="s">
        <v>9633</v>
      </c>
      <c r="F3283" s="335">
        <v>1000</v>
      </c>
      <c r="G3283" s="335">
        <v>145.00066555731496</v>
      </c>
      <c r="H3283" s="335">
        <v>3</v>
      </c>
      <c r="I3283" s="335">
        <v>2.1613699956639811</v>
      </c>
      <c r="J3283" s="335" t="s">
        <v>9344</v>
      </c>
      <c r="K3283" s="335" t="s">
        <v>10706</v>
      </c>
      <c r="O3283" s="44" t="s">
        <v>98</v>
      </c>
      <c r="P3283" s="75" t="s">
        <v>5336</v>
      </c>
    </row>
    <row r="3284" spans="1:16" s="335" customFormat="1" ht="13" customHeight="1" x14ac:dyDescent="0.15">
      <c r="A3284" s="44">
        <v>3283</v>
      </c>
      <c r="B3284" s="215" t="s">
        <v>6</v>
      </c>
      <c r="C3284" s="215">
        <v>24</v>
      </c>
      <c r="D3284" s="335" t="s">
        <v>10395</v>
      </c>
      <c r="E3284" s="335" t="s">
        <v>9633</v>
      </c>
      <c r="F3284" s="335">
        <v>1010</v>
      </c>
      <c r="G3284" s="335">
        <v>250.00015255383448</v>
      </c>
      <c r="H3284" s="335">
        <v>3.0043213737826422</v>
      </c>
      <c r="I3284" s="335">
        <v>2.3979402736851108</v>
      </c>
      <c r="J3284" s="335" t="s">
        <v>9340</v>
      </c>
      <c r="K3284" s="335" t="s">
        <v>10706</v>
      </c>
      <c r="O3284" s="44" t="s">
        <v>98</v>
      </c>
      <c r="P3284" s="75" t="s">
        <v>5336</v>
      </c>
    </row>
    <row r="3285" spans="1:16" s="335" customFormat="1" ht="13" customHeight="1" x14ac:dyDescent="0.15">
      <c r="A3285" s="44">
        <v>3284</v>
      </c>
      <c r="B3285" s="215" t="s">
        <v>6</v>
      </c>
      <c r="C3285" s="215">
        <v>24</v>
      </c>
      <c r="D3285" s="335" t="s">
        <v>10498</v>
      </c>
      <c r="E3285" s="337" t="s">
        <v>9608</v>
      </c>
      <c r="F3285" s="335">
        <v>1030</v>
      </c>
      <c r="G3285" s="335">
        <v>191.99970525937766</v>
      </c>
      <c r="H3285" s="335">
        <v>3.0128372247051711</v>
      </c>
      <c r="I3285" s="335">
        <v>2.2833005620143614</v>
      </c>
      <c r="J3285" s="335" t="s">
        <v>9834</v>
      </c>
      <c r="K3285" s="335" t="s">
        <v>10706</v>
      </c>
      <c r="O3285" s="44" t="s">
        <v>98</v>
      </c>
      <c r="P3285" s="75" t="s">
        <v>5336</v>
      </c>
    </row>
    <row r="3286" spans="1:16" s="335" customFormat="1" ht="13" customHeight="1" x14ac:dyDescent="0.15">
      <c r="A3286" s="44">
        <v>3285</v>
      </c>
      <c r="B3286" s="215" t="s">
        <v>6</v>
      </c>
      <c r="C3286" s="215">
        <v>24</v>
      </c>
      <c r="D3286" s="335" t="s">
        <v>10498</v>
      </c>
      <c r="E3286" s="335" t="s">
        <v>10251</v>
      </c>
      <c r="F3286" s="335">
        <v>1050</v>
      </c>
      <c r="G3286" s="335">
        <v>360.00104367133628</v>
      </c>
      <c r="H3286" s="335">
        <v>3.0211892990699369</v>
      </c>
      <c r="I3286" s="335">
        <v>2.5563037598229683</v>
      </c>
      <c r="J3286" s="335" t="s">
        <v>10254</v>
      </c>
      <c r="K3286" s="335" t="s">
        <v>10706</v>
      </c>
      <c r="O3286" s="44" t="s">
        <v>98</v>
      </c>
      <c r="P3286" s="75" t="s">
        <v>5336</v>
      </c>
    </row>
    <row r="3287" spans="1:16" s="335" customFormat="1" ht="13" customHeight="1" x14ac:dyDescent="0.15">
      <c r="A3287" s="44">
        <v>3286</v>
      </c>
      <c r="B3287" s="215" t="s">
        <v>6</v>
      </c>
      <c r="C3287" s="215">
        <v>24</v>
      </c>
      <c r="D3287" s="335" t="s">
        <v>10395</v>
      </c>
      <c r="E3287" s="335" t="s">
        <v>9633</v>
      </c>
      <c r="F3287" s="335">
        <v>1100</v>
      </c>
      <c r="G3287" s="335">
        <v>147.99997315863956</v>
      </c>
      <c r="H3287" s="335">
        <v>3.0413926851582249</v>
      </c>
      <c r="I3287" s="335">
        <v>2.170261636631067</v>
      </c>
      <c r="J3287" s="335" t="s">
        <v>9344</v>
      </c>
      <c r="K3287" s="335" t="s">
        <v>10706</v>
      </c>
      <c r="O3287" s="44" t="s">
        <v>98</v>
      </c>
      <c r="P3287" s="75" t="s">
        <v>5336</v>
      </c>
    </row>
    <row r="3288" spans="1:16" s="335" customFormat="1" ht="13" customHeight="1" x14ac:dyDescent="0.15">
      <c r="A3288" s="44">
        <v>3287</v>
      </c>
      <c r="B3288" s="215" t="s">
        <v>6</v>
      </c>
      <c r="C3288" s="215">
        <v>24</v>
      </c>
      <c r="D3288" s="335" t="s">
        <v>10395</v>
      </c>
      <c r="E3288" s="335" t="s">
        <v>9633</v>
      </c>
      <c r="F3288" s="335">
        <v>1100</v>
      </c>
      <c r="G3288" s="335">
        <v>350.00032442298215</v>
      </c>
      <c r="H3288" s="335">
        <v>3.0413926851582249</v>
      </c>
      <c r="I3288" s="335">
        <v>2.544068446907549</v>
      </c>
      <c r="J3288" s="335" t="s">
        <v>9339</v>
      </c>
      <c r="K3288" s="335" t="s">
        <v>10706</v>
      </c>
      <c r="O3288" s="44" t="s">
        <v>98</v>
      </c>
      <c r="P3288" s="75" t="s">
        <v>5336</v>
      </c>
    </row>
    <row r="3289" spans="1:16" s="335" customFormat="1" ht="13" customHeight="1" x14ac:dyDescent="0.15">
      <c r="A3289" s="44">
        <v>3288</v>
      </c>
      <c r="B3289" s="215" t="s">
        <v>6</v>
      </c>
      <c r="C3289" s="215">
        <v>24</v>
      </c>
      <c r="D3289" s="335" t="s">
        <v>10498</v>
      </c>
      <c r="E3289" s="337" t="s">
        <v>10119</v>
      </c>
      <c r="F3289" s="335">
        <v>1149.999999999993</v>
      </c>
      <c r="G3289" s="335">
        <v>213.99977971061881</v>
      </c>
      <c r="H3289" s="335">
        <v>3.0606978403536091</v>
      </c>
      <c r="I3289" s="335">
        <v>2.3304133262907238</v>
      </c>
      <c r="J3289" s="335" t="s">
        <v>10231</v>
      </c>
      <c r="K3289" s="335" t="s">
        <v>10706</v>
      </c>
      <c r="O3289" s="44" t="s">
        <v>98</v>
      </c>
      <c r="P3289" s="75" t="s">
        <v>5336</v>
      </c>
    </row>
    <row r="3290" spans="1:16" s="335" customFormat="1" ht="13" customHeight="1" x14ac:dyDescent="0.15">
      <c r="A3290" s="44">
        <v>3289</v>
      </c>
      <c r="B3290" s="215" t="s">
        <v>6</v>
      </c>
      <c r="C3290" s="215">
        <v>24</v>
      </c>
      <c r="D3290" s="335" t="s">
        <v>10498</v>
      </c>
      <c r="E3290" s="335" t="s">
        <v>9496</v>
      </c>
      <c r="F3290" s="335">
        <v>1150</v>
      </c>
      <c r="G3290" s="335">
        <v>199.99805430746159</v>
      </c>
      <c r="H3290" s="335">
        <v>3.0606978403536118</v>
      </c>
      <c r="I3290" s="335">
        <v>2.3010257706257651</v>
      </c>
      <c r="J3290" s="335" t="s">
        <v>9705</v>
      </c>
      <c r="K3290" s="335" t="s">
        <v>10706</v>
      </c>
      <c r="O3290" s="44" t="s">
        <v>98</v>
      </c>
      <c r="P3290" s="75" t="s">
        <v>5336</v>
      </c>
    </row>
    <row r="3291" spans="1:16" s="335" customFormat="1" ht="13" customHeight="1" x14ac:dyDescent="0.15">
      <c r="A3291" s="44">
        <v>3290</v>
      </c>
      <c r="B3291" s="215" t="s">
        <v>6</v>
      </c>
      <c r="C3291" s="215">
        <v>24</v>
      </c>
      <c r="D3291" s="335" t="s">
        <v>10395</v>
      </c>
      <c r="E3291" s="335" t="s">
        <v>9633</v>
      </c>
      <c r="F3291" s="335">
        <v>1150</v>
      </c>
      <c r="G3291" s="335">
        <v>230.00021714978158</v>
      </c>
      <c r="H3291" s="335">
        <v>3.0606978403536118</v>
      </c>
      <c r="I3291" s="335">
        <v>2.3617282460476248</v>
      </c>
      <c r="J3291" s="335" t="s">
        <v>9260</v>
      </c>
      <c r="K3291" s="335" t="s">
        <v>10706</v>
      </c>
      <c r="O3291" s="44" t="s">
        <v>98</v>
      </c>
      <c r="P3291" s="75" t="s">
        <v>5336</v>
      </c>
    </row>
    <row r="3292" spans="1:16" s="335" customFormat="1" ht="13" customHeight="1" x14ac:dyDescent="0.15">
      <c r="A3292" s="44">
        <v>3291</v>
      </c>
      <c r="B3292" s="215" t="s">
        <v>6</v>
      </c>
      <c r="C3292" s="215">
        <v>24</v>
      </c>
      <c r="D3292" s="335" t="s">
        <v>10498</v>
      </c>
      <c r="E3292" s="336" t="s">
        <v>9734</v>
      </c>
      <c r="F3292" s="335">
        <v>1160</v>
      </c>
      <c r="G3292" s="335">
        <v>339.99969228151213</v>
      </c>
      <c r="H3292" s="335">
        <v>3.0644579892269186</v>
      </c>
      <c r="I3292" s="335">
        <v>2.5314785239819559</v>
      </c>
      <c r="J3292" s="335" t="s">
        <v>9407</v>
      </c>
      <c r="K3292" s="335" t="s">
        <v>10706</v>
      </c>
      <c r="O3292" s="44" t="s">
        <v>98</v>
      </c>
      <c r="P3292" s="75" t="s">
        <v>5336</v>
      </c>
    </row>
    <row r="3293" spans="1:16" s="335" customFormat="1" ht="13" customHeight="1" x14ac:dyDescent="0.15">
      <c r="A3293" s="44">
        <v>3292</v>
      </c>
      <c r="B3293" s="215" t="s">
        <v>6</v>
      </c>
      <c r="C3293" s="215">
        <v>24</v>
      </c>
      <c r="D3293" s="335" t="s">
        <v>10498</v>
      </c>
      <c r="E3293" s="335" t="s">
        <v>10370</v>
      </c>
      <c r="F3293" s="335">
        <v>1180</v>
      </c>
      <c r="G3293" s="335">
        <v>497.00007617524784</v>
      </c>
      <c r="H3293" s="335">
        <v>3.071882007306125</v>
      </c>
      <c r="I3293" s="335">
        <v>2.6963564552976926</v>
      </c>
      <c r="J3293" s="335" t="s">
        <v>10048</v>
      </c>
      <c r="K3293" s="335" t="s">
        <v>10706</v>
      </c>
      <c r="O3293" s="44" t="s">
        <v>98</v>
      </c>
      <c r="P3293" s="75" t="s">
        <v>5336</v>
      </c>
    </row>
    <row r="3294" spans="1:16" s="335" customFormat="1" ht="13" customHeight="1" x14ac:dyDescent="0.15">
      <c r="A3294" s="44">
        <v>3293</v>
      </c>
      <c r="B3294" s="215" t="s">
        <v>6</v>
      </c>
      <c r="C3294" s="215">
        <v>24</v>
      </c>
      <c r="D3294" s="335" t="s">
        <v>10395</v>
      </c>
      <c r="E3294" s="335" t="s">
        <v>9513</v>
      </c>
      <c r="F3294" s="335">
        <v>1190</v>
      </c>
      <c r="G3294" s="335">
        <v>299.99838519400095</v>
      </c>
      <c r="H3294" s="335">
        <v>3.0755469613925306</v>
      </c>
      <c r="I3294" s="335">
        <v>2.477118917042255</v>
      </c>
      <c r="J3294" s="335" t="s">
        <v>9710</v>
      </c>
      <c r="K3294" s="335" t="s">
        <v>10706</v>
      </c>
      <c r="O3294" s="44" t="s">
        <v>98</v>
      </c>
      <c r="P3294" s="75" t="s">
        <v>5336</v>
      </c>
    </row>
    <row r="3295" spans="1:16" s="335" customFormat="1" ht="13" customHeight="1" x14ac:dyDescent="0.15">
      <c r="A3295" s="44">
        <v>3294</v>
      </c>
      <c r="B3295" s="215" t="s">
        <v>6</v>
      </c>
      <c r="C3295" s="215">
        <v>24</v>
      </c>
      <c r="D3295" s="335" t="s">
        <v>10395</v>
      </c>
      <c r="E3295" s="335" t="s">
        <v>9633</v>
      </c>
      <c r="F3295" s="335">
        <v>1200</v>
      </c>
      <c r="G3295" s="335">
        <v>299.99979175888393</v>
      </c>
      <c r="H3295" s="335">
        <v>3.0791812460476247</v>
      </c>
      <c r="I3295" s="335">
        <v>2.4771209532596656</v>
      </c>
      <c r="J3295" s="335" t="s">
        <v>9339</v>
      </c>
      <c r="K3295" s="335" t="s">
        <v>10706</v>
      </c>
      <c r="O3295" s="44" t="s">
        <v>98</v>
      </c>
      <c r="P3295" s="75" t="s">
        <v>5336</v>
      </c>
    </row>
    <row r="3296" spans="1:16" s="335" customFormat="1" ht="13" customHeight="1" x14ac:dyDescent="0.15">
      <c r="A3296" s="44">
        <v>3295</v>
      </c>
      <c r="B3296" s="215" t="s">
        <v>6</v>
      </c>
      <c r="C3296" s="215">
        <v>24</v>
      </c>
      <c r="D3296" s="335" t="s">
        <v>10395</v>
      </c>
      <c r="E3296" s="335" t="s">
        <v>9633</v>
      </c>
      <c r="F3296" s="335">
        <v>1260</v>
      </c>
      <c r="G3296" s="335">
        <v>189.99914062852216</v>
      </c>
      <c r="H3296" s="335">
        <v>3.1003705451175625</v>
      </c>
      <c r="I3296" s="335">
        <v>2.2787516366310672</v>
      </c>
      <c r="J3296" s="335" t="s">
        <v>9260</v>
      </c>
      <c r="K3296" s="335" t="s">
        <v>10706</v>
      </c>
      <c r="O3296" s="44" t="s">
        <v>98</v>
      </c>
      <c r="P3296" s="75" t="s">
        <v>5336</v>
      </c>
    </row>
    <row r="3297" spans="1:16" s="335" customFormat="1" ht="13" customHeight="1" x14ac:dyDescent="0.15">
      <c r="A3297" s="44">
        <v>3296</v>
      </c>
      <c r="B3297" s="215" t="s">
        <v>6</v>
      </c>
      <c r="C3297" s="215">
        <v>24</v>
      </c>
      <c r="D3297" s="335" t="s">
        <v>10498</v>
      </c>
      <c r="E3297" s="336" t="s">
        <v>9272</v>
      </c>
      <c r="F3297" s="335">
        <v>1270</v>
      </c>
      <c r="G3297" s="335">
        <v>307.99967250699444</v>
      </c>
      <c r="H3297" s="335">
        <v>3.1038037209559564</v>
      </c>
      <c r="I3297" s="335">
        <v>2.4885502547196623</v>
      </c>
      <c r="J3297" s="335" t="s">
        <v>9286</v>
      </c>
      <c r="K3297" s="335" t="s">
        <v>10706</v>
      </c>
      <c r="O3297" s="44" t="s">
        <v>98</v>
      </c>
      <c r="P3297" s="75" t="s">
        <v>5336</v>
      </c>
    </row>
    <row r="3298" spans="1:16" s="335" customFormat="1" ht="13" customHeight="1" x14ac:dyDescent="0.15">
      <c r="A3298" s="44">
        <v>3297</v>
      </c>
      <c r="B3298" s="215" t="s">
        <v>6</v>
      </c>
      <c r="C3298" s="215">
        <v>24</v>
      </c>
      <c r="D3298" s="335" t="s">
        <v>10498</v>
      </c>
      <c r="E3298" s="336" t="s">
        <v>9524</v>
      </c>
      <c r="F3298" s="335">
        <v>1270</v>
      </c>
      <c r="G3298" s="335">
        <v>658.00014147709771</v>
      </c>
      <c r="H3298" s="335">
        <v>3.1038037209559568</v>
      </c>
      <c r="I3298" s="335">
        <v>2.8182259869919437</v>
      </c>
      <c r="J3298" s="335" t="s">
        <v>9527</v>
      </c>
      <c r="K3298" s="335" t="s">
        <v>10706</v>
      </c>
      <c r="O3298" s="44" t="s">
        <v>98</v>
      </c>
      <c r="P3298" s="75" t="s">
        <v>5336</v>
      </c>
    </row>
    <row r="3299" spans="1:16" s="335" customFormat="1" ht="13" customHeight="1" x14ac:dyDescent="0.15">
      <c r="A3299" s="44">
        <v>3298</v>
      </c>
      <c r="B3299" s="215" t="s">
        <v>6</v>
      </c>
      <c r="C3299" s="215">
        <v>24</v>
      </c>
      <c r="D3299" s="335" t="s">
        <v>10395</v>
      </c>
      <c r="E3299" s="335" t="s">
        <v>9224</v>
      </c>
      <c r="F3299" s="335">
        <v>1290</v>
      </c>
      <c r="G3299" s="335">
        <v>389.99984144666939</v>
      </c>
      <c r="H3299" s="335">
        <v>3.1105897102992492</v>
      </c>
      <c r="I3299" s="335">
        <v>2.5910644304653441</v>
      </c>
      <c r="J3299" s="335" t="s">
        <v>9710</v>
      </c>
      <c r="K3299" s="335" t="s">
        <v>10706</v>
      </c>
      <c r="O3299" s="44" t="s">
        <v>98</v>
      </c>
      <c r="P3299" s="75" t="s">
        <v>5336</v>
      </c>
    </row>
    <row r="3300" spans="1:16" s="335" customFormat="1" ht="13" customHeight="1" x14ac:dyDescent="0.15">
      <c r="A3300" s="44">
        <v>3299</v>
      </c>
      <c r="B3300" s="215" t="s">
        <v>6</v>
      </c>
      <c r="C3300" s="215">
        <v>24</v>
      </c>
      <c r="D3300" s="335" t="s">
        <v>10395</v>
      </c>
      <c r="E3300" s="335" t="s">
        <v>9224</v>
      </c>
      <c r="F3300" s="335">
        <v>1320</v>
      </c>
      <c r="G3300" s="335">
        <v>399.99992097474956</v>
      </c>
      <c r="H3300" s="335">
        <v>3.1205739312058496</v>
      </c>
      <c r="I3300" s="335">
        <v>2.6020599055273785</v>
      </c>
      <c r="J3300" s="335" t="s">
        <v>9710</v>
      </c>
      <c r="K3300" s="335" t="s">
        <v>10706</v>
      </c>
      <c r="O3300" s="44" t="s">
        <v>98</v>
      </c>
      <c r="P3300" s="75" t="s">
        <v>5336</v>
      </c>
    </row>
    <row r="3301" spans="1:16" s="335" customFormat="1" ht="13" customHeight="1" x14ac:dyDescent="0.15">
      <c r="A3301" s="44">
        <v>3300</v>
      </c>
      <c r="B3301" s="215" t="s">
        <v>6</v>
      </c>
      <c r="C3301" s="215">
        <v>24</v>
      </c>
      <c r="D3301" s="335" t="s">
        <v>10498</v>
      </c>
      <c r="E3301" s="335" t="s">
        <v>9806</v>
      </c>
      <c r="F3301" s="335">
        <v>1320</v>
      </c>
      <c r="G3301" s="335">
        <v>248.00015783567201</v>
      </c>
      <c r="H3301" s="335">
        <v>3.12057393120585</v>
      </c>
      <c r="I3301" s="335">
        <v>2.3944519572259728</v>
      </c>
      <c r="J3301" s="335" t="s">
        <v>9493</v>
      </c>
      <c r="K3301" s="335" t="s">
        <v>10706</v>
      </c>
      <c r="O3301" s="44" t="s">
        <v>98</v>
      </c>
      <c r="P3301" s="75" t="s">
        <v>5336</v>
      </c>
    </row>
    <row r="3302" spans="1:16" s="335" customFormat="1" ht="13" customHeight="1" x14ac:dyDescent="0.15">
      <c r="A3302" s="44">
        <v>3301</v>
      </c>
      <c r="B3302" s="215" t="s">
        <v>6</v>
      </c>
      <c r="C3302" s="215">
        <v>24</v>
      </c>
      <c r="D3302" s="335" t="s">
        <v>10498</v>
      </c>
      <c r="E3302" s="335" t="s">
        <v>9806</v>
      </c>
      <c r="F3302" s="335">
        <v>1330</v>
      </c>
      <c r="G3302" s="335">
        <v>409.99984138876619</v>
      </c>
      <c r="H3302" s="335">
        <v>3.1238516409670853</v>
      </c>
      <c r="I3302" s="335">
        <v>2.6127836887099867</v>
      </c>
      <c r="J3302" s="335" t="s">
        <v>9372</v>
      </c>
      <c r="K3302" s="335" t="s">
        <v>10706</v>
      </c>
      <c r="O3302" s="44" t="s">
        <v>98</v>
      </c>
      <c r="P3302" s="75" t="s">
        <v>5336</v>
      </c>
    </row>
    <row r="3303" spans="1:16" s="335" customFormat="1" ht="13" customHeight="1" x14ac:dyDescent="0.15">
      <c r="A3303" s="44">
        <v>3302</v>
      </c>
      <c r="B3303" s="215" t="s">
        <v>6</v>
      </c>
      <c r="C3303" s="215">
        <v>24</v>
      </c>
      <c r="D3303" s="335" t="s">
        <v>10395</v>
      </c>
      <c r="E3303" s="335" t="s">
        <v>9224</v>
      </c>
      <c r="F3303" s="335">
        <v>1330</v>
      </c>
      <c r="G3303" s="335">
        <v>400.00025610884444</v>
      </c>
      <c r="H3303" s="335">
        <v>3.1238516409670858</v>
      </c>
      <c r="I3303" s="335">
        <v>2.6020602693945181</v>
      </c>
      <c r="J3303" s="335" t="s">
        <v>9710</v>
      </c>
      <c r="K3303" s="335" t="s">
        <v>10706</v>
      </c>
      <c r="O3303" s="44" t="s">
        <v>98</v>
      </c>
      <c r="P3303" s="75" t="s">
        <v>5336</v>
      </c>
    </row>
    <row r="3304" spans="1:16" s="335" customFormat="1" ht="13" customHeight="1" x14ac:dyDescent="0.15">
      <c r="A3304" s="44">
        <v>3303</v>
      </c>
      <c r="B3304" s="215" t="s">
        <v>6</v>
      </c>
      <c r="C3304" s="215">
        <v>24</v>
      </c>
      <c r="D3304" s="335" t="s">
        <v>10498</v>
      </c>
      <c r="E3304" s="335" t="s">
        <v>10370</v>
      </c>
      <c r="F3304" s="335">
        <v>1340</v>
      </c>
      <c r="G3304" s="335">
        <v>537.00020970613548</v>
      </c>
      <c r="H3304" s="335">
        <v>3.1271047983648073</v>
      </c>
      <c r="I3304" s="335">
        <v>2.7299744552976928</v>
      </c>
      <c r="J3304" s="335" t="s">
        <v>10048</v>
      </c>
      <c r="K3304" s="335" t="s">
        <v>10706</v>
      </c>
      <c r="O3304" s="44" t="s">
        <v>98</v>
      </c>
      <c r="P3304" s="75" t="s">
        <v>5336</v>
      </c>
    </row>
    <row r="3305" spans="1:16" s="335" customFormat="1" ht="13" customHeight="1" x14ac:dyDescent="0.15">
      <c r="A3305" s="44">
        <v>3304</v>
      </c>
      <c r="B3305" s="215" t="s">
        <v>6</v>
      </c>
      <c r="C3305" s="215">
        <v>24</v>
      </c>
      <c r="D3305" s="335" t="s">
        <v>10498</v>
      </c>
      <c r="E3305" s="335" t="s">
        <v>10047</v>
      </c>
      <c r="F3305" s="335">
        <v>1359.9999999999661</v>
      </c>
      <c r="G3305" s="335">
        <v>126.00050276090093</v>
      </c>
      <c r="H3305" s="335">
        <v>3.1335389083702068</v>
      </c>
      <c r="I3305" s="335">
        <v>2.1003722780211294</v>
      </c>
      <c r="J3305" s="335" t="s">
        <v>10376</v>
      </c>
      <c r="K3305" s="335" t="s">
        <v>10706</v>
      </c>
      <c r="O3305" s="44" t="s">
        <v>98</v>
      </c>
      <c r="P3305" s="75" t="s">
        <v>5336</v>
      </c>
    </row>
    <row r="3306" spans="1:16" s="335" customFormat="1" ht="13" customHeight="1" x14ac:dyDescent="0.15">
      <c r="A3306" s="44">
        <v>3305</v>
      </c>
      <c r="B3306" s="215" t="s">
        <v>6</v>
      </c>
      <c r="C3306" s="215">
        <v>24</v>
      </c>
      <c r="D3306" s="335" t="s">
        <v>10498</v>
      </c>
      <c r="E3306" s="335" t="s">
        <v>9684</v>
      </c>
      <c r="F3306" s="335">
        <v>1359.999999999992</v>
      </c>
      <c r="G3306" s="335">
        <v>220.00033136739367</v>
      </c>
      <c r="H3306" s="335">
        <v>3.1335389083702148</v>
      </c>
      <c r="I3306" s="335">
        <v>2.3424233349627617</v>
      </c>
      <c r="J3306" s="335" t="s">
        <v>9497</v>
      </c>
      <c r="K3306" s="335" t="s">
        <v>10706</v>
      </c>
      <c r="O3306" s="44" t="s">
        <v>98</v>
      </c>
      <c r="P3306" s="75" t="s">
        <v>5336</v>
      </c>
    </row>
    <row r="3307" spans="1:16" s="335" customFormat="1" ht="13" customHeight="1" x14ac:dyDescent="0.15">
      <c r="A3307" s="44">
        <v>3306</v>
      </c>
      <c r="B3307" s="215" t="s">
        <v>6</v>
      </c>
      <c r="C3307" s="215">
        <v>24</v>
      </c>
      <c r="D3307" s="335" t="s">
        <v>10395</v>
      </c>
      <c r="E3307" s="335" t="s">
        <v>9224</v>
      </c>
      <c r="F3307" s="335">
        <v>1370</v>
      </c>
      <c r="G3307" s="335">
        <v>410.00009886465097</v>
      </c>
      <c r="H3307" s="335">
        <v>3.1367205671564067</v>
      </c>
      <c r="I3307" s="335">
        <v>2.6127839614425823</v>
      </c>
      <c r="J3307" s="335" t="s">
        <v>9710</v>
      </c>
      <c r="K3307" s="335" t="s">
        <v>10706</v>
      </c>
      <c r="O3307" s="44" t="s">
        <v>98</v>
      </c>
      <c r="P3307" s="75" t="s">
        <v>5336</v>
      </c>
    </row>
    <row r="3308" spans="1:16" s="335" customFormat="1" ht="13" customHeight="1" x14ac:dyDescent="0.15">
      <c r="A3308" s="44">
        <v>3307</v>
      </c>
      <c r="B3308" s="215" t="s">
        <v>6</v>
      </c>
      <c r="C3308" s="215">
        <v>24</v>
      </c>
      <c r="D3308" s="335" t="s">
        <v>10498</v>
      </c>
      <c r="E3308" s="335" t="s">
        <v>9684</v>
      </c>
      <c r="F3308" s="335">
        <v>1377.7391304347666</v>
      </c>
      <c r="G3308" s="335">
        <v>2228.6707899313546</v>
      </c>
      <c r="H3308" s="335">
        <v>3.1391669933786384</v>
      </c>
      <c r="I3308" s="335">
        <v>3.3480459210260189</v>
      </c>
      <c r="J3308" s="335" t="s">
        <v>9497</v>
      </c>
      <c r="K3308" s="335" t="s">
        <v>10706</v>
      </c>
      <c r="O3308" s="44" t="s">
        <v>98</v>
      </c>
      <c r="P3308" s="75" t="s">
        <v>5336</v>
      </c>
    </row>
    <row r="3309" spans="1:16" s="335" customFormat="1" ht="13" customHeight="1" x14ac:dyDescent="0.15">
      <c r="A3309" s="44">
        <v>3308</v>
      </c>
      <c r="B3309" s="215" t="s">
        <v>6</v>
      </c>
      <c r="C3309" s="215">
        <v>24</v>
      </c>
      <c r="D3309" s="335" t="s">
        <v>10395</v>
      </c>
      <c r="E3309" s="335" t="s">
        <v>9633</v>
      </c>
      <c r="F3309" s="335">
        <v>1380</v>
      </c>
      <c r="G3309" s="335">
        <v>340.00006155129853</v>
      </c>
      <c r="H3309" s="335">
        <v>3.1398790864012365</v>
      </c>
      <c r="I3309" s="335">
        <v>2.5314789956639814</v>
      </c>
      <c r="J3309" s="335" t="s">
        <v>9260</v>
      </c>
      <c r="K3309" s="335" t="s">
        <v>10706</v>
      </c>
      <c r="O3309" s="44" t="s">
        <v>98</v>
      </c>
      <c r="P3309" s="75" t="s">
        <v>5336</v>
      </c>
    </row>
    <row r="3310" spans="1:16" s="335" customFormat="1" ht="13" customHeight="1" x14ac:dyDescent="0.15">
      <c r="A3310" s="44">
        <v>3309</v>
      </c>
      <c r="B3310" s="215" t="s">
        <v>6</v>
      </c>
      <c r="C3310" s="215">
        <v>24</v>
      </c>
      <c r="D3310" s="335" t="s">
        <v>10498</v>
      </c>
      <c r="E3310" s="335" t="s">
        <v>9806</v>
      </c>
      <c r="F3310" s="335">
        <v>1399.9999999999845</v>
      </c>
      <c r="G3310" s="335">
        <v>289.99773865020416</v>
      </c>
      <c r="H3310" s="335">
        <v>3.1461280356782333</v>
      </c>
      <c r="I3310" s="335">
        <v>2.4623946113625181</v>
      </c>
      <c r="J3310" s="335" t="s">
        <v>9910</v>
      </c>
      <c r="K3310" s="335" t="s">
        <v>10706</v>
      </c>
      <c r="O3310" s="44" t="s">
        <v>98</v>
      </c>
      <c r="P3310" s="75" t="s">
        <v>5336</v>
      </c>
    </row>
    <row r="3311" spans="1:16" s="335" customFormat="1" ht="13" customHeight="1" x14ac:dyDescent="0.15">
      <c r="A3311" s="44">
        <v>3310</v>
      </c>
      <c r="B3311" s="215" t="s">
        <v>6</v>
      </c>
      <c r="C3311" s="215">
        <v>24</v>
      </c>
      <c r="D3311" s="335" t="s">
        <v>10395</v>
      </c>
      <c r="E3311" s="335" t="s">
        <v>9633</v>
      </c>
      <c r="F3311" s="335">
        <v>1400</v>
      </c>
      <c r="G3311" s="335">
        <v>349.99979826477477</v>
      </c>
      <c r="H3311" s="335">
        <v>3.1461280356782377</v>
      </c>
      <c r="I3311" s="335">
        <v>2.544067794028789</v>
      </c>
      <c r="J3311" s="335" t="s">
        <v>10012</v>
      </c>
      <c r="K3311" s="335" t="s">
        <v>10706</v>
      </c>
      <c r="O3311" s="44" t="s">
        <v>98</v>
      </c>
      <c r="P3311" s="75" t="s">
        <v>5336</v>
      </c>
    </row>
    <row r="3312" spans="1:16" s="335" customFormat="1" ht="13" customHeight="1" x14ac:dyDescent="0.15">
      <c r="A3312" s="44">
        <v>3311</v>
      </c>
      <c r="B3312" s="215" t="s">
        <v>6</v>
      </c>
      <c r="C3312" s="215">
        <v>24</v>
      </c>
      <c r="D3312" s="335" t="s">
        <v>10395</v>
      </c>
      <c r="E3312" s="335" t="s">
        <v>9633</v>
      </c>
      <c r="F3312" s="335">
        <v>1400</v>
      </c>
      <c r="G3312" s="335">
        <v>350.00005504741455</v>
      </c>
      <c r="H3312" s="335">
        <v>3.1461280356782377</v>
      </c>
      <c r="I3312" s="335">
        <v>2.5440681126553799</v>
      </c>
      <c r="J3312" s="335" t="s">
        <v>9339</v>
      </c>
      <c r="K3312" s="335" t="s">
        <v>10706</v>
      </c>
      <c r="O3312" s="44" t="s">
        <v>98</v>
      </c>
      <c r="P3312" s="75" t="s">
        <v>5336</v>
      </c>
    </row>
    <row r="3313" spans="1:16" s="335" customFormat="1" ht="13" customHeight="1" x14ac:dyDescent="0.15">
      <c r="A3313" s="44">
        <v>3312</v>
      </c>
      <c r="B3313" s="215" t="s">
        <v>6</v>
      </c>
      <c r="C3313" s="215">
        <v>24</v>
      </c>
      <c r="D3313" s="335" t="s">
        <v>10395</v>
      </c>
      <c r="E3313" s="335" t="s">
        <v>9633</v>
      </c>
      <c r="F3313" s="335">
        <v>1400</v>
      </c>
      <c r="G3313" s="335">
        <v>274.99704767759488</v>
      </c>
      <c r="H3313" s="335">
        <v>3.1461280356782382</v>
      </c>
      <c r="I3313" s="335">
        <v>2.4393280313422192</v>
      </c>
      <c r="J3313" s="335" t="s">
        <v>9339</v>
      </c>
      <c r="K3313" s="335" t="s">
        <v>10706</v>
      </c>
      <c r="O3313" s="44" t="s">
        <v>98</v>
      </c>
      <c r="P3313" s="75" t="s">
        <v>5336</v>
      </c>
    </row>
    <row r="3314" spans="1:16" s="335" customFormat="1" ht="13" customHeight="1" x14ac:dyDescent="0.15">
      <c r="A3314" s="44">
        <v>3313</v>
      </c>
      <c r="B3314" s="215" t="s">
        <v>6</v>
      </c>
      <c r="C3314" s="215">
        <v>24</v>
      </c>
      <c r="D3314" s="335" t="s">
        <v>10395</v>
      </c>
      <c r="E3314" s="335" t="s">
        <v>9224</v>
      </c>
      <c r="F3314" s="335">
        <v>1400</v>
      </c>
      <c r="G3314" s="335">
        <v>339.99931678852187</v>
      </c>
      <c r="H3314" s="335">
        <v>3.1461280356782382</v>
      </c>
      <c r="I3314" s="335">
        <v>2.5314780443502758</v>
      </c>
      <c r="J3314" s="335" t="s">
        <v>9302</v>
      </c>
      <c r="K3314" s="335" t="s">
        <v>10706</v>
      </c>
      <c r="O3314" s="44" t="s">
        <v>98</v>
      </c>
      <c r="P3314" s="75" t="s">
        <v>5336</v>
      </c>
    </row>
    <row r="3315" spans="1:16" s="335" customFormat="1" ht="13" customHeight="1" x14ac:dyDescent="0.15">
      <c r="A3315" s="44">
        <v>3314</v>
      </c>
      <c r="B3315" s="215" t="s">
        <v>6</v>
      </c>
      <c r="C3315" s="215">
        <v>24</v>
      </c>
      <c r="D3315" s="335" t="s">
        <v>10395</v>
      </c>
      <c r="E3315" s="335" t="s">
        <v>9633</v>
      </c>
      <c r="F3315" s="335">
        <v>1410</v>
      </c>
      <c r="G3315" s="335">
        <v>349.99967309949977</v>
      </c>
      <c r="H3315" s="335">
        <v>3.1492191126553797</v>
      </c>
      <c r="I3315" s="335">
        <v>2.5440676387184196</v>
      </c>
      <c r="J3315" s="335" t="s">
        <v>10005</v>
      </c>
      <c r="K3315" s="335" t="s">
        <v>10706</v>
      </c>
      <c r="O3315" s="44" t="s">
        <v>98</v>
      </c>
      <c r="P3315" s="75" t="s">
        <v>5336</v>
      </c>
    </row>
    <row r="3316" spans="1:16" s="335" customFormat="1" ht="13" customHeight="1" x14ac:dyDescent="0.15">
      <c r="A3316" s="44">
        <v>3315</v>
      </c>
      <c r="B3316" s="215" t="s">
        <v>6</v>
      </c>
      <c r="C3316" s="215">
        <v>24</v>
      </c>
      <c r="D3316" s="335" t="s">
        <v>10498</v>
      </c>
      <c r="E3316" s="335" t="s">
        <v>9684</v>
      </c>
      <c r="F3316" s="335">
        <v>1429.9999999999945</v>
      </c>
      <c r="G3316" s="335">
        <v>200.00008109611306</v>
      </c>
      <c r="H3316" s="335">
        <v>3.1553360374650601</v>
      </c>
      <c r="I3316" s="335">
        <v>2.3010301717619175</v>
      </c>
      <c r="J3316" s="335" t="s">
        <v>9497</v>
      </c>
      <c r="K3316" s="335" t="s">
        <v>10706</v>
      </c>
      <c r="O3316" s="44" t="s">
        <v>98</v>
      </c>
      <c r="P3316" s="75" t="s">
        <v>5336</v>
      </c>
    </row>
    <row r="3317" spans="1:16" s="335" customFormat="1" ht="13" customHeight="1" x14ac:dyDescent="0.15">
      <c r="A3317" s="44">
        <v>3316</v>
      </c>
      <c r="B3317" s="215" t="s">
        <v>6</v>
      </c>
      <c r="C3317" s="215">
        <v>24</v>
      </c>
      <c r="D3317" s="335" t="s">
        <v>10395</v>
      </c>
      <c r="E3317" s="335" t="s">
        <v>9224</v>
      </c>
      <c r="F3317" s="335">
        <v>1430</v>
      </c>
      <c r="G3317" s="335">
        <v>241.99840343517477</v>
      </c>
      <c r="H3317" s="335">
        <v>3.1553360374650614</v>
      </c>
      <c r="I3317" s="335">
        <v>2.3838125007672875</v>
      </c>
      <c r="J3317" s="335" t="s">
        <v>9501</v>
      </c>
      <c r="K3317" s="335" t="s">
        <v>10706</v>
      </c>
      <c r="O3317" s="44" t="s">
        <v>98</v>
      </c>
      <c r="P3317" s="75" t="s">
        <v>5336</v>
      </c>
    </row>
    <row r="3318" spans="1:16" s="335" customFormat="1" ht="13" customHeight="1" x14ac:dyDescent="0.15">
      <c r="A3318" s="44">
        <v>3317</v>
      </c>
      <c r="B3318" s="215" t="s">
        <v>6</v>
      </c>
      <c r="C3318" s="215">
        <v>24</v>
      </c>
      <c r="D3318" s="335" t="s">
        <v>10395</v>
      </c>
      <c r="E3318" s="335" t="s">
        <v>9224</v>
      </c>
      <c r="F3318" s="335">
        <v>1430</v>
      </c>
      <c r="G3318" s="335">
        <v>359.99960287016847</v>
      </c>
      <c r="H3318" s="335">
        <v>3.1553360374650619</v>
      </c>
      <c r="I3318" s="335">
        <v>2.5563020216800942</v>
      </c>
      <c r="J3318" s="335" t="s">
        <v>9956</v>
      </c>
      <c r="K3318" s="335" t="s">
        <v>10706</v>
      </c>
      <c r="O3318" s="44" t="s">
        <v>98</v>
      </c>
      <c r="P3318" s="75" t="s">
        <v>5336</v>
      </c>
    </row>
    <row r="3319" spans="1:16" s="335" customFormat="1" ht="13" customHeight="1" x14ac:dyDescent="0.15">
      <c r="A3319" s="44">
        <v>3318</v>
      </c>
      <c r="B3319" s="215" t="s">
        <v>6</v>
      </c>
      <c r="C3319" s="215">
        <v>24</v>
      </c>
      <c r="D3319" s="335" t="s">
        <v>10395</v>
      </c>
      <c r="E3319" s="335" t="s">
        <v>9224</v>
      </c>
      <c r="F3319" s="335">
        <v>1440</v>
      </c>
      <c r="G3319" s="335">
        <v>359.99989905383671</v>
      </c>
      <c r="H3319" s="335">
        <v>3.1583624920952489</v>
      </c>
      <c r="I3319" s="335">
        <v>2.5563023789884878</v>
      </c>
      <c r="J3319" s="335" t="s">
        <v>9956</v>
      </c>
      <c r="K3319" s="335" t="s">
        <v>10706</v>
      </c>
      <c r="O3319" s="44" t="s">
        <v>98</v>
      </c>
      <c r="P3319" s="75" t="s">
        <v>5336</v>
      </c>
    </row>
    <row r="3320" spans="1:16" s="335" customFormat="1" ht="13" customHeight="1" x14ac:dyDescent="0.15">
      <c r="A3320" s="44">
        <v>3319</v>
      </c>
      <c r="B3320" s="215" t="s">
        <v>6</v>
      </c>
      <c r="C3320" s="215">
        <v>24</v>
      </c>
      <c r="D3320" s="335" t="s">
        <v>10395</v>
      </c>
      <c r="E3320" s="335" t="s">
        <v>9224</v>
      </c>
      <c r="F3320" s="335">
        <v>1450</v>
      </c>
      <c r="G3320" s="335">
        <v>359.99987334234828</v>
      </c>
      <c r="H3320" s="335">
        <v>3.1613680022349744</v>
      </c>
      <c r="I3320" s="335">
        <v>2.556302347970818</v>
      </c>
      <c r="J3320" s="335" t="s">
        <v>9956</v>
      </c>
      <c r="K3320" s="335" t="s">
        <v>10706</v>
      </c>
      <c r="O3320" s="44" t="s">
        <v>98</v>
      </c>
      <c r="P3320" s="75" t="s">
        <v>5336</v>
      </c>
    </row>
    <row r="3321" spans="1:16" s="335" customFormat="1" ht="13" customHeight="1" x14ac:dyDescent="0.15">
      <c r="A3321" s="44">
        <v>3320</v>
      </c>
      <c r="B3321" s="215" t="s">
        <v>6</v>
      </c>
      <c r="C3321" s="215">
        <v>24</v>
      </c>
      <c r="D3321" s="335" t="s">
        <v>10498</v>
      </c>
      <c r="E3321" s="335" t="s">
        <v>9342</v>
      </c>
      <c r="F3321" s="335">
        <v>1460</v>
      </c>
      <c r="G3321" s="335">
        <v>340.0002541768896</v>
      </c>
      <c r="H3321" s="335">
        <v>3.1643528557844367</v>
      </c>
      <c r="I3321" s="335">
        <v>2.5314792417116059</v>
      </c>
      <c r="J3321" s="335" t="s">
        <v>9781</v>
      </c>
      <c r="K3321" s="335" t="s">
        <v>10706</v>
      </c>
      <c r="O3321" s="44" t="s">
        <v>98</v>
      </c>
      <c r="P3321" s="75" t="s">
        <v>5336</v>
      </c>
    </row>
    <row r="3322" spans="1:16" s="335" customFormat="1" ht="13" customHeight="1" x14ac:dyDescent="0.15">
      <c r="A3322" s="44">
        <v>3321</v>
      </c>
      <c r="B3322" s="215" t="s">
        <v>6</v>
      </c>
      <c r="C3322" s="215">
        <v>24</v>
      </c>
      <c r="D3322" s="335" t="s">
        <v>10498</v>
      </c>
      <c r="E3322" s="335" t="s">
        <v>9264</v>
      </c>
      <c r="F3322" s="335">
        <v>1460</v>
      </c>
      <c r="G3322" s="335">
        <v>249.99993745646017</v>
      </c>
      <c r="H3322" s="335">
        <v>3.1643528557844371</v>
      </c>
      <c r="I3322" s="335">
        <v>2.397939900022767</v>
      </c>
      <c r="J3322" s="335" t="s">
        <v>8721</v>
      </c>
      <c r="K3322" s="335" t="s">
        <v>10706</v>
      </c>
      <c r="O3322" s="44" t="s">
        <v>98</v>
      </c>
      <c r="P3322" s="75" t="s">
        <v>5336</v>
      </c>
    </row>
    <row r="3323" spans="1:16" s="335" customFormat="1" ht="13" customHeight="1" x14ac:dyDescent="0.15">
      <c r="A3323" s="44">
        <v>3322</v>
      </c>
      <c r="B3323" s="215" t="s">
        <v>6</v>
      </c>
      <c r="C3323" s="215">
        <v>24</v>
      </c>
      <c r="D3323" s="335" t="s">
        <v>10498</v>
      </c>
      <c r="E3323" s="335" t="s">
        <v>10370</v>
      </c>
      <c r="F3323" s="335">
        <v>1487.0476190476174</v>
      </c>
      <c r="G3323" s="335">
        <v>548.59956044407147</v>
      </c>
      <c r="H3323" s="335">
        <v>3.1723248759587301</v>
      </c>
      <c r="I3323" s="335">
        <v>2.7392554552976929</v>
      </c>
      <c r="J3323" s="335" t="s">
        <v>10048</v>
      </c>
      <c r="K3323" s="335" t="s">
        <v>10706</v>
      </c>
      <c r="O3323" s="44" t="s">
        <v>98</v>
      </c>
      <c r="P3323" s="75" t="s">
        <v>5336</v>
      </c>
    </row>
    <row r="3324" spans="1:16" s="335" customFormat="1" ht="13" customHeight="1" x14ac:dyDescent="0.15">
      <c r="A3324" s="44">
        <v>3323</v>
      </c>
      <c r="B3324" s="215" t="s">
        <v>6</v>
      </c>
      <c r="C3324" s="215">
        <v>24</v>
      </c>
      <c r="D3324" s="335" t="s">
        <v>10395</v>
      </c>
      <c r="E3324" s="335" t="s">
        <v>9633</v>
      </c>
      <c r="F3324" s="335">
        <v>1499.999999999993</v>
      </c>
      <c r="G3324" s="335">
        <v>374.99974829110397</v>
      </c>
      <c r="H3324" s="335">
        <v>3.1760912590556791</v>
      </c>
      <c r="I3324" s="335">
        <v>2.5740309762188622</v>
      </c>
      <c r="J3324" s="335" t="s">
        <v>10012</v>
      </c>
      <c r="K3324" s="335" t="s">
        <v>10706</v>
      </c>
      <c r="O3324" s="44" t="s">
        <v>98</v>
      </c>
      <c r="P3324" s="75" t="s">
        <v>5336</v>
      </c>
    </row>
    <row r="3325" spans="1:16" s="335" customFormat="1" ht="13" customHeight="1" x14ac:dyDescent="0.15">
      <c r="A3325" s="44">
        <v>3324</v>
      </c>
      <c r="B3325" s="215" t="s">
        <v>6</v>
      </c>
      <c r="C3325" s="215">
        <v>24</v>
      </c>
      <c r="D3325" s="335" t="s">
        <v>10395</v>
      </c>
      <c r="E3325" s="335" t="s">
        <v>9633</v>
      </c>
      <c r="F3325" s="335">
        <v>1500</v>
      </c>
      <c r="G3325" s="335">
        <v>375.00036043864611</v>
      </c>
      <c r="H3325" s="335">
        <v>3.17609125905568</v>
      </c>
      <c r="I3325" s="335">
        <v>2.574031685158225</v>
      </c>
      <c r="J3325" s="335" t="s">
        <v>9339</v>
      </c>
      <c r="K3325" s="335" t="s">
        <v>10706</v>
      </c>
      <c r="O3325" s="44" t="s">
        <v>98</v>
      </c>
      <c r="P3325" s="75" t="s">
        <v>5336</v>
      </c>
    </row>
    <row r="3326" spans="1:16" s="335" customFormat="1" ht="13" customHeight="1" x14ac:dyDescent="0.15">
      <c r="A3326" s="44">
        <v>3325</v>
      </c>
      <c r="B3326" s="215" t="s">
        <v>6</v>
      </c>
      <c r="C3326" s="215">
        <v>24</v>
      </c>
      <c r="D3326" s="335" t="s">
        <v>10395</v>
      </c>
      <c r="E3326" s="335" t="s">
        <v>9633</v>
      </c>
      <c r="F3326" s="335">
        <v>1520</v>
      </c>
      <c r="G3326" s="335">
        <v>379.99732689983659</v>
      </c>
      <c r="H3326" s="335">
        <v>3.1818435879447722</v>
      </c>
      <c r="I3326" s="335">
        <v>2.5797805415727741</v>
      </c>
      <c r="J3326" s="335" t="s">
        <v>9171</v>
      </c>
      <c r="K3326" s="335" t="s">
        <v>10706</v>
      </c>
      <c r="O3326" s="44" t="s">
        <v>98</v>
      </c>
      <c r="P3326" s="75" t="s">
        <v>5336</v>
      </c>
    </row>
    <row r="3327" spans="1:16" s="335" customFormat="1" ht="13" customHeight="1" x14ac:dyDescent="0.15">
      <c r="A3327" s="44">
        <v>3326</v>
      </c>
      <c r="B3327" s="215" t="s">
        <v>6</v>
      </c>
      <c r="C3327" s="215">
        <v>24</v>
      </c>
      <c r="D3327" s="335" t="s">
        <v>10395</v>
      </c>
      <c r="E3327" s="335" t="s">
        <v>9224</v>
      </c>
      <c r="F3327" s="335">
        <v>1540</v>
      </c>
      <c r="G3327" s="335">
        <v>390.00008184427924</v>
      </c>
      <c r="H3327" s="335">
        <v>3.1875207208364631</v>
      </c>
      <c r="I3327" s="335">
        <v>2.5910646981662815</v>
      </c>
      <c r="J3327" s="335" t="s">
        <v>9962</v>
      </c>
      <c r="K3327" s="335" t="s">
        <v>10706</v>
      </c>
      <c r="O3327" s="44" t="s">
        <v>98</v>
      </c>
      <c r="P3327" s="75" t="s">
        <v>5336</v>
      </c>
    </row>
    <row r="3328" spans="1:16" s="335" customFormat="1" ht="13" customHeight="1" x14ac:dyDescent="0.15">
      <c r="A3328" s="44">
        <v>3327</v>
      </c>
      <c r="B3328" s="215" t="s">
        <v>6</v>
      </c>
      <c r="C3328" s="215">
        <v>24</v>
      </c>
      <c r="D3328" s="335" t="s">
        <v>10395</v>
      </c>
      <c r="E3328" s="335" t="s">
        <v>9224</v>
      </c>
      <c r="F3328" s="335">
        <v>1570</v>
      </c>
      <c r="G3328" s="335">
        <v>266.99990782748324</v>
      </c>
      <c r="H3328" s="335">
        <v>3.1958996524092331</v>
      </c>
      <c r="I3328" s="335">
        <v>2.4265111114393978</v>
      </c>
      <c r="J3328" s="335" t="s">
        <v>9501</v>
      </c>
      <c r="K3328" s="335" t="s">
        <v>10706</v>
      </c>
      <c r="O3328" s="44" t="s">
        <v>98</v>
      </c>
      <c r="P3328" s="75" t="s">
        <v>5336</v>
      </c>
    </row>
    <row r="3329" spans="1:16" s="335" customFormat="1" ht="13" customHeight="1" x14ac:dyDescent="0.15">
      <c r="A3329" s="44">
        <v>3328</v>
      </c>
      <c r="B3329" s="215" t="s">
        <v>6</v>
      </c>
      <c r="C3329" s="215">
        <v>24</v>
      </c>
      <c r="D3329" s="335" t="s">
        <v>10498</v>
      </c>
      <c r="E3329" s="336" t="s">
        <v>9272</v>
      </c>
      <c r="F3329" s="335">
        <v>1590</v>
      </c>
      <c r="G3329" s="335">
        <v>633.9996045446585</v>
      </c>
      <c r="H3329" s="335">
        <v>3.2013971243204513</v>
      </c>
      <c r="I3329" s="335">
        <v>2.8020889869919436</v>
      </c>
      <c r="J3329" s="335" t="s">
        <v>9286</v>
      </c>
      <c r="K3329" s="335" t="s">
        <v>10706</v>
      </c>
      <c r="O3329" s="44" t="s">
        <v>98</v>
      </c>
      <c r="P3329" s="75" t="s">
        <v>5336</v>
      </c>
    </row>
    <row r="3330" spans="1:16" s="335" customFormat="1" ht="13" customHeight="1" x14ac:dyDescent="0.15">
      <c r="A3330" s="44">
        <v>3329</v>
      </c>
      <c r="B3330" s="215" t="s">
        <v>6</v>
      </c>
      <c r="C3330" s="215">
        <v>24</v>
      </c>
      <c r="D3330" s="335" t="s">
        <v>10498</v>
      </c>
      <c r="E3330" s="336" t="s">
        <v>9520</v>
      </c>
      <c r="F3330" s="335">
        <v>1590</v>
      </c>
      <c r="G3330" s="335">
        <v>139.00140202630806</v>
      </c>
      <c r="H3330" s="335">
        <v>3.2013971243204518</v>
      </c>
      <c r="I3330" s="335">
        <v>2.1430191807520682</v>
      </c>
      <c r="J3330" s="335" t="s">
        <v>9402</v>
      </c>
      <c r="K3330" s="335" t="s">
        <v>10706</v>
      </c>
      <c r="O3330" s="44" t="s">
        <v>98</v>
      </c>
      <c r="P3330" s="75" t="s">
        <v>5336</v>
      </c>
    </row>
    <row r="3331" spans="1:16" s="335" customFormat="1" ht="13" customHeight="1" x14ac:dyDescent="0.15">
      <c r="A3331" s="44">
        <v>3330</v>
      </c>
      <c r="B3331" s="215" t="s">
        <v>6</v>
      </c>
      <c r="C3331" s="215">
        <v>24</v>
      </c>
      <c r="D3331" s="335" t="s">
        <v>10395</v>
      </c>
      <c r="E3331" s="335" t="s">
        <v>9633</v>
      </c>
      <c r="F3331" s="335">
        <v>1600</v>
      </c>
      <c r="G3331" s="335">
        <v>400.00035517689128</v>
      </c>
      <c r="H3331" s="335">
        <v>3.2041199826559246</v>
      </c>
      <c r="I3331" s="335">
        <v>2.6020603769562012</v>
      </c>
      <c r="J3331" s="335" t="s">
        <v>10012</v>
      </c>
      <c r="K3331" s="335" t="s">
        <v>10706</v>
      </c>
      <c r="O3331" s="44" t="s">
        <v>98</v>
      </c>
      <c r="P3331" s="75" t="s">
        <v>5336</v>
      </c>
    </row>
    <row r="3332" spans="1:16" s="335" customFormat="1" ht="13" customHeight="1" x14ac:dyDescent="0.15">
      <c r="A3332" s="44">
        <v>3331</v>
      </c>
      <c r="B3332" s="215" t="s">
        <v>6</v>
      </c>
      <c r="C3332" s="215">
        <v>24</v>
      </c>
      <c r="D3332" s="335" t="s">
        <v>10498</v>
      </c>
      <c r="E3332" s="337" t="s">
        <v>9272</v>
      </c>
      <c r="F3332" s="335">
        <v>1609.9999999999941</v>
      </c>
      <c r="G3332" s="335">
        <v>246.00015678836158</v>
      </c>
      <c r="H3332" s="335">
        <v>3.2068258760318482</v>
      </c>
      <c r="I3332" s="335">
        <v>2.3909353839013407</v>
      </c>
      <c r="J3332" s="335" t="s">
        <v>8534</v>
      </c>
      <c r="K3332" s="335" t="s">
        <v>10706</v>
      </c>
      <c r="O3332" s="44" t="s">
        <v>98</v>
      </c>
      <c r="P3332" s="75" t="s">
        <v>5336</v>
      </c>
    </row>
    <row r="3333" spans="1:16" s="335" customFormat="1" ht="13" customHeight="1" x14ac:dyDescent="0.15">
      <c r="A3333" s="44">
        <v>3332</v>
      </c>
      <c r="B3333" s="215" t="s">
        <v>6</v>
      </c>
      <c r="C3333" s="215">
        <v>24</v>
      </c>
      <c r="D3333" s="335" t="s">
        <v>10395</v>
      </c>
      <c r="E3333" s="335" t="s">
        <v>9224</v>
      </c>
      <c r="F3333" s="335">
        <v>1619.9999999999909</v>
      </c>
      <c r="G3333" s="335">
        <v>410.00044314721447</v>
      </c>
      <c r="H3333" s="335">
        <v>3.2095150145426286</v>
      </c>
      <c r="I3333" s="335">
        <v>2.6127843261253108</v>
      </c>
      <c r="J3333" s="335" t="s">
        <v>9962</v>
      </c>
      <c r="K3333" s="335" t="s">
        <v>10706</v>
      </c>
      <c r="O3333" s="44" t="s">
        <v>98</v>
      </c>
      <c r="P3333" s="75" t="s">
        <v>5336</v>
      </c>
    </row>
    <row r="3334" spans="1:16" s="335" customFormat="1" ht="13" customHeight="1" x14ac:dyDescent="0.15">
      <c r="A3334" s="44">
        <v>3333</v>
      </c>
      <c r="B3334" s="215" t="s">
        <v>6</v>
      </c>
      <c r="C3334" s="215">
        <v>24</v>
      </c>
      <c r="D3334" s="335" t="s">
        <v>10395</v>
      </c>
      <c r="E3334" s="335" t="s">
        <v>9224</v>
      </c>
      <c r="F3334" s="335">
        <v>1619.9999999999936</v>
      </c>
      <c r="G3334" s="335">
        <v>410.00024235163858</v>
      </c>
      <c r="H3334" s="335">
        <v>3.2095150145426294</v>
      </c>
      <c r="I3334" s="335">
        <v>2.6127841134318044</v>
      </c>
      <c r="J3334" s="335" t="s">
        <v>9962</v>
      </c>
      <c r="K3334" s="335" t="s">
        <v>10706</v>
      </c>
      <c r="O3334" s="44" t="s">
        <v>98</v>
      </c>
      <c r="P3334" s="75" t="s">
        <v>5336</v>
      </c>
    </row>
    <row r="3335" spans="1:16" s="335" customFormat="1" ht="13" customHeight="1" x14ac:dyDescent="0.15">
      <c r="A3335" s="44">
        <v>3334</v>
      </c>
      <c r="B3335" s="215" t="s">
        <v>6</v>
      </c>
      <c r="C3335" s="215">
        <v>24</v>
      </c>
      <c r="D3335" s="335" t="s">
        <v>10498</v>
      </c>
      <c r="E3335" s="336" t="s">
        <v>9840</v>
      </c>
      <c r="F3335" s="335">
        <v>1630</v>
      </c>
      <c r="G3335" s="335">
        <v>439.000296211494</v>
      </c>
      <c r="H3335" s="335">
        <v>3.2121876044039572</v>
      </c>
      <c r="I3335" s="335">
        <v>2.6424648132785085</v>
      </c>
      <c r="J3335" s="335" t="s">
        <v>9505</v>
      </c>
      <c r="K3335" s="335" t="s">
        <v>10706</v>
      </c>
      <c r="O3335" s="44" t="s">
        <v>98</v>
      </c>
      <c r="P3335" s="75" t="s">
        <v>5336</v>
      </c>
    </row>
    <row r="3336" spans="1:16" s="335" customFormat="1" ht="13" customHeight="1" x14ac:dyDescent="0.15">
      <c r="A3336" s="44">
        <v>3335</v>
      </c>
      <c r="B3336" s="215" t="s">
        <v>6</v>
      </c>
      <c r="C3336" s="215">
        <v>24</v>
      </c>
      <c r="D3336" s="335" t="s">
        <v>10395</v>
      </c>
      <c r="E3336" s="335" t="s">
        <v>9224</v>
      </c>
      <c r="F3336" s="335">
        <v>1630</v>
      </c>
      <c r="G3336" s="335">
        <v>409.99998944482809</v>
      </c>
      <c r="H3336" s="335">
        <v>3.2121876044039577</v>
      </c>
      <c r="I3336" s="335">
        <v>2.6127838455391186</v>
      </c>
      <c r="J3336" s="335" t="s">
        <v>9956</v>
      </c>
      <c r="K3336" s="335" t="s">
        <v>10706</v>
      </c>
      <c r="O3336" s="44" t="s">
        <v>98</v>
      </c>
      <c r="P3336" s="75" t="s">
        <v>5336</v>
      </c>
    </row>
    <row r="3337" spans="1:16" s="335" customFormat="1" ht="13" customHeight="1" x14ac:dyDescent="0.15">
      <c r="A3337" s="44">
        <v>3336</v>
      </c>
      <c r="B3337" s="215" t="s">
        <v>6</v>
      </c>
      <c r="C3337" s="215">
        <v>24</v>
      </c>
      <c r="D3337" s="335" t="s">
        <v>10395</v>
      </c>
      <c r="E3337" s="335" t="s">
        <v>9633</v>
      </c>
      <c r="F3337" s="335">
        <v>1649.9999999999852</v>
      </c>
      <c r="G3337" s="335">
        <v>409.99598267287183</v>
      </c>
      <c r="H3337" s="335">
        <v>3.2174839442139023</v>
      </c>
      <c r="I3337" s="335">
        <v>2.6127796013257076</v>
      </c>
      <c r="J3337" s="335" t="s">
        <v>10108</v>
      </c>
      <c r="K3337" s="335" t="s">
        <v>10706</v>
      </c>
      <c r="O3337" s="44" t="s">
        <v>98</v>
      </c>
      <c r="P3337" s="75" t="s">
        <v>5336</v>
      </c>
    </row>
    <row r="3338" spans="1:16" s="335" customFormat="1" ht="13" customHeight="1" x14ac:dyDescent="0.15">
      <c r="A3338" s="44">
        <v>3337</v>
      </c>
      <c r="B3338" s="215" t="s">
        <v>6</v>
      </c>
      <c r="C3338" s="215">
        <v>24</v>
      </c>
      <c r="D3338" s="335" t="s">
        <v>10395</v>
      </c>
      <c r="E3338" s="335" t="s">
        <v>9633</v>
      </c>
      <c r="F3338" s="335">
        <v>1650</v>
      </c>
      <c r="G3338" s="335">
        <v>409.99964246969762</v>
      </c>
      <c r="H3338" s="335">
        <v>3.2174839442139058</v>
      </c>
      <c r="I3338" s="335">
        <v>2.6127834780038692</v>
      </c>
      <c r="J3338" s="335" t="s">
        <v>10005</v>
      </c>
      <c r="K3338" s="335" t="s">
        <v>10706</v>
      </c>
      <c r="O3338" s="44" t="s">
        <v>98</v>
      </c>
      <c r="P3338" s="75" t="s">
        <v>5336</v>
      </c>
    </row>
    <row r="3339" spans="1:16" s="335" customFormat="1" ht="13" customHeight="1" x14ac:dyDescent="0.15">
      <c r="A3339" s="44">
        <v>3338</v>
      </c>
      <c r="B3339" s="215" t="s">
        <v>6</v>
      </c>
      <c r="C3339" s="215">
        <v>24</v>
      </c>
      <c r="D3339" s="335" t="s">
        <v>10395</v>
      </c>
      <c r="E3339" s="335" t="s">
        <v>9633</v>
      </c>
      <c r="F3339" s="335">
        <v>1659.9999999999943</v>
      </c>
      <c r="G3339" s="335">
        <v>420.00006174047058</v>
      </c>
      <c r="H3339" s="335">
        <v>3.2201080880400537</v>
      </c>
      <c r="I3339" s="335">
        <v>2.6232493542396713</v>
      </c>
      <c r="J3339" s="335" t="s">
        <v>9340</v>
      </c>
      <c r="K3339" s="335" t="s">
        <v>10706</v>
      </c>
      <c r="O3339" s="44" t="s">
        <v>98</v>
      </c>
      <c r="P3339" s="75" t="s">
        <v>5336</v>
      </c>
    </row>
    <row r="3340" spans="1:16" s="335" customFormat="1" ht="13" customHeight="1" x14ac:dyDescent="0.15">
      <c r="A3340" s="44">
        <v>3339</v>
      </c>
      <c r="B3340" s="215" t="s">
        <v>6</v>
      </c>
      <c r="C3340" s="215">
        <v>24</v>
      </c>
      <c r="D3340" s="335" t="s">
        <v>10498</v>
      </c>
      <c r="E3340" s="335" t="s">
        <v>9806</v>
      </c>
      <c r="F3340" s="335">
        <v>1670</v>
      </c>
      <c r="G3340" s="335">
        <v>329.99968696870678</v>
      </c>
      <c r="H3340" s="335">
        <v>3.2227164711475829</v>
      </c>
      <c r="I3340" s="335">
        <v>2.5185135279147728</v>
      </c>
      <c r="J3340" s="335" t="s">
        <v>9910</v>
      </c>
      <c r="K3340" s="335" t="s">
        <v>10706</v>
      </c>
      <c r="O3340" s="44" t="s">
        <v>98</v>
      </c>
      <c r="P3340" s="75" t="s">
        <v>5336</v>
      </c>
    </row>
    <row r="3341" spans="1:16" s="335" customFormat="1" ht="13" customHeight="1" x14ac:dyDescent="0.15">
      <c r="A3341" s="44">
        <v>3340</v>
      </c>
      <c r="B3341" s="215" t="s">
        <v>6</v>
      </c>
      <c r="C3341" s="215">
        <v>24</v>
      </c>
      <c r="D3341" s="335" t="s">
        <v>10395</v>
      </c>
      <c r="E3341" s="335" t="s">
        <v>9224</v>
      </c>
      <c r="F3341" s="335">
        <v>1679.999999999992</v>
      </c>
      <c r="G3341" s="335">
        <v>420.00007445696383</v>
      </c>
      <c r="H3341" s="335">
        <v>3.2253092817258606</v>
      </c>
      <c r="I3341" s="335">
        <v>2.6232493673889614</v>
      </c>
      <c r="J3341" s="335" t="s">
        <v>9962</v>
      </c>
      <c r="K3341" s="335" t="s">
        <v>10706</v>
      </c>
      <c r="O3341" s="44" t="s">
        <v>98</v>
      </c>
      <c r="P3341" s="75" t="s">
        <v>5336</v>
      </c>
    </row>
    <row r="3342" spans="1:16" s="335" customFormat="1" ht="13" customHeight="1" x14ac:dyDescent="0.15">
      <c r="A3342" s="44">
        <v>3341</v>
      </c>
      <c r="B3342" s="215" t="s">
        <v>6</v>
      </c>
      <c r="C3342" s="215">
        <v>24</v>
      </c>
      <c r="D3342" s="335" t="s">
        <v>10395</v>
      </c>
      <c r="E3342" s="335" t="s">
        <v>9633</v>
      </c>
      <c r="F3342" s="335">
        <v>1680</v>
      </c>
      <c r="G3342" s="335">
        <v>419.99978127048092</v>
      </c>
      <c r="H3342" s="335">
        <v>3.2253092817258628</v>
      </c>
      <c r="I3342" s="335">
        <v>2.6232490642239767</v>
      </c>
      <c r="J3342" s="335" t="s">
        <v>10005</v>
      </c>
      <c r="K3342" s="335" t="s">
        <v>10706</v>
      </c>
      <c r="O3342" s="44" t="s">
        <v>98</v>
      </c>
      <c r="P3342" s="75" t="s">
        <v>5336</v>
      </c>
    </row>
    <row r="3343" spans="1:16" s="335" customFormat="1" ht="13" customHeight="1" x14ac:dyDescent="0.15">
      <c r="A3343" s="44">
        <v>3342</v>
      </c>
      <c r="B3343" s="215" t="s">
        <v>6</v>
      </c>
      <c r="C3343" s="215">
        <v>24</v>
      </c>
      <c r="D3343" s="335" t="s">
        <v>10395</v>
      </c>
      <c r="E3343" s="335" t="s">
        <v>9633</v>
      </c>
      <c r="F3343" s="335">
        <v>1700</v>
      </c>
      <c r="G3343" s="335">
        <v>186.00038523633182</v>
      </c>
      <c r="H3343" s="335">
        <v>3.2304489213782737</v>
      </c>
      <c r="I3343" s="335">
        <v>2.2695138437116791</v>
      </c>
      <c r="J3343" s="335" t="s">
        <v>9344</v>
      </c>
      <c r="K3343" s="335" t="s">
        <v>10706</v>
      </c>
      <c r="O3343" s="44" t="s">
        <v>98</v>
      </c>
      <c r="P3343" s="75" t="s">
        <v>5336</v>
      </c>
    </row>
    <row r="3344" spans="1:16" s="335" customFormat="1" ht="13" customHeight="1" x14ac:dyDescent="0.15">
      <c r="A3344" s="44">
        <v>3343</v>
      </c>
      <c r="B3344" s="215" t="s">
        <v>6</v>
      </c>
      <c r="C3344" s="215">
        <v>24</v>
      </c>
      <c r="D3344" s="335" t="s">
        <v>10395</v>
      </c>
      <c r="E3344" s="335" t="s">
        <v>9633</v>
      </c>
      <c r="F3344" s="335">
        <v>1700</v>
      </c>
      <c r="G3344" s="335">
        <v>424.99953144061828</v>
      </c>
      <c r="H3344" s="335">
        <v>3.2304489213782737</v>
      </c>
      <c r="I3344" s="335">
        <v>2.6283884512435676</v>
      </c>
      <c r="J3344" s="335" t="s">
        <v>9339</v>
      </c>
      <c r="K3344" s="335" t="s">
        <v>10706</v>
      </c>
      <c r="O3344" s="44" t="s">
        <v>98</v>
      </c>
      <c r="P3344" s="75" t="s">
        <v>5336</v>
      </c>
    </row>
    <row r="3345" spans="1:16" s="335" customFormat="1" ht="13" customHeight="1" x14ac:dyDescent="0.15">
      <c r="A3345" s="44">
        <v>3344</v>
      </c>
      <c r="B3345" s="215" t="s">
        <v>6</v>
      </c>
      <c r="C3345" s="215">
        <v>24</v>
      </c>
      <c r="D3345" s="335" t="s">
        <v>10395</v>
      </c>
      <c r="E3345" s="335" t="s">
        <v>9224</v>
      </c>
      <c r="F3345" s="335">
        <v>1709.99999999999</v>
      </c>
      <c r="G3345" s="335">
        <v>430.00047092730415</v>
      </c>
      <c r="H3345" s="335">
        <v>3.2329961103921514</v>
      </c>
      <c r="I3345" s="335">
        <v>2.63346893120986</v>
      </c>
      <c r="J3345" s="335" t="s">
        <v>9962</v>
      </c>
      <c r="K3345" s="335" t="s">
        <v>10706</v>
      </c>
      <c r="O3345" s="44" t="s">
        <v>98</v>
      </c>
      <c r="P3345" s="75" t="s">
        <v>5336</v>
      </c>
    </row>
    <row r="3346" spans="1:16" s="335" customFormat="1" ht="13" customHeight="1" x14ac:dyDescent="0.15">
      <c r="A3346" s="44">
        <v>3345</v>
      </c>
      <c r="B3346" s="215" t="s">
        <v>6</v>
      </c>
      <c r="C3346" s="215">
        <v>24</v>
      </c>
      <c r="D3346" s="335" t="s">
        <v>10498</v>
      </c>
      <c r="E3346" s="335" t="s">
        <v>9264</v>
      </c>
      <c r="F3346" s="335">
        <v>1709.9999999999909</v>
      </c>
      <c r="G3346" s="335">
        <v>269.99985986865153</v>
      </c>
      <c r="H3346" s="335">
        <v>3.2329961103921514</v>
      </c>
      <c r="I3346" s="335">
        <v>2.4313635387579238</v>
      </c>
      <c r="J3346" s="335" t="s">
        <v>8731</v>
      </c>
      <c r="K3346" s="335" t="s">
        <v>10706</v>
      </c>
      <c r="O3346" s="44" t="s">
        <v>98</v>
      </c>
      <c r="P3346" s="75" t="s">
        <v>5336</v>
      </c>
    </row>
    <row r="3347" spans="1:16" s="335" customFormat="1" ht="13" customHeight="1" x14ac:dyDescent="0.15">
      <c r="A3347" s="44">
        <v>3346</v>
      </c>
      <c r="B3347" s="215" t="s">
        <v>6</v>
      </c>
      <c r="C3347" s="215">
        <v>24</v>
      </c>
      <c r="D3347" s="335" t="s">
        <v>10498</v>
      </c>
      <c r="E3347" s="336" t="s">
        <v>9840</v>
      </c>
      <c r="F3347" s="335">
        <v>1710</v>
      </c>
      <c r="G3347" s="335">
        <v>452.00028671107634</v>
      </c>
      <c r="H3347" s="335">
        <v>3.2329961103921536</v>
      </c>
      <c r="I3347" s="335">
        <v>2.6551387102914683</v>
      </c>
      <c r="J3347" s="335" t="s">
        <v>9505</v>
      </c>
      <c r="K3347" s="335" t="s">
        <v>10706</v>
      </c>
      <c r="O3347" s="44" t="s">
        <v>98</v>
      </c>
      <c r="P3347" s="75" t="s">
        <v>5336</v>
      </c>
    </row>
    <row r="3348" spans="1:16" s="335" customFormat="1" ht="13" customHeight="1" x14ac:dyDescent="0.15">
      <c r="A3348" s="44">
        <v>3347</v>
      </c>
      <c r="B3348" s="215" t="s">
        <v>6</v>
      </c>
      <c r="C3348" s="215">
        <v>24</v>
      </c>
      <c r="D3348" s="335" t="s">
        <v>10498</v>
      </c>
      <c r="E3348" s="335" t="s">
        <v>9684</v>
      </c>
      <c r="F3348" s="335">
        <v>1710</v>
      </c>
      <c r="G3348" s="335">
        <v>299.99998502392185</v>
      </c>
      <c r="H3348" s="335">
        <v>3.2329961103921536</v>
      </c>
      <c r="I3348" s="335">
        <v>2.4771212330395684</v>
      </c>
      <c r="J3348" s="335" t="s">
        <v>9497</v>
      </c>
      <c r="K3348" s="335" t="s">
        <v>10706</v>
      </c>
      <c r="O3348" s="44" t="s">
        <v>98</v>
      </c>
      <c r="P3348" s="75" t="s">
        <v>5336</v>
      </c>
    </row>
    <row r="3349" spans="1:16" s="335" customFormat="1" ht="13" customHeight="1" x14ac:dyDescent="0.15">
      <c r="A3349" s="44">
        <v>3348</v>
      </c>
      <c r="B3349" s="215" t="s">
        <v>6</v>
      </c>
      <c r="C3349" s="215">
        <v>24</v>
      </c>
      <c r="D3349" s="335" t="s">
        <v>10395</v>
      </c>
      <c r="E3349" s="335" t="s">
        <v>9633</v>
      </c>
      <c r="F3349" s="335">
        <v>1720</v>
      </c>
      <c r="G3349" s="335">
        <v>430.00038526253707</v>
      </c>
      <c r="H3349" s="335">
        <v>3.2355284469075478</v>
      </c>
      <c r="I3349" s="335">
        <v>2.6334688446896308</v>
      </c>
      <c r="J3349" s="335" t="s">
        <v>10005</v>
      </c>
      <c r="K3349" s="335" t="s">
        <v>10706</v>
      </c>
      <c r="O3349" s="44" t="s">
        <v>98</v>
      </c>
      <c r="P3349" s="75" t="s">
        <v>5336</v>
      </c>
    </row>
    <row r="3350" spans="1:16" s="335" customFormat="1" ht="13" customHeight="1" x14ac:dyDescent="0.15">
      <c r="A3350" s="44">
        <v>3349</v>
      </c>
      <c r="B3350" s="215" t="s">
        <v>6</v>
      </c>
      <c r="C3350" s="215">
        <v>24</v>
      </c>
      <c r="D3350" s="335" t="s">
        <v>10498</v>
      </c>
      <c r="E3350" s="336" t="s">
        <v>9840</v>
      </c>
      <c r="F3350" s="335">
        <v>1740</v>
      </c>
      <c r="G3350" s="335">
        <v>469.99996220236483</v>
      </c>
      <c r="H3350" s="335">
        <v>3.2405492482825995</v>
      </c>
      <c r="I3350" s="335">
        <v>2.6720978230095365</v>
      </c>
      <c r="J3350" s="335" t="s">
        <v>9505</v>
      </c>
      <c r="K3350" s="335" t="s">
        <v>10706</v>
      </c>
      <c r="O3350" s="44" t="s">
        <v>98</v>
      </c>
      <c r="P3350" s="75" t="s">
        <v>5336</v>
      </c>
    </row>
    <row r="3351" spans="1:16" s="335" customFormat="1" ht="13" customHeight="1" x14ac:dyDescent="0.15">
      <c r="A3351" s="44">
        <v>3350</v>
      </c>
      <c r="B3351" s="215" t="s">
        <v>6</v>
      </c>
      <c r="C3351" s="215">
        <v>24</v>
      </c>
      <c r="D3351" s="335" t="s">
        <v>10498</v>
      </c>
      <c r="E3351" s="335" t="s">
        <v>10322</v>
      </c>
      <c r="F3351" s="335">
        <v>1750</v>
      </c>
      <c r="G3351" s="335">
        <v>320.00004865297814</v>
      </c>
      <c r="H3351" s="335">
        <v>3.2430380486862944</v>
      </c>
      <c r="I3351" s="335">
        <v>2.5051500443502759</v>
      </c>
      <c r="J3351" s="335" t="s">
        <v>10364</v>
      </c>
      <c r="K3351" s="335" t="s">
        <v>10706</v>
      </c>
      <c r="O3351" s="44" t="s">
        <v>98</v>
      </c>
      <c r="P3351" s="75" t="s">
        <v>5336</v>
      </c>
    </row>
    <row r="3352" spans="1:16" s="335" customFormat="1" ht="13" customHeight="1" x14ac:dyDescent="0.15">
      <c r="A3352" s="44">
        <v>3351</v>
      </c>
      <c r="B3352" s="215" t="s">
        <v>6</v>
      </c>
      <c r="C3352" s="215">
        <v>24</v>
      </c>
      <c r="D3352" s="335" t="s">
        <v>10498</v>
      </c>
      <c r="E3352" s="335" t="s">
        <v>9806</v>
      </c>
      <c r="F3352" s="335">
        <v>1760</v>
      </c>
      <c r="G3352" s="335">
        <v>340.00220555246079</v>
      </c>
      <c r="H3352" s="335">
        <v>3.2455126678141495</v>
      </c>
      <c r="I3352" s="335">
        <v>2.531481734266245</v>
      </c>
      <c r="J3352" s="335" t="s">
        <v>9677</v>
      </c>
      <c r="K3352" s="335" t="s">
        <v>10706</v>
      </c>
      <c r="O3352" s="44" t="s">
        <v>98</v>
      </c>
      <c r="P3352" s="75" t="s">
        <v>5336</v>
      </c>
    </row>
    <row r="3353" spans="1:16" s="335" customFormat="1" ht="13" customHeight="1" x14ac:dyDescent="0.15">
      <c r="A3353" s="44">
        <v>3352</v>
      </c>
      <c r="B3353" s="215" t="s">
        <v>6</v>
      </c>
      <c r="C3353" s="215">
        <v>24</v>
      </c>
      <c r="D3353" s="335" t="s">
        <v>10498</v>
      </c>
      <c r="E3353" s="335" t="s">
        <v>9264</v>
      </c>
      <c r="F3353" s="335">
        <v>1770</v>
      </c>
      <c r="G3353" s="335">
        <v>279.99982264893526</v>
      </c>
      <c r="H3353" s="335">
        <v>3.2479732663618064</v>
      </c>
      <c r="I3353" s="335">
        <v>2.4471577562614577</v>
      </c>
      <c r="J3353" s="335" t="s">
        <v>8731</v>
      </c>
      <c r="K3353" s="335" t="s">
        <v>10706</v>
      </c>
      <c r="O3353" s="44" t="s">
        <v>98</v>
      </c>
      <c r="P3353" s="75" t="s">
        <v>5336</v>
      </c>
    </row>
    <row r="3354" spans="1:16" s="335" customFormat="1" ht="13" customHeight="1" x14ac:dyDescent="0.15">
      <c r="A3354" s="44">
        <v>3353</v>
      </c>
      <c r="B3354" s="215" t="s">
        <v>6</v>
      </c>
      <c r="C3354" s="215">
        <v>24</v>
      </c>
      <c r="D3354" s="335" t="s">
        <v>10498</v>
      </c>
      <c r="E3354" s="336" t="s">
        <v>9272</v>
      </c>
      <c r="F3354" s="335">
        <v>1790</v>
      </c>
      <c r="G3354" s="335">
        <v>339.00020882411633</v>
      </c>
      <c r="H3354" s="335">
        <v>3.252853030979892</v>
      </c>
      <c r="I3354" s="335">
        <v>2.5301999657285497</v>
      </c>
      <c r="J3354" s="335" t="s">
        <v>9286</v>
      </c>
      <c r="K3354" s="335" t="s">
        <v>10706</v>
      </c>
      <c r="O3354" s="44" t="s">
        <v>98</v>
      </c>
      <c r="P3354" s="75" t="s">
        <v>5336</v>
      </c>
    </row>
    <row r="3355" spans="1:16" s="335" customFormat="1" ht="13" customHeight="1" x14ac:dyDescent="0.15">
      <c r="A3355" s="44">
        <v>3354</v>
      </c>
      <c r="B3355" s="215" t="s">
        <v>6</v>
      </c>
      <c r="C3355" s="215">
        <v>24</v>
      </c>
      <c r="D3355" s="335" t="s">
        <v>10395</v>
      </c>
      <c r="E3355" s="335" t="s">
        <v>9633</v>
      </c>
      <c r="F3355" s="335">
        <v>1799.9999999999902</v>
      </c>
      <c r="G3355" s="335">
        <v>449.99977399255545</v>
      </c>
      <c r="H3355" s="335">
        <v>3.2552725051033038</v>
      </c>
      <c r="I3355" s="335">
        <v>2.6532122956557642</v>
      </c>
      <c r="J3355" s="335" t="s">
        <v>9339</v>
      </c>
      <c r="K3355" s="335" t="s">
        <v>10706</v>
      </c>
      <c r="O3355" s="44" t="s">
        <v>98</v>
      </c>
      <c r="P3355" s="75" t="s">
        <v>5336</v>
      </c>
    </row>
    <row r="3356" spans="1:16" s="335" customFormat="1" ht="13" customHeight="1" x14ac:dyDescent="0.15">
      <c r="A3356" s="44">
        <v>3355</v>
      </c>
      <c r="B3356" s="215" t="s">
        <v>6</v>
      </c>
      <c r="C3356" s="215">
        <v>24</v>
      </c>
      <c r="D3356" s="335" t="s">
        <v>10498</v>
      </c>
      <c r="E3356" s="337" t="s">
        <v>9272</v>
      </c>
      <c r="F3356" s="335">
        <v>1800</v>
      </c>
      <c r="G3356" s="335">
        <v>329.99979656633082</v>
      </c>
      <c r="H3356" s="335">
        <v>3.2552725051033051</v>
      </c>
      <c r="I3356" s="335">
        <v>2.5185136721501689</v>
      </c>
      <c r="J3356" s="335" t="s">
        <v>9597</v>
      </c>
      <c r="K3356" s="335" t="s">
        <v>10706</v>
      </c>
      <c r="O3356" s="44" t="s">
        <v>98</v>
      </c>
      <c r="P3356" s="75" t="s">
        <v>5336</v>
      </c>
    </row>
    <row r="3357" spans="1:16" s="335" customFormat="1" ht="13" customHeight="1" x14ac:dyDescent="0.15">
      <c r="A3357" s="44">
        <v>3356</v>
      </c>
      <c r="B3357" s="215" t="s">
        <v>6</v>
      </c>
      <c r="C3357" s="215">
        <v>24</v>
      </c>
      <c r="D3357" s="335" t="s">
        <v>10395</v>
      </c>
      <c r="E3357" s="335" t="s">
        <v>9633</v>
      </c>
      <c r="F3357" s="335">
        <v>1800</v>
      </c>
      <c r="G3357" s="335">
        <v>449.99994220065628</v>
      </c>
      <c r="H3357" s="335">
        <v>3.2552725051033056</v>
      </c>
      <c r="I3357" s="335">
        <v>2.6532124579932601</v>
      </c>
      <c r="J3357" s="335" t="s">
        <v>10012</v>
      </c>
      <c r="K3357" s="335" t="s">
        <v>10706</v>
      </c>
      <c r="O3357" s="44" t="s">
        <v>98</v>
      </c>
      <c r="P3357" s="75" t="s">
        <v>5336</v>
      </c>
    </row>
    <row r="3358" spans="1:16" s="335" customFormat="1" ht="13" customHeight="1" x14ac:dyDescent="0.15">
      <c r="A3358" s="44">
        <v>3357</v>
      </c>
      <c r="B3358" s="215" t="s">
        <v>6</v>
      </c>
      <c r="C3358" s="215">
        <v>24</v>
      </c>
      <c r="D3358" s="335" t="s">
        <v>10395</v>
      </c>
      <c r="E3358" s="335" t="s">
        <v>9633</v>
      </c>
      <c r="F3358" s="335">
        <v>1809.9999999999859</v>
      </c>
      <c r="G3358" s="335">
        <v>450.00007797614171</v>
      </c>
      <c r="H3358" s="335">
        <v>3.257678574869181</v>
      </c>
      <c r="I3358" s="335">
        <v>2.6532125890300216</v>
      </c>
      <c r="J3358" s="335" t="s">
        <v>9650</v>
      </c>
      <c r="K3358" s="335" t="s">
        <v>10706</v>
      </c>
      <c r="O3358" s="44" t="s">
        <v>98</v>
      </c>
      <c r="P3358" s="75" t="s">
        <v>5336</v>
      </c>
    </row>
    <row r="3359" spans="1:16" s="335" customFormat="1" ht="13" customHeight="1" x14ac:dyDescent="0.15">
      <c r="A3359" s="44">
        <v>3358</v>
      </c>
      <c r="B3359" s="215" t="s">
        <v>6</v>
      </c>
      <c r="C3359" s="215">
        <v>24</v>
      </c>
      <c r="D3359" s="335" t="s">
        <v>10498</v>
      </c>
      <c r="E3359" s="335" t="s">
        <v>9264</v>
      </c>
      <c r="F3359" s="335">
        <v>1820</v>
      </c>
      <c r="G3359" s="335">
        <v>316.00033577200969</v>
      </c>
      <c r="H3359" s="335">
        <v>3.2600713879850742</v>
      </c>
      <c r="I3359" s="335">
        <v>2.4996875440862949</v>
      </c>
      <c r="J3359" s="335" t="s">
        <v>8731</v>
      </c>
      <c r="K3359" s="335" t="s">
        <v>10706</v>
      </c>
      <c r="O3359" s="44" t="s">
        <v>98</v>
      </c>
      <c r="P3359" s="75" t="s">
        <v>5336</v>
      </c>
    </row>
    <row r="3360" spans="1:16" s="335" customFormat="1" ht="13" customHeight="1" x14ac:dyDescent="0.15">
      <c r="A3360" s="44">
        <v>3359</v>
      </c>
      <c r="B3360" s="215" t="s">
        <v>6</v>
      </c>
      <c r="C3360" s="215">
        <v>24</v>
      </c>
      <c r="D3360" s="335" t="s">
        <v>10395</v>
      </c>
      <c r="E3360" s="335" t="s">
        <v>9633</v>
      </c>
      <c r="F3360" s="335">
        <v>1830</v>
      </c>
      <c r="G3360" s="335">
        <v>460.00002429474654</v>
      </c>
      <c r="H3360" s="335">
        <v>3.2624510897304293</v>
      </c>
      <c r="I3360" s="335">
        <v>2.6627578546186919</v>
      </c>
      <c r="J3360" s="335" t="s">
        <v>9340</v>
      </c>
      <c r="K3360" s="335" t="s">
        <v>10706</v>
      </c>
      <c r="O3360" s="44" t="s">
        <v>98</v>
      </c>
      <c r="P3360" s="75" t="s">
        <v>5336</v>
      </c>
    </row>
    <row r="3361" spans="1:16" s="335" customFormat="1" ht="13" customHeight="1" x14ac:dyDescent="0.15">
      <c r="A3361" s="44">
        <v>3360</v>
      </c>
      <c r="B3361" s="215" t="s">
        <v>6</v>
      </c>
      <c r="C3361" s="215">
        <v>24</v>
      </c>
      <c r="D3361" s="335" t="s">
        <v>10498</v>
      </c>
      <c r="E3361" s="335" t="s">
        <v>9806</v>
      </c>
      <c r="F3361" s="335">
        <v>1830</v>
      </c>
      <c r="G3361" s="335">
        <v>340.00137202493153</v>
      </c>
      <c r="H3361" s="335">
        <v>3.2624510897304293</v>
      </c>
      <c r="I3361" s="335">
        <v>2.5314806695765331</v>
      </c>
      <c r="J3361" s="335" t="s">
        <v>9372</v>
      </c>
      <c r="K3361" s="335" t="s">
        <v>10706</v>
      </c>
      <c r="O3361" s="44" t="s">
        <v>98</v>
      </c>
      <c r="P3361" s="75" t="s">
        <v>5336</v>
      </c>
    </row>
    <row r="3362" spans="1:16" s="335" customFormat="1" ht="13" customHeight="1" x14ac:dyDescent="0.15">
      <c r="A3362" s="44">
        <v>3361</v>
      </c>
      <c r="B3362" s="215" t="s">
        <v>6</v>
      </c>
      <c r="C3362" s="215">
        <v>24</v>
      </c>
      <c r="D3362" s="335" t="s">
        <v>10498</v>
      </c>
      <c r="E3362" s="336" t="s">
        <v>9840</v>
      </c>
      <c r="F3362" s="335">
        <v>1830</v>
      </c>
      <c r="G3362" s="335">
        <v>491.00025589642877</v>
      </c>
      <c r="H3362" s="335">
        <v>3.2624510897304293</v>
      </c>
      <c r="I3362" s="335">
        <v>2.6910817184658971</v>
      </c>
      <c r="J3362" s="335" t="s">
        <v>9505</v>
      </c>
      <c r="K3362" s="335" t="s">
        <v>10706</v>
      </c>
      <c r="O3362" s="44" t="s">
        <v>98</v>
      </c>
      <c r="P3362" s="75" t="s">
        <v>5336</v>
      </c>
    </row>
    <row r="3363" spans="1:16" s="335" customFormat="1" ht="13" customHeight="1" x14ac:dyDescent="0.15">
      <c r="A3363" s="44">
        <v>3362</v>
      </c>
      <c r="B3363" s="215" t="s">
        <v>6</v>
      </c>
      <c r="C3363" s="215">
        <v>24</v>
      </c>
      <c r="D3363" s="335" t="s">
        <v>10395</v>
      </c>
      <c r="E3363" s="335" t="s">
        <v>9633</v>
      </c>
      <c r="F3363" s="335">
        <v>1849.9999999999848</v>
      </c>
      <c r="G3363" s="335">
        <v>460.0018720370964</v>
      </c>
      <c r="H3363" s="335">
        <v>3.2671717284030102</v>
      </c>
      <c r="I3363" s="335">
        <v>2.6627595991027189</v>
      </c>
      <c r="J3363" s="335" t="s">
        <v>10108</v>
      </c>
      <c r="K3363" s="335" t="s">
        <v>10706</v>
      </c>
      <c r="O3363" s="44" t="s">
        <v>98</v>
      </c>
      <c r="P3363" s="75" t="s">
        <v>5336</v>
      </c>
    </row>
    <row r="3364" spans="1:16" s="335" customFormat="1" ht="13" customHeight="1" x14ac:dyDescent="0.15">
      <c r="A3364" s="44">
        <v>3363</v>
      </c>
      <c r="B3364" s="215" t="s">
        <v>6</v>
      </c>
      <c r="C3364" s="215">
        <v>24</v>
      </c>
      <c r="D3364" s="335" t="s">
        <v>10395</v>
      </c>
      <c r="E3364" s="335" t="s">
        <v>9633</v>
      </c>
      <c r="F3364" s="335">
        <v>1859.9999999999907</v>
      </c>
      <c r="G3364" s="335">
        <v>470.0004540027324</v>
      </c>
      <c r="H3364" s="335">
        <v>3.2695129442179143</v>
      </c>
      <c r="I3364" s="335">
        <v>2.6720982774480286</v>
      </c>
      <c r="J3364" s="335" t="s">
        <v>9340</v>
      </c>
      <c r="K3364" s="335" t="s">
        <v>10706</v>
      </c>
      <c r="O3364" s="44" t="s">
        <v>98</v>
      </c>
      <c r="P3364" s="75" t="s">
        <v>5336</v>
      </c>
    </row>
    <row r="3365" spans="1:16" s="335" customFormat="1" ht="13" customHeight="1" x14ac:dyDescent="0.15">
      <c r="A3365" s="44">
        <v>3364</v>
      </c>
      <c r="B3365" s="215" t="s">
        <v>6</v>
      </c>
      <c r="C3365" s="215">
        <v>24</v>
      </c>
      <c r="D3365" s="335" t="s">
        <v>10395</v>
      </c>
      <c r="E3365" s="335" t="s">
        <v>9633</v>
      </c>
      <c r="F3365" s="335">
        <v>1860</v>
      </c>
      <c r="G3365" s="335">
        <v>160.00142247183084</v>
      </c>
      <c r="H3365" s="335">
        <v>3.2695129442179161</v>
      </c>
      <c r="I3365" s="335">
        <v>2.2041238437116788</v>
      </c>
      <c r="J3365" s="335" t="s">
        <v>9260</v>
      </c>
      <c r="K3365" s="335" t="s">
        <v>10706</v>
      </c>
      <c r="O3365" s="44" t="s">
        <v>98</v>
      </c>
      <c r="P3365" s="75" t="s">
        <v>5336</v>
      </c>
    </row>
    <row r="3366" spans="1:16" s="335" customFormat="1" ht="13" customHeight="1" x14ac:dyDescent="0.15">
      <c r="A3366" s="44">
        <v>3365</v>
      </c>
      <c r="B3366" s="215" t="s">
        <v>6</v>
      </c>
      <c r="C3366" s="215">
        <v>24</v>
      </c>
      <c r="D3366" s="335" t="s">
        <v>10498</v>
      </c>
      <c r="E3366" s="336" t="s">
        <v>9840</v>
      </c>
      <c r="F3366" s="335">
        <v>1870</v>
      </c>
      <c r="G3366" s="335">
        <v>508.9959112590642</v>
      </c>
      <c r="H3366" s="335">
        <v>3.2718416065364981</v>
      </c>
      <c r="I3366" s="335">
        <v>2.7067142936830093</v>
      </c>
      <c r="J3366" s="335" t="s">
        <v>9505</v>
      </c>
      <c r="K3366" s="335" t="s">
        <v>10706</v>
      </c>
      <c r="O3366" s="44" t="s">
        <v>98</v>
      </c>
      <c r="P3366" s="75" t="s">
        <v>5336</v>
      </c>
    </row>
    <row r="3367" spans="1:16" s="335" customFormat="1" ht="13" customHeight="1" x14ac:dyDescent="0.15">
      <c r="A3367" s="44">
        <v>3366</v>
      </c>
      <c r="B3367" s="215" t="s">
        <v>6</v>
      </c>
      <c r="C3367" s="215">
        <v>24</v>
      </c>
      <c r="D3367" s="335" t="s">
        <v>10498</v>
      </c>
      <c r="E3367" s="335" t="s">
        <v>9806</v>
      </c>
      <c r="F3367" s="335">
        <v>1880</v>
      </c>
      <c r="G3367" s="335">
        <v>439.99980794526948</v>
      </c>
      <c r="H3367" s="335">
        <v>3.2741578492636787</v>
      </c>
      <c r="I3367" s="335">
        <v>2.6434524869218059</v>
      </c>
      <c r="J3367" s="335" t="s">
        <v>9372</v>
      </c>
      <c r="K3367" s="335" t="s">
        <v>10706</v>
      </c>
      <c r="O3367" s="44" t="s">
        <v>98</v>
      </c>
      <c r="P3367" s="75" t="s">
        <v>5336</v>
      </c>
    </row>
    <row r="3368" spans="1:16" s="335" customFormat="1" ht="13" customHeight="1" x14ac:dyDescent="0.15">
      <c r="A3368" s="44">
        <v>3367</v>
      </c>
      <c r="B3368" s="215" t="s">
        <v>6</v>
      </c>
      <c r="C3368" s="215">
        <v>24</v>
      </c>
      <c r="D3368" s="335" t="s">
        <v>10498</v>
      </c>
      <c r="E3368" s="336" t="s">
        <v>9272</v>
      </c>
      <c r="F3368" s="335">
        <v>1889.9999999999907</v>
      </c>
      <c r="G3368" s="335">
        <v>292.00028034780411</v>
      </c>
      <c r="H3368" s="335">
        <v>3.2764618041732421</v>
      </c>
      <c r="I3368" s="335">
        <v>2.4653832684122743</v>
      </c>
      <c r="J3368" s="335" t="s">
        <v>9286</v>
      </c>
      <c r="K3368" s="335" t="s">
        <v>10706</v>
      </c>
      <c r="O3368" s="44" t="s">
        <v>98</v>
      </c>
      <c r="P3368" s="75" t="s">
        <v>5336</v>
      </c>
    </row>
    <row r="3369" spans="1:16" s="335" customFormat="1" ht="13" customHeight="1" x14ac:dyDescent="0.15">
      <c r="A3369" s="44">
        <v>3368</v>
      </c>
      <c r="B3369" s="215" t="s">
        <v>6</v>
      </c>
      <c r="C3369" s="215">
        <v>24</v>
      </c>
      <c r="D3369" s="335" t="s">
        <v>10395</v>
      </c>
      <c r="E3369" s="335" t="s">
        <v>9633</v>
      </c>
      <c r="F3369" s="335">
        <v>1890</v>
      </c>
      <c r="G3369" s="335">
        <v>470.00025925584788</v>
      </c>
      <c r="H3369" s="335">
        <v>3.2764618041732438</v>
      </c>
      <c r="I3369" s="335">
        <v>2.6720980974960433</v>
      </c>
      <c r="J3369" s="335" t="s">
        <v>9650</v>
      </c>
      <c r="K3369" s="335" t="s">
        <v>10706</v>
      </c>
      <c r="O3369" s="44" t="s">
        <v>98</v>
      </c>
      <c r="P3369" s="75" t="s">
        <v>5336</v>
      </c>
    </row>
    <row r="3370" spans="1:16" s="335" customFormat="1" ht="13" customHeight="1" x14ac:dyDescent="0.15">
      <c r="A3370" s="44">
        <v>3369</v>
      </c>
      <c r="B3370" s="215" t="s">
        <v>6</v>
      </c>
      <c r="C3370" s="215">
        <v>24</v>
      </c>
      <c r="D3370" s="335" t="s">
        <v>10395</v>
      </c>
      <c r="E3370" s="335" t="s">
        <v>9224</v>
      </c>
      <c r="F3370" s="335">
        <v>1900</v>
      </c>
      <c r="G3370" s="335">
        <v>459.99949225176317</v>
      </c>
      <c r="H3370" s="335">
        <v>3.2787536009528284</v>
      </c>
      <c r="I3370" s="335">
        <v>2.6627573523068366</v>
      </c>
      <c r="J3370" s="335" t="s">
        <v>9302</v>
      </c>
      <c r="K3370" s="335" t="s">
        <v>10706</v>
      </c>
      <c r="O3370" s="44" t="s">
        <v>98</v>
      </c>
      <c r="P3370" s="75" t="s">
        <v>5336</v>
      </c>
    </row>
    <row r="3371" spans="1:16" s="335" customFormat="1" ht="13" customHeight="1" x14ac:dyDescent="0.15">
      <c r="A3371" s="44">
        <v>3370</v>
      </c>
      <c r="B3371" s="215" t="s">
        <v>6</v>
      </c>
      <c r="C3371" s="215">
        <v>24</v>
      </c>
      <c r="D3371" s="335" t="s">
        <v>10498</v>
      </c>
      <c r="E3371" s="336" t="s">
        <v>9840</v>
      </c>
      <c r="F3371" s="335">
        <v>1970</v>
      </c>
      <c r="G3371" s="335">
        <v>540.00428791138461</v>
      </c>
      <c r="H3371" s="335">
        <v>3.294466226161592</v>
      </c>
      <c r="I3371" s="335">
        <v>2.7323972083578938</v>
      </c>
      <c r="J3371" s="335" t="s">
        <v>9505</v>
      </c>
      <c r="K3371" s="335" t="s">
        <v>10706</v>
      </c>
      <c r="O3371" s="44" t="s">
        <v>98</v>
      </c>
      <c r="P3371" s="75" t="s">
        <v>5336</v>
      </c>
    </row>
    <row r="3372" spans="1:16" s="335" customFormat="1" ht="13" customHeight="1" x14ac:dyDescent="0.15">
      <c r="A3372" s="44">
        <v>3371</v>
      </c>
      <c r="B3372" s="215" t="s">
        <v>6</v>
      </c>
      <c r="C3372" s="215">
        <v>24</v>
      </c>
      <c r="D3372" s="335" t="s">
        <v>10395</v>
      </c>
      <c r="E3372" s="335" t="s">
        <v>9633</v>
      </c>
      <c r="F3372" s="335">
        <v>1980</v>
      </c>
      <c r="G3372" s="335">
        <v>289.99920007951715</v>
      </c>
      <c r="H3372" s="335">
        <v>3.2966651902615309</v>
      </c>
      <c r="I3372" s="335">
        <v>2.4623967999626428</v>
      </c>
      <c r="J3372" s="335" t="s">
        <v>10223</v>
      </c>
      <c r="K3372" s="335" t="s">
        <v>10706</v>
      </c>
      <c r="O3372" s="44" t="s">
        <v>98</v>
      </c>
      <c r="P3372" s="75" t="s">
        <v>5336</v>
      </c>
    </row>
    <row r="3373" spans="1:16" s="335" customFormat="1" ht="13" customHeight="1" x14ac:dyDescent="0.15">
      <c r="A3373" s="44">
        <v>3372</v>
      </c>
      <c r="B3373" s="215" t="s">
        <v>6</v>
      </c>
      <c r="C3373" s="215">
        <v>24</v>
      </c>
      <c r="D3373" s="335" t="s">
        <v>10395</v>
      </c>
      <c r="E3373" s="335" t="s">
        <v>9633</v>
      </c>
      <c r="F3373" s="335">
        <v>1999.9999999999895</v>
      </c>
      <c r="G3373" s="335">
        <v>499.99807831125258</v>
      </c>
      <c r="H3373" s="335">
        <v>3.301029995663979</v>
      </c>
      <c r="I3373" s="335">
        <v>2.6989683351751732</v>
      </c>
      <c r="J3373" s="335" t="s">
        <v>9171</v>
      </c>
      <c r="K3373" s="335" t="s">
        <v>10706</v>
      </c>
      <c r="O3373" s="44" t="s">
        <v>98</v>
      </c>
      <c r="P3373" s="75" t="s">
        <v>5336</v>
      </c>
    </row>
    <row r="3374" spans="1:16" s="335" customFormat="1" ht="13" customHeight="1" x14ac:dyDescent="0.15">
      <c r="A3374" s="44">
        <v>3373</v>
      </c>
      <c r="B3374" s="215" t="s">
        <v>6</v>
      </c>
      <c r="C3374" s="215">
        <v>24</v>
      </c>
      <c r="D3374" s="335" t="s">
        <v>10498</v>
      </c>
      <c r="E3374" s="336" t="s">
        <v>9520</v>
      </c>
      <c r="F3374" s="335">
        <v>2000</v>
      </c>
      <c r="G3374" s="335">
        <v>254.99976464679781</v>
      </c>
      <c r="H3374" s="335">
        <v>3.3010299956639808</v>
      </c>
      <c r="I3374" s="335">
        <v>2.4065397796000565</v>
      </c>
      <c r="J3374" s="335" t="s">
        <v>9402</v>
      </c>
      <c r="K3374" s="335" t="s">
        <v>10706</v>
      </c>
      <c r="O3374" s="44" t="s">
        <v>98</v>
      </c>
      <c r="P3374" s="75" t="s">
        <v>5336</v>
      </c>
    </row>
    <row r="3375" spans="1:16" s="335" customFormat="1" ht="13" customHeight="1" x14ac:dyDescent="0.15">
      <c r="A3375" s="44">
        <v>3374</v>
      </c>
      <c r="B3375" s="215" t="s">
        <v>6</v>
      </c>
      <c r="C3375" s="215">
        <v>24</v>
      </c>
      <c r="D3375" s="335" t="s">
        <v>10395</v>
      </c>
      <c r="E3375" s="335" t="s">
        <v>9633</v>
      </c>
      <c r="F3375" s="335">
        <v>2000</v>
      </c>
      <c r="G3375" s="335">
        <v>499.9995346944674</v>
      </c>
      <c r="H3375" s="335">
        <v>3.3010299956639813</v>
      </c>
      <c r="I3375" s="335">
        <v>2.6989696001765804</v>
      </c>
      <c r="J3375" s="335" t="s">
        <v>10012</v>
      </c>
      <c r="K3375" s="335" t="s">
        <v>10706</v>
      </c>
      <c r="O3375" s="44" t="s">
        <v>98</v>
      </c>
      <c r="P3375" s="75" t="s">
        <v>5336</v>
      </c>
    </row>
    <row r="3376" spans="1:16" s="335" customFormat="1" ht="13" customHeight="1" x14ac:dyDescent="0.15">
      <c r="A3376" s="44">
        <v>3375</v>
      </c>
      <c r="B3376" s="215" t="s">
        <v>6</v>
      </c>
      <c r="C3376" s="215">
        <v>24</v>
      </c>
      <c r="D3376" s="335" t="s">
        <v>10395</v>
      </c>
      <c r="E3376" s="335" t="s">
        <v>9633</v>
      </c>
      <c r="F3376" s="335">
        <v>2049.9999999999941</v>
      </c>
      <c r="G3376" s="335">
        <v>509.99944211448701</v>
      </c>
      <c r="H3376" s="335">
        <v>3.3117538610557529</v>
      </c>
      <c r="I3376" s="335">
        <v>2.7075697010259123</v>
      </c>
      <c r="J3376" s="335" t="s">
        <v>10005</v>
      </c>
      <c r="K3376" s="335" t="s">
        <v>10706</v>
      </c>
      <c r="O3376" s="44" t="s">
        <v>98</v>
      </c>
      <c r="P3376" s="75" t="s">
        <v>5336</v>
      </c>
    </row>
    <row r="3377" spans="1:16" s="335" customFormat="1" ht="13" customHeight="1" x14ac:dyDescent="0.15">
      <c r="A3377" s="44">
        <v>3376</v>
      </c>
      <c r="B3377" s="215" t="s">
        <v>6</v>
      </c>
      <c r="C3377" s="215">
        <v>24</v>
      </c>
      <c r="D3377" s="335" t="s">
        <v>10395</v>
      </c>
      <c r="E3377" s="335" t="s">
        <v>9633</v>
      </c>
      <c r="F3377" s="335">
        <v>2050</v>
      </c>
      <c r="G3377" s="335">
        <v>299.99777038281474</v>
      </c>
      <c r="H3377" s="335">
        <v>3.3117538610557538</v>
      </c>
      <c r="I3377" s="335">
        <v>2.4771180270062003</v>
      </c>
      <c r="J3377" s="335" t="s">
        <v>10223</v>
      </c>
      <c r="K3377" s="335" t="s">
        <v>10706</v>
      </c>
      <c r="O3377" s="44" t="s">
        <v>98</v>
      </c>
      <c r="P3377" s="75" t="s">
        <v>5336</v>
      </c>
    </row>
    <row r="3378" spans="1:16" s="335" customFormat="1" ht="13" customHeight="1" x14ac:dyDescent="0.15">
      <c r="A3378" s="44">
        <v>3377</v>
      </c>
      <c r="B3378" s="215" t="s">
        <v>6</v>
      </c>
      <c r="C3378" s="215">
        <v>24</v>
      </c>
      <c r="D3378" s="335" t="s">
        <v>10395</v>
      </c>
      <c r="E3378" s="335" t="s">
        <v>9633</v>
      </c>
      <c r="F3378" s="335">
        <v>2060</v>
      </c>
      <c r="G3378" s="335">
        <v>520.00021084989419</v>
      </c>
      <c r="H3378" s="335">
        <v>3.3138672203691528</v>
      </c>
      <c r="I3378" s="335">
        <v>2.7160035197327357</v>
      </c>
      <c r="J3378" s="335" t="s">
        <v>9340</v>
      </c>
      <c r="K3378" s="335" t="s">
        <v>10706</v>
      </c>
      <c r="O3378" s="44" t="s">
        <v>98</v>
      </c>
      <c r="P3378" s="75" t="s">
        <v>5336</v>
      </c>
    </row>
    <row r="3379" spans="1:16" s="335" customFormat="1" ht="13" customHeight="1" x14ac:dyDescent="0.15">
      <c r="A3379" s="44">
        <v>3378</v>
      </c>
      <c r="B3379" s="215" t="s">
        <v>6</v>
      </c>
      <c r="C3379" s="215">
        <v>24</v>
      </c>
      <c r="D3379" s="335" t="s">
        <v>10498</v>
      </c>
      <c r="E3379" s="335" t="s">
        <v>9264</v>
      </c>
      <c r="F3379" s="335">
        <v>2070</v>
      </c>
      <c r="G3379" s="335">
        <v>338.99979718373083</v>
      </c>
      <c r="H3379" s="335">
        <v>3.3159703454569174</v>
      </c>
      <c r="I3379" s="335">
        <v>2.5301994383741357</v>
      </c>
      <c r="J3379" s="335" t="s">
        <v>8731</v>
      </c>
      <c r="K3379" s="335" t="s">
        <v>10706</v>
      </c>
      <c r="O3379" s="44" t="s">
        <v>98</v>
      </c>
      <c r="P3379" s="75" t="s">
        <v>5336</v>
      </c>
    </row>
    <row r="3380" spans="1:16" s="335" customFormat="1" ht="13" customHeight="1" x14ac:dyDescent="0.15">
      <c r="A3380" s="44">
        <v>3379</v>
      </c>
      <c r="B3380" s="215" t="s">
        <v>6</v>
      </c>
      <c r="C3380" s="215">
        <v>24</v>
      </c>
      <c r="D3380" s="335" t="s">
        <v>10498</v>
      </c>
      <c r="E3380" s="335" t="s">
        <v>9444</v>
      </c>
      <c r="F3380" s="335">
        <v>2080</v>
      </c>
      <c r="G3380" s="335">
        <v>239.99866824212646</v>
      </c>
      <c r="H3380" s="335">
        <v>3.3180633349627615</v>
      </c>
      <c r="I3380" s="335">
        <v>2.3802088318086878</v>
      </c>
      <c r="J3380" s="335" t="s">
        <v>8721</v>
      </c>
      <c r="K3380" s="335" t="s">
        <v>10706</v>
      </c>
      <c r="O3380" s="44" t="s">
        <v>98</v>
      </c>
      <c r="P3380" s="75" t="s">
        <v>5336</v>
      </c>
    </row>
    <row r="3381" spans="1:16" s="335" customFormat="1" ht="13" customHeight="1" x14ac:dyDescent="0.15">
      <c r="A3381" s="44">
        <v>3380</v>
      </c>
      <c r="B3381" s="215" t="s">
        <v>6</v>
      </c>
      <c r="C3381" s="215">
        <v>24</v>
      </c>
      <c r="D3381" s="335" t="s">
        <v>10395</v>
      </c>
      <c r="E3381" s="335" t="s">
        <v>9633</v>
      </c>
      <c r="F3381" s="335">
        <v>2100</v>
      </c>
      <c r="G3381" s="335">
        <v>194.00042282843617</v>
      </c>
      <c r="H3381" s="335">
        <v>3.3222192947339191</v>
      </c>
      <c r="I3381" s="335">
        <v>2.2878026764861876</v>
      </c>
      <c r="J3381" s="335" t="s">
        <v>9344</v>
      </c>
      <c r="K3381" s="335" t="s">
        <v>10706</v>
      </c>
      <c r="O3381" s="44" t="s">
        <v>98</v>
      </c>
      <c r="P3381" s="75" t="s">
        <v>5336</v>
      </c>
    </row>
    <row r="3382" spans="1:16" s="335" customFormat="1" ht="13" customHeight="1" x14ac:dyDescent="0.15">
      <c r="A3382" s="44">
        <v>3381</v>
      </c>
      <c r="B3382" s="215" t="s">
        <v>6</v>
      </c>
      <c r="C3382" s="215">
        <v>24</v>
      </c>
      <c r="D3382" s="335" t="s">
        <v>10498</v>
      </c>
      <c r="E3382" s="335" t="s">
        <v>9579</v>
      </c>
      <c r="F3382" s="335">
        <v>2100</v>
      </c>
      <c r="G3382" s="335">
        <v>389.99742276862122</v>
      </c>
      <c r="H3382" s="335">
        <v>3.3222192947339191</v>
      </c>
      <c r="I3382" s="335">
        <v>2.5910617370750515</v>
      </c>
      <c r="J3382" s="335" t="s">
        <v>9393</v>
      </c>
      <c r="K3382" s="335" t="s">
        <v>10706</v>
      </c>
      <c r="O3382" s="44" t="s">
        <v>98</v>
      </c>
      <c r="P3382" s="75" t="s">
        <v>5336</v>
      </c>
    </row>
    <row r="3383" spans="1:16" s="335" customFormat="1" ht="13" customHeight="1" x14ac:dyDescent="0.15">
      <c r="A3383" s="44">
        <v>3382</v>
      </c>
      <c r="B3383" s="215" t="s">
        <v>6</v>
      </c>
      <c r="C3383" s="215">
        <v>24</v>
      </c>
      <c r="D3383" s="335" t="s">
        <v>10498</v>
      </c>
      <c r="E3383" s="336" t="s">
        <v>9520</v>
      </c>
      <c r="F3383" s="335">
        <v>2120</v>
      </c>
      <c r="G3383" s="335">
        <v>260.99998288192882</v>
      </c>
      <c r="H3383" s="335">
        <v>3.3263358609287512</v>
      </c>
      <c r="I3383" s="335">
        <v>2.416640478854434</v>
      </c>
      <c r="J3383" s="335" t="s">
        <v>9402</v>
      </c>
      <c r="K3383" s="335" t="s">
        <v>10706</v>
      </c>
      <c r="O3383" s="44" t="s">
        <v>98</v>
      </c>
      <c r="P3383" s="75" t="s">
        <v>5336</v>
      </c>
    </row>
    <row r="3384" spans="1:16" s="335" customFormat="1" ht="13" customHeight="1" x14ac:dyDescent="0.15">
      <c r="A3384" s="44">
        <v>3383</v>
      </c>
      <c r="B3384" s="215" t="s">
        <v>6</v>
      </c>
      <c r="C3384" s="215">
        <v>24</v>
      </c>
      <c r="D3384" s="335" t="s">
        <v>10498</v>
      </c>
      <c r="E3384" s="335" t="s">
        <v>9806</v>
      </c>
      <c r="F3384" s="335">
        <v>2130</v>
      </c>
      <c r="G3384" s="335">
        <v>449.99982944866997</v>
      </c>
      <c r="H3384" s="335">
        <v>3.3283796034387372</v>
      </c>
      <c r="I3384" s="335">
        <v>2.6532123491764201</v>
      </c>
      <c r="J3384" s="335" t="s">
        <v>9372</v>
      </c>
      <c r="K3384" s="335" t="s">
        <v>10706</v>
      </c>
      <c r="O3384" s="44" t="s">
        <v>98</v>
      </c>
      <c r="P3384" s="75" t="s">
        <v>5336</v>
      </c>
    </row>
    <row r="3385" spans="1:16" s="335" customFormat="1" ht="13" customHeight="1" x14ac:dyDescent="0.15">
      <c r="A3385" s="44">
        <v>3384</v>
      </c>
      <c r="B3385" s="215" t="s">
        <v>6</v>
      </c>
      <c r="C3385" s="215">
        <v>24</v>
      </c>
      <c r="D3385" s="335" t="s">
        <v>10395</v>
      </c>
      <c r="E3385" s="335" t="s">
        <v>9633</v>
      </c>
      <c r="F3385" s="335">
        <v>2140</v>
      </c>
      <c r="G3385" s="335">
        <v>540.00061813185744</v>
      </c>
      <c r="H3385" s="335">
        <v>3.3304137733491901</v>
      </c>
      <c r="I3385" s="335">
        <v>2.7323942569546373</v>
      </c>
      <c r="J3385" s="335" t="s">
        <v>10005</v>
      </c>
      <c r="K3385" s="335" t="s">
        <v>10706</v>
      </c>
      <c r="O3385" s="44" t="s">
        <v>98</v>
      </c>
      <c r="P3385" s="75" t="s">
        <v>5336</v>
      </c>
    </row>
    <row r="3386" spans="1:16" s="335" customFormat="1" ht="13" customHeight="1" x14ac:dyDescent="0.15">
      <c r="A3386" s="44">
        <v>3385</v>
      </c>
      <c r="B3386" s="215" t="s">
        <v>6</v>
      </c>
      <c r="C3386" s="215">
        <v>24</v>
      </c>
      <c r="D3386" s="335" t="s">
        <v>10395</v>
      </c>
      <c r="E3386" s="335" t="s">
        <v>9633</v>
      </c>
      <c r="F3386" s="335">
        <v>2140</v>
      </c>
      <c r="G3386" s="335">
        <v>529.99982722679829</v>
      </c>
      <c r="H3386" s="335">
        <v>3.3304137733491905</v>
      </c>
      <c r="I3386" s="335">
        <v>2.7242757280263357</v>
      </c>
      <c r="J3386" s="335" t="s">
        <v>9171</v>
      </c>
      <c r="K3386" s="335" t="s">
        <v>10706</v>
      </c>
      <c r="O3386" s="44" t="s">
        <v>98</v>
      </c>
      <c r="P3386" s="75" t="s">
        <v>5336</v>
      </c>
    </row>
    <row r="3387" spans="1:16" s="335" customFormat="1" ht="13" customHeight="1" x14ac:dyDescent="0.15">
      <c r="A3387" s="44">
        <v>3386</v>
      </c>
      <c r="B3387" s="215" t="s">
        <v>6</v>
      </c>
      <c r="C3387" s="215">
        <v>24</v>
      </c>
      <c r="D3387" s="335" t="s">
        <v>10395</v>
      </c>
      <c r="E3387" s="335" t="s">
        <v>9633</v>
      </c>
      <c r="F3387" s="335">
        <v>2170</v>
      </c>
      <c r="G3387" s="335">
        <v>540.00039275103279</v>
      </c>
      <c r="H3387" s="335">
        <v>3.3364597338485287</v>
      </c>
      <c r="I3387" s="335">
        <v>2.7323940756924952</v>
      </c>
      <c r="J3387" s="335" t="s">
        <v>9171</v>
      </c>
      <c r="K3387" s="335" t="s">
        <v>10706</v>
      </c>
      <c r="O3387" s="44" t="s">
        <v>98</v>
      </c>
      <c r="P3387" s="75" t="s">
        <v>5336</v>
      </c>
    </row>
    <row r="3388" spans="1:16" s="335" customFormat="1" ht="13" customHeight="1" x14ac:dyDescent="0.15">
      <c r="A3388" s="44">
        <v>3387</v>
      </c>
      <c r="B3388" s="215" t="s">
        <v>6</v>
      </c>
      <c r="C3388" s="215">
        <v>24</v>
      </c>
      <c r="D3388" s="335" t="s">
        <v>10498</v>
      </c>
      <c r="E3388" s="335" t="s">
        <v>10047</v>
      </c>
      <c r="F3388" s="335">
        <v>2170</v>
      </c>
      <c r="G3388" s="335">
        <v>102.99998847200412</v>
      </c>
      <c r="H3388" s="335">
        <v>3.3364597338485291</v>
      </c>
      <c r="I3388" s="335">
        <v>2.0128371760979364</v>
      </c>
      <c r="J3388" s="335" t="s">
        <v>10376</v>
      </c>
      <c r="K3388" s="335" t="s">
        <v>10706</v>
      </c>
      <c r="O3388" s="44" t="s">
        <v>98</v>
      </c>
      <c r="P3388" s="75" t="s">
        <v>5336</v>
      </c>
    </row>
    <row r="3389" spans="1:16" s="335" customFormat="1" ht="13" customHeight="1" x14ac:dyDescent="0.15">
      <c r="A3389" s="44">
        <v>3388</v>
      </c>
      <c r="B3389" s="215" t="s">
        <v>6</v>
      </c>
      <c r="C3389" s="215">
        <v>24</v>
      </c>
      <c r="D3389" s="335" t="s">
        <v>10498</v>
      </c>
      <c r="E3389" s="335" t="s">
        <v>9264</v>
      </c>
      <c r="F3389" s="335">
        <v>2179.9999999999886</v>
      </c>
      <c r="G3389" s="335">
        <v>364.00037467074185</v>
      </c>
      <c r="H3389" s="335">
        <v>3.3384564936046024</v>
      </c>
      <c r="I3389" s="335">
        <v>2.5611018306747484</v>
      </c>
      <c r="J3389" s="335" t="s">
        <v>8731</v>
      </c>
      <c r="K3389" s="335" t="s">
        <v>10706</v>
      </c>
      <c r="O3389" s="44" t="s">
        <v>98</v>
      </c>
      <c r="P3389" s="75" t="s">
        <v>5336</v>
      </c>
    </row>
    <row r="3390" spans="1:16" s="335" customFormat="1" ht="13" customHeight="1" x14ac:dyDescent="0.15">
      <c r="A3390" s="44">
        <v>3389</v>
      </c>
      <c r="B3390" s="215" t="s">
        <v>6</v>
      </c>
      <c r="C3390" s="215">
        <v>24</v>
      </c>
      <c r="D3390" s="335" t="s">
        <v>10395</v>
      </c>
      <c r="E3390" s="335" t="s">
        <v>9633</v>
      </c>
      <c r="F3390" s="335">
        <v>2190</v>
      </c>
      <c r="G3390" s="335">
        <v>549.99990257908871</v>
      </c>
      <c r="H3390" s="335">
        <v>3.3404441148401181</v>
      </c>
      <c r="I3390" s="335">
        <v>2.7403626125681204</v>
      </c>
      <c r="J3390" s="335" t="s">
        <v>9171</v>
      </c>
      <c r="K3390" s="335" t="s">
        <v>10706</v>
      </c>
      <c r="O3390" s="44" t="s">
        <v>98</v>
      </c>
      <c r="P3390" s="75" t="s">
        <v>5336</v>
      </c>
    </row>
    <row r="3391" spans="1:16" s="335" customFormat="1" ht="13" customHeight="1" x14ac:dyDescent="0.15">
      <c r="A3391" s="44">
        <v>3390</v>
      </c>
      <c r="B3391" s="215" t="s">
        <v>6</v>
      </c>
      <c r="C3391" s="215">
        <v>24</v>
      </c>
      <c r="D3391" s="335" t="s">
        <v>10498</v>
      </c>
      <c r="E3391" s="335" t="s">
        <v>9264</v>
      </c>
      <c r="F3391" s="335">
        <v>2190</v>
      </c>
      <c r="G3391" s="335">
        <v>363.000205326176</v>
      </c>
      <c r="H3391" s="335">
        <v>3.3404441148401185</v>
      </c>
      <c r="I3391" s="335">
        <v>2.5599068706890051</v>
      </c>
      <c r="J3391" s="335" t="s">
        <v>8731</v>
      </c>
      <c r="K3391" s="335" t="s">
        <v>10706</v>
      </c>
      <c r="O3391" s="44" t="s">
        <v>98</v>
      </c>
      <c r="P3391" s="75" t="s">
        <v>5336</v>
      </c>
    </row>
    <row r="3392" spans="1:16" s="335" customFormat="1" ht="13" customHeight="1" x14ac:dyDescent="0.15">
      <c r="A3392" s="44">
        <v>3391</v>
      </c>
      <c r="B3392" s="215" t="s">
        <v>6</v>
      </c>
      <c r="C3392" s="215">
        <v>24</v>
      </c>
      <c r="D3392" s="335" t="s">
        <v>10395</v>
      </c>
      <c r="E3392" s="335" t="s">
        <v>9633</v>
      </c>
      <c r="F3392" s="335">
        <v>2199.9999999999814</v>
      </c>
      <c r="G3392" s="335">
        <v>549.999594684866</v>
      </c>
      <c r="H3392" s="335">
        <v>3.3424226808222026</v>
      </c>
      <c r="I3392" s="335">
        <v>2.7403623694466237</v>
      </c>
      <c r="J3392" s="335" t="s">
        <v>10012</v>
      </c>
      <c r="K3392" s="335" t="s">
        <v>10706</v>
      </c>
      <c r="O3392" s="44" t="s">
        <v>98</v>
      </c>
      <c r="P3392" s="75" t="s">
        <v>5336</v>
      </c>
    </row>
    <row r="3393" spans="1:16" s="335" customFormat="1" ht="13" customHeight="1" x14ac:dyDescent="0.15">
      <c r="A3393" s="44">
        <v>3392</v>
      </c>
      <c r="B3393" s="215" t="s">
        <v>6</v>
      </c>
      <c r="C3393" s="215">
        <v>24</v>
      </c>
      <c r="D3393" s="335" t="s">
        <v>10498</v>
      </c>
      <c r="E3393" s="335" t="s">
        <v>9264</v>
      </c>
      <c r="F3393" s="335">
        <v>2230</v>
      </c>
      <c r="G3393" s="335">
        <v>355.00028800312839</v>
      </c>
      <c r="H3393" s="335">
        <v>3.3483048630481607</v>
      </c>
      <c r="I3393" s="335">
        <v>2.550228705387823</v>
      </c>
      <c r="J3393" s="335" t="s">
        <v>8731</v>
      </c>
      <c r="K3393" s="335" t="s">
        <v>10706</v>
      </c>
      <c r="O3393" s="44" t="s">
        <v>98</v>
      </c>
      <c r="P3393" s="75" t="s">
        <v>5336</v>
      </c>
    </row>
    <row r="3394" spans="1:16" s="335" customFormat="1" ht="13" customHeight="1" x14ac:dyDescent="0.15">
      <c r="A3394" s="44">
        <v>3393</v>
      </c>
      <c r="B3394" s="215" t="s">
        <v>6</v>
      </c>
      <c r="C3394" s="215">
        <v>24</v>
      </c>
      <c r="D3394" s="335" t="s">
        <v>10395</v>
      </c>
      <c r="E3394" s="335" t="s">
        <v>9633</v>
      </c>
      <c r="F3394" s="335">
        <v>2270</v>
      </c>
      <c r="G3394" s="335">
        <v>570.00011981629802</v>
      </c>
      <c r="H3394" s="335">
        <v>3.3560258571931221</v>
      </c>
      <c r="I3394" s="335">
        <v>2.7558749469629329</v>
      </c>
      <c r="J3394" s="335" t="s">
        <v>9171</v>
      </c>
      <c r="K3394" s="335" t="s">
        <v>10706</v>
      </c>
      <c r="O3394" s="44" t="s">
        <v>98</v>
      </c>
      <c r="P3394" s="75" t="s">
        <v>5336</v>
      </c>
    </row>
    <row r="3395" spans="1:16" s="335" customFormat="1" ht="13" customHeight="1" x14ac:dyDescent="0.15">
      <c r="A3395" s="44">
        <v>3394</v>
      </c>
      <c r="B3395" s="215" t="s">
        <v>6</v>
      </c>
      <c r="C3395" s="215">
        <v>24</v>
      </c>
      <c r="D3395" s="335" t="s">
        <v>10395</v>
      </c>
      <c r="E3395" s="335" t="s">
        <v>9633</v>
      </c>
      <c r="F3395" s="335">
        <v>2290</v>
      </c>
      <c r="G3395" s="335">
        <v>569.99999292600592</v>
      </c>
      <c r="H3395" s="335">
        <v>3.3598354823398879</v>
      </c>
      <c r="I3395" s="335">
        <v>2.7558748502826727</v>
      </c>
      <c r="J3395" s="335" t="s">
        <v>9340</v>
      </c>
      <c r="K3395" s="335" t="s">
        <v>10706</v>
      </c>
      <c r="O3395" s="44" t="s">
        <v>98</v>
      </c>
      <c r="P3395" s="75" t="s">
        <v>5336</v>
      </c>
    </row>
    <row r="3396" spans="1:16" s="335" customFormat="1" ht="13" customHeight="1" x14ac:dyDescent="0.15">
      <c r="A3396" s="44">
        <v>3395</v>
      </c>
      <c r="B3396" s="215" t="s">
        <v>6</v>
      </c>
      <c r="C3396" s="215">
        <v>24</v>
      </c>
      <c r="D3396" s="335" t="s">
        <v>10395</v>
      </c>
      <c r="E3396" s="335" t="s">
        <v>9633</v>
      </c>
      <c r="F3396" s="335">
        <v>2309.9999999999841</v>
      </c>
      <c r="G3396" s="335">
        <v>580.00011836451051</v>
      </c>
      <c r="H3396" s="335">
        <v>3.3636119798921413</v>
      </c>
      <c r="I3396" s="335">
        <v>2.7634280821923314</v>
      </c>
      <c r="J3396" s="335" t="s">
        <v>9650</v>
      </c>
      <c r="K3396" s="335" t="s">
        <v>10706</v>
      </c>
      <c r="O3396" s="44" t="s">
        <v>98</v>
      </c>
      <c r="P3396" s="75" t="s">
        <v>5336</v>
      </c>
    </row>
    <row r="3397" spans="1:16" s="335" customFormat="1" ht="13" customHeight="1" x14ac:dyDescent="0.15">
      <c r="A3397" s="44">
        <v>3396</v>
      </c>
      <c r="B3397" s="215" t="s">
        <v>6</v>
      </c>
      <c r="C3397" s="215">
        <v>24</v>
      </c>
      <c r="D3397" s="335" t="s">
        <v>10395</v>
      </c>
      <c r="E3397" s="335" t="s">
        <v>9633</v>
      </c>
      <c r="F3397" s="335">
        <v>2310</v>
      </c>
      <c r="G3397" s="335">
        <v>579.99976492159601</v>
      </c>
      <c r="H3397" s="335">
        <v>3.3636119798921444</v>
      </c>
      <c r="I3397" s="335">
        <v>2.7634278175400504</v>
      </c>
      <c r="J3397" s="335" t="s">
        <v>9340</v>
      </c>
      <c r="K3397" s="335" t="s">
        <v>10706</v>
      </c>
      <c r="O3397" s="44" t="s">
        <v>98</v>
      </c>
      <c r="P3397" s="75" t="s">
        <v>5336</v>
      </c>
    </row>
    <row r="3398" spans="1:16" s="335" customFormat="1" ht="13" customHeight="1" x14ac:dyDescent="0.15">
      <c r="A3398" s="44">
        <v>3397</v>
      </c>
      <c r="B3398" s="215" t="s">
        <v>6</v>
      </c>
      <c r="C3398" s="215">
        <v>24</v>
      </c>
      <c r="D3398" s="335" t="s">
        <v>10395</v>
      </c>
      <c r="E3398" s="335" t="s">
        <v>9633</v>
      </c>
      <c r="F3398" s="335">
        <v>2320</v>
      </c>
      <c r="G3398" s="335">
        <v>219.99999780350851</v>
      </c>
      <c r="H3398" s="335">
        <v>3.3654879848908994</v>
      </c>
      <c r="I3398" s="335">
        <v>2.3424226764861875</v>
      </c>
      <c r="J3398" s="335" t="s">
        <v>9260</v>
      </c>
      <c r="K3398" s="335" t="s">
        <v>10706</v>
      </c>
      <c r="O3398" s="44" t="s">
        <v>98</v>
      </c>
      <c r="P3398" s="75" t="s">
        <v>5336</v>
      </c>
    </row>
    <row r="3399" spans="1:16" s="335" customFormat="1" ht="13" customHeight="1" x14ac:dyDescent="0.15">
      <c r="A3399" s="44">
        <v>3398</v>
      </c>
      <c r="B3399" s="215" t="s">
        <v>6</v>
      </c>
      <c r="C3399" s="215">
        <v>24</v>
      </c>
      <c r="D3399" s="335" t="s">
        <v>10395</v>
      </c>
      <c r="E3399" s="335" t="s">
        <v>9633</v>
      </c>
      <c r="F3399" s="335">
        <v>2329.9999999999945</v>
      </c>
      <c r="G3399" s="335">
        <v>580.00003347741654</v>
      </c>
      <c r="H3399" s="335">
        <v>3.367355921026018</v>
      </c>
      <c r="I3399" s="335">
        <v>2.7634280186302767</v>
      </c>
      <c r="J3399" s="335" t="s">
        <v>10005</v>
      </c>
      <c r="K3399" s="335" t="s">
        <v>10706</v>
      </c>
      <c r="O3399" s="44" t="s">
        <v>98</v>
      </c>
      <c r="P3399" s="75" t="s">
        <v>5336</v>
      </c>
    </row>
    <row r="3400" spans="1:16" s="335" customFormat="1" ht="13" customHeight="1" x14ac:dyDescent="0.15">
      <c r="A3400" s="44">
        <v>3399</v>
      </c>
      <c r="B3400" s="215" t="s">
        <v>6</v>
      </c>
      <c r="C3400" s="215">
        <v>24</v>
      </c>
      <c r="D3400" s="335" t="s">
        <v>10395</v>
      </c>
      <c r="E3400" s="335" t="s">
        <v>9633</v>
      </c>
      <c r="F3400" s="335">
        <v>2400</v>
      </c>
      <c r="G3400" s="335">
        <v>599.9998630487089</v>
      </c>
      <c r="H3400" s="335">
        <v>3.3802112417116055</v>
      </c>
      <c r="I3400" s="335">
        <v>2.7781511512549821</v>
      </c>
      <c r="J3400" s="335" t="s">
        <v>9650</v>
      </c>
      <c r="K3400" s="335" t="s">
        <v>10706</v>
      </c>
      <c r="O3400" s="44" t="s">
        <v>98</v>
      </c>
      <c r="P3400" s="75" t="s">
        <v>5336</v>
      </c>
    </row>
    <row r="3401" spans="1:16" s="335" customFormat="1" ht="13" customHeight="1" x14ac:dyDescent="0.15">
      <c r="A3401" s="44">
        <v>3400</v>
      </c>
      <c r="B3401" s="215" t="s">
        <v>6</v>
      </c>
      <c r="C3401" s="215">
        <v>24</v>
      </c>
      <c r="D3401" s="335" t="s">
        <v>10395</v>
      </c>
      <c r="E3401" s="335" t="s">
        <v>9633</v>
      </c>
      <c r="F3401" s="335">
        <v>2400</v>
      </c>
      <c r="G3401" s="335">
        <v>599.99947772887583</v>
      </c>
      <c r="H3401" s="335">
        <v>3.3802112417116055</v>
      </c>
      <c r="I3401" s="335">
        <v>2.7781508723510338</v>
      </c>
      <c r="J3401" s="335" t="s">
        <v>9171</v>
      </c>
      <c r="K3401" s="335" t="s">
        <v>10706</v>
      </c>
      <c r="O3401" s="44" t="s">
        <v>98</v>
      </c>
      <c r="P3401" s="75" t="s">
        <v>5336</v>
      </c>
    </row>
    <row r="3402" spans="1:16" s="335" customFormat="1" ht="13" customHeight="1" x14ac:dyDescent="0.15">
      <c r="A3402" s="44">
        <v>3401</v>
      </c>
      <c r="B3402" s="215" t="s">
        <v>6</v>
      </c>
      <c r="C3402" s="215">
        <v>24</v>
      </c>
      <c r="D3402" s="335" t="s">
        <v>10395</v>
      </c>
      <c r="E3402" s="335" t="s">
        <v>9633</v>
      </c>
      <c r="F3402" s="335">
        <v>2550</v>
      </c>
      <c r="G3402" s="335">
        <v>610.00032020117976</v>
      </c>
      <c r="H3402" s="335">
        <v>3.406540180433955</v>
      </c>
      <c r="I3402" s="335">
        <v>2.7853300629805524</v>
      </c>
      <c r="J3402" s="335" t="s">
        <v>9650</v>
      </c>
      <c r="K3402" s="335" t="s">
        <v>10706</v>
      </c>
      <c r="O3402" s="44" t="s">
        <v>98</v>
      </c>
      <c r="P3402" s="75" t="s">
        <v>5336</v>
      </c>
    </row>
    <row r="3403" spans="1:16" s="335" customFormat="1" ht="13" customHeight="1" x14ac:dyDescent="0.15">
      <c r="A3403" s="44">
        <v>3402</v>
      </c>
      <c r="B3403" s="215" t="s">
        <v>6</v>
      </c>
      <c r="C3403" s="215">
        <v>24</v>
      </c>
      <c r="D3403" s="335" t="s">
        <v>10395</v>
      </c>
      <c r="E3403" s="335" t="s">
        <v>9633</v>
      </c>
      <c r="F3403" s="335">
        <v>2570</v>
      </c>
      <c r="G3403" s="335">
        <v>639.99985256519244</v>
      </c>
      <c r="H3403" s="335">
        <v>3.4099331233312946</v>
      </c>
      <c r="I3403" s="335">
        <v>2.806179873936808</v>
      </c>
      <c r="J3403" s="335" t="s">
        <v>9650</v>
      </c>
      <c r="K3403" s="335" t="s">
        <v>10706</v>
      </c>
      <c r="O3403" s="44" t="s">
        <v>98</v>
      </c>
      <c r="P3403" s="75" t="s">
        <v>5336</v>
      </c>
    </row>
    <row r="3404" spans="1:16" s="335" customFormat="1" ht="13" customHeight="1" x14ac:dyDescent="0.15">
      <c r="A3404" s="44">
        <v>3403</v>
      </c>
      <c r="B3404" s="215" t="s">
        <v>6</v>
      </c>
      <c r="C3404" s="215">
        <v>24</v>
      </c>
      <c r="D3404" s="335" t="s">
        <v>10498</v>
      </c>
      <c r="E3404" s="337" t="s">
        <v>9058</v>
      </c>
      <c r="F3404" s="335">
        <v>2660</v>
      </c>
      <c r="G3404" s="335">
        <v>600.99956816358826</v>
      </c>
      <c r="H3404" s="335">
        <v>3.424881636631067</v>
      </c>
      <c r="I3404" s="335">
        <v>2.7788741599490989</v>
      </c>
      <c r="J3404" s="335" t="s">
        <v>9823</v>
      </c>
      <c r="K3404" s="335" t="s">
        <v>10706</v>
      </c>
      <c r="O3404" s="44" t="s">
        <v>98</v>
      </c>
      <c r="P3404" s="75" t="s">
        <v>5336</v>
      </c>
    </row>
    <row r="3405" spans="1:16" s="335" customFormat="1" ht="13" customHeight="1" x14ac:dyDescent="0.15">
      <c r="A3405" s="44">
        <v>3404</v>
      </c>
      <c r="B3405" s="215" t="s">
        <v>6</v>
      </c>
      <c r="C3405" s="215">
        <v>24</v>
      </c>
      <c r="D3405" s="335" t="s">
        <v>10498</v>
      </c>
      <c r="E3405" s="337" t="s">
        <v>10230</v>
      </c>
      <c r="F3405" s="335">
        <v>2670</v>
      </c>
      <c r="G3405" s="335">
        <v>334.99994721189438</v>
      </c>
      <c r="H3405" s="335">
        <v>3.4265112613645745</v>
      </c>
      <c r="I3405" s="335">
        <v>2.5250447386022636</v>
      </c>
      <c r="J3405" s="335" t="s">
        <v>9895</v>
      </c>
      <c r="K3405" s="335" t="s">
        <v>10706</v>
      </c>
      <c r="O3405" s="44" t="s">
        <v>98</v>
      </c>
      <c r="P3405" s="75" t="s">
        <v>5336</v>
      </c>
    </row>
    <row r="3406" spans="1:16" s="335" customFormat="1" ht="13" customHeight="1" x14ac:dyDescent="0.15">
      <c r="A3406" s="44">
        <v>3405</v>
      </c>
      <c r="B3406" s="215" t="s">
        <v>6</v>
      </c>
      <c r="C3406" s="215">
        <v>24</v>
      </c>
      <c r="D3406" s="335" t="s">
        <v>10395</v>
      </c>
      <c r="E3406" s="335" t="s">
        <v>9633</v>
      </c>
      <c r="F3406" s="335">
        <v>2810</v>
      </c>
      <c r="G3406" s="335">
        <v>699.99932414574744</v>
      </c>
      <c r="H3406" s="335">
        <v>3.4487063199050798</v>
      </c>
      <c r="I3406" s="335">
        <v>2.8450976207000935</v>
      </c>
      <c r="J3406" s="335" t="s">
        <v>9340</v>
      </c>
      <c r="K3406" s="335" t="s">
        <v>10706</v>
      </c>
      <c r="O3406" s="44" t="s">
        <v>98</v>
      </c>
      <c r="P3406" s="75" t="s">
        <v>5336</v>
      </c>
    </row>
    <row r="3407" spans="1:16" s="335" customFormat="1" ht="13" customHeight="1" x14ac:dyDescent="0.15">
      <c r="A3407" s="44">
        <v>3406</v>
      </c>
      <c r="B3407" s="215" t="s">
        <v>6</v>
      </c>
      <c r="C3407" s="215">
        <v>24</v>
      </c>
      <c r="D3407" s="335" t="s">
        <v>10395</v>
      </c>
      <c r="E3407" s="335" t="s">
        <v>9633</v>
      </c>
      <c r="F3407" s="335">
        <v>3040</v>
      </c>
      <c r="G3407" s="335">
        <v>760.00039432617939</v>
      </c>
      <c r="H3407" s="335">
        <v>3.4828735836087534</v>
      </c>
      <c r="I3407" s="335">
        <v>2.8808138176145275</v>
      </c>
      <c r="J3407" s="335" t="s">
        <v>9171</v>
      </c>
      <c r="K3407" s="335" t="s">
        <v>10706</v>
      </c>
      <c r="O3407" s="44" t="s">
        <v>98</v>
      </c>
      <c r="P3407" s="75" t="s">
        <v>5336</v>
      </c>
    </row>
    <row r="3408" spans="1:16" s="335" customFormat="1" ht="13" customHeight="1" x14ac:dyDescent="0.15">
      <c r="A3408" s="44">
        <v>3407</v>
      </c>
      <c r="B3408" s="215" t="s">
        <v>6</v>
      </c>
      <c r="C3408" s="215">
        <v>24</v>
      </c>
      <c r="D3408" s="335" t="s">
        <v>10498</v>
      </c>
      <c r="E3408" s="335" t="s">
        <v>9806</v>
      </c>
      <c r="F3408" s="335">
        <v>7299.9999999996289</v>
      </c>
      <c r="G3408" s="335">
        <v>2500.0031129907429</v>
      </c>
      <c r="H3408" s="335">
        <v>3.8633228601204337</v>
      </c>
      <c r="I3408" s="335">
        <v>3.3979405494535815</v>
      </c>
      <c r="J3408" s="335" t="s">
        <v>9484</v>
      </c>
      <c r="K3408" s="335" t="s">
        <v>10706</v>
      </c>
      <c r="O3408" s="44" t="s">
        <v>98</v>
      </c>
      <c r="P3408" s="75" t="s">
        <v>5336</v>
      </c>
    </row>
    <row r="3409" spans="1:16" ht="13" customHeight="1" x14ac:dyDescent="0.15">
      <c r="A3409" s="44">
        <v>3408</v>
      </c>
      <c r="B3409" s="215" t="s">
        <v>6</v>
      </c>
      <c r="C3409" s="215">
        <v>25</v>
      </c>
      <c r="D3409" s="334" t="s">
        <v>7386</v>
      </c>
      <c r="E3409" s="334" t="s">
        <v>5872</v>
      </c>
      <c r="F3409" s="75">
        <v>3.200368594586517</v>
      </c>
      <c r="G3409" s="75">
        <v>20.3516675636691</v>
      </c>
      <c r="H3409" s="75">
        <v>0.50519999999999987</v>
      </c>
      <c r="I3409" s="75">
        <v>1.3086</v>
      </c>
      <c r="J3409" s="44" t="s">
        <v>21</v>
      </c>
      <c r="K3409" s="334" t="s">
        <v>10815</v>
      </c>
      <c r="L3409" s="215">
        <v>34.316666666666649</v>
      </c>
      <c r="M3409" s="215">
        <v>-84.86666666666666</v>
      </c>
      <c r="O3409" s="44" t="s">
        <v>99</v>
      </c>
      <c r="P3409" s="75" t="s">
        <v>10818</v>
      </c>
    </row>
    <row r="3410" spans="1:16" ht="13" customHeight="1" x14ac:dyDescent="0.15">
      <c r="A3410" s="44">
        <v>3409</v>
      </c>
      <c r="B3410" s="215" t="s">
        <v>6</v>
      </c>
      <c r="C3410" s="215">
        <v>25</v>
      </c>
      <c r="D3410" s="334" t="s">
        <v>7387</v>
      </c>
      <c r="E3410" s="334" t="s">
        <v>5872</v>
      </c>
      <c r="F3410" s="75">
        <v>1.6002948219489956</v>
      </c>
      <c r="G3410" s="75">
        <v>10.449608026382393</v>
      </c>
      <c r="H3410" s="75">
        <v>0.20419999999999996</v>
      </c>
      <c r="I3410" s="75">
        <v>1.0190999999999999</v>
      </c>
      <c r="J3410" s="44" t="s">
        <v>21</v>
      </c>
      <c r="K3410" s="334" t="s">
        <v>10815</v>
      </c>
      <c r="L3410" s="215">
        <v>34.316666666666649</v>
      </c>
      <c r="M3410" s="215">
        <v>-84.86666666666666</v>
      </c>
      <c r="O3410" s="44" t="s">
        <v>99</v>
      </c>
      <c r="P3410" s="75" t="s">
        <v>10818</v>
      </c>
    </row>
    <row r="3411" spans="1:16" ht="13" customHeight="1" x14ac:dyDescent="0.15">
      <c r="A3411" s="44">
        <v>3410</v>
      </c>
      <c r="B3411" s="215" t="s">
        <v>6</v>
      </c>
      <c r="C3411" s="215">
        <v>25</v>
      </c>
      <c r="D3411" s="334" t="s">
        <v>5771</v>
      </c>
      <c r="E3411" s="334" t="s">
        <v>5935</v>
      </c>
      <c r="F3411" s="75">
        <v>85.290370307056705</v>
      </c>
      <c r="G3411" s="75">
        <v>89.90834429518037</v>
      </c>
      <c r="H3411" s="75">
        <v>1.9309000000000001</v>
      </c>
      <c r="I3411" s="75">
        <v>1.9538000000000002</v>
      </c>
      <c r="J3411" s="44" t="s">
        <v>21</v>
      </c>
      <c r="K3411" s="334" t="s">
        <v>10815</v>
      </c>
      <c r="L3411" s="215">
        <v>48.15</v>
      </c>
      <c r="M3411" s="215">
        <v>9.6666666666666696</v>
      </c>
      <c r="O3411" s="44" t="s">
        <v>99</v>
      </c>
      <c r="P3411" s="75" t="s">
        <v>10782</v>
      </c>
    </row>
    <row r="3412" spans="1:16" ht="13" customHeight="1" x14ac:dyDescent="0.15">
      <c r="A3412" s="44">
        <v>3411</v>
      </c>
      <c r="B3412" s="215" t="s">
        <v>6</v>
      </c>
      <c r="C3412" s="215">
        <v>25</v>
      </c>
      <c r="D3412" s="334" t="s">
        <v>5727</v>
      </c>
      <c r="E3412" s="334" t="s">
        <v>7027</v>
      </c>
      <c r="F3412" s="75">
        <v>18.318925649537437</v>
      </c>
      <c r="G3412" s="75">
        <v>126.99891189181123</v>
      </c>
      <c r="H3412" s="75">
        <v>1.2629000000000001</v>
      </c>
      <c r="I3412" s="75">
        <v>2.1038000000000001</v>
      </c>
      <c r="J3412" s="44" t="s">
        <v>21</v>
      </c>
      <c r="K3412" s="334" t="s">
        <v>10721</v>
      </c>
      <c r="L3412" s="215">
        <v>-44.983333333333327</v>
      </c>
      <c r="M3412" s="215">
        <v>168.81666666666669</v>
      </c>
      <c r="O3412" s="44" t="s">
        <v>99</v>
      </c>
      <c r="P3412" s="75" t="s">
        <v>11157</v>
      </c>
    </row>
    <row r="3413" spans="1:16" ht="13" customHeight="1" x14ac:dyDescent="0.15">
      <c r="A3413" s="44">
        <v>3412</v>
      </c>
      <c r="B3413" s="215" t="s">
        <v>6</v>
      </c>
      <c r="C3413" s="215">
        <v>25</v>
      </c>
      <c r="D3413" s="334" t="s">
        <v>7128</v>
      </c>
      <c r="E3413" s="334" t="s">
        <v>7282</v>
      </c>
      <c r="F3413" s="75">
        <v>6.2144113916684757E-2</v>
      </c>
      <c r="G3413" s="75">
        <v>0.46708938748255657</v>
      </c>
      <c r="H3413" s="75">
        <v>-1.2066000000000001</v>
      </c>
      <c r="I3413" s="75">
        <v>-0.33060000000000006</v>
      </c>
      <c r="J3413" s="44" t="s">
        <v>21</v>
      </c>
      <c r="K3413" s="334" t="s">
        <v>10385</v>
      </c>
      <c r="L3413" s="215">
        <v>67</v>
      </c>
      <c r="M3413" s="215">
        <v>-33</v>
      </c>
      <c r="O3413" s="44" t="s">
        <v>99</v>
      </c>
      <c r="P3413" s="75" t="s">
        <v>10832</v>
      </c>
    </row>
    <row r="3414" spans="1:16" ht="13" customHeight="1" x14ac:dyDescent="0.15">
      <c r="A3414" s="44">
        <v>3413</v>
      </c>
      <c r="B3414" s="215" t="s">
        <v>6</v>
      </c>
      <c r="C3414" s="215">
        <v>25</v>
      </c>
      <c r="D3414" s="334" t="s">
        <v>7408</v>
      </c>
      <c r="E3414" s="334" t="s">
        <v>7282</v>
      </c>
      <c r="F3414" s="75">
        <v>8.8776904941173431E-3</v>
      </c>
      <c r="G3414" s="75">
        <v>0.16300465239848416</v>
      </c>
      <c r="H3414" s="75">
        <v>-2.0517000000000003</v>
      </c>
      <c r="I3414" s="75">
        <v>-0.78780000000000039</v>
      </c>
      <c r="J3414" s="44" t="s">
        <v>21</v>
      </c>
      <c r="K3414" s="334" t="s">
        <v>10385</v>
      </c>
      <c r="L3414" s="215">
        <v>67</v>
      </c>
      <c r="M3414" s="215">
        <v>-33</v>
      </c>
      <c r="O3414" s="44" t="s">
        <v>99</v>
      </c>
      <c r="P3414" s="75" t="s">
        <v>10832</v>
      </c>
    </row>
    <row r="3415" spans="1:16" ht="13" customHeight="1" x14ac:dyDescent="0.15">
      <c r="A3415" s="44">
        <v>3414</v>
      </c>
      <c r="B3415" s="215" t="s">
        <v>6</v>
      </c>
      <c r="C3415" s="215">
        <v>25</v>
      </c>
      <c r="D3415" s="334" t="s">
        <v>7609</v>
      </c>
      <c r="E3415" s="334" t="s">
        <v>7282</v>
      </c>
      <c r="F3415" s="75">
        <v>0.10651235816613792</v>
      </c>
      <c r="G3415" s="75">
        <v>0.29000133690540675</v>
      </c>
      <c r="H3415" s="75">
        <v>-0.97259999999999991</v>
      </c>
      <c r="I3415" s="75">
        <v>-0.53760000000000019</v>
      </c>
      <c r="J3415" s="44" t="s">
        <v>21</v>
      </c>
      <c r="K3415" s="334" t="s">
        <v>10385</v>
      </c>
      <c r="L3415" s="215">
        <v>67</v>
      </c>
      <c r="M3415" s="215">
        <v>-33</v>
      </c>
      <c r="O3415" s="44" t="s">
        <v>99</v>
      </c>
      <c r="P3415" s="75" t="s">
        <v>10832</v>
      </c>
    </row>
    <row r="3416" spans="1:16" ht="13" customHeight="1" x14ac:dyDescent="0.15">
      <c r="A3416" s="44">
        <v>3415</v>
      </c>
      <c r="B3416" s="215" t="s">
        <v>6</v>
      </c>
      <c r="C3416" s="215">
        <v>25</v>
      </c>
      <c r="D3416" s="334" t="s">
        <v>5243</v>
      </c>
      <c r="E3416" s="334" t="s">
        <v>6012</v>
      </c>
      <c r="F3416" s="75">
        <v>15.226496955679373</v>
      </c>
      <c r="G3416" s="75">
        <v>67.003887380775623</v>
      </c>
      <c r="H3416" s="75">
        <v>1.1826000000000001</v>
      </c>
      <c r="I3416" s="75">
        <v>1.8261000000000001</v>
      </c>
      <c r="J3416" s="44" t="s">
        <v>21</v>
      </c>
      <c r="K3416" s="334" t="s">
        <v>10815</v>
      </c>
      <c r="L3416" s="215">
        <v>13.666666666666671</v>
      </c>
      <c r="M3416" s="215">
        <v>14</v>
      </c>
      <c r="O3416" s="44" t="s">
        <v>99</v>
      </c>
      <c r="P3416" s="75" t="s">
        <v>10582</v>
      </c>
    </row>
    <row r="3417" spans="1:16" ht="13" customHeight="1" x14ac:dyDescent="0.15">
      <c r="A3417" s="44">
        <v>3416</v>
      </c>
      <c r="B3417" s="215" t="s">
        <v>6</v>
      </c>
      <c r="C3417" s="215">
        <v>25</v>
      </c>
      <c r="D3417" s="334" t="s">
        <v>7350</v>
      </c>
      <c r="E3417" s="334" t="s">
        <v>6012</v>
      </c>
      <c r="F3417" s="75">
        <v>17.198873412382419</v>
      </c>
      <c r="G3417" s="75">
        <v>43.003123363054463</v>
      </c>
      <c r="H3417" s="75">
        <v>1.2355</v>
      </c>
      <c r="I3417" s="75">
        <v>1.6335000000000002</v>
      </c>
      <c r="J3417" s="44" t="s">
        <v>21</v>
      </c>
      <c r="K3417" s="334" t="s">
        <v>10815</v>
      </c>
      <c r="L3417" s="215">
        <v>13.666666666666671</v>
      </c>
      <c r="M3417" s="215">
        <v>14</v>
      </c>
      <c r="O3417" s="44" t="s">
        <v>99</v>
      </c>
      <c r="P3417" s="75" t="s">
        <v>10582</v>
      </c>
    </row>
    <row r="3418" spans="1:16" ht="13" customHeight="1" x14ac:dyDescent="0.15">
      <c r="A3418" s="44">
        <v>3417</v>
      </c>
      <c r="B3418" s="215" t="s">
        <v>6</v>
      </c>
      <c r="C3418" s="215">
        <v>25</v>
      </c>
      <c r="D3418" s="334" t="s">
        <v>6948</v>
      </c>
      <c r="E3418" s="334" t="s">
        <v>6012</v>
      </c>
      <c r="F3418" s="75">
        <v>21.537733556621767</v>
      </c>
      <c r="G3418" s="75">
        <v>56.001543876155694</v>
      </c>
      <c r="H3418" s="75">
        <v>1.3331999999999999</v>
      </c>
      <c r="I3418" s="75">
        <v>1.7482</v>
      </c>
      <c r="J3418" s="44" t="s">
        <v>21</v>
      </c>
      <c r="K3418" s="334" t="s">
        <v>10815</v>
      </c>
      <c r="L3418" s="215">
        <v>13.666666666666671</v>
      </c>
      <c r="M3418" s="215">
        <v>14</v>
      </c>
      <c r="O3418" s="44" t="s">
        <v>99</v>
      </c>
      <c r="P3418" s="75" t="s">
        <v>10582</v>
      </c>
    </row>
    <row r="3419" spans="1:16" ht="13" customHeight="1" x14ac:dyDescent="0.15">
      <c r="A3419" s="44">
        <v>3418</v>
      </c>
      <c r="B3419" s="215" t="s">
        <v>6</v>
      </c>
      <c r="C3419" s="215">
        <v>25</v>
      </c>
      <c r="D3419" s="334" t="s">
        <v>7608</v>
      </c>
      <c r="E3419" s="334" t="s">
        <v>6012</v>
      </c>
      <c r="F3419" s="75">
        <v>200.81678041839868</v>
      </c>
      <c r="G3419" s="75">
        <v>77.001644435687268</v>
      </c>
      <c r="H3419" s="75">
        <v>2.3028</v>
      </c>
      <c r="I3419" s="75">
        <v>1.8865000000000001</v>
      </c>
      <c r="J3419" s="44" t="s">
        <v>21</v>
      </c>
      <c r="K3419" s="334" t="s">
        <v>10385</v>
      </c>
      <c r="L3419" s="215">
        <v>13.666666666666671</v>
      </c>
      <c r="M3419" s="215">
        <v>14</v>
      </c>
      <c r="O3419" s="44" t="s">
        <v>99</v>
      </c>
      <c r="P3419" s="75" t="s">
        <v>10582</v>
      </c>
    </row>
    <row r="3420" spans="1:16" ht="13" customHeight="1" x14ac:dyDescent="0.15">
      <c r="A3420" s="44">
        <v>3419</v>
      </c>
      <c r="B3420" s="215" t="s">
        <v>6</v>
      </c>
      <c r="C3420" s="215">
        <v>25</v>
      </c>
      <c r="D3420" s="334" t="s">
        <v>7361</v>
      </c>
      <c r="E3420" s="334" t="s">
        <v>6012</v>
      </c>
      <c r="F3420" s="75">
        <v>24.137928693729616</v>
      </c>
      <c r="G3420" s="75">
        <v>139.99096265683437</v>
      </c>
      <c r="H3420" s="75">
        <v>1.3827</v>
      </c>
      <c r="I3420" s="75">
        <v>2.1461000000000001</v>
      </c>
      <c r="J3420" s="44" t="s">
        <v>21</v>
      </c>
      <c r="K3420" s="334" t="s">
        <v>10815</v>
      </c>
      <c r="L3420" s="215">
        <v>13.666666666666671</v>
      </c>
      <c r="M3420" s="215">
        <v>14</v>
      </c>
      <c r="O3420" s="44" t="s">
        <v>99</v>
      </c>
      <c r="P3420" s="75" t="s">
        <v>10582</v>
      </c>
    </row>
    <row r="3421" spans="1:16" ht="13" customHeight="1" x14ac:dyDescent="0.15">
      <c r="A3421" s="44">
        <v>3420</v>
      </c>
      <c r="B3421" s="215" t="s">
        <v>6</v>
      </c>
      <c r="C3421" s="215">
        <v>25</v>
      </c>
      <c r="D3421" s="334" t="s">
        <v>7396</v>
      </c>
      <c r="E3421" s="334" t="s">
        <v>6012</v>
      </c>
      <c r="F3421" s="75">
        <v>237.02818991297809</v>
      </c>
      <c r="G3421" s="75">
        <v>148.01304730208236</v>
      </c>
      <c r="H3421" s="75">
        <v>2.3748</v>
      </c>
      <c r="I3421" s="75">
        <v>2.1703000000000001</v>
      </c>
      <c r="J3421" s="44" t="s">
        <v>21</v>
      </c>
      <c r="K3421" s="334" t="s">
        <v>10385</v>
      </c>
      <c r="L3421" s="215">
        <v>13.666666666666671</v>
      </c>
      <c r="M3421" s="215">
        <v>14</v>
      </c>
      <c r="O3421" s="44" t="s">
        <v>99</v>
      </c>
      <c r="P3421" s="75" t="s">
        <v>10582</v>
      </c>
    </row>
    <row r="3422" spans="1:16" ht="13" customHeight="1" x14ac:dyDescent="0.15">
      <c r="A3422" s="44">
        <v>3421</v>
      </c>
      <c r="B3422" s="215" t="s">
        <v>6</v>
      </c>
      <c r="C3422" s="215">
        <v>25</v>
      </c>
      <c r="D3422" s="334" t="s">
        <v>7280</v>
      </c>
      <c r="E3422" s="334" t="s">
        <v>5767</v>
      </c>
      <c r="F3422" s="75">
        <v>0.26001595631652707</v>
      </c>
      <c r="G3422" s="75">
        <v>1.1000185275062209</v>
      </c>
      <c r="H3422" s="75">
        <v>-0.58499999999999996</v>
      </c>
      <c r="I3422" s="75">
        <v>4.1399999999999999E-2</v>
      </c>
      <c r="J3422" s="44" t="s">
        <v>21</v>
      </c>
      <c r="K3422" s="334" t="s">
        <v>10385</v>
      </c>
      <c r="L3422" s="215">
        <v>74.066666666666663</v>
      </c>
      <c r="M3422" s="215">
        <v>-94.883333333333326</v>
      </c>
      <c r="O3422" s="44" t="s">
        <v>99</v>
      </c>
      <c r="P3422" s="75" t="s">
        <v>11154</v>
      </c>
    </row>
    <row r="3423" spans="1:16" ht="13" customHeight="1" x14ac:dyDescent="0.15">
      <c r="A3423" s="44">
        <v>3422</v>
      </c>
      <c r="B3423" s="215" t="s">
        <v>6</v>
      </c>
      <c r="C3423" s="215">
        <v>25</v>
      </c>
      <c r="D3423" s="334" t="s">
        <v>7506</v>
      </c>
      <c r="E3423" s="334" t="s">
        <v>5767</v>
      </c>
      <c r="F3423" s="75">
        <v>1.0202344872220628</v>
      </c>
      <c r="G3423" s="75">
        <v>1.8001139604180108</v>
      </c>
      <c r="H3423" s="75">
        <v>8.6999999999998814E-3</v>
      </c>
      <c r="I3423" s="75">
        <v>0.25529999999999992</v>
      </c>
      <c r="J3423" s="44" t="s">
        <v>21</v>
      </c>
      <c r="K3423" s="334" t="s">
        <v>10815</v>
      </c>
      <c r="L3423" s="215">
        <v>74.066666666666663</v>
      </c>
      <c r="M3423" s="215">
        <v>-94.883333333333326</v>
      </c>
      <c r="O3423" s="44" t="s">
        <v>99</v>
      </c>
      <c r="P3423" s="75" t="s">
        <v>11154</v>
      </c>
    </row>
    <row r="3424" spans="1:16" ht="13" customHeight="1" x14ac:dyDescent="0.15">
      <c r="A3424" s="44">
        <v>3423</v>
      </c>
      <c r="B3424" s="215" t="s">
        <v>6</v>
      </c>
      <c r="C3424" s="215">
        <v>25</v>
      </c>
      <c r="D3424" s="334" t="s">
        <v>7464</v>
      </c>
      <c r="E3424" s="334" t="s">
        <v>5767</v>
      </c>
      <c r="F3424" s="75">
        <v>6.4565422903465463E-3</v>
      </c>
      <c r="G3424" s="75">
        <v>2.9998531811907907E-2</v>
      </c>
      <c r="H3424" s="75">
        <v>-2.19</v>
      </c>
      <c r="I3424" s="75">
        <v>-1.5229000000000001</v>
      </c>
      <c r="J3424" s="44" t="s">
        <v>21</v>
      </c>
      <c r="K3424" s="334" t="s">
        <v>10385</v>
      </c>
      <c r="L3424" s="215">
        <v>74.066666666666663</v>
      </c>
      <c r="M3424" s="215">
        <v>-94.883333333333326</v>
      </c>
      <c r="O3424" s="44" t="s">
        <v>99</v>
      </c>
      <c r="P3424" s="75" t="s">
        <v>11154</v>
      </c>
    </row>
    <row r="3425" spans="1:16" ht="13" customHeight="1" x14ac:dyDescent="0.15">
      <c r="A3425" s="44">
        <v>3424</v>
      </c>
      <c r="B3425" s="215" t="s">
        <v>6</v>
      </c>
      <c r="C3425" s="215">
        <v>25</v>
      </c>
      <c r="D3425" s="334" t="s">
        <v>7278</v>
      </c>
      <c r="E3425" s="334" t="s">
        <v>5767</v>
      </c>
      <c r="F3425" s="75">
        <v>0.53002944883579572</v>
      </c>
      <c r="G3425" s="75">
        <v>1.8001139604180108</v>
      </c>
      <c r="H3425" s="75">
        <v>-0.27570000000000006</v>
      </c>
      <c r="I3425" s="75">
        <v>0.25529999999999992</v>
      </c>
      <c r="J3425" s="44" t="s">
        <v>21</v>
      </c>
      <c r="K3425" s="334" t="s">
        <v>10815</v>
      </c>
      <c r="L3425" s="215">
        <v>74.066666666666663</v>
      </c>
      <c r="M3425" s="215">
        <v>-94.883333333333326</v>
      </c>
      <c r="O3425" s="44" t="s">
        <v>99</v>
      </c>
      <c r="P3425" s="75" t="s">
        <v>11154</v>
      </c>
    </row>
    <row r="3426" spans="1:16" ht="13" customHeight="1" x14ac:dyDescent="0.15">
      <c r="A3426" s="44">
        <v>3425</v>
      </c>
      <c r="B3426" s="215" t="s">
        <v>6</v>
      </c>
      <c r="C3426" s="215">
        <v>25</v>
      </c>
      <c r="D3426" s="334" t="s">
        <v>7548</v>
      </c>
      <c r="E3426" s="334" t="s">
        <v>5767</v>
      </c>
      <c r="F3426" s="75">
        <v>1.1402497875611683</v>
      </c>
      <c r="G3426" s="75">
        <v>0.94015616880356967</v>
      </c>
      <c r="H3426" s="75">
        <v>5.6999999999999877E-2</v>
      </c>
      <c r="I3426" s="75">
        <v>-2.6800000000000004E-2</v>
      </c>
      <c r="J3426" s="44" t="s">
        <v>21</v>
      </c>
      <c r="K3426" s="334" t="s">
        <v>10815</v>
      </c>
      <c r="L3426" s="215">
        <v>74.066666666666663</v>
      </c>
      <c r="M3426" s="215">
        <v>-94.883333333333326</v>
      </c>
      <c r="O3426" s="44" t="s">
        <v>99</v>
      </c>
      <c r="P3426" s="75" t="s">
        <v>11154</v>
      </c>
    </row>
    <row r="3427" spans="1:16" ht="13" customHeight="1" x14ac:dyDescent="0.15">
      <c r="A3427" s="44">
        <v>3426</v>
      </c>
      <c r="B3427" s="215" t="s">
        <v>6</v>
      </c>
      <c r="C3427" s="215">
        <v>25</v>
      </c>
      <c r="D3427" s="334" t="s">
        <v>6959</v>
      </c>
      <c r="E3427" s="334" t="s">
        <v>5767</v>
      </c>
      <c r="F3427" s="75">
        <v>0.2300382208287019</v>
      </c>
      <c r="G3427" s="75">
        <v>0.55004725286763334</v>
      </c>
      <c r="H3427" s="75">
        <v>-0.6382000000000001</v>
      </c>
      <c r="I3427" s="75">
        <v>-0.25960000000000027</v>
      </c>
      <c r="J3427" s="44" t="s">
        <v>21</v>
      </c>
      <c r="K3427" s="334" t="s">
        <v>10385</v>
      </c>
      <c r="L3427" s="215">
        <v>74.066666666666663</v>
      </c>
      <c r="M3427" s="215">
        <v>-94.883333333333326</v>
      </c>
      <c r="O3427" s="44" t="s">
        <v>99</v>
      </c>
      <c r="P3427" s="75" t="s">
        <v>11154</v>
      </c>
    </row>
    <row r="3428" spans="1:16" ht="13" customHeight="1" x14ac:dyDescent="0.15">
      <c r="A3428" s="44">
        <v>3427</v>
      </c>
      <c r="B3428" s="215" t="s">
        <v>6</v>
      </c>
      <c r="C3428" s="215">
        <v>25</v>
      </c>
      <c r="D3428" s="334" t="s">
        <v>6108</v>
      </c>
      <c r="E3428" s="334" t="s">
        <v>5780</v>
      </c>
      <c r="F3428" s="75">
        <v>0.95697369458765758</v>
      </c>
      <c r="G3428" s="75">
        <v>10</v>
      </c>
      <c r="H3428" s="75">
        <v>-1.9099999999999954E-2</v>
      </c>
      <c r="I3428" s="75">
        <v>1</v>
      </c>
      <c r="J3428" s="44" t="s">
        <v>21</v>
      </c>
      <c r="K3428" s="334" t="s">
        <v>10815</v>
      </c>
      <c r="L3428" s="215">
        <v>-38.1</v>
      </c>
      <c r="M3428" s="215">
        <v>143.61666666666667</v>
      </c>
      <c r="O3428" s="44" t="s">
        <v>99</v>
      </c>
      <c r="P3428" s="75" t="s">
        <v>11155</v>
      </c>
    </row>
    <row r="3429" spans="1:16" ht="13" customHeight="1" x14ac:dyDescent="0.15">
      <c r="A3429" s="44">
        <v>3428</v>
      </c>
      <c r="B3429" s="215" t="s">
        <v>6</v>
      </c>
      <c r="C3429" s="215">
        <v>25</v>
      </c>
      <c r="D3429" s="334" t="s">
        <v>5846</v>
      </c>
      <c r="E3429" s="334" t="s">
        <v>5845</v>
      </c>
      <c r="F3429" s="75">
        <v>28.701196364644385</v>
      </c>
      <c r="G3429" s="75">
        <v>52.504919867476268</v>
      </c>
      <c r="H3429" s="75">
        <v>1.4579</v>
      </c>
      <c r="I3429" s="75">
        <v>1.7202000000000002</v>
      </c>
      <c r="J3429" s="44" t="s">
        <v>21</v>
      </c>
      <c r="K3429" s="334" t="s">
        <v>10815</v>
      </c>
      <c r="L3429" s="215">
        <v>45</v>
      </c>
      <c r="M3429" s="215">
        <v>-84</v>
      </c>
      <c r="O3429" s="44" t="s">
        <v>99</v>
      </c>
      <c r="P3429" s="75" t="s">
        <v>11156</v>
      </c>
    </row>
    <row r="3430" spans="1:16" ht="13" customHeight="1" x14ac:dyDescent="0.15">
      <c r="A3430" s="44">
        <v>3429</v>
      </c>
      <c r="B3430" s="215" t="s">
        <v>6</v>
      </c>
      <c r="C3430" s="215">
        <v>25</v>
      </c>
      <c r="D3430" s="334" t="s">
        <v>7734</v>
      </c>
      <c r="E3430" s="334" t="s">
        <v>5847</v>
      </c>
      <c r="F3430" s="75">
        <v>12.220810223250565</v>
      </c>
      <c r="G3430" s="75">
        <v>12.000518202042656</v>
      </c>
      <c r="H3430" s="75">
        <v>1.0871</v>
      </c>
      <c r="I3430" s="75">
        <v>1.0791999999999999</v>
      </c>
      <c r="J3430" s="44" t="s">
        <v>21</v>
      </c>
      <c r="K3430" s="334" t="s">
        <v>10540</v>
      </c>
      <c r="L3430" s="215">
        <v>57.65</v>
      </c>
      <c r="M3430" s="215">
        <v>12.233333333333329</v>
      </c>
      <c r="O3430" s="44" t="s">
        <v>99</v>
      </c>
      <c r="P3430" s="75" t="s">
        <v>11144</v>
      </c>
    </row>
    <row r="3431" spans="1:16" ht="13" customHeight="1" x14ac:dyDescent="0.15">
      <c r="A3431" s="44">
        <v>3430</v>
      </c>
      <c r="B3431" s="215" t="s">
        <v>6</v>
      </c>
      <c r="C3431" s="215">
        <v>25</v>
      </c>
      <c r="D3431" s="334" t="s">
        <v>7156</v>
      </c>
      <c r="E3431" s="334" t="s">
        <v>5847</v>
      </c>
      <c r="F3431" s="75">
        <v>90.970378147799039</v>
      </c>
      <c r="G3431" s="75">
        <v>252.23189341824298</v>
      </c>
      <c r="H3431" s="75">
        <v>1.9589000000000001</v>
      </c>
      <c r="I3431" s="75">
        <v>2.4018000000000002</v>
      </c>
      <c r="J3431" s="44" t="s">
        <v>21</v>
      </c>
      <c r="K3431" s="334" t="s">
        <v>10540</v>
      </c>
      <c r="L3431" s="215">
        <v>57.65</v>
      </c>
      <c r="M3431" s="215">
        <v>12.233333333333329</v>
      </c>
      <c r="O3431" s="44" t="s">
        <v>99</v>
      </c>
      <c r="P3431" s="75" t="s">
        <v>11144</v>
      </c>
    </row>
    <row r="3432" spans="1:16" ht="13" customHeight="1" x14ac:dyDescent="0.15">
      <c r="A3432" s="44">
        <v>3431</v>
      </c>
      <c r="B3432" s="215" t="s">
        <v>6</v>
      </c>
      <c r="C3432" s="215">
        <v>25</v>
      </c>
      <c r="D3432" s="334" t="s">
        <v>7312</v>
      </c>
      <c r="E3432" s="334" t="s">
        <v>5847</v>
      </c>
      <c r="F3432" s="75">
        <v>2.8510182675039095</v>
      </c>
      <c r="G3432" s="75">
        <v>80.445174855213295</v>
      </c>
      <c r="H3432" s="75">
        <v>0.45500000000000002</v>
      </c>
      <c r="I3432" s="75">
        <v>1.9055000000000002</v>
      </c>
      <c r="J3432" s="44" t="s">
        <v>21</v>
      </c>
      <c r="K3432" s="334" t="s">
        <v>10541</v>
      </c>
      <c r="L3432" s="215">
        <v>57.65</v>
      </c>
      <c r="M3432" s="215">
        <v>12.233333333333329</v>
      </c>
      <c r="O3432" s="44" t="s">
        <v>99</v>
      </c>
      <c r="P3432" s="75" t="s">
        <v>11144</v>
      </c>
    </row>
    <row r="3433" spans="1:16" ht="13" customHeight="1" x14ac:dyDescent="0.15">
      <c r="A3433" s="44">
        <v>3432</v>
      </c>
      <c r="B3433" s="215" t="s">
        <v>6</v>
      </c>
      <c r="C3433" s="215">
        <v>25</v>
      </c>
      <c r="D3433" s="334" t="s">
        <v>7285</v>
      </c>
      <c r="E3433" s="334" t="s">
        <v>5847</v>
      </c>
      <c r="F3433" s="75">
        <v>10</v>
      </c>
      <c r="G3433" s="75">
        <v>69.694739635632089</v>
      </c>
      <c r="H3433" s="75">
        <v>1</v>
      </c>
      <c r="I3433" s="75">
        <v>1.8431999999999999</v>
      </c>
      <c r="J3433" s="44" t="s">
        <v>21</v>
      </c>
      <c r="K3433" s="334" t="s">
        <v>10721</v>
      </c>
      <c r="L3433" s="215">
        <v>57.65</v>
      </c>
      <c r="M3433" s="215">
        <v>12.233333333333329</v>
      </c>
      <c r="O3433" s="44" t="s">
        <v>99</v>
      </c>
      <c r="P3433" s="75" t="s">
        <v>11144</v>
      </c>
    </row>
    <row r="3434" spans="1:16" ht="13" customHeight="1" x14ac:dyDescent="0.15">
      <c r="A3434" s="44">
        <v>3433</v>
      </c>
      <c r="B3434" s="215" t="s">
        <v>6</v>
      </c>
      <c r="C3434" s="215">
        <v>25</v>
      </c>
      <c r="D3434" s="334" t="s">
        <v>7269</v>
      </c>
      <c r="E3434" s="334" t="s">
        <v>5847</v>
      </c>
      <c r="F3434" s="75">
        <v>5.9020108017184434</v>
      </c>
      <c r="G3434" s="75">
        <v>17.959738131969193</v>
      </c>
      <c r="H3434" s="75">
        <v>0.77099999999999991</v>
      </c>
      <c r="I3434" s="75">
        <v>1.2543</v>
      </c>
      <c r="J3434" s="44" t="s">
        <v>21</v>
      </c>
      <c r="K3434" s="334" t="s">
        <v>10541</v>
      </c>
      <c r="L3434" s="215">
        <v>57.65</v>
      </c>
      <c r="M3434" s="215">
        <v>12.233333333333329</v>
      </c>
      <c r="O3434" s="44" t="s">
        <v>99</v>
      </c>
      <c r="P3434" s="75" t="s">
        <v>11144</v>
      </c>
    </row>
    <row r="3435" spans="1:16" ht="13" customHeight="1" x14ac:dyDescent="0.15">
      <c r="A3435" s="44">
        <v>3434</v>
      </c>
      <c r="B3435" s="215" t="s">
        <v>6</v>
      </c>
      <c r="C3435" s="215">
        <v>25</v>
      </c>
      <c r="D3435" s="334" t="s">
        <v>7270</v>
      </c>
      <c r="E3435" s="334" t="s">
        <v>5847</v>
      </c>
      <c r="F3435" s="75">
        <v>2.8510182675039095</v>
      </c>
      <c r="G3435" s="75">
        <v>3.6897759857015031</v>
      </c>
      <c r="H3435" s="75">
        <v>0.45500000000000002</v>
      </c>
      <c r="I3435" s="75">
        <v>0.56699999999999995</v>
      </c>
      <c r="J3435" s="44" t="s">
        <v>21</v>
      </c>
      <c r="K3435" s="334" t="s">
        <v>10541</v>
      </c>
      <c r="L3435" s="215">
        <v>57.65</v>
      </c>
      <c r="M3435" s="215">
        <v>12.233333333333329</v>
      </c>
      <c r="O3435" s="44" t="s">
        <v>99</v>
      </c>
      <c r="P3435" s="75" t="s">
        <v>11144</v>
      </c>
    </row>
    <row r="3436" spans="1:16" ht="13" customHeight="1" x14ac:dyDescent="0.15">
      <c r="A3436" s="44">
        <v>3435</v>
      </c>
      <c r="B3436" s="215" t="s">
        <v>6</v>
      </c>
      <c r="C3436" s="215">
        <v>25</v>
      </c>
      <c r="D3436" s="334" t="s">
        <v>5615</v>
      </c>
      <c r="E3436" s="334" t="s">
        <v>5475</v>
      </c>
      <c r="F3436" s="75">
        <v>5.591135275705601</v>
      </c>
      <c r="G3436" s="75">
        <v>223.97523451784213</v>
      </c>
      <c r="H3436" s="75">
        <v>0.74750000000000005</v>
      </c>
      <c r="I3436" s="75">
        <v>2.3502000000000001</v>
      </c>
      <c r="J3436" s="44" t="s">
        <v>21</v>
      </c>
      <c r="K3436" s="334" t="s">
        <v>10385</v>
      </c>
      <c r="L3436" s="215">
        <v>0</v>
      </c>
      <c r="M3436" s="215">
        <v>30.2</v>
      </c>
      <c r="O3436" s="44" t="s">
        <v>99</v>
      </c>
      <c r="P3436" s="75" t="s">
        <v>10781</v>
      </c>
    </row>
    <row r="3437" spans="1:16" ht="13" customHeight="1" x14ac:dyDescent="0.15">
      <c r="A3437" s="44">
        <v>3436</v>
      </c>
      <c r="B3437" s="215" t="s">
        <v>6</v>
      </c>
      <c r="C3437" s="215">
        <v>25</v>
      </c>
      <c r="D3437" s="334" t="s">
        <v>7648</v>
      </c>
      <c r="E3437" s="334" t="s">
        <v>5728</v>
      </c>
      <c r="F3437" s="75">
        <v>0.90011914710318686</v>
      </c>
      <c r="G3437" s="75">
        <v>48.495339049834186</v>
      </c>
      <c r="H3437" s="75">
        <v>-4.5700000000000136E-2</v>
      </c>
      <c r="I3437" s="75">
        <v>1.6857000000000002</v>
      </c>
      <c r="J3437" s="44" t="s">
        <v>21</v>
      </c>
      <c r="K3437" s="334" t="s">
        <v>10385</v>
      </c>
      <c r="L3437" s="215">
        <v>36</v>
      </c>
      <c r="M3437" s="215">
        <v>140.25</v>
      </c>
      <c r="O3437" s="44" t="s">
        <v>99</v>
      </c>
      <c r="P3437" s="75" t="s">
        <v>11158</v>
      </c>
    </row>
    <row r="3438" spans="1:16" ht="13" customHeight="1" x14ac:dyDescent="0.15">
      <c r="A3438" s="44">
        <v>3437</v>
      </c>
      <c r="B3438" s="215" t="s">
        <v>6</v>
      </c>
      <c r="C3438" s="215">
        <v>25</v>
      </c>
      <c r="D3438" s="334" t="s">
        <v>7773</v>
      </c>
      <c r="E3438" s="334" t="s">
        <v>5728</v>
      </c>
      <c r="F3438" s="75">
        <v>1.9002030025772323</v>
      </c>
      <c r="G3438" s="75">
        <v>15.900105282148649</v>
      </c>
      <c r="H3438" s="75">
        <v>0.27879999999999994</v>
      </c>
      <c r="I3438" s="75">
        <v>1.2014</v>
      </c>
      <c r="J3438" s="44" t="s">
        <v>21</v>
      </c>
      <c r="K3438" s="334" t="s">
        <v>10385</v>
      </c>
      <c r="L3438" s="215">
        <v>36</v>
      </c>
      <c r="M3438" s="215">
        <v>140.25</v>
      </c>
      <c r="O3438" s="44" t="s">
        <v>99</v>
      </c>
      <c r="P3438" s="75" t="s">
        <v>11158</v>
      </c>
    </row>
    <row r="3439" spans="1:16" ht="13" customHeight="1" x14ac:dyDescent="0.15">
      <c r="A3439" s="44">
        <v>3438</v>
      </c>
      <c r="B3439" s="215" t="s">
        <v>6</v>
      </c>
      <c r="C3439" s="215">
        <v>25</v>
      </c>
      <c r="D3439" s="334" t="s">
        <v>7774</v>
      </c>
      <c r="E3439" s="334" t="s">
        <v>5728</v>
      </c>
      <c r="F3439" s="75">
        <v>4.2004904339619937</v>
      </c>
      <c r="G3439" s="75">
        <v>172.18685749860083</v>
      </c>
      <c r="H3439" s="75">
        <v>0.62329999999999997</v>
      </c>
      <c r="I3439" s="75">
        <v>2.2360000000000002</v>
      </c>
      <c r="J3439" s="44" t="s">
        <v>21</v>
      </c>
      <c r="K3439" s="334" t="s">
        <v>10385</v>
      </c>
      <c r="L3439" s="215">
        <v>36</v>
      </c>
      <c r="M3439" s="215">
        <v>140.25</v>
      </c>
      <c r="O3439" s="44" t="s">
        <v>99</v>
      </c>
      <c r="P3439" s="75" t="s">
        <v>11158</v>
      </c>
    </row>
    <row r="3440" spans="1:16" ht="13" customHeight="1" x14ac:dyDescent="0.15">
      <c r="A3440" s="44">
        <v>3439</v>
      </c>
      <c r="B3440" s="215" t="s">
        <v>6</v>
      </c>
      <c r="C3440" s="215">
        <v>25</v>
      </c>
      <c r="D3440" s="334" t="s">
        <v>7488</v>
      </c>
      <c r="E3440" s="334" t="s">
        <v>5728</v>
      </c>
      <c r="F3440" s="75">
        <v>2.1003902808214319</v>
      </c>
      <c r="G3440" s="75">
        <v>111.40379873306185</v>
      </c>
      <c r="H3440" s="75">
        <v>0.32229999999999998</v>
      </c>
      <c r="I3440" s="75">
        <v>2.0468999999999999</v>
      </c>
      <c r="J3440" s="44" t="s">
        <v>21</v>
      </c>
      <c r="K3440" s="334" t="s">
        <v>10385</v>
      </c>
      <c r="L3440" s="215">
        <v>36</v>
      </c>
      <c r="M3440" s="215">
        <v>140.25</v>
      </c>
      <c r="O3440" s="44" t="s">
        <v>99</v>
      </c>
      <c r="P3440" s="75" t="s">
        <v>11158</v>
      </c>
    </row>
    <row r="3441" spans="1:16" ht="13" customHeight="1" x14ac:dyDescent="0.15">
      <c r="A3441" s="44">
        <v>3440</v>
      </c>
      <c r="B3441" s="215" t="s">
        <v>6</v>
      </c>
      <c r="C3441" s="215">
        <v>25</v>
      </c>
      <c r="D3441" s="334" t="s">
        <v>7200</v>
      </c>
      <c r="E3441" s="334" t="s">
        <v>5728</v>
      </c>
      <c r="F3441" s="75">
        <v>1.1000185275062209</v>
      </c>
      <c r="G3441" s="75">
        <v>31.996317673183505</v>
      </c>
      <c r="H3441" s="75">
        <v>4.1399999999999999E-2</v>
      </c>
      <c r="I3441" s="75">
        <v>1.5051000000000001</v>
      </c>
      <c r="J3441" s="44" t="s">
        <v>21</v>
      </c>
      <c r="K3441" s="334" t="s">
        <v>10385</v>
      </c>
      <c r="L3441" s="215">
        <v>36</v>
      </c>
      <c r="M3441" s="215">
        <v>140.25</v>
      </c>
      <c r="O3441" s="44" t="s">
        <v>99</v>
      </c>
      <c r="P3441" s="75" t="s">
        <v>11158</v>
      </c>
    </row>
    <row r="3442" spans="1:16" ht="13" customHeight="1" x14ac:dyDescent="0.15">
      <c r="A3442" s="44">
        <v>3441</v>
      </c>
      <c r="B3442" s="215" t="s">
        <v>6</v>
      </c>
      <c r="C3442" s="215">
        <v>25</v>
      </c>
      <c r="D3442" s="334" t="s">
        <v>5863</v>
      </c>
      <c r="E3442" s="334" t="s">
        <v>5631</v>
      </c>
      <c r="F3442" s="75">
        <v>150.00301904559484</v>
      </c>
      <c r="G3442" s="75">
        <v>600.06735386411674</v>
      </c>
      <c r="H3442" s="75">
        <v>2.1760999999999999</v>
      </c>
      <c r="I3442" s="75">
        <v>2.7782</v>
      </c>
      <c r="J3442" s="44" t="s">
        <v>21</v>
      </c>
      <c r="K3442" s="334" t="s">
        <v>10385</v>
      </c>
      <c r="L3442" s="215">
        <v>32.816666666666649</v>
      </c>
      <c r="M3442" s="215">
        <v>35.366666666666653</v>
      </c>
      <c r="O3442" s="44" t="s">
        <v>99</v>
      </c>
      <c r="P3442" s="75" t="s">
        <v>11159</v>
      </c>
    </row>
    <row r="3443" spans="1:16" ht="13" customHeight="1" x14ac:dyDescent="0.15">
      <c r="A3443" s="44">
        <v>3442</v>
      </c>
      <c r="B3443" s="215" t="s">
        <v>6</v>
      </c>
      <c r="C3443" s="215">
        <v>25</v>
      </c>
      <c r="D3443" s="334" t="s">
        <v>7128</v>
      </c>
      <c r="E3443" s="334" t="s">
        <v>5694</v>
      </c>
      <c r="F3443" s="75">
        <v>7.8000969371649978E-2</v>
      </c>
      <c r="G3443" s="75">
        <v>2.695876543557445</v>
      </c>
      <c r="H3443" s="75">
        <v>-1.1079000000000003</v>
      </c>
      <c r="I3443" s="75">
        <v>0.43069999999999992</v>
      </c>
      <c r="J3443" s="44" t="s">
        <v>21</v>
      </c>
      <c r="K3443" s="334" t="s">
        <v>10385</v>
      </c>
      <c r="L3443" s="215">
        <v>65</v>
      </c>
      <c r="M3443" s="215">
        <v>35</v>
      </c>
      <c r="O3443" s="44" t="s">
        <v>99</v>
      </c>
      <c r="P3443" s="75" t="s">
        <v>10798</v>
      </c>
    </row>
    <row r="3444" spans="1:16" ht="13" customHeight="1" x14ac:dyDescent="0.15">
      <c r="A3444" s="44">
        <v>3443</v>
      </c>
      <c r="B3444" s="215" t="s">
        <v>6</v>
      </c>
      <c r="C3444" s="215">
        <v>25</v>
      </c>
      <c r="D3444" s="334" t="s">
        <v>7209</v>
      </c>
      <c r="E3444" s="334" t="s">
        <v>5694</v>
      </c>
      <c r="F3444" s="75">
        <v>0.2300382208287019</v>
      </c>
      <c r="G3444" s="75">
        <v>8.0371116221539829</v>
      </c>
      <c r="H3444" s="75">
        <v>-0.6382000000000001</v>
      </c>
      <c r="I3444" s="75">
        <v>0.90510000000000002</v>
      </c>
      <c r="J3444" s="44" t="s">
        <v>21</v>
      </c>
      <c r="K3444" s="334" t="s">
        <v>10385</v>
      </c>
      <c r="L3444" s="215">
        <v>65</v>
      </c>
      <c r="M3444" s="215">
        <v>35</v>
      </c>
      <c r="O3444" s="44" t="s">
        <v>99</v>
      </c>
      <c r="P3444" s="75" t="s">
        <v>10798</v>
      </c>
    </row>
    <row r="3445" spans="1:16" ht="13" customHeight="1" x14ac:dyDescent="0.15">
      <c r="A3445" s="44">
        <v>3444</v>
      </c>
      <c r="B3445" s="215" t="s">
        <v>6</v>
      </c>
      <c r="C3445" s="215">
        <v>25</v>
      </c>
      <c r="D3445" s="334" t="s">
        <v>7708</v>
      </c>
      <c r="E3445" s="334" t="s">
        <v>5694</v>
      </c>
      <c r="F3445" s="75">
        <v>0.20003224078650375</v>
      </c>
      <c r="G3445" s="75">
        <v>3.3962527259040836</v>
      </c>
      <c r="H3445" s="75">
        <v>-0.6989000000000003</v>
      </c>
      <c r="I3445" s="75">
        <v>0.53099999999999992</v>
      </c>
      <c r="J3445" s="44" t="s">
        <v>21</v>
      </c>
      <c r="K3445" s="334" t="s">
        <v>10385</v>
      </c>
      <c r="L3445" s="215">
        <v>65</v>
      </c>
      <c r="M3445" s="215">
        <v>35</v>
      </c>
      <c r="O3445" s="44" t="s">
        <v>99</v>
      </c>
      <c r="P3445" s="75" t="s">
        <v>10798</v>
      </c>
    </row>
    <row r="3446" spans="1:16" ht="13" customHeight="1" x14ac:dyDescent="0.15">
      <c r="A3446" s="44">
        <v>3445</v>
      </c>
      <c r="B3446" s="215" t="s">
        <v>6</v>
      </c>
      <c r="C3446" s="215">
        <v>25</v>
      </c>
      <c r="D3446" s="334" t="s">
        <v>7283</v>
      </c>
      <c r="E3446" s="334" t="s">
        <v>5694</v>
      </c>
      <c r="F3446" s="75">
        <v>6.7003887380775564E-3</v>
      </c>
      <c r="G3446" s="75">
        <v>0.11824968703831036</v>
      </c>
      <c r="H3446" s="75">
        <v>-2.1739000000000002</v>
      </c>
      <c r="I3446" s="75">
        <v>-0.92720000000000036</v>
      </c>
      <c r="J3446" s="44" t="s">
        <v>21</v>
      </c>
      <c r="K3446" s="334" t="s">
        <v>10542</v>
      </c>
      <c r="L3446" s="215">
        <v>65</v>
      </c>
      <c r="M3446" s="215">
        <v>35</v>
      </c>
      <c r="O3446" s="44" t="s">
        <v>99</v>
      </c>
      <c r="P3446" s="75" t="s">
        <v>10798</v>
      </c>
    </row>
    <row r="3447" spans="1:16" ht="13" customHeight="1" x14ac:dyDescent="0.15">
      <c r="A3447" s="44">
        <v>3446</v>
      </c>
      <c r="B3447" s="215" t="s">
        <v>6</v>
      </c>
      <c r="C3447" s="215">
        <v>25</v>
      </c>
      <c r="D3447" s="334" t="s">
        <v>7041</v>
      </c>
      <c r="E3447" s="334" t="s">
        <v>5694</v>
      </c>
      <c r="F3447" s="75">
        <v>0.13001695780332895</v>
      </c>
      <c r="G3447" s="75">
        <v>1.7737810056943306</v>
      </c>
      <c r="H3447" s="75">
        <v>-0.88600000000000023</v>
      </c>
      <c r="I3447" s="75">
        <v>0.24889999999999993</v>
      </c>
      <c r="J3447" s="44" t="s">
        <v>21</v>
      </c>
      <c r="K3447" s="334" t="s">
        <v>10385</v>
      </c>
      <c r="L3447" s="215">
        <v>65</v>
      </c>
      <c r="M3447" s="215">
        <v>35</v>
      </c>
      <c r="O3447" s="44" t="s">
        <v>99</v>
      </c>
      <c r="P3447" s="75" t="s">
        <v>10798</v>
      </c>
    </row>
    <row r="3448" spans="1:16" ht="13" customHeight="1" x14ac:dyDescent="0.15">
      <c r="A3448" s="44">
        <v>3447</v>
      </c>
      <c r="B3448" s="215" t="s">
        <v>6</v>
      </c>
      <c r="C3448" s="215">
        <v>25</v>
      </c>
      <c r="D3448" s="334" t="s">
        <v>7094</v>
      </c>
      <c r="E3448" s="334" t="s">
        <v>5694</v>
      </c>
      <c r="F3448" s="75">
        <v>7.7001644435687105E-2</v>
      </c>
      <c r="G3448" s="75">
        <v>0.52023551868730378</v>
      </c>
      <c r="H3448" s="75">
        <v>-1.1135000000000004</v>
      </c>
      <c r="I3448" s="75">
        <v>-0.28380000000000005</v>
      </c>
      <c r="J3448" s="44" t="s">
        <v>21</v>
      </c>
      <c r="K3448" s="334" t="s">
        <v>10542</v>
      </c>
      <c r="L3448" s="215">
        <v>65</v>
      </c>
      <c r="M3448" s="215">
        <v>35</v>
      </c>
      <c r="O3448" s="44" t="s">
        <v>99</v>
      </c>
      <c r="P3448" s="75" t="s">
        <v>10798</v>
      </c>
    </row>
    <row r="3449" spans="1:16" ht="13" customHeight="1" x14ac:dyDescent="0.15">
      <c r="A3449" s="44">
        <v>3448</v>
      </c>
      <c r="B3449" s="215" t="s">
        <v>6</v>
      </c>
      <c r="C3449" s="215">
        <v>25</v>
      </c>
      <c r="D3449" s="334" t="s">
        <v>7463</v>
      </c>
      <c r="E3449" s="334" t="s">
        <v>5694</v>
      </c>
      <c r="F3449" s="75">
        <v>0.17001999536423562</v>
      </c>
      <c r="G3449" s="75">
        <v>8.5861802223359849</v>
      </c>
      <c r="H3449" s="75">
        <v>-0.76950000000000029</v>
      </c>
      <c r="I3449" s="75">
        <v>0.93379999999999996</v>
      </c>
      <c r="J3449" s="44" t="s">
        <v>21</v>
      </c>
      <c r="K3449" s="334" t="s">
        <v>10385</v>
      </c>
      <c r="L3449" s="215">
        <v>65</v>
      </c>
      <c r="M3449" s="215">
        <v>35</v>
      </c>
      <c r="O3449" s="44" t="s">
        <v>99</v>
      </c>
      <c r="P3449" s="75" t="s">
        <v>10798</v>
      </c>
    </row>
    <row r="3450" spans="1:16" ht="13" customHeight="1" x14ac:dyDescent="0.15">
      <c r="A3450" s="44">
        <v>3449</v>
      </c>
      <c r="B3450" s="215" t="s">
        <v>6</v>
      </c>
      <c r="C3450" s="215">
        <v>25</v>
      </c>
      <c r="D3450" s="334" t="s">
        <v>7463</v>
      </c>
      <c r="E3450" s="334" t="s">
        <v>5359</v>
      </c>
      <c r="F3450" s="75">
        <v>0.2300382208287019</v>
      </c>
      <c r="G3450" s="75">
        <v>10.952165553667365</v>
      </c>
      <c r="H3450" s="75">
        <v>-0.6382000000000001</v>
      </c>
      <c r="I3450" s="75">
        <v>1.0395000000000001</v>
      </c>
      <c r="J3450" s="44" t="s">
        <v>21</v>
      </c>
      <c r="K3450" s="334" t="s">
        <v>10385</v>
      </c>
      <c r="L3450" s="215">
        <v>65</v>
      </c>
      <c r="M3450" s="215">
        <v>35</v>
      </c>
      <c r="O3450" s="44" t="s">
        <v>99</v>
      </c>
      <c r="P3450" s="75" t="s">
        <v>10999</v>
      </c>
    </row>
    <row r="3451" spans="1:16" ht="13" customHeight="1" x14ac:dyDescent="0.15">
      <c r="A3451" s="44">
        <v>3450</v>
      </c>
      <c r="B3451" s="215" t="s">
        <v>6</v>
      </c>
      <c r="C3451" s="215">
        <v>25</v>
      </c>
      <c r="D3451" s="334" t="s">
        <v>7128</v>
      </c>
      <c r="E3451" s="334" t="s">
        <v>5359</v>
      </c>
      <c r="F3451" s="75">
        <v>0.1</v>
      </c>
      <c r="G3451" s="75">
        <v>3.6416650657321359</v>
      </c>
      <c r="H3451" s="75">
        <v>-1</v>
      </c>
      <c r="I3451" s="75">
        <v>0.56130000000000002</v>
      </c>
      <c r="J3451" s="44" t="s">
        <v>21</v>
      </c>
      <c r="K3451" s="334" t="s">
        <v>10385</v>
      </c>
      <c r="L3451" s="215">
        <v>65</v>
      </c>
      <c r="M3451" s="215">
        <v>35</v>
      </c>
      <c r="O3451" s="44" t="s">
        <v>99</v>
      </c>
      <c r="P3451" s="75" t="s">
        <v>10999</v>
      </c>
    </row>
    <row r="3452" spans="1:16" ht="13" customHeight="1" x14ac:dyDescent="0.15">
      <c r="A3452" s="44">
        <v>3451</v>
      </c>
      <c r="B3452" s="215" t="s">
        <v>6</v>
      </c>
      <c r="C3452" s="215">
        <v>25</v>
      </c>
      <c r="D3452" s="334" t="s">
        <v>7209</v>
      </c>
      <c r="E3452" s="334" t="s">
        <v>5359</v>
      </c>
      <c r="F3452" s="75">
        <v>6.700388738077552E-2</v>
      </c>
      <c r="G3452" s="75">
        <v>1.3396766874259352</v>
      </c>
      <c r="H3452" s="75">
        <v>-1.1739000000000004</v>
      </c>
      <c r="I3452" s="75">
        <v>0.12700000000000003</v>
      </c>
      <c r="J3452" s="44" t="s">
        <v>21</v>
      </c>
      <c r="K3452" s="334" t="s">
        <v>10385</v>
      </c>
      <c r="L3452" s="215">
        <v>65</v>
      </c>
      <c r="M3452" s="215">
        <v>35</v>
      </c>
      <c r="O3452" s="44" t="s">
        <v>99</v>
      </c>
      <c r="P3452" s="75" t="s">
        <v>10999</v>
      </c>
    </row>
    <row r="3453" spans="1:16" ht="13" customHeight="1" x14ac:dyDescent="0.15">
      <c r="A3453" s="44">
        <v>3452</v>
      </c>
      <c r="B3453" s="215" t="s">
        <v>6</v>
      </c>
      <c r="C3453" s="215">
        <v>25</v>
      </c>
      <c r="D3453" s="334" t="s">
        <v>7463</v>
      </c>
      <c r="E3453" s="334" t="s">
        <v>5359</v>
      </c>
      <c r="F3453" s="75">
        <v>6.700388738077552E-2</v>
      </c>
      <c r="G3453" s="75">
        <v>3.2055311387004366</v>
      </c>
      <c r="H3453" s="75">
        <v>-1.1739000000000004</v>
      </c>
      <c r="I3453" s="75">
        <v>0.50590000000000002</v>
      </c>
      <c r="J3453" s="44" t="s">
        <v>21</v>
      </c>
      <c r="K3453" s="334" t="s">
        <v>10385</v>
      </c>
      <c r="L3453" s="215">
        <v>65</v>
      </c>
      <c r="M3453" s="215">
        <v>35</v>
      </c>
      <c r="O3453" s="44" t="s">
        <v>99</v>
      </c>
      <c r="P3453" s="75" t="s">
        <v>10999</v>
      </c>
    </row>
    <row r="3454" spans="1:16" ht="13" customHeight="1" x14ac:dyDescent="0.15">
      <c r="A3454" s="44">
        <v>3453</v>
      </c>
      <c r="B3454" s="215" t="s">
        <v>6</v>
      </c>
      <c r="C3454" s="215">
        <v>25</v>
      </c>
      <c r="D3454" s="334" t="s">
        <v>7708</v>
      </c>
      <c r="E3454" s="334" t="s">
        <v>5359</v>
      </c>
      <c r="F3454" s="75">
        <v>1.6703212258150399E-2</v>
      </c>
      <c r="G3454" s="75">
        <v>0.35850894827655472</v>
      </c>
      <c r="H3454" s="75">
        <v>-1.7772000000000003</v>
      </c>
      <c r="I3454" s="75">
        <v>-0.44550000000000023</v>
      </c>
      <c r="J3454" s="44" t="s">
        <v>21</v>
      </c>
      <c r="K3454" s="334" t="s">
        <v>10385</v>
      </c>
      <c r="L3454" s="215">
        <v>65</v>
      </c>
      <c r="M3454" s="215">
        <v>35</v>
      </c>
      <c r="O3454" s="44" t="s">
        <v>99</v>
      </c>
      <c r="P3454" s="75" t="s">
        <v>10999</v>
      </c>
    </row>
    <row r="3455" spans="1:16" ht="13" customHeight="1" x14ac:dyDescent="0.15">
      <c r="A3455" s="44">
        <v>3454</v>
      </c>
      <c r="B3455" s="215" t="s">
        <v>6</v>
      </c>
      <c r="C3455" s="215">
        <v>25</v>
      </c>
      <c r="D3455" s="334" t="s">
        <v>7257</v>
      </c>
      <c r="E3455" s="334" t="s">
        <v>5593</v>
      </c>
      <c r="F3455" s="75">
        <v>2.2604765184683417</v>
      </c>
      <c r="G3455" s="75">
        <v>5.5004725286763385</v>
      </c>
      <c r="H3455" s="75">
        <v>0.3541999999999999</v>
      </c>
      <c r="I3455" s="75">
        <v>0.74039999999999995</v>
      </c>
      <c r="J3455" s="44" t="s">
        <v>21</v>
      </c>
      <c r="K3455" s="334" t="s">
        <v>10540</v>
      </c>
      <c r="L3455" s="215">
        <v>63.25</v>
      </c>
      <c r="M3455" s="215">
        <v>10.43333333333333</v>
      </c>
      <c r="O3455" s="44" t="s">
        <v>99</v>
      </c>
      <c r="P3455" s="75" t="s">
        <v>11000</v>
      </c>
    </row>
    <row r="3456" spans="1:16" ht="13" customHeight="1" x14ac:dyDescent="0.15">
      <c r="A3456" s="44">
        <v>3455</v>
      </c>
      <c r="B3456" s="215" t="s">
        <v>6</v>
      </c>
      <c r="C3456" s="215">
        <v>25</v>
      </c>
      <c r="D3456" s="334" t="s">
        <v>7709</v>
      </c>
      <c r="E3456" s="334" t="s">
        <v>5593</v>
      </c>
      <c r="F3456" s="75">
        <v>1.190145338703855</v>
      </c>
      <c r="G3456" s="75">
        <v>3.4001650580407099</v>
      </c>
      <c r="H3456" s="75">
        <v>7.5600000000000001E-2</v>
      </c>
      <c r="I3456" s="75">
        <v>0.53149999999999986</v>
      </c>
      <c r="J3456" s="44" t="s">
        <v>21</v>
      </c>
      <c r="K3456" s="334" t="s">
        <v>10540</v>
      </c>
      <c r="L3456" s="215">
        <v>63.25</v>
      </c>
      <c r="M3456" s="215">
        <v>10.43333333333333</v>
      </c>
      <c r="O3456" s="44" t="s">
        <v>99</v>
      </c>
      <c r="P3456" s="75" t="s">
        <v>11000</v>
      </c>
    </row>
    <row r="3457" spans="1:16" ht="13" customHeight="1" x14ac:dyDescent="0.15">
      <c r="A3457" s="44">
        <v>3456</v>
      </c>
      <c r="B3457" s="215" t="s">
        <v>6</v>
      </c>
      <c r="C3457" s="215">
        <v>25</v>
      </c>
      <c r="D3457" s="334" t="s">
        <v>7764</v>
      </c>
      <c r="E3457" s="334" t="s">
        <v>5593</v>
      </c>
      <c r="F3457" s="75">
        <v>1.190145338703855</v>
      </c>
      <c r="G3457" s="75">
        <v>3.4001650580407099</v>
      </c>
      <c r="H3457" s="75">
        <v>7.5600000000000001E-2</v>
      </c>
      <c r="I3457" s="75">
        <v>0.53149999999999986</v>
      </c>
      <c r="J3457" s="44" t="s">
        <v>21</v>
      </c>
      <c r="K3457" s="334" t="s">
        <v>10721</v>
      </c>
      <c r="L3457" s="215">
        <v>63.25</v>
      </c>
      <c r="M3457" s="215">
        <v>10.43333333333333</v>
      </c>
      <c r="O3457" s="44" t="s">
        <v>99</v>
      </c>
      <c r="P3457" s="75" t="s">
        <v>11000</v>
      </c>
    </row>
    <row r="3458" spans="1:16" ht="13" customHeight="1" x14ac:dyDescent="0.15">
      <c r="A3458" s="44">
        <v>3457</v>
      </c>
      <c r="B3458" s="215" t="s">
        <v>6</v>
      </c>
      <c r="C3458" s="215">
        <v>25</v>
      </c>
      <c r="D3458" s="334" t="s">
        <v>7764</v>
      </c>
      <c r="E3458" s="334" t="s">
        <v>5593</v>
      </c>
      <c r="F3458" s="75">
        <v>2.2604765184683417</v>
      </c>
      <c r="G3458" s="75">
        <v>5.5004725286763385</v>
      </c>
      <c r="H3458" s="75">
        <v>0.3541999999999999</v>
      </c>
      <c r="I3458" s="75">
        <v>0.74039999999999995</v>
      </c>
      <c r="J3458" s="44" t="s">
        <v>21</v>
      </c>
      <c r="K3458" s="334" t="s">
        <v>10721</v>
      </c>
      <c r="L3458" s="215">
        <v>63.25</v>
      </c>
      <c r="M3458" s="215">
        <v>10.43333333333333</v>
      </c>
      <c r="O3458" s="44" t="s">
        <v>99</v>
      </c>
      <c r="P3458" s="75" t="s">
        <v>11000</v>
      </c>
    </row>
    <row r="3459" spans="1:16" ht="13" customHeight="1" x14ac:dyDescent="0.15">
      <c r="A3459" s="44">
        <v>3458</v>
      </c>
      <c r="B3459" s="215" t="s">
        <v>6</v>
      </c>
      <c r="C3459" s="215">
        <v>25</v>
      </c>
      <c r="D3459" s="334" t="s">
        <v>7116</v>
      </c>
      <c r="E3459" s="334" t="s">
        <v>5848</v>
      </c>
      <c r="F3459" s="75">
        <v>0.50003453497697836</v>
      </c>
      <c r="G3459" s="75">
        <v>17.901935992650085</v>
      </c>
      <c r="H3459" s="75">
        <v>-0.3010000000000001</v>
      </c>
      <c r="I3459" s="75">
        <v>1.2529000000000001</v>
      </c>
      <c r="J3459" s="44" t="s">
        <v>21</v>
      </c>
      <c r="K3459" s="334" t="s">
        <v>10541</v>
      </c>
      <c r="L3459" s="215">
        <v>51</v>
      </c>
      <c r="M3459" s="215">
        <v>-98.133333333333326</v>
      </c>
      <c r="O3459" s="44" t="s">
        <v>99</v>
      </c>
      <c r="P3459" s="75" t="s">
        <v>10875</v>
      </c>
    </row>
    <row r="3460" spans="1:16" ht="13" customHeight="1" x14ac:dyDescent="0.15">
      <c r="A3460" s="44">
        <v>3459</v>
      </c>
      <c r="B3460" s="215" t="s">
        <v>6</v>
      </c>
      <c r="C3460" s="215">
        <v>25</v>
      </c>
      <c r="D3460" s="334" t="s">
        <v>6958</v>
      </c>
      <c r="E3460" s="334" t="s">
        <v>5848</v>
      </c>
      <c r="F3460" s="75">
        <v>2.700225286888239</v>
      </c>
      <c r="G3460" s="75">
        <v>10.099502941203198</v>
      </c>
      <c r="H3460" s="75">
        <v>0.43139999999999995</v>
      </c>
      <c r="I3460" s="75">
        <v>1.0043</v>
      </c>
      <c r="J3460" s="44" t="s">
        <v>21</v>
      </c>
      <c r="K3460" s="334" t="s">
        <v>10541</v>
      </c>
      <c r="L3460" s="215">
        <v>51</v>
      </c>
      <c r="M3460" s="215">
        <v>-98.133333333333326</v>
      </c>
      <c r="O3460" s="44" t="s">
        <v>99</v>
      </c>
      <c r="P3460" s="75" t="s">
        <v>10875</v>
      </c>
    </row>
    <row r="3461" spans="1:16" ht="13" customHeight="1" x14ac:dyDescent="0.15">
      <c r="A3461" s="44">
        <v>3460</v>
      </c>
      <c r="B3461" s="215" t="s">
        <v>6</v>
      </c>
      <c r="C3461" s="215">
        <v>25</v>
      </c>
      <c r="D3461" s="334" t="s">
        <v>7477</v>
      </c>
      <c r="E3461" s="334" t="s">
        <v>5848</v>
      </c>
      <c r="F3461" s="75">
        <v>1.6002948219489956</v>
      </c>
      <c r="G3461" s="75">
        <v>13.800664559703323</v>
      </c>
      <c r="H3461" s="75">
        <v>0.20419999999999996</v>
      </c>
      <c r="I3461" s="75">
        <v>1.1398999999999999</v>
      </c>
      <c r="J3461" s="44" t="s">
        <v>21</v>
      </c>
      <c r="K3461" s="334" t="s">
        <v>10541</v>
      </c>
      <c r="L3461" s="215">
        <v>51</v>
      </c>
      <c r="M3461" s="215">
        <v>-98.133333333333326</v>
      </c>
      <c r="O3461" s="44" t="s">
        <v>99</v>
      </c>
      <c r="P3461" s="75" t="s">
        <v>10875</v>
      </c>
    </row>
    <row r="3462" spans="1:16" ht="13" customHeight="1" x14ac:dyDescent="0.15">
      <c r="A3462" s="44">
        <v>3461</v>
      </c>
      <c r="B3462" s="215" t="s">
        <v>6</v>
      </c>
      <c r="C3462" s="215">
        <v>25</v>
      </c>
      <c r="D3462" s="334" t="s">
        <v>7335</v>
      </c>
      <c r="E3462" s="334" t="s">
        <v>5848</v>
      </c>
      <c r="F3462" s="75">
        <v>1.30016957803329</v>
      </c>
      <c r="G3462" s="75">
        <v>4.8006495124668485</v>
      </c>
      <c r="H3462" s="75">
        <v>0.11399999999999991</v>
      </c>
      <c r="I3462" s="75">
        <v>0.68129999999999991</v>
      </c>
      <c r="J3462" s="44" t="s">
        <v>21</v>
      </c>
      <c r="K3462" s="334" t="s">
        <v>10541</v>
      </c>
      <c r="L3462" s="215">
        <v>51</v>
      </c>
      <c r="M3462" s="215">
        <v>-98.133333333333326</v>
      </c>
      <c r="O3462" s="44" t="s">
        <v>99</v>
      </c>
      <c r="P3462" s="75" t="s">
        <v>10875</v>
      </c>
    </row>
    <row r="3463" spans="1:16" ht="13" customHeight="1" x14ac:dyDescent="0.15">
      <c r="A3463" s="44">
        <v>3462</v>
      </c>
      <c r="B3463" s="215" t="s">
        <v>6</v>
      </c>
      <c r="C3463" s="215">
        <v>25</v>
      </c>
      <c r="D3463" s="334" t="s">
        <v>7297</v>
      </c>
      <c r="E3463" s="334" t="s">
        <v>5848</v>
      </c>
      <c r="F3463" s="75">
        <v>1.9002030025772323</v>
      </c>
      <c r="G3463" s="75">
        <v>41.001524050661345</v>
      </c>
      <c r="H3463" s="75">
        <v>0.27879999999999994</v>
      </c>
      <c r="I3463" s="75">
        <v>1.6128</v>
      </c>
      <c r="J3463" s="44" t="s">
        <v>21</v>
      </c>
      <c r="K3463" s="334" t="s">
        <v>10541</v>
      </c>
      <c r="L3463" s="215">
        <v>51</v>
      </c>
      <c r="M3463" s="215">
        <v>-98.133333333333326</v>
      </c>
      <c r="O3463" s="44" t="s">
        <v>99</v>
      </c>
      <c r="P3463" s="75" t="s">
        <v>10875</v>
      </c>
    </row>
    <row r="3464" spans="1:16" ht="13" customHeight="1" x14ac:dyDescent="0.15">
      <c r="A3464" s="44">
        <v>3463</v>
      </c>
      <c r="B3464" s="215" t="s">
        <v>6</v>
      </c>
      <c r="C3464" s="215">
        <v>25</v>
      </c>
      <c r="D3464" s="334" t="s">
        <v>7298</v>
      </c>
      <c r="E3464" s="334" t="s">
        <v>5848</v>
      </c>
      <c r="F3464" s="75">
        <v>3.9003178447506568</v>
      </c>
      <c r="G3464" s="75">
        <v>78.704578969509896</v>
      </c>
      <c r="H3464" s="75">
        <v>0.59109999999999996</v>
      </c>
      <c r="I3464" s="75">
        <v>1.8960000000000001</v>
      </c>
      <c r="J3464" s="44" t="s">
        <v>21</v>
      </c>
      <c r="K3464" s="334" t="s">
        <v>10541</v>
      </c>
      <c r="L3464" s="215">
        <v>51</v>
      </c>
      <c r="M3464" s="215">
        <v>-98.133333333333326</v>
      </c>
      <c r="O3464" s="44" t="s">
        <v>99</v>
      </c>
      <c r="P3464" s="75" t="s">
        <v>10875</v>
      </c>
    </row>
    <row r="3465" spans="1:16" ht="13" customHeight="1" x14ac:dyDescent="0.15">
      <c r="A3465" s="44">
        <v>3464</v>
      </c>
      <c r="B3465" s="215" t="s">
        <v>6</v>
      </c>
      <c r="C3465" s="215">
        <v>25</v>
      </c>
      <c r="D3465" s="334" t="s">
        <v>7233</v>
      </c>
      <c r="E3465" s="334" t="s">
        <v>5594</v>
      </c>
      <c r="F3465" s="75">
        <v>1.8403481968461202</v>
      </c>
      <c r="G3465" s="75">
        <v>3.5002575415843395</v>
      </c>
      <c r="H3465" s="75">
        <v>0.26489999999999997</v>
      </c>
      <c r="I3465" s="75">
        <v>0.54410000000000003</v>
      </c>
      <c r="J3465" s="44" t="s">
        <v>21</v>
      </c>
      <c r="K3465" s="334" t="s">
        <v>10815</v>
      </c>
      <c r="L3465" s="215">
        <v>49.3</v>
      </c>
      <c r="M3465" s="215">
        <v>-122.55</v>
      </c>
      <c r="O3465" s="44" t="s">
        <v>99</v>
      </c>
      <c r="P3465" s="75" t="s">
        <v>10802</v>
      </c>
    </row>
    <row r="3466" spans="1:16" ht="13" customHeight="1" x14ac:dyDescent="0.15">
      <c r="A3466" s="44">
        <v>3465</v>
      </c>
      <c r="B3466" s="215" t="s">
        <v>6</v>
      </c>
      <c r="C3466" s="215">
        <v>25</v>
      </c>
      <c r="D3466" s="334" t="s">
        <v>7235</v>
      </c>
      <c r="E3466" s="334" t="s">
        <v>5594</v>
      </c>
      <c r="F3466" s="75">
        <v>3.430046439433768</v>
      </c>
      <c r="G3466" s="75">
        <v>13.561258674356459</v>
      </c>
      <c r="H3466" s="75">
        <v>0.5353</v>
      </c>
      <c r="I3466" s="75">
        <v>1.1323000000000001</v>
      </c>
      <c r="J3466" s="44" t="s">
        <v>21</v>
      </c>
      <c r="K3466" s="334" t="s">
        <v>10815</v>
      </c>
      <c r="L3466" s="215">
        <v>49.3</v>
      </c>
      <c r="M3466" s="215">
        <v>-122.55</v>
      </c>
      <c r="O3466" s="44" t="s">
        <v>99</v>
      </c>
      <c r="P3466" s="75" t="s">
        <v>10802</v>
      </c>
    </row>
    <row r="3467" spans="1:16" ht="13" customHeight="1" x14ac:dyDescent="0.15">
      <c r="A3467" s="44">
        <v>3466</v>
      </c>
      <c r="B3467" s="215" t="s">
        <v>6</v>
      </c>
      <c r="C3467" s="215">
        <v>25</v>
      </c>
      <c r="D3467" s="334" t="s">
        <v>5321</v>
      </c>
      <c r="E3467" s="334" t="s">
        <v>7437</v>
      </c>
      <c r="F3467" s="75">
        <v>0.70145529841997112</v>
      </c>
      <c r="G3467" s="75">
        <v>1.9998618696327441</v>
      </c>
      <c r="H3467" s="75">
        <v>-0.15400000000000008</v>
      </c>
      <c r="I3467" s="75">
        <v>0.30099999999999999</v>
      </c>
      <c r="J3467" s="44" t="s">
        <v>21</v>
      </c>
      <c r="K3467" s="334" t="s">
        <v>10815</v>
      </c>
      <c r="L3467" s="215">
        <v>45</v>
      </c>
      <c r="M3467" s="215">
        <v>-72.25</v>
      </c>
      <c r="O3467" s="44" t="s">
        <v>99</v>
      </c>
      <c r="P3467" s="75" t="s">
        <v>10803</v>
      </c>
    </row>
    <row r="3468" spans="1:16" ht="13" customHeight="1" x14ac:dyDescent="0.15">
      <c r="A3468" s="44">
        <v>3467</v>
      </c>
      <c r="B3468" s="215" t="s">
        <v>6</v>
      </c>
      <c r="C3468" s="215">
        <v>25</v>
      </c>
      <c r="D3468" s="334" t="s">
        <v>7343</v>
      </c>
      <c r="E3468" s="334" t="s">
        <v>7437</v>
      </c>
      <c r="F3468" s="75">
        <v>3.630780547701014</v>
      </c>
      <c r="G3468" s="75">
        <v>7.7624711662869199</v>
      </c>
      <c r="H3468" s="75">
        <v>0.56000000000000005</v>
      </c>
      <c r="I3468" s="75">
        <v>0.89</v>
      </c>
      <c r="J3468" s="44" t="s">
        <v>21</v>
      </c>
      <c r="K3468" s="334" t="s">
        <v>10815</v>
      </c>
      <c r="L3468" s="215">
        <v>45</v>
      </c>
      <c r="M3468" s="215">
        <v>-72.25</v>
      </c>
      <c r="O3468" s="44" t="s">
        <v>99</v>
      </c>
      <c r="P3468" s="75" t="s">
        <v>10803</v>
      </c>
    </row>
    <row r="3469" spans="1:16" ht="13" customHeight="1" x14ac:dyDescent="0.15">
      <c r="A3469" s="44">
        <v>3468</v>
      </c>
      <c r="B3469" s="215" t="s">
        <v>6</v>
      </c>
      <c r="C3469" s="215">
        <v>25</v>
      </c>
      <c r="D3469" s="334" t="s">
        <v>7156</v>
      </c>
      <c r="E3469" s="334" t="s">
        <v>7437</v>
      </c>
      <c r="F3469" s="75">
        <v>7.227698036021704</v>
      </c>
      <c r="G3469" s="75">
        <v>19.998618696327448</v>
      </c>
      <c r="H3469" s="75">
        <v>0.85899999999999999</v>
      </c>
      <c r="I3469" s="75">
        <v>1.3009999999999999</v>
      </c>
      <c r="J3469" s="44" t="s">
        <v>21</v>
      </c>
      <c r="K3469" s="334" t="s">
        <v>10815</v>
      </c>
      <c r="L3469" s="215">
        <v>45</v>
      </c>
      <c r="M3469" s="215">
        <v>-72.25</v>
      </c>
      <c r="O3469" s="44" t="s">
        <v>99</v>
      </c>
      <c r="P3469" s="75" t="s">
        <v>10803</v>
      </c>
    </row>
    <row r="3470" spans="1:16" ht="13" customHeight="1" x14ac:dyDescent="0.15">
      <c r="A3470" s="44">
        <v>3469</v>
      </c>
      <c r="B3470" s="215" t="s">
        <v>6</v>
      </c>
      <c r="C3470" s="215">
        <v>25</v>
      </c>
      <c r="D3470" s="334" t="s">
        <v>7365</v>
      </c>
      <c r="E3470" s="334" t="s">
        <v>5926</v>
      </c>
      <c r="F3470" s="75">
        <v>2.5298804558879278</v>
      </c>
      <c r="G3470" s="75">
        <v>45.603691595129654</v>
      </c>
      <c r="H3470" s="75">
        <v>0.4030999999999999</v>
      </c>
      <c r="I3470" s="75">
        <v>1.6590000000000003</v>
      </c>
      <c r="J3470" s="44" t="s">
        <v>21</v>
      </c>
      <c r="K3470" s="334" t="s">
        <v>10721</v>
      </c>
      <c r="L3470" s="215">
        <v>53</v>
      </c>
      <c r="M3470" s="215">
        <v>21.366666666666671</v>
      </c>
      <c r="O3470" s="44" t="s">
        <v>99</v>
      </c>
      <c r="P3470" s="75" t="s">
        <v>10804</v>
      </c>
    </row>
    <row r="3471" spans="1:16" ht="13" customHeight="1" x14ac:dyDescent="0.15">
      <c r="A3471" s="44">
        <v>3470</v>
      </c>
      <c r="B3471" s="215" t="s">
        <v>6</v>
      </c>
      <c r="C3471" s="215">
        <v>25</v>
      </c>
      <c r="D3471" s="334" t="s">
        <v>7520</v>
      </c>
      <c r="E3471" s="334" t="s">
        <v>5926</v>
      </c>
      <c r="F3471" s="75">
        <v>2.7302348129400715</v>
      </c>
      <c r="G3471" s="75">
        <v>47.851989635834059</v>
      </c>
      <c r="H3471" s="75">
        <v>0.43620000000000003</v>
      </c>
      <c r="I3471" s="75">
        <v>1.6798999999999999</v>
      </c>
      <c r="J3471" s="44" t="s">
        <v>21</v>
      </c>
      <c r="K3471" s="334" t="s">
        <v>10721</v>
      </c>
      <c r="L3471" s="215">
        <v>53</v>
      </c>
      <c r="M3471" s="215">
        <v>21.366666666666671</v>
      </c>
      <c r="O3471" s="44" t="s">
        <v>99</v>
      </c>
      <c r="P3471" s="75" t="s">
        <v>10804</v>
      </c>
    </row>
    <row r="3472" spans="1:16" ht="13" customHeight="1" x14ac:dyDescent="0.15">
      <c r="A3472" s="44">
        <v>3471</v>
      </c>
      <c r="B3472" s="215" t="s">
        <v>6</v>
      </c>
      <c r="C3472" s="215">
        <v>25</v>
      </c>
      <c r="D3472" s="334" t="s">
        <v>7463</v>
      </c>
      <c r="E3472" s="334" t="s">
        <v>5926</v>
      </c>
      <c r="F3472" s="75">
        <v>17.70108958317422</v>
      </c>
      <c r="G3472" s="75">
        <v>251.88366278417416</v>
      </c>
      <c r="H3472" s="75">
        <v>1.248</v>
      </c>
      <c r="I3472" s="75">
        <v>2.4012000000000002</v>
      </c>
      <c r="J3472" s="44" t="s">
        <v>21</v>
      </c>
      <c r="K3472" s="334" t="s">
        <v>10721</v>
      </c>
      <c r="L3472" s="215">
        <v>53</v>
      </c>
      <c r="M3472" s="215">
        <v>21.366666666666671</v>
      </c>
      <c r="O3472" s="44" t="s">
        <v>99</v>
      </c>
      <c r="P3472" s="75" t="s">
        <v>10804</v>
      </c>
    </row>
    <row r="3473" spans="1:16" ht="13" customHeight="1" x14ac:dyDescent="0.15">
      <c r="A3473" s="44">
        <v>3472</v>
      </c>
      <c r="B3473" s="215" t="s">
        <v>6</v>
      </c>
      <c r="C3473" s="215">
        <v>25</v>
      </c>
      <c r="D3473" s="334" t="s">
        <v>7128</v>
      </c>
      <c r="E3473" s="334" t="s">
        <v>5926</v>
      </c>
      <c r="F3473" s="75">
        <v>2.0497457754533981</v>
      </c>
      <c r="G3473" s="75">
        <v>121.59059957088269</v>
      </c>
      <c r="H3473" s="75">
        <v>0.31169999999999992</v>
      </c>
      <c r="I3473" s="75">
        <v>2.0849000000000002</v>
      </c>
      <c r="J3473" s="44" t="s">
        <v>21</v>
      </c>
      <c r="K3473" s="334" t="s">
        <v>10721</v>
      </c>
      <c r="L3473" s="215">
        <v>53</v>
      </c>
      <c r="M3473" s="215">
        <v>21.366666666666671</v>
      </c>
      <c r="O3473" s="44" t="s">
        <v>99</v>
      </c>
      <c r="P3473" s="75" t="s">
        <v>10804</v>
      </c>
    </row>
    <row r="3474" spans="1:16" ht="13" customHeight="1" x14ac:dyDescent="0.15">
      <c r="A3474" s="44">
        <v>3473</v>
      </c>
      <c r="B3474" s="215" t="s">
        <v>6</v>
      </c>
      <c r="C3474" s="215">
        <v>25</v>
      </c>
      <c r="D3474" s="334" t="s">
        <v>7463</v>
      </c>
      <c r="E3474" s="334" t="s">
        <v>5733</v>
      </c>
      <c r="F3474" s="75">
        <v>1.0599856845091673</v>
      </c>
      <c r="G3474" s="75">
        <v>20.165082353921306</v>
      </c>
      <c r="H3474" s="75">
        <v>2.5299999999999916E-2</v>
      </c>
      <c r="I3474" s="75">
        <v>1.3046</v>
      </c>
      <c r="J3474" s="44" t="s">
        <v>21</v>
      </c>
      <c r="K3474" s="334" t="s">
        <v>10543</v>
      </c>
      <c r="L3474" s="215">
        <v>43.95</v>
      </c>
      <c r="M3474" s="215">
        <v>-72</v>
      </c>
      <c r="O3474" s="44" t="s">
        <v>99</v>
      </c>
      <c r="P3474" s="75" t="s">
        <v>10805</v>
      </c>
    </row>
    <row r="3475" spans="1:16" ht="13" customHeight="1" x14ac:dyDescent="0.15">
      <c r="A3475" s="44">
        <v>3474</v>
      </c>
      <c r="B3475" s="215" t="s">
        <v>6</v>
      </c>
      <c r="C3475" s="215">
        <v>25</v>
      </c>
      <c r="D3475" s="334" t="s">
        <v>7209</v>
      </c>
      <c r="E3475" s="334" t="s">
        <v>5733</v>
      </c>
      <c r="F3475" s="75">
        <v>2.2599560844343745</v>
      </c>
      <c r="G3475" s="75">
        <v>9.919733392390814</v>
      </c>
      <c r="H3475" s="75">
        <v>0.35409999999999986</v>
      </c>
      <c r="I3475" s="75">
        <v>0.99649999999999994</v>
      </c>
      <c r="J3475" s="44" t="s">
        <v>21</v>
      </c>
      <c r="K3475" s="334" t="s">
        <v>10543</v>
      </c>
      <c r="L3475" s="215">
        <v>43.95</v>
      </c>
      <c r="M3475" s="215">
        <v>-72</v>
      </c>
      <c r="O3475" s="44" t="s">
        <v>99</v>
      </c>
      <c r="P3475" s="75" t="s">
        <v>10805</v>
      </c>
    </row>
    <row r="3476" spans="1:16" ht="13" customHeight="1" x14ac:dyDescent="0.15">
      <c r="A3476" s="44">
        <v>3475</v>
      </c>
      <c r="B3476" s="215" t="s">
        <v>6</v>
      </c>
      <c r="C3476" s="215">
        <v>25</v>
      </c>
      <c r="D3476" s="334" t="s">
        <v>4860</v>
      </c>
      <c r="E3476" s="334" t="s">
        <v>5733</v>
      </c>
      <c r="F3476" s="75">
        <v>0.65207867851357826</v>
      </c>
      <c r="G3476" s="75">
        <v>20.300185198596846</v>
      </c>
      <c r="H3476" s="75">
        <v>-0.18570000000000014</v>
      </c>
      <c r="I3476" s="75">
        <v>1.3075000000000001</v>
      </c>
      <c r="J3476" s="44" t="s">
        <v>21</v>
      </c>
      <c r="K3476" s="334" t="s">
        <v>10543</v>
      </c>
      <c r="L3476" s="215">
        <v>43.95</v>
      </c>
      <c r="M3476" s="215">
        <v>-72</v>
      </c>
      <c r="O3476" s="44" t="s">
        <v>99</v>
      </c>
      <c r="P3476" s="75" t="s">
        <v>10805</v>
      </c>
    </row>
    <row r="3477" spans="1:16" ht="13" customHeight="1" x14ac:dyDescent="0.15">
      <c r="A3477" s="44">
        <v>3476</v>
      </c>
      <c r="B3477" s="215" t="s">
        <v>6</v>
      </c>
      <c r="C3477" s="215">
        <v>25</v>
      </c>
      <c r="D3477" s="334" t="s">
        <v>7438</v>
      </c>
      <c r="E3477" s="334" t="s">
        <v>6011</v>
      </c>
      <c r="F3477" s="75">
        <v>37.818125611095091</v>
      </c>
      <c r="G3477" s="75">
        <v>190.58995170243651</v>
      </c>
      <c r="H3477" s="75">
        <v>1.5777000000000001</v>
      </c>
      <c r="I3477" s="75">
        <v>2.2801</v>
      </c>
      <c r="J3477" s="44" t="s">
        <v>21</v>
      </c>
      <c r="K3477" s="334" t="s">
        <v>10815</v>
      </c>
      <c r="L3477" s="215">
        <v>65.36666666666666</v>
      </c>
      <c r="M3477" s="215">
        <v>6.5833333333333339</v>
      </c>
      <c r="O3477" s="44" t="s">
        <v>99</v>
      </c>
      <c r="P3477" s="75" t="s">
        <v>10806</v>
      </c>
    </row>
    <row r="3478" spans="1:16" ht="13" customHeight="1" x14ac:dyDescent="0.15">
      <c r="A3478" s="44">
        <v>3477</v>
      </c>
      <c r="B3478" s="215" t="s">
        <v>6</v>
      </c>
      <c r="C3478" s="215">
        <v>25</v>
      </c>
      <c r="D3478" s="334" t="s">
        <v>7482</v>
      </c>
      <c r="E3478" s="334" t="s">
        <v>6011</v>
      </c>
      <c r="F3478" s="75">
        <v>46.848964916001322</v>
      </c>
      <c r="G3478" s="75">
        <v>67.003887380775623</v>
      </c>
      <c r="H3478" s="75">
        <v>1.6707000000000001</v>
      </c>
      <c r="I3478" s="75">
        <v>1.8261000000000001</v>
      </c>
      <c r="J3478" s="44" t="s">
        <v>21</v>
      </c>
      <c r="K3478" s="334" t="s">
        <v>10815</v>
      </c>
      <c r="L3478" s="215">
        <v>65.36666666666666</v>
      </c>
      <c r="M3478" s="215">
        <v>6.5833333333333339</v>
      </c>
      <c r="O3478" s="44" t="s">
        <v>99</v>
      </c>
      <c r="P3478" s="75" t="s">
        <v>10806</v>
      </c>
    </row>
    <row r="3479" spans="1:16" ht="13" customHeight="1" x14ac:dyDescent="0.15">
      <c r="A3479" s="44">
        <v>3478</v>
      </c>
      <c r="B3479" s="215" t="s">
        <v>6</v>
      </c>
      <c r="C3479" s="215">
        <v>25</v>
      </c>
      <c r="D3479" s="334" t="s">
        <v>7406</v>
      </c>
      <c r="E3479" s="334" t="s">
        <v>5014</v>
      </c>
      <c r="F3479" s="75">
        <v>15.424105957495968</v>
      </c>
      <c r="G3479" s="75">
        <v>4227.6594851624177</v>
      </c>
      <c r="H3479" s="75">
        <v>1.1881999999999999</v>
      </c>
      <c r="I3479" s="75">
        <v>3.6261000000000001</v>
      </c>
      <c r="J3479" s="44" t="s">
        <v>21</v>
      </c>
      <c r="K3479" s="334" t="s">
        <v>10385</v>
      </c>
      <c r="L3479" s="215">
        <v>-0.36666666666666697</v>
      </c>
      <c r="M3479" s="215">
        <v>36.083333333333343</v>
      </c>
      <c r="O3479" s="44" t="s">
        <v>99</v>
      </c>
      <c r="P3479" s="75" t="s">
        <v>5336</v>
      </c>
    </row>
    <row r="3480" spans="1:16" ht="13" customHeight="1" x14ac:dyDescent="0.15">
      <c r="A3480" s="44">
        <v>3479</v>
      </c>
      <c r="B3480" s="215" t="s">
        <v>6</v>
      </c>
      <c r="C3480" s="215">
        <v>25</v>
      </c>
      <c r="D3480" s="334" t="s">
        <v>7642</v>
      </c>
      <c r="E3480" s="334" t="s">
        <v>5014</v>
      </c>
      <c r="F3480" s="75">
        <v>5.8331077653942218</v>
      </c>
      <c r="G3480" s="75">
        <v>792.86637487854921</v>
      </c>
      <c r="H3480" s="75">
        <v>0.76590000000000003</v>
      </c>
      <c r="I3480" s="75">
        <v>2.8992000000000004</v>
      </c>
      <c r="J3480" s="44" t="s">
        <v>21</v>
      </c>
      <c r="K3480" s="334" t="s">
        <v>10385</v>
      </c>
      <c r="L3480" s="215">
        <v>-0.36666666666666697</v>
      </c>
      <c r="M3480" s="215">
        <v>36.083333333333343</v>
      </c>
      <c r="O3480" s="44" t="s">
        <v>99</v>
      </c>
      <c r="P3480" s="75" t="s">
        <v>5336</v>
      </c>
    </row>
    <row r="3481" spans="1:16" ht="13" customHeight="1" x14ac:dyDescent="0.15">
      <c r="A3481" s="44">
        <v>3480</v>
      </c>
      <c r="B3481" s="215" t="s">
        <v>6</v>
      </c>
      <c r="C3481" s="215">
        <v>25</v>
      </c>
      <c r="D3481" s="334" t="s">
        <v>7630</v>
      </c>
      <c r="E3481" s="334" t="s">
        <v>5014</v>
      </c>
      <c r="F3481" s="75">
        <v>29.661970592694399</v>
      </c>
      <c r="G3481" s="75">
        <v>496.82106333139188</v>
      </c>
      <c r="H3481" s="75">
        <v>1.4722</v>
      </c>
      <c r="I3481" s="75">
        <v>2.6962000000000002</v>
      </c>
      <c r="J3481" s="44" t="s">
        <v>21</v>
      </c>
      <c r="K3481" s="334" t="s">
        <v>10385</v>
      </c>
      <c r="L3481" s="215">
        <v>-0.36666666666666697</v>
      </c>
      <c r="M3481" s="215">
        <v>36.083333333333343</v>
      </c>
      <c r="O3481" s="44" t="s">
        <v>99</v>
      </c>
      <c r="P3481" s="75" t="s">
        <v>5336</v>
      </c>
    </row>
    <row r="3482" spans="1:16" ht="13" customHeight="1" x14ac:dyDescent="0.15">
      <c r="A3482" s="44">
        <v>3481</v>
      </c>
      <c r="B3482" s="215" t="s">
        <v>6</v>
      </c>
      <c r="C3482" s="215">
        <v>25</v>
      </c>
      <c r="D3482" s="334" t="s">
        <v>5406</v>
      </c>
      <c r="E3482" s="334" t="s">
        <v>5710</v>
      </c>
      <c r="F3482" s="75">
        <v>8.1658237135859152E-2</v>
      </c>
      <c r="G3482" s="75">
        <v>0.640029512108371</v>
      </c>
      <c r="H3482" s="75">
        <v>-1.0880000000000003</v>
      </c>
      <c r="I3482" s="75">
        <v>-0.19380000000000008</v>
      </c>
      <c r="J3482" s="44" t="s">
        <v>21</v>
      </c>
      <c r="K3482" s="334" t="s">
        <v>10543</v>
      </c>
      <c r="L3482" s="215">
        <v>54.866666666666653</v>
      </c>
      <c r="M3482" s="215">
        <v>26.45</v>
      </c>
      <c r="O3482" s="44" t="s">
        <v>99</v>
      </c>
      <c r="P3482" s="75" t="s">
        <v>5336</v>
      </c>
    </row>
    <row r="3483" spans="1:16" ht="13" customHeight="1" x14ac:dyDescent="0.15">
      <c r="A3483" s="44">
        <v>3482</v>
      </c>
      <c r="B3483" s="215" t="s">
        <v>6</v>
      </c>
      <c r="C3483" s="215">
        <v>25</v>
      </c>
      <c r="D3483" s="334" t="s">
        <v>7497</v>
      </c>
      <c r="E3483" s="334" t="s">
        <v>5407</v>
      </c>
      <c r="F3483" s="75">
        <v>0.18001139604180105</v>
      </c>
      <c r="G3483" s="75">
        <v>1.010182870544833</v>
      </c>
      <c r="H3483" s="75">
        <v>-0.74470000000000003</v>
      </c>
      <c r="I3483" s="75">
        <v>4.3999999999999474E-3</v>
      </c>
      <c r="J3483" s="44" t="s">
        <v>21</v>
      </c>
      <c r="K3483" s="334" t="s">
        <v>10815</v>
      </c>
      <c r="L3483" s="215">
        <v>35.43333333333333</v>
      </c>
      <c r="M3483" s="215">
        <v>-80.5</v>
      </c>
      <c r="O3483" s="44" t="s">
        <v>99</v>
      </c>
      <c r="P3483" s="75" t="s">
        <v>10807</v>
      </c>
    </row>
    <row r="3484" spans="1:16" ht="13" customHeight="1" x14ac:dyDescent="0.15">
      <c r="A3484" s="44">
        <v>3483</v>
      </c>
      <c r="B3484" s="215" t="s">
        <v>6</v>
      </c>
      <c r="C3484" s="215">
        <v>25</v>
      </c>
      <c r="D3484" s="334" t="s">
        <v>7589</v>
      </c>
      <c r="E3484" s="334" t="s">
        <v>5407</v>
      </c>
      <c r="F3484" s="75">
        <v>8.3004186971570026E-2</v>
      </c>
      <c r="G3484" s="75">
        <v>7.1104976954234242</v>
      </c>
      <c r="H3484" s="75">
        <v>-1.0809000000000004</v>
      </c>
      <c r="I3484" s="75">
        <v>0.85189999999999988</v>
      </c>
      <c r="J3484" s="44" t="s">
        <v>21</v>
      </c>
      <c r="K3484" s="334" t="s">
        <v>10815</v>
      </c>
      <c r="L3484" s="215">
        <v>35.43333333333333</v>
      </c>
      <c r="M3484" s="215">
        <v>-80.5</v>
      </c>
      <c r="O3484" s="44" t="s">
        <v>99</v>
      </c>
      <c r="P3484" s="75" t="s">
        <v>10807</v>
      </c>
    </row>
    <row r="3485" spans="1:16" ht="13" customHeight="1" x14ac:dyDescent="0.15">
      <c r="A3485" s="44">
        <v>3484</v>
      </c>
      <c r="B3485" s="215" t="s">
        <v>6</v>
      </c>
      <c r="C3485" s="215">
        <v>25</v>
      </c>
      <c r="D3485" s="334" t="s">
        <v>7254</v>
      </c>
      <c r="E3485" s="334" t="s">
        <v>5407</v>
      </c>
      <c r="F3485" s="75">
        <v>1.9002030025772308E-2</v>
      </c>
      <c r="G3485" s="75">
        <v>2.0601554903200099</v>
      </c>
      <c r="H3485" s="75">
        <v>-1.7212000000000003</v>
      </c>
      <c r="I3485" s="75">
        <v>0.31389999999999996</v>
      </c>
      <c r="J3485" s="44" t="s">
        <v>21</v>
      </c>
      <c r="K3485" s="334" t="s">
        <v>10815</v>
      </c>
      <c r="L3485" s="215">
        <v>35.43333333333333</v>
      </c>
      <c r="M3485" s="215">
        <v>-80.5</v>
      </c>
      <c r="O3485" s="44" t="s">
        <v>99</v>
      </c>
      <c r="P3485" s="75" t="s">
        <v>10807</v>
      </c>
    </row>
    <row r="3486" spans="1:16" ht="13" customHeight="1" x14ac:dyDescent="0.15">
      <c r="A3486" s="44">
        <v>3485</v>
      </c>
      <c r="B3486" s="215" t="s">
        <v>6</v>
      </c>
      <c r="C3486" s="215">
        <v>25</v>
      </c>
      <c r="D3486" s="334" t="s">
        <v>7255</v>
      </c>
      <c r="E3486" s="334" t="s">
        <v>5407</v>
      </c>
      <c r="F3486" s="75">
        <v>0.45009065914561658</v>
      </c>
      <c r="G3486" s="75">
        <v>48.394944930166297</v>
      </c>
      <c r="H3486" s="75">
        <v>-0.34670000000000012</v>
      </c>
      <c r="I3486" s="75">
        <v>1.6848000000000001</v>
      </c>
      <c r="J3486" s="44" t="s">
        <v>21</v>
      </c>
      <c r="K3486" s="334" t="s">
        <v>10815</v>
      </c>
      <c r="L3486" s="215">
        <v>35.43333333333333</v>
      </c>
      <c r="M3486" s="215">
        <v>-80.5</v>
      </c>
      <c r="O3486" s="44" t="s">
        <v>99</v>
      </c>
      <c r="P3486" s="75" t="s">
        <v>10807</v>
      </c>
    </row>
    <row r="3487" spans="1:16" ht="13" customHeight="1" x14ac:dyDescent="0.15">
      <c r="A3487" s="44">
        <v>3486</v>
      </c>
      <c r="B3487" s="215" t="s">
        <v>6</v>
      </c>
      <c r="C3487" s="215">
        <v>25</v>
      </c>
      <c r="D3487" s="334" t="s">
        <v>7380</v>
      </c>
      <c r="E3487" s="334" t="s">
        <v>5407</v>
      </c>
      <c r="F3487" s="75">
        <v>0.11000185275062208</v>
      </c>
      <c r="G3487" s="75">
        <v>7.8813388509341618</v>
      </c>
      <c r="H3487" s="75">
        <v>-0.9585999999999999</v>
      </c>
      <c r="I3487" s="75">
        <v>0.89659999999999995</v>
      </c>
      <c r="J3487" s="44" t="s">
        <v>21</v>
      </c>
      <c r="K3487" s="334" t="s">
        <v>10815</v>
      </c>
      <c r="L3487" s="215">
        <v>35.43333333333333</v>
      </c>
      <c r="M3487" s="215">
        <v>-80.5</v>
      </c>
      <c r="O3487" s="44" t="s">
        <v>99</v>
      </c>
      <c r="P3487" s="75" t="s">
        <v>10807</v>
      </c>
    </row>
    <row r="3488" spans="1:16" ht="13" customHeight="1" x14ac:dyDescent="0.15">
      <c r="A3488" s="44">
        <v>3487</v>
      </c>
      <c r="B3488" s="215" t="s">
        <v>6</v>
      </c>
      <c r="C3488" s="215">
        <v>25</v>
      </c>
      <c r="D3488" s="334" t="s">
        <v>7381</v>
      </c>
      <c r="E3488" s="334" t="s">
        <v>5407</v>
      </c>
      <c r="F3488" s="75">
        <v>6.0006735386411603E-2</v>
      </c>
      <c r="G3488" s="75">
        <v>0.1</v>
      </c>
      <c r="H3488" s="75">
        <v>-1.2218000000000002</v>
      </c>
      <c r="I3488" s="75">
        <v>-1</v>
      </c>
      <c r="J3488" s="44" t="s">
        <v>21</v>
      </c>
      <c r="K3488" s="334" t="s">
        <v>10815</v>
      </c>
      <c r="L3488" s="215">
        <v>35.43333333333333</v>
      </c>
      <c r="M3488" s="215">
        <v>-80.5</v>
      </c>
      <c r="O3488" s="44" t="s">
        <v>99</v>
      </c>
      <c r="P3488" s="75" t="s">
        <v>10807</v>
      </c>
    </row>
    <row r="3489" spans="1:16" ht="13" customHeight="1" x14ac:dyDescent="0.15">
      <c r="A3489" s="44">
        <v>3488</v>
      </c>
      <c r="B3489" s="215" t="s">
        <v>6</v>
      </c>
      <c r="C3489" s="215">
        <v>25</v>
      </c>
      <c r="D3489" s="334" t="s">
        <v>7645</v>
      </c>
      <c r="E3489" s="334" t="s">
        <v>5407</v>
      </c>
      <c r="F3489" s="75">
        <v>3.9003178447506552E-2</v>
      </c>
      <c r="G3489" s="75">
        <v>2.0100182471136927</v>
      </c>
      <c r="H3489" s="75">
        <v>-1.4089</v>
      </c>
      <c r="I3489" s="75">
        <v>0.30319999999999986</v>
      </c>
      <c r="J3489" s="44" t="s">
        <v>21</v>
      </c>
      <c r="K3489" s="334" t="s">
        <v>10815</v>
      </c>
      <c r="L3489" s="215">
        <v>35.43333333333333</v>
      </c>
      <c r="M3489" s="215">
        <v>-80.5</v>
      </c>
      <c r="O3489" s="44" t="s">
        <v>99</v>
      </c>
      <c r="P3489" s="75" t="s">
        <v>10807</v>
      </c>
    </row>
    <row r="3490" spans="1:16" ht="13" customHeight="1" x14ac:dyDescent="0.15">
      <c r="A3490" s="44">
        <v>3489</v>
      </c>
      <c r="B3490" s="215" t="s">
        <v>6</v>
      </c>
      <c r="C3490" s="215">
        <v>25</v>
      </c>
      <c r="D3490" s="334" t="s">
        <v>5846</v>
      </c>
      <c r="E3490" s="334" t="s">
        <v>5869</v>
      </c>
      <c r="F3490" s="75">
        <v>61.30557921498211</v>
      </c>
      <c r="G3490" s="75">
        <v>70.307231988383393</v>
      </c>
      <c r="H3490" s="75">
        <v>1.7875000000000001</v>
      </c>
      <c r="I3490" s="75">
        <v>1.8470000000000002</v>
      </c>
      <c r="J3490" s="44" t="s">
        <v>21</v>
      </c>
      <c r="K3490" s="334" t="s">
        <v>10815</v>
      </c>
      <c r="L3490" s="215">
        <v>42.266666666666659</v>
      </c>
      <c r="M3490" s="215">
        <v>-85.416666666666686</v>
      </c>
      <c r="O3490" s="44" t="s">
        <v>99</v>
      </c>
      <c r="P3490" s="75" t="s">
        <v>10834</v>
      </c>
    </row>
    <row r="3491" spans="1:16" ht="13" customHeight="1" x14ac:dyDescent="0.15">
      <c r="A3491" s="44">
        <v>3490</v>
      </c>
      <c r="B3491" s="215" t="s">
        <v>6</v>
      </c>
      <c r="C3491" s="215">
        <v>25</v>
      </c>
      <c r="D3491" s="334" t="s">
        <v>7240</v>
      </c>
      <c r="E3491" s="334" t="s">
        <v>5755</v>
      </c>
      <c r="F3491" s="75">
        <v>1.6603513514585102</v>
      </c>
      <c r="G3491" s="75">
        <v>9.0011914710318734</v>
      </c>
      <c r="H3491" s="75">
        <v>0.22019999999999998</v>
      </c>
      <c r="I3491" s="75">
        <v>0.95429999999999993</v>
      </c>
      <c r="J3491" s="44" t="s">
        <v>21</v>
      </c>
      <c r="K3491" s="334" t="s">
        <v>10385</v>
      </c>
      <c r="L3491" s="215">
        <v>43.75</v>
      </c>
      <c r="M3491" s="215">
        <v>-78</v>
      </c>
      <c r="O3491" s="44" t="s">
        <v>99</v>
      </c>
      <c r="P3491" s="75" t="s">
        <v>10835</v>
      </c>
    </row>
    <row r="3492" spans="1:16" ht="13" customHeight="1" x14ac:dyDescent="0.15">
      <c r="A3492" s="44">
        <v>3491</v>
      </c>
      <c r="B3492" s="215" t="s">
        <v>6</v>
      </c>
      <c r="C3492" s="215">
        <v>25</v>
      </c>
      <c r="D3492" s="334" t="s">
        <v>7241</v>
      </c>
      <c r="E3492" s="334" t="s">
        <v>5755</v>
      </c>
      <c r="F3492" s="75">
        <v>1.2402236251188876</v>
      </c>
      <c r="G3492" s="75">
        <v>27.701290391637347</v>
      </c>
      <c r="H3492" s="75">
        <v>9.3500000000000041E-2</v>
      </c>
      <c r="I3492" s="75">
        <v>1.4424999999999999</v>
      </c>
      <c r="J3492" s="44" t="s">
        <v>21</v>
      </c>
      <c r="K3492" s="334" t="s">
        <v>10385</v>
      </c>
      <c r="L3492" s="215">
        <v>43.75</v>
      </c>
      <c r="M3492" s="215">
        <v>-78</v>
      </c>
      <c r="O3492" s="44" t="s">
        <v>99</v>
      </c>
      <c r="P3492" s="75" t="s">
        <v>10835</v>
      </c>
    </row>
    <row r="3493" spans="1:16" ht="13" customHeight="1" x14ac:dyDescent="0.15">
      <c r="A3493" s="44">
        <v>3492</v>
      </c>
      <c r="B3493" s="215" t="s">
        <v>6</v>
      </c>
      <c r="C3493" s="215">
        <v>25</v>
      </c>
      <c r="D3493" s="334" t="s">
        <v>7242</v>
      </c>
      <c r="E3493" s="334" t="s">
        <v>5755</v>
      </c>
      <c r="F3493" s="75">
        <v>0.20003224078650375</v>
      </c>
      <c r="G3493" s="75">
        <v>11.199535223848882</v>
      </c>
      <c r="H3493" s="75">
        <v>-0.6989000000000003</v>
      </c>
      <c r="I3493" s="75">
        <v>1.0491999999999999</v>
      </c>
      <c r="J3493" s="44" t="s">
        <v>21</v>
      </c>
      <c r="K3493" s="334" t="s">
        <v>10385</v>
      </c>
      <c r="L3493" s="215">
        <v>43.75</v>
      </c>
      <c r="M3493" s="215">
        <v>-78</v>
      </c>
      <c r="O3493" s="44" t="s">
        <v>99</v>
      </c>
      <c r="P3493" s="75" t="s">
        <v>10835</v>
      </c>
    </row>
    <row r="3494" spans="1:16" ht="13" customHeight="1" x14ac:dyDescent="0.15">
      <c r="A3494" s="44">
        <v>3493</v>
      </c>
      <c r="B3494" s="215" t="s">
        <v>6</v>
      </c>
      <c r="C3494" s="215">
        <v>25</v>
      </c>
      <c r="D3494" s="334" t="s">
        <v>7765</v>
      </c>
      <c r="E3494" s="334" t="s">
        <v>5755</v>
      </c>
      <c r="F3494" s="75">
        <v>3.4205819525674985</v>
      </c>
      <c r="G3494" s="75">
        <v>52.396225190593782</v>
      </c>
      <c r="H3494" s="75">
        <v>0.53410000000000002</v>
      </c>
      <c r="I3494" s="75">
        <v>1.7193000000000001</v>
      </c>
      <c r="J3494" s="44" t="s">
        <v>21</v>
      </c>
      <c r="K3494" s="334" t="s">
        <v>10385</v>
      </c>
      <c r="L3494" s="215">
        <v>43.75</v>
      </c>
      <c r="M3494" s="215">
        <v>-78</v>
      </c>
      <c r="O3494" s="44" t="s">
        <v>99</v>
      </c>
      <c r="P3494" s="75" t="s">
        <v>10835</v>
      </c>
    </row>
    <row r="3495" spans="1:16" ht="13" customHeight="1" x14ac:dyDescent="0.15">
      <c r="A3495" s="44">
        <v>3494</v>
      </c>
      <c r="B3495" s="215" t="s">
        <v>6</v>
      </c>
      <c r="C3495" s="215">
        <v>25</v>
      </c>
      <c r="D3495" s="334" t="s">
        <v>7648</v>
      </c>
      <c r="E3495" s="334" t="s">
        <v>5755</v>
      </c>
      <c r="F3495" s="75">
        <v>1.5402811480716139</v>
      </c>
      <c r="G3495" s="75">
        <v>43.301206773800438</v>
      </c>
      <c r="H3495" s="75">
        <v>0.18759999999999991</v>
      </c>
      <c r="I3495" s="75">
        <v>1.6365000000000001</v>
      </c>
      <c r="J3495" s="44" t="s">
        <v>21</v>
      </c>
      <c r="K3495" s="334" t="s">
        <v>10385</v>
      </c>
      <c r="L3495" s="215">
        <v>43.75</v>
      </c>
      <c r="M3495" s="215">
        <v>-78</v>
      </c>
      <c r="O3495" s="44" t="s">
        <v>99</v>
      </c>
      <c r="P3495" s="75" t="s">
        <v>10835</v>
      </c>
    </row>
    <row r="3496" spans="1:16" ht="13" customHeight="1" x14ac:dyDescent="0.15">
      <c r="A3496" s="44">
        <v>3495</v>
      </c>
      <c r="B3496" s="215" t="s">
        <v>6</v>
      </c>
      <c r="C3496" s="215">
        <v>25</v>
      </c>
      <c r="D3496" s="334" t="s">
        <v>7439</v>
      </c>
      <c r="E3496" s="334" t="s">
        <v>5755</v>
      </c>
      <c r="F3496" s="75">
        <v>0.16002948219489951</v>
      </c>
      <c r="G3496" s="75">
        <v>4.0003685104612492</v>
      </c>
      <c r="H3496" s="75">
        <v>-0.79580000000000006</v>
      </c>
      <c r="I3496" s="75">
        <v>0.60209999999999997</v>
      </c>
      <c r="J3496" s="44" t="s">
        <v>21</v>
      </c>
      <c r="K3496" s="334" t="s">
        <v>10385</v>
      </c>
      <c r="L3496" s="215">
        <v>43.75</v>
      </c>
      <c r="M3496" s="215">
        <v>-78</v>
      </c>
      <c r="O3496" s="44" t="s">
        <v>99</v>
      </c>
      <c r="P3496" s="75" t="s">
        <v>10835</v>
      </c>
    </row>
    <row r="3497" spans="1:16" ht="13" customHeight="1" x14ac:dyDescent="0.15">
      <c r="A3497" s="44">
        <v>3496</v>
      </c>
      <c r="B3497" s="215" t="s">
        <v>6</v>
      </c>
      <c r="C3497" s="215">
        <v>25</v>
      </c>
      <c r="D3497" s="334" t="s">
        <v>5882</v>
      </c>
      <c r="E3497" s="334" t="s">
        <v>5795</v>
      </c>
      <c r="F3497" s="75">
        <v>6.3708884361752663E-2</v>
      </c>
      <c r="G3497" s="75">
        <v>0.75006689873606813</v>
      </c>
      <c r="H3497" s="75">
        <v>-1.1958000000000004</v>
      </c>
      <c r="I3497" s="75">
        <v>-0.12490000000000011</v>
      </c>
      <c r="J3497" s="44" t="s">
        <v>21</v>
      </c>
      <c r="K3497" s="334" t="s">
        <v>10385</v>
      </c>
      <c r="L3497" s="215">
        <v>-36.516666666666652</v>
      </c>
      <c r="M3497" s="215">
        <v>174.73333333333332</v>
      </c>
      <c r="O3497" s="44" t="s">
        <v>99</v>
      </c>
      <c r="P3497" s="75" t="s">
        <v>10836</v>
      </c>
    </row>
    <row r="3498" spans="1:16" ht="13" customHeight="1" x14ac:dyDescent="0.15">
      <c r="A3498" s="44">
        <v>3497</v>
      </c>
      <c r="B3498" s="215" t="s">
        <v>6</v>
      </c>
      <c r="C3498" s="215">
        <v>25</v>
      </c>
      <c r="D3498" s="334" t="s">
        <v>6108</v>
      </c>
      <c r="E3498" s="334" t="s">
        <v>5955</v>
      </c>
      <c r="F3498" s="75">
        <v>5.6493697481230267</v>
      </c>
      <c r="G3498" s="75">
        <v>113.00560897485363</v>
      </c>
      <c r="H3498" s="75">
        <v>0.752</v>
      </c>
      <c r="I3498" s="75">
        <v>2.0531000000000001</v>
      </c>
      <c r="J3498" s="44" t="s">
        <v>21</v>
      </c>
      <c r="K3498" s="334" t="s">
        <v>10815</v>
      </c>
      <c r="L3498" s="215">
        <v>-38.1</v>
      </c>
      <c r="M3498" s="215">
        <v>143.61666666666667</v>
      </c>
      <c r="O3498" s="44" t="s">
        <v>99</v>
      </c>
      <c r="P3498" s="75" t="s">
        <v>10837</v>
      </c>
    </row>
    <row r="3499" spans="1:16" ht="13" customHeight="1" x14ac:dyDescent="0.15">
      <c r="A3499" s="44">
        <v>3498</v>
      </c>
      <c r="B3499" s="215" t="s">
        <v>6</v>
      </c>
      <c r="C3499" s="215">
        <v>25</v>
      </c>
      <c r="D3499" s="334" t="s">
        <v>5957</v>
      </c>
      <c r="E3499" s="334" t="s">
        <v>5956</v>
      </c>
      <c r="F3499" s="75">
        <v>3.3473413312923541</v>
      </c>
      <c r="G3499" s="75">
        <v>8.7902251683088473</v>
      </c>
      <c r="H3499" s="75">
        <v>0.52469999999999994</v>
      </c>
      <c r="I3499" s="75">
        <v>0.94400000000000006</v>
      </c>
      <c r="J3499" s="44" t="s">
        <v>21</v>
      </c>
      <c r="K3499" s="334" t="s">
        <v>10721</v>
      </c>
      <c r="L3499" s="215">
        <v>52.916666666666636</v>
      </c>
      <c r="M3499" s="215">
        <v>-128.4666666666667</v>
      </c>
      <c r="O3499" s="44" t="s">
        <v>99</v>
      </c>
      <c r="P3499" s="75" t="s">
        <v>11122</v>
      </c>
    </row>
    <row r="3500" spans="1:16" ht="13" customHeight="1" x14ac:dyDescent="0.15">
      <c r="A3500" s="44">
        <v>3499</v>
      </c>
      <c r="B3500" s="215" t="s">
        <v>6</v>
      </c>
      <c r="C3500" s="215">
        <v>25</v>
      </c>
      <c r="D3500" s="334" t="s">
        <v>7434</v>
      </c>
      <c r="E3500" s="334" t="s">
        <v>5890</v>
      </c>
      <c r="F3500" s="75">
        <v>3.4001650580407099</v>
      </c>
      <c r="G3500" s="75">
        <v>34.001650580407109</v>
      </c>
      <c r="H3500" s="75">
        <v>0.53149999999999986</v>
      </c>
      <c r="I3500" s="75">
        <v>1.5314999999999999</v>
      </c>
      <c r="J3500" s="44" t="s">
        <v>21</v>
      </c>
      <c r="K3500" s="334" t="s">
        <v>10544</v>
      </c>
      <c r="L3500" s="215">
        <v>58.033333333333331</v>
      </c>
      <c r="M3500" s="215">
        <v>36.299999999999997</v>
      </c>
      <c r="O3500" s="44" t="s">
        <v>99</v>
      </c>
      <c r="P3500" s="75" t="s">
        <v>10786</v>
      </c>
    </row>
    <row r="3501" spans="1:16" ht="13" customHeight="1" x14ac:dyDescent="0.15">
      <c r="A3501" s="44">
        <v>3500</v>
      </c>
      <c r="B3501" s="215" t="s">
        <v>6</v>
      </c>
      <c r="C3501" s="215">
        <v>25</v>
      </c>
      <c r="D3501" s="334" t="s">
        <v>7041</v>
      </c>
      <c r="E3501" s="334" t="s">
        <v>5890</v>
      </c>
      <c r="F3501" s="75">
        <v>0.40003685104612485</v>
      </c>
      <c r="G3501" s="75">
        <v>26.001595631652727</v>
      </c>
      <c r="H3501" s="75">
        <v>-0.39790000000000009</v>
      </c>
      <c r="I3501" s="75">
        <v>1.415</v>
      </c>
      <c r="J3501" s="44" t="s">
        <v>21</v>
      </c>
      <c r="K3501" s="334" t="s">
        <v>10544</v>
      </c>
      <c r="L3501" s="215">
        <v>58.033333333333331</v>
      </c>
      <c r="M3501" s="215">
        <v>36.299999999999997</v>
      </c>
      <c r="O3501" s="44" t="s">
        <v>99</v>
      </c>
      <c r="P3501" s="75" t="s">
        <v>10786</v>
      </c>
    </row>
    <row r="3502" spans="1:16" ht="13" customHeight="1" x14ac:dyDescent="0.15">
      <c r="A3502" s="44">
        <v>3501</v>
      </c>
      <c r="B3502" s="215" t="s">
        <v>6</v>
      </c>
      <c r="C3502" s="215">
        <v>25</v>
      </c>
      <c r="D3502" s="334" t="s">
        <v>6988</v>
      </c>
      <c r="E3502" s="334" t="s">
        <v>5890</v>
      </c>
      <c r="F3502" s="75">
        <v>0.1</v>
      </c>
      <c r="G3502" s="75">
        <v>5.000345349769785</v>
      </c>
      <c r="H3502" s="75">
        <v>-1</v>
      </c>
      <c r="I3502" s="75">
        <v>0.69899999999999995</v>
      </c>
      <c r="J3502" s="44" t="s">
        <v>21</v>
      </c>
      <c r="K3502" s="334" t="s">
        <v>10544</v>
      </c>
      <c r="L3502" s="215">
        <v>58.033333333333331</v>
      </c>
      <c r="M3502" s="215">
        <v>36.299999999999997</v>
      </c>
      <c r="O3502" s="44" t="s">
        <v>99</v>
      </c>
      <c r="P3502" s="75" t="s">
        <v>10786</v>
      </c>
    </row>
    <row r="3503" spans="1:16" ht="13" customHeight="1" x14ac:dyDescent="0.15">
      <c r="A3503" s="44">
        <v>3502</v>
      </c>
      <c r="B3503" s="215" t="s">
        <v>6</v>
      </c>
      <c r="C3503" s="215">
        <v>25</v>
      </c>
      <c r="D3503" s="334" t="s">
        <v>7773</v>
      </c>
      <c r="E3503" s="334" t="s">
        <v>5890</v>
      </c>
      <c r="F3503" s="75">
        <v>0.1</v>
      </c>
      <c r="G3503" s="75">
        <v>4.5009065914561672</v>
      </c>
      <c r="H3503" s="75">
        <v>-1</v>
      </c>
      <c r="I3503" s="75">
        <v>0.65329999999999999</v>
      </c>
      <c r="J3503" s="44" t="s">
        <v>21</v>
      </c>
      <c r="K3503" s="334" t="s">
        <v>10544</v>
      </c>
      <c r="L3503" s="215">
        <v>58.033333333333331</v>
      </c>
      <c r="M3503" s="215">
        <v>36.299999999999997</v>
      </c>
      <c r="O3503" s="44" t="s">
        <v>99</v>
      </c>
      <c r="P3503" s="75" t="s">
        <v>10786</v>
      </c>
    </row>
    <row r="3504" spans="1:16" ht="13" customHeight="1" x14ac:dyDescent="0.15">
      <c r="A3504" s="44">
        <v>3503</v>
      </c>
      <c r="B3504" s="215" t="s">
        <v>6</v>
      </c>
      <c r="C3504" s="215">
        <v>25</v>
      </c>
      <c r="D3504" s="334" t="s">
        <v>7466</v>
      </c>
      <c r="E3504" s="334" t="s">
        <v>5890</v>
      </c>
      <c r="F3504" s="75">
        <v>0.65012969034309043</v>
      </c>
      <c r="G3504" s="75">
        <v>16.998085132034976</v>
      </c>
      <c r="H3504" s="75">
        <v>-0.18700000000000017</v>
      </c>
      <c r="I3504" s="75">
        <v>1.2304000000000002</v>
      </c>
      <c r="J3504" s="44" t="s">
        <v>21</v>
      </c>
      <c r="K3504" s="334" t="s">
        <v>10544</v>
      </c>
      <c r="L3504" s="215">
        <v>58.033333333333331</v>
      </c>
      <c r="M3504" s="215">
        <v>36.299999999999997</v>
      </c>
      <c r="O3504" s="44" t="s">
        <v>99</v>
      </c>
      <c r="P3504" s="75" t="s">
        <v>10786</v>
      </c>
    </row>
    <row r="3505" spans="1:16" ht="13" customHeight="1" x14ac:dyDescent="0.15">
      <c r="A3505" s="44">
        <v>3504</v>
      </c>
      <c r="B3505" s="215" t="s">
        <v>6</v>
      </c>
      <c r="C3505" s="215">
        <v>25</v>
      </c>
      <c r="D3505" s="334" t="s">
        <v>7228</v>
      </c>
      <c r="E3505" s="334" t="s">
        <v>5890</v>
      </c>
      <c r="F3505" s="75">
        <v>0.50003453497697836</v>
      </c>
      <c r="G3505" s="75">
        <v>23.999378768098815</v>
      </c>
      <c r="H3505" s="75">
        <v>-0.3010000000000001</v>
      </c>
      <c r="I3505" s="75">
        <v>1.3802000000000001</v>
      </c>
      <c r="J3505" s="44" t="s">
        <v>21</v>
      </c>
      <c r="K3505" s="334" t="s">
        <v>10544</v>
      </c>
      <c r="L3505" s="215">
        <v>58.033333333333331</v>
      </c>
      <c r="M3505" s="215">
        <v>36.299999999999997</v>
      </c>
      <c r="O3505" s="44" t="s">
        <v>99</v>
      </c>
      <c r="P3505" s="75" t="s">
        <v>10786</v>
      </c>
    </row>
    <row r="3506" spans="1:16" ht="13" customHeight="1" x14ac:dyDescent="0.15">
      <c r="A3506" s="44">
        <v>3505</v>
      </c>
      <c r="B3506" s="215" t="s">
        <v>6</v>
      </c>
      <c r="C3506" s="215">
        <v>25</v>
      </c>
      <c r="D3506" s="334" t="s">
        <v>7247</v>
      </c>
      <c r="E3506" s="334" t="s">
        <v>5890</v>
      </c>
      <c r="F3506" s="75">
        <v>0.3500257541584339</v>
      </c>
      <c r="G3506" s="75">
        <v>4.8006495124668485</v>
      </c>
      <c r="H3506" s="75">
        <v>-0.45590000000000003</v>
      </c>
      <c r="I3506" s="75">
        <v>0.68129999999999991</v>
      </c>
      <c r="J3506" s="44" t="s">
        <v>21</v>
      </c>
      <c r="K3506" s="334" t="s">
        <v>10544</v>
      </c>
      <c r="L3506" s="215">
        <v>58.033333333333331</v>
      </c>
      <c r="M3506" s="215">
        <v>36.299999999999997</v>
      </c>
      <c r="O3506" s="44" t="s">
        <v>99</v>
      </c>
      <c r="P3506" s="75" t="s">
        <v>10786</v>
      </c>
    </row>
    <row r="3507" spans="1:16" ht="13" customHeight="1" x14ac:dyDescent="0.15">
      <c r="A3507" s="44">
        <v>3506</v>
      </c>
      <c r="B3507" s="215" t="s">
        <v>6</v>
      </c>
      <c r="C3507" s="215">
        <v>25</v>
      </c>
      <c r="D3507" s="334" t="s">
        <v>5662</v>
      </c>
      <c r="E3507" s="334" t="s">
        <v>5890</v>
      </c>
      <c r="F3507" s="75">
        <v>1.6002948219489956</v>
      </c>
      <c r="G3507" s="75">
        <v>70.794578438413865</v>
      </c>
      <c r="H3507" s="75">
        <v>0.20419999999999996</v>
      </c>
      <c r="I3507" s="75">
        <v>1.85</v>
      </c>
      <c r="J3507" s="44" t="s">
        <v>21</v>
      </c>
      <c r="K3507" s="334" t="s">
        <v>10544</v>
      </c>
      <c r="L3507" s="215">
        <v>58.033333333333331</v>
      </c>
      <c r="M3507" s="215">
        <v>36.299999999999997</v>
      </c>
      <c r="O3507" s="44" t="s">
        <v>99</v>
      </c>
      <c r="P3507" s="75" t="s">
        <v>10786</v>
      </c>
    </row>
    <row r="3508" spans="1:16" ht="13" customHeight="1" x14ac:dyDescent="0.15">
      <c r="A3508" s="44">
        <v>3507</v>
      </c>
      <c r="B3508" s="215" t="s">
        <v>6</v>
      </c>
      <c r="C3508" s="215">
        <v>25</v>
      </c>
      <c r="D3508" s="334" t="s">
        <v>5863</v>
      </c>
      <c r="E3508" s="334" t="s">
        <v>5890</v>
      </c>
      <c r="F3508" s="75">
        <v>1.7001999536423578</v>
      </c>
      <c r="G3508" s="75">
        <v>3.3006539952850753</v>
      </c>
      <c r="H3508" s="75">
        <v>0.23049999999999993</v>
      </c>
      <c r="I3508" s="75">
        <v>0.51859999999999995</v>
      </c>
      <c r="J3508" s="44" t="s">
        <v>21</v>
      </c>
      <c r="K3508" s="334" t="s">
        <v>10544</v>
      </c>
      <c r="L3508" s="215">
        <v>58.033333333333331</v>
      </c>
      <c r="M3508" s="215">
        <v>36.299999999999997</v>
      </c>
      <c r="O3508" s="44" t="s">
        <v>99</v>
      </c>
      <c r="P3508" s="75" t="s">
        <v>10786</v>
      </c>
    </row>
    <row r="3509" spans="1:16" ht="13" customHeight="1" x14ac:dyDescent="0.15">
      <c r="A3509" s="44">
        <v>3508</v>
      </c>
      <c r="B3509" s="215" t="s">
        <v>6</v>
      </c>
      <c r="C3509" s="215">
        <v>25</v>
      </c>
      <c r="D3509" s="334" t="s">
        <v>5695</v>
      </c>
      <c r="E3509" s="334" t="s">
        <v>5319</v>
      </c>
      <c r="F3509" s="75">
        <v>2.3035625001175353</v>
      </c>
      <c r="G3509" s="75">
        <v>7.1994612744083977</v>
      </c>
      <c r="H3509" s="75">
        <v>0.3624</v>
      </c>
      <c r="I3509" s="75">
        <v>0.85730000000000006</v>
      </c>
      <c r="J3509" s="44" t="s">
        <v>21</v>
      </c>
      <c r="K3509" s="334" t="s">
        <v>10815</v>
      </c>
      <c r="L3509" s="215">
        <v>48.833333333333343</v>
      </c>
      <c r="M3509" s="215">
        <v>-90.1</v>
      </c>
      <c r="O3509" s="44" t="s">
        <v>99</v>
      </c>
      <c r="P3509" s="75" t="s">
        <v>10787</v>
      </c>
    </row>
    <row r="3510" spans="1:16" ht="13" customHeight="1" x14ac:dyDescent="0.15">
      <c r="A3510" s="44">
        <v>3509</v>
      </c>
      <c r="B3510" s="215" t="s">
        <v>6</v>
      </c>
      <c r="C3510" s="215">
        <v>25</v>
      </c>
      <c r="D3510" s="334" t="s">
        <v>5846</v>
      </c>
      <c r="E3510" s="334" t="s">
        <v>5854</v>
      </c>
      <c r="F3510" s="75">
        <v>29.600564950758216</v>
      </c>
      <c r="G3510" s="75">
        <v>43.802611117036065</v>
      </c>
      <c r="H3510" s="75">
        <v>1.4713000000000001</v>
      </c>
      <c r="I3510" s="75">
        <v>1.6415</v>
      </c>
      <c r="J3510" s="44" t="s">
        <v>21</v>
      </c>
      <c r="K3510" s="334" t="s">
        <v>10815</v>
      </c>
      <c r="L3510" s="215">
        <v>45</v>
      </c>
      <c r="M3510" s="215">
        <v>84</v>
      </c>
      <c r="O3510" s="44" t="s">
        <v>99</v>
      </c>
      <c r="P3510" s="75" t="s">
        <v>10788</v>
      </c>
    </row>
    <row r="3511" spans="1:16" ht="13" customHeight="1" x14ac:dyDescent="0.15">
      <c r="A3511" s="44">
        <v>3510</v>
      </c>
      <c r="B3511" s="215" t="s">
        <v>6</v>
      </c>
      <c r="C3511" s="215">
        <v>25</v>
      </c>
      <c r="D3511" s="334" t="s">
        <v>5650</v>
      </c>
      <c r="E3511" s="334" t="s">
        <v>5697</v>
      </c>
      <c r="F3511" s="75">
        <v>11.638580103443424</v>
      </c>
      <c r="G3511" s="75">
        <v>80.094003053328819</v>
      </c>
      <c r="H3511" s="75">
        <v>1.0659000000000001</v>
      </c>
      <c r="I3511" s="75">
        <v>1.9036000000000002</v>
      </c>
      <c r="J3511" s="44" t="s">
        <v>21</v>
      </c>
      <c r="K3511" s="334" t="s">
        <v>10543</v>
      </c>
      <c r="L3511" s="215">
        <v>27.333333333333321</v>
      </c>
      <c r="M3511" s="215">
        <v>32.4</v>
      </c>
      <c r="O3511" s="44" t="s">
        <v>99</v>
      </c>
      <c r="P3511" s="75" t="s">
        <v>10789</v>
      </c>
    </row>
    <row r="3512" spans="1:16" ht="13" customHeight="1" x14ac:dyDescent="0.15">
      <c r="A3512" s="44">
        <v>3511</v>
      </c>
      <c r="B3512" s="215" t="s">
        <v>6</v>
      </c>
      <c r="C3512" s="215">
        <v>25</v>
      </c>
      <c r="D3512" s="334" t="s">
        <v>5846</v>
      </c>
      <c r="E3512" s="334" t="s">
        <v>5651</v>
      </c>
      <c r="F3512" s="75">
        <v>93.691458567273287</v>
      </c>
      <c r="G3512" s="75">
        <v>121.3109489520922</v>
      </c>
      <c r="H3512" s="75">
        <v>1.9717000000000002</v>
      </c>
      <c r="I3512" s="75">
        <v>2.0839000000000003</v>
      </c>
      <c r="J3512" s="44" t="s">
        <v>21</v>
      </c>
      <c r="K3512" s="334" t="s">
        <v>10815</v>
      </c>
      <c r="L3512" s="215">
        <v>42.266666666666659</v>
      </c>
      <c r="M3512" s="215">
        <v>-85.416666666666686</v>
      </c>
      <c r="O3512" s="44" t="s">
        <v>99</v>
      </c>
      <c r="P3512" s="75" t="s">
        <v>10788</v>
      </c>
    </row>
    <row r="3513" spans="1:16" ht="13" customHeight="1" x14ac:dyDescent="0.15">
      <c r="A3513" s="44">
        <v>3512</v>
      </c>
      <c r="B3513" s="215" t="s">
        <v>6</v>
      </c>
      <c r="C3513" s="215">
        <v>25</v>
      </c>
      <c r="D3513" s="334" t="s">
        <v>7520</v>
      </c>
      <c r="E3513" s="334" t="s">
        <v>5831</v>
      </c>
      <c r="F3513" s="75">
        <v>1.2998702373886033</v>
      </c>
      <c r="G3513" s="75">
        <v>22.197292249542834</v>
      </c>
      <c r="H3513" s="75">
        <v>0.11389999999999983</v>
      </c>
      <c r="I3513" s="75">
        <v>1.3463000000000001</v>
      </c>
      <c r="J3513" s="44" t="s">
        <v>21</v>
      </c>
      <c r="K3513" s="334" t="s">
        <v>10721</v>
      </c>
      <c r="L3513" s="215">
        <v>53</v>
      </c>
      <c r="M3513" s="215">
        <v>22.366666666666671</v>
      </c>
      <c r="O3513" s="44" t="s">
        <v>99</v>
      </c>
      <c r="P3513" s="75" t="s">
        <v>10826</v>
      </c>
    </row>
    <row r="3514" spans="1:16" ht="13" customHeight="1" x14ac:dyDescent="0.15">
      <c r="A3514" s="44">
        <v>3513</v>
      </c>
      <c r="B3514" s="215" t="s">
        <v>6</v>
      </c>
      <c r="C3514" s="215">
        <v>25</v>
      </c>
      <c r="D3514" s="334" t="s">
        <v>7365</v>
      </c>
      <c r="E3514" s="334" t="s">
        <v>5831</v>
      </c>
      <c r="F3514" s="75">
        <v>1.8501204347718592</v>
      </c>
      <c r="G3514" s="75">
        <v>33.49654391578278</v>
      </c>
      <c r="H3514" s="75">
        <v>0.26719999999999999</v>
      </c>
      <c r="I3514" s="75">
        <v>1.5249999999999999</v>
      </c>
      <c r="J3514" s="44" t="s">
        <v>21</v>
      </c>
      <c r="K3514" s="334" t="s">
        <v>10721</v>
      </c>
      <c r="L3514" s="215">
        <v>53</v>
      </c>
      <c r="M3514" s="215">
        <v>22.366666666666671</v>
      </c>
      <c r="O3514" s="44" t="s">
        <v>99</v>
      </c>
      <c r="P3514" s="75" t="s">
        <v>10826</v>
      </c>
    </row>
    <row r="3515" spans="1:16" ht="13" customHeight="1" x14ac:dyDescent="0.15">
      <c r="A3515" s="44">
        <v>3514</v>
      </c>
      <c r="B3515" s="215" t="s">
        <v>6</v>
      </c>
      <c r="C3515" s="215">
        <v>25</v>
      </c>
      <c r="D3515" s="334" t="s">
        <v>7128</v>
      </c>
      <c r="E3515" s="334" t="s">
        <v>5831</v>
      </c>
      <c r="F3515" s="75">
        <v>0.80001844485509888</v>
      </c>
      <c r="G3515" s="75">
        <v>53.505693817313734</v>
      </c>
      <c r="H3515" s="75">
        <v>-9.6900000000000083E-2</v>
      </c>
      <c r="I3515" s="75">
        <v>1.7284000000000002</v>
      </c>
      <c r="J3515" s="44" t="s">
        <v>21</v>
      </c>
      <c r="K3515" s="334" t="s">
        <v>10721</v>
      </c>
      <c r="L3515" s="215">
        <v>53</v>
      </c>
      <c r="M3515" s="215">
        <v>22.366666666666671</v>
      </c>
      <c r="O3515" s="44" t="s">
        <v>99</v>
      </c>
      <c r="P3515" s="75" t="s">
        <v>10826</v>
      </c>
    </row>
    <row r="3516" spans="1:16" ht="13" customHeight="1" x14ac:dyDescent="0.15">
      <c r="A3516" s="44">
        <v>3515</v>
      </c>
      <c r="B3516" s="215" t="s">
        <v>6</v>
      </c>
      <c r="C3516" s="215">
        <v>25</v>
      </c>
      <c r="D3516" s="334" t="s">
        <v>7463</v>
      </c>
      <c r="E3516" s="334" t="s">
        <v>5831</v>
      </c>
      <c r="F3516" s="75">
        <v>4.6795059088525335</v>
      </c>
      <c r="G3516" s="75">
        <v>132.09914296476904</v>
      </c>
      <c r="H3516" s="75">
        <v>0.67020000000000002</v>
      </c>
      <c r="I3516" s="75">
        <v>2.1209000000000002</v>
      </c>
      <c r="J3516" s="44" t="s">
        <v>21</v>
      </c>
      <c r="K3516" s="334" t="s">
        <v>10721</v>
      </c>
      <c r="L3516" s="215">
        <v>53</v>
      </c>
      <c r="M3516" s="215">
        <v>22.366666666666671</v>
      </c>
      <c r="O3516" s="44" t="s">
        <v>99</v>
      </c>
      <c r="P3516" s="75" t="s">
        <v>10826</v>
      </c>
    </row>
    <row r="3517" spans="1:16" ht="13" customHeight="1" x14ac:dyDescent="0.15">
      <c r="A3517" s="44">
        <v>3516</v>
      </c>
      <c r="B3517" s="215" t="s">
        <v>6</v>
      </c>
      <c r="C3517" s="215">
        <v>25</v>
      </c>
      <c r="D3517" s="334" t="s">
        <v>5675</v>
      </c>
      <c r="E3517" s="334" t="s">
        <v>5674</v>
      </c>
      <c r="F3517" s="75">
        <v>0.12841034121716324</v>
      </c>
      <c r="G3517" s="75">
        <v>0.80816492911253701</v>
      </c>
      <c r="H3517" s="75">
        <v>-0.8914000000000003</v>
      </c>
      <c r="I3517" s="75">
        <v>-9.2500000000000068E-2</v>
      </c>
      <c r="J3517" s="44" t="s">
        <v>21</v>
      </c>
      <c r="K3517" s="334" t="s">
        <v>10321</v>
      </c>
      <c r="L3517" s="215">
        <v>52.283333333333331</v>
      </c>
      <c r="M3517" s="215">
        <v>-105.2</v>
      </c>
      <c r="O3517" s="44" t="s">
        <v>99</v>
      </c>
      <c r="P3517" s="75" t="s">
        <v>10842</v>
      </c>
    </row>
    <row r="3518" spans="1:16" ht="13" customHeight="1" x14ac:dyDescent="0.15">
      <c r="A3518" s="44">
        <v>3517</v>
      </c>
      <c r="B3518" s="215" t="s">
        <v>6</v>
      </c>
      <c r="C3518" s="215">
        <v>25</v>
      </c>
      <c r="D3518" s="334" t="s">
        <v>5525</v>
      </c>
      <c r="E3518" s="334" t="s">
        <v>6065</v>
      </c>
      <c r="F3518" s="75">
        <v>80.704917891186653</v>
      </c>
      <c r="G3518" s="75">
        <v>664.04880577457402</v>
      </c>
      <c r="H3518" s="75">
        <v>1.9069</v>
      </c>
      <c r="I3518" s="75">
        <v>2.8222</v>
      </c>
      <c r="J3518" s="44" t="s">
        <v>21</v>
      </c>
      <c r="K3518" s="334" t="s">
        <v>10815</v>
      </c>
      <c r="L3518" s="215">
        <v>-38.233333333333334</v>
      </c>
      <c r="M3518" s="215">
        <v>143.5</v>
      </c>
      <c r="O3518" s="44" t="s">
        <v>99</v>
      </c>
      <c r="P3518" s="75" t="s">
        <v>10843</v>
      </c>
    </row>
    <row r="3519" spans="1:16" ht="13" customHeight="1" x14ac:dyDescent="0.15">
      <c r="A3519" s="44">
        <v>3518</v>
      </c>
      <c r="B3519" s="215" t="s">
        <v>6</v>
      </c>
      <c r="C3519" s="215">
        <v>25</v>
      </c>
      <c r="D3519" s="334" t="s">
        <v>5846</v>
      </c>
      <c r="E3519" s="334" t="s">
        <v>5803</v>
      </c>
      <c r="F3519" s="75">
        <v>93.389919274143125</v>
      </c>
      <c r="G3519" s="75">
        <v>105.00258721108855</v>
      </c>
      <c r="H3519" s="75">
        <v>1.9703000000000002</v>
      </c>
      <c r="I3519" s="75">
        <v>2.0212000000000003</v>
      </c>
      <c r="J3519" s="44" t="s">
        <v>21</v>
      </c>
      <c r="K3519" s="334" t="s">
        <v>10815</v>
      </c>
      <c r="L3519" s="215">
        <v>42.266666666666659</v>
      </c>
      <c r="M3519" s="215">
        <v>-85.416666666666686</v>
      </c>
      <c r="O3519" s="44" t="s">
        <v>99</v>
      </c>
      <c r="P3519" s="75" t="s">
        <v>10790</v>
      </c>
    </row>
    <row r="3520" spans="1:16" ht="13" customHeight="1" x14ac:dyDescent="0.15">
      <c r="A3520" s="44">
        <v>3519</v>
      </c>
      <c r="B3520" s="215" t="s">
        <v>6</v>
      </c>
      <c r="C3520" s="215">
        <v>25</v>
      </c>
      <c r="D3520" s="334" t="s">
        <v>7609</v>
      </c>
      <c r="E3520" s="334" t="s">
        <v>7751</v>
      </c>
      <c r="F3520" s="75">
        <v>0.30005440024430929</v>
      </c>
      <c r="G3520" s="75">
        <v>34.498483136275084</v>
      </c>
      <c r="H3520" s="75">
        <v>-0.52280000000000015</v>
      </c>
      <c r="I3520" s="75">
        <v>1.5378000000000001</v>
      </c>
      <c r="J3520" s="44" t="s">
        <v>21</v>
      </c>
      <c r="K3520" s="334" t="s">
        <v>10385</v>
      </c>
      <c r="L3520" s="215">
        <v>67</v>
      </c>
      <c r="M3520" s="215">
        <v>-33.549999999999997</v>
      </c>
      <c r="O3520" s="44" t="s">
        <v>99</v>
      </c>
      <c r="P3520" s="75" t="s">
        <v>10933</v>
      </c>
    </row>
    <row r="3521" spans="1:16" ht="13" customHeight="1" x14ac:dyDescent="0.15">
      <c r="A3521" s="44">
        <v>3520</v>
      </c>
      <c r="B3521" s="215" t="s">
        <v>6</v>
      </c>
      <c r="C3521" s="215">
        <v>25</v>
      </c>
      <c r="D3521" s="334" t="s">
        <v>7128</v>
      </c>
      <c r="E3521" s="334" t="s">
        <v>7751</v>
      </c>
      <c r="F3521" s="75">
        <v>5.3703179637025235E-2</v>
      </c>
      <c r="G3521" s="75">
        <v>0.52504919867476196</v>
      </c>
      <c r="H3521" s="75">
        <v>-1.27</v>
      </c>
      <c r="I3521" s="75">
        <v>-0.27980000000000027</v>
      </c>
      <c r="J3521" s="44" t="s">
        <v>21</v>
      </c>
      <c r="K3521" s="334" t="s">
        <v>10385</v>
      </c>
      <c r="L3521" s="215">
        <v>67</v>
      </c>
      <c r="M3521" s="215">
        <v>-33.549999999999997</v>
      </c>
      <c r="O3521" s="44" t="s">
        <v>99</v>
      </c>
      <c r="P3521" s="75" t="s">
        <v>10933</v>
      </c>
    </row>
    <row r="3522" spans="1:16" ht="13" customHeight="1" x14ac:dyDescent="0.15">
      <c r="A3522" s="44">
        <v>3521</v>
      </c>
      <c r="B3522" s="215" t="s">
        <v>6</v>
      </c>
      <c r="C3522" s="215">
        <v>25</v>
      </c>
      <c r="D3522" s="334" t="s">
        <v>7408</v>
      </c>
      <c r="E3522" s="334" t="s">
        <v>7751</v>
      </c>
      <c r="F3522" s="75">
        <v>9.4015616880356919E-3</v>
      </c>
      <c r="G3522" s="75">
        <v>1.0401596438661029</v>
      </c>
      <c r="H3522" s="75">
        <v>-2.0268000000000002</v>
      </c>
      <c r="I3522" s="75">
        <v>1.7099999999999872E-2</v>
      </c>
      <c r="J3522" s="44" t="s">
        <v>21</v>
      </c>
      <c r="K3522" s="334" t="s">
        <v>10385</v>
      </c>
      <c r="L3522" s="215">
        <v>67</v>
      </c>
      <c r="M3522" s="215">
        <v>-33.549999999999997</v>
      </c>
      <c r="O3522" s="44" t="s">
        <v>99</v>
      </c>
      <c r="P3522" s="75" t="s">
        <v>10933</v>
      </c>
    </row>
    <row r="3523" spans="1:16" ht="13" customHeight="1" x14ac:dyDescent="0.15">
      <c r="A3523" s="44">
        <v>3522</v>
      </c>
      <c r="B3523" s="215" t="s">
        <v>6</v>
      </c>
      <c r="C3523" s="215">
        <v>25</v>
      </c>
      <c r="D3523" s="334" t="s">
        <v>7283</v>
      </c>
      <c r="E3523" s="334" t="s">
        <v>7751</v>
      </c>
      <c r="F3523" s="75">
        <v>5.1772602905064188E-3</v>
      </c>
      <c r="G3523" s="75">
        <v>2.4882843036796987E-2</v>
      </c>
      <c r="H3523" s="75">
        <v>-2.2859000000000003</v>
      </c>
      <c r="I3523" s="75">
        <v>-1.6041000000000001</v>
      </c>
      <c r="J3523" s="44" t="s">
        <v>21</v>
      </c>
      <c r="K3523" s="334" t="s">
        <v>10542</v>
      </c>
      <c r="L3523" s="215">
        <v>67</v>
      </c>
      <c r="M3523" s="215">
        <v>-33.549999999999997</v>
      </c>
      <c r="O3523" s="44" t="s">
        <v>99</v>
      </c>
      <c r="P3523" s="75" t="s">
        <v>10933</v>
      </c>
    </row>
    <row r="3524" spans="1:16" ht="13" customHeight="1" x14ac:dyDescent="0.15">
      <c r="A3524" s="44">
        <v>3523</v>
      </c>
      <c r="B3524" s="215" t="s">
        <v>6</v>
      </c>
      <c r="C3524" s="215">
        <v>25</v>
      </c>
      <c r="D3524" s="334" t="s">
        <v>7537</v>
      </c>
      <c r="E3524" s="334" t="s">
        <v>4918</v>
      </c>
      <c r="F3524" s="75">
        <v>2.900013369054069</v>
      </c>
      <c r="G3524" s="75">
        <v>4.7907113000307451</v>
      </c>
      <c r="H3524" s="75">
        <v>0.46239999999999998</v>
      </c>
      <c r="I3524" s="75">
        <v>0.6804</v>
      </c>
      <c r="J3524" s="44" t="s">
        <v>21</v>
      </c>
      <c r="K3524" s="334" t="s">
        <v>10815</v>
      </c>
      <c r="L3524" s="215">
        <v>42.5</v>
      </c>
      <c r="M3524" s="215">
        <v>0.16666666666666699</v>
      </c>
      <c r="O3524" s="44" t="s">
        <v>99</v>
      </c>
      <c r="P3524" s="75" t="s">
        <v>10934</v>
      </c>
    </row>
    <row r="3525" spans="1:16" ht="13" customHeight="1" x14ac:dyDescent="0.15">
      <c r="A3525" s="44">
        <v>3524</v>
      </c>
      <c r="B3525" s="215" t="s">
        <v>6</v>
      </c>
      <c r="C3525" s="215">
        <v>25</v>
      </c>
      <c r="D3525" s="334" t="s">
        <v>7426</v>
      </c>
      <c r="E3525" s="334" t="s">
        <v>4918</v>
      </c>
      <c r="F3525" s="75">
        <v>3.9003178447506568</v>
      </c>
      <c r="G3525" s="75">
        <v>5.6001543876155679</v>
      </c>
      <c r="H3525" s="75">
        <v>0.59109999999999996</v>
      </c>
      <c r="I3525" s="75">
        <v>0.74820000000000009</v>
      </c>
      <c r="J3525" s="44" t="s">
        <v>21</v>
      </c>
      <c r="K3525" s="334" t="s">
        <v>10385</v>
      </c>
      <c r="L3525" s="215">
        <v>42.5</v>
      </c>
      <c r="M3525" s="215">
        <v>0.16666666666666699</v>
      </c>
      <c r="O3525" s="44" t="s">
        <v>99</v>
      </c>
      <c r="P3525" s="75" t="s">
        <v>10934</v>
      </c>
    </row>
    <row r="3526" spans="1:16" ht="13" customHeight="1" x14ac:dyDescent="0.15">
      <c r="A3526" s="44">
        <v>3525</v>
      </c>
      <c r="B3526" s="215" t="s">
        <v>6</v>
      </c>
      <c r="C3526" s="215">
        <v>25</v>
      </c>
      <c r="D3526" s="334" t="s">
        <v>5887</v>
      </c>
      <c r="E3526" s="334" t="s">
        <v>4918</v>
      </c>
      <c r="F3526" s="75">
        <v>9.5016712475556488</v>
      </c>
      <c r="G3526" s="75">
        <v>12.99870237388604</v>
      </c>
      <c r="H3526" s="75">
        <v>0.9778</v>
      </c>
      <c r="I3526" s="75">
        <v>1.1138999999999999</v>
      </c>
      <c r="J3526" s="44" t="s">
        <v>21</v>
      </c>
      <c r="K3526" s="334" t="s">
        <v>10815</v>
      </c>
      <c r="L3526" s="215">
        <v>42.5</v>
      </c>
      <c r="M3526" s="215">
        <v>0.16666666666666699</v>
      </c>
      <c r="O3526" s="44" t="s">
        <v>99</v>
      </c>
      <c r="P3526" s="75" t="s">
        <v>10934</v>
      </c>
    </row>
    <row r="3527" spans="1:16" ht="13" customHeight="1" x14ac:dyDescent="0.15">
      <c r="A3527" s="44">
        <v>3526</v>
      </c>
      <c r="B3527" s="215" t="s">
        <v>6</v>
      </c>
      <c r="C3527" s="215">
        <v>25</v>
      </c>
      <c r="D3527" s="334" t="s">
        <v>7352</v>
      </c>
      <c r="E3527" s="334" t="s">
        <v>4918</v>
      </c>
      <c r="F3527" s="75">
        <v>0.33006539952850728</v>
      </c>
      <c r="G3527" s="75">
        <v>0.50003453497697836</v>
      </c>
      <c r="H3527" s="75">
        <v>-0.48140000000000027</v>
      </c>
      <c r="I3527" s="75">
        <v>-0.3010000000000001</v>
      </c>
      <c r="J3527" s="44" t="s">
        <v>21</v>
      </c>
      <c r="K3527" s="334" t="s">
        <v>10815</v>
      </c>
      <c r="L3527" s="215">
        <v>42.5</v>
      </c>
      <c r="M3527" s="215">
        <v>0.16666666666666699</v>
      </c>
      <c r="O3527" s="44" t="s">
        <v>99</v>
      </c>
      <c r="P3527" s="75" t="s">
        <v>10934</v>
      </c>
    </row>
    <row r="3528" spans="1:16" ht="13" customHeight="1" x14ac:dyDescent="0.15">
      <c r="A3528" s="44">
        <v>3527</v>
      </c>
      <c r="B3528" s="215" t="s">
        <v>6</v>
      </c>
      <c r="C3528" s="215">
        <v>25</v>
      </c>
      <c r="D3528" s="334" t="s">
        <v>7353</v>
      </c>
      <c r="E3528" s="334" t="s">
        <v>4918</v>
      </c>
      <c r="F3528" s="75">
        <v>3.8001435294158585</v>
      </c>
      <c r="G3528" s="75">
        <v>5.1203541493830693</v>
      </c>
      <c r="H3528" s="75">
        <v>0.57979999999999998</v>
      </c>
      <c r="I3528" s="75">
        <v>0.70929999999999993</v>
      </c>
      <c r="J3528" s="44" t="s">
        <v>21</v>
      </c>
      <c r="K3528" s="334" t="s">
        <v>10815</v>
      </c>
      <c r="L3528" s="215">
        <v>42.5</v>
      </c>
      <c r="M3528" s="215">
        <v>0.16666666666666699</v>
      </c>
      <c r="O3528" s="44" t="s">
        <v>99</v>
      </c>
      <c r="P3528" s="75" t="s">
        <v>10934</v>
      </c>
    </row>
    <row r="3529" spans="1:16" ht="13" customHeight="1" x14ac:dyDescent="0.15">
      <c r="A3529" s="44">
        <v>3528</v>
      </c>
      <c r="B3529" s="215" t="s">
        <v>6</v>
      </c>
      <c r="C3529" s="215">
        <v>25</v>
      </c>
      <c r="D3529" s="334" t="s">
        <v>7646</v>
      </c>
      <c r="E3529" s="334" t="s">
        <v>4918</v>
      </c>
      <c r="F3529" s="75">
        <v>1.1000185275062209</v>
      </c>
      <c r="G3529" s="75">
        <v>1.7001999536423578</v>
      </c>
      <c r="H3529" s="75">
        <v>4.1399999999999999E-2</v>
      </c>
      <c r="I3529" s="75">
        <v>0.23049999999999993</v>
      </c>
      <c r="J3529" s="44" t="s">
        <v>21</v>
      </c>
      <c r="K3529" s="334" t="s">
        <v>10542</v>
      </c>
      <c r="L3529" s="215">
        <v>42.5</v>
      </c>
      <c r="M3529" s="215">
        <v>0.16666666666666699</v>
      </c>
      <c r="O3529" s="44" t="s">
        <v>99</v>
      </c>
      <c r="P3529" s="75" t="s">
        <v>10934</v>
      </c>
    </row>
    <row r="3530" spans="1:16" ht="13" customHeight="1" x14ac:dyDescent="0.15">
      <c r="A3530" s="44">
        <v>3529</v>
      </c>
      <c r="B3530" s="215" t="s">
        <v>6</v>
      </c>
      <c r="C3530" s="215">
        <v>25</v>
      </c>
      <c r="D3530" s="334" t="s">
        <v>5108</v>
      </c>
      <c r="E3530" s="334" t="s">
        <v>4918</v>
      </c>
      <c r="F3530" s="75">
        <v>2.700225286888239</v>
      </c>
      <c r="G3530" s="75">
        <v>3.960043896115252</v>
      </c>
      <c r="H3530" s="75">
        <v>0.43139999999999995</v>
      </c>
      <c r="I3530" s="75">
        <v>0.59770000000000001</v>
      </c>
      <c r="J3530" s="44" t="s">
        <v>21</v>
      </c>
      <c r="K3530" s="334" t="s">
        <v>10815</v>
      </c>
      <c r="L3530" s="215">
        <v>42.5</v>
      </c>
      <c r="M3530" s="215">
        <v>0.16666666666666699</v>
      </c>
      <c r="O3530" s="44" t="s">
        <v>99</v>
      </c>
      <c r="P3530" s="75" t="s">
        <v>10934</v>
      </c>
    </row>
    <row r="3531" spans="1:16" ht="13" customHeight="1" x14ac:dyDescent="0.15">
      <c r="A3531" s="44">
        <v>3530</v>
      </c>
      <c r="B3531" s="215" t="s">
        <v>6</v>
      </c>
      <c r="C3531" s="215">
        <v>25</v>
      </c>
      <c r="D3531" s="334" t="s">
        <v>7156</v>
      </c>
      <c r="E3531" s="334" t="s">
        <v>5837</v>
      </c>
      <c r="F3531" s="75">
        <v>65.298018109287199</v>
      </c>
      <c r="G3531" s="75">
        <v>256.9803995402267</v>
      </c>
      <c r="H3531" s="75">
        <v>1.8149000000000002</v>
      </c>
      <c r="I3531" s="75">
        <v>2.4098999999999999</v>
      </c>
      <c r="J3531" s="44" t="s">
        <v>21</v>
      </c>
      <c r="K3531" s="334" t="s">
        <v>10541</v>
      </c>
      <c r="L3531" s="215">
        <v>56.166666666666643</v>
      </c>
      <c r="M3531" s="215">
        <v>-3.5</v>
      </c>
      <c r="O3531" s="44" t="s">
        <v>99</v>
      </c>
      <c r="P3531" s="75" t="s">
        <v>10817</v>
      </c>
    </row>
    <row r="3532" spans="1:16" ht="13" customHeight="1" x14ac:dyDescent="0.15">
      <c r="A3532" s="44">
        <v>3531</v>
      </c>
      <c r="B3532" s="215" t="s">
        <v>6</v>
      </c>
      <c r="C3532" s="215">
        <v>25</v>
      </c>
      <c r="D3532" s="334" t="s">
        <v>7179</v>
      </c>
      <c r="E3532" s="334" t="s">
        <v>5837</v>
      </c>
      <c r="F3532" s="75">
        <v>2.7101916318908432</v>
      </c>
      <c r="G3532" s="75">
        <v>8.96189806861614</v>
      </c>
      <c r="H3532" s="75">
        <v>0.43300000000000005</v>
      </c>
      <c r="I3532" s="75">
        <v>0.95239999999999991</v>
      </c>
      <c r="J3532" s="44" t="s">
        <v>21</v>
      </c>
      <c r="K3532" s="334" t="s">
        <v>10541</v>
      </c>
      <c r="L3532" s="215">
        <v>56.166666666666643</v>
      </c>
      <c r="M3532" s="215">
        <v>-3.5</v>
      </c>
      <c r="O3532" s="44" t="s">
        <v>99</v>
      </c>
      <c r="P3532" s="75" t="s">
        <v>10817</v>
      </c>
    </row>
    <row r="3533" spans="1:16" ht="13" customHeight="1" x14ac:dyDescent="0.15">
      <c r="A3533" s="44">
        <v>3532</v>
      </c>
      <c r="B3533" s="215" t="s">
        <v>6</v>
      </c>
      <c r="C3533" s="215">
        <v>25</v>
      </c>
      <c r="D3533" s="334" t="s">
        <v>5711</v>
      </c>
      <c r="E3533" s="334" t="s">
        <v>5837</v>
      </c>
      <c r="F3533" s="75">
        <v>4.8707966649253702</v>
      </c>
      <c r="G3533" s="75">
        <v>10.59009851071681</v>
      </c>
      <c r="H3533" s="75">
        <v>0.68759999999999999</v>
      </c>
      <c r="I3533" s="75">
        <v>1.0248999999999999</v>
      </c>
      <c r="J3533" s="44" t="s">
        <v>21</v>
      </c>
      <c r="K3533" s="334" t="s">
        <v>10541</v>
      </c>
      <c r="L3533" s="215">
        <v>56.166666666666643</v>
      </c>
      <c r="M3533" s="215">
        <v>-3.5</v>
      </c>
      <c r="O3533" s="44" t="s">
        <v>99</v>
      </c>
      <c r="P3533" s="75" t="s">
        <v>10817</v>
      </c>
    </row>
    <row r="3534" spans="1:16" ht="13" customHeight="1" x14ac:dyDescent="0.15">
      <c r="A3534" s="44">
        <v>3533</v>
      </c>
      <c r="B3534" s="215" t="s">
        <v>6</v>
      </c>
      <c r="C3534" s="215">
        <v>25</v>
      </c>
      <c r="D3534" s="334" t="s">
        <v>7455</v>
      </c>
      <c r="E3534" s="334" t="s">
        <v>5837</v>
      </c>
      <c r="F3534" s="75">
        <v>1.430210624736564</v>
      </c>
      <c r="G3534" s="75">
        <v>6.4106194962074348</v>
      </c>
      <c r="H3534" s="75">
        <v>0.15539999999999984</v>
      </c>
      <c r="I3534" s="75">
        <v>0.80690000000000006</v>
      </c>
      <c r="J3534" s="44" t="s">
        <v>21</v>
      </c>
      <c r="K3534" s="334" t="s">
        <v>10541</v>
      </c>
      <c r="L3534" s="215">
        <v>56.166666666666643</v>
      </c>
      <c r="M3534" s="215">
        <v>-3.5</v>
      </c>
      <c r="O3534" s="44" t="s">
        <v>99</v>
      </c>
      <c r="P3534" s="75" t="s">
        <v>10817</v>
      </c>
    </row>
    <row r="3535" spans="1:16" ht="13" customHeight="1" x14ac:dyDescent="0.15">
      <c r="A3535" s="44">
        <v>3534</v>
      </c>
      <c r="B3535" s="215" t="s">
        <v>6</v>
      </c>
      <c r="C3535" s="215">
        <v>25</v>
      </c>
      <c r="D3535" s="334" t="s">
        <v>7656</v>
      </c>
      <c r="E3535" s="334" t="s">
        <v>5837</v>
      </c>
      <c r="F3535" s="75">
        <v>0.68312471797929275</v>
      </c>
      <c r="G3535" s="75">
        <v>1.6603513514585102</v>
      </c>
      <c r="H3535" s="75">
        <v>-0.16550000000000017</v>
      </c>
      <c r="I3535" s="75">
        <v>0.22019999999999998</v>
      </c>
      <c r="J3535" s="44" t="s">
        <v>21</v>
      </c>
      <c r="K3535" s="334" t="s">
        <v>10541</v>
      </c>
      <c r="L3535" s="215">
        <v>56.166666666666643</v>
      </c>
      <c r="M3535" s="215">
        <v>-3.5</v>
      </c>
      <c r="O3535" s="44" t="s">
        <v>99</v>
      </c>
      <c r="P3535" s="75" t="s">
        <v>10817</v>
      </c>
    </row>
    <row r="3536" spans="1:16" ht="13" customHeight="1" x14ac:dyDescent="0.15">
      <c r="A3536" s="44">
        <v>3535</v>
      </c>
      <c r="B3536" s="215" t="s">
        <v>6</v>
      </c>
      <c r="C3536" s="215">
        <v>25</v>
      </c>
      <c r="D3536" s="334" t="s">
        <v>7104</v>
      </c>
      <c r="E3536" s="334" t="s">
        <v>5837</v>
      </c>
      <c r="F3536" s="75">
        <v>0.2490003743388198</v>
      </c>
      <c r="G3536" s="75">
        <v>2.6302679918953822</v>
      </c>
      <c r="H3536" s="75">
        <v>-0.60380000000000011</v>
      </c>
      <c r="I3536" s="75">
        <v>0.42</v>
      </c>
      <c r="J3536" s="44" t="s">
        <v>21</v>
      </c>
      <c r="K3536" s="334" t="s">
        <v>10541</v>
      </c>
      <c r="L3536" s="215">
        <v>56.166666666666643</v>
      </c>
      <c r="M3536" s="215">
        <v>-3.5</v>
      </c>
      <c r="O3536" s="44" t="s">
        <v>99</v>
      </c>
      <c r="P3536" s="75" t="s">
        <v>10817</v>
      </c>
    </row>
    <row r="3537" spans="1:16" ht="13" customHeight="1" x14ac:dyDescent="0.15">
      <c r="A3537" s="44">
        <v>3536</v>
      </c>
      <c r="B3537" s="215" t="s">
        <v>6</v>
      </c>
      <c r="C3537" s="215">
        <v>25</v>
      </c>
      <c r="D3537" s="334" t="s">
        <v>7204</v>
      </c>
      <c r="E3537" s="334" t="s">
        <v>5837</v>
      </c>
      <c r="F3537" s="75">
        <v>1.4601584968117864</v>
      </c>
      <c r="G3537" s="75">
        <v>5.8803069948116304</v>
      </c>
      <c r="H3537" s="75">
        <v>0.16439999999999996</v>
      </c>
      <c r="I3537" s="75">
        <v>0.76939999999999997</v>
      </c>
      <c r="J3537" s="44" t="s">
        <v>21</v>
      </c>
      <c r="K3537" s="334" t="s">
        <v>10541</v>
      </c>
      <c r="L3537" s="215">
        <v>56.166666666666643</v>
      </c>
      <c r="M3537" s="215">
        <v>-3.5</v>
      </c>
      <c r="O3537" s="44" t="s">
        <v>99</v>
      </c>
      <c r="P3537" s="75" t="s">
        <v>10817</v>
      </c>
    </row>
    <row r="3538" spans="1:16" ht="13" customHeight="1" x14ac:dyDescent="0.15">
      <c r="A3538" s="44">
        <v>3537</v>
      </c>
      <c r="B3538" s="215" t="s">
        <v>6</v>
      </c>
      <c r="C3538" s="215">
        <v>25</v>
      </c>
      <c r="D3538" s="334" t="s">
        <v>7189</v>
      </c>
      <c r="E3538" s="334" t="s">
        <v>5837</v>
      </c>
      <c r="F3538" s="75">
        <v>6.5313055264747231</v>
      </c>
      <c r="G3538" s="75">
        <v>15.999263828685992</v>
      </c>
      <c r="H3538" s="75">
        <v>0.81499999999999995</v>
      </c>
      <c r="I3538" s="75">
        <v>1.2040999999999999</v>
      </c>
      <c r="J3538" s="44" t="s">
        <v>21</v>
      </c>
      <c r="K3538" s="334" t="s">
        <v>10541</v>
      </c>
      <c r="L3538" s="215">
        <v>56.166666666666643</v>
      </c>
      <c r="M3538" s="215">
        <v>-3.5</v>
      </c>
      <c r="O3538" s="44" t="s">
        <v>99</v>
      </c>
      <c r="P3538" s="75" t="s">
        <v>10817</v>
      </c>
    </row>
    <row r="3539" spans="1:16" ht="13" customHeight="1" x14ac:dyDescent="0.15">
      <c r="A3539" s="44">
        <v>3538</v>
      </c>
      <c r="B3539" s="215" t="s">
        <v>6</v>
      </c>
      <c r="C3539" s="215">
        <v>25</v>
      </c>
      <c r="D3539" s="334" t="s">
        <v>7181</v>
      </c>
      <c r="E3539" s="334" t="s">
        <v>5837</v>
      </c>
      <c r="F3539" s="75">
        <v>0.17901935992650059</v>
      </c>
      <c r="G3539" s="75">
        <v>1.6300465239848432</v>
      </c>
      <c r="H3539" s="75">
        <v>-0.74710000000000032</v>
      </c>
      <c r="I3539" s="75">
        <v>0.21219999999999992</v>
      </c>
      <c r="J3539" s="44" t="s">
        <v>21</v>
      </c>
      <c r="K3539" s="334" t="s">
        <v>10541</v>
      </c>
      <c r="L3539" s="215">
        <v>56.166666666666643</v>
      </c>
      <c r="M3539" s="215">
        <v>-3.5</v>
      </c>
      <c r="O3539" s="44" t="s">
        <v>99</v>
      </c>
      <c r="P3539" s="75" t="s">
        <v>10817</v>
      </c>
    </row>
    <row r="3540" spans="1:16" ht="13" customHeight="1" x14ac:dyDescent="0.15">
      <c r="A3540" s="44">
        <v>3539</v>
      </c>
      <c r="B3540" s="215" t="s">
        <v>6</v>
      </c>
      <c r="C3540" s="215">
        <v>25</v>
      </c>
      <c r="D3540" s="334" t="s">
        <v>7182</v>
      </c>
      <c r="E3540" s="334" t="s">
        <v>5768</v>
      </c>
      <c r="F3540" s="75">
        <v>0.31002734419981909</v>
      </c>
      <c r="G3540" s="75">
        <v>9.3368417926076575</v>
      </c>
      <c r="H3540" s="75">
        <v>-0.50860000000000005</v>
      </c>
      <c r="I3540" s="75">
        <v>0.97020000000000006</v>
      </c>
      <c r="J3540" s="44" t="s">
        <v>21</v>
      </c>
      <c r="K3540" s="334" t="s">
        <v>10385</v>
      </c>
      <c r="L3540" s="215">
        <v>61.45</v>
      </c>
      <c r="M3540" s="215">
        <v>8.7166666666666668</v>
      </c>
      <c r="O3540" s="44" t="s">
        <v>99</v>
      </c>
      <c r="P3540" s="75" t="s">
        <v>11116</v>
      </c>
    </row>
    <row r="3541" spans="1:16" ht="13" customHeight="1" x14ac:dyDescent="0.15">
      <c r="A3541" s="44">
        <v>3540</v>
      </c>
      <c r="B3541" s="215" t="s">
        <v>6</v>
      </c>
      <c r="C3541" s="215">
        <v>25</v>
      </c>
      <c r="D3541" s="334" t="s">
        <v>7708</v>
      </c>
      <c r="E3541" s="334" t="s">
        <v>5768</v>
      </c>
      <c r="F3541" s="75">
        <v>0.22003917096373976</v>
      </c>
      <c r="G3541" s="75">
        <v>1.1137815001346649</v>
      </c>
      <c r="H3541" s="75">
        <v>-0.65749999999999997</v>
      </c>
      <c r="I3541" s="75">
        <v>4.6799999999999869E-2</v>
      </c>
      <c r="J3541" s="44" t="s">
        <v>21</v>
      </c>
      <c r="K3541" s="334" t="s">
        <v>10385</v>
      </c>
      <c r="L3541" s="215">
        <v>61.45</v>
      </c>
      <c r="M3541" s="215">
        <v>8.7166666666666668</v>
      </c>
      <c r="O3541" s="44" t="s">
        <v>99</v>
      </c>
      <c r="P3541" s="75" t="s">
        <v>11116</v>
      </c>
    </row>
    <row r="3542" spans="1:16" ht="13" customHeight="1" x14ac:dyDescent="0.15">
      <c r="A3542" s="44">
        <v>3541</v>
      </c>
      <c r="B3542" s="215" t="s">
        <v>6</v>
      </c>
      <c r="C3542" s="215">
        <v>25</v>
      </c>
      <c r="D3542" s="334" t="s">
        <v>7600</v>
      </c>
      <c r="E3542" s="334" t="s">
        <v>5768</v>
      </c>
      <c r="F3542" s="75">
        <v>0.24968933920073666</v>
      </c>
      <c r="G3542" s="75">
        <v>15.191476984475221</v>
      </c>
      <c r="H3542" s="75">
        <v>-0.60260000000000014</v>
      </c>
      <c r="I3542" s="75">
        <v>1.1816</v>
      </c>
      <c r="J3542" s="44" t="s">
        <v>21</v>
      </c>
      <c r="K3542" s="334" t="s">
        <v>10385</v>
      </c>
      <c r="L3542" s="215">
        <v>61.45</v>
      </c>
      <c r="M3542" s="215">
        <v>8.7166666666666668</v>
      </c>
      <c r="O3542" s="44" t="s">
        <v>99</v>
      </c>
      <c r="P3542" s="75" t="s">
        <v>11116</v>
      </c>
    </row>
    <row r="3543" spans="1:16" ht="13" customHeight="1" x14ac:dyDescent="0.15">
      <c r="A3543" s="44">
        <v>3542</v>
      </c>
      <c r="B3543" s="215" t="s">
        <v>6</v>
      </c>
      <c r="C3543" s="215">
        <v>25</v>
      </c>
      <c r="D3543" s="334" t="s">
        <v>7122</v>
      </c>
      <c r="E3543" s="334" t="s">
        <v>5931</v>
      </c>
      <c r="F3543" s="75">
        <v>8.4996295944961968</v>
      </c>
      <c r="G3543" s="75">
        <v>8.6716152409183014</v>
      </c>
      <c r="H3543" s="75">
        <v>0.9294</v>
      </c>
      <c r="I3543" s="75">
        <v>0.93810000000000004</v>
      </c>
      <c r="J3543" s="44" t="s">
        <v>21</v>
      </c>
      <c r="K3543" s="334" t="s">
        <v>10815</v>
      </c>
      <c r="L3543" s="215">
        <v>61.066666666666656</v>
      </c>
      <c r="M3543" s="215">
        <v>25.133333333333322</v>
      </c>
      <c r="O3543" s="44" t="s">
        <v>99</v>
      </c>
      <c r="P3543" s="75" t="s">
        <v>10982</v>
      </c>
    </row>
    <row r="3544" spans="1:16" ht="13" customHeight="1" x14ac:dyDescent="0.15">
      <c r="A3544" s="44">
        <v>3543</v>
      </c>
      <c r="B3544" s="215" t="s">
        <v>6</v>
      </c>
      <c r="C3544" s="215">
        <v>25</v>
      </c>
      <c r="D3544" s="334" t="s">
        <v>7484</v>
      </c>
      <c r="E3544" s="334" t="s">
        <v>5931</v>
      </c>
      <c r="F3544" s="75">
        <v>5.1832242641706161</v>
      </c>
      <c r="G3544" s="75">
        <v>4.975079213514408</v>
      </c>
      <c r="H3544" s="75">
        <v>0.71460000000000001</v>
      </c>
      <c r="I3544" s="75">
        <v>0.69679999999999997</v>
      </c>
      <c r="J3544" s="44" t="s">
        <v>21</v>
      </c>
      <c r="K3544" s="334" t="s">
        <v>10815</v>
      </c>
      <c r="L3544" s="215">
        <v>61.066666666666656</v>
      </c>
      <c r="M3544" s="215">
        <v>25.133333333333322</v>
      </c>
      <c r="O3544" s="44" t="s">
        <v>99</v>
      </c>
      <c r="P3544" s="75" t="s">
        <v>10982</v>
      </c>
    </row>
    <row r="3545" spans="1:16" ht="13" customHeight="1" x14ac:dyDescent="0.15">
      <c r="A3545" s="44">
        <v>3544</v>
      </c>
      <c r="B3545" s="215" t="s">
        <v>6</v>
      </c>
      <c r="C3545" s="215">
        <v>25</v>
      </c>
      <c r="D3545" s="334" t="s">
        <v>5885</v>
      </c>
      <c r="E3545" s="334" t="s">
        <v>7485</v>
      </c>
      <c r="F3545" s="75">
        <v>0.91453430312046025</v>
      </c>
      <c r="G3545" s="75">
        <v>66.895976863160939</v>
      </c>
      <c r="H3545" s="75">
        <v>-3.8800000000000015E-2</v>
      </c>
      <c r="I3545" s="75">
        <v>1.8254000000000001</v>
      </c>
      <c r="J3545" s="44" t="s">
        <v>21</v>
      </c>
      <c r="K3545" s="334" t="s">
        <v>10385</v>
      </c>
      <c r="L3545" s="215">
        <v>-22</v>
      </c>
      <c r="M3545" s="215">
        <v>-49.3</v>
      </c>
      <c r="O3545" s="44" t="s">
        <v>99</v>
      </c>
      <c r="P3545" s="75" t="s">
        <v>10983</v>
      </c>
    </row>
    <row r="3546" spans="1:16" ht="13" customHeight="1" x14ac:dyDescent="0.15">
      <c r="A3546" s="44">
        <v>3545</v>
      </c>
      <c r="B3546" s="215" t="s">
        <v>6</v>
      </c>
      <c r="C3546" s="215">
        <v>25</v>
      </c>
      <c r="D3546" s="334" t="s">
        <v>5240</v>
      </c>
      <c r="E3546" s="334" t="s">
        <v>6952</v>
      </c>
      <c r="F3546" s="75">
        <v>2.4004905465538187</v>
      </c>
      <c r="G3546" s="75">
        <v>15.498868731401847</v>
      </c>
      <c r="H3546" s="75">
        <v>0.38029999999999992</v>
      </c>
      <c r="I3546" s="75">
        <v>1.1902999999999999</v>
      </c>
      <c r="J3546" s="44" t="s">
        <v>21</v>
      </c>
      <c r="K3546" s="334" t="s">
        <v>10815</v>
      </c>
      <c r="L3546" s="215">
        <v>42.43333333333333</v>
      </c>
      <c r="M3546" s="215">
        <v>-3.4666666666666668</v>
      </c>
      <c r="O3546" s="44" t="s">
        <v>99</v>
      </c>
      <c r="P3546" s="75" t="s">
        <v>10984</v>
      </c>
    </row>
    <row r="3547" spans="1:16" ht="13" customHeight="1" x14ac:dyDescent="0.15">
      <c r="A3547" s="44">
        <v>3546</v>
      </c>
      <c r="B3547" s="215" t="s">
        <v>6</v>
      </c>
      <c r="C3547" s="215">
        <v>25</v>
      </c>
      <c r="D3547" s="334" t="s">
        <v>7364</v>
      </c>
      <c r="E3547" s="334" t="s">
        <v>6952</v>
      </c>
      <c r="F3547" s="75">
        <v>1.4002320047858496</v>
      </c>
      <c r="G3547" s="75">
        <v>29.000133690540697</v>
      </c>
      <c r="H3547" s="75">
        <v>0.14619999999999994</v>
      </c>
      <c r="I3547" s="75">
        <v>1.4623999999999999</v>
      </c>
      <c r="J3547" s="44" t="s">
        <v>21</v>
      </c>
      <c r="K3547" s="334" t="s">
        <v>10385</v>
      </c>
      <c r="L3547" s="215">
        <v>42.43333333333333</v>
      </c>
      <c r="M3547" s="215">
        <v>-3.4666666666666668</v>
      </c>
      <c r="O3547" s="44" t="s">
        <v>99</v>
      </c>
      <c r="P3547" s="75" t="s">
        <v>10984</v>
      </c>
    </row>
    <row r="3548" spans="1:16" ht="13" customHeight="1" x14ac:dyDescent="0.15">
      <c r="A3548" s="44">
        <v>3547</v>
      </c>
      <c r="B3548" s="215" t="s">
        <v>6</v>
      </c>
      <c r="C3548" s="215">
        <v>25</v>
      </c>
      <c r="D3548" s="334" t="s">
        <v>7075</v>
      </c>
      <c r="E3548" s="334" t="s">
        <v>6952</v>
      </c>
      <c r="F3548" s="75">
        <v>3.200368594586517</v>
      </c>
      <c r="G3548" s="75">
        <v>23.999378768098815</v>
      </c>
      <c r="H3548" s="75">
        <v>0.50519999999999987</v>
      </c>
      <c r="I3548" s="75">
        <v>1.3802000000000001</v>
      </c>
      <c r="J3548" s="44" t="s">
        <v>21</v>
      </c>
      <c r="K3548" s="334" t="s">
        <v>10815</v>
      </c>
      <c r="L3548" s="215">
        <v>42.43333333333333</v>
      </c>
      <c r="M3548" s="215">
        <v>-3.4666666666666668</v>
      </c>
      <c r="O3548" s="44" t="s">
        <v>99</v>
      </c>
      <c r="P3548" s="75" t="s">
        <v>10984</v>
      </c>
    </row>
    <row r="3549" spans="1:16" ht="13" customHeight="1" x14ac:dyDescent="0.15">
      <c r="A3549" s="44">
        <v>3548</v>
      </c>
      <c r="B3549" s="215" t="s">
        <v>6</v>
      </c>
      <c r="C3549" s="215">
        <v>25</v>
      </c>
      <c r="D3549" s="334" t="s">
        <v>7196</v>
      </c>
      <c r="E3549" s="334" t="s">
        <v>6952</v>
      </c>
      <c r="F3549" s="75">
        <v>2.8002705950106352</v>
      </c>
      <c r="G3549" s="75">
        <v>16.199439939036303</v>
      </c>
      <c r="H3549" s="75">
        <v>0.44719999999999993</v>
      </c>
      <c r="I3549" s="75">
        <v>1.2095</v>
      </c>
      <c r="J3549" s="44" t="s">
        <v>21</v>
      </c>
      <c r="K3549" s="334" t="s">
        <v>10815</v>
      </c>
      <c r="L3549" s="215">
        <v>42.43333333333333</v>
      </c>
      <c r="M3549" s="215">
        <v>-3.4666666666666668</v>
      </c>
      <c r="O3549" s="44" t="s">
        <v>99</v>
      </c>
      <c r="P3549" s="75" t="s">
        <v>10984</v>
      </c>
    </row>
    <row r="3550" spans="1:16" ht="13" customHeight="1" x14ac:dyDescent="0.15">
      <c r="A3550" s="44">
        <v>3549</v>
      </c>
      <c r="B3550" s="215" t="s">
        <v>6</v>
      </c>
      <c r="C3550" s="215">
        <v>25</v>
      </c>
      <c r="D3550" s="334" t="s">
        <v>7197</v>
      </c>
      <c r="E3550" s="334" t="s">
        <v>6952</v>
      </c>
      <c r="F3550" s="75">
        <v>0.20003224078650375</v>
      </c>
      <c r="G3550" s="75">
        <v>1.1000185275062209</v>
      </c>
      <c r="H3550" s="75">
        <v>-0.6989000000000003</v>
      </c>
      <c r="I3550" s="75">
        <v>4.1399999999999999E-2</v>
      </c>
      <c r="J3550" s="44" t="s">
        <v>21</v>
      </c>
      <c r="K3550" s="334" t="s">
        <v>10815</v>
      </c>
      <c r="L3550" s="215">
        <v>42.43333333333333</v>
      </c>
      <c r="M3550" s="215">
        <v>-3.4666666666666668</v>
      </c>
      <c r="O3550" s="44" t="s">
        <v>99</v>
      </c>
      <c r="P3550" s="75" t="s">
        <v>10984</v>
      </c>
    </row>
    <row r="3551" spans="1:16" ht="13" customHeight="1" x14ac:dyDescent="0.15">
      <c r="A3551" s="44">
        <v>3550</v>
      </c>
      <c r="B3551" s="215" t="s">
        <v>6</v>
      </c>
      <c r="C3551" s="215">
        <v>25</v>
      </c>
      <c r="D3551" s="334" t="s">
        <v>7198</v>
      </c>
      <c r="E3551" s="334" t="s">
        <v>6952</v>
      </c>
      <c r="F3551" s="75">
        <v>4.8006495124668485</v>
      </c>
      <c r="G3551" s="75">
        <v>54.400137824672747</v>
      </c>
      <c r="H3551" s="75">
        <v>0.68129999999999991</v>
      </c>
      <c r="I3551" s="75">
        <v>1.7356</v>
      </c>
      <c r="J3551" s="44" t="s">
        <v>21</v>
      </c>
      <c r="K3551" s="334" t="s">
        <v>10815</v>
      </c>
      <c r="L3551" s="215">
        <v>42.43333333333333</v>
      </c>
      <c r="M3551" s="215">
        <v>-3.4666666666666668</v>
      </c>
      <c r="O3551" s="44" t="s">
        <v>99</v>
      </c>
      <c r="P3551" s="75" t="s">
        <v>10984</v>
      </c>
    </row>
    <row r="3552" spans="1:16" ht="13" customHeight="1" x14ac:dyDescent="0.15">
      <c r="A3552" s="44">
        <v>3551</v>
      </c>
      <c r="B3552" s="215" t="s">
        <v>6</v>
      </c>
      <c r="C3552" s="215">
        <v>25</v>
      </c>
      <c r="D3552" s="334" t="s">
        <v>6998</v>
      </c>
      <c r="E3552" s="334" t="s">
        <v>6952</v>
      </c>
      <c r="F3552" s="75">
        <v>5.2011574382240662</v>
      </c>
      <c r="G3552" s="75">
        <v>30.803495365425704</v>
      </c>
      <c r="H3552" s="75">
        <v>0.71609999999999996</v>
      </c>
      <c r="I3552" s="75">
        <v>1.4886000000000001</v>
      </c>
      <c r="J3552" s="44" t="s">
        <v>21</v>
      </c>
      <c r="K3552" s="334" t="s">
        <v>10815</v>
      </c>
      <c r="L3552" s="215">
        <v>42.43333333333333</v>
      </c>
      <c r="M3552" s="215">
        <v>-3.4666666666666668</v>
      </c>
      <c r="O3552" s="44" t="s">
        <v>99</v>
      </c>
      <c r="P3552" s="75" t="s">
        <v>10984</v>
      </c>
    </row>
    <row r="3553" spans="1:16" ht="13" customHeight="1" x14ac:dyDescent="0.15">
      <c r="A3553" s="44">
        <v>3552</v>
      </c>
      <c r="B3553" s="215" t="s">
        <v>6</v>
      </c>
      <c r="C3553" s="215">
        <v>25</v>
      </c>
      <c r="D3553" s="334" t="s">
        <v>6999</v>
      </c>
      <c r="E3553" s="334" t="s">
        <v>6952</v>
      </c>
      <c r="F3553" s="75">
        <v>34.403291876822792</v>
      </c>
      <c r="G3553" s="75">
        <v>198.01587080824149</v>
      </c>
      <c r="H3553" s="75">
        <v>1.5366</v>
      </c>
      <c r="I3553" s="75">
        <v>2.2967000000000004</v>
      </c>
      <c r="J3553" s="44" t="s">
        <v>21</v>
      </c>
      <c r="K3553" s="334" t="s">
        <v>10815</v>
      </c>
      <c r="L3553" s="215">
        <v>42.43333333333333</v>
      </c>
      <c r="M3553" s="215">
        <v>-3.4666666666666668</v>
      </c>
      <c r="O3553" s="44" t="s">
        <v>99</v>
      </c>
      <c r="P3553" s="75" t="s">
        <v>10984</v>
      </c>
    </row>
    <row r="3554" spans="1:16" ht="13" customHeight="1" x14ac:dyDescent="0.15">
      <c r="A3554" s="44">
        <v>3553</v>
      </c>
      <c r="B3554" s="215" t="s">
        <v>6</v>
      </c>
      <c r="C3554" s="215">
        <v>25</v>
      </c>
      <c r="D3554" s="334" t="s">
        <v>7633</v>
      </c>
      <c r="E3554" s="334" t="s">
        <v>6952</v>
      </c>
      <c r="F3554" s="75">
        <v>1.7001999536423578</v>
      </c>
      <c r="G3554" s="75">
        <v>9.1012281202918839</v>
      </c>
      <c r="H3554" s="75">
        <v>0.23049999999999993</v>
      </c>
      <c r="I3554" s="75">
        <v>0.95909999999999995</v>
      </c>
      <c r="J3554" s="44" t="s">
        <v>21</v>
      </c>
      <c r="K3554" s="334" t="s">
        <v>10815</v>
      </c>
      <c r="L3554" s="215">
        <v>42.43333333333333</v>
      </c>
      <c r="M3554" s="215">
        <v>-3.4666666666666668</v>
      </c>
      <c r="O3554" s="44" t="s">
        <v>99</v>
      </c>
      <c r="P3554" s="75" t="s">
        <v>10984</v>
      </c>
    </row>
    <row r="3555" spans="1:16" ht="13" customHeight="1" x14ac:dyDescent="0.15">
      <c r="A3555" s="44">
        <v>3554</v>
      </c>
      <c r="B3555" s="215" t="s">
        <v>6</v>
      </c>
      <c r="C3555" s="215">
        <v>25</v>
      </c>
      <c r="D3555" s="334" t="s">
        <v>7634</v>
      </c>
      <c r="E3555" s="334" t="s">
        <v>6952</v>
      </c>
      <c r="F3555" s="75">
        <v>6.2001186420872463</v>
      </c>
      <c r="G3555" s="75">
        <v>20.100182471136943</v>
      </c>
      <c r="H3555" s="75">
        <v>0.79239999999999999</v>
      </c>
      <c r="I3555" s="75">
        <v>1.3032000000000001</v>
      </c>
      <c r="J3555" s="44" t="s">
        <v>21</v>
      </c>
      <c r="K3555" s="334" t="s">
        <v>10815</v>
      </c>
      <c r="L3555" s="215">
        <v>42.43333333333333</v>
      </c>
      <c r="M3555" s="215">
        <v>-3.4666666666666668</v>
      </c>
      <c r="O3555" s="44" t="s">
        <v>99</v>
      </c>
      <c r="P3555" s="75" t="s">
        <v>10984</v>
      </c>
    </row>
    <row r="3556" spans="1:16" ht="13" customHeight="1" x14ac:dyDescent="0.15">
      <c r="A3556" s="44">
        <v>3555</v>
      </c>
      <c r="B3556" s="215" t="s">
        <v>6</v>
      </c>
      <c r="C3556" s="215">
        <v>25</v>
      </c>
      <c r="D3556" s="334" t="s">
        <v>7635</v>
      </c>
      <c r="E3556" s="334" t="s">
        <v>6952</v>
      </c>
      <c r="F3556" s="75">
        <v>4.3003123363054447</v>
      </c>
      <c r="G3556" s="75">
        <v>53.604345781614334</v>
      </c>
      <c r="H3556" s="75">
        <v>0.63350000000000006</v>
      </c>
      <c r="I3556" s="75">
        <v>1.7292000000000001</v>
      </c>
      <c r="J3556" s="44" t="s">
        <v>21</v>
      </c>
      <c r="K3556" s="334" t="s">
        <v>10815</v>
      </c>
      <c r="L3556" s="215">
        <v>42.43333333333333</v>
      </c>
      <c r="M3556" s="215">
        <v>-3.4666666666666668</v>
      </c>
      <c r="O3556" s="44" t="s">
        <v>99</v>
      </c>
      <c r="P3556" s="75" t="s">
        <v>10984</v>
      </c>
    </row>
    <row r="3557" spans="1:16" ht="13" customHeight="1" x14ac:dyDescent="0.15">
      <c r="A3557" s="44">
        <v>3556</v>
      </c>
      <c r="B3557" s="215" t="s">
        <v>6</v>
      </c>
      <c r="C3557" s="215">
        <v>25</v>
      </c>
      <c r="D3557" s="334" t="s">
        <v>7400</v>
      </c>
      <c r="E3557" s="334" t="s">
        <v>6952</v>
      </c>
      <c r="F3557" s="75">
        <v>2.0003224078650388</v>
      </c>
      <c r="G3557" s="75">
        <v>9.4015616880356987</v>
      </c>
      <c r="H3557" s="75">
        <v>0.30109999999999992</v>
      </c>
      <c r="I3557" s="75">
        <v>0.97319999999999995</v>
      </c>
      <c r="J3557" s="44" t="s">
        <v>21</v>
      </c>
      <c r="K3557" s="334" t="s">
        <v>10815</v>
      </c>
      <c r="L3557" s="215">
        <v>42.43333333333333</v>
      </c>
      <c r="M3557" s="215">
        <v>-3.4666666666666668</v>
      </c>
      <c r="O3557" s="44" t="s">
        <v>99</v>
      </c>
      <c r="P3557" s="75" t="s">
        <v>10984</v>
      </c>
    </row>
    <row r="3558" spans="1:16" ht="13" customHeight="1" x14ac:dyDescent="0.15">
      <c r="A3558" s="44">
        <v>3557</v>
      </c>
      <c r="B3558" s="215" t="s">
        <v>6</v>
      </c>
      <c r="C3558" s="215">
        <v>25</v>
      </c>
      <c r="D3558" s="334" t="s">
        <v>5579</v>
      </c>
      <c r="E3558" s="334" t="s">
        <v>6952</v>
      </c>
      <c r="F3558" s="75">
        <v>1.8001139604180108</v>
      </c>
      <c r="G3558" s="75">
        <v>11.000185275062208</v>
      </c>
      <c r="H3558" s="75">
        <v>0.25529999999999992</v>
      </c>
      <c r="I3558" s="75">
        <v>1.0413999999999999</v>
      </c>
      <c r="J3558" s="44" t="s">
        <v>21</v>
      </c>
      <c r="K3558" s="334" t="s">
        <v>10815</v>
      </c>
      <c r="L3558" s="215">
        <v>42.43333333333333</v>
      </c>
      <c r="M3558" s="215">
        <v>-3.4666666666666668</v>
      </c>
      <c r="O3558" s="44" t="s">
        <v>99</v>
      </c>
      <c r="P3558" s="75" t="s">
        <v>10984</v>
      </c>
    </row>
    <row r="3559" spans="1:16" ht="13" customHeight="1" x14ac:dyDescent="0.15">
      <c r="A3559" s="44">
        <v>3558</v>
      </c>
      <c r="B3559" s="215" t="s">
        <v>6</v>
      </c>
      <c r="C3559" s="215">
        <v>25</v>
      </c>
      <c r="D3559" s="334" t="s">
        <v>5771</v>
      </c>
      <c r="E3559" s="334" t="s">
        <v>6952</v>
      </c>
      <c r="F3559" s="75">
        <v>5.5004725286763385</v>
      </c>
      <c r="G3559" s="75">
        <v>35.099424846701282</v>
      </c>
      <c r="H3559" s="75">
        <v>0.74039999999999995</v>
      </c>
      <c r="I3559" s="75">
        <v>1.5453000000000001</v>
      </c>
      <c r="J3559" s="44" t="s">
        <v>21</v>
      </c>
      <c r="K3559" s="334" t="s">
        <v>10815</v>
      </c>
      <c r="L3559" s="215">
        <v>42.43333333333333</v>
      </c>
      <c r="M3559" s="215">
        <v>-3.4666666666666668</v>
      </c>
      <c r="O3559" s="44" t="s">
        <v>99</v>
      </c>
      <c r="P3559" s="75" t="s">
        <v>10984</v>
      </c>
    </row>
    <row r="3560" spans="1:16" ht="13" customHeight="1" x14ac:dyDescent="0.15">
      <c r="A3560" s="44">
        <v>3559</v>
      </c>
      <c r="B3560" s="215" t="s">
        <v>6</v>
      </c>
      <c r="C3560" s="215">
        <v>25</v>
      </c>
      <c r="D3560" s="334" t="s">
        <v>7179</v>
      </c>
      <c r="E3560" s="334" t="s">
        <v>6952</v>
      </c>
      <c r="F3560" s="75">
        <v>5.2011574382240662</v>
      </c>
      <c r="G3560" s="75">
        <v>34.103582265334957</v>
      </c>
      <c r="H3560" s="75">
        <v>0.71609999999999996</v>
      </c>
      <c r="I3560" s="75">
        <v>1.5328000000000002</v>
      </c>
      <c r="J3560" s="44" t="s">
        <v>21</v>
      </c>
      <c r="K3560" s="334" t="s">
        <v>10815</v>
      </c>
      <c r="L3560" s="215">
        <v>42.43333333333333</v>
      </c>
      <c r="M3560" s="215">
        <v>-3.4666666666666668</v>
      </c>
      <c r="O3560" s="44" t="s">
        <v>99</v>
      </c>
      <c r="P3560" s="75" t="s">
        <v>10984</v>
      </c>
    </row>
    <row r="3561" spans="1:16" ht="13" customHeight="1" x14ac:dyDescent="0.15">
      <c r="A3561" s="44">
        <v>3560</v>
      </c>
      <c r="B3561" s="215" t="s">
        <v>6</v>
      </c>
      <c r="C3561" s="215">
        <v>25</v>
      </c>
      <c r="D3561" s="334" t="s">
        <v>7079</v>
      </c>
      <c r="E3561" s="334" t="s">
        <v>6952</v>
      </c>
      <c r="F3561" s="75">
        <v>2.5003453616964313</v>
      </c>
      <c r="G3561" s="75">
        <v>8.7016177215199804</v>
      </c>
      <c r="H3561" s="75">
        <v>0.39799999999999996</v>
      </c>
      <c r="I3561" s="75">
        <v>0.93959999999999999</v>
      </c>
      <c r="J3561" s="44" t="s">
        <v>21</v>
      </c>
      <c r="K3561" s="334" t="s">
        <v>10815</v>
      </c>
      <c r="L3561" s="215">
        <v>42.43333333333333</v>
      </c>
      <c r="M3561" s="215">
        <v>-3.4666666666666668</v>
      </c>
      <c r="O3561" s="44" t="s">
        <v>99</v>
      </c>
      <c r="P3561" s="75" t="s">
        <v>10984</v>
      </c>
    </row>
    <row r="3562" spans="1:16" ht="13" customHeight="1" x14ac:dyDescent="0.15">
      <c r="A3562" s="44">
        <v>3561</v>
      </c>
      <c r="B3562" s="215" t="s">
        <v>6</v>
      </c>
      <c r="C3562" s="215">
        <v>25</v>
      </c>
      <c r="D3562" s="334" t="s">
        <v>5646</v>
      </c>
      <c r="E3562" s="334" t="s">
        <v>7511</v>
      </c>
      <c r="F3562" s="75">
        <v>3.6008082917348267</v>
      </c>
      <c r="G3562" s="75">
        <v>89.002047962552624</v>
      </c>
      <c r="H3562" s="75">
        <v>0.55639999999999989</v>
      </c>
      <c r="I3562" s="75">
        <v>1.9494</v>
      </c>
      <c r="J3562" s="44" t="s">
        <v>21</v>
      </c>
      <c r="K3562" s="334" t="s">
        <v>10385</v>
      </c>
      <c r="L3562" s="215">
        <v>51.283333333333331</v>
      </c>
      <c r="M3562" s="215">
        <v>0.43333333333333302</v>
      </c>
      <c r="O3562" s="44" t="s">
        <v>99</v>
      </c>
      <c r="P3562" s="75" t="s">
        <v>10985</v>
      </c>
    </row>
    <row r="3563" spans="1:16" ht="13" customHeight="1" x14ac:dyDescent="0.15">
      <c r="A3563" s="44">
        <v>3562</v>
      </c>
      <c r="B3563" s="215" t="s">
        <v>6</v>
      </c>
      <c r="C3563" s="215">
        <v>25</v>
      </c>
      <c r="D3563" s="334" t="s">
        <v>5646</v>
      </c>
      <c r="E3563" s="334" t="s">
        <v>5556</v>
      </c>
      <c r="F3563" s="75">
        <v>3.5002575415843395</v>
      </c>
      <c r="G3563" s="75">
        <v>96.006359094534773</v>
      </c>
      <c r="H3563" s="75">
        <v>0.54410000000000003</v>
      </c>
      <c r="I3563" s="75">
        <v>1.9823000000000002</v>
      </c>
      <c r="J3563" s="44" t="s">
        <v>21</v>
      </c>
      <c r="K3563" s="334" t="s">
        <v>10385</v>
      </c>
      <c r="L3563" s="215">
        <v>51.283333333333331</v>
      </c>
      <c r="M3563" s="215">
        <v>0.43333333333333302</v>
      </c>
      <c r="O3563" s="44" t="s">
        <v>99</v>
      </c>
      <c r="P3563" s="75" t="s">
        <v>10985</v>
      </c>
    </row>
    <row r="3564" spans="1:16" ht="13" customHeight="1" x14ac:dyDescent="0.15">
      <c r="A3564" s="44">
        <v>3563</v>
      </c>
      <c r="B3564" s="215" t="s">
        <v>6</v>
      </c>
      <c r="C3564" s="215">
        <v>25</v>
      </c>
      <c r="D3564" s="334" t="s">
        <v>5648</v>
      </c>
      <c r="E3564" s="334" t="s">
        <v>7512</v>
      </c>
      <c r="F3564" s="75">
        <v>6.4699362280868131</v>
      </c>
      <c r="G3564" s="75">
        <v>338.06483620598158</v>
      </c>
      <c r="H3564" s="75">
        <v>0.81090000000000007</v>
      </c>
      <c r="I3564" s="75">
        <v>2.5289999999999999</v>
      </c>
      <c r="J3564" s="44" t="s">
        <v>21</v>
      </c>
      <c r="K3564" s="334" t="s">
        <v>10385</v>
      </c>
      <c r="L3564" s="215">
        <v>51.416666666666636</v>
      </c>
      <c r="M3564" s="215">
        <v>-0.28333333333333299</v>
      </c>
      <c r="O3564" s="44" t="s">
        <v>99</v>
      </c>
      <c r="P3564" s="75" t="s">
        <v>10991</v>
      </c>
    </row>
    <row r="3565" spans="1:16" ht="13" customHeight="1" x14ac:dyDescent="0.15">
      <c r="A3565" s="44">
        <v>3564</v>
      </c>
      <c r="B3565" s="215" t="s">
        <v>6</v>
      </c>
      <c r="C3565" s="215">
        <v>25</v>
      </c>
      <c r="D3565" s="334" t="s">
        <v>5015</v>
      </c>
      <c r="E3565" s="334" t="s">
        <v>5649</v>
      </c>
      <c r="F3565" s="75">
        <v>2.500345361696428E-2</v>
      </c>
      <c r="G3565" s="75">
        <v>0.1</v>
      </c>
      <c r="H3565" s="75">
        <v>-1.6020000000000003</v>
      </c>
      <c r="I3565" s="75">
        <v>-1</v>
      </c>
      <c r="J3565" s="44" t="s">
        <v>21</v>
      </c>
      <c r="K3565" s="334" t="s">
        <v>10385</v>
      </c>
      <c r="L3565" s="215">
        <v>53</v>
      </c>
      <c r="M3565" s="215">
        <v>5.5</v>
      </c>
      <c r="O3565" s="44" t="s">
        <v>99</v>
      </c>
      <c r="P3565" s="75" t="s">
        <v>10992</v>
      </c>
    </row>
    <row r="3566" spans="1:16" ht="13" customHeight="1" x14ac:dyDescent="0.15">
      <c r="A3566" s="44">
        <v>3565</v>
      </c>
      <c r="B3566" s="215" t="s">
        <v>6</v>
      </c>
      <c r="C3566" s="215">
        <v>25</v>
      </c>
      <c r="D3566" s="334" t="s">
        <v>7126</v>
      </c>
      <c r="E3566" s="334" t="s">
        <v>7127</v>
      </c>
      <c r="F3566" s="75">
        <v>0.45009065914561658</v>
      </c>
      <c r="G3566" s="75">
        <v>23.999378768098815</v>
      </c>
      <c r="H3566" s="75">
        <v>-0.34670000000000012</v>
      </c>
      <c r="I3566" s="75">
        <v>1.3802000000000001</v>
      </c>
      <c r="J3566" s="44" t="s">
        <v>21</v>
      </c>
      <c r="K3566" s="334" t="s">
        <v>10815</v>
      </c>
      <c r="L3566" s="215">
        <v>33.200000000000003</v>
      </c>
      <c r="M3566" s="215">
        <v>-97.166666666666671</v>
      </c>
      <c r="O3566" s="44" t="s">
        <v>99</v>
      </c>
      <c r="P3566" s="75" t="s">
        <v>10993</v>
      </c>
    </row>
    <row r="3567" spans="1:16" ht="13" customHeight="1" x14ac:dyDescent="0.15">
      <c r="A3567" s="44">
        <v>3566</v>
      </c>
      <c r="B3567" s="215" t="s">
        <v>6</v>
      </c>
      <c r="C3567" s="215">
        <v>25</v>
      </c>
      <c r="D3567" s="334" t="s">
        <v>7603</v>
      </c>
      <c r="E3567" s="334" t="s">
        <v>7127</v>
      </c>
      <c r="F3567" s="75">
        <v>2.7504262230303178</v>
      </c>
      <c r="G3567" s="75">
        <v>19.002030025772328</v>
      </c>
      <c r="H3567" s="75">
        <v>0.43939999999999996</v>
      </c>
      <c r="I3567" s="75">
        <v>1.2787999999999999</v>
      </c>
      <c r="J3567" s="44" t="s">
        <v>21</v>
      </c>
      <c r="K3567" s="334" t="s">
        <v>10815</v>
      </c>
      <c r="L3567" s="215">
        <v>33.200000000000003</v>
      </c>
      <c r="M3567" s="215">
        <v>-97.166666666666671</v>
      </c>
      <c r="O3567" s="44" t="s">
        <v>99</v>
      </c>
      <c r="P3567" s="75" t="s">
        <v>10993</v>
      </c>
    </row>
    <row r="3568" spans="1:16" ht="13" customHeight="1" x14ac:dyDescent="0.15">
      <c r="A3568" s="44">
        <v>3567</v>
      </c>
      <c r="B3568" s="215" t="s">
        <v>6</v>
      </c>
      <c r="C3568" s="215">
        <v>25</v>
      </c>
      <c r="D3568" s="334" t="s">
        <v>7314</v>
      </c>
      <c r="E3568" s="334" t="s">
        <v>7127</v>
      </c>
      <c r="F3568" s="75">
        <v>1.0700399687349014</v>
      </c>
      <c r="G3568" s="75">
        <v>60.006735386411663</v>
      </c>
      <c r="H3568" s="75">
        <v>2.9399999999999957E-2</v>
      </c>
      <c r="I3568" s="75">
        <v>1.7782</v>
      </c>
      <c r="J3568" s="44" t="s">
        <v>21</v>
      </c>
      <c r="K3568" s="334" t="s">
        <v>10815</v>
      </c>
      <c r="L3568" s="215">
        <v>33.200000000000003</v>
      </c>
      <c r="M3568" s="215">
        <v>-97.166666666666671</v>
      </c>
      <c r="O3568" s="44" t="s">
        <v>99</v>
      </c>
      <c r="P3568" s="75" t="s">
        <v>10993</v>
      </c>
    </row>
    <row r="3569" spans="1:16" ht="13" customHeight="1" x14ac:dyDescent="0.15">
      <c r="A3569" s="44">
        <v>3568</v>
      </c>
      <c r="B3569" s="215" t="s">
        <v>6</v>
      </c>
      <c r="C3569" s="215">
        <v>25</v>
      </c>
      <c r="D3569" s="334" t="s">
        <v>5863</v>
      </c>
      <c r="E3569" s="334" t="s">
        <v>5628</v>
      </c>
      <c r="F3569" s="75">
        <v>6.4002951210837072E-2</v>
      </c>
      <c r="G3569" s="75">
        <v>3.8001435294158585</v>
      </c>
      <c r="H3569" s="75">
        <v>-1.1938000000000002</v>
      </c>
      <c r="I3569" s="75">
        <v>0.57979999999999998</v>
      </c>
      <c r="J3569" s="44" t="s">
        <v>21</v>
      </c>
      <c r="K3569" s="334" t="s">
        <v>10385</v>
      </c>
      <c r="L3569" s="215">
        <v>52.833333333333343</v>
      </c>
      <c r="M3569" s="215">
        <v>5.5</v>
      </c>
      <c r="O3569" s="44" t="s">
        <v>99</v>
      </c>
      <c r="P3569" s="75" t="s">
        <v>10844</v>
      </c>
    </row>
    <row r="3570" spans="1:16" ht="13" customHeight="1" x14ac:dyDescent="0.15">
      <c r="A3570" s="44">
        <v>3569</v>
      </c>
      <c r="B3570" s="215" t="s">
        <v>6</v>
      </c>
      <c r="C3570" s="215">
        <v>25</v>
      </c>
      <c r="D3570" s="334" t="s">
        <v>5648</v>
      </c>
      <c r="E3570" s="334" t="s">
        <v>5628</v>
      </c>
      <c r="F3570" s="75">
        <v>0.61305579214982064</v>
      </c>
      <c r="G3570" s="75">
        <v>51.29794882858576</v>
      </c>
      <c r="H3570" s="75">
        <v>-0.21249999999999999</v>
      </c>
      <c r="I3570" s="75">
        <v>1.7101</v>
      </c>
      <c r="J3570" s="44" t="s">
        <v>21</v>
      </c>
      <c r="K3570" s="334" t="s">
        <v>10385</v>
      </c>
      <c r="L3570" s="215">
        <v>52.833333333333343</v>
      </c>
      <c r="M3570" s="215">
        <v>5.5</v>
      </c>
      <c r="O3570" s="44" t="s">
        <v>99</v>
      </c>
      <c r="P3570" s="75" t="s">
        <v>10844</v>
      </c>
    </row>
    <row r="3571" spans="1:16" ht="13" customHeight="1" x14ac:dyDescent="0.15">
      <c r="A3571" s="44">
        <v>3570</v>
      </c>
      <c r="B3571" s="215" t="s">
        <v>6</v>
      </c>
      <c r="C3571" s="215">
        <v>25</v>
      </c>
      <c r="D3571" s="334" t="s">
        <v>7301</v>
      </c>
      <c r="E3571" s="334" t="s">
        <v>5628</v>
      </c>
      <c r="F3571" s="75">
        <v>9.8016682686628262E-2</v>
      </c>
      <c r="G3571" s="75">
        <v>3.9003178447506568</v>
      </c>
      <c r="H3571" s="75">
        <v>-1.0087000000000006</v>
      </c>
      <c r="I3571" s="75">
        <v>0.59109999999999996</v>
      </c>
      <c r="J3571" s="44" t="s">
        <v>21</v>
      </c>
      <c r="K3571" s="334" t="s">
        <v>10385</v>
      </c>
      <c r="L3571" s="215">
        <v>52.833333333333343</v>
      </c>
      <c r="M3571" s="215">
        <v>5.5</v>
      </c>
      <c r="O3571" s="44" t="s">
        <v>99</v>
      </c>
      <c r="P3571" s="75" t="s">
        <v>10844</v>
      </c>
    </row>
    <row r="3572" spans="1:16" ht="13" customHeight="1" x14ac:dyDescent="0.15">
      <c r="A3572" s="44">
        <v>3571</v>
      </c>
      <c r="B3572" s="215" t="s">
        <v>6</v>
      </c>
      <c r="C3572" s="215">
        <v>25</v>
      </c>
      <c r="D3572" s="334" t="s">
        <v>5557</v>
      </c>
      <c r="E3572" s="334" t="s">
        <v>5628</v>
      </c>
      <c r="F3572" s="75">
        <v>0.31002734419981909</v>
      </c>
      <c r="G3572" s="75">
        <v>29.000133690540697</v>
      </c>
      <c r="H3572" s="75">
        <v>-0.50860000000000005</v>
      </c>
      <c r="I3572" s="75">
        <v>1.4623999999999999</v>
      </c>
      <c r="J3572" s="44" t="s">
        <v>21</v>
      </c>
      <c r="K3572" s="334" t="s">
        <v>10385</v>
      </c>
      <c r="L3572" s="215">
        <v>52.833333333333343</v>
      </c>
      <c r="M3572" s="215">
        <v>5.5</v>
      </c>
      <c r="O3572" s="44" t="s">
        <v>99</v>
      </c>
      <c r="P3572" s="75" t="s">
        <v>10844</v>
      </c>
    </row>
    <row r="3573" spans="1:16" ht="13" customHeight="1" x14ac:dyDescent="0.15">
      <c r="A3573" s="44">
        <v>3572</v>
      </c>
      <c r="B3573" s="215" t="s">
        <v>6</v>
      </c>
      <c r="C3573" s="215">
        <v>26</v>
      </c>
      <c r="D3573" s="334" t="s">
        <v>5023</v>
      </c>
      <c r="F3573" s="75">
        <v>10</v>
      </c>
      <c r="G3573" s="75">
        <v>15.400000005798994</v>
      </c>
      <c r="H3573" s="75">
        <v>1</v>
      </c>
      <c r="I3573" s="75">
        <v>1.1875207210000001</v>
      </c>
      <c r="J3573" s="44" t="s">
        <v>100</v>
      </c>
      <c r="K3573" s="334" t="s">
        <v>10608</v>
      </c>
      <c r="O3573" s="44" t="s">
        <v>101</v>
      </c>
      <c r="P3573" s="75" t="s">
        <v>5336</v>
      </c>
    </row>
    <row r="3574" spans="1:16" ht="13" customHeight="1" x14ac:dyDescent="0.15">
      <c r="A3574" s="44">
        <v>3573</v>
      </c>
      <c r="B3574" s="215" t="s">
        <v>6</v>
      </c>
      <c r="C3574" s="215">
        <v>26</v>
      </c>
      <c r="D3574" s="334" t="s">
        <v>5222</v>
      </c>
      <c r="F3574" s="75">
        <v>1.299999999081527</v>
      </c>
      <c r="G3574" s="75">
        <v>4.5000000023278073</v>
      </c>
      <c r="H3574" s="75">
        <v>0.113943352</v>
      </c>
      <c r="I3574" s="75">
        <v>0.65321251400000002</v>
      </c>
      <c r="J3574" s="44" t="s">
        <v>100</v>
      </c>
      <c r="K3574" s="334" t="s">
        <v>10608</v>
      </c>
      <c r="O3574" s="44" t="s">
        <v>101</v>
      </c>
      <c r="P3574" s="75" t="s">
        <v>5336</v>
      </c>
    </row>
    <row r="3575" spans="1:16" ht="13" customHeight="1" x14ac:dyDescent="0.15">
      <c r="A3575" s="44">
        <v>3574</v>
      </c>
      <c r="B3575" s="215" t="s">
        <v>6</v>
      </c>
      <c r="C3575" s="215">
        <v>26</v>
      </c>
      <c r="D3575" s="334" t="s">
        <v>5286</v>
      </c>
      <c r="F3575" s="75">
        <v>0.33000000009278757</v>
      </c>
      <c r="G3575" s="75">
        <v>0.81999999927549683</v>
      </c>
      <c r="H3575" s="75">
        <v>-0.48148605999999999</v>
      </c>
      <c r="I3575" s="75">
        <v>-8.6186148000000004E-2</v>
      </c>
      <c r="J3575" s="44" t="s">
        <v>100</v>
      </c>
      <c r="K3575" s="334" t="s">
        <v>10608</v>
      </c>
      <c r="O3575" s="44" t="s">
        <v>101</v>
      </c>
      <c r="P3575" s="75" t="s">
        <v>5336</v>
      </c>
    </row>
    <row r="3576" spans="1:16" ht="13" customHeight="1" x14ac:dyDescent="0.15">
      <c r="A3576" s="44">
        <v>3575</v>
      </c>
      <c r="B3576" s="215" t="s">
        <v>6</v>
      </c>
      <c r="C3576" s="215">
        <v>26</v>
      </c>
      <c r="D3576" s="334" t="s">
        <v>5500</v>
      </c>
      <c r="F3576" s="75">
        <v>2.5000000018879018E-3</v>
      </c>
      <c r="G3576" s="75">
        <v>5.3000000048718507E-2</v>
      </c>
      <c r="H3576" s="75">
        <v>-2.602059991</v>
      </c>
      <c r="I3576" s="75">
        <v>-1.27572413</v>
      </c>
      <c r="J3576" s="44" t="s">
        <v>100</v>
      </c>
      <c r="K3576" s="334" t="s">
        <v>10608</v>
      </c>
      <c r="O3576" s="44" t="s">
        <v>101</v>
      </c>
      <c r="P3576" s="75" t="s">
        <v>5336</v>
      </c>
    </row>
    <row r="3577" spans="1:16" ht="13" customHeight="1" x14ac:dyDescent="0.15">
      <c r="A3577" s="44">
        <v>3576</v>
      </c>
      <c r="B3577" s="215" t="s">
        <v>6</v>
      </c>
      <c r="C3577" s="215">
        <v>26</v>
      </c>
      <c r="D3577" s="334" t="s">
        <v>5528</v>
      </c>
      <c r="F3577" s="75">
        <v>43.999999950742541</v>
      </c>
      <c r="G3577" s="75">
        <v>105.99999993537649</v>
      </c>
      <c r="H3577" s="75">
        <v>1.6434526759999999</v>
      </c>
      <c r="I3577" s="75">
        <v>2.025305865</v>
      </c>
      <c r="J3577" s="44" t="s">
        <v>100</v>
      </c>
      <c r="K3577" s="334" t="s">
        <v>10608</v>
      </c>
      <c r="O3577" s="44" t="s">
        <v>101</v>
      </c>
      <c r="P3577" s="75" t="s">
        <v>5336</v>
      </c>
    </row>
    <row r="3578" spans="1:16" ht="13" customHeight="1" x14ac:dyDescent="0.15">
      <c r="A3578" s="44">
        <v>3577</v>
      </c>
      <c r="B3578" s="215" t="s">
        <v>6</v>
      </c>
      <c r="C3578" s="215">
        <v>26</v>
      </c>
      <c r="D3578" s="334" t="s">
        <v>4978</v>
      </c>
      <c r="F3578" s="75">
        <v>2.3499999985296149</v>
      </c>
      <c r="G3578" s="75">
        <v>11.200000008505677</v>
      </c>
      <c r="H3578" s="75">
        <v>0.37106786200000003</v>
      </c>
      <c r="I3578" s="75">
        <v>1.0492180230000001</v>
      </c>
      <c r="J3578" s="44" t="s">
        <v>100</v>
      </c>
      <c r="K3578" s="334" t="s">
        <v>10608</v>
      </c>
      <c r="O3578" s="44" t="s">
        <v>101</v>
      </c>
      <c r="P3578" s="75" t="s">
        <v>5336</v>
      </c>
    </row>
    <row r="3579" spans="1:16" ht="13" customHeight="1" x14ac:dyDescent="0.15">
      <c r="A3579" s="44">
        <v>3578</v>
      </c>
      <c r="B3579" s="215" t="s">
        <v>6</v>
      </c>
      <c r="C3579" s="215">
        <v>26</v>
      </c>
      <c r="D3579" s="334" t="s">
        <v>5592</v>
      </c>
      <c r="F3579" s="75">
        <v>3.4199999995579455</v>
      </c>
      <c r="G3579" s="75">
        <v>11.200000008505677</v>
      </c>
      <c r="H3579" s="75">
        <v>0.534026106</v>
      </c>
      <c r="I3579" s="75">
        <v>1.0492180230000001</v>
      </c>
      <c r="J3579" s="44" t="s">
        <v>100</v>
      </c>
      <c r="K3579" s="334" t="s">
        <v>10608</v>
      </c>
      <c r="O3579" s="44" t="s">
        <v>101</v>
      </c>
      <c r="P3579" s="75" t="s">
        <v>5336</v>
      </c>
    </row>
    <row r="3580" spans="1:16" ht="13" customHeight="1" x14ac:dyDescent="0.15">
      <c r="A3580" s="44">
        <v>3579</v>
      </c>
      <c r="B3580" s="215" t="s">
        <v>6</v>
      </c>
      <c r="C3580" s="215">
        <v>26</v>
      </c>
      <c r="D3580" s="334" t="s">
        <v>5040</v>
      </c>
      <c r="F3580" s="75">
        <v>1.1799999991682419</v>
      </c>
      <c r="G3580" s="75">
        <v>3.8500000043571188</v>
      </c>
      <c r="H3580" s="75">
        <v>7.1882006999999998E-2</v>
      </c>
      <c r="I3580" s="75">
        <v>0.58546072999999998</v>
      </c>
      <c r="J3580" s="44" t="s">
        <v>100</v>
      </c>
      <c r="K3580" s="334" t="s">
        <v>10608</v>
      </c>
      <c r="O3580" s="44" t="s">
        <v>101</v>
      </c>
      <c r="P3580" s="75" t="s">
        <v>5336</v>
      </c>
    </row>
    <row r="3581" spans="1:16" ht="13" customHeight="1" x14ac:dyDescent="0.15">
      <c r="A3581" s="44">
        <v>3580</v>
      </c>
      <c r="B3581" s="215" t="s">
        <v>6</v>
      </c>
      <c r="C3581" s="215">
        <v>26</v>
      </c>
      <c r="D3581" s="334" t="s">
        <v>5159</v>
      </c>
      <c r="F3581" s="75">
        <v>8.6599999996541026</v>
      </c>
      <c r="G3581" s="75">
        <v>14.499999992154777</v>
      </c>
      <c r="H3581" s="75">
        <v>0.93751789200000002</v>
      </c>
      <c r="I3581" s="75">
        <v>1.1613680019999999</v>
      </c>
      <c r="J3581" s="44" t="s">
        <v>100</v>
      </c>
      <c r="K3581" s="334" t="s">
        <v>10608</v>
      </c>
      <c r="O3581" s="44" t="s">
        <v>101</v>
      </c>
      <c r="P3581" s="75" t="s">
        <v>5336</v>
      </c>
    </row>
    <row r="3582" spans="1:16" ht="13" customHeight="1" x14ac:dyDescent="0.15">
      <c r="A3582" s="44">
        <v>3581</v>
      </c>
      <c r="B3582" s="215" t="s">
        <v>6</v>
      </c>
      <c r="C3582" s="215">
        <v>26</v>
      </c>
      <c r="D3582" s="334" t="s">
        <v>5033</v>
      </c>
      <c r="F3582" s="75">
        <v>1.6900000015033387</v>
      </c>
      <c r="G3582" s="75">
        <v>2.9699999978306875</v>
      </c>
      <c r="H3582" s="75">
        <v>0.22788670499999999</v>
      </c>
      <c r="I3582" s="75">
        <v>0.47275644900000002</v>
      </c>
      <c r="J3582" s="44" t="s">
        <v>100</v>
      </c>
      <c r="K3582" s="334" t="s">
        <v>10608</v>
      </c>
      <c r="O3582" s="44" t="s">
        <v>101</v>
      </c>
      <c r="P3582" s="75" t="s">
        <v>5336</v>
      </c>
    </row>
    <row r="3583" spans="1:16" ht="13" customHeight="1" x14ac:dyDescent="0.15">
      <c r="A3583" s="44">
        <v>3582</v>
      </c>
      <c r="B3583" s="215" t="s">
        <v>6</v>
      </c>
      <c r="C3583" s="215">
        <v>26</v>
      </c>
      <c r="D3583" s="334" t="s">
        <v>5196</v>
      </c>
      <c r="F3583" s="75">
        <v>80.000000001484082</v>
      </c>
      <c r="G3583" s="75">
        <v>34.999999971771132</v>
      </c>
      <c r="H3583" s="75">
        <v>1.903089987</v>
      </c>
      <c r="I3583" s="75">
        <v>1.5440680440000001</v>
      </c>
      <c r="J3583" s="44" t="s">
        <v>100</v>
      </c>
      <c r="K3583" s="334" t="s">
        <v>10609</v>
      </c>
      <c r="O3583" s="44" t="s">
        <v>101</v>
      </c>
      <c r="P3583" s="75" t="s">
        <v>5336</v>
      </c>
    </row>
    <row r="3584" spans="1:16" ht="13" customHeight="1" x14ac:dyDescent="0.15">
      <c r="A3584" s="44">
        <v>3583</v>
      </c>
      <c r="B3584" s="215" t="s">
        <v>6</v>
      </c>
      <c r="C3584" s="215">
        <v>26</v>
      </c>
      <c r="D3584" s="334" t="s">
        <v>5178</v>
      </c>
      <c r="F3584" s="75">
        <v>3.3000000009278754</v>
      </c>
      <c r="G3584" s="75">
        <v>6.7000000046154478</v>
      </c>
      <c r="H3584" s="75">
        <v>0.51851393999999995</v>
      </c>
      <c r="I3584" s="75">
        <v>0.82607480300000002</v>
      </c>
      <c r="J3584" s="44" t="s">
        <v>100</v>
      </c>
      <c r="K3584" s="334" t="s">
        <v>10609</v>
      </c>
      <c r="O3584" s="44" t="s">
        <v>101</v>
      </c>
      <c r="P3584" s="75" t="s">
        <v>5336</v>
      </c>
    </row>
    <row r="3585" spans="1:16" ht="13" customHeight="1" x14ac:dyDescent="0.15">
      <c r="A3585" s="44">
        <v>3584</v>
      </c>
      <c r="B3585" s="215" t="s">
        <v>6</v>
      </c>
      <c r="C3585" s="215">
        <v>26</v>
      </c>
      <c r="D3585" s="334" t="s">
        <v>5110</v>
      </c>
      <c r="F3585" s="75">
        <v>0.43000000041625625</v>
      </c>
      <c r="G3585" s="75">
        <v>0.8999999990895754</v>
      </c>
      <c r="H3585" s="75">
        <v>-0.36653154399999999</v>
      </c>
      <c r="I3585" s="75">
        <v>-4.5757490999999997E-2</v>
      </c>
      <c r="J3585" s="44" t="s">
        <v>100</v>
      </c>
      <c r="K3585" s="334" t="s">
        <v>10609</v>
      </c>
      <c r="O3585" s="44" t="s">
        <v>101</v>
      </c>
      <c r="P3585" s="75" t="s">
        <v>5336</v>
      </c>
    </row>
    <row r="3586" spans="1:16" ht="13" customHeight="1" x14ac:dyDescent="0.15">
      <c r="A3586" s="44">
        <v>3585</v>
      </c>
      <c r="B3586" s="215" t="s">
        <v>6</v>
      </c>
      <c r="C3586" s="215">
        <v>26</v>
      </c>
      <c r="D3586" s="334" t="s">
        <v>5283</v>
      </c>
      <c r="F3586" s="75">
        <v>0.67000000046154462</v>
      </c>
      <c r="G3586" s="75">
        <v>1.1999999998684077</v>
      </c>
      <c r="H3586" s="75">
        <v>-0.173925197</v>
      </c>
      <c r="I3586" s="75">
        <v>7.9181245999999997E-2</v>
      </c>
      <c r="J3586" s="44" t="s">
        <v>100</v>
      </c>
      <c r="K3586" s="334" t="s">
        <v>10609</v>
      </c>
      <c r="O3586" s="44" t="s">
        <v>101</v>
      </c>
      <c r="P3586" s="75" t="s">
        <v>5336</v>
      </c>
    </row>
    <row r="3587" spans="1:16" ht="13" customHeight="1" x14ac:dyDescent="0.15">
      <c r="A3587" s="44">
        <v>3586</v>
      </c>
      <c r="B3587" s="215" t="s">
        <v>6</v>
      </c>
      <c r="C3587" s="215">
        <v>26</v>
      </c>
      <c r="D3587" s="334" t="s">
        <v>5100</v>
      </c>
      <c r="F3587" s="75">
        <v>0.78999999947167476</v>
      </c>
      <c r="G3587" s="75">
        <v>3.1999999976428462</v>
      </c>
      <c r="H3587" s="75">
        <v>-0.102372909</v>
      </c>
      <c r="I3587" s="75">
        <v>0.50514997800000006</v>
      </c>
      <c r="J3587" s="44" t="s">
        <v>100</v>
      </c>
      <c r="K3587" s="334" t="s">
        <v>10609</v>
      </c>
      <c r="O3587" s="44" t="s">
        <v>101</v>
      </c>
      <c r="P3587" s="75" t="s">
        <v>5336</v>
      </c>
    </row>
    <row r="3588" spans="1:16" ht="13" customHeight="1" x14ac:dyDescent="0.15">
      <c r="A3588" s="44">
        <v>3587</v>
      </c>
      <c r="B3588" s="215" t="s">
        <v>6</v>
      </c>
      <c r="C3588" s="215">
        <v>26</v>
      </c>
      <c r="D3588" s="334" t="s">
        <v>4925</v>
      </c>
      <c r="F3588" s="75">
        <v>38.000000033528444</v>
      </c>
      <c r="G3588" s="75">
        <v>78.599999992867907</v>
      </c>
      <c r="H3588" s="75">
        <v>1.579783597</v>
      </c>
      <c r="I3588" s="75">
        <v>1.895422546</v>
      </c>
      <c r="J3588" s="44" t="s">
        <v>100</v>
      </c>
      <c r="K3588" s="334" t="s">
        <v>10609</v>
      </c>
      <c r="O3588" s="44" t="s">
        <v>101</v>
      </c>
      <c r="P3588" s="75" t="s">
        <v>5336</v>
      </c>
    </row>
    <row r="3589" spans="1:16" ht="13" customHeight="1" x14ac:dyDescent="0.15">
      <c r="A3589" s="44">
        <v>3588</v>
      </c>
      <c r="B3589" s="215" t="s">
        <v>6</v>
      </c>
      <c r="C3589" s="215">
        <v>26</v>
      </c>
      <c r="D3589" s="334" t="s">
        <v>4858</v>
      </c>
      <c r="F3589" s="75">
        <v>0.69000000041744447</v>
      </c>
      <c r="G3589" s="75">
        <v>0.68000000045996278</v>
      </c>
      <c r="H3589" s="75">
        <v>-0.16115090900000001</v>
      </c>
      <c r="I3589" s="75">
        <v>-0.16749108700000001</v>
      </c>
      <c r="J3589" s="44" t="s">
        <v>100</v>
      </c>
      <c r="K3589" s="334" t="s">
        <v>10523</v>
      </c>
      <c r="O3589" s="44" t="s">
        <v>101</v>
      </c>
      <c r="P3589" s="75" t="s">
        <v>5336</v>
      </c>
    </row>
    <row r="3590" spans="1:16" ht="13" customHeight="1" x14ac:dyDescent="0.15">
      <c r="A3590" s="44">
        <v>3589</v>
      </c>
      <c r="B3590" s="215" t="s">
        <v>6</v>
      </c>
      <c r="C3590" s="215">
        <v>26</v>
      </c>
      <c r="D3590" s="334" t="s">
        <v>4859</v>
      </c>
      <c r="F3590" s="75">
        <v>0.12999999990815267</v>
      </c>
      <c r="G3590" s="75">
        <v>0.24000000015937237</v>
      </c>
      <c r="H3590" s="75">
        <v>-0.88605664799999995</v>
      </c>
      <c r="I3590" s="75">
        <v>-0.619788758</v>
      </c>
      <c r="J3590" s="44" t="s">
        <v>100</v>
      </c>
      <c r="K3590" s="334" t="s">
        <v>10523</v>
      </c>
      <c r="O3590" s="44" t="s">
        <v>101</v>
      </c>
      <c r="P3590" s="75" t="s">
        <v>5336</v>
      </c>
    </row>
    <row r="3591" spans="1:16" ht="13" customHeight="1" x14ac:dyDescent="0.15">
      <c r="A3591" s="44">
        <v>3590</v>
      </c>
      <c r="B3591" s="215" t="s">
        <v>6</v>
      </c>
      <c r="C3591" s="215">
        <v>26</v>
      </c>
      <c r="D3591" s="334" t="s">
        <v>5195</v>
      </c>
      <c r="F3591" s="75">
        <v>0.11999999998684073</v>
      </c>
      <c r="G3591" s="75">
        <v>0.17999999995718316</v>
      </c>
      <c r="H3591" s="75">
        <v>-0.92081875400000002</v>
      </c>
      <c r="I3591" s="75">
        <v>-0.74472749500000002</v>
      </c>
      <c r="J3591" s="44" t="s">
        <v>100</v>
      </c>
      <c r="K3591" s="334" t="s">
        <v>10523</v>
      </c>
      <c r="O3591" s="44" t="s">
        <v>101</v>
      </c>
      <c r="P3591" s="75" t="s">
        <v>5336</v>
      </c>
    </row>
    <row r="3592" spans="1:16" ht="13" customHeight="1" x14ac:dyDescent="0.15">
      <c r="A3592" s="44">
        <v>3591</v>
      </c>
      <c r="B3592" s="215" t="s">
        <v>6</v>
      </c>
      <c r="C3592" s="215">
        <v>26</v>
      </c>
      <c r="D3592" s="334" t="s">
        <v>5753</v>
      </c>
      <c r="F3592" s="75">
        <v>0.38999999997620344</v>
      </c>
      <c r="G3592" s="75">
        <v>0.78000000055590213</v>
      </c>
      <c r="H3592" s="75">
        <v>-0.40893539299999998</v>
      </c>
      <c r="I3592" s="75">
        <v>-0.107905397</v>
      </c>
      <c r="J3592" s="44" t="s">
        <v>100</v>
      </c>
      <c r="K3592" s="334" t="s">
        <v>10523</v>
      </c>
      <c r="O3592" s="44" t="s">
        <v>101</v>
      </c>
      <c r="P3592" s="75" t="s">
        <v>5336</v>
      </c>
    </row>
    <row r="3593" spans="1:16" ht="13" customHeight="1" x14ac:dyDescent="0.15">
      <c r="A3593" s="44">
        <v>3592</v>
      </c>
      <c r="B3593" s="215" t="s">
        <v>6</v>
      </c>
      <c r="C3593" s="215">
        <v>26</v>
      </c>
      <c r="D3593" s="334" t="s">
        <v>4920</v>
      </c>
      <c r="F3593" s="75">
        <v>19.400000003116816</v>
      </c>
      <c r="G3593" s="75">
        <v>17.500000012640843</v>
      </c>
      <c r="H3593" s="75">
        <v>1.28780173</v>
      </c>
      <c r="I3593" s="75">
        <v>1.2430380489999999</v>
      </c>
      <c r="J3593" s="44" t="s">
        <v>100</v>
      </c>
      <c r="K3593" s="334" t="s">
        <v>10524</v>
      </c>
      <c r="O3593" s="44" t="s">
        <v>101</v>
      </c>
      <c r="P3593" s="75" t="s">
        <v>5336</v>
      </c>
    </row>
    <row r="3594" spans="1:16" ht="13" customHeight="1" x14ac:dyDescent="0.15">
      <c r="A3594" s="44">
        <v>3593</v>
      </c>
      <c r="B3594" s="215" t="s">
        <v>6</v>
      </c>
      <c r="C3594" s="215">
        <v>26</v>
      </c>
      <c r="D3594" s="334" t="s">
        <v>4921</v>
      </c>
      <c r="F3594" s="75">
        <v>7.6700000009010418</v>
      </c>
      <c r="G3594" s="75">
        <v>29.599999995982952</v>
      </c>
      <c r="H3594" s="75">
        <v>0.88479536400000003</v>
      </c>
      <c r="I3594" s="75">
        <v>1.4712917109999999</v>
      </c>
      <c r="J3594" s="44" t="s">
        <v>100</v>
      </c>
      <c r="K3594" s="334" t="s">
        <v>10524</v>
      </c>
      <c r="O3594" s="44" t="s">
        <v>101</v>
      </c>
      <c r="P3594" s="75" t="s">
        <v>5336</v>
      </c>
    </row>
    <row r="3595" spans="1:16" ht="13" customHeight="1" x14ac:dyDescent="0.15">
      <c r="A3595" s="44">
        <v>3594</v>
      </c>
      <c r="B3595" s="215" t="s">
        <v>6</v>
      </c>
      <c r="C3595" s="215">
        <v>26</v>
      </c>
      <c r="D3595" s="334" t="s">
        <v>5223</v>
      </c>
      <c r="F3595" s="75">
        <v>0.52000000043727101</v>
      </c>
      <c r="G3595" s="75">
        <v>2.000000001547424</v>
      </c>
      <c r="H3595" s="75">
        <v>-0.28399665600000001</v>
      </c>
      <c r="I3595" s="75">
        <v>0.30102999600000002</v>
      </c>
      <c r="J3595" s="44" t="s">
        <v>100</v>
      </c>
      <c r="K3595" s="334" t="s">
        <v>10583</v>
      </c>
      <c r="O3595" s="44" t="s">
        <v>101</v>
      </c>
      <c r="P3595" s="75" t="s">
        <v>5336</v>
      </c>
    </row>
    <row r="3596" spans="1:16" ht="13" customHeight="1" x14ac:dyDescent="0.15">
      <c r="A3596" s="44">
        <v>3595</v>
      </c>
      <c r="B3596" s="215" t="s">
        <v>6</v>
      </c>
      <c r="C3596" s="215">
        <v>26</v>
      </c>
      <c r="D3596" s="334" t="s">
        <v>5175</v>
      </c>
      <c r="F3596" s="75">
        <v>8.0700000051644523</v>
      </c>
      <c r="G3596" s="75">
        <v>183.00000011358978</v>
      </c>
      <c r="H3596" s="75">
        <v>0.90687353500000001</v>
      </c>
      <c r="I3596" s="75">
        <v>2.2624510899999999</v>
      </c>
      <c r="J3596" s="44" t="s">
        <v>100</v>
      </c>
      <c r="K3596" s="334" t="s">
        <v>10583</v>
      </c>
      <c r="O3596" s="44" t="s">
        <v>101</v>
      </c>
      <c r="P3596" s="75" t="s">
        <v>5336</v>
      </c>
    </row>
    <row r="3597" spans="1:16" ht="13" customHeight="1" x14ac:dyDescent="0.15">
      <c r="A3597" s="44">
        <v>3596</v>
      </c>
      <c r="B3597" s="215" t="s">
        <v>6</v>
      </c>
      <c r="C3597" s="215">
        <v>26</v>
      </c>
      <c r="D3597" s="334" t="s">
        <v>5102</v>
      </c>
      <c r="F3597" s="75">
        <v>1.7500000012640842</v>
      </c>
      <c r="G3597" s="75">
        <v>52.00000004372712</v>
      </c>
      <c r="H3597" s="75">
        <v>0.24303804900000001</v>
      </c>
      <c r="I3597" s="75">
        <v>1.716003344</v>
      </c>
      <c r="J3597" s="44" t="s">
        <v>100</v>
      </c>
      <c r="K3597" s="334" t="s">
        <v>10583</v>
      </c>
      <c r="O3597" s="44" t="s">
        <v>101</v>
      </c>
      <c r="P3597" s="75" t="s">
        <v>5336</v>
      </c>
    </row>
    <row r="3598" spans="1:16" ht="13" customHeight="1" x14ac:dyDescent="0.15">
      <c r="A3598" s="44">
        <v>3597</v>
      </c>
      <c r="B3598" s="215" t="s">
        <v>6</v>
      </c>
      <c r="C3598" s="215">
        <v>26</v>
      </c>
      <c r="D3598" s="334" t="s">
        <v>5413</v>
      </c>
      <c r="F3598" s="75">
        <v>3.0000000019365038</v>
      </c>
      <c r="G3598" s="75">
        <v>11.499999990636461</v>
      </c>
      <c r="H3598" s="75">
        <v>0.47712125500000002</v>
      </c>
      <c r="I3598" s="75">
        <v>1.06069784</v>
      </c>
      <c r="J3598" s="44" t="s">
        <v>100</v>
      </c>
      <c r="K3598" s="334" t="s">
        <v>10583</v>
      </c>
      <c r="O3598" s="44" t="s">
        <v>101</v>
      </c>
      <c r="P3598" s="75" t="s">
        <v>5336</v>
      </c>
    </row>
    <row r="3599" spans="1:16" ht="13" customHeight="1" x14ac:dyDescent="0.15">
      <c r="A3599" s="44">
        <v>3598</v>
      </c>
      <c r="B3599" s="215" t="s">
        <v>6</v>
      </c>
      <c r="C3599" s="215">
        <v>26</v>
      </c>
      <c r="D3599" s="334" t="s">
        <v>4975</v>
      </c>
      <c r="F3599" s="75">
        <v>0.46000000033727323</v>
      </c>
      <c r="G3599" s="75">
        <v>1.400000001037238</v>
      </c>
      <c r="H3599" s="75">
        <v>-0.33724216800000001</v>
      </c>
      <c r="I3599" s="75">
        <v>0.14612803599999999</v>
      </c>
      <c r="J3599" s="44" t="s">
        <v>100</v>
      </c>
      <c r="K3599" s="334" t="s">
        <v>10583</v>
      </c>
      <c r="O3599" s="44" t="s">
        <v>101</v>
      </c>
      <c r="P3599" s="75" t="s">
        <v>5336</v>
      </c>
    </row>
    <row r="3600" spans="1:16" ht="13" customHeight="1" x14ac:dyDescent="0.15">
      <c r="A3600" s="44">
        <v>3599</v>
      </c>
      <c r="B3600" s="215" t="s">
        <v>6</v>
      </c>
      <c r="C3600" s="215">
        <v>26</v>
      </c>
      <c r="D3600" s="334" t="s">
        <v>4976</v>
      </c>
      <c r="F3600" s="75">
        <v>20.599999982489852</v>
      </c>
      <c r="G3600" s="75">
        <v>10.79999998789058</v>
      </c>
      <c r="H3600" s="75">
        <v>1.3138672199999999</v>
      </c>
      <c r="I3600" s="75">
        <v>1.0334237550000001</v>
      </c>
      <c r="J3600" s="44" t="s">
        <v>100</v>
      </c>
      <c r="K3600" s="334" t="s">
        <v>10583</v>
      </c>
      <c r="O3600" s="44" t="s">
        <v>101</v>
      </c>
      <c r="P3600" s="75" t="s">
        <v>5336</v>
      </c>
    </row>
    <row r="3601" spans="1:16" ht="13" customHeight="1" x14ac:dyDescent="0.15">
      <c r="A3601" s="44">
        <v>3600</v>
      </c>
      <c r="B3601" s="215" t="s">
        <v>6</v>
      </c>
      <c r="C3601" s="215">
        <v>26</v>
      </c>
      <c r="D3601" s="334" t="s">
        <v>5289</v>
      </c>
      <c r="F3601" s="75">
        <v>3.0000000019365012E-2</v>
      </c>
      <c r="G3601" s="75">
        <v>9.400000008664236E-2</v>
      </c>
      <c r="H3601" s="75">
        <v>-1.5228787450000001</v>
      </c>
      <c r="I3601" s="75">
        <v>-1.0268721460000001</v>
      </c>
      <c r="J3601" s="44" t="s">
        <v>100</v>
      </c>
      <c r="K3601" s="334" t="s">
        <v>10583</v>
      </c>
      <c r="O3601" s="44" t="s">
        <v>101</v>
      </c>
      <c r="P3601" s="75" t="s">
        <v>5336</v>
      </c>
    </row>
    <row r="3602" spans="1:16" ht="13" customHeight="1" x14ac:dyDescent="0.15">
      <c r="A3602" s="44">
        <v>3601</v>
      </c>
      <c r="B3602" s="215" t="s">
        <v>6</v>
      </c>
      <c r="C3602" s="215">
        <v>26</v>
      </c>
      <c r="D3602" s="334" t="s">
        <v>5290</v>
      </c>
      <c r="F3602" s="75">
        <v>2.6999999990115788E-2</v>
      </c>
      <c r="G3602" s="75">
        <v>0.10300000006992317</v>
      </c>
      <c r="H3602" s="75">
        <v>-1.5686362359999999</v>
      </c>
      <c r="I3602" s="75">
        <v>-0.98716277500000005</v>
      </c>
      <c r="J3602" s="44" t="s">
        <v>100</v>
      </c>
      <c r="K3602" s="334" t="s">
        <v>10583</v>
      </c>
      <c r="O3602" s="44" t="s">
        <v>101</v>
      </c>
      <c r="P3602" s="75" t="s">
        <v>5336</v>
      </c>
    </row>
    <row r="3603" spans="1:16" ht="13" customHeight="1" x14ac:dyDescent="0.15">
      <c r="A3603" s="44">
        <v>3602</v>
      </c>
      <c r="B3603" s="215" t="s">
        <v>6</v>
      </c>
      <c r="C3603" s="215">
        <v>26</v>
      </c>
      <c r="D3603" s="334" t="s">
        <v>5170</v>
      </c>
      <c r="F3603" s="75">
        <v>8.9000000072768037E-2</v>
      </c>
      <c r="G3603" s="75">
        <v>0.34800000004280468</v>
      </c>
      <c r="H3603" s="75">
        <v>-1.0506099929999999</v>
      </c>
      <c r="I3603" s="75">
        <v>-0.45842075599999998</v>
      </c>
      <c r="J3603" s="44" t="s">
        <v>100</v>
      </c>
      <c r="K3603" s="334" t="s">
        <v>10583</v>
      </c>
      <c r="O3603" s="44" t="s">
        <v>101</v>
      </c>
      <c r="P3603" s="75" t="s">
        <v>5336</v>
      </c>
    </row>
    <row r="3604" spans="1:16" ht="13" customHeight="1" x14ac:dyDescent="0.15">
      <c r="A3604" s="44">
        <v>3603</v>
      </c>
      <c r="B3604" s="215" t="s">
        <v>6</v>
      </c>
      <c r="C3604" s="215">
        <v>26</v>
      </c>
      <c r="D3604" s="334" t="s">
        <v>5883</v>
      </c>
      <c r="F3604" s="75">
        <v>1.299999999081527</v>
      </c>
      <c r="G3604" s="75">
        <v>6.7000000046154478</v>
      </c>
      <c r="H3604" s="75">
        <v>0.113943352</v>
      </c>
      <c r="I3604" s="75">
        <v>0.82607480300000002</v>
      </c>
      <c r="J3604" s="44" t="s">
        <v>100</v>
      </c>
      <c r="K3604" s="334" t="s">
        <v>10583</v>
      </c>
      <c r="O3604" s="44" t="s">
        <v>101</v>
      </c>
      <c r="P3604" s="75" t="s">
        <v>5336</v>
      </c>
    </row>
    <row r="3605" spans="1:16" ht="13" customHeight="1" x14ac:dyDescent="0.15">
      <c r="A3605" s="44">
        <v>3604</v>
      </c>
      <c r="B3605" s="215" t="s">
        <v>6</v>
      </c>
      <c r="C3605" s="215">
        <v>26</v>
      </c>
      <c r="D3605" s="334" t="s">
        <v>4925</v>
      </c>
      <c r="F3605" s="75">
        <v>17.399999988677649</v>
      </c>
      <c r="G3605" s="75">
        <v>33.899999984147911</v>
      </c>
      <c r="H3605" s="75">
        <v>1.240549248</v>
      </c>
      <c r="I3605" s="75">
        <v>1.5301996980000001</v>
      </c>
      <c r="J3605" s="44" t="s">
        <v>100</v>
      </c>
      <c r="K3605" s="334" t="s">
        <v>10583</v>
      </c>
      <c r="O3605" s="44" t="s">
        <v>101</v>
      </c>
      <c r="P3605" s="75" t="s">
        <v>5336</v>
      </c>
    </row>
    <row r="3606" spans="1:16" ht="13" customHeight="1" x14ac:dyDescent="0.15">
      <c r="A3606" s="44">
        <v>3605</v>
      </c>
      <c r="B3606" s="215" t="s">
        <v>6</v>
      </c>
      <c r="C3606" s="215">
        <v>26</v>
      </c>
      <c r="D3606" s="334" t="s">
        <v>5479</v>
      </c>
      <c r="F3606" s="75">
        <v>38.999999997620371</v>
      </c>
      <c r="G3606" s="75">
        <v>179.00000000828734</v>
      </c>
      <c r="H3606" s="75">
        <v>1.5910646070000001</v>
      </c>
      <c r="I3606" s="75">
        <v>2.2528530309999999</v>
      </c>
      <c r="J3606" s="44" t="s">
        <v>100</v>
      </c>
      <c r="K3606" s="334" t="s">
        <v>10583</v>
      </c>
      <c r="O3606" s="44" t="s">
        <v>101</v>
      </c>
      <c r="P3606" s="75" t="s">
        <v>5336</v>
      </c>
    </row>
    <row r="3607" spans="1:16" ht="13" customHeight="1" x14ac:dyDescent="0.15">
      <c r="A3607" s="44">
        <v>3606</v>
      </c>
      <c r="B3607" s="215" t="s">
        <v>6</v>
      </c>
      <c r="C3607" s="215">
        <v>26</v>
      </c>
      <c r="D3607" s="334" t="s">
        <v>5480</v>
      </c>
      <c r="F3607" s="75">
        <v>5.2000000043727089E-2</v>
      </c>
      <c r="G3607" s="75">
        <v>7.5999999950862485E-2</v>
      </c>
      <c r="H3607" s="75">
        <v>-1.283996656</v>
      </c>
      <c r="I3607" s="75">
        <v>-1.119186408</v>
      </c>
      <c r="J3607" s="44" t="s">
        <v>100</v>
      </c>
      <c r="K3607" s="334" t="s">
        <v>10583</v>
      </c>
      <c r="O3607" s="44" t="s">
        <v>101</v>
      </c>
      <c r="P3607" s="75" t="s">
        <v>5336</v>
      </c>
    </row>
    <row r="3608" spans="1:16" ht="13" customHeight="1" x14ac:dyDescent="0.15">
      <c r="A3608" s="44">
        <v>3607</v>
      </c>
      <c r="B3608" s="215" t="s">
        <v>6</v>
      </c>
      <c r="C3608" s="215">
        <v>26</v>
      </c>
      <c r="D3608" s="334" t="s">
        <v>5481</v>
      </c>
      <c r="F3608" s="75">
        <v>2.2299999997527062</v>
      </c>
      <c r="G3608" s="75">
        <v>5.9000000048615622</v>
      </c>
      <c r="H3608" s="75">
        <v>0.34830486300000002</v>
      </c>
      <c r="I3608" s="75">
        <v>0.77085201199999998</v>
      </c>
      <c r="J3608" s="44" t="s">
        <v>100</v>
      </c>
      <c r="K3608" s="334" t="s">
        <v>10583</v>
      </c>
      <c r="O3608" s="44" t="s">
        <v>101</v>
      </c>
      <c r="P3608" s="75" t="s">
        <v>5336</v>
      </c>
    </row>
    <row r="3609" spans="1:16" ht="13" customHeight="1" x14ac:dyDescent="0.15">
      <c r="A3609" s="44">
        <v>3608</v>
      </c>
      <c r="B3609" s="215" t="s">
        <v>6</v>
      </c>
      <c r="C3609" s="215">
        <v>26</v>
      </c>
      <c r="D3609" s="334" t="s">
        <v>5546</v>
      </c>
      <c r="F3609" s="75">
        <v>1.8300000011358977</v>
      </c>
      <c r="G3609" s="75">
        <v>7.6999999969419157</v>
      </c>
      <c r="H3609" s="75">
        <v>0.26245109</v>
      </c>
      <c r="I3609" s="75">
        <v>0.88649072500000003</v>
      </c>
      <c r="J3609" s="44" t="s">
        <v>100</v>
      </c>
      <c r="K3609" s="334" t="s">
        <v>10583</v>
      </c>
      <c r="O3609" s="44" t="s">
        <v>101</v>
      </c>
      <c r="P3609" s="75" t="s">
        <v>5336</v>
      </c>
    </row>
    <row r="3610" spans="1:16" ht="13" customHeight="1" x14ac:dyDescent="0.15">
      <c r="A3610" s="44">
        <v>3609</v>
      </c>
      <c r="B3610" s="215" t="s">
        <v>6</v>
      </c>
      <c r="C3610" s="215">
        <v>26</v>
      </c>
      <c r="D3610" s="334" t="s">
        <v>5236</v>
      </c>
      <c r="F3610" s="75">
        <v>61.999999928869165</v>
      </c>
      <c r="G3610" s="75">
        <v>49.800000027552912</v>
      </c>
      <c r="H3610" s="75">
        <v>1.792391689</v>
      </c>
      <c r="I3610" s="75">
        <v>1.6972293430000001</v>
      </c>
      <c r="J3610" s="44" t="s">
        <v>100</v>
      </c>
      <c r="K3610" s="334" t="s">
        <v>10583</v>
      </c>
      <c r="O3610" s="44" t="s">
        <v>101</v>
      </c>
      <c r="P3610" s="75" t="s">
        <v>5336</v>
      </c>
    </row>
    <row r="3611" spans="1:16" ht="13" customHeight="1" x14ac:dyDescent="0.15">
      <c r="A3611" s="44">
        <v>3610</v>
      </c>
      <c r="B3611" s="215" t="s">
        <v>6</v>
      </c>
      <c r="C3611" s="215">
        <v>26</v>
      </c>
      <c r="D3611" s="334" t="s">
        <v>5764</v>
      </c>
      <c r="F3611" s="75">
        <v>60.599999976796987</v>
      </c>
      <c r="G3611" s="75">
        <v>16.699999994324962</v>
      </c>
      <c r="H3611" s="75">
        <v>1.7824726239999999</v>
      </c>
      <c r="I3611" s="75">
        <v>1.222716471</v>
      </c>
      <c r="J3611" s="44" t="s">
        <v>100</v>
      </c>
      <c r="K3611" s="334" t="s">
        <v>10584</v>
      </c>
      <c r="O3611" s="44" t="s">
        <v>101</v>
      </c>
      <c r="P3611" s="75" t="s">
        <v>5336</v>
      </c>
    </row>
    <row r="3612" spans="1:16" ht="13" customHeight="1" x14ac:dyDescent="0.15">
      <c r="A3612" s="44">
        <v>3611</v>
      </c>
      <c r="B3612" s="215" t="s">
        <v>6</v>
      </c>
      <c r="C3612" s="215">
        <v>26</v>
      </c>
      <c r="D3612" s="334" t="s">
        <v>5602</v>
      </c>
      <c r="F3612" s="75">
        <v>1.030000000699232</v>
      </c>
      <c r="G3612" s="75">
        <v>60.299999980540598</v>
      </c>
      <c r="H3612" s="75">
        <v>1.2837225000000001E-2</v>
      </c>
      <c r="I3612" s="75">
        <v>1.780317312</v>
      </c>
      <c r="J3612" s="44" t="s">
        <v>100</v>
      </c>
      <c r="K3612" s="334" t="s">
        <v>10584</v>
      </c>
      <c r="O3612" s="44" t="s">
        <v>101</v>
      </c>
      <c r="P3612" s="75" t="s">
        <v>5336</v>
      </c>
    </row>
    <row r="3613" spans="1:16" ht="13" customHeight="1" x14ac:dyDescent="0.15">
      <c r="A3613" s="44">
        <v>3612</v>
      </c>
      <c r="B3613" s="215" t="s">
        <v>6</v>
      </c>
      <c r="C3613" s="215">
        <v>26</v>
      </c>
      <c r="D3613" s="334" t="s">
        <v>4920</v>
      </c>
      <c r="F3613" s="75">
        <v>203.99999979994385</v>
      </c>
      <c r="G3613" s="75">
        <v>123.99999995367861</v>
      </c>
      <c r="H3613" s="75">
        <v>2.3096301669999999</v>
      </c>
      <c r="I3613" s="75">
        <v>2.093421685</v>
      </c>
      <c r="J3613" s="44" t="s">
        <v>100</v>
      </c>
      <c r="K3613" s="334" t="s">
        <v>10708</v>
      </c>
      <c r="O3613" s="44" t="s">
        <v>101</v>
      </c>
      <c r="P3613" s="75" t="s">
        <v>5336</v>
      </c>
    </row>
    <row r="3614" spans="1:16" ht="13" customHeight="1" x14ac:dyDescent="0.15">
      <c r="A3614" s="44">
        <v>3613</v>
      </c>
      <c r="B3614" s="215" t="s">
        <v>6</v>
      </c>
      <c r="C3614" s="215">
        <v>26</v>
      </c>
      <c r="D3614" s="334" t="s">
        <v>5322</v>
      </c>
      <c r="F3614" s="75">
        <v>9.8000000069389568</v>
      </c>
      <c r="G3614" s="75">
        <v>56.700000013981786</v>
      </c>
      <c r="H3614" s="75">
        <v>0.99122607600000001</v>
      </c>
      <c r="I3614" s="75">
        <v>1.7535830590000001</v>
      </c>
      <c r="J3614" s="44" t="s">
        <v>100</v>
      </c>
      <c r="K3614" s="334" t="s">
        <v>10785</v>
      </c>
      <c r="O3614" s="44" t="s">
        <v>101</v>
      </c>
      <c r="P3614" s="75" t="s">
        <v>5336</v>
      </c>
    </row>
    <row r="3615" spans="1:16" ht="13" customHeight="1" x14ac:dyDescent="0.15">
      <c r="A3615" s="44">
        <v>3614</v>
      </c>
      <c r="B3615" s="215" t="s">
        <v>6</v>
      </c>
      <c r="C3615" s="215">
        <v>26</v>
      </c>
      <c r="D3615" s="334" t="s">
        <v>5343</v>
      </c>
      <c r="F3615" s="75">
        <v>6.2999999934202142</v>
      </c>
      <c r="G3615" s="75">
        <v>27.599999995855324</v>
      </c>
      <c r="H3615" s="75">
        <v>0.79934054899999996</v>
      </c>
      <c r="I3615" s="75">
        <v>1.4409090819999999</v>
      </c>
      <c r="J3615" s="44" t="s">
        <v>100</v>
      </c>
      <c r="K3615" s="334" t="s">
        <v>10785</v>
      </c>
      <c r="O3615" s="44" t="s">
        <v>101</v>
      </c>
      <c r="P3615" s="75" t="s">
        <v>5336</v>
      </c>
    </row>
    <row r="3616" spans="1:16" ht="13" customHeight="1" x14ac:dyDescent="0.15">
      <c r="A3616" s="44">
        <v>3615</v>
      </c>
      <c r="B3616" s="215" t="s">
        <v>6</v>
      </c>
      <c r="C3616" s="215">
        <v>29</v>
      </c>
      <c r="D3616" s="334" t="s">
        <v>7263</v>
      </c>
      <c r="E3616" s="334" t="s">
        <v>7264</v>
      </c>
      <c r="F3616" s="75">
        <v>0.76</v>
      </c>
      <c r="G3616" s="75">
        <v>0.45999999999999996</v>
      </c>
      <c r="H3616" s="75">
        <v>-0.11918640771920865</v>
      </c>
      <c r="I3616" s="75">
        <v>-0.33724216831842596</v>
      </c>
      <c r="J3616" s="44" t="s">
        <v>23</v>
      </c>
      <c r="K3616" s="334" t="s">
        <v>10962</v>
      </c>
      <c r="L3616" s="215">
        <v>57.15</v>
      </c>
      <c r="M3616" s="215">
        <v>29.25</v>
      </c>
      <c r="O3616" s="44" t="s">
        <v>102</v>
      </c>
      <c r="P3616" s="75" t="s">
        <v>10942</v>
      </c>
    </row>
    <row r="3617" spans="1:16" ht="13" customHeight="1" x14ac:dyDescent="0.15">
      <c r="A3617" s="44">
        <v>3616</v>
      </c>
      <c r="B3617" s="215" t="s">
        <v>6</v>
      </c>
      <c r="C3617" s="215">
        <v>29</v>
      </c>
      <c r="D3617" s="334" t="s">
        <v>8629</v>
      </c>
      <c r="E3617" s="334" t="s">
        <v>7858</v>
      </c>
      <c r="F3617" s="75">
        <v>5.1100000000000003</v>
      </c>
      <c r="G3617" s="75">
        <v>3.85</v>
      </c>
      <c r="H3617" s="75">
        <v>0.70842090013471271</v>
      </c>
      <c r="I3617" s="75">
        <v>0.5854607295085007</v>
      </c>
      <c r="J3617" s="44" t="s">
        <v>23</v>
      </c>
      <c r="K3617" s="334" t="s">
        <v>10962</v>
      </c>
      <c r="L3617" s="215">
        <v>33.26173</v>
      </c>
      <c r="M3617" s="215">
        <v>-107.166177</v>
      </c>
      <c r="O3617" s="44" t="s">
        <v>102</v>
      </c>
      <c r="P3617" s="75" t="s">
        <v>11050</v>
      </c>
    </row>
    <row r="3618" spans="1:16" ht="13" customHeight="1" x14ac:dyDescent="0.15">
      <c r="A3618" s="44">
        <v>3617</v>
      </c>
      <c r="B3618" s="215" t="s">
        <v>6</v>
      </c>
      <c r="C3618" s="215">
        <v>29</v>
      </c>
      <c r="D3618" s="334" t="s">
        <v>7420</v>
      </c>
      <c r="E3618" s="334" t="s">
        <v>7568</v>
      </c>
      <c r="F3618" s="75">
        <v>2.1</v>
      </c>
      <c r="G3618" s="75">
        <v>0.53</v>
      </c>
      <c r="H3618" s="75">
        <v>0.3222192947339193</v>
      </c>
      <c r="I3618" s="75">
        <v>-0.27572413039921095</v>
      </c>
      <c r="J3618" s="44" t="s">
        <v>23</v>
      </c>
      <c r="K3618" s="334" t="s">
        <v>10962</v>
      </c>
      <c r="L3618" s="215">
        <v>61.214447</v>
      </c>
      <c r="M3618" s="215">
        <v>25.158237</v>
      </c>
      <c r="O3618" s="44" t="s">
        <v>102</v>
      </c>
      <c r="P3618" s="75" t="s">
        <v>10958</v>
      </c>
    </row>
    <row r="3619" spans="1:16" ht="13" customHeight="1" x14ac:dyDescent="0.15">
      <c r="A3619" s="44">
        <v>3618</v>
      </c>
      <c r="B3619" s="215" t="s">
        <v>6</v>
      </c>
      <c r="C3619" s="215">
        <v>29</v>
      </c>
      <c r="D3619" s="334" t="s">
        <v>7420</v>
      </c>
      <c r="E3619" s="334" t="s">
        <v>7719</v>
      </c>
      <c r="F3619" s="75">
        <v>0.85000000000000009</v>
      </c>
      <c r="G3619" s="75">
        <v>0.24</v>
      </c>
      <c r="H3619" s="75">
        <v>-7.0581074285707215E-2</v>
      </c>
      <c r="I3619" s="75">
        <v>-0.61978875828839397</v>
      </c>
      <c r="J3619" s="44" t="s">
        <v>23</v>
      </c>
      <c r="K3619" s="334" t="s">
        <v>10962</v>
      </c>
      <c r="L3619" s="215">
        <v>60.230567999999998</v>
      </c>
      <c r="M3619" s="215">
        <v>24.286802000000002</v>
      </c>
      <c r="O3619" s="44" t="s">
        <v>102</v>
      </c>
      <c r="P3619" s="75" t="s">
        <v>10958</v>
      </c>
    </row>
    <row r="3620" spans="1:16" ht="13" customHeight="1" x14ac:dyDescent="0.15">
      <c r="A3620" s="44">
        <v>3619</v>
      </c>
      <c r="B3620" s="215" t="s">
        <v>6</v>
      </c>
      <c r="C3620" s="215">
        <v>29</v>
      </c>
      <c r="D3620" s="334" t="s">
        <v>7303</v>
      </c>
      <c r="E3620" s="334" t="s">
        <v>7803</v>
      </c>
      <c r="F3620" s="75">
        <v>1.31</v>
      </c>
      <c r="G3620" s="75">
        <v>0.43</v>
      </c>
      <c r="H3620" s="75">
        <v>0.11727129565576427</v>
      </c>
      <c r="I3620" s="75">
        <v>-0.36653154442041347</v>
      </c>
      <c r="J3620" s="44" t="s">
        <v>23</v>
      </c>
      <c r="K3620" s="334" t="s">
        <v>10962</v>
      </c>
      <c r="L3620" s="215">
        <v>66.330061999999998</v>
      </c>
      <c r="M3620" s="215">
        <v>29.210909000000001</v>
      </c>
      <c r="O3620" s="44" t="s">
        <v>102</v>
      </c>
      <c r="P3620" s="75" t="s">
        <v>11013</v>
      </c>
    </row>
    <row r="3621" spans="1:16" ht="13" customHeight="1" x14ac:dyDescent="0.15">
      <c r="A3621" s="44">
        <v>3620</v>
      </c>
      <c r="B3621" s="215" t="s">
        <v>6</v>
      </c>
      <c r="C3621" s="215">
        <v>29</v>
      </c>
      <c r="D3621" s="334" t="s">
        <v>7988</v>
      </c>
      <c r="E3621" s="334" t="s">
        <v>7989</v>
      </c>
      <c r="F3621" s="75">
        <v>1.5</v>
      </c>
      <c r="G3621" s="75">
        <v>0.96</v>
      </c>
      <c r="H3621" s="75">
        <v>0.17609125905568124</v>
      </c>
      <c r="I3621" s="75">
        <v>-1.7728766960431602E-2</v>
      </c>
      <c r="J3621" s="44" t="s">
        <v>23</v>
      </c>
      <c r="K3621" s="334" t="s">
        <v>10962</v>
      </c>
      <c r="L3621" s="215">
        <v>62.613146999999998</v>
      </c>
      <c r="M3621" s="215">
        <v>26.558506999999999</v>
      </c>
      <c r="O3621" s="44" t="s">
        <v>102</v>
      </c>
      <c r="P3621" s="75" t="s">
        <v>10925</v>
      </c>
    </row>
    <row r="3622" spans="1:16" ht="13" customHeight="1" x14ac:dyDescent="0.15">
      <c r="A3622" s="44">
        <v>3621</v>
      </c>
      <c r="B3622" s="215" t="s">
        <v>6</v>
      </c>
      <c r="C3622" s="215">
        <v>29</v>
      </c>
      <c r="D3622" s="334" t="s">
        <v>7674</v>
      </c>
      <c r="E3622" s="334" t="s">
        <v>5768</v>
      </c>
      <c r="F3622" s="75">
        <v>1.69</v>
      </c>
      <c r="G3622" s="75">
        <v>1.33</v>
      </c>
      <c r="H3622" s="75">
        <v>0.22788670461367352</v>
      </c>
      <c r="I3622" s="75">
        <v>0.12385164096708581</v>
      </c>
      <c r="J3622" s="44" t="s">
        <v>23</v>
      </c>
      <c r="K3622" s="334" t="s">
        <v>10962</v>
      </c>
      <c r="L3622" s="215">
        <v>61.422040000000003</v>
      </c>
      <c r="M3622" s="215">
        <v>8.8688660000000006</v>
      </c>
      <c r="O3622" s="44" t="s">
        <v>102</v>
      </c>
      <c r="P3622" s="75" t="s">
        <v>11116</v>
      </c>
    </row>
    <row r="3623" spans="1:16" ht="13" customHeight="1" x14ac:dyDescent="0.15">
      <c r="A3623" s="44">
        <v>3622</v>
      </c>
      <c r="B3623" s="215" t="s">
        <v>6</v>
      </c>
      <c r="C3623" s="215">
        <v>29</v>
      </c>
      <c r="D3623" s="334" t="s">
        <v>7988</v>
      </c>
      <c r="E3623" s="334" t="s">
        <v>5768</v>
      </c>
      <c r="F3623" s="75">
        <v>0.28999999999999998</v>
      </c>
      <c r="G3623" s="75">
        <v>0.13999999999999999</v>
      </c>
      <c r="H3623" s="75">
        <v>-0.53760200210104392</v>
      </c>
      <c r="I3623" s="75">
        <v>-0.85387196432176204</v>
      </c>
      <c r="J3623" s="44" t="s">
        <v>23</v>
      </c>
      <c r="K3623" s="334" t="s">
        <v>10962</v>
      </c>
      <c r="L3623" s="215">
        <v>61.422040000000003</v>
      </c>
      <c r="M3623" s="215">
        <v>8.8688660000000006</v>
      </c>
      <c r="O3623" s="44" t="s">
        <v>102</v>
      </c>
      <c r="P3623" s="75" t="s">
        <v>11116</v>
      </c>
    </row>
    <row r="3624" spans="1:16" ht="13" customHeight="1" x14ac:dyDescent="0.15">
      <c r="A3624" s="44">
        <v>3623</v>
      </c>
      <c r="B3624" s="215" t="s">
        <v>6</v>
      </c>
      <c r="C3624" s="215">
        <v>29</v>
      </c>
      <c r="D3624" s="334" t="s">
        <v>7849</v>
      </c>
      <c r="E3624" s="334" t="s">
        <v>7454</v>
      </c>
      <c r="F3624" s="75">
        <v>0.15000000000000002</v>
      </c>
      <c r="G3624" s="75">
        <v>0.43</v>
      </c>
      <c r="H3624" s="75">
        <v>-0.82390874094431865</v>
      </c>
      <c r="I3624" s="75">
        <v>-0.36653154442041347</v>
      </c>
      <c r="J3624" s="44" t="s">
        <v>23</v>
      </c>
      <c r="K3624" s="334" t="s">
        <v>10962</v>
      </c>
      <c r="L3624" s="215">
        <v>45.883330000000001</v>
      </c>
      <c r="M3624" s="215">
        <v>-79.233329999999995</v>
      </c>
      <c r="O3624" s="44" t="s">
        <v>102</v>
      </c>
      <c r="P3624" s="75" t="s">
        <v>10959</v>
      </c>
    </row>
    <row r="3625" spans="1:16" ht="13" customHeight="1" x14ac:dyDescent="0.15">
      <c r="A3625" s="44">
        <v>3624</v>
      </c>
      <c r="B3625" s="215" t="s">
        <v>6</v>
      </c>
      <c r="C3625" s="215">
        <v>29</v>
      </c>
      <c r="D3625" s="334" t="s">
        <v>7754</v>
      </c>
      <c r="E3625" s="334" t="s">
        <v>7362</v>
      </c>
      <c r="F3625" s="75">
        <v>3.1</v>
      </c>
      <c r="G3625" s="75">
        <v>1.8</v>
      </c>
      <c r="H3625" s="75">
        <v>0.49136169383427269</v>
      </c>
      <c r="I3625" s="75">
        <v>0.25527250510330607</v>
      </c>
      <c r="J3625" s="44" t="s">
        <v>23</v>
      </c>
      <c r="K3625" s="334" t="s">
        <v>10962</v>
      </c>
      <c r="L3625" s="215">
        <v>37.65</v>
      </c>
      <c r="M3625" s="215">
        <v>140.08333300000001</v>
      </c>
      <c r="O3625" s="44" t="s">
        <v>102</v>
      </c>
      <c r="P3625" s="75" t="s">
        <v>10958</v>
      </c>
    </row>
    <row r="3626" spans="1:16" ht="13" customHeight="1" x14ac:dyDescent="0.15">
      <c r="A3626" s="44">
        <v>3625</v>
      </c>
      <c r="B3626" s="215" t="s">
        <v>6</v>
      </c>
      <c r="C3626" s="215">
        <v>29</v>
      </c>
      <c r="D3626" s="334" t="s">
        <v>7303</v>
      </c>
      <c r="E3626" s="334" t="s">
        <v>7237</v>
      </c>
      <c r="F3626" s="75">
        <v>7.1900000000000013</v>
      </c>
      <c r="G3626" s="75">
        <v>9.4599999999999991</v>
      </c>
      <c r="H3626" s="75">
        <v>0.85672889038288269</v>
      </c>
      <c r="I3626" s="75">
        <v>0.9758911364017927</v>
      </c>
      <c r="J3626" s="44" t="s">
        <v>23</v>
      </c>
      <c r="K3626" s="334" t="s">
        <v>10962</v>
      </c>
      <c r="L3626" s="215">
        <v>52.88841</v>
      </c>
      <c r="M3626" s="215">
        <v>5.799436</v>
      </c>
      <c r="O3626" s="44" t="s">
        <v>102</v>
      </c>
      <c r="P3626" s="75" t="s">
        <v>10716</v>
      </c>
    </row>
    <row r="3627" spans="1:16" ht="13" customHeight="1" x14ac:dyDescent="0.15">
      <c r="A3627" s="44">
        <v>3626</v>
      </c>
      <c r="B3627" s="215" t="s">
        <v>6</v>
      </c>
      <c r="C3627" s="215">
        <v>29</v>
      </c>
      <c r="D3627" s="334" t="s">
        <v>7514</v>
      </c>
      <c r="E3627" s="334" t="s">
        <v>7515</v>
      </c>
      <c r="F3627" s="75">
        <v>8.6900000000000013</v>
      </c>
      <c r="G3627" s="75">
        <v>3.4299999999999997</v>
      </c>
      <c r="H3627" s="75">
        <v>0.93901977644866652</v>
      </c>
      <c r="I3627" s="75">
        <v>0.53529412004277044</v>
      </c>
      <c r="J3627" s="44" t="s">
        <v>23</v>
      </c>
      <c r="K3627" s="334" t="s">
        <v>10962</v>
      </c>
      <c r="L3627" s="215">
        <v>52.88841</v>
      </c>
      <c r="M3627" s="215">
        <v>5.799436</v>
      </c>
      <c r="O3627" s="44" t="s">
        <v>102</v>
      </c>
      <c r="P3627" s="75" t="s">
        <v>10716</v>
      </c>
    </row>
    <row r="3628" spans="1:16" ht="13" customHeight="1" x14ac:dyDescent="0.15">
      <c r="A3628" s="44">
        <v>3627</v>
      </c>
      <c r="B3628" s="215" t="s">
        <v>6</v>
      </c>
      <c r="C3628" s="215">
        <v>29</v>
      </c>
      <c r="D3628" s="334" t="s">
        <v>7629</v>
      </c>
      <c r="E3628" s="334" t="s">
        <v>7986</v>
      </c>
      <c r="F3628" s="75">
        <v>77.14</v>
      </c>
      <c r="G3628" s="75">
        <v>62.5</v>
      </c>
      <c r="H3628" s="75">
        <v>1.8872796345300231</v>
      </c>
      <c r="I3628" s="75">
        <v>1.7958800173440752</v>
      </c>
      <c r="J3628" s="44" t="s">
        <v>23</v>
      </c>
      <c r="K3628" s="334" t="s">
        <v>10962</v>
      </c>
      <c r="L3628" s="215">
        <v>41.342598000000002</v>
      </c>
      <c r="M3628" s="215">
        <v>-85.681048000000004</v>
      </c>
      <c r="O3628" s="44" t="s">
        <v>102</v>
      </c>
      <c r="P3628" s="75" t="s">
        <v>10957</v>
      </c>
    </row>
    <row r="3629" spans="1:16" ht="13" customHeight="1" x14ac:dyDescent="0.15">
      <c r="A3629" s="44">
        <v>3628</v>
      </c>
      <c r="B3629" s="215" t="s">
        <v>6</v>
      </c>
      <c r="C3629" s="215">
        <v>29</v>
      </c>
      <c r="D3629" s="334" t="s">
        <v>8630</v>
      </c>
      <c r="E3629" s="334" t="s">
        <v>7858</v>
      </c>
      <c r="F3629" s="75">
        <v>0.37000000000000005</v>
      </c>
      <c r="G3629" s="75">
        <v>0.27</v>
      </c>
      <c r="H3629" s="75">
        <v>-0.43179827593300496</v>
      </c>
      <c r="I3629" s="75">
        <v>-0.56863623584101264</v>
      </c>
      <c r="J3629" s="44" t="s">
        <v>23</v>
      </c>
      <c r="K3629" s="334" t="s">
        <v>11058</v>
      </c>
      <c r="L3629" s="215">
        <v>33.26173</v>
      </c>
      <c r="M3629" s="215">
        <v>-107.166177</v>
      </c>
      <c r="O3629" s="44" t="s">
        <v>102</v>
      </c>
      <c r="P3629" s="75" t="s">
        <v>11050</v>
      </c>
    </row>
    <row r="3630" spans="1:16" ht="13" customHeight="1" x14ac:dyDescent="0.15">
      <c r="A3630" s="44">
        <v>3629</v>
      </c>
      <c r="B3630" s="215" t="s">
        <v>6</v>
      </c>
      <c r="C3630" s="215">
        <v>29</v>
      </c>
      <c r="D3630" s="334" t="s">
        <v>7654</v>
      </c>
      <c r="E3630" s="334" t="s">
        <v>7653</v>
      </c>
      <c r="F3630" s="75">
        <v>22.71</v>
      </c>
      <c r="G3630" s="75">
        <v>42.47</v>
      </c>
      <c r="H3630" s="75">
        <v>1.3562171342197351</v>
      </c>
      <c r="I3630" s="75">
        <v>1.6280822609906795</v>
      </c>
      <c r="J3630" s="44" t="s">
        <v>23</v>
      </c>
      <c r="K3630" s="334" t="s">
        <v>11058</v>
      </c>
      <c r="L3630" s="215">
        <v>-16.955651</v>
      </c>
      <c r="M3630" s="215">
        <v>27.971761000000001</v>
      </c>
      <c r="O3630" s="44" t="s">
        <v>102</v>
      </c>
      <c r="P3630" s="75" t="s">
        <v>10951</v>
      </c>
    </row>
    <row r="3631" spans="1:16" ht="13" customHeight="1" x14ac:dyDescent="0.15">
      <c r="A3631" s="44">
        <v>3630</v>
      </c>
      <c r="B3631" s="215" t="s">
        <v>6</v>
      </c>
      <c r="C3631" s="215">
        <v>29</v>
      </c>
      <c r="D3631" s="334" t="s">
        <v>7895</v>
      </c>
      <c r="E3631" s="334" t="s">
        <v>7653</v>
      </c>
      <c r="F3631" s="75">
        <v>0.52</v>
      </c>
      <c r="G3631" s="75">
        <v>0.31000000000000005</v>
      </c>
      <c r="H3631" s="75">
        <v>-0.28399665636520083</v>
      </c>
      <c r="I3631" s="75">
        <v>-0.50863830616572725</v>
      </c>
      <c r="J3631" s="44" t="s">
        <v>23</v>
      </c>
      <c r="K3631" s="334" t="s">
        <v>11058</v>
      </c>
      <c r="L3631" s="215">
        <v>-16.955651</v>
      </c>
      <c r="M3631" s="215">
        <v>27.971761000000001</v>
      </c>
      <c r="O3631" s="44" t="s">
        <v>102</v>
      </c>
      <c r="P3631" s="75" t="s">
        <v>10951</v>
      </c>
    </row>
    <row r="3632" spans="1:16" ht="13" customHeight="1" x14ac:dyDescent="0.15">
      <c r="A3632" s="44">
        <v>3631</v>
      </c>
      <c r="B3632" s="215" t="s">
        <v>6</v>
      </c>
      <c r="C3632" s="215">
        <v>29</v>
      </c>
      <c r="D3632" s="334" t="s">
        <v>7966</v>
      </c>
      <c r="E3632" s="334" t="s">
        <v>7653</v>
      </c>
      <c r="F3632" s="75">
        <v>0.38</v>
      </c>
      <c r="G3632" s="75">
        <v>0.87</v>
      </c>
      <c r="H3632" s="75">
        <v>-0.42021640338318983</v>
      </c>
      <c r="I3632" s="75">
        <v>-6.0480747381381476E-2</v>
      </c>
      <c r="J3632" s="44" t="s">
        <v>23</v>
      </c>
      <c r="K3632" s="334" t="s">
        <v>11058</v>
      </c>
      <c r="L3632" s="215">
        <v>-16.955651</v>
      </c>
      <c r="M3632" s="215">
        <v>27.971761000000001</v>
      </c>
      <c r="O3632" s="44" t="s">
        <v>102</v>
      </c>
      <c r="P3632" s="75" t="s">
        <v>10951</v>
      </c>
    </row>
    <row r="3633" spans="1:16" ht="13" customHeight="1" x14ac:dyDescent="0.15">
      <c r="A3633" s="44">
        <v>3632</v>
      </c>
      <c r="B3633" s="215" t="s">
        <v>6</v>
      </c>
      <c r="C3633" s="215">
        <v>29</v>
      </c>
      <c r="D3633" s="334" t="s">
        <v>7967</v>
      </c>
      <c r="E3633" s="334" t="s">
        <v>7653</v>
      </c>
      <c r="F3633" s="75">
        <v>0.11000000000000001</v>
      </c>
      <c r="G3633" s="75">
        <v>0.11000000000000001</v>
      </c>
      <c r="H3633" s="75">
        <v>-0.95860731484177486</v>
      </c>
      <c r="I3633" s="75">
        <v>-0.95860731484177486</v>
      </c>
      <c r="J3633" s="44" t="s">
        <v>23</v>
      </c>
      <c r="K3633" s="334" t="s">
        <v>11058</v>
      </c>
      <c r="L3633" s="215">
        <v>-16.955651</v>
      </c>
      <c r="M3633" s="215">
        <v>27.971761000000001</v>
      </c>
      <c r="O3633" s="44" t="s">
        <v>102</v>
      </c>
      <c r="P3633" s="75" t="s">
        <v>10951</v>
      </c>
    </row>
    <row r="3634" spans="1:16" ht="13" customHeight="1" x14ac:dyDescent="0.15">
      <c r="A3634" s="44">
        <v>3633</v>
      </c>
      <c r="B3634" s="215" t="s">
        <v>6</v>
      </c>
      <c r="C3634" s="215">
        <v>29</v>
      </c>
      <c r="D3634" s="334" t="s">
        <v>7874</v>
      </c>
      <c r="E3634" s="334" t="s">
        <v>7653</v>
      </c>
      <c r="F3634" s="75">
        <v>0.68</v>
      </c>
      <c r="G3634" s="75">
        <v>0.41</v>
      </c>
      <c r="H3634" s="75">
        <v>-0.16749108729376366</v>
      </c>
      <c r="I3634" s="75">
        <v>-0.38721614328026455</v>
      </c>
      <c r="J3634" s="44" t="s">
        <v>23</v>
      </c>
      <c r="K3634" s="334" t="s">
        <v>11058</v>
      </c>
      <c r="L3634" s="215">
        <v>-16.955651</v>
      </c>
      <c r="M3634" s="215">
        <v>27.971761000000001</v>
      </c>
      <c r="O3634" s="44" t="s">
        <v>102</v>
      </c>
      <c r="P3634" s="75" t="s">
        <v>10951</v>
      </c>
    </row>
    <row r="3635" spans="1:16" ht="13" customHeight="1" x14ac:dyDescent="0.15">
      <c r="A3635" s="44">
        <v>3634</v>
      </c>
      <c r="B3635" s="215" t="s">
        <v>6</v>
      </c>
      <c r="C3635" s="215">
        <v>29</v>
      </c>
      <c r="D3635" s="334" t="s">
        <v>7875</v>
      </c>
      <c r="E3635" s="334" t="s">
        <v>7653</v>
      </c>
      <c r="F3635" s="75">
        <v>3.02</v>
      </c>
      <c r="G3635" s="75">
        <v>2.06</v>
      </c>
      <c r="H3635" s="75">
        <v>0.48000694295715063</v>
      </c>
      <c r="I3635" s="75">
        <v>0.31386722036915343</v>
      </c>
      <c r="J3635" s="44" t="s">
        <v>23</v>
      </c>
      <c r="K3635" s="334" t="s">
        <v>11058</v>
      </c>
      <c r="L3635" s="215">
        <v>-16.955651</v>
      </c>
      <c r="M3635" s="215">
        <v>27.971761000000001</v>
      </c>
      <c r="O3635" s="44" t="s">
        <v>102</v>
      </c>
      <c r="P3635" s="75" t="s">
        <v>10951</v>
      </c>
    </row>
    <row r="3636" spans="1:16" ht="13" customHeight="1" x14ac:dyDescent="0.15">
      <c r="A3636" s="44">
        <v>3635</v>
      </c>
      <c r="B3636" s="215" t="s">
        <v>6</v>
      </c>
      <c r="C3636" s="215">
        <v>29</v>
      </c>
      <c r="D3636" s="334" t="s">
        <v>7876</v>
      </c>
      <c r="E3636" s="334" t="s">
        <v>7653</v>
      </c>
      <c r="F3636" s="75">
        <v>3.5500000000000003</v>
      </c>
      <c r="G3636" s="75">
        <v>1.57</v>
      </c>
      <c r="H3636" s="75">
        <v>0.5502283530550941</v>
      </c>
      <c r="I3636" s="75">
        <v>0.19589965240923377</v>
      </c>
      <c r="J3636" s="44" t="s">
        <v>23</v>
      </c>
      <c r="K3636" s="334" t="s">
        <v>11058</v>
      </c>
      <c r="L3636" s="215">
        <v>-16.955651</v>
      </c>
      <c r="M3636" s="215">
        <v>27.971761000000001</v>
      </c>
      <c r="O3636" s="44" t="s">
        <v>102</v>
      </c>
      <c r="P3636" s="75" t="s">
        <v>10951</v>
      </c>
    </row>
    <row r="3637" spans="1:16" ht="13" customHeight="1" x14ac:dyDescent="0.15">
      <c r="A3637" s="44">
        <v>3636</v>
      </c>
      <c r="B3637" s="215" t="s">
        <v>6</v>
      </c>
      <c r="C3637" s="215">
        <v>29</v>
      </c>
      <c r="D3637" s="334" t="s">
        <v>7503</v>
      </c>
      <c r="E3637" s="334" t="s">
        <v>7653</v>
      </c>
      <c r="F3637" s="75">
        <v>21.57</v>
      </c>
      <c r="G3637" s="75">
        <v>17.850000000000001</v>
      </c>
      <c r="H3637" s="75">
        <v>1.3338501451025451</v>
      </c>
      <c r="I3637" s="75">
        <v>1.2516382204482119</v>
      </c>
      <c r="J3637" s="44" t="s">
        <v>23</v>
      </c>
      <c r="K3637" s="334" t="s">
        <v>11058</v>
      </c>
      <c r="L3637" s="215">
        <v>-16.955651</v>
      </c>
      <c r="M3637" s="215">
        <v>27.971761000000001</v>
      </c>
      <c r="O3637" s="44" t="s">
        <v>102</v>
      </c>
      <c r="P3637" s="75" t="s">
        <v>10951</v>
      </c>
    </row>
    <row r="3638" spans="1:16" ht="13" customHeight="1" x14ac:dyDescent="0.15">
      <c r="A3638" s="44">
        <v>3637</v>
      </c>
      <c r="B3638" s="215" t="s">
        <v>6</v>
      </c>
      <c r="C3638" s="215">
        <v>29</v>
      </c>
      <c r="D3638" s="334" t="s">
        <v>7823</v>
      </c>
      <c r="E3638" s="334" t="s">
        <v>7653</v>
      </c>
      <c r="F3638" s="75">
        <v>0.96</v>
      </c>
      <c r="G3638" s="75">
        <v>0.96</v>
      </c>
      <c r="H3638" s="75">
        <v>-1.7728766960431602E-2</v>
      </c>
      <c r="I3638" s="75">
        <v>-1.7728766960431602E-2</v>
      </c>
      <c r="J3638" s="44" t="s">
        <v>23</v>
      </c>
      <c r="K3638" s="334" t="s">
        <v>11058</v>
      </c>
      <c r="L3638" s="215">
        <v>-16.955651</v>
      </c>
      <c r="M3638" s="215">
        <v>27.971761000000001</v>
      </c>
      <c r="O3638" s="44" t="s">
        <v>102</v>
      </c>
      <c r="P3638" s="75" t="s">
        <v>10951</v>
      </c>
    </row>
    <row r="3639" spans="1:16" ht="13" customHeight="1" x14ac:dyDescent="0.15">
      <c r="A3639" s="44">
        <v>3638</v>
      </c>
      <c r="B3639" s="215" t="s">
        <v>6</v>
      </c>
      <c r="C3639" s="215">
        <v>29</v>
      </c>
      <c r="D3639" s="334" t="s">
        <v>7744</v>
      </c>
      <c r="E3639" s="334" t="s">
        <v>7653</v>
      </c>
      <c r="F3639" s="75">
        <v>0.79</v>
      </c>
      <c r="G3639" s="75">
        <v>0.71</v>
      </c>
      <c r="H3639" s="75">
        <v>-0.10237290870955855</v>
      </c>
      <c r="I3639" s="75">
        <v>-0.14874165128092473</v>
      </c>
      <c r="J3639" s="44" t="s">
        <v>23</v>
      </c>
      <c r="K3639" s="334" t="s">
        <v>11058</v>
      </c>
      <c r="L3639" s="215">
        <v>-16.955651</v>
      </c>
      <c r="M3639" s="215">
        <v>27.971761000000001</v>
      </c>
      <c r="O3639" s="44" t="s">
        <v>102</v>
      </c>
      <c r="P3639" s="75" t="s">
        <v>10951</v>
      </c>
    </row>
    <row r="3640" spans="1:16" ht="13" customHeight="1" x14ac:dyDescent="0.15">
      <c r="A3640" s="44">
        <v>3639</v>
      </c>
      <c r="B3640" s="215" t="s">
        <v>6</v>
      </c>
      <c r="C3640" s="215">
        <v>29</v>
      </c>
      <c r="D3640" s="334" t="s">
        <v>7792</v>
      </c>
      <c r="E3640" s="334" t="s">
        <v>7653</v>
      </c>
      <c r="F3640" s="75">
        <v>9.9600000000000009</v>
      </c>
      <c r="G3640" s="75">
        <v>10.740000000000002</v>
      </c>
      <c r="H3640" s="75">
        <v>0.99825933842369874</v>
      </c>
      <c r="I3640" s="75">
        <v>1.0310042813635369</v>
      </c>
      <c r="J3640" s="44" t="s">
        <v>23</v>
      </c>
      <c r="K3640" s="334" t="s">
        <v>11058</v>
      </c>
      <c r="L3640" s="215">
        <v>-16.955651</v>
      </c>
      <c r="M3640" s="215">
        <v>27.971761000000001</v>
      </c>
      <c r="O3640" s="44" t="s">
        <v>102</v>
      </c>
      <c r="P3640" s="75" t="s">
        <v>10951</v>
      </c>
    </row>
    <row r="3641" spans="1:16" ht="13" customHeight="1" x14ac:dyDescent="0.15">
      <c r="A3641" s="44">
        <v>3640</v>
      </c>
      <c r="B3641" s="215" t="s">
        <v>6</v>
      </c>
      <c r="C3641" s="215">
        <v>29</v>
      </c>
      <c r="D3641" s="334" t="s">
        <v>7921</v>
      </c>
      <c r="E3641" s="334" t="s">
        <v>7653</v>
      </c>
      <c r="F3641" s="75">
        <v>0.35000000000000003</v>
      </c>
      <c r="G3641" s="75">
        <v>0.45999999999999996</v>
      </c>
      <c r="H3641" s="75">
        <v>-0.45593195564972433</v>
      </c>
      <c r="I3641" s="75">
        <v>-0.33724216831842596</v>
      </c>
      <c r="J3641" s="44" t="s">
        <v>23</v>
      </c>
      <c r="K3641" s="334" t="s">
        <v>11058</v>
      </c>
      <c r="L3641" s="215">
        <v>-16.955651</v>
      </c>
      <c r="M3641" s="215">
        <v>27.971761000000001</v>
      </c>
      <c r="O3641" s="44" t="s">
        <v>102</v>
      </c>
      <c r="P3641" s="75" t="s">
        <v>10951</v>
      </c>
    </row>
    <row r="3642" spans="1:16" ht="13" customHeight="1" x14ac:dyDescent="0.15">
      <c r="A3642" s="44">
        <v>3641</v>
      </c>
      <c r="B3642" s="215" t="s">
        <v>6</v>
      </c>
      <c r="C3642" s="215">
        <v>29</v>
      </c>
      <c r="D3642" s="334" t="s">
        <v>7944</v>
      </c>
      <c r="E3642" s="334" t="s">
        <v>7989</v>
      </c>
      <c r="F3642" s="75">
        <v>12.440000000000001</v>
      </c>
      <c r="G3642" s="75">
        <v>1.4300000000000002</v>
      </c>
      <c r="H3642" s="75">
        <v>1.0948203803548</v>
      </c>
      <c r="I3642" s="75">
        <v>0.15533603746506186</v>
      </c>
      <c r="J3642" s="44" t="s">
        <v>23</v>
      </c>
      <c r="K3642" s="334" t="s">
        <v>11058</v>
      </c>
      <c r="L3642" s="215">
        <v>62.613146999999998</v>
      </c>
      <c r="M3642" s="215">
        <v>26.558506999999999</v>
      </c>
      <c r="O3642" s="44" t="s">
        <v>102</v>
      </c>
      <c r="P3642" s="75" t="s">
        <v>10925</v>
      </c>
    </row>
    <row r="3643" spans="1:16" ht="13" customHeight="1" x14ac:dyDescent="0.15">
      <c r="A3643" s="44">
        <v>3642</v>
      </c>
      <c r="B3643" s="215" t="s">
        <v>6</v>
      </c>
      <c r="C3643" s="215">
        <v>30</v>
      </c>
      <c r="D3643" s="334" t="s">
        <v>7588</v>
      </c>
      <c r="E3643" s="334" t="s">
        <v>7741</v>
      </c>
      <c r="F3643" s="75">
        <v>1.57</v>
      </c>
      <c r="G3643" s="75">
        <v>0.45999999999999996</v>
      </c>
      <c r="H3643" s="75">
        <v>0.19589965240923377</v>
      </c>
      <c r="I3643" s="75">
        <v>-0.33724216831842596</v>
      </c>
      <c r="J3643" s="44" t="s">
        <v>23</v>
      </c>
      <c r="K3643" s="334" t="s">
        <v>10634</v>
      </c>
      <c r="L3643" s="215">
        <v>49.689982999999998</v>
      </c>
      <c r="M3643" s="215">
        <v>-93.741274000000004</v>
      </c>
      <c r="O3643" s="44" t="s">
        <v>67</v>
      </c>
      <c r="P3643" s="75" t="s">
        <v>10949</v>
      </c>
    </row>
    <row r="3644" spans="1:16" ht="13" customHeight="1" x14ac:dyDescent="0.15">
      <c r="A3644" s="44">
        <v>3643</v>
      </c>
      <c r="B3644" s="215" t="s">
        <v>6</v>
      </c>
      <c r="C3644" s="215">
        <v>30</v>
      </c>
      <c r="D3644" s="334" t="s">
        <v>7588</v>
      </c>
      <c r="E3644" s="334" t="s">
        <v>7747</v>
      </c>
      <c r="F3644" s="75">
        <v>2.83</v>
      </c>
      <c r="G3644" s="75">
        <v>0.64000000000000012</v>
      </c>
      <c r="H3644" s="75">
        <v>0.45178643552429026</v>
      </c>
      <c r="I3644" s="75">
        <v>-0.19382002601611276</v>
      </c>
      <c r="J3644" s="44" t="s">
        <v>23</v>
      </c>
      <c r="K3644" s="334" t="s">
        <v>10634</v>
      </c>
      <c r="L3644" s="215">
        <v>49.689982999999998</v>
      </c>
      <c r="M3644" s="215">
        <v>-93.741274000000004</v>
      </c>
      <c r="O3644" s="44" t="s">
        <v>67</v>
      </c>
      <c r="P3644" s="75" t="s">
        <v>10949</v>
      </c>
    </row>
    <row r="3645" spans="1:16" ht="13" customHeight="1" x14ac:dyDescent="0.15">
      <c r="A3645" s="44">
        <v>3644</v>
      </c>
      <c r="B3645" s="215" t="s">
        <v>6</v>
      </c>
      <c r="C3645" s="215">
        <v>30</v>
      </c>
      <c r="D3645" s="334" t="s">
        <v>7588</v>
      </c>
      <c r="E3645" s="334" t="s">
        <v>7749</v>
      </c>
      <c r="F3645" s="75">
        <v>2.4800000000000004</v>
      </c>
      <c r="G3645" s="75">
        <v>0.77</v>
      </c>
      <c r="H3645" s="75">
        <v>0.39445168082621634</v>
      </c>
      <c r="I3645" s="75">
        <v>-0.11350927482751812</v>
      </c>
      <c r="J3645" s="44" t="s">
        <v>23</v>
      </c>
      <c r="K3645" s="334" t="s">
        <v>10634</v>
      </c>
      <c r="L3645" s="215">
        <v>49.689982999999998</v>
      </c>
      <c r="M3645" s="215">
        <v>-93.741274000000004</v>
      </c>
      <c r="O3645" s="44" t="s">
        <v>67</v>
      </c>
      <c r="P3645" s="75" t="s">
        <v>10949</v>
      </c>
    </row>
    <row r="3646" spans="1:16" ht="13" customHeight="1" x14ac:dyDescent="0.15">
      <c r="A3646" s="44">
        <v>3645</v>
      </c>
      <c r="B3646" s="215" t="s">
        <v>6</v>
      </c>
      <c r="C3646" s="215">
        <v>30</v>
      </c>
      <c r="D3646" s="334" t="s">
        <v>7588</v>
      </c>
      <c r="E3646" s="334" t="s">
        <v>7469</v>
      </c>
      <c r="F3646" s="75">
        <v>2.15</v>
      </c>
      <c r="G3646" s="75">
        <v>0.45999999999999996</v>
      </c>
      <c r="H3646" s="75">
        <v>0.33243845991560533</v>
      </c>
      <c r="I3646" s="75">
        <v>-0.33724216831842596</v>
      </c>
      <c r="J3646" s="44" t="s">
        <v>23</v>
      </c>
      <c r="K3646" s="334" t="s">
        <v>10634</v>
      </c>
      <c r="L3646" s="215">
        <v>49.689982999999998</v>
      </c>
      <c r="M3646" s="215">
        <v>-93.741274000000004</v>
      </c>
      <c r="O3646" s="44" t="s">
        <v>67</v>
      </c>
      <c r="P3646" s="75" t="s">
        <v>10949</v>
      </c>
    </row>
    <row r="3647" spans="1:16" ht="13" customHeight="1" x14ac:dyDescent="0.15">
      <c r="A3647" s="44">
        <v>3646</v>
      </c>
      <c r="B3647" s="215" t="s">
        <v>6</v>
      </c>
      <c r="C3647" s="215">
        <v>30</v>
      </c>
      <c r="D3647" s="334" t="s">
        <v>7588</v>
      </c>
      <c r="E3647" s="334" t="s">
        <v>7470</v>
      </c>
      <c r="F3647" s="75">
        <v>1.8800000000000001</v>
      </c>
      <c r="G3647" s="75">
        <v>0.38</v>
      </c>
      <c r="H3647" s="75">
        <v>0.27415784926367986</v>
      </c>
      <c r="I3647" s="75">
        <v>-0.42021640338318983</v>
      </c>
      <c r="J3647" s="44" t="s">
        <v>23</v>
      </c>
      <c r="K3647" s="334" t="s">
        <v>10634</v>
      </c>
      <c r="L3647" s="215">
        <v>49.688533999999997</v>
      </c>
      <c r="M3647" s="215">
        <v>-93.747399000000001</v>
      </c>
      <c r="O3647" s="44" t="s">
        <v>67</v>
      </c>
      <c r="P3647" s="75" t="s">
        <v>10949</v>
      </c>
    </row>
    <row r="3648" spans="1:16" ht="13" customHeight="1" x14ac:dyDescent="0.15">
      <c r="A3648" s="44">
        <v>3647</v>
      </c>
      <c r="B3648" s="215" t="s">
        <v>6</v>
      </c>
      <c r="C3648" s="215">
        <v>30</v>
      </c>
      <c r="D3648" s="334" t="s">
        <v>7588</v>
      </c>
      <c r="E3648" s="334" t="s">
        <v>7775</v>
      </c>
      <c r="F3648" s="75">
        <v>2.2600000000000002</v>
      </c>
      <c r="G3648" s="75">
        <v>0.31000000000000005</v>
      </c>
      <c r="H3648" s="75">
        <v>0.35410843914740098</v>
      </c>
      <c r="I3648" s="75">
        <v>-0.50863830616572725</v>
      </c>
      <c r="J3648" s="44" t="s">
        <v>23</v>
      </c>
      <c r="K3648" s="334" t="s">
        <v>10634</v>
      </c>
      <c r="L3648" s="215">
        <v>49.688533999999997</v>
      </c>
      <c r="M3648" s="215">
        <v>-93.747399000000001</v>
      </c>
      <c r="O3648" s="44" t="s">
        <v>67</v>
      </c>
      <c r="P3648" s="75" t="s">
        <v>10949</v>
      </c>
    </row>
    <row r="3649" spans="1:16" ht="13" customHeight="1" x14ac:dyDescent="0.15">
      <c r="A3649" s="44">
        <v>3648</v>
      </c>
      <c r="B3649" s="215" t="s">
        <v>6</v>
      </c>
      <c r="C3649" s="215">
        <v>30</v>
      </c>
      <c r="D3649" s="334" t="s">
        <v>7588</v>
      </c>
      <c r="E3649" s="334" t="s">
        <v>7597</v>
      </c>
      <c r="F3649" s="75">
        <v>1.9500000000000002</v>
      </c>
      <c r="G3649" s="75">
        <v>0.32000000000000006</v>
      </c>
      <c r="H3649" s="75">
        <v>0.29003461136251807</v>
      </c>
      <c r="I3649" s="75">
        <v>-0.49485002168009395</v>
      </c>
      <c r="J3649" s="44" t="s">
        <v>23</v>
      </c>
      <c r="K3649" s="334" t="s">
        <v>10634</v>
      </c>
      <c r="L3649" s="215">
        <v>49.688533999999997</v>
      </c>
      <c r="M3649" s="215">
        <v>-93.747399000000001</v>
      </c>
      <c r="O3649" s="44" t="s">
        <v>67</v>
      </c>
      <c r="P3649" s="75" t="s">
        <v>10949</v>
      </c>
    </row>
    <row r="3650" spans="1:16" ht="13" customHeight="1" x14ac:dyDescent="0.15">
      <c r="A3650" s="44">
        <v>3649</v>
      </c>
      <c r="B3650" s="215" t="s">
        <v>6</v>
      </c>
      <c r="C3650" s="215">
        <v>30</v>
      </c>
      <c r="D3650" s="334" t="s">
        <v>7588</v>
      </c>
      <c r="E3650" s="334" t="s">
        <v>7368</v>
      </c>
      <c r="F3650" s="75">
        <v>1.62</v>
      </c>
      <c r="G3650" s="75">
        <v>0.17</v>
      </c>
      <c r="H3650" s="75">
        <v>0.20951501454263097</v>
      </c>
      <c r="I3650" s="75">
        <v>-0.769551078621726</v>
      </c>
      <c r="J3650" s="44" t="s">
        <v>23</v>
      </c>
      <c r="K3650" s="334" t="s">
        <v>10634</v>
      </c>
      <c r="L3650" s="215">
        <v>49.688533999999997</v>
      </c>
      <c r="M3650" s="215">
        <v>-93.747399000000001</v>
      </c>
      <c r="O3650" s="44" t="s">
        <v>67</v>
      </c>
      <c r="P3650" s="75" t="s">
        <v>10949</v>
      </c>
    </row>
    <row r="3651" spans="1:16" ht="13" customHeight="1" x14ac:dyDescent="0.15">
      <c r="A3651" s="44">
        <v>3650</v>
      </c>
      <c r="B3651" s="215" t="s">
        <v>6</v>
      </c>
      <c r="C3651" s="215">
        <v>30</v>
      </c>
      <c r="D3651" s="334" t="s">
        <v>7188</v>
      </c>
      <c r="E3651" s="334" t="s">
        <v>7369</v>
      </c>
      <c r="F3651" s="75">
        <v>2.91</v>
      </c>
      <c r="G3651" s="75">
        <v>1.1800000000000002</v>
      </c>
      <c r="H3651" s="75">
        <v>0.46389298898590731</v>
      </c>
      <c r="I3651" s="75">
        <v>7.1882007306125442E-2</v>
      </c>
      <c r="J3651" s="44" t="s">
        <v>23</v>
      </c>
      <c r="K3651" s="334" t="s">
        <v>10634</v>
      </c>
      <c r="L3651" s="215">
        <v>61.200324999999999</v>
      </c>
      <c r="M3651" s="215">
        <v>25.113788</v>
      </c>
      <c r="O3651" s="44" t="s">
        <v>67</v>
      </c>
      <c r="P3651" s="75" t="s">
        <v>10958</v>
      </c>
    </row>
    <row r="3652" spans="1:16" ht="13" customHeight="1" x14ac:dyDescent="0.15">
      <c r="A3652" s="44">
        <v>3651</v>
      </c>
      <c r="B3652" s="215" t="s">
        <v>6</v>
      </c>
      <c r="C3652" s="215">
        <v>30</v>
      </c>
      <c r="D3652" s="334" t="s">
        <v>7422</v>
      </c>
      <c r="E3652" s="334" t="s">
        <v>7294</v>
      </c>
      <c r="F3652" s="75">
        <v>10.4</v>
      </c>
      <c r="G3652" s="75">
        <v>0.2</v>
      </c>
      <c r="H3652" s="75">
        <v>1.0170333392987803</v>
      </c>
      <c r="I3652" s="75">
        <v>-0.69897000433601875</v>
      </c>
      <c r="J3652" s="44" t="s">
        <v>23</v>
      </c>
      <c r="K3652" s="334" t="s">
        <v>10634</v>
      </c>
      <c r="L3652" s="215">
        <v>74.705780000000004</v>
      </c>
      <c r="M3652" s="215">
        <v>-94.898032000000001</v>
      </c>
      <c r="O3652" s="44" t="s">
        <v>67</v>
      </c>
      <c r="P3652" s="75" t="s">
        <v>11095</v>
      </c>
    </row>
    <row r="3653" spans="1:16" ht="13" customHeight="1" x14ac:dyDescent="0.15">
      <c r="A3653" s="44">
        <v>3652</v>
      </c>
      <c r="B3653" s="215" t="s">
        <v>6</v>
      </c>
      <c r="C3653" s="215">
        <v>30</v>
      </c>
      <c r="D3653" s="334" t="s">
        <v>7166</v>
      </c>
      <c r="E3653" s="334" t="s">
        <v>7167</v>
      </c>
      <c r="F3653" s="75">
        <v>1.7000000000000002</v>
      </c>
      <c r="G3653" s="75">
        <v>2.2000000000000002</v>
      </c>
      <c r="H3653" s="75">
        <v>0.23044892137827397</v>
      </c>
      <c r="I3653" s="75">
        <v>0.34242268082220628</v>
      </c>
      <c r="J3653" s="44" t="s">
        <v>23</v>
      </c>
      <c r="K3653" s="334" t="s">
        <v>10634</v>
      </c>
      <c r="L3653" s="215">
        <v>56.092098</v>
      </c>
      <c r="M3653" s="215">
        <v>108.257865</v>
      </c>
      <c r="O3653" s="44" t="s">
        <v>67</v>
      </c>
      <c r="P3653" s="75" t="s">
        <v>10943</v>
      </c>
    </row>
    <row r="3654" spans="1:16" ht="13" customHeight="1" x14ac:dyDescent="0.15">
      <c r="A3654" s="44">
        <v>3653</v>
      </c>
      <c r="B3654" s="215" t="s">
        <v>6</v>
      </c>
      <c r="C3654" s="215">
        <v>30</v>
      </c>
      <c r="D3654" s="334" t="s">
        <v>7239</v>
      </c>
      <c r="E3654" s="334" t="s">
        <v>7167</v>
      </c>
      <c r="F3654" s="75">
        <v>14.3</v>
      </c>
      <c r="G3654" s="75">
        <v>35</v>
      </c>
      <c r="H3654" s="75">
        <v>1.1553360374650619</v>
      </c>
      <c r="I3654" s="75">
        <v>1.5440680443502757</v>
      </c>
      <c r="J3654" s="44" t="s">
        <v>23</v>
      </c>
      <c r="K3654" s="334" t="s">
        <v>10634</v>
      </c>
      <c r="L3654" s="215">
        <v>56.092098</v>
      </c>
      <c r="M3654" s="215">
        <v>108.257865</v>
      </c>
      <c r="O3654" s="44" t="s">
        <v>67</v>
      </c>
      <c r="P3654" s="75" t="s">
        <v>10943</v>
      </c>
    </row>
    <row r="3655" spans="1:16" ht="13" customHeight="1" x14ac:dyDescent="0.15">
      <c r="A3655" s="44">
        <v>3654</v>
      </c>
      <c r="B3655" s="215" t="s">
        <v>6</v>
      </c>
      <c r="C3655" s="215">
        <v>30</v>
      </c>
      <c r="D3655" s="334" t="s">
        <v>7302</v>
      </c>
      <c r="E3655" s="334" t="s">
        <v>7349</v>
      </c>
      <c r="F3655" s="75">
        <v>3.7</v>
      </c>
      <c r="G3655" s="75">
        <v>5.33</v>
      </c>
      <c r="H3655" s="75">
        <v>0.56820172406699498</v>
      </c>
      <c r="I3655" s="75">
        <v>0.72672720902657229</v>
      </c>
      <c r="J3655" s="44" t="s">
        <v>23</v>
      </c>
      <c r="K3655" s="334" t="s">
        <v>10634</v>
      </c>
      <c r="L3655" s="215">
        <v>0</v>
      </c>
      <c r="M3655" s="215">
        <v>30.2</v>
      </c>
      <c r="O3655" s="44" t="s">
        <v>67</v>
      </c>
      <c r="P3655" s="75" t="s">
        <v>10950</v>
      </c>
    </row>
    <row r="3656" spans="1:16" ht="13" customHeight="1" x14ac:dyDescent="0.15">
      <c r="A3656" s="44">
        <v>3655</v>
      </c>
      <c r="B3656" s="215" t="s">
        <v>6</v>
      </c>
      <c r="C3656" s="215">
        <v>30</v>
      </c>
      <c r="D3656" s="334" t="s">
        <v>7582</v>
      </c>
      <c r="E3656" s="334" t="s">
        <v>7568</v>
      </c>
      <c r="F3656" s="75">
        <v>1.1199999999999999</v>
      </c>
      <c r="G3656" s="75">
        <v>1.02</v>
      </c>
      <c r="H3656" s="75">
        <v>4.921802267018157E-2</v>
      </c>
      <c r="I3656" s="75">
        <v>8.6001717619175692E-3</v>
      </c>
      <c r="J3656" s="44" t="s">
        <v>23</v>
      </c>
      <c r="K3656" s="334" t="s">
        <v>10634</v>
      </c>
      <c r="L3656" s="215">
        <v>61.214447</v>
      </c>
      <c r="M3656" s="215">
        <v>25.158237</v>
      </c>
      <c r="O3656" s="44" t="s">
        <v>67</v>
      </c>
      <c r="P3656" s="75" t="s">
        <v>10958</v>
      </c>
    </row>
    <row r="3657" spans="1:16" ht="13" customHeight="1" x14ac:dyDescent="0.15">
      <c r="A3657" s="44">
        <v>3656</v>
      </c>
      <c r="B3657" s="215" t="s">
        <v>6</v>
      </c>
      <c r="C3657" s="215">
        <v>30</v>
      </c>
      <c r="D3657" s="334" t="s">
        <v>7829</v>
      </c>
      <c r="E3657" s="334" t="s">
        <v>7653</v>
      </c>
      <c r="F3657" s="75">
        <v>3.8100000000000005</v>
      </c>
      <c r="G3657" s="75">
        <v>4.4000000000000004</v>
      </c>
      <c r="H3657" s="75">
        <v>0.5809249756756194</v>
      </c>
      <c r="I3657" s="75">
        <v>0.64345267648618742</v>
      </c>
      <c r="J3657" s="44" t="s">
        <v>23</v>
      </c>
      <c r="K3657" s="334" t="s">
        <v>10634</v>
      </c>
      <c r="L3657" s="215">
        <v>-16.955651</v>
      </c>
      <c r="M3657" s="215">
        <v>27.971761000000001</v>
      </c>
      <c r="O3657" s="44" t="s">
        <v>67</v>
      </c>
      <c r="P3657" s="75" t="s">
        <v>10951</v>
      </c>
    </row>
    <row r="3658" spans="1:16" ht="13" customHeight="1" x14ac:dyDescent="0.15">
      <c r="A3658" s="44">
        <v>3657</v>
      </c>
      <c r="B3658" s="215" t="s">
        <v>6</v>
      </c>
      <c r="C3658" s="215">
        <v>30</v>
      </c>
      <c r="D3658" s="334" t="s">
        <v>7629</v>
      </c>
      <c r="E3658" s="334" t="s">
        <v>7877</v>
      </c>
      <c r="F3658" s="75">
        <v>18.400000000000002</v>
      </c>
      <c r="G3658" s="75">
        <v>18.14</v>
      </c>
      <c r="H3658" s="75">
        <v>1.2648178230095366</v>
      </c>
      <c r="I3658" s="75">
        <v>1.2586372827240764</v>
      </c>
      <c r="J3658" s="44" t="s">
        <v>23</v>
      </c>
      <c r="K3658" s="334" t="s">
        <v>10634</v>
      </c>
      <c r="L3658" s="215">
        <v>22.742335000000001</v>
      </c>
      <c r="M3658" s="215">
        <v>-80.870555999999993</v>
      </c>
      <c r="O3658" s="44" t="s">
        <v>67</v>
      </c>
      <c r="P3658" s="75" t="s">
        <v>10958</v>
      </c>
    </row>
    <row r="3659" spans="1:16" ht="13" customHeight="1" x14ac:dyDescent="0.15">
      <c r="A3659" s="44">
        <v>3658</v>
      </c>
      <c r="B3659" s="215" t="s">
        <v>6</v>
      </c>
      <c r="C3659" s="215">
        <v>30</v>
      </c>
      <c r="D3659" s="334" t="s">
        <v>7239</v>
      </c>
      <c r="E3659" s="334" t="s">
        <v>7904</v>
      </c>
      <c r="F3659" s="75">
        <v>1.6600000000000001</v>
      </c>
      <c r="G3659" s="75">
        <v>1.1599999999999999</v>
      </c>
      <c r="H3659" s="75">
        <v>0.22010808804005513</v>
      </c>
      <c r="I3659" s="75">
        <v>6.445798922691845E-2</v>
      </c>
      <c r="J3659" s="44" t="s">
        <v>23</v>
      </c>
      <c r="K3659" s="334" t="s">
        <v>10634</v>
      </c>
      <c r="L3659" s="215">
        <v>50.993960000000001</v>
      </c>
      <c r="M3659" s="215">
        <v>-127.00002000000001</v>
      </c>
      <c r="O3659" s="44" t="s">
        <v>67</v>
      </c>
      <c r="P3659" s="75" t="s">
        <v>10837</v>
      </c>
    </row>
    <row r="3660" spans="1:16" ht="13" customHeight="1" x14ac:dyDescent="0.15">
      <c r="A3660" s="44">
        <v>3659</v>
      </c>
      <c r="B3660" s="215" t="s">
        <v>6</v>
      </c>
      <c r="C3660" s="215">
        <v>30</v>
      </c>
      <c r="D3660" s="334" t="s">
        <v>7345</v>
      </c>
      <c r="E3660" s="334" t="s">
        <v>6771</v>
      </c>
      <c r="F3660" s="75">
        <v>1.57</v>
      </c>
      <c r="G3660" s="75">
        <v>3.8600000000000003</v>
      </c>
      <c r="H3660" s="75">
        <v>0.19589965240923377</v>
      </c>
      <c r="I3660" s="75">
        <v>0.58658730467175502</v>
      </c>
      <c r="J3660" s="44" t="s">
        <v>23</v>
      </c>
      <c r="K3660" s="334" t="s">
        <v>10634</v>
      </c>
      <c r="L3660" s="215">
        <v>-0.36666666666666697</v>
      </c>
      <c r="M3660" s="215">
        <v>36.083333333333343</v>
      </c>
      <c r="O3660" s="44" t="s">
        <v>67</v>
      </c>
      <c r="P3660" s="75" t="s">
        <v>10941</v>
      </c>
    </row>
    <row r="3661" spans="1:16" ht="13" customHeight="1" x14ac:dyDescent="0.15">
      <c r="A3661" s="44">
        <v>3660</v>
      </c>
      <c r="B3661" s="215" t="s">
        <v>6</v>
      </c>
      <c r="C3661" s="215">
        <v>30</v>
      </c>
      <c r="D3661" s="334" t="s">
        <v>7316</v>
      </c>
      <c r="E3661" s="334" t="s">
        <v>7454</v>
      </c>
      <c r="F3661" s="75">
        <v>2.0000000000000004E-2</v>
      </c>
      <c r="G3661" s="75">
        <v>0.05</v>
      </c>
      <c r="H3661" s="75">
        <v>-1.6989700043360187</v>
      </c>
      <c r="I3661" s="75">
        <v>-1.3010299956639813</v>
      </c>
      <c r="J3661" s="44" t="s">
        <v>23</v>
      </c>
      <c r="K3661" s="334" t="s">
        <v>10634</v>
      </c>
      <c r="L3661" s="215">
        <v>45.883330000000001</v>
      </c>
      <c r="M3661" s="215">
        <v>-79.233329999999995</v>
      </c>
      <c r="O3661" s="44" t="s">
        <v>67</v>
      </c>
      <c r="P3661" s="75" t="s">
        <v>10959</v>
      </c>
    </row>
    <row r="3662" spans="1:16" ht="13" customHeight="1" x14ac:dyDescent="0.15">
      <c r="A3662" s="44">
        <v>3661</v>
      </c>
      <c r="B3662" s="215" t="s">
        <v>6</v>
      </c>
      <c r="C3662" s="215">
        <v>30</v>
      </c>
      <c r="D3662" s="334" t="s">
        <v>7850</v>
      </c>
      <c r="E3662" s="334" t="s">
        <v>7454</v>
      </c>
      <c r="F3662" s="75">
        <v>1.0000000000000002E-2</v>
      </c>
      <c r="G3662" s="75">
        <v>2.0000000000000004E-2</v>
      </c>
      <c r="H3662" s="75">
        <v>-2</v>
      </c>
      <c r="I3662" s="75">
        <v>-1.6989700043360187</v>
      </c>
      <c r="J3662" s="44" t="s">
        <v>23</v>
      </c>
      <c r="K3662" s="334" t="s">
        <v>10634</v>
      </c>
      <c r="L3662" s="215">
        <v>45.883330000000001</v>
      </c>
      <c r="M3662" s="215">
        <v>-79.233329999999995</v>
      </c>
      <c r="O3662" s="44" t="s">
        <v>67</v>
      </c>
      <c r="P3662" s="75" t="s">
        <v>10959</v>
      </c>
    </row>
    <row r="3663" spans="1:16" ht="13" customHeight="1" x14ac:dyDescent="0.15">
      <c r="A3663" s="44">
        <v>3662</v>
      </c>
      <c r="B3663" s="215" t="s">
        <v>6</v>
      </c>
      <c r="C3663" s="215">
        <v>30</v>
      </c>
      <c r="D3663" s="334" t="s">
        <v>7702</v>
      </c>
      <c r="E3663" s="334" t="s">
        <v>7454</v>
      </c>
      <c r="F3663" s="75">
        <v>0.13</v>
      </c>
      <c r="G3663" s="75">
        <v>0.27</v>
      </c>
      <c r="H3663" s="75">
        <v>-0.88605664769316317</v>
      </c>
      <c r="I3663" s="75">
        <v>-0.56863623584101264</v>
      </c>
      <c r="J3663" s="44" t="s">
        <v>23</v>
      </c>
      <c r="K3663" s="334" t="s">
        <v>10634</v>
      </c>
      <c r="L3663" s="215">
        <v>45.883330000000001</v>
      </c>
      <c r="M3663" s="215">
        <v>-79.233329999999995</v>
      </c>
      <c r="O3663" s="44" t="s">
        <v>67</v>
      </c>
      <c r="P3663" s="75" t="s">
        <v>10959</v>
      </c>
    </row>
    <row r="3664" spans="1:16" ht="13" customHeight="1" x14ac:dyDescent="0.15">
      <c r="A3664" s="44">
        <v>3663</v>
      </c>
      <c r="B3664" s="215" t="s">
        <v>6</v>
      </c>
      <c r="C3664" s="215">
        <v>30</v>
      </c>
      <c r="D3664" s="334" t="s">
        <v>7629</v>
      </c>
      <c r="E3664" s="334" t="s">
        <v>7363</v>
      </c>
      <c r="F3664" s="75">
        <v>19.830000000000002</v>
      </c>
      <c r="G3664" s="75">
        <v>13.580000000000002</v>
      </c>
      <c r="H3664" s="75">
        <v>1.2973227142053028</v>
      </c>
      <c r="I3664" s="75">
        <v>1.1328997699444829</v>
      </c>
      <c r="J3664" s="44" t="s">
        <v>23</v>
      </c>
      <c r="K3664" s="334" t="s">
        <v>10634</v>
      </c>
      <c r="L3664" s="215">
        <v>20.399999999999999</v>
      </c>
      <c r="M3664" s="215">
        <v>-75.599999999999994</v>
      </c>
      <c r="O3664" s="44" t="s">
        <v>67</v>
      </c>
      <c r="P3664" s="75" t="s">
        <v>10957</v>
      </c>
    </row>
    <row r="3665" spans="1:16" ht="13" customHeight="1" x14ac:dyDescent="0.15">
      <c r="A3665" s="44">
        <v>3664</v>
      </c>
      <c r="B3665" s="215" t="s">
        <v>6</v>
      </c>
      <c r="C3665" s="215">
        <v>30</v>
      </c>
      <c r="D3665" s="334" t="s">
        <v>7593</v>
      </c>
      <c r="E3665" s="334" t="s">
        <v>8077</v>
      </c>
      <c r="F3665" s="75">
        <v>21.980000000000004</v>
      </c>
      <c r="G3665" s="75">
        <v>39.78</v>
      </c>
      <c r="H3665" s="75">
        <v>1.3420276880874717</v>
      </c>
      <c r="I3665" s="75">
        <v>1.5996647787884168</v>
      </c>
      <c r="J3665" s="44" t="s">
        <v>23</v>
      </c>
      <c r="K3665" s="334" t="s">
        <v>10634</v>
      </c>
      <c r="L3665" s="215">
        <v>-43.256352</v>
      </c>
      <c r="M3665" s="215">
        <v>171.970572</v>
      </c>
      <c r="O3665" s="44" t="s">
        <v>67</v>
      </c>
      <c r="P3665" s="75" t="s">
        <v>10958</v>
      </c>
    </row>
    <row r="3666" spans="1:16" ht="13" customHeight="1" x14ac:dyDescent="0.15">
      <c r="A3666" s="44">
        <v>3665</v>
      </c>
      <c r="B3666" s="215" t="s">
        <v>6</v>
      </c>
      <c r="C3666" s="215">
        <v>30</v>
      </c>
      <c r="D3666" s="334" t="s">
        <v>7420</v>
      </c>
      <c r="E3666" s="334" t="s">
        <v>7379</v>
      </c>
      <c r="F3666" s="75">
        <v>2.02</v>
      </c>
      <c r="G3666" s="75">
        <v>0.98000000000000009</v>
      </c>
      <c r="H3666" s="75">
        <v>0.30535136944662378</v>
      </c>
      <c r="I3666" s="75">
        <v>-8.7739243075051019E-3</v>
      </c>
      <c r="J3666" s="44" t="s">
        <v>23</v>
      </c>
      <c r="K3666" s="334" t="s">
        <v>10634</v>
      </c>
      <c r="L3666" s="215">
        <v>59.911555</v>
      </c>
      <c r="M3666" s="215">
        <v>15.225088</v>
      </c>
      <c r="O3666" s="44" t="s">
        <v>67</v>
      </c>
      <c r="P3666" s="75" t="s">
        <v>10957</v>
      </c>
    </row>
    <row r="3667" spans="1:16" ht="13" customHeight="1" x14ac:dyDescent="0.15">
      <c r="A3667" s="44">
        <v>3666</v>
      </c>
      <c r="B3667" s="215" t="s">
        <v>6</v>
      </c>
      <c r="C3667" s="215">
        <v>30</v>
      </c>
      <c r="D3667" s="334" t="s">
        <v>7166</v>
      </c>
      <c r="E3667" s="334" t="s">
        <v>7805</v>
      </c>
      <c r="F3667" s="75">
        <v>0.05</v>
      </c>
      <c r="G3667" s="75">
        <v>4.0000000000000008E-2</v>
      </c>
      <c r="H3667" s="75">
        <v>-1.3010299956639813</v>
      </c>
      <c r="I3667" s="75">
        <v>-1.3979400086720375</v>
      </c>
      <c r="J3667" s="44" t="s">
        <v>23</v>
      </c>
      <c r="K3667" s="334" t="s">
        <v>10634</v>
      </c>
      <c r="L3667" s="215">
        <v>47.609453000000002</v>
      </c>
      <c r="M3667" s="215">
        <v>-122.259382</v>
      </c>
      <c r="O3667" s="44" t="s">
        <v>67</v>
      </c>
      <c r="P3667" s="75" t="s">
        <v>10940</v>
      </c>
    </row>
    <row r="3668" spans="1:16" ht="13" customHeight="1" x14ac:dyDescent="0.15">
      <c r="A3668" s="44">
        <v>3667</v>
      </c>
      <c r="B3668" s="215" t="s">
        <v>6</v>
      </c>
      <c r="C3668" s="215">
        <v>30</v>
      </c>
      <c r="D3668" s="334" t="s">
        <v>7816</v>
      </c>
      <c r="E3668" s="334" t="s">
        <v>7805</v>
      </c>
      <c r="F3668" s="75">
        <v>0.35000000000000003</v>
      </c>
      <c r="G3668" s="75">
        <v>0.31000000000000005</v>
      </c>
      <c r="H3668" s="75">
        <v>-0.45593195564972433</v>
      </c>
      <c r="I3668" s="75">
        <v>-0.50863830616572725</v>
      </c>
      <c r="J3668" s="44" t="s">
        <v>23</v>
      </c>
      <c r="K3668" s="334" t="s">
        <v>10634</v>
      </c>
      <c r="L3668" s="215">
        <v>47.609453000000002</v>
      </c>
      <c r="M3668" s="215">
        <v>-122.259382</v>
      </c>
      <c r="O3668" s="44" t="s">
        <v>67</v>
      </c>
      <c r="P3668" s="75" t="s">
        <v>10940</v>
      </c>
    </row>
    <row r="3669" spans="1:16" ht="13" customHeight="1" x14ac:dyDescent="0.15">
      <c r="A3669" s="44">
        <v>3668</v>
      </c>
      <c r="B3669" s="215" t="s">
        <v>6</v>
      </c>
      <c r="C3669" s="215">
        <v>30</v>
      </c>
      <c r="D3669" s="334" t="s">
        <v>7239</v>
      </c>
      <c r="E3669" s="334" t="s">
        <v>7805</v>
      </c>
      <c r="F3669" s="75">
        <v>0.45999999999999996</v>
      </c>
      <c r="G3669" s="75">
        <v>0.55999999999999994</v>
      </c>
      <c r="H3669" s="75">
        <v>-0.33724216831842596</v>
      </c>
      <c r="I3669" s="75">
        <v>-0.25181197299379965</v>
      </c>
      <c r="J3669" s="44" t="s">
        <v>23</v>
      </c>
      <c r="K3669" s="334" t="s">
        <v>10634</v>
      </c>
      <c r="L3669" s="215">
        <v>47.609453000000002</v>
      </c>
      <c r="M3669" s="215">
        <v>-122.259382</v>
      </c>
      <c r="O3669" s="44" t="s">
        <v>67</v>
      </c>
      <c r="P3669" s="75" t="s">
        <v>10940</v>
      </c>
    </row>
    <row r="3670" spans="1:16" ht="13" customHeight="1" x14ac:dyDescent="0.15">
      <c r="A3670" s="44">
        <v>3669</v>
      </c>
      <c r="B3670" s="215" t="s">
        <v>6</v>
      </c>
      <c r="C3670" s="215">
        <v>31</v>
      </c>
      <c r="D3670" s="334" t="s">
        <v>7726</v>
      </c>
      <c r="E3670" s="334" t="s">
        <v>7369</v>
      </c>
      <c r="F3670" s="75">
        <v>3.7</v>
      </c>
      <c r="G3670" s="75">
        <v>1.59</v>
      </c>
      <c r="H3670" s="75">
        <v>0.56820172406699498</v>
      </c>
      <c r="I3670" s="75">
        <v>0.20139712432045151</v>
      </c>
      <c r="J3670" s="44" t="s">
        <v>23</v>
      </c>
      <c r="K3670" s="334" t="s">
        <v>10709</v>
      </c>
      <c r="L3670" s="215">
        <v>61.200324999999999</v>
      </c>
      <c r="M3670" s="215">
        <v>25.113788</v>
      </c>
      <c r="O3670" s="44" t="s">
        <v>68</v>
      </c>
      <c r="P3670" s="75" t="s">
        <v>10958</v>
      </c>
    </row>
    <row r="3671" spans="1:16" ht="13" customHeight="1" x14ac:dyDescent="0.15">
      <c r="A3671" s="44">
        <v>3670</v>
      </c>
      <c r="B3671" s="215" t="s">
        <v>6</v>
      </c>
      <c r="C3671" s="215">
        <v>31</v>
      </c>
      <c r="D3671" s="334" t="s">
        <v>7618</v>
      </c>
      <c r="E3671" s="334" t="s">
        <v>7431</v>
      </c>
      <c r="F3671" s="75">
        <v>0.11000000000000001</v>
      </c>
      <c r="G3671" s="75">
        <v>0.06</v>
      </c>
      <c r="H3671" s="75">
        <v>-0.95860731484177486</v>
      </c>
      <c r="I3671" s="75">
        <v>-1.2218487496163564</v>
      </c>
      <c r="J3671" s="44" t="s">
        <v>23</v>
      </c>
      <c r="K3671" s="334" t="s">
        <v>10709</v>
      </c>
      <c r="L3671" s="215">
        <v>47.047828000000003</v>
      </c>
      <c r="M3671" s="215">
        <v>-84.420130999999998</v>
      </c>
      <c r="O3671" s="44" t="s">
        <v>68</v>
      </c>
      <c r="P3671" s="75" t="s">
        <v>11094</v>
      </c>
    </row>
    <row r="3672" spans="1:16" ht="13" customHeight="1" x14ac:dyDescent="0.15">
      <c r="A3672" s="44">
        <v>3671</v>
      </c>
      <c r="B3672" s="215" t="s">
        <v>6</v>
      </c>
      <c r="C3672" s="215">
        <v>31</v>
      </c>
      <c r="D3672" s="334" t="s">
        <v>7418</v>
      </c>
      <c r="E3672" s="334" t="s">
        <v>7431</v>
      </c>
      <c r="F3672" s="75">
        <v>0.41</v>
      </c>
      <c r="G3672" s="75">
        <v>6.9999999999999993E-2</v>
      </c>
      <c r="H3672" s="75">
        <v>-0.38721614328026455</v>
      </c>
      <c r="I3672" s="75">
        <v>-1.1549019599857433</v>
      </c>
      <c r="J3672" s="44" t="s">
        <v>23</v>
      </c>
      <c r="K3672" s="334" t="s">
        <v>10709</v>
      </c>
      <c r="L3672" s="215">
        <v>47.047828000000003</v>
      </c>
      <c r="M3672" s="215">
        <v>-84.420130999999998</v>
      </c>
      <c r="O3672" s="44" t="s">
        <v>68</v>
      </c>
      <c r="P3672" s="75" t="s">
        <v>11094</v>
      </c>
    </row>
    <row r="3673" spans="1:16" ht="13" customHeight="1" x14ac:dyDescent="0.15">
      <c r="A3673" s="44">
        <v>3672</v>
      </c>
      <c r="B3673" s="215" t="s">
        <v>6</v>
      </c>
      <c r="C3673" s="215">
        <v>31</v>
      </c>
      <c r="D3673" s="334" t="s">
        <v>7277</v>
      </c>
      <c r="E3673" s="334" t="s">
        <v>7264</v>
      </c>
      <c r="F3673" s="75">
        <v>0.33</v>
      </c>
      <c r="G3673" s="75">
        <v>0.2</v>
      </c>
      <c r="H3673" s="75">
        <v>-0.48148606012211248</v>
      </c>
      <c r="I3673" s="75">
        <v>-0.69897000433601875</v>
      </c>
      <c r="J3673" s="44" t="s">
        <v>23</v>
      </c>
      <c r="K3673" s="334" t="s">
        <v>10709</v>
      </c>
      <c r="L3673" s="215">
        <v>57.15</v>
      </c>
      <c r="M3673" s="215">
        <v>29.25</v>
      </c>
      <c r="O3673" s="44" t="s">
        <v>68</v>
      </c>
      <c r="P3673" s="75" t="s">
        <v>10942</v>
      </c>
    </row>
    <row r="3674" spans="1:16" ht="13" customHeight="1" x14ac:dyDescent="0.15">
      <c r="A3674" s="44">
        <v>3673</v>
      </c>
      <c r="B3674" s="215" t="s">
        <v>6</v>
      </c>
      <c r="C3674" s="215">
        <v>31</v>
      </c>
      <c r="D3674" s="334" t="s">
        <v>7303</v>
      </c>
      <c r="E3674" s="334" t="s">
        <v>7264</v>
      </c>
      <c r="F3674" s="75">
        <v>24.8</v>
      </c>
      <c r="G3674" s="75">
        <v>10.790000000000001</v>
      </c>
      <c r="H3674" s="75">
        <v>1.3944516808262162</v>
      </c>
      <c r="I3674" s="75">
        <v>1.0330214446829107</v>
      </c>
      <c r="J3674" s="44" t="s">
        <v>23</v>
      </c>
      <c r="K3674" s="334" t="s">
        <v>10709</v>
      </c>
      <c r="L3674" s="215">
        <v>57.15</v>
      </c>
      <c r="M3674" s="215">
        <v>29.25</v>
      </c>
      <c r="O3674" s="44" t="s">
        <v>68</v>
      </c>
      <c r="P3674" s="75" t="s">
        <v>10942</v>
      </c>
    </row>
    <row r="3675" spans="1:16" ht="13" customHeight="1" x14ac:dyDescent="0.15">
      <c r="A3675" s="44">
        <v>3674</v>
      </c>
      <c r="B3675" s="215" t="s">
        <v>6</v>
      </c>
      <c r="C3675" s="215">
        <v>31</v>
      </c>
      <c r="D3675" s="334" t="s">
        <v>7304</v>
      </c>
      <c r="E3675" s="334" t="s">
        <v>7264</v>
      </c>
      <c r="F3675" s="75">
        <v>1.4400000000000002</v>
      </c>
      <c r="G3675" s="75">
        <v>2.35</v>
      </c>
      <c r="H3675" s="75">
        <v>0.15836249209524972</v>
      </c>
      <c r="I3675" s="75">
        <v>0.37106786227173627</v>
      </c>
      <c r="J3675" s="44" t="s">
        <v>23</v>
      </c>
      <c r="K3675" s="334" t="s">
        <v>10709</v>
      </c>
      <c r="L3675" s="215">
        <v>57.15</v>
      </c>
      <c r="M3675" s="215">
        <v>29.25</v>
      </c>
      <c r="O3675" s="44" t="s">
        <v>68</v>
      </c>
      <c r="P3675" s="75" t="s">
        <v>10942</v>
      </c>
    </row>
    <row r="3676" spans="1:16" ht="13" customHeight="1" x14ac:dyDescent="0.15">
      <c r="A3676" s="44">
        <v>3675</v>
      </c>
      <c r="B3676" s="215" t="s">
        <v>6</v>
      </c>
      <c r="C3676" s="215">
        <v>31</v>
      </c>
      <c r="D3676" s="334" t="s">
        <v>7842</v>
      </c>
      <c r="E3676" s="334" t="s">
        <v>7264</v>
      </c>
      <c r="F3676" s="75">
        <v>1.57</v>
      </c>
      <c r="G3676" s="75">
        <v>0.86</v>
      </c>
      <c r="H3676" s="75">
        <v>0.19589965240923377</v>
      </c>
      <c r="I3676" s="75">
        <v>-6.5501548756432285E-2</v>
      </c>
      <c r="J3676" s="44" t="s">
        <v>23</v>
      </c>
      <c r="K3676" s="334" t="s">
        <v>10709</v>
      </c>
      <c r="L3676" s="215">
        <v>57.15</v>
      </c>
      <c r="M3676" s="215">
        <v>29.25</v>
      </c>
      <c r="O3676" s="44" t="s">
        <v>68</v>
      </c>
      <c r="P3676" s="75" t="s">
        <v>10942</v>
      </c>
    </row>
    <row r="3677" spans="1:16" ht="13" customHeight="1" x14ac:dyDescent="0.15">
      <c r="A3677" s="44">
        <v>3676</v>
      </c>
      <c r="B3677" s="215" t="s">
        <v>6</v>
      </c>
      <c r="C3677" s="215">
        <v>31</v>
      </c>
      <c r="D3677" s="334" t="s">
        <v>9101</v>
      </c>
      <c r="E3677" s="334" t="s">
        <v>7858</v>
      </c>
      <c r="F3677" s="75">
        <v>0.48</v>
      </c>
      <c r="G3677" s="75">
        <v>0.61</v>
      </c>
      <c r="H3677" s="75">
        <v>-0.31875876262441277</v>
      </c>
      <c r="I3677" s="75">
        <v>-0.21467016498923297</v>
      </c>
      <c r="J3677" s="44" t="s">
        <v>23</v>
      </c>
      <c r="K3677" s="334" t="s">
        <v>10709</v>
      </c>
      <c r="L3677" s="215">
        <v>33.26173</v>
      </c>
      <c r="M3677" s="215">
        <v>-107.166177</v>
      </c>
      <c r="O3677" s="44" t="s">
        <v>68</v>
      </c>
      <c r="P3677" s="75" t="s">
        <v>11050</v>
      </c>
    </row>
    <row r="3678" spans="1:16" ht="13" customHeight="1" x14ac:dyDescent="0.15">
      <c r="A3678" s="44">
        <v>3677</v>
      </c>
      <c r="B3678" s="215" t="s">
        <v>6</v>
      </c>
      <c r="C3678" s="215">
        <v>31</v>
      </c>
      <c r="D3678" s="334" t="s">
        <v>7420</v>
      </c>
      <c r="E3678" s="334" t="s">
        <v>7569</v>
      </c>
      <c r="F3678" s="75">
        <v>2.87</v>
      </c>
      <c r="G3678" s="75">
        <v>2.2200000000000002</v>
      </c>
      <c r="H3678" s="75">
        <v>0.45788189673399232</v>
      </c>
      <c r="I3678" s="75">
        <v>0.34635297445063867</v>
      </c>
      <c r="J3678" s="44" t="s">
        <v>23</v>
      </c>
      <c r="K3678" s="334" t="s">
        <v>10709</v>
      </c>
      <c r="L3678" s="215">
        <v>62.116269000000003</v>
      </c>
      <c r="M3678" s="215">
        <v>23.468806000000001</v>
      </c>
      <c r="O3678" s="44" t="s">
        <v>68</v>
      </c>
      <c r="P3678" s="75" t="s">
        <v>10957</v>
      </c>
    </row>
    <row r="3679" spans="1:16" ht="13" customHeight="1" x14ac:dyDescent="0.15">
      <c r="A3679" s="44">
        <v>3678</v>
      </c>
      <c r="B3679" s="215" t="s">
        <v>6</v>
      </c>
      <c r="C3679" s="215">
        <v>31</v>
      </c>
      <c r="D3679" s="334" t="s">
        <v>7544</v>
      </c>
      <c r="E3679" s="334" t="s">
        <v>7653</v>
      </c>
      <c r="F3679" s="75">
        <v>1.2300000000000002</v>
      </c>
      <c r="G3679" s="75">
        <v>0.64000000000000012</v>
      </c>
      <c r="H3679" s="75">
        <v>8.9905111439398E-2</v>
      </c>
      <c r="I3679" s="75">
        <v>-0.19382002601611276</v>
      </c>
      <c r="J3679" s="44" t="s">
        <v>23</v>
      </c>
      <c r="K3679" s="334" t="s">
        <v>10709</v>
      </c>
      <c r="L3679" s="215">
        <v>-16.955651</v>
      </c>
      <c r="M3679" s="215">
        <v>27.971761000000001</v>
      </c>
      <c r="O3679" s="44" t="s">
        <v>68</v>
      </c>
      <c r="P3679" s="75" t="s">
        <v>10951</v>
      </c>
    </row>
    <row r="3680" spans="1:16" ht="13" customHeight="1" x14ac:dyDescent="0.15">
      <c r="A3680" s="44">
        <v>3679</v>
      </c>
      <c r="B3680" s="215" t="s">
        <v>6</v>
      </c>
      <c r="C3680" s="215">
        <v>31</v>
      </c>
      <c r="D3680" s="334" t="s">
        <v>7377</v>
      </c>
      <c r="E3680" s="334" t="s">
        <v>7653</v>
      </c>
      <c r="F3680" s="75">
        <v>2E-3</v>
      </c>
      <c r="G3680" s="75">
        <v>1.0000000000000002E-2</v>
      </c>
      <c r="H3680" s="75">
        <v>-2.6989700043360187</v>
      </c>
      <c r="I3680" s="75">
        <v>-2</v>
      </c>
      <c r="J3680" s="44" t="s">
        <v>23</v>
      </c>
      <c r="K3680" s="334" t="s">
        <v>10709</v>
      </c>
      <c r="L3680" s="215">
        <v>-16.955651</v>
      </c>
      <c r="M3680" s="215">
        <v>27.971761000000001</v>
      </c>
      <c r="O3680" s="44" t="s">
        <v>68</v>
      </c>
      <c r="P3680" s="75" t="s">
        <v>10951</v>
      </c>
    </row>
    <row r="3681" spans="1:16" ht="13" customHeight="1" x14ac:dyDescent="0.15">
      <c r="A3681" s="44">
        <v>3680</v>
      </c>
      <c r="B3681" s="215" t="s">
        <v>6</v>
      </c>
      <c r="C3681" s="215">
        <v>31</v>
      </c>
      <c r="D3681" s="334" t="s">
        <v>7418</v>
      </c>
      <c r="E3681" s="334" t="s">
        <v>7692</v>
      </c>
      <c r="F3681" s="75">
        <v>0.87</v>
      </c>
      <c r="G3681" s="75">
        <v>0.27</v>
      </c>
      <c r="H3681" s="75">
        <v>-6.0480747381381476E-2</v>
      </c>
      <c r="I3681" s="75">
        <v>-0.56863623584101264</v>
      </c>
      <c r="J3681" s="44" t="s">
        <v>23</v>
      </c>
      <c r="K3681" s="334" t="s">
        <v>10709</v>
      </c>
      <c r="L3681" s="215">
        <v>47.042127000000001</v>
      </c>
      <c r="M3681" s="215">
        <v>-84.407708</v>
      </c>
      <c r="O3681" s="44" t="s">
        <v>68</v>
      </c>
      <c r="P3681" s="75" t="s">
        <v>10956</v>
      </c>
    </row>
    <row r="3682" spans="1:16" ht="13" customHeight="1" x14ac:dyDescent="0.15">
      <c r="A3682" s="44">
        <v>3681</v>
      </c>
      <c r="B3682" s="215" t="s">
        <v>6</v>
      </c>
      <c r="C3682" s="215">
        <v>31</v>
      </c>
      <c r="D3682" s="334" t="s">
        <v>7618</v>
      </c>
      <c r="E3682" s="334" t="s">
        <v>7454</v>
      </c>
      <c r="F3682" s="75">
        <v>0.03</v>
      </c>
      <c r="G3682" s="75">
        <v>0.06</v>
      </c>
      <c r="H3682" s="75">
        <v>-1.5228787452803376</v>
      </c>
      <c r="I3682" s="75">
        <v>-1.2218487496163564</v>
      </c>
      <c r="J3682" s="44" t="s">
        <v>23</v>
      </c>
      <c r="K3682" s="334" t="s">
        <v>10709</v>
      </c>
      <c r="L3682" s="215">
        <v>45.883330000000001</v>
      </c>
      <c r="M3682" s="215">
        <v>-79.233329999999995</v>
      </c>
      <c r="O3682" s="44" t="s">
        <v>68</v>
      </c>
      <c r="P3682" s="75" t="s">
        <v>10959</v>
      </c>
    </row>
    <row r="3683" spans="1:16" ht="13" customHeight="1" x14ac:dyDescent="0.15">
      <c r="A3683" s="44">
        <v>3682</v>
      </c>
      <c r="B3683" s="215" t="s">
        <v>6</v>
      </c>
      <c r="C3683" s="215">
        <v>31</v>
      </c>
      <c r="D3683" s="334" t="s">
        <v>7809</v>
      </c>
      <c r="E3683" s="334" t="s">
        <v>7454</v>
      </c>
      <c r="F3683" s="75">
        <v>0.82</v>
      </c>
      <c r="G3683" s="75">
        <v>2.0699999999999998</v>
      </c>
      <c r="H3683" s="75">
        <v>-8.6186147616283335E-2</v>
      </c>
      <c r="I3683" s="75">
        <v>0.31597034545691771</v>
      </c>
      <c r="J3683" s="44" t="s">
        <v>23</v>
      </c>
      <c r="K3683" s="334" t="s">
        <v>10709</v>
      </c>
      <c r="L3683" s="215">
        <v>45.883330000000001</v>
      </c>
      <c r="M3683" s="215">
        <v>-79.233329999999995</v>
      </c>
      <c r="O3683" s="44" t="s">
        <v>68</v>
      </c>
      <c r="P3683" s="75" t="s">
        <v>10959</v>
      </c>
    </row>
    <row r="3684" spans="1:16" ht="13" customHeight="1" x14ac:dyDescent="0.15">
      <c r="A3684" s="44">
        <v>3683</v>
      </c>
      <c r="B3684" s="215" t="s">
        <v>6</v>
      </c>
      <c r="C3684" s="215">
        <v>31</v>
      </c>
      <c r="D3684" s="334" t="s">
        <v>7919</v>
      </c>
      <c r="E3684" s="334" t="s">
        <v>7805</v>
      </c>
      <c r="F3684" s="75">
        <v>0.22999999999999998</v>
      </c>
      <c r="G3684" s="75">
        <v>0.30000000000000004</v>
      </c>
      <c r="H3684" s="75">
        <v>-0.63827216398240716</v>
      </c>
      <c r="I3684" s="75">
        <v>-0.52287874528033751</v>
      </c>
      <c r="J3684" s="44" t="s">
        <v>23</v>
      </c>
      <c r="K3684" s="334" t="s">
        <v>10709</v>
      </c>
      <c r="L3684" s="215">
        <v>47.609453000000002</v>
      </c>
      <c r="M3684" s="215">
        <v>-122.259382</v>
      </c>
      <c r="O3684" s="44" t="s">
        <v>68</v>
      </c>
      <c r="P3684" s="75" t="s">
        <v>10940</v>
      </c>
    </row>
    <row r="3685" spans="1:16" ht="13" customHeight="1" x14ac:dyDescent="0.15">
      <c r="A3685" s="44">
        <v>3684</v>
      </c>
      <c r="B3685" s="215" t="s">
        <v>6</v>
      </c>
      <c r="C3685" s="215">
        <v>31</v>
      </c>
      <c r="D3685" s="334" t="s">
        <v>7418</v>
      </c>
      <c r="E3685" s="334" t="s">
        <v>7273</v>
      </c>
      <c r="F3685" s="75">
        <v>2.2200000000000002</v>
      </c>
      <c r="G3685" s="75">
        <v>0.44000000000000006</v>
      </c>
      <c r="H3685" s="75">
        <v>0.34635297445063867</v>
      </c>
      <c r="I3685" s="75">
        <v>-0.35654732351381252</v>
      </c>
      <c r="J3685" s="44" t="s">
        <v>23</v>
      </c>
      <c r="K3685" s="334" t="s">
        <v>10709</v>
      </c>
      <c r="L3685" s="215">
        <v>48.392105999999998</v>
      </c>
      <c r="M3685" s="215">
        <v>-90.156294000000003</v>
      </c>
      <c r="O3685" s="44" t="s">
        <v>68</v>
      </c>
      <c r="P3685" s="75" t="s">
        <v>10956</v>
      </c>
    </row>
    <row r="3686" spans="1:16" ht="13" customHeight="1" x14ac:dyDescent="0.15">
      <c r="A3686" s="44">
        <v>3685</v>
      </c>
      <c r="B3686" s="215" t="s">
        <v>6</v>
      </c>
      <c r="C3686" s="215">
        <v>32</v>
      </c>
      <c r="D3686" s="334" t="s">
        <v>7617</v>
      </c>
      <c r="E3686" s="334" t="s">
        <v>7369</v>
      </c>
      <c r="F3686" s="75">
        <v>0.69000000000000006</v>
      </c>
      <c r="G3686" s="75">
        <v>0.26</v>
      </c>
      <c r="H3686" s="75">
        <v>-0.16115090926274464</v>
      </c>
      <c r="I3686" s="75">
        <v>-0.58502665202918203</v>
      </c>
      <c r="J3686" s="44" t="s">
        <v>23</v>
      </c>
      <c r="K3686" s="334" t="s">
        <v>10710</v>
      </c>
      <c r="L3686" s="215">
        <v>61.200324999999999</v>
      </c>
      <c r="M3686" s="215">
        <v>25.113788</v>
      </c>
      <c r="O3686" s="44" t="s">
        <v>69</v>
      </c>
      <c r="P3686" s="75" t="s">
        <v>10958</v>
      </c>
    </row>
    <row r="3687" spans="1:16" ht="13" customHeight="1" x14ac:dyDescent="0.15">
      <c r="A3687" s="44">
        <v>3686</v>
      </c>
      <c r="B3687" s="215" t="s">
        <v>6</v>
      </c>
      <c r="C3687" s="215">
        <v>32</v>
      </c>
      <c r="D3687" s="334" t="s">
        <v>7618</v>
      </c>
      <c r="E3687" s="334" t="s">
        <v>7430</v>
      </c>
      <c r="F3687" s="75">
        <v>0.27</v>
      </c>
      <c r="G3687" s="75">
        <v>0.19</v>
      </c>
      <c r="H3687" s="75">
        <v>-0.56863623584101264</v>
      </c>
      <c r="I3687" s="75">
        <v>-0.72124639904717103</v>
      </c>
      <c r="J3687" s="44" t="s">
        <v>23</v>
      </c>
      <c r="K3687" s="334" t="s">
        <v>10710</v>
      </c>
      <c r="L3687" s="215">
        <v>44.599362999999997</v>
      </c>
      <c r="M3687" s="215">
        <v>-63.710419000000002</v>
      </c>
      <c r="O3687" s="44" t="s">
        <v>69</v>
      </c>
      <c r="P3687" s="75" t="s">
        <v>11051</v>
      </c>
    </row>
    <row r="3688" spans="1:16" ht="13" customHeight="1" x14ac:dyDescent="0.15">
      <c r="A3688" s="44">
        <v>3687</v>
      </c>
      <c r="B3688" s="215" t="s">
        <v>6</v>
      </c>
      <c r="C3688" s="215">
        <v>32</v>
      </c>
      <c r="D3688" s="334" t="s">
        <v>7618</v>
      </c>
      <c r="E3688" s="334" t="s">
        <v>7419</v>
      </c>
      <c r="F3688" s="75">
        <v>0.03</v>
      </c>
      <c r="G3688" s="75">
        <v>2.0000000000000004E-2</v>
      </c>
      <c r="H3688" s="75">
        <v>-1.5228787452803376</v>
      </c>
      <c r="I3688" s="75">
        <v>-1.6989700043360187</v>
      </c>
      <c r="J3688" s="44" t="s">
        <v>23</v>
      </c>
      <c r="K3688" s="334" t="s">
        <v>10710</v>
      </c>
      <c r="L3688" s="215">
        <v>49.080486000000001</v>
      </c>
      <c r="M3688" s="215">
        <v>-69.083448000000004</v>
      </c>
      <c r="O3688" s="44" t="s">
        <v>69</v>
      </c>
      <c r="P3688" s="75" t="s">
        <v>11052</v>
      </c>
    </row>
    <row r="3689" spans="1:16" ht="13" customHeight="1" x14ac:dyDescent="0.15">
      <c r="A3689" s="44">
        <v>3688</v>
      </c>
      <c r="B3689" s="215" t="s">
        <v>6</v>
      </c>
      <c r="C3689" s="215">
        <v>32</v>
      </c>
      <c r="D3689" s="334" t="s">
        <v>7420</v>
      </c>
      <c r="E3689" s="334" t="s">
        <v>7421</v>
      </c>
      <c r="F3689" s="75">
        <v>2.94</v>
      </c>
      <c r="G3689" s="75">
        <v>1.6600000000000001</v>
      </c>
      <c r="H3689" s="75">
        <v>0.46834733041215726</v>
      </c>
      <c r="I3689" s="75">
        <v>0.22010808804005513</v>
      </c>
      <c r="J3689" s="44" t="s">
        <v>23</v>
      </c>
      <c r="K3689" s="334" t="s">
        <v>10710</v>
      </c>
      <c r="L3689" s="215">
        <v>59.901778</v>
      </c>
      <c r="M3689" s="215">
        <v>15.225299</v>
      </c>
      <c r="O3689" s="44" t="s">
        <v>69</v>
      </c>
      <c r="P3689" s="75" t="s">
        <v>10999</v>
      </c>
    </row>
    <row r="3690" spans="1:16" ht="13" customHeight="1" x14ac:dyDescent="0.15">
      <c r="A3690" s="44">
        <v>3689</v>
      </c>
      <c r="B3690" s="215" t="s">
        <v>6</v>
      </c>
      <c r="C3690" s="215">
        <v>32</v>
      </c>
      <c r="D3690" s="334" t="s">
        <v>7262</v>
      </c>
      <c r="E3690" s="334" t="s">
        <v>7167</v>
      </c>
      <c r="F3690" s="75">
        <v>3.7</v>
      </c>
      <c r="G3690" s="75">
        <v>2.6</v>
      </c>
      <c r="H3690" s="75">
        <v>0.56820172406699498</v>
      </c>
      <c r="I3690" s="75">
        <v>0.41497334797081797</v>
      </c>
      <c r="J3690" s="44" t="s">
        <v>23</v>
      </c>
      <c r="K3690" s="334" t="s">
        <v>10710</v>
      </c>
      <c r="L3690" s="215">
        <v>56.092098</v>
      </c>
      <c r="M3690" s="215">
        <v>108.257865</v>
      </c>
      <c r="O3690" s="44" t="s">
        <v>69</v>
      </c>
      <c r="P3690" s="75" t="s">
        <v>10943</v>
      </c>
    </row>
    <row r="3691" spans="1:16" ht="13" customHeight="1" x14ac:dyDescent="0.15">
      <c r="A3691" s="44">
        <v>3690</v>
      </c>
      <c r="B3691" s="215" t="s">
        <v>6</v>
      </c>
      <c r="C3691" s="215">
        <v>32</v>
      </c>
      <c r="D3691" s="334" t="s">
        <v>7420</v>
      </c>
      <c r="E3691" s="334" t="s">
        <v>7264</v>
      </c>
      <c r="F3691" s="75">
        <v>7.8000000000000007</v>
      </c>
      <c r="G3691" s="75">
        <v>7.82</v>
      </c>
      <c r="H3691" s="75">
        <v>0.89209460269048046</v>
      </c>
      <c r="I3691" s="75">
        <v>0.89320675305984798</v>
      </c>
      <c r="J3691" s="44" t="s">
        <v>23</v>
      </c>
      <c r="K3691" s="334" t="s">
        <v>10710</v>
      </c>
      <c r="L3691" s="215">
        <v>57.15</v>
      </c>
      <c r="M3691" s="215">
        <v>29.25</v>
      </c>
      <c r="O3691" s="44" t="s">
        <v>69</v>
      </c>
      <c r="P3691" s="75" t="s">
        <v>10942</v>
      </c>
    </row>
    <row r="3692" spans="1:16" ht="13" customHeight="1" x14ac:dyDescent="0.15">
      <c r="A3692" s="44">
        <v>3691</v>
      </c>
      <c r="B3692" s="215" t="s">
        <v>6</v>
      </c>
      <c r="C3692" s="215">
        <v>32</v>
      </c>
      <c r="D3692" s="334" t="s">
        <v>7617</v>
      </c>
      <c r="E3692" s="334" t="s">
        <v>7264</v>
      </c>
      <c r="F3692" s="75">
        <v>0.53</v>
      </c>
      <c r="G3692" s="75">
        <v>0.37000000000000005</v>
      </c>
      <c r="H3692" s="75">
        <v>-0.27572413039921095</v>
      </c>
      <c r="I3692" s="75">
        <v>-0.43179827593300496</v>
      </c>
      <c r="J3692" s="44" t="s">
        <v>23</v>
      </c>
      <c r="K3692" s="334" t="s">
        <v>10710</v>
      </c>
      <c r="L3692" s="215">
        <v>57.15</v>
      </c>
      <c r="M3692" s="215">
        <v>29.25</v>
      </c>
      <c r="O3692" s="44" t="s">
        <v>69</v>
      </c>
      <c r="P3692" s="75" t="s">
        <v>10942</v>
      </c>
    </row>
    <row r="3693" spans="1:16" ht="13" customHeight="1" x14ac:dyDescent="0.15">
      <c r="A3693" s="44">
        <v>3692</v>
      </c>
      <c r="B3693" s="215" t="s">
        <v>6</v>
      </c>
      <c r="C3693" s="215">
        <v>32</v>
      </c>
      <c r="D3693" s="334" t="s">
        <v>7420</v>
      </c>
      <c r="E3693" s="334" t="s">
        <v>7671</v>
      </c>
      <c r="F3693" s="75">
        <v>0.77</v>
      </c>
      <c r="G3693" s="75">
        <v>0.59000000000000008</v>
      </c>
      <c r="H3693" s="75">
        <v>-0.11350927482751812</v>
      </c>
      <c r="I3693" s="75">
        <v>-0.22914798835785574</v>
      </c>
      <c r="J3693" s="44" t="s">
        <v>23</v>
      </c>
      <c r="K3693" s="334" t="s">
        <v>10710</v>
      </c>
      <c r="L3693" s="215">
        <v>62.513699000000003</v>
      </c>
      <c r="M3693" s="215">
        <v>30.138027000000001</v>
      </c>
      <c r="O3693" s="44" t="s">
        <v>69</v>
      </c>
      <c r="P3693" s="75" t="s">
        <v>11012</v>
      </c>
    </row>
    <row r="3694" spans="1:16" ht="13" customHeight="1" x14ac:dyDescent="0.15">
      <c r="A3694" s="44">
        <v>3693</v>
      </c>
      <c r="B3694" s="215" t="s">
        <v>6</v>
      </c>
      <c r="C3694" s="215">
        <v>32</v>
      </c>
      <c r="D3694" s="334" t="s">
        <v>7720</v>
      </c>
      <c r="E3694" s="334" t="s">
        <v>7653</v>
      </c>
      <c r="F3694" s="75">
        <v>0.03</v>
      </c>
      <c r="G3694" s="75">
        <v>2.0000000000000004E-2</v>
      </c>
      <c r="H3694" s="75">
        <v>-1.5228787452803376</v>
      </c>
      <c r="I3694" s="75">
        <v>-1.6989700043360187</v>
      </c>
      <c r="J3694" s="44" t="s">
        <v>23</v>
      </c>
      <c r="K3694" s="334" t="s">
        <v>10710</v>
      </c>
      <c r="L3694" s="215">
        <v>-16.955651</v>
      </c>
      <c r="M3694" s="215">
        <v>27.971761000000001</v>
      </c>
      <c r="O3694" s="44" t="s">
        <v>69</v>
      </c>
      <c r="P3694" s="75" t="s">
        <v>10951</v>
      </c>
    </row>
    <row r="3695" spans="1:16" ht="13" customHeight="1" x14ac:dyDescent="0.15">
      <c r="A3695" s="44">
        <v>3694</v>
      </c>
      <c r="B3695" s="215" t="s">
        <v>6</v>
      </c>
      <c r="C3695" s="215">
        <v>32</v>
      </c>
      <c r="D3695" s="334" t="s">
        <v>7289</v>
      </c>
      <c r="E3695" s="334" t="s">
        <v>7653</v>
      </c>
      <c r="F3695" s="75">
        <v>0.49000000000000005</v>
      </c>
      <c r="G3695" s="75">
        <v>0.47000000000000003</v>
      </c>
      <c r="H3695" s="75">
        <v>-0.30980391997148632</v>
      </c>
      <c r="I3695" s="75">
        <v>-0.32790214206428253</v>
      </c>
      <c r="J3695" s="44" t="s">
        <v>23</v>
      </c>
      <c r="K3695" s="334" t="s">
        <v>10710</v>
      </c>
      <c r="L3695" s="215">
        <v>-16.955651</v>
      </c>
      <c r="M3695" s="215">
        <v>27.971761000000001</v>
      </c>
      <c r="O3695" s="44" t="s">
        <v>69</v>
      </c>
      <c r="P3695" s="75" t="s">
        <v>10951</v>
      </c>
    </row>
    <row r="3696" spans="1:16" ht="13" customHeight="1" x14ac:dyDescent="0.15">
      <c r="A3696" s="44">
        <v>3695</v>
      </c>
      <c r="B3696" s="215" t="s">
        <v>6</v>
      </c>
      <c r="C3696" s="215">
        <v>32</v>
      </c>
      <c r="D3696" s="334" t="s">
        <v>7543</v>
      </c>
      <c r="E3696" s="334" t="s">
        <v>7653</v>
      </c>
      <c r="F3696" s="75">
        <v>9.48</v>
      </c>
      <c r="G3696" s="75">
        <v>36.69</v>
      </c>
      <c r="H3696" s="75">
        <v>0.97680833733806627</v>
      </c>
      <c r="I3696" s="75">
        <v>1.5645477117559479</v>
      </c>
      <c r="J3696" s="44" t="s">
        <v>23</v>
      </c>
      <c r="K3696" s="334" t="s">
        <v>10710</v>
      </c>
      <c r="L3696" s="215">
        <v>-16.955651</v>
      </c>
      <c r="M3696" s="215">
        <v>27.971761000000001</v>
      </c>
      <c r="O3696" s="44" t="s">
        <v>69</v>
      </c>
      <c r="P3696" s="75" t="s">
        <v>10951</v>
      </c>
    </row>
    <row r="3697" spans="1:16" ht="13" customHeight="1" x14ac:dyDescent="0.15">
      <c r="A3697" s="44">
        <v>3696</v>
      </c>
      <c r="B3697" s="215" t="s">
        <v>6</v>
      </c>
      <c r="C3697" s="215">
        <v>32</v>
      </c>
      <c r="D3697" s="334" t="s">
        <v>7378</v>
      </c>
      <c r="E3697" s="334" t="s">
        <v>7653</v>
      </c>
      <c r="F3697" s="75">
        <v>3.04</v>
      </c>
      <c r="G3697" s="75">
        <v>1.6300000000000001</v>
      </c>
      <c r="H3697" s="75">
        <v>0.48287358360875376</v>
      </c>
      <c r="I3697" s="75">
        <v>0.21218760440395784</v>
      </c>
      <c r="J3697" s="44" t="s">
        <v>23</v>
      </c>
      <c r="K3697" s="334" t="s">
        <v>10710</v>
      </c>
      <c r="L3697" s="215">
        <v>-16.955651</v>
      </c>
      <c r="M3697" s="215">
        <v>27.971761000000001</v>
      </c>
      <c r="O3697" s="44" t="s">
        <v>69</v>
      </c>
      <c r="P3697" s="75" t="s">
        <v>10951</v>
      </c>
    </row>
    <row r="3698" spans="1:16" ht="13" customHeight="1" x14ac:dyDescent="0.15">
      <c r="A3698" s="44">
        <v>3697</v>
      </c>
      <c r="B3698" s="215" t="s">
        <v>6</v>
      </c>
      <c r="C3698" s="215">
        <v>32</v>
      </c>
      <c r="D3698" s="334" t="s">
        <v>7420</v>
      </c>
      <c r="E3698" s="334" t="s">
        <v>7803</v>
      </c>
      <c r="F3698" s="75">
        <v>1.87</v>
      </c>
      <c r="G3698" s="75">
        <v>1.1199999999999999</v>
      </c>
      <c r="H3698" s="75">
        <v>0.27184160653649897</v>
      </c>
      <c r="I3698" s="75">
        <v>4.921802267018157E-2</v>
      </c>
      <c r="J3698" s="44" t="s">
        <v>23</v>
      </c>
      <c r="K3698" s="334" t="s">
        <v>10710</v>
      </c>
      <c r="L3698" s="215">
        <v>66.330061999999998</v>
      </c>
      <c r="M3698" s="215">
        <v>29.210909000000001</v>
      </c>
      <c r="O3698" s="44" t="s">
        <v>69</v>
      </c>
      <c r="P3698" s="75" t="s">
        <v>11013</v>
      </c>
    </row>
    <row r="3699" spans="1:16" ht="13" customHeight="1" x14ac:dyDescent="0.15">
      <c r="A3699" s="44">
        <v>3698</v>
      </c>
      <c r="B3699" s="215" t="s">
        <v>6</v>
      </c>
      <c r="C3699" s="215">
        <v>32</v>
      </c>
      <c r="D3699" s="334" t="s">
        <v>7940</v>
      </c>
      <c r="E3699" s="334" t="s">
        <v>7877</v>
      </c>
      <c r="F3699" s="75">
        <v>1.29</v>
      </c>
      <c r="G3699" s="75">
        <v>0.84000000000000008</v>
      </c>
      <c r="H3699" s="75">
        <v>0.11058971029924898</v>
      </c>
      <c r="I3699" s="75">
        <v>-7.57207139381183E-2</v>
      </c>
      <c r="J3699" s="44" t="s">
        <v>23</v>
      </c>
      <c r="K3699" s="334" t="s">
        <v>10710</v>
      </c>
      <c r="L3699" s="215">
        <v>22.742335000000001</v>
      </c>
      <c r="M3699" s="215">
        <v>-80.870555999999993</v>
      </c>
      <c r="O3699" s="44" t="s">
        <v>69</v>
      </c>
      <c r="P3699" s="75" t="s">
        <v>10958</v>
      </c>
    </row>
    <row r="3700" spans="1:16" ht="13" customHeight="1" x14ac:dyDescent="0.15">
      <c r="A3700" s="44">
        <v>3699</v>
      </c>
      <c r="B3700" s="215" t="s">
        <v>6</v>
      </c>
      <c r="C3700" s="215">
        <v>32</v>
      </c>
      <c r="D3700" s="334" t="s">
        <v>7572</v>
      </c>
      <c r="E3700" s="334" t="s">
        <v>7877</v>
      </c>
      <c r="F3700" s="75">
        <v>12.880000000000003</v>
      </c>
      <c r="G3700" s="75">
        <v>8.7099999999999991</v>
      </c>
      <c r="H3700" s="75">
        <v>1.1099158630237933</v>
      </c>
      <c r="I3700" s="75">
        <v>0.94001815500766317</v>
      </c>
      <c r="J3700" s="44" t="s">
        <v>23</v>
      </c>
      <c r="K3700" s="334" t="s">
        <v>10710</v>
      </c>
      <c r="L3700" s="215">
        <v>22.742335000000001</v>
      </c>
      <c r="M3700" s="215">
        <v>-80.870555999999993</v>
      </c>
      <c r="O3700" s="44" t="s">
        <v>69</v>
      </c>
      <c r="P3700" s="75" t="s">
        <v>10958</v>
      </c>
    </row>
    <row r="3701" spans="1:16" ht="13" customHeight="1" x14ac:dyDescent="0.15">
      <c r="A3701" s="44">
        <v>3700</v>
      </c>
      <c r="B3701" s="215" t="s">
        <v>6</v>
      </c>
      <c r="C3701" s="215">
        <v>32</v>
      </c>
      <c r="D3701" s="334" t="s">
        <v>7618</v>
      </c>
      <c r="E3701" s="334" t="s">
        <v>7692</v>
      </c>
      <c r="F3701" s="75">
        <v>0.22000000000000003</v>
      </c>
      <c r="G3701" s="75">
        <v>0.12</v>
      </c>
      <c r="H3701" s="75">
        <v>-0.65757731917779372</v>
      </c>
      <c r="I3701" s="75">
        <v>-0.92081875395237522</v>
      </c>
      <c r="J3701" s="44" t="s">
        <v>23</v>
      </c>
      <c r="K3701" s="334" t="s">
        <v>10710</v>
      </c>
      <c r="L3701" s="215">
        <v>47.042127000000001</v>
      </c>
      <c r="M3701" s="215">
        <v>-84.407708</v>
      </c>
      <c r="O3701" s="44" t="s">
        <v>69</v>
      </c>
      <c r="P3701" s="75" t="s">
        <v>10956</v>
      </c>
    </row>
    <row r="3702" spans="1:16" ht="13" customHeight="1" x14ac:dyDescent="0.15">
      <c r="A3702" s="44">
        <v>3701</v>
      </c>
      <c r="B3702" s="215" t="s">
        <v>6</v>
      </c>
      <c r="C3702" s="215">
        <v>32</v>
      </c>
      <c r="D3702" s="334" t="s">
        <v>7674</v>
      </c>
      <c r="E3702" s="334" t="s">
        <v>5837</v>
      </c>
      <c r="F3702" s="75">
        <v>1.56</v>
      </c>
      <c r="G3702" s="75">
        <v>1.75</v>
      </c>
      <c r="H3702" s="75">
        <v>0.19312459835446161</v>
      </c>
      <c r="I3702" s="75">
        <v>0.24303804868629444</v>
      </c>
      <c r="J3702" s="44" t="s">
        <v>23</v>
      </c>
      <c r="K3702" s="334" t="s">
        <v>10710</v>
      </c>
      <c r="L3702" s="215">
        <v>56.196638</v>
      </c>
      <c r="M3702" s="215">
        <v>-3.3764059999999998</v>
      </c>
      <c r="O3702" s="44" t="s">
        <v>69</v>
      </c>
      <c r="P3702" s="75" t="s">
        <v>11014</v>
      </c>
    </row>
    <row r="3703" spans="1:16" ht="13" customHeight="1" x14ac:dyDescent="0.15">
      <c r="A3703" s="44">
        <v>3702</v>
      </c>
      <c r="B3703" s="215" t="s">
        <v>6</v>
      </c>
      <c r="C3703" s="215">
        <v>32</v>
      </c>
      <c r="D3703" s="334" t="s">
        <v>7420</v>
      </c>
      <c r="E3703" s="334" t="s">
        <v>5837</v>
      </c>
      <c r="F3703" s="75">
        <v>1.02</v>
      </c>
      <c r="G3703" s="75">
        <v>2.79</v>
      </c>
      <c r="H3703" s="75">
        <v>8.6001717619175692E-3</v>
      </c>
      <c r="I3703" s="75">
        <v>0.44560420327359757</v>
      </c>
      <c r="J3703" s="44" t="s">
        <v>23</v>
      </c>
      <c r="K3703" s="334" t="s">
        <v>10710</v>
      </c>
      <c r="L3703" s="215">
        <v>56.196638</v>
      </c>
      <c r="M3703" s="215">
        <v>-3.3764059999999998</v>
      </c>
      <c r="O3703" s="44" t="s">
        <v>69</v>
      </c>
      <c r="P3703" s="75" t="s">
        <v>11014</v>
      </c>
    </row>
    <row r="3704" spans="1:16" ht="13" customHeight="1" x14ac:dyDescent="0.15">
      <c r="A3704" s="44">
        <v>3703</v>
      </c>
      <c r="B3704" s="215" t="s">
        <v>6</v>
      </c>
      <c r="C3704" s="215">
        <v>32</v>
      </c>
      <c r="D3704" s="334" t="s">
        <v>7853</v>
      </c>
      <c r="E3704" s="334" t="s">
        <v>7904</v>
      </c>
      <c r="F3704" s="75">
        <v>1.2300000000000002</v>
      </c>
      <c r="G3704" s="75">
        <v>0.98000000000000009</v>
      </c>
      <c r="H3704" s="75">
        <v>8.9905111439398E-2</v>
      </c>
      <c r="I3704" s="75">
        <v>-8.7739243075051019E-3</v>
      </c>
      <c r="J3704" s="44" t="s">
        <v>23</v>
      </c>
      <c r="K3704" s="334" t="s">
        <v>10710</v>
      </c>
      <c r="L3704" s="215">
        <v>50.993960000000001</v>
      </c>
      <c r="M3704" s="215">
        <v>-127.00002000000001</v>
      </c>
      <c r="O3704" s="44" t="s">
        <v>69</v>
      </c>
      <c r="P3704" s="75" t="s">
        <v>10837</v>
      </c>
    </row>
    <row r="3705" spans="1:16" ht="13" customHeight="1" x14ac:dyDescent="0.15">
      <c r="A3705" s="44">
        <v>3704</v>
      </c>
      <c r="B3705" s="215" t="s">
        <v>6</v>
      </c>
      <c r="C3705" s="215">
        <v>32</v>
      </c>
      <c r="D3705" s="334" t="s">
        <v>7618</v>
      </c>
      <c r="E3705" s="334" t="s">
        <v>7444</v>
      </c>
      <c r="F3705" s="75">
        <v>0.31000000000000005</v>
      </c>
      <c r="G3705" s="75">
        <v>0.22000000000000003</v>
      </c>
      <c r="H3705" s="75">
        <v>-0.50863830616572725</v>
      </c>
      <c r="I3705" s="75">
        <v>-0.65757731917779372</v>
      </c>
      <c r="J3705" s="44" t="s">
        <v>23</v>
      </c>
      <c r="K3705" s="334" t="s">
        <v>10710</v>
      </c>
      <c r="L3705" s="215">
        <v>50.431151999999997</v>
      </c>
      <c r="M3705" s="215">
        <v>-66.103684999999999</v>
      </c>
      <c r="O3705" s="44" t="s">
        <v>69</v>
      </c>
      <c r="P3705" s="75" t="s">
        <v>11015</v>
      </c>
    </row>
    <row r="3706" spans="1:16" ht="13" customHeight="1" x14ac:dyDescent="0.15">
      <c r="A3706" s="44">
        <v>3705</v>
      </c>
      <c r="B3706" s="215" t="s">
        <v>6</v>
      </c>
      <c r="C3706" s="215">
        <v>32</v>
      </c>
      <c r="D3706" s="334" t="s">
        <v>7940</v>
      </c>
      <c r="E3706" s="334" t="s">
        <v>7363</v>
      </c>
      <c r="F3706" s="75">
        <v>5.7200000000000006</v>
      </c>
      <c r="G3706" s="75">
        <v>4.1700000000000008</v>
      </c>
      <c r="H3706" s="75">
        <v>0.75739602879302426</v>
      </c>
      <c r="I3706" s="75">
        <v>0.62013605497375757</v>
      </c>
      <c r="J3706" s="44" t="s">
        <v>23</v>
      </c>
      <c r="K3706" s="334" t="s">
        <v>10710</v>
      </c>
      <c r="L3706" s="215">
        <v>20.399999999999999</v>
      </c>
      <c r="M3706" s="215">
        <v>-75.599999999999994</v>
      </c>
      <c r="O3706" s="44" t="s">
        <v>69</v>
      </c>
      <c r="P3706" s="75" t="s">
        <v>10957</v>
      </c>
    </row>
    <row r="3707" spans="1:16" ht="13" customHeight="1" x14ac:dyDescent="0.15">
      <c r="A3707" s="44">
        <v>3706</v>
      </c>
      <c r="B3707" s="215" t="s">
        <v>6</v>
      </c>
      <c r="C3707" s="215">
        <v>32</v>
      </c>
      <c r="D3707" s="334" t="s">
        <v>7572</v>
      </c>
      <c r="E3707" s="334" t="s">
        <v>7363</v>
      </c>
      <c r="F3707" s="75">
        <v>5.620000000000001</v>
      </c>
      <c r="G3707" s="75">
        <v>4.3</v>
      </c>
      <c r="H3707" s="75">
        <v>0.74973631556906117</v>
      </c>
      <c r="I3707" s="75">
        <v>0.63346845557958653</v>
      </c>
      <c r="J3707" s="44" t="s">
        <v>23</v>
      </c>
      <c r="K3707" s="334" t="s">
        <v>10710</v>
      </c>
      <c r="L3707" s="215">
        <v>20.399999999999999</v>
      </c>
      <c r="M3707" s="215">
        <v>-75.599999999999994</v>
      </c>
      <c r="O3707" s="44" t="s">
        <v>69</v>
      </c>
      <c r="P3707" s="75" t="s">
        <v>10957</v>
      </c>
    </row>
    <row r="3708" spans="1:16" ht="13" customHeight="1" x14ac:dyDescent="0.15">
      <c r="A3708" s="44">
        <v>3707</v>
      </c>
      <c r="B3708" s="215" t="s">
        <v>6</v>
      </c>
      <c r="C3708" s="215">
        <v>32</v>
      </c>
      <c r="D3708" s="334" t="s">
        <v>7617</v>
      </c>
      <c r="E3708" s="334" t="s">
        <v>7852</v>
      </c>
      <c r="F3708" s="75">
        <v>2.2399999999999998</v>
      </c>
      <c r="G3708" s="75">
        <v>1.37</v>
      </c>
      <c r="H3708" s="75">
        <v>0.35024801833416275</v>
      </c>
      <c r="I3708" s="75">
        <v>0.13672056715640679</v>
      </c>
      <c r="J3708" s="44" t="s">
        <v>23</v>
      </c>
      <c r="K3708" s="334" t="s">
        <v>10710</v>
      </c>
      <c r="O3708" s="44" t="s">
        <v>69</v>
      </c>
      <c r="P3708" s="75" t="s">
        <v>10922</v>
      </c>
    </row>
    <row r="3709" spans="1:16" ht="13" customHeight="1" x14ac:dyDescent="0.15">
      <c r="A3709" s="44">
        <v>3708</v>
      </c>
      <c r="B3709" s="215" t="s">
        <v>6</v>
      </c>
      <c r="C3709" s="215">
        <v>32</v>
      </c>
      <c r="D3709" s="334" t="s">
        <v>7617</v>
      </c>
      <c r="E3709" s="334" t="s">
        <v>7804</v>
      </c>
      <c r="F3709" s="75">
        <v>1.0900000000000001</v>
      </c>
      <c r="G3709" s="75">
        <v>1.1300000000000001</v>
      </c>
      <c r="H3709" s="75">
        <v>3.7426497940623665E-2</v>
      </c>
      <c r="I3709" s="75">
        <v>5.3078443483419765E-2</v>
      </c>
      <c r="J3709" s="44" t="s">
        <v>23</v>
      </c>
      <c r="K3709" s="334" t="s">
        <v>10710</v>
      </c>
      <c r="O3709" s="44" t="s">
        <v>69</v>
      </c>
      <c r="P3709" s="75" t="s">
        <v>10922</v>
      </c>
    </row>
    <row r="3710" spans="1:16" ht="13" customHeight="1" x14ac:dyDescent="0.15">
      <c r="A3710" s="44">
        <v>3709</v>
      </c>
      <c r="B3710" s="215" t="s">
        <v>6</v>
      </c>
      <c r="C3710" s="215">
        <v>32</v>
      </c>
      <c r="D3710" s="334" t="s">
        <v>7809</v>
      </c>
      <c r="E3710" s="334" t="s">
        <v>7805</v>
      </c>
      <c r="F3710" s="75">
        <v>0.13</v>
      </c>
      <c r="G3710" s="75">
        <v>0.06</v>
      </c>
      <c r="H3710" s="75">
        <v>-0.88605664769316317</v>
      </c>
      <c r="I3710" s="75">
        <v>-1.2218487496163564</v>
      </c>
      <c r="J3710" s="44" t="s">
        <v>23</v>
      </c>
      <c r="K3710" s="334" t="s">
        <v>10710</v>
      </c>
      <c r="L3710" s="215">
        <v>47.609453000000002</v>
      </c>
      <c r="M3710" s="215">
        <v>-122.259382</v>
      </c>
      <c r="O3710" s="44" t="s">
        <v>69</v>
      </c>
      <c r="P3710" s="75" t="s">
        <v>10940</v>
      </c>
    </row>
    <row r="3711" spans="1:16" ht="13" customHeight="1" x14ac:dyDescent="0.15">
      <c r="A3711" s="44">
        <v>3710</v>
      </c>
      <c r="B3711" s="215" t="s">
        <v>6</v>
      </c>
      <c r="C3711" s="215">
        <v>32</v>
      </c>
      <c r="D3711" s="334" t="s">
        <v>7357</v>
      </c>
      <c r="E3711" s="334" t="s">
        <v>7805</v>
      </c>
      <c r="F3711" s="75">
        <v>6.7900000000000009</v>
      </c>
      <c r="G3711" s="75">
        <v>7.4900000000000011</v>
      </c>
      <c r="H3711" s="75">
        <v>0.83186977428050179</v>
      </c>
      <c r="I3711" s="75">
        <v>0.87448181769946653</v>
      </c>
      <c r="J3711" s="44" t="s">
        <v>23</v>
      </c>
      <c r="K3711" s="334" t="s">
        <v>10710</v>
      </c>
      <c r="L3711" s="215">
        <v>47.609453000000002</v>
      </c>
      <c r="M3711" s="215">
        <v>-122.259382</v>
      </c>
      <c r="O3711" s="44" t="s">
        <v>69</v>
      </c>
      <c r="P3711" s="75" t="s">
        <v>10940</v>
      </c>
    </row>
    <row r="3712" spans="1:16" ht="13" customHeight="1" x14ac:dyDescent="0.15">
      <c r="A3712" s="44">
        <v>3711</v>
      </c>
      <c r="B3712" s="215" t="s">
        <v>6</v>
      </c>
      <c r="C3712" s="215">
        <v>32</v>
      </c>
      <c r="D3712" s="334" t="s">
        <v>7367</v>
      </c>
      <c r="E3712" s="334" t="s">
        <v>7805</v>
      </c>
      <c r="F3712" s="75">
        <v>1.32</v>
      </c>
      <c r="G3712" s="75">
        <v>0.18000000000000002</v>
      </c>
      <c r="H3712" s="75">
        <v>0.12057393120584989</v>
      </c>
      <c r="I3712" s="75">
        <v>-0.74472749489669388</v>
      </c>
      <c r="J3712" s="44" t="s">
        <v>23</v>
      </c>
      <c r="K3712" s="334" t="s">
        <v>10710</v>
      </c>
      <c r="L3712" s="215">
        <v>47.609453000000002</v>
      </c>
      <c r="M3712" s="215">
        <v>-122.259382</v>
      </c>
      <c r="O3712" s="44" t="s">
        <v>69</v>
      </c>
      <c r="P3712" s="75" t="s">
        <v>10940</v>
      </c>
    </row>
    <row r="3713" spans="1:16" ht="13" customHeight="1" x14ac:dyDescent="0.15">
      <c r="A3713" s="44">
        <v>3712</v>
      </c>
      <c r="B3713" s="215" t="s">
        <v>6</v>
      </c>
      <c r="C3713" s="215">
        <v>32</v>
      </c>
      <c r="D3713" s="334" t="s">
        <v>7524</v>
      </c>
      <c r="E3713" s="334" t="s">
        <v>7525</v>
      </c>
      <c r="F3713" s="75">
        <v>0.57999999999999996</v>
      </c>
      <c r="G3713" s="75">
        <v>0.21000000000000002</v>
      </c>
      <c r="H3713" s="75">
        <v>-0.23657200643706275</v>
      </c>
      <c r="I3713" s="75">
        <v>-0.6777807052660807</v>
      </c>
      <c r="J3713" s="44" t="s">
        <v>23</v>
      </c>
      <c r="K3713" s="334" t="s">
        <v>10710</v>
      </c>
      <c r="L3713" s="215">
        <v>51.606077999999997</v>
      </c>
      <c r="M3713" s="215">
        <v>-100.923507</v>
      </c>
      <c r="O3713" s="44" t="s">
        <v>69</v>
      </c>
      <c r="P3713" s="75" t="s">
        <v>10923</v>
      </c>
    </row>
    <row r="3714" spans="1:16" ht="13" customHeight="1" x14ac:dyDescent="0.15">
      <c r="A3714" s="44">
        <v>3713</v>
      </c>
      <c r="B3714" s="215" t="s">
        <v>6</v>
      </c>
      <c r="C3714" s="215">
        <v>32</v>
      </c>
      <c r="D3714" s="334" t="s">
        <v>7420</v>
      </c>
      <c r="E3714" s="334" t="s">
        <v>7526</v>
      </c>
      <c r="F3714" s="75">
        <v>12.32</v>
      </c>
      <c r="G3714" s="75">
        <v>7.46</v>
      </c>
      <c r="H3714" s="75">
        <v>1.0906107078284066</v>
      </c>
      <c r="I3714" s="75">
        <v>0.87273882747266884</v>
      </c>
      <c r="J3714" s="44" t="s">
        <v>23</v>
      </c>
      <c r="K3714" s="334" t="s">
        <v>10710</v>
      </c>
      <c r="L3714" s="215">
        <v>47.957540999999999</v>
      </c>
      <c r="M3714" s="215">
        <v>-83.839153999999994</v>
      </c>
      <c r="O3714" s="44" t="s">
        <v>69</v>
      </c>
      <c r="P3714" s="75" t="s">
        <v>10924</v>
      </c>
    </row>
    <row r="3715" spans="1:16" ht="13" customHeight="1" x14ac:dyDescent="0.15">
      <c r="A3715" s="44">
        <v>3714</v>
      </c>
      <c r="B3715" s="215" t="s">
        <v>6</v>
      </c>
      <c r="C3715" s="215">
        <v>32</v>
      </c>
      <c r="D3715" s="334" t="s">
        <v>7618</v>
      </c>
      <c r="E3715" s="334" t="s">
        <v>7273</v>
      </c>
      <c r="F3715" s="75">
        <v>0.22000000000000003</v>
      </c>
      <c r="G3715" s="75">
        <v>0.12</v>
      </c>
      <c r="H3715" s="75">
        <v>-0.65757731917779372</v>
      </c>
      <c r="I3715" s="75">
        <v>-0.92081875395237522</v>
      </c>
      <c r="J3715" s="44" t="s">
        <v>23</v>
      </c>
      <c r="K3715" s="334" t="s">
        <v>10710</v>
      </c>
      <c r="L3715" s="215">
        <v>48.392105999999998</v>
      </c>
      <c r="M3715" s="215">
        <v>-90.156294000000003</v>
      </c>
      <c r="O3715" s="44" t="s">
        <v>69</v>
      </c>
      <c r="P3715" s="75" t="s">
        <v>10956</v>
      </c>
    </row>
  </sheetData>
  <phoneticPr fontId="2" type="noConversion"/>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06"/>
  <sheetViews>
    <sheetView zoomScale="125" workbookViewId="0">
      <pane ySplit="1" topLeftCell="A2" activePane="bottomLeft" state="frozenSplit"/>
      <selection pane="bottomLeft" activeCell="B1670" sqref="B1670:B1706"/>
    </sheetView>
  </sheetViews>
  <sheetFormatPr baseColWidth="10" defaultColWidth="10.6640625" defaultRowHeight="13" x14ac:dyDescent="0.15"/>
  <cols>
    <col min="1" max="1" width="4.6640625" style="394" customWidth="1"/>
    <col min="2" max="3" width="4.6640625" style="395" customWidth="1"/>
    <col min="4" max="4" width="9.6640625" style="113" customWidth="1"/>
    <col min="5" max="5" width="14.5" style="113" customWidth="1"/>
    <col min="6" max="9" width="6.6640625" style="75" customWidth="1"/>
    <col min="10" max="10" width="11.5" style="113" customWidth="1"/>
    <col min="11" max="11" width="7.6640625" style="113" customWidth="1"/>
    <col min="12" max="15" width="5.6640625" style="113" customWidth="1"/>
    <col min="16" max="16" width="7.1640625" style="113" customWidth="1"/>
    <col min="17" max="16384" width="10.6640625" style="113"/>
  </cols>
  <sheetData>
    <row r="1" spans="1:16" ht="13" customHeight="1" x14ac:dyDescent="0.15">
      <c r="A1" s="393" t="s">
        <v>222</v>
      </c>
      <c r="B1" s="395" t="s">
        <v>426</v>
      </c>
      <c r="C1" s="393" t="s">
        <v>418</v>
      </c>
      <c r="D1" s="113" t="s">
        <v>3946</v>
      </c>
      <c r="E1" s="113" t="s">
        <v>2840</v>
      </c>
      <c r="F1" s="75" t="s">
        <v>2841</v>
      </c>
      <c r="G1" s="75" t="s">
        <v>2842</v>
      </c>
      <c r="H1" s="75" t="s">
        <v>2843</v>
      </c>
      <c r="I1" s="75" t="s">
        <v>2844</v>
      </c>
      <c r="J1" s="113" t="s">
        <v>5524</v>
      </c>
      <c r="K1" s="113" t="s">
        <v>419</v>
      </c>
      <c r="L1" s="113" t="s">
        <v>8954</v>
      </c>
      <c r="M1" s="113" t="s">
        <v>8955</v>
      </c>
      <c r="N1" s="113" t="s">
        <v>2839</v>
      </c>
      <c r="O1" s="44" t="s">
        <v>420</v>
      </c>
      <c r="P1" s="113" t="s">
        <v>421</v>
      </c>
    </row>
    <row r="2" spans="1:16" ht="13" customHeight="1" x14ac:dyDescent="0.15">
      <c r="A2" s="394">
        <v>1</v>
      </c>
      <c r="B2" s="395">
        <v>24</v>
      </c>
      <c r="C2" s="395">
        <v>25</v>
      </c>
      <c r="D2" s="113" t="s">
        <v>2880</v>
      </c>
      <c r="E2" s="113" t="s">
        <v>2615</v>
      </c>
      <c r="F2" s="75">
        <v>41850</v>
      </c>
      <c r="G2" s="75">
        <v>14310</v>
      </c>
      <c r="H2" s="75">
        <v>4.6216954619999999</v>
      </c>
      <c r="I2" s="75">
        <v>4.1556396339999999</v>
      </c>
      <c r="J2" s="113" t="s">
        <v>2883</v>
      </c>
      <c r="K2" s="113" t="s">
        <v>1476</v>
      </c>
      <c r="L2" s="113" t="s">
        <v>2616</v>
      </c>
      <c r="M2" s="113" t="s">
        <v>2617</v>
      </c>
      <c r="N2" s="113" t="s">
        <v>2614</v>
      </c>
      <c r="O2" s="44">
        <v>3</v>
      </c>
      <c r="P2" s="113" t="s">
        <v>153</v>
      </c>
    </row>
    <row r="3" spans="1:16" ht="13" customHeight="1" x14ac:dyDescent="0.15">
      <c r="A3" s="394">
        <v>2</v>
      </c>
      <c r="B3" s="395">
        <v>24</v>
      </c>
      <c r="C3" s="395">
        <v>25</v>
      </c>
      <c r="D3" s="113" t="s">
        <v>2880</v>
      </c>
      <c r="E3" s="113" t="s">
        <v>2615</v>
      </c>
      <c r="F3" s="75">
        <v>45150</v>
      </c>
      <c r="G3" s="75">
        <v>15802.5</v>
      </c>
      <c r="H3" s="75">
        <v>4.6546577549999997</v>
      </c>
      <c r="I3" s="75">
        <v>4.198725799</v>
      </c>
      <c r="J3" s="113" t="s">
        <v>2764</v>
      </c>
      <c r="K3" s="113" t="s">
        <v>1476</v>
      </c>
      <c r="L3" s="113" t="s">
        <v>2616</v>
      </c>
      <c r="M3" s="113" t="s">
        <v>2617</v>
      </c>
      <c r="N3" s="113" t="s">
        <v>2614</v>
      </c>
      <c r="O3" s="44">
        <v>3</v>
      </c>
      <c r="P3" s="113" t="s">
        <v>153</v>
      </c>
    </row>
    <row r="4" spans="1:16" ht="13" customHeight="1" x14ac:dyDescent="0.15">
      <c r="A4" s="394">
        <v>3</v>
      </c>
      <c r="B4" s="395">
        <v>24</v>
      </c>
      <c r="C4" s="395">
        <v>25</v>
      </c>
      <c r="D4" s="113" t="s">
        <v>2880</v>
      </c>
      <c r="E4" s="113" t="s">
        <v>2615</v>
      </c>
      <c r="F4" s="75">
        <v>44000</v>
      </c>
      <c r="G4" s="75">
        <v>10235.243920000001</v>
      </c>
      <c r="H4" s="75">
        <v>4.6434526759999999</v>
      </c>
      <c r="I4" s="75">
        <v>4.0100981969999996</v>
      </c>
      <c r="J4" s="113" t="s">
        <v>2613</v>
      </c>
      <c r="K4" s="113" t="s">
        <v>1476</v>
      </c>
      <c r="L4" s="113" t="s">
        <v>2616</v>
      </c>
      <c r="M4" s="113" t="s">
        <v>2617</v>
      </c>
      <c r="N4" s="113" t="s">
        <v>2614</v>
      </c>
      <c r="O4" s="44">
        <v>3</v>
      </c>
      <c r="P4" s="113" t="s">
        <v>153</v>
      </c>
    </row>
    <row r="5" spans="1:16" ht="13" customHeight="1" x14ac:dyDescent="0.15">
      <c r="A5" s="394">
        <v>4</v>
      </c>
      <c r="B5" s="395">
        <v>24</v>
      </c>
      <c r="C5" s="395">
        <v>25</v>
      </c>
      <c r="D5" s="113" t="s">
        <v>2880</v>
      </c>
      <c r="E5" s="113" t="s">
        <v>2778</v>
      </c>
      <c r="F5" s="75">
        <v>369000</v>
      </c>
      <c r="G5" s="75">
        <v>109772.70759999999</v>
      </c>
      <c r="H5" s="75">
        <v>5.5670263660000003</v>
      </c>
      <c r="I5" s="75">
        <v>5.0404943769999999</v>
      </c>
      <c r="J5" s="113" t="s">
        <v>2883</v>
      </c>
      <c r="K5" s="113" t="s">
        <v>1476</v>
      </c>
      <c r="L5" s="113" t="s">
        <v>2616</v>
      </c>
      <c r="M5" s="113" t="s">
        <v>2779</v>
      </c>
      <c r="N5" s="113" t="s">
        <v>2777</v>
      </c>
      <c r="O5" s="44">
        <v>2</v>
      </c>
    </row>
    <row r="6" spans="1:16" ht="13" customHeight="1" x14ac:dyDescent="0.15">
      <c r="A6" s="394">
        <v>5</v>
      </c>
      <c r="B6" s="395">
        <v>24</v>
      </c>
      <c r="C6" s="395">
        <v>25</v>
      </c>
      <c r="D6" s="113" t="s">
        <v>2880</v>
      </c>
      <c r="E6" s="113" t="s">
        <v>2778</v>
      </c>
      <c r="F6" s="75">
        <v>320000</v>
      </c>
      <c r="G6" s="75">
        <v>68892.291200000007</v>
      </c>
      <c r="H6" s="75">
        <v>5.5051499780000004</v>
      </c>
      <c r="I6" s="75">
        <v>4.8381706290000004</v>
      </c>
      <c r="J6" s="113" t="s">
        <v>2613</v>
      </c>
      <c r="K6" s="113" t="s">
        <v>1476</v>
      </c>
      <c r="L6" s="113" t="s">
        <v>2616</v>
      </c>
      <c r="M6" s="113" t="s">
        <v>2779</v>
      </c>
      <c r="N6" s="113" t="s">
        <v>2777</v>
      </c>
      <c r="O6" s="44">
        <v>2</v>
      </c>
    </row>
    <row r="7" spans="1:16" ht="13" customHeight="1" x14ac:dyDescent="0.15">
      <c r="A7" s="394">
        <v>6</v>
      </c>
      <c r="B7" s="395">
        <v>24</v>
      </c>
      <c r="C7" s="395">
        <v>25</v>
      </c>
      <c r="D7" s="113" t="s">
        <v>2880</v>
      </c>
      <c r="E7" s="113" t="s">
        <v>2646</v>
      </c>
      <c r="F7" s="75">
        <v>27900</v>
      </c>
      <c r="G7" s="75">
        <v>15624</v>
      </c>
      <c r="H7" s="75">
        <v>4.4456042030000003</v>
      </c>
      <c r="I7" s="75">
        <v>4.1937922299999997</v>
      </c>
      <c r="J7" s="113" t="s">
        <v>2764</v>
      </c>
      <c r="K7" s="113" t="s">
        <v>1476</v>
      </c>
      <c r="L7" s="113" t="s">
        <v>2616</v>
      </c>
      <c r="M7" s="113" t="s">
        <v>2617</v>
      </c>
      <c r="N7" s="113" t="s">
        <v>2645</v>
      </c>
      <c r="O7" s="44">
        <v>2</v>
      </c>
      <c r="P7" s="113" t="s">
        <v>153</v>
      </c>
    </row>
    <row r="8" spans="1:16" ht="13" customHeight="1" x14ac:dyDescent="0.15">
      <c r="A8" s="394">
        <v>7</v>
      </c>
      <c r="B8" s="395">
        <v>24</v>
      </c>
      <c r="C8" s="395">
        <v>25</v>
      </c>
      <c r="D8" s="113" t="s">
        <v>2880</v>
      </c>
      <c r="E8" s="113" t="s">
        <v>2646</v>
      </c>
      <c r="F8" s="75">
        <v>31900</v>
      </c>
      <c r="G8" s="75">
        <v>9166.1986350000006</v>
      </c>
      <c r="H8" s="75">
        <v>4.5037906830000001</v>
      </c>
      <c r="I8" s="75">
        <v>3.962189264</v>
      </c>
      <c r="J8" s="113" t="s">
        <v>2613</v>
      </c>
      <c r="K8" s="113" t="s">
        <v>1476</v>
      </c>
      <c r="L8" s="113" t="s">
        <v>2616</v>
      </c>
      <c r="M8" s="113" t="s">
        <v>2617</v>
      </c>
      <c r="N8" s="113" t="s">
        <v>2645</v>
      </c>
      <c r="O8" s="44">
        <v>2</v>
      </c>
      <c r="P8" s="113" t="s">
        <v>153</v>
      </c>
    </row>
    <row r="9" spans="1:16" ht="13" customHeight="1" x14ac:dyDescent="0.15">
      <c r="A9" s="394">
        <v>8</v>
      </c>
      <c r="B9" s="395">
        <v>24</v>
      </c>
      <c r="C9" s="395">
        <v>25</v>
      </c>
      <c r="D9" s="113" t="s">
        <v>2880</v>
      </c>
      <c r="E9" s="113" t="s">
        <v>2903</v>
      </c>
      <c r="F9" s="75">
        <v>42599.058429999997</v>
      </c>
      <c r="G9" s="75">
        <v>19169.576293499998</v>
      </c>
      <c r="H9" s="75">
        <v>4.6294000000000004</v>
      </c>
      <c r="I9" s="75">
        <v>4.282612513742512</v>
      </c>
      <c r="J9" s="113" t="s">
        <v>2651</v>
      </c>
      <c r="K9" s="113" t="s">
        <v>1476</v>
      </c>
      <c r="L9" s="113" t="s">
        <v>2616</v>
      </c>
      <c r="M9" s="113" t="s">
        <v>2652</v>
      </c>
      <c r="N9" s="113" t="s">
        <v>2647</v>
      </c>
      <c r="O9" s="44">
        <v>4</v>
      </c>
    </row>
    <row r="10" spans="1:16" ht="13" customHeight="1" x14ac:dyDescent="0.15">
      <c r="A10" s="394">
        <v>9</v>
      </c>
      <c r="B10" s="395">
        <v>24</v>
      </c>
      <c r="C10" s="395">
        <v>25</v>
      </c>
      <c r="D10" s="113" t="s">
        <v>2880</v>
      </c>
      <c r="E10" s="113" t="s">
        <v>2903</v>
      </c>
      <c r="F10" s="75">
        <v>42599.058429999997</v>
      </c>
      <c r="G10" s="75">
        <v>20447.548046399999</v>
      </c>
      <c r="H10" s="75">
        <v>4.6294000000000004</v>
      </c>
      <c r="I10" s="75">
        <v>4.3106412373427547</v>
      </c>
      <c r="J10" s="113" t="s">
        <v>2901</v>
      </c>
      <c r="K10" s="113" t="s">
        <v>1476</v>
      </c>
      <c r="L10" s="113" t="s">
        <v>2616</v>
      </c>
      <c r="M10" s="113" t="s">
        <v>2652</v>
      </c>
      <c r="N10" s="113" t="s">
        <v>2647</v>
      </c>
      <c r="O10" s="44">
        <v>4</v>
      </c>
    </row>
    <row r="11" spans="1:16" ht="13" customHeight="1" x14ac:dyDescent="0.15">
      <c r="A11" s="394">
        <v>10</v>
      </c>
      <c r="B11" s="395">
        <v>24</v>
      </c>
      <c r="C11" s="395">
        <v>25</v>
      </c>
      <c r="D11" s="113" t="s">
        <v>2880</v>
      </c>
      <c r="E11" s="113" t="s">
        <v>2903</v>
      </c>
      <c r="F11" s="75">
        <v>48000</v>
      </c>
      <c r="G11" s="75">
        <v>16485.53846</v>
      </c>
      <c r="H11" s="75">
        <v>4.6812412370000001</v>
      </c>
      <c r="I11" s="75">
        <v>4.2171031369999996</v>
      </c>
      <c r="J11" s="113" t="s">
        <v>2883</v>
      </c>
      <c r="K11" s="113" t="s">
        <v>1476</v>
      </c>
      <c r="L11" s="113" t="s">
        <v>2616</v>
      </c>
      <c r="M11" s="113" t="s">
        <v>2652</v>
      </c>
      <c r="N11" s="113" t="s">
        <v>2647</v>
      </c>
      <c r="O11" s="44">
        <v>3</v>
      </c>
    </row>
    <row r="12" spans="1:16" ht="13" customHeight="1" x14ac:dyDescent="0.15">
      <c r="A12" s="394">
        <v>11</v>
      </c>
      <c r="B12" s="395">
        <v>24</v>
      </c>
      <c r="C12" s="395">
        <v>25</v>
      </c>
      <c r="D12" s="113" t="s">
        <v>2880</v>
      </c>
      <c r="E12" s="113" t="s">
        <v>2903</v>
      </c>
      <c r="F12" s="75">
        <v>44240</v>
      </c>
      <c r="G12" s="75">
        <v>18138.400000000001</v>
      </c>
      <c r="H12" s="75">
        <v>4.6458151179999998</v>
      </c>
      <c r="I12" s="75">
        <v>4.258598975</v>
      </c>
      <c r="J12" s="113" t="s">
        <v>2764</v>
      </c>
      <c r="K12" s="113" t="s">
        <v>1476</v>
      </c>
      <c r="L12" s="113" t="s">
        <v>2616</v>
      </c>
      <c r="M12" s="113" t="s">
        <v>2652</v>
      </c>
      <c r="N12" s="113" t="s">
        <v>2647</v>
      </c>
      <c r="O12" s="44">
        <v>3</v>
      </c>
    </row>
    <row r="13" spans="1:16" ht="13" customHeight="1" x14ac:dyDescent="0.15">
      <c r="A13" s="394">
        <v>12</v>
      </c>
      <c r="B13" s="395">
        <v>24</v>
      </c>
      <c r="C13" s="395">
        <v>25</v>
      </c>
      <c r="D13" s="113" t="s">
        <v>2880</v>
      </c>
      <c r="E13" s="113" t="s">
        <v>2707</v>
      </c>
      <c r="F13" s="75">
        <v>590201.08019999997</v>
      </c>
      <c r="G13" s="75">
        <v>188864.34566399999</v>
      </c>
      <c r="H13" s="75">
        <v>5.7709999999999999</v>
      </c>
      <c r="I13" s="75">
        <v>5.2761499783406238</v>
      </c>
      <c r="J13" s="113" t="s">
        <v>2708</v>
      </c>
      <c r="K13" s="113" t="s">
        <v>1476</v>
      </c>
      <c r="L13" s="113" t="s">
        <v>2616</v>
      </c>
      <c r="M13" s="113" t="s">
        <v>2617</v>
      </c>
      <c r="N13" s="113" t="s">
        <v>6250</v>
      </c>
      <c r="O13" s="44">
        <v>5</v>
      </c>
    </row>
    <row r="14" spans="1:16" ht="13" customHeight="1" x14ac:dyDescent="0.15">
      <c r="A14" s="394">
        <v>13</v>
      </c>
      <c r="B14" s="395">
        <v>24</v>
      </c>
      <c r="C14" s="395">
        <v>25</v>
      </c>
      <c r="D14" s="113" t="s">
        <v>2880</v>
      </c>
      <c r="E14" s="113" t="s">
        <v>2707</v>
      </c>
      <c r="F14" s="75">
        <v>590201.08019999997</v>
      </c>
      <c r="G14" s="75">
        <v>174109.31865899998</v>
      </c>
      <c r="H14" s="75">
        <v>5.7709999999999999</v>
      </c>
      <c r="I14" s="75">
        <v>5.240822015998881</v>
      </c>
      <c r="J14" s="113" t="s">
        <v>2651</v>
      </c>
      <c r="K14" s="113" t="s">
        <v>1476</v>
      </c>
      <c r="L14" s="113" t="s">
        <v>2616</v>
      </c>
      <c r="M14" s="113" t="s">
        <v>2617</v>
      </c>
      <c r="N14" s="113" t="s">
        <v>6250</v>
      </c>
      <c r="O14" s="44">
        <v>5</v>
      </c>
    </row>
    <row r="15" spans="1:16" ht="13" customHeight="1" x14ac:dyDescent="0.15">
      <c r="A15" s="394">
        <v>14</v>
      </c>
      <c r="B15" s="395">
        <v>24</v>
      </c>
      <c r="C15" s="395">
        <v>25</v>
      </c>
      <c r="D15" s="113" t="s">
        <v>2880</v>
      </c>
      <c r="E15" s="113" t="s">
        <v>2707</v>
      </c>
      <c r="F15" s="75">
        <v>590201.08019999997</v>
      </c>
      <c r="G15" s="75">
        <v>137516.85168660001</v>
      </c>
      <c r="H15" s="75">
        <v>5.7709999999999999</v>
      </c>
      <c r="I15" s="75">
        <v>5.1383559210467373</v>
      </c>
      <c r="J15" s="113" t="s">
        <v>2709</v>
      </c>
      <c r="K15" s="113" t="s">
        <v>1476</v>
      </c>
      <c r="L15" s="113" t="s">
        <v>2616</v>
      </c>
      <c r="M15" s="113" t="s">
        <v>2617</v>
      </c>
      <c r="N15" s="113" t="s">
        <v>6250</v>
      </c>
      <c r="O15" s="44">
        <v>5</v>
      </c>
    </row>
    <row r="16" spans="1:16" ht="13" customHeight="1" x14ac:dyDescent="0.15">
      <c r="A16" s="394">
        <v>15</v>
      </c>
      <c r="B16" s="395">
        <v>24</v>
      </c>
      <c r="C16" s="395">
        <v>25</v>
      </c>
      <c r="D16" s="113" t="s">
        <v>2880</v>
      </c>
      <c r="E16" s="113" t="s">
        <v>2707</v>
      </c>
      <c r="F16" s="75">
        <v>159272.5</v>
      </c>
      <c r="G16" s="75">
        <v>101663.2203</v>
      </c>
      <c r="H16" s="75">
        <v>5.2021407970000002</v>
      </c>
      <c r="I16" s="75">
        <v>5.0071638629999997</v>
      </c>
      <c r="J16" s="113" t="s">
        <v>2883</v>
      </c>
      <c r="K16" s="113" t="s">
        <v>1476</v>
      </c>
      <c r="L16" s="113" t="s">
        <v>2616</v>
      </c>
      <c r="M16" s="113" t="s">
        <v>2617</v>
      </c>
      <c r="N16" s="113" t="s">
        <v>6250</v>
      </c>
      <c r="O16" s="44">
        <v>3</v>
      </c>
    </row>
    <row r="17" spans="1:16" ht="13" customHeight="1" x14ac:dyDescent="0.15">
      <c r="A17" s="394">
        <v>16</v>
      </c>
      <c r="B17" s="395">
        <v>24</v>
      </c>
      <c r="C17" s="395">
        <v>25</v>
      </c>
      <c r="D17" s="113" t="s">
        <v>2880</v>
      </c>
      <c r="E17" s="113" t="s">
        <v>2707</v>
      </c>
      <c r="F17" s="75">
        <v>420000</v>
      </c>
      <c r="G17" s="75">
        <v>79221.87</v>
      </c>
      <c r="H17" s="75">
        <v>5.6232492900000004</v>
      </c>
      <c r="I17" s="75">
        <v>4.89884509</v>
      </c>
      <c r="J17" s="113" t="s">
        <v>2613</v>
      </c>
      <c r="K17" s="113" t="s">
        <v>1476</v>
      </c>
      <c r="L17" s="113" t="s">
        <v>2616</v>
      </c>
      <c r="M17" s="113" t="s">
        <v>2617</v>
      </c>
      <c r="N17" s="113" t="s">
        <v>6250</v>
      </c>
      <c r="O17" s="44">
        <v>3</v>
      </c>
    </row>
    <row r="18" spans="1:16" ht="13" customHeight="1" x14ac:dyDescent="0.15">
      <c r="A18" s="394">
        <v>17</v>
      </c>
      <c r="B18" s="395">
        <v>24</v>
      </c>
      <c r="C18" s="395">
        <v>25</v>
      </c>
      <c r="D18" s="113" t="s">
        <v>2880</v>
      </c>
      <c r="E18" s="113" t="s">
        <v>2715</v>
      </c>
      <c r="F18" s="75">
        <v>576633.67330000002</v>
      </c>
      <c r="G18" s="75">
        <v>190289.11218900001</v>
      </c>
      <c r="H18" s="75">
        <v>5.7609000000000004</v>
      </c>
      <c r="I18" s="75">
        <v>5.2794139398818132</v>
      </c>
      <c r="J18" s="113" t="s">
        <v>2716</v>
      </c>
      <c r="K18" s="113" t="s">
        <v>1476</v>
      </c>
      <c r="L18" s="113" t="s">
        <v>2616</v>
      </c>
      <c r="M18" s="113" t="s">
        <v>2617</v>
      </c>
      <c r="N18" s="113" t="s">
        <v>2714</v>
      </c>
      <c r="O18" s="44">
        <v>2</v>
      </c>
      <c r="P18" s="113" t="s">
        <v>153</v>
      </c>
    </row>
    <row r="19" spans="1:16" ht="13" customHeight="1" x14ac:dyDescent="0.15">
      <c r="A19" s="394">
        <v>18</v>
      </c>
      <c r="B19" s="395">
        <v>24</v>
      </c>
      <c r="C19" s="395">
        <v>25</v>
      </c>
      <c r="D19" s="113" t="s">
        <v>2880</v>
      </c>
      <c r="E19" s="113" t="s">
        <v>2715</v>
      </c>
      <c r="F19" s="75">
        <v>800000</v>
      </c>
      <c r="G19" s="75">
        <v>181549.25599999999</v>
      </c>
      <c r="H19" s="75">
        <v>5.9030899870000004</v>
      </c>
      <c r="I19" s="75">
        <v>5.2589944729999996</v>
      </c>
      <c r="J19" s="113" t="s">
        <v>2613</v>
      </c>
      <c r="K19" s="113" t="s">
        <v>1476</v>
      </c>
      <c r="L19" s="113" t="s">
        <v>2616</v>
      </c>
      <c r="M19" s="113" t="s">
        <v>2617</v>
      </c>
      <c r="N19" s="113" t="s">
        <v>2714</v>
      </c>
      <c r="O19" s="44">
        <v>2</v>
      </c>
      <c r="P19" s="113" t="s">
        <v>153</v>
      </c>
    </row>
    <row r="20" spans="1:16" ht="13" customHeight="1" x14ac:dyDescent="0.15">
      <c r="A20" s="394">
        <v>19</v>
      </c>
      <c r="B20" s="395">
        <v>24</v>
      </c>
      <c r="C20" s="395">
        <v>25</v>
      </c>
      <c r="D20" s="113" t="s">
        <v>2880</v>
      </c>
      <c r="E20" s="113" t="s">
        <v>2558</v>
      </c>
      <c r="F20" s="75">
        <v>414095.01270000002</v>
      </c>
      <c r="G20" s="75">
        <v>57973.301778000008</v>
      </c>
      <c r="H20" s="75">
        <v>5.6170999999999998</v>
      </c>
      <c r="I20" s="75">
        <v>4.7632280356326504</v>
      </c>
      <c r="J20" s="113" t="s">
        <v>2901</v>
      </c>
      <c r="K20" s="113" t="s">
        <v>1476</v>
      </c>
      <c r="L20" s="113" t="s">
        <v>2616</v>
      </c>
      <c r="M20" s="113" t="s">
        <v>2559</v>
      </c>
      <c r="N20" s="113" t="s">
        <v>2557</v>
      </c>
      <c r="O20" s="44">
        <v>2</v>
      </c>
    </row>
    <row r="21" spans="1:16" ht="13" customHeight="1" x14ac:dyDescent="0.15">
      <c r="A21" s="394">
        <v>20</v>
      </c>
      <c r="B21" s="395">
        <v>24</v>
      </c>
      <c r="C21" s="395">
        <v>25</v>
      </c>
      <c r="D21" s="113" t="s">
        <v>2880</v>
      </c>
      <c r="E21" s="113" t="s">
        <v>2558</v>
      </c>
      <c r="F21" s="75">
        <v>450000</v>
      </c>
      <c r="G21" s="75">
        <v>121430.10490000001</v>
      </c>
      <c r="H21" s="75">
        <v>5.6532125139999998</v>
      </c>
      <c r="I21" s="75">
        <v>5.0843263700000003</v>
      </c>
      <c r="J21" s="113" t="s">
        <v>2883</v>
      </c>
      <c r="K21" s="113" t="s">
        <v>1476</v>
      </c>
      <c r="L21" s="113" t="s">
        <v>2616</v>
      </c>
      <c r="M21" s="113" t="s">
        <v>2559</v>
      </c>
      <c r="N21" s="113" t="s">
        <v>2557</v>
      </c>
      <c r="O21" s="44">
        <v>2</v>
      </c>
    </row>
    <row r="22" spans="1:16" ht="13" customHeight="1" x14ac:dyDescent="0.15">
      <c r="A22" s="394">
        <v>21</v>
      </c>
      <c r="B22" s="395">
        <v>24</v>
      </c>
      <c r="C22" s="395">
        <v>25</v>
      </c>
      <c r="D22" s="113" t="s">
        <v>2880</v>
      </c>
      <c r="E22" s="113" t="s">
        <v>2949</v>
      </c>
      <c r="F22" s="75">
        <v>112901.57490000001</v>
      </c>
      <c r="G22" s="75">
        <v>43241.303186700003</v>
      </c>
      <c r="H22" s="75">
        <v>5.0526999999999997</v>
      </c>
      <c r="I22" s="75">
        <v>4.6358987740477895</v>
      </c>
      <c r="J22" s="113" t="s">
        <v>2850</v>
      </c>
      <c r="K22" s="113" t="s">
        <v>1476</v>
      </c>
      <c r="L22" s="113" t="s">
        <v>2616</v>
      </c>
      <c r="M22" s="113" t="s">
        <v>2779</v>
      </c>
      <c r="N22" s="113" t="s">
        <v>2847</v>
      </c>
      <c r="O22" s="44">
        <v>9</v>
      </c>
    </row>
    <row r="23" spans="1:16" ht="13" customHeight="1" x14ac:dyDescent="0.15">
      <c r="A23" s="394">
        <v>22</v>
      </c>
      <c r="B23" s="395">
        <v>24</v>
      </c>
      <c r="C23" s="395">
        <v>25</v>
      </c>
      <c r="D23" s="113" t="s">
        <v>2880</v>
      </c>
      <c r="E23" s="113" t="s">
        <v>2949</v>
      </c>
      <c r="F23" s="75">
        <v>112901.57490000001</v>
      </c>
      <c r="G23" s="75">
        <v>30483.425223000006</v>
      </c>
      <c r="H23" s="75">
        <v>5.0526999999999997</v>
      </c>
      <c r="I23" s="75">
        <v>4.4840637642381544</v>
      </c>
      <c r="J23" s="113" t="s">
        <v>2851</v>
      </c>
      <c r="K23" s="113" t="s">
        <v>1476</v>
      </c>
      <c r="L23" s="113" t="s">
        <v>2616</v>
      </c>
      <c r="M23" s="113" t="s">
        <v>2779</v>
      </c>
      <c r="N23" s="113" t="s">
        <v>2847</v>
      </c>
      <c r="O23" s="44">
        <v>9</v>
      </c>
    </row>
    <row r="24" spans="1:16" ht="13" customHeight="1" x14ac:dyDescent="0.15">
      <c r="A24" s="394">
        <v>23</v>
      </c>
      <c r="B24" s="395">
        <v>24</v>
      </c>
      <c r="C24" s="395">
        <v>25</v>
      </c>
      <c r="D24" s="113" t="s">
        <v>2880</v>
      </c>
      <c r="E24" s="113" t="s">
        <v>2949</v>
      </c>
      <c r="F24" s="75">
        <v>112901.57490000001</v>
      </c>
      <c r="G24" s="75">
        <v>33870.472470000001</v>
      </c>
      <c r="H24" s="75">
        <v>5.0526999999999997</v>
      </c>
      <c r="I24" s="75">
        <v>4.5298212547988292</v>
      </c>
      <c r="J24" s="113" t="s">
        <v>2867</v>
      </c>
      <c r="K24" s="113" t="s">
        <v>1476</v>
      </c>
      <c r="L24" s="113" t="s">
        <v>2616</v>
      </c>
      <c r="M24" s="113" t="s">
        <v>2779</v>
      </c>
      <c r="N24" s="113" t="s">
        <v>2847</v>
      </c>
      <c r="O24" s="44">
        <v>9</v>
      </c>
    </row>
    <row r="25" spans="1:16" ht="13" customHeight="1" x14ac:dyDescent="0.15">
      <c r="A25" s="394">
        <v>24</v>
      </c>
      <c r="B25" s="395">
        <v>24</v>
      </c>
      <c r="C25" s="395">
        <v>25</v>
      </c>
      <c r="D25" s="113" t="s">
        <v>2880</v>
      </c>
      <c r="E25" s="113" t="s">
        <v>2949</v>
      </c>
      <c r="F25" s="75">
        <v>112901.57490000001</v>
      </c>
      <c r="G25" s="75">
        <v>34999.488218999999</v>
      </c>
      <c r="H25" s="75">
        <v>5.0526999999999997</v>
      </c>
      <c r="I25" s="75">
        <v>4.5440616939134397</v>
      </c>
      <c r="J25" s="113" t="s">
        <v>2868</v>
      </c>
      <c r="K25" s="113" t="s">
        <v>1476</v>
      </c>
      <c r="L25" s="113" t="s">
        <v>2616</v>
      </c>
      <c r="M25" s="113" t="s">
        <v>2779</v>
      </c>
      <c r="N25" s="113" t="s">
        <v>2847</v>
      </c>
      <c r="O25" s="44">
        <v>9</v>
      </c>
    </row>
    <row r="26" spans="1:16" ht="13" customHeight="1" x14ac:dyDescent="0.15">
      <c r="A26" s="394">
        <v>25</v>
      </c>
      <c r="B26" s="395">
        <v>24</v>
      </c>
      <c r="C26" s="395">
        <v>25</v>
      </c>
      <c r="D26" s="113" t="s">
        <v>2880</v>
      </c>
      <c r="E26" s="113" t="s">
        <v>2949</v>
      </c>
      <c r="F26" s="75">
        <v>112901.57490000001</v>
      </c>
      <c r="G26" s="75">
        <v>32741.456720999999</v>
      </c>
      <c r="H26" s="75">
        <v>5.0526999999999997</v>
      </c>
      <c r="I26" s="75">
        <v>4.5150979979781232</v>
      </c>
      <c r="J26" s="113" t="s">
        <v>2868</v>
      </c>
      <c r="K26" s="113" t="s">
        <v>1476</v>
      </c>
      <c r="L26" s="113" t="s">
        <v>2616</v>
      </c>
      <c r="M26" s="113" t="s">
        <v>2779</v>
      </c>
      <c r="N26" s="113" t="s">
        <v>2847</v>
      </c>
      <c r="O26" s="44">
        <v>9</v>
      </c>
    </row>
    <row r="27" spans="1:16" ht="13" customHeight="1" x14ac:dyDescent="0.15">
      <c r="A27" s="394">
        <v>26</v>
      </c>
      <c r="B27" s="395">
        <v>24</v>
      </c>
      <c r="C27" s="395">
        <v>25</v>
      </c>
      <c r="D27" s="113" t="s">
        <v>2880</v>
      </c>
      <c r="E27" s="113" t="s">
        <v>2949</v>
      </c>
      <c r="F27" s="75">
        <v>112901.57490000001</v>
      </c>
      <c r="G27" s="75">
        <v>19193.267733000004</v>
      </c>
      <c r="H27" s="75">
        <v>5.0526999999999997</v>
      </c>
      <c r="I27" s="75">
        <v>4.2831489214574407</v>
      </c>
      <c r="J27" s="113" t="s">
        <v>2869</v>
      </c>
      <c r="K27" s="113" t="s">
        <v>1476</v>
      </c>
      <c r="L27" s="113" t="s">
        <v>2616</v>
      </c>
      <c r="M27" s="113" t="s">
        <v>2779</v>
      </c>
      <c r="N27" s="113" t="s">
        <v>2847</v>
      </c>
      <c r="O27" s="44">
        <v>9</v>
      </c>
    </row>
    <row r="28" spans="1:16" ht="13" customHeight="1" x14ac:dyDescent="0.15">
      <c r="A28" s="394">
        <v>27</v>
      </c>
      <c r="B28" s="395">
        <v>24</v>
      </c>
      <c r="C28" s="395">
        <v>25</v>
      </c>
      <c r="D28" s="113" t="s">
        <v>2880</v>
      </c>
      <c r="E28" s="113" t="s">
        <v>2949</v>
      </c>
      <c r="F28" s="75">
        <v>112901.57490000001</v>
      </c>
      <c r="G28" s="75">
        <v>13548.188988</v>
      </c>
      <c r="H28" s="75">
        <v>5.0526999999999997</v>
      </c>
      <c r="I28" s="75">
        <v>4.1318812461267918</v>
      </c>
      <c r="J28" s="113" t="s">
        <v>2901</v>
      </c>
      <c r="K28" s="113" t="s">
        <v>1476</v>
      </c>
      <c r="L28" s="113" t="s">
        <v>2616</v>
      </c>
      <c r="M28" s="113" t="s">
        <v>2779</v>
      </c>
      <c r="N28" s="113" t="s">
        <v>2847</v>
      </c>
      <c r="O28" s="44">
        <v>9</v>
      </c>
    </row>
    <row r="29" spans="1:16" ht="13" customHeight="1" x14ac:dyDescent="0.15">
      <c r="A29" s="394">
        <v>28</v>
      </c>
      <c r="B29" s="395">
        <v>24</v>
      </c>
      <c r="C29" s="395">
        <v>25</v>
      </c>
      <c r="D29" s="113" t="s">
        <v>2880</v>
      </c>
      <c r="E29" s="113" t="s">
        <v>2949</v>
      </c>
      <c r="F29" s="75">
        <v>203625</v>
      </c>
      <c r="G29" s="75">
        <v>50906.25</v>
      </c>
      <c r="H29" s="75">
        <v>5.3088310969999997</v>
      </c>
      <c r="I29" s="75">
        <v>4.7067711059999997</v>
      </c>
      <c r="J29" s="113" t="s">
        <v>2794</v>
      </c>
      <c r="K29" s="113" t="s">
        <v>1476</v>
      </c>
      <c r="L29" s="113" t="s">
        <v>2616</v>
      </c>
      <c r="M29" s="113" t="s">
        <v>2779</v>
      </c>
      <c r="N29" s="113" t="s">
        <v>2847</v>
      </c>
      <c r="O29" s="44">
        <v>3</v>
      </c>
    </row>
    <row r="30" spans="1:16" ht="13" customHeight="1" x14ac:dyDescent="0.15">
      <c r="A30" s="394">
        <v>29</v>
      </c>
      <c r="B30" s="395">
        <v>24</v>
      </c>
      <c r="C30" s="395">
        <v>25</v>
      </c>
      <c r="D30" s="113" t="s">
        <v>2880</v>
      </c>
      <c r="E30" s="113" t="s">
        <v>2949</v>
      </c>
      <c r="F30" s="75">
        <v>220000</v>
      </c>
      <c r="G30" s="75">
        <v>52713.3442</v>
      </c>
      <c r="H30" s="75">
        <v>5.3424226810000004</v>
      </c>
      <c r="I30" s="75">
        <v>4.7219205689999999</v>
      </c>
      <c r="J30" s="113" t="s">
        <v>2613</v>
      </c>
      <c r="K30" s="113" t="s">
        <v>1476</v>
      </c>
      <c r="L30" s="113" t="s">
        <v>2616</v>
      </c>
      <c r="M30" s="113" t="s">
        <v>2779</v>
      </c>
      <c r="N30" s="113" t="s">
        <v>2847</v>
      </c>
      <c r="O30" s="44">
        <v>3</v>
      </c>
    </row>
    <row r="31" spans="1:16" ht="13" customHeight="1" x14ac:dyDescent="0.15">
      <c r="A31" s="394">
        <v>30</v>
      </c>
      <c r="B31" s="395">
        <v>24</v>
      </c>
      <c r="C31" s="395">
        <v>25</v>
      </c>
      <c r="D31" s="113" t="s">
        <v>2880</v>
      </c>
      <c r="E31" s="113" t="s">
        <v>2857</v>
      </c>
      <c r="F31" s="75">
        <v>180426.3652</v>
      </c>
      <c r="G31" s="75">
        <v>28868.218432000001</v>
      </c>
      <c r="H31" s="75">
        <v>5.2563000000000004</v>
      </c>
      <c r="I31" s="75">
        <v>4.460419982736771</v>
      </c>
      <c r="J31" s="113" t="s">
        <v>2858</v>
      </c>
      <c r="K31" s="113" t="s">
        <v>1476</v>
      </c>
      <c r="L31" s="113" t="s">
        <v>2616</v>
      </c>
      <c r="M31" s="113" t="s">
        <v>2617</v>
      </c>
      <c r="N31" s="113" t="s">
        <v>2856</v>
      </c>
      <c r="O31" s="44">
        <v>4</v>
      </c>
      <c r="P31" s="113" t="s">
        <v>153</v>
      </c>
    </row>
    <row r="32" spans="1:16" ht="13" customHeight="1" x14ac:dyDescent="0.15">
      <c r="A32" s="394">
        <v>31</v>
      </c>
      <c r="B32" s="395">
        <v>24</v>
      </c>
      <c r="C32" s="395">
        <v>25</v>
      </c>
      <c r="D32" s="113" t="s">
        <v>2880</v>
      </c>
      <c r="E32" s="113" t="s">
        <v>2857</v>
      </c>
      <c r="F32" s="75">
        <v>180426.3652</v>
      </c>
      <c r="G32" s="75">
        <v>50519.382256000004</v>
      </c>
      <c r="H32" s="75">
        <v>5.2563000000000004</v>
      </c>
      <c r="I32" s="75">
        <v>4.7034580314230663</v>
      </c>
      <c r="J32" s="113" t="s">
        <v>2901</v>
      </c>
      <c r="K32" s="113" t="s">
        <v>1476</v>
      </c>
      <c r="L32" s="113" t="s">
        <v>2616</v>
      </c>
      <c r="M32" s="113" t="s">
        <v>2617</v>
      </c>
      <c r="N32" s="113" t="s">
        <v>2856</v>
      </c>
      <c r="O32" s="44">
        <v>4</v>
      </c>
      <c r="P32" s="113" t="s">
        <v>153</v>
      </c>
    </row>
    <row r="33" spans="1:16" ht="13" customHeight="1" x14ac:dyDescent="0.15">
      <c r="A33" s="394">
        <v>32</v>
      </c>
      <c r="B33" s="395">
        <v>24</v>
      </c>
      <c r="C33" s="395">
        <v>25</v>
      </c>
      <c r="D33" s="113" t="s">
        <v>2880</v>
      </c>
      <c r="E33" s="113" t="s">
        <v>2857</v>
      </c>
      <c r="F33" s="75">
        <v>177300</v>
      </c>
      <c r="G33" s="75">
        <v>47871</v>
      </c>
      <c r="H33" s="75">
        <v>5.2487087360000002</v>
      </c>
      <c r="I33" s="75">
        <v>4.6800724999999996</v>
      </c>
      <c r="J33" s="113" t="s">
        <v>2794</v>
      </c>
      <c r="K33" s="113" t="s">
        <v>1476</v>
      </c>
      <c r="L33" s="113" t="s">
        <v>2616</v>
      </c>
      <c r="M33" s="113" t="s">
        <v>2617</v>
      </c>
      <c r="N33" s="113" t="s">
        <v>2856</v>
      </c>
      <c r="O33" s="44">
        <v>3</v>
      </c>
      <c r="P33" s="113" t="s">
        <v>153</v>
      </c>
    </row>
    <row r="34" spans="1:16" ht="13" customHeight="1" x14ac:dyDescent="0.15">
      <c r="A34" s="394">
        <v>33</v>
      </c>
      <c r="B34" s="395">
        <v>24</v>
      </c>
      <c r="C34" s="395">
        <v>25</v>
      </c>
      <c r="D34" s="113" t="s">
        <v>2880</v>
      </c>
      <c r="E34" s="113" t="s">
        <v>2860</v>
      </c>
      <c r="F34" s="75">
        <v>163000</v>
      </c>
      <c r="G34" s="75">
        <v>32409.725210000001</v>
      </c>
      <c r="H34" s="75">
        <v>5.2121876040000004</v>
      </c>
      <c r="I34" s="75">
        <v>4.5106753489999996</v>
      </c>
      <c r="J34" s="113" t="s">
        <v>2613</v>
      </c>
      <c r="K34" s="113" t="s">
        <v>1476</v>
      </c>
      <c r="L34" s="113" t="s">
        <v>2616</v>
      </c>
      <c r="M34" s="113" t="s">
        <v>2617</v>
      </c>
      <c r="N34" s="113" t="s">
        <v>2859</v>
      </c>
      <c r="O34" s="44">
        <v>3</v>
      </c>
      <c r="P34" s="113" t="s">
        <v>153</v>
      </c>
    </row>
    <row r="35" spans="1:16" ht="13" customHeight="1" x14ac:dyDescent="0.15">
      <c r="A35" s="394">
        <v>34</v>
      </c>
      <c r="B35" s="395">
        <v>24</v>
      </c>
      <c r="C35" s="395">
        <v>25</v>
      </c>
      <c r="D35" s="113" t="s">
        <v>2880</v>
      </c>
      <c r="E35" s="113" t="s">
        <v>2619</v>
      </c>
      <c r="F35" s="75">
        <v>118658.8131</v>
      </c>
      <c r="G35" s="75">
        <v>34648.373425199999</v>
      </c>
      <c r="H35" s="75">
        <v>5.0743</v>
      </c>
      <c r="I35" s="75">
        <v>4.5396828513853116</v>
      </c>
      <c r="J35" s="113" t="s">
        <v>2620</v>
      </c>
      <c r="K35" s="113" t="s">
        <v>1476</v>
      </c>
      <c r="L35" s="113" t="s">
        <v>2616</v>
      </c>
      <c r="M35" s="113" t="s">
        <v>2617</v>
      </c>
      <c r="N35" s="113" t="s">
        <v>2618</v>
      </c>
      <c r="O35" s="44">
        <v>2</v>
      </c>
      <c r="P35" s="113" t="s">
        <v>153</v>
      </c>
    </row>
    <row r="36" spans="1:16" ht="13" customHeight="1" x14ac:dyDescent="0.15">
      <c r="A36" s="394">
        <v>35</v>
      </c>
      <c r="B36" s="395">
        <v>24</v>
      </c>
      <c r="C36" s="395">
        <v>25</v>
      </c>
      <c r="D36" s="113" t="s">
        <v>2880</v>
      </c>
      <c r="E36" s="113" t="s">
        <v>2619</v>
      </c>
      <c r="F36" s="75">
        <v>108000</v>
      </c>
      <c r="G36" s="75">
        <v>22140.781920000001</v>
      </c>
      <c r="H36" s="75">
        <v>5.0334237550000003</v>
      </c>
      <c r="I36" s="75">
        <v>4.3451929539999998</v>
      </c>
      <c r="J36" s="113" t="s">
        <v>2613</v>
      </c>
      <c r="K36" s="113" t="s">
        <v>1476</v>
      </c>
      <c r="L36" s="113" t="s">
        <v>2616</v>
      </c>
      <c r="M36" s="113" t="s">
        <v>2617</v>
      </c>
      <c r="N36" s="113" t="s">
        <v>2618</v>
      </c>
      <c r="O36" s="44">
        <v>2</v>
      </c>
      <c r="P36" s="113" t="s">
        <v>153</v>
      </c>
    </row>
    <row r="37" spans="1:16" ht="13" customHeight="1" x14ac:dyDescent="0.15">
      <c r="A37" s="394">
        <v>36</v>
      </c>
      <c r="B37" s="395">
        <v>24</v>
      </c>
      <c r="C37" s="395">
        <v>25</v>
      </c>
      <c r="D37" s="113" t="s">
        <v>2880</v>
      </c>
      <c r="E37" s="113" t="s">
        <v>2482</v>
      </c>
      <c r="F37" s="75">
        <v>12600</v>
      </c>
      <c r="G37" s="75">
        <v>8272.7272730000004</v>
      </c>
      <c r="H37" s="75">
        <v>4.1003705449999996</v>
      </c>
      <c r="I37" s="75">
        <v>3.9176487070000001</v>
      </c>
      <c r="J37" s="113" t="s">
        <v>2883</v>
      </c>
      <c r="K37" s="113" t="s">
        <v>1476</v>
      </c>
      <c r="L37" s="113" t="s">
        <v>2616</v>
      </c>
      <c r="M37" s="113" t="s">
        <v>2617</v>
      </c>
      <c r="N37" s="113" t="s">
        <v>2481</v>
      </c>
      <c r="O37" s="44">
        <v>2</v>
      </c>
    </row>
    <row r="38" spans="1:16" ht="13" customHeight="1" x14ac:dyDescent="0.15">
      <c r="A38" s="394">
        <v>37</v>
      </c>
      <c r="B38" s="395">
        <v>24</v>
      </c>
      <c r="C38" s="395">
        <v>25</v>
      </c>
      <c r="D38" s="113" t="s">
        <v>2880</v>
      </c>
      <c r="E38" s="113" t="s">
        <v>2482</v>
      </c>
      <c r="F38" s="75">
        <v>12950</v>
      </c>
      <c r="G38" s="75">
        <v>5827.5</v>
      </c>
      <c r="H38" s="75">
        <v>4.112269768</v>
      </c>
      <c r="I38" s="75">
        <v>3.7654822819999998</v>
      </c>
      <c r="J38" s="113" t="s">
        <v>2764</v>
      </c>
      <c r="K38" s="113" t="s">
        <v>1476</v>
      </c>
      <c r="L38" s="113" t="s">
        <v>2616</v>
      </c>
      <c r="M38" s="113" t="s">
        <v>2617</v>
      </c>
      <c r="N38" s="113" t="s">
        <v>2481</v>
      </c>
      <c r="O38" s="44">
        <v>2</v>
      </c>
    </row>
    <row r="39" spans="1:16" ht="13" customHeight="1" x14ac:dyDescent="0.15">
      <c r="A39" s="394">
        <v>38</v>
      </c>
      <c r="B39" s="395">
        <v>24</v>
      </c>
      <c r="C39" s="395">
        <v>25</v>
      </c>
      <c r="D39" s="113" t="s">
        <v>2880</v>
      </c>
      <c r="E39" s="113" t="s">
        <v>2655</v>
      </c>
      <c r="F39" s="75">
        <v>20900</v>
      </c>
      <c r="G39" s="75">
        <v>9823</v>
      </c>
      <c r="H39" s="75">
        <v>4.3201462859999999</v>
      </c>
      <c r="I39" s="75">
        <v>3.9922441439999998</v>
      </c>
      <c r="J39" s="113" t="s">
        <v>2764</v>
      </c>
      <c r="K39" s="113" t="s">
        <v>1476</v>
      </c>
      <c r="L39" s="113" t="s">
        <v>2616</v>
      </c>
      <c r="M39" s="113" t="s">
        <v>2617</v>
      </c>
      <c r="N39" s="113" t="s">
        <v>2481</v>
      </c>
      <c r="O39" s="44">
        <v>2</v>
      </c>
      <c r="P39" s="113" t="s">
        <v>153</v>
      </c>
    </row>
    <row r="40" spans="1:16" ht="13" customHeight="1" x14ac:dyDescent="0.15">
      <c r="A40" s="394">
        <v>39</v>
      </c>
      <c r="B40" s="395">
        <v>24</v>
      </c>
      <c r="C40" s="395">
        <v>25</v>
      </c>
      <c r="D40" s="113" t="s">
        <v>2880</v>
      </c>
      <c r="E40" s="113" t="s">
        <v>2655</v>
      </c>
      <c r="F40" s="75">
        <v>18000</v>
      </c>
      <c r="G40" s="75">
        <v>7217.4020399999999</v>
      </c>
      <c r="H40" s="75">
        <v>4.2552725049999998</v>
      </c>
      <c r="I40" s="75">
        <v>3.8583808980000001</v>
      </c>
      <c r="J40" s="113" t="s">
        <v>2613</v>
      </c>
      <c r="K40" s="113" t="s">
        <v>1476</v>
      </c>
      <c r="L40" s="113" t="s">
        <v>2616</v>
      </c>
      <c r="M40" s="113" t="s">
        <v>2617</v>
      </c>
      <c r="N40" s="113" t="s">
        <v>2481</v>
      </c>
      <c r="O40" s="44">
        <v>2</v>
      </c>
      <c r="P40" s="113" t="s">
        <v>153</v>
      </c>
    </row>
    <row r="41" spans="1:16" ht="13" customHeight="1" x14ac:dyDescent="0.15">
      <c r="A41" s="394">
        <v>40</v>
      </c>
      <c r="B41" s="395">
        <v>24</v>
      </c>
      <c r="C41" s="395">
        <v>25</v>
      </c>
      <c r="D41" s="113" t="s">
        <v>2880</v>
      </c>
      <c r="E41" s="113" t="s">
        <v>2653</v>
      </c>
      <c r="F41" s="75">
        <v>800018.4449</v>
      </c>
      <c r="G41" s="75">
        <v>112002.582286</v>
      </c>
      <c r="H41" s="75">
        <v>5.9031000000000002</v>
      </c>
      <c r="I41" s="75">
        <v>5.0492280357026127</v>
      </c>
      <c r="J41" s="113" t="s">
        <v>2654</v>
      </c>
      <c r="K41" s="113" t="s">
        <v>1476</v>
      </c>
      <c r="L41" s="113" t="s">
        <v>2616</v>
      </c>
      <c r="M41" s="113" t="s">
        <v>2909</v>
      </c>
      <c r="N41" s="113" t="s">
        <v>2656</v>
      </c>
      <c r="O41" s="44">
        <v>2</v>
      </c>
    </row>
    <row r="42" spans="1:16" ht="13" customHeight="1" x14ac:dyDescent="0.15">
      <c r="A42" s="394">
        <v>41</v>
      </c>
      <c r="B42" s="395">
        <v>24</v>
      </c>
      <c r="C42" s="395">
        <v>25</v>
      </c>
      <c r="D42" s="113" t="s">
        <v>2880</v>
      </c>
      <c r="E42" s="113" t="s">
        <v>2788</v>
      </c>
      <c r="F42" s="75">
        <v>750000</v>
      </c>
      <c r="G42" s="75">
        <v>75748.320000000007</v>
      </c>
      <c r="H42" s="75">
        <v>5.8750612630000001</v>
      </c>
      <c r="I42" s="75">
        <v>4.8793730049999997</v>
      </c>
      <c r="J42" s="113" t="s">
        <v>2613</v>
      </c>
      <c r="K42" s="113" t="s">
        <v>1476</v>
      </c>
      <c r="L42" s="113" t="s">
        <v>2616</v>
      </c>
      <c r="M42" s="113" t="s">
        <v>2909</v>
      </c>
      <c r="N42" s="113" t="s">
        <v>6566</v>
      </c>
      <c r="O42" s="44">
        <v>2</v>
      </c>
    </row>
    <row r="43" spans="1:16" ht="13" customHeight="1" x14ac:dyDescent="0.15">
      <c r="A43" s="394">
        <v>42</v>
      </c>
      <c r="B43" s="395">
        <v>24</v>
      </c>
      <c r="C43" s="395">
        <v>25</v>
      </c>
      <c r="D43" s="113" t="s">
        <v>2880</v>
      </c>
      <c r="E43" s="113" t="s">
        <v>2800</v>
      </c>
      <c r="F43" s="75">
        <v>1387500</v>
      </c>
      <c r="G43" s="75">
        <v>159405.87909999999</v>
      </c>
      <c r="H43" s="75">
        <v>6.1422329920000003</v>
      </c>
      <c r="I43" s="75">
        <v>5.2025043350000004</v>
      </c>
      <c r="J43" s="113" t="s">
        <v>2883</v>
      </c>
      <c r="K43" s="113" t="s">
        <v>1476</v>
      </c>
      <c r="L43" s="113" t="s">
        <v>2616</v>
      </c>
      <c r="M43" s="113" t="s">
        <v>2801</v>
      </c>
      <c r="N43" s="113" t="s">
        <v>2799</v>
      </c>
      <c r="O43" s="44">
        <v>2</v>
      </c>
    </row>
    <row r="44" spans="1:16" ht="13" customHeight="1" x14ac:dyDescent="0.15">
      <c r="A44" s="394">
        <v>43</v>
      </c>
      <c r="B44" s="395">
        <v>24</v>
      </c>
      <c r="C44" s="395">
        <v>25</v>
      </c>
      <c r="D44" s="113" t="s">
        <v>2880</v>
      </c>
      <c r="E44" s="113" t="s">
        <v>2800</v>
      </c>
      <c r="F44" s="75">
        <v>1350000</v>
      </c>
      <c r="G44" s="75">
        <v>110201.90399999999</v>
      </c>
      <c r="H44" s="75">
        <v>6.1303337679999998</v>
      </c>
      <c r="I44" s="75">
        <v>5.0421890979999997</v>
      </c>
      <c r="J44" s="113" t="s">
        <v>2613</v>
      </c>
      <c r="K44" s="113" t="s">
        <v>1476</v>
      </c>
      <c r="L44" s="113" t="s">
        <v>2616</v>
      </c>
      <c r="M44" s="113" t="s">
        <v>2801</v>
      </c>
      <c r="N44" s="113" t="s">
        <v>2799</v>
      </c>
      <c r="O44" s="44">
        <v>2</v>
      </c>
    </row>
    <row r="45" spans="1:16" ht="13" customHeight="1" x14ac:dyDescent="0.15">
      <c r="A45" s="394">
        <v>44</v>
      </c>
      <c r="B45" s="395">
        <v>24</v>
      </c>
      <c r="C45" s="395">
        <v>25</v>
      </c>
      <c r="D45" s="113" t="s">
        <v>2880</v>
      </c>
      <c r="E45" s="113" t="s">
        <v>2914</v>
      </c>
      <c r="F45" s="75">
        <v>143152.8504</v>
      </c>
      <c r="G45" s="75">
        <v>37219.741104000001</v>
      </c>
      <c r="H45" s="75">
        <v>5.1558000000000002</v>
      </c>
      <c r="I45" s="75">
        <v>4.5707733479055692</v>
      </c>
      <c r="J45" s="113" t="s">
        <v>2901</v>
      </c>
      <c r="K45" s="113" t="s">
        <v>1476</v>
      </c>
      <c r="L45" s="113" t="s">
        <v>2616</v>
      </c>
      <c r="M45" s="113" t="s">
        <v>2617</v>
      </c>
      <c r="N45" s="113" t="s">
        <v>2913</v>
      </c>
      <c r="O45" s="44">
        <v>3</v>
      </c>
      <c r="P45" s="113" t="s">
        <v>153</v>
      </c>
    </row>
    <row r="46" spans="1:16" ht="13" customHeight="1" x14ac:dyDescent="0.15">
      <c r="A46" s="394">
        <v>45</v>
      </c>
      <c r="B46" s="395">
        <v>24</v>
      </c>
      <c r="C46" s="395">
        <v>25</v>
      </c>
      <c r="D46" s="113" t="s">
        <v>2880</v>
      </c>
      <c r="E46" s="113" t="s">
        <v>2914</v>
      </c>
      <c r="F46" s="75">
        <v>143152.8504</v>
      </c>
      <c r="G46" s="75">
        <v>41514.326615999998</v>
      </c>
      <c r="H46" s="75">
        <v>5.1558000000000002</v>
      </c>
      <c r="I46" s="75">
        <v>4.6181979978337075</v>
      </c>
      <c r="J46" s="113" t="s">
        <v>2654</v>
      </c>
      <c r="K46" s="113" t="s">
        <v>1476</v>
      </c>
      <c r="L46" s="113" t="s">
        <v>2616</v>
      </c>
      <c r="M46" s="113" t="s">
        <v>2617</v>
      </c>
      <c r="N46" s="113" t="s">
        <v>2913</v>
      </c>
      <c r="O46" s="44">
        <v>3</v>
      </c>
      <c r="P46" s="113" t="s">
        <v>153</v>
      </c>
    </row>
    <row r="47" spans="1:16" ht="13" customHeight="1" x14ac:dyDescent="0.15">
      <c r="A47" s="394">
        <v>46</v>
      </c>
      <c r="B47" s="395">
        <v>24</v>
      </c>
      <c r="C47" s="395">
        <v>25</v>
      </c>
      <c r="D47" s="113" t="s">
        <v>2880</v>
      </c>
      <c r="E47" s="113" t="s">
        <v>2914</v>
      </c>
      <c r="F47" s="75">
        <v>180000</v>
      </c>
      <c r="G47" s="75">
        <v>31356.144</v>
      </c>
      <c r="H47" s="75">
        <v>5.2552725049999998</v>
      </c>
      <c r="I47" s="75">
        <v>4.4963226499999998</v>
      </c>
      <c r="J47" s="113" t="s">
        <v>2613</v>
      </c>
      <c r="K47" s="113" t="s">
        <v>1476</v>
      </c>
      <c r="L47" s="113" t="s">
        <v>2616</v>
      </c>
      <c r="M47" s="113" t="s">
        <v>2617</v>
      </c>
      <c r="N47" s="113" t="s">
        <v>2913</v>
      </c>
      <c r="O47" s="44">
        <v>2</v>
      </c>
      <c r="P47" s="113" t="s">
        <v>153</v>
      </c>
    </row>
    <row r="48" spans="1:16" ht="13" customHeight="1" x14ac:dyDescent="0.15">
      <c r="A48" s="394">
        <v>47</v>
      </c>
      <c r="B48" s="395">
        <v>24</v>
      </c>
      <c r="C48" s="395">
        <v>25</v>
      </c>
      <c r="D48" s="113" t="s">
        <v>2880</v>
      </c>
      <c r="E48" s="113" t="s">
        <v>2402</v>
      </c>
      <c r="F48" s="75">
        <v>5377</v>
      </c>
      <c r="G48" s="75">
        <v>3495.05</v>
      </c>
      <c r="H48" s="75">
        <v>3.7305400359999998</v>
      </c>
      <c r="I48" s="75">
        <v>3.5434533930000001</v>
      </c>
      <c r="J48" s="113" t="s">
        <v>2764</v>
      </c>
      <c r="K48" s="113" t="s">
        <v>1476</v>
      </c>
      <c r="L48" s="113" t="s">
        <v>2616</v>
      </c>
      <c r="M48" s="113" t="s">
        <v>2617</v>
      </c>
      <c r="N48" s="113" t="s">
        <v>2401</v>
      </c>
      <c r="O48" s="44">
        <v>3</v>
      </c>
      <c r="P48" s="113" t="s">
        <v>153</v>
      </c>
    </row>
    <row r="49" spans="1:16" ht="13" customHeight="1" x14ac:dyDescent="0.15">
      <c r="A49" s="394">
        <v>48</v>
      </c>
      <c r="B49" s="395">
        <v>24</v>
      </c>
      <c r="C49" s="395">
        <v>25</v>
      </c>
      <c r="D49" s="113" t="s">
        <v>2880</v>
      </c>
      <c r="E49" s="113" t="s">
        <v>2402</v>
      </c>
      <c r="F49" s="75">
        <v>5065</v>
      </c>
      <c r="G49" s="75">
        <v>2956.4013839999998</v>
      </c>
      <c r="H49" s="75">
        <v>3.7045794500000002</v>
      </c>
      <c r="I49" s="75">
        <v>3.4707633969999998</v>
      </c>
      <c r="J49" s="113" t="s">
        <v>2883</v>
      </c>
      <c r="K49" s="113" t="s">
        <v>1476</v>
      </c>
      <c r="L49" s="113" t="s">
        <v>2616</v>
      </c>
      <c r="M49" s="113" t="s">
        <v>2617</v>
      </c>
      <c r="N49" s="113" t="s">
        <v>2401</v>
      </c>
      <c r="O49" s="44">
        <v>3</v>
      </c>
      <c r="P49" s="113" t="s">
        <v>153</v>
      </c>
    </row>
    <row r="50" spans="1:16" ht="13" customHeight="1" x14ac:dyDescent="0.15">
      <c r="A50" s="394">
        <v>49</v>
      </c>
      <c r="B50" s="395">
        <v>24</v>
      </c>
      <c r="C50" s="395">
        <v>25</v>
      </c>
      <c r="D50" s="113" t="s">
        <v>2880</v>
      </c>
      <c r="E50" s="113" t="s">
        <v>2402</v>
      </c>
      <c r="F50" s="75">
        <v>5100</v>
      </c>
      <c r="G50" s="75">
        <v>1875.212319</v>
      </c>
      <c r="H50" s="75">
        <v>3.7075701759999999</v>
      </c>
      <c r="I50" s="75">
        <v>3.2730504470000001</v>
      </c>
      <c r="J50" s="113" t="s">
        <v>2613</v>
      </c>
      <c r="K50" s="113" t="s">
        <v>1476</v>
      </c>
      <c r="L50" s="113" t="s">
        <v>2616</v>
      </c>
      <c r="M50" s="113" t="s">
        <v>2617</v>
      </c>
      <c r="N50" s="113" t="s">
        <v>2401</v>
      </c>
      <c r="O50" s="44">
        <v>3</v>
      </c>
      <c r="P50" s="113" t="s">
        <v>153</v>
      </c>
    </row>
    <row r="51" spans="1:16" ht="13" customHeight="1" x14ac:dyDescent="0.15">
      <c r="A51" s="394">
        <v>50</v>
      </c>
      <c r="B51" s="395">
        <v>24</v>
      </c>
      <c r="C51" s="395">
        <v>25</v>
      </c>
      <c r="D51" s="113" t="s">
        <v>2880</v>
      </c>
      <c r="E51" s="113" t="s">
        <v>2723</v>
      </c>
      <c r="F51" s="75">
        <v>24501.913369999998</v>
      </c>
      <c r="G51" s="75">
        <v>9800.765347999999</v>
      </c>
      <c r="H51" s="75">
        <v>4.3891999999999998</v>
      </c>
      <c r="I51" s="75">
        <v>3.9912599913490934</v>
      </c>
      <c r="J51" s="113" t="s">
        <v>2773</v>
      </c>
      <c r="K51" s="113" t="s">
        <v>1476</v>
      </c>
      <c r="L51" s="113" t="s">
        <v>2616</v>
      </c>
      <c r="M51" s="113" t="s">
        <v>2779</v>
      </c>
      <c r="N51" s="113" t="s">
        <v>2722</v>
      </c>
      <c r="O51" s="44">
        <v>2</v>
      </c>
    </row>
    <row r="52" spans="1:16" ht="13" customHeight="1" x14ac:dyDescent="0.15">
      <c r="A52" s="394">
        <v>51</v>
      </c>
      <c r="B52" s="395">
        <v>24</v>
      </c>
      <c r="C52" s="395">
        <v>25</v>
      </c>
      <c r="D52" s="113" t="s">
        <v>2880</v>
      </c>
      <c r="E52" s="113" t="s">
        <v>2723</v>
      </c>
      <c r="F52" s="75">
        <v>22000</v>
      </c>
      <c r="G52" s="75">
        <v>3520</v>
      </c>
      <c r="H52" s="75">
        <v>4.3424226810000004</v>
      </c>
      <c r="I52" s="75">
        <v>3.5465426629999999</v>
      </c>
      <c r="J52" s="113" t="s">
        <v>2776</v>
      </c>
      <c r="K52" s="113" t="s">
        <v>1476</v>
      </c>
      <c r="L52" s="113" t="s">
        <v>2616</v>
      </c>
      <c r="M52" s="113" t="s">
        <v>2779</v>
      </c>
      <c r="N52" s="113" t="s">
        <v>2722</v>
      </c>
      <c r="O52" s="44">
        <v>2</v>
      </c>
    </row>
    <row r="53" spans="1:16" ht="13" customHeight="1" x14ac:dyDescent="0.15">
      <c r="A53" s="394">
        <v>52</v>
      </c>
      <c r="B53" s="395">
        <v>24</v>
      </c>
      <c r="C53" s="395">
        <v>25</v>
      </c>
      <c r="D53" s="113" t="s">
        <v>2880</v>
      </c>
      <c r="E53" s="113" t="s">
        <v>2724</v>
      </c>
      <c r="F53" s="75">
        <v>16500</v>
      </c>
      <c r="G53" s="75">
        <v>1980</v>
      </c>
      <c r="H53" s="75">
        <v>4.2174839439999996</v>
      </c>
      <c r="I53" s="75">
        <v>3.2966651900000001</v>
      </c>
      <c r="J53" s="113" t="s">
        <v>2776</v>
      </c>
      <c r="K53" s="113" t="s">
        <v>1476</v>
      </c>
      <c r="L53" s="113" t="s">
        <v>2616</v>
      </c>
      <c r="M53" s="113" t="s">
        <v>2779</v>
      </c>
      <c r="N53" s="113" t="s">
        <v>2722</v>
      </c>
      <c r="O53" s="44">
        <v>2</v>
      </c>
    </row>
    <row r="54" spans="1:16" ht="13" customHeight="1" x14ac:dyDescent="0.15">
      <c r="A54" s="394">
        <v>53</v>
      </c>
      <c r="B54" s="395">
        <v>24</v>
      </c>
      <c r="C54" s="395">
        <v>25</v>
      </c>
      <c r="D54" s="113" t="s">
        <v>2880</v>
      </c>
      <c r="E54" s="113" t="s">
        <v>2725</v>
      </c>
      <c r="F54" s="75">
        <v>16998.085129999999</v>
      </c>
      <c r="G54" s="75">
        <v>8329.061713699999</v>
      </c>
      <c r="H54" s="75">
        <v>4.2304000000000004</v>
      </c>
      <c r="I54" s="75">
        <v>3.9205960799765212</v>
      </c>
      <c r="J54" s="113" t="s">
        <v>2773</v>
      </c>
      <c r="K54" s="113" t="s">
        <v>1476</v>
      </c>
      <c r="L54" s="113" t="s">
        <v>2616</v>
      </c>
      <c r="M54" s="113" t="s">
        <v>2779</v>
      </c>
      <c r="N54" s="113" t="s">
        <v>2722</v>
      </c>
      <c r="O54" s="44">
        <v>2</v>
      </c>
    </row>
    <row r="55" spans="1:16" ht="13" customHeight="1" x14ac:dyDescent="0.15">
      <c r="A55" s="394">
        <v>54</v>
      </c>
      <c r="B55" s="395">
        <v>24</v>
      </c>
      <c r="C55" s="395">
        <v>25</v>
      </c>
      <c r="D55" s="113" t="s">
        <v>2880</v>
      </c>
      <c r="E55" s="113" t="s">
        <v>2323</v>
      </c>
      <c r="F55" s="75">
        <v>52808.034079999998</v>
      </c>
      <c r="G55" s="75">
        <v>11776.19159984</v>
      </c>
      <c r="H55" s="75">
        <v>4.7226999999999997</v>
      </c>
      <c r="I55" s="75">
        <v>4.0710048630664808</v>
      </c>
      <c r="J55" s="113" t="s">
        <v>2324</v>
      </c>
      <c r="K55" s="113" t="s">
        <v>1476</v>
      </c>
      <c r="L55" s="113" t="s">
        <v>2616</v>
      </c>
      <c r="M55" s="113" t="s">
        <v>2779</v>
      </c>
      <c r="N55" s="113" t="s">
        <v>2322</v>
      </c>
      <c r="O55" s="44">
        <v>2</v>
      </c>
    </row>
    <row r="56" spans="1:16" ht="13" customHeight="1" x14ac:dyDescent="0.15">
      <c r="A56" s="394">
        <v>55</v>
      </c>
      <c r="B56" s="395">
        <v>24</v>
      </c>
      <c r="C56" s="395">
        <v>25</v>
      </c>
      <c r="D56" s="113" t="s">
        <v>2880</v>
      </c>
      <c r="E56" s="113" t="s">
        <v>2323</v>
      </c>
      <c r="F56" s="75">
        <v>55766.666669999999</v>
      </c>
      <c r="G56" s="75">
        <v>29665.776890000001</v>
      </c>
      <c r="H56" s="75">
        <v>4.7463746860000002</v>
      </c>
      <c r="I56" s="75">
        <v>4.4722557260000002</v>
      </c>
      <c r="J56" s="113" t="s">
        <v>2883</v>
      </c>
      <c r="K56" s="113" t="s">
        <v>1476</v>
      </c>
      <c r="L56" s="113" t="s">
        <v>2616</v>
      </c>
      <c r="M56" s="113" t="s">
        <v>2779</v>
      </c>
      <c r="N56" s="113" t="s">
        <v>2322</v>
      </c>
      <c r="O56" s="44">
        <v>2</v>
      </c>
    </row>
    <row r="57" spans="1:16" ht="13" customHeight="1" x14ac:dyDescent="0.15">
      <c r="A57" s="394">
        <v>56</v>
      </c>
      <c r="B57" s="395">
        <v>24</v>
      </c>
      <c r="C57" s="395">
        <v>25</v>
      </c>
      <c r="D57" s="113" t="s">
        <v>2880</v>
      </c>
      <c r="E57" s="113" t="s">
        <v>2325</v>
      </c>
      <c r="F57" s="75">
        <v>56806.757409999998</v>
      </c>
      <c r="G57" s="75">
        <v>41468.932909299998</v>
      </c>
      <c r="H57" s="75">
        <v>4.7544000000000004</v>
      </c>
      <c r="I57" s="75">
        <v>4.6177228601152782</v>
      </c>
      <c r="J57" s="113" t="s">
        <v>2773</v>
      </c>
      <c r="K57" s="113" t="s">
        <v>1476</v>
      </c>
      <c r="L57" s="113" t="s">
        <v>2616</v>
      </c>
      <c r="M57" s="113" t="s">
        <v>2779</v>
      </c>
      <c r="N57" s="113" t="s">
        <v>2322</v>
      </c>
      <c r="O57" s="44">
        <v>5</v>
      </c>
    </row>
    <row r="58" spans="1:16" ht="13" customHeight="1" x14ac:dyDescent="0.15">
      <c r="A58" s="394">
        <v>57</v>
      </c>
      <c r="B58" s="395">
        <v>24</v>
      </c>
      <c r="C58" s="395">
        <v>25</v>
      </c>
      <c r="D58" s="113" t="s">
        <v>2880</v>
      </c>
      <c r="E58" s="113" t="s">
        <v>2325</v>
      </c>
      <c r="F58" s="75">
        <v>56806.757409999998</v>
      </c>
      <c r="G58" s="75">
        <v>27267.243556799996</v>
      </c>
      <c r="H58" s="75">
        <v>4.7544000000000004</v>
      </c>
      <c r="I58" s="75">
        <v>4.4356412373704099</v>
      </c>
      <c r="J58" s="113" t="s">
        <v>2901</v>
      </c>
      <c r="K58" s="113" t="s">
        <v>1476</v>
      </c>
      <c r="L58" s="113" t="s">
        <v>2616</v>
      </c>
      <c r="M58" s="113" t="s">
        <v>2779</v>
      </c>
      <c r="N58" s="113" t="s">
        <v>2322</v>
      </c>
      <c r="O58" s="44">
        <v>5</v>
      </c>
    </row>
    <row r="59" spans="1:16" ht="13" customHeight="1" x14ac:dyDescent="0.15">
      <c r="A59" s="394">
        <v>58</v>
      </c>
      <c r="B59" s="395">
        <v>24</v>
      </c>
      <c r="C59" s="395">
        <v>25</v>
      </c>
      <c r="D59" s="113" t="s">
        <v>2880</v>
      </c>
      <c r="E59" s="113" t="s">
        <v>2325</v>
      </c>
      <c r="F59" s="75">
        <v>57000</v>
      </c>
      <c r="G59" s="75">
        <v>57671.50864</v>
      </c>
      <c r="H59" s="75">
        <v>4.7558748560000002</v>
      </c>
      <c r="I59" s="75">
        <v>4.7609613120000001</v>
      </c>
      <c r="J59" s="113" t="s">
        <v>2883</v>
      </c>
      <c r="K59" s="113" t="s">
        <v>1476</v>
      </c>
      <c r="L59" s="113" t="s">
        <v>2616</v>
      </c>
      <c r="M59" s="113" t="s">
        <v>2779</v>
      </c>
      <c r="N59" s="113" t="s">
        <v>2322</v>
      </c>
      <c r="O59" s="44">
        <v>4</v>
      </c>
    </row>
    <row r="60" spans="1:16" ht="13" customHeight="1" x14ac:dyDescent="0.15">
      <c r="A60" s="394">
        <v>59</v>
      </c>
      <c r="B60" s="395">
        <v>24</v>
      </c>
      <c r="C60" s="395">
        <v>25</v>
      </c>
      <c r="D60" s="113" t="s">
        <v>2880</v>
      </c>
      <c r="E60" s="113" t="s">
        <v>2325</v>
      </c>
      <c r="F60" s="75">
        <v>34000</v>
      </c>
      <c r="G60" s="75">
        <v>10540</v>
      </c>
      <c r="H60" s="75">
        <v>4.5314789170000003</v>
      </c>
      <c r="I60" s="75">
        <v>4.0228406110000003</v>
      </c>
      <c r="J60" s="113" t="s">
        <v>2776</v>
      </c>
      <c r="K60" s="113" t="s">
        <v>1476</v>
      </c>
      <c r="L60" s="113" t="s">
        <v>2616</v>
      </c>
      <c r="M60" s="113" t="s">
        <v>2779</v>
      </c>
      <c r="N60" s="113" t="s">
        <v>2322</v>
      </c>
      <c r="O60" s="44">
        <v>4</v>
      </c>
    </row>
    <row r="61" spans="1:16" ht="13" customHeight="1" x14ac:dyDescent="0.15">
      <c r="A61" s="394">
        <v>60</v>
      </c>
      <c r="B61" s="395">
        <v>24</v>
      </c>
      <c r="C61" s="395">
        <v>25</v>
      </c>
      <c r="D61" s="113" t="s">
        <v>2880</v>
      </c>
      <c r="E61" s="113" t="s">
        <v>2325</v>
      </c>
      <c r="F61" s="75">
        <v>70000</v>
      </c>
      <c r="G61" s="75">
        <v>32799.060700000002</v>
      </c>
      <c r="H61" s="75">
        <v>4.8450980399999999</v>
      </c>
      <c r="I61" s="75">
        <v>4.515861407</v>
      </c>
      <c r="J61" s="113" t="s">
        <v>2613</v>
      </c>
      <c r="K61" s="113" t="s">
        <v>1476</v>
      </c>
      <c r="L61" s="113" t="s">
        <v>2616</v>
      </c>
      <c r="M61" s="113" t="s">
        <v>2779</v>
      </c>
      <c r="N61" s="113" t="s">
        <v>2322</v>
      </c>
      <c r="O61" s="44">
        <v>4</v>
      </c>
    </row>
    <row r="62" spans="1:16" ht="13" customHeight="1" x14ac:dyDescent="0.15">
      <c r="A62" s="394">
        <v>61</v>
      </c>
      <c r="B62" s="395">
        <v>24</v>
      </c>
      <c r="C62" s="395">
        <v>25</v>
      </c>
      <c r="D62" s="113" t="s">
        <v>2880</v>
      </c>
      <c r="E62" s="113" t="s">
        <v>2667</v>
      </c>
      <c r="F62" s="75">
        <v>67889.091979999997</v>
      </c>
      <c r="G62" s="75">
        <v>23761.182192999997</v>
      </c>
      <c r="H62" s="75">
        <v>4.8318000000000003</v>
      </c>
      <c r="I62" s="75">
        <v>4.3758680443531004</v>
      </c>
      <c r="J62" s="113" t="s">
        <v>2668</v>
      </c>
      <c r="K62" s="113" t="s">
        <v>1476</v>
      </c>
      <c r="L62" s="113" t="s">
        <v>2616</v>
      </c>
      <c r="M62" s="113" t="s">
        <v>2617</v>
      </c>
      <c r="N62" s="113" t="s">
        <v>2666</v>
      </c>
      <c r="O62" s="44">
        <v>4</v>
      </c>
    </row>
    <row r="63" spans="1:16" ht="13" customHeight="1" x14ac:dyDescent="0.15">
      <c r="A63" s="394">
        <v>62</v>
      </c>
      <c r="B63" s="395">
        <v>24</v>
      </c>
      <c r="C63" s="395">
        <v>25</v>
      </c>
      <c r="D63" s="113" t="s">
        <v>2880</v>
      </c>
      <c r="E63" s="113" t="s">
        <v>2667</v>
      </c>
      <c r="F63" s="75">
        <v>67889.091979999997</v>
      </c>
      <c r="G63" s="75">
        <v>16972.272994999999</v>
      </c>
      <c r="H63" s="75">
        <v>4.8318000000000003</v>
      </c>
      <c r="I63" s="75">
        <v>4.2297400086748622</v>
      </c>
      <c r="J63" s="113" t="s">
        <v>2901</v>
      </c>
      <c r="K63" s="113" t="s">
        <v>1476</v>
      </c>
      <c r="L63" s="113" t="s">
        <v>2616</v>
      </c>
      <c r="M63" s="113" t="s">
        <v>2617</v>
      </c>
      <c r="N63" s="113" t="s">
        <v>2666</v>
      </c>
      <c r="O63" s="44">
        <v>4</v>
      </c>
    </row>
    <row r="64" spans="1:16" ht="13" customHeight="1" x14ac:dyDescent="0.15">
      <c r="A64" s="394">
        <v>63</v>
      </c>
      <c r="B64" s="395">
        <v>24</v>
      </c>
      <c r="C64" s="395">
        <v>25</v>
      </c>
      <c r="D64" s="113" t="s">
        <v>2880</v>
      </c>
      <c r="E64" s="113" t="s">
        <v>2667</v>
      </c>
      <c r="F64" s="75">
        <v>71000</v>
      </c>
      <c r="G64" s="75">
        <v>29680</v>
      </c>
      <c r="H64" s="75">
        <v>4.8512583490000001</v>
      </c>
      <c r="I64" s="75">
        <v>4.4724638969999999</v>
      </c>
      <c r="J64" s="113" t="s">
        <v>2883</v>
      </c>
      <c r="K64" s="113" t="s">
        <v>1476</v>
      </c>
      <c r="L64" s="113" t="s">
        <v>2616</v>
      </c>
      <c r="M64" s="113" t="s">
        <v>2617</v>
      </c>
      <c r="N64" s="113" t="s">
        <v>2666</v>
      </c>
      <c r="O64" s="44">
        <v>3</v>
      </c>
    </row>
    <row r="65" spans="1:16" ht="13" customHeight="1" x14ac:dyDescent="0.15">
      <c r="A65" s="394">
        <v>64</v>
      </c>
      <c r="B65" s="395">
        <v>24</v>
      </c>
      <c r="C65" s="395">
        <v>25</v>
      </c>
      <c r="D65" s="113" t="s">
        <v>2880</v>
      </c>
      <c r="E65" s="113" t="s">
        <v>2667</v>
      </c>
      <c r="F65" s="75">
        <v>50000</v>
      </c>
      <c r="G65" s="75">
        <v>14817.245500000001</v>
      </c>
      <c r="H65" s="75">
        <v>4.6989700040000004</v>
      </c>
      <c r="I65" s="75">
        <v>4.1707674770000001</v>
      </c>
      <c r="J65" s="113" t="s">
        <v>2613</v>
      </c>
      <c r="K65" s="113" t="s">
        <v>1476</v>
      </c>
      <c r="L65" s="113" t="s">
        <v>2616</v>
      </c>
      <c r="M65" s="113" t="s">
        <v>2617</v>
      </c>
      <c r="N65" s="113" t="s">
        <v>2666</v>
      </c>
      <c r="O65" s="44">
        <v>3</v>
      </c>
    </row>
    <row r="66" spans="1:16" customFormat="1" ht="13" customHeight="1" x14ac:dyDescent="0.15">
      <c r="A66" s="394">
        <v>65</v>
      </c>
      <c r="B66" s="395">
        <v>24</v>
      </c>
      <c r="C66" s="395">
        <v>25</v>
      </c>
      <c r="D66" s="113" t="s">
        <v>2880</v>
      </c>
      <c r="E66" s="113" t="s">
        <v>2390</v>
      </c>
      <c r="F66" s="75">
        <v>113005.609</v>
      </c>
      <c r="G66" s="75">
        <v>42942.131419999998</v>
      </c>
      <c r="H66" s="75">
        <v>5.0530999999999997</v>
      </c>
      <c r="I66" s="75">
        <v>4.6328835967134507</v>
      </c>
      <c r="J66" s="113" t="s">
        <v>2534</v>
      </c>
      <c r="K66" s="113" t="s">
        <v>1476</v>
      </c>
      <c r="L66" s="113" t="s">
        <v>2616</v>
      </c>
      <c r="M66" s="113" t="s">
        <v>2779</v>
      </c>
      <c r="N66" s="113" t="s">
        <v>2389</v>
      </c>
      <c r="O66" s="44">
        <v>10</v>
      </c>
      <c r="P66" s="113"/>
    </row>
    <row r="67" spans="1:16" customFormat="1" ht="13" customHeight="1" x14ac:dyDescent="0.15">
      <c r="A67" s="394">
        <v>66</v>
      </c>
      <c r="B67" s="395">
        <v>24</v>
      </c>
      <c r="C67" s="395">
        <v>25</v>
      </c>
      <c r="D67" s="113" t="s">
        <v>2880</v>
      </c>
      <c r="E67" s="113" t="s">
        <v>2390</v>
      </c>
      <c r="F67" s="75">
        <v>113005.609</v>
      </c>
      <c r="G67" s="75">
        <v>33901.682699999998</v>
      </c>
      <c r="H67" s="75">
        <v>5.0530999999999997</v>
      </c>
      <c r="I67" s="75">
        <v>4.5302212548163032</v>
      </c>
      <c r="J67" s="113" t="s">
        <v>2391</v>
      </c>
      <c r="K67" s="113" t="s">
        <v>1476</v>
      </c>
      <c r="L67" s="113" t="s">
        <v>2616</v>
      </c>
      <c r="M67" s="113" t="s">
        <v>2779</v>
      </c>
      <c r="N67" s="113" t="s">
        <v>2389</v>
      </c>
      <c r="O67" s="44">
        <v>10</v>
      </c>
      <c r="P67" s="113"/>
    </row>
    <row r="68" spans="1:16" customFormat="1" ht="13" customHeight="1" x14ac:dyDescent="0.15">
      <c r="A68" s="394">
        <v>67</v>
      </c>
      <c r="B68" s="395">
        <v>24</v>
      </c>
      <c r="C68" s="395">
        <v>25</v>
      </c>
      <c r="D68" s="113" t="s">
        <v>2880</v>
      </c>
      <c r="E68" s="113" t="s">
        <v>2390</v>
      </c>
      <c r="F68" s="75">
        <v>113005.609</v>
      </c>
      <c r="G68" s="75">
        <v>32771.626609999999</v>
      </c>
      <c r="H68" s="75">
        <v>5.0530999999999997</v>
      </c>
      <c r="I68" s="75">
        <v>4.5154979979955971</v>
      </c>
      <c r="J68" s="113" t="s">
        <v>2392</v>
      </c>
      <c r="K68" s="113" t="s">
        <v>1476</v>
      </c>
      <c r="L68" s="113" t="s">
        <v>2616</v>
      </c>
      <c r="M68" s="113" t="s">
        <v>2779</v>
      </c>
      <c r="N68" s="113" t="s">
        <v>2389</v>
      </c>
      <c r="O68" s="44">
        <v>10</v>
      </c>
      <c r="P68" s="113"/>
    </row>
    <row r="69" spans="1:16" customFormat="1" ht="13" customHeight="1" x14ac:dyDescent="0.15">
      <c r="A69" s="394">
        <v>68</v>
      </c>
      <c r="B69" s="395">
        <v>24</v>
      </c>
      <c r="C69" s="395">
        <v>25</v>
      </c>
      <c r="D69" s="113" t="s">
        <v>2880</v>
      </c>
      <c r="E69" s="113" t="s">
        <v>2390</v>
      </c>
      <c r="F69" s="75">
        <v>113005.609</v>
      </c>
      <c r="G69" s="75">
        <v>26104.295678999999</v>
      </c>
      <c r="H69" s="75">
        <v>5.0530999999999997</v>
      </c>
      <c r="I69" s="75">
        <v>4.4167119799887846</v>
      </c>
      <c r="J69" s="113" t="s">
        <v>2234</v>
      </c>
      <c r="K69" s="113" t="s">
        <v>1476</v>
      </c>
      <c r="L69" s="113" t="s">
        <v>2616</v>
      </c>
      <c r="M69" s="113" t="s">
        <v>2779</v>
      </c>
      <c r="N69" s="113" t="s">
        <v>2389</v>
      </c>
      <c r="O69" s="44">
        <v>10</v>
      </c>
      <c r="P69" s="113"/>
    </row>
    <row r="70" spans="1:16" customFormat="1" ht="13" customHeight="1" x14ac:dyDescent="0.15">
      <c r="A70" s="394">
        <v>69</v>
      </c>
      <c r="B70" s="395">
        <v>24</v>
      </c>
      <c r="C70" s="395">
        <v>25</v>
      </c>
      <c r="D70" s="113" t="s">
        <v>2880</v>
      </c>
      <c r="E70" s="113" t="s">
        <v>2390</v>
      </c>
      <c r="F70" s="75">
        <v>113005.609</v>
      </c>
      <c r="G70" s="75">
        <v>27573.368596</v>
      </c>
      <c r="H70" s="75">
        <v>5.0530999999999997</v>
      </c>
      <c r="I70" s="75">
        <v>4.4404898264353703</v>
      </c>
      <c r="J70" s="113" t="s">
        <v>2235</v>
      </c>
      <c r="K70" s="113" t="s">
        <v>1476</v>
      </c>
      <c r="L70" s="113" t="s">
        <v>2616</v>
      </c>
      <c r="M70" s="113" t="s">
        <v>2779</v>
      </c>
      <c r="N70" s="113" t="s">
        <v>2389</v>
      </c>
      <c r="O70" s="44">
        <v>10</v>
      </c>
      <c r="P70" s="113"/>
    </row>
    <row r="71" spans="1:16" customFormat="1" ht="13" customHeight="1" x14ac:dyDescent="0.15">
      <c r="A71" s="394">
        <v>70</v>
      </c>
      <c r="B71" s="395">
        <v>24</v>
      </c>
      <c r="C71" s="395">
        <v>25</v>
      </c>
      <c r="D71" s="113" t="s">
        <v>2880</v>
      </c>
      <c r="E71" s="113" t="s">
        <v>2390</v>
      </c>
      <c r="F71" s="75">
        <v>113005.609</v>
      </c>
      <c r="G71" s="75">
        <v>36161.794880000001</v>
      </c>
      <c r="H71" s="75">
        <v>5.0530999999999997</v>
      </c>
      <c r="I71" s="75">
        <v>4.5582499784165469</v>
      </c>
      <c r="J71" s="113" t="s">
        <v>2901</v>
      </c>
      <c r="K71" s="113" t="s">
        <v>1476</v>
      </c>
      <c r="L71" s="113" t="s">
        <v>2616</v>
      </c>
      <c r="M71" s="113" t="s">
        <v>2779</v>
      </c>
      <c r="N71" s="113" t="s">
        <v>2389</v>
      </c>
      <c r="O71" s="44">
        <v>10</v>
      </c>
      <c r="P71" s="113"/>
    </row>
    <row r="72" spans="1:16" customFormat="1" ht="13" customHeight="1" x14ac:dyDescent="0.15">
      <c r="A72" s="394">
        <v>71</v>
      </c>
      <c r="B72" s="395">
        <v>24</v>
      </c>
      <c r="C72" s="395">
        <v>25</v>
      </c>
      <c r="D72" s="113" t="s">
        <v>2880</v>
      </c>
      <c r="E72" s="113" t="s">
        <v>2390</v>
      </c>
      <c r="F72" s="75">
        <v>113005.609</v>
      </c>
      <c r="G72" s="75">
        <v>53112.636229999996</v>
      </c>
      <c r="H72" s="75">
        <v>5.0530999999999997</v>
      </c>
      <c r="I72" s="75">
        <v>4.7251978580323586</v>
      </c>
      <c r="J72" s="113" t="s">
        <v>2236</v>
      </c>
      <c r="K72" s="113" t="s">
        <v>1476</v>
      </c>
      <c r="L72" s="113" t="s">
        <v>2616</v>
      </c>
      <c r="M72" s="113" t="s">
        <v>2779</v>
      </c>
      <c r="N72" s="113" t="s">
        <v>2389</v>
      </c>
      <c r="O72" s="44">
        <v>10</v>
      </c>
      <c r="P72" s="113"/>
    </row>
    <row r="73" spans="1:16" customFormat="1" ht="13" customHeight="1" x14ac:dyDescent="0.15">
      <c r="A73" s="394">
        <v>72</v>
      </c>
      <c r="B73" s="395">
        <v>24</v>
      </c>
      <c r="C73" s="395">
        <v>25</v>
      </c>
      <c r="D73" s="113" t="s">
        <v>2880</v>
      </c>
      <c r="E73" s="113" t="s">
        <v>2390</v>
      </c>
      <c r="F73" s="75">
        <v>113005.609</v>
      </c>
      <c r="G73" s="75">
        <v>57632.860589999997</v>
      </c>
      <c r="H73" s="75">
        <v>5.0530999999999997</v>
      </c>
      <c r="I73" s="75">
        <v>4.7606701761945773</v>
      </c>
      <c r="J73" s="113" t="s">
        <v>2236</v>
      </c>
      <c r="K73" s="113" t="s">
        <v>1476</v>
      </c>
      <c r="L73" s="113" t="s">
        <v>2616</v>
      </c>
      <c r="M73" s="113" t="s">
        <v>2779</v>
      </c>
      <c r="N73" s="113" t="s">
        <v>2389</v>
      </c>
      <c r="O73" s="44">
        <v>10</v>
      </c>
      <c r="P73" s="113"/>
    </row>
    <row r="74" spans="1:16" ht="13" customHeight="1" x14ac:dyDescent="0.15">
      <c r="A74" s="394">
        <v>73</v>
      </c>
      <c r="B74" s="395">
        <v>24</v>
      </c>
      <c r="C74" s="395">
        <v>25</v>
      </c>
      <c r="D74" s="113" t="s">
        <v>2880</v>
      </c>
      <c r="E74" s="113" t="s">
        <v>2390</v>
      </c>
      <c r="F74" s="75">
        <v>94800</v>
      </c>
      <c r="G74" s="75">
        <v>29374.799999999999</v>
      </c>
      <c r="H74" s="75">
        <v>4.9768083369999996</v>
      </c>
      <c r="I74" s="75">
        <v>4.4679749180000004</v>
      </c>
      <c r="J74" s="113" t="s">
        <v>2883</v>
      </c>
      <c r="K74" s="113" t="s">
        <v>1476</v>
      </c>
      <c r="L74" s="113" t="s">
        <v>2616</v>
      </c>
      <c r="M74" s="113" t="s">
        <v>2779</v>
      </c>
      <c r="N74" s="113" t="s">
        <v>2389</v>
      </c>
      <c r="O74" s="44">
        <v>3</v>
      </c>
    </row>
    <row r="75" spans="1:16" ht="13" customHeight="1" x14ac:dyDescent="0.15">
      <c r="A75" s="394">
        <v>74</v>
      </c>
      <c r="B75" s="395">
        <v>24</v>
      </c>
      <c r="C75" s="395">
        <v>25</v>
      </c>
      <c r="D75" s="113" t="s">
        <v>2880</v>
      </c>
      <c r="E75" s="113" t="s">
        <v>2390</v>
      </c>
      <c r="F75" s="75">
        <v>90000</v>
      </c>
      <c r="G75" s="75">
        <v>23237.198100000001</v>
      </c>
      <c r="H75" s="75">
        <v>4.9542425090000002</v>
      </c>
      <c r="I75" s="75">
        <v>4.3661837600000002</v>
      </c>
      <c r="J75" s="113" t="s">
        <v>2613</v>
      </c>
      <c r="K75" s="113" t="s">
        <v>1476</v>
      </c>
      <c r="L75" s="113" t="s">
        <v>2616</v>
      </c>
      <c r="M75" s="113" t="s">
        <v>2779</v>
      </c>
      <c r="N75" s="113" t="s">
        <v>2389</v>
      </c>
      <c r="O75" s="44">
        <v>3</v>
      </c>
    </row>
    <row r="76" spans="1:16" customFormat="1" ht="13" customHeight="1" x14ac:dyDescent="0.15">
      <c r="A76" s="394">
        <v>75</v>
      </c>
      <c r="B76" s="395">
        <v>24</v>
      </c>
      <c r="C76" s="395">
        <v>25</v>
      </c>
      <c r="D76" s="113" t="s">
        <v>2880</v>
      </c>
      <c r="E76" s="113" t="s">
        <v>2586</v>
      </c>
      <c r="F76" s="75">
        <v>93497.500310000003</v>
      </c>
      <c r="G76" s="75">
        <v>74050.020245520005</v>
      </c>
      <c r="H76" s="75">
        <v>4.9707999999999997</v>
      </c>
      <c r="I76" s="75">
        <v>4.8695251815947884</v>
      </c>
      <c r="J76" s="113" t="s">
        <v>2733</v>
      </c>
      <c r="K76" s="113" t="s">
        <v>1476</v>
      </c>
      <c r="L76" s="113" t="s">
        <v>2616</v>
      </c>
      <c r="M76" s="113" t="s">
        <v>2734</v>
      </c>
      <c r="N76" s="113" t="s">
        <v>2585</v>
      </c>
      <c r="O76" s="44">
        <v>3</v>
      </c>
      <c r="P76" s="113" t="s">
        <v>153</v>
      </c>
    </row>
    <row r="77" spans="1:16" ht="13" customHeight="1" x14ac:dyDescent="0.15">
      <c r="A77" s="394">
        <v>76</v>
      </c>
      <c r="B77" s="395">
        <v>24</v>
      </c>
      <c r="C77" s="395">
        <v>25</v>
      </c>
      <c r="D77" s="113" t="s">
        <v>2880</v>
      </c>
      <c r="E77" s="113" t="s">
        <v>2586</v>
      </c>
      <c r="F77" s="75">
        <v>100900</v>
      </c>
      <c r="G77" s="75">
        <v>68551.089510000005</v>
      </c>
      <c r="H77" s="75">
        <v>5.0038911659999998</v>
      </c>
      <c r="I77" s="75">
        <v>4.8360143620000002</v>
      </c>
      <c r="J77" s="113" t="s">
        <v>2883</v>
      </c>
      <c r="K77" s="113" t="s">
        <v>1476</v>
      </c>
      <c r="L77" s="113" t="s">
        <v>2616</v>
      </c>
      <c r="M77" s="113" t="s">
        <v>2734</v>
      </c>
      <c r="N77" s="113" t="s">
        <v>2585</v>
      </c>
      <c r="O77" s="44">
        <v>3</v>
      </c>
      <c r="P77" s="113" t="s">
        <v>153</v>
      </c>
    </row>
    <row r="78" spans="1:16" ht="13" customHeight="1" x14ac:dyDescent="0.15">
      <c r="A78" s="394">
        <v>77</v>
      </c>
      <c r="B78" s="395">
        <v>24</v>
      </c>
      <c r="C78" s="395">
        <v>25</v>
      </c>
      <c r="D78" s="113" t="s">
        <v>2880</v>
      </c>
      <c r="E78" s="113" t="s">
        <v>2586</v>
      </c>
      <c r="F78" s="75">
        <v>38000</v>
      </c>
      <c r="G78" s="75">
        <v>38591.482539999997</v>
      </c>
      <c r="H78" s="75">
        <v>4.5797835969999996</v>
      </c>
      <c r="I78" s="75">
        <v>4.5864914629999998</v>
      </c>
      <c r="J78" s="113" t="s">
        <v>2613</v>
      </c>
      <c r="K78" s="113" t="s">
        <v>1476</v>
      </c>
      <c r="L78" s="113" t="s">
        <v>2616</v>
      </c>
      <c r="M78" s="113" t="s">
        <v>2734</v>
      </c>
      <c r="N78" s="113" t="s">
        <v>2585</v>
      </c>
      <c r="O78" s="44">
        <v>3</v>
      </c>
      <c r="P78" s="113" t="s">
        <v>153</v>
      </c>
    </row>
    <row r="79" spans="1:16" customFormat="1" ht="13" customHeight="1" x14ac:dyDescent="0.15">
      <c r="A79" s="394">
        <v>78</v>
      </c>
      <c r="B79" s="395">
        <v>24</v>
      </c>
      <c r="C79" s="395">
        <v>25</v>
      </c>
      <c r="D79" s="113" t="s">
        <v>2880</v>
      </c>
      <c r="E79" s="113" t="s">
        <v>2739</v>
      </c>
      <c r="F79" s="75">
        <v>476540.70169999998</v>
      </c>
      <c r="G79" s="75">
        <v>138196.80349299998</v>
      </c>
      <c r="H79" s="75">
        <v>5.6780999999999997</v>
      </c>
      <c r="I79" s="75">
        <v>5.1404979978760501</v>
      </c>
      <c r="J79" s="113" t="s">
        <v>2597</v>
      </c>
      <c r="K79" s="113" t="s">
        <v>1476</v>
      </c>
      <c r="L79" s="113" t="s">
        <v>2616</v>
      </c>
      <c r="M79" s="113" t="s">
        <v>2617</v>
      </c>
      <c r="N79" s="113" t="s">
        <v>2738</v>
      </c>
      <c r="O79" s="44">
        <v>4</v>
      </c>
      <c r="P79" s="113" t="s">
        <v>153</v>
      </c>
    </row>
    <row r="80" spans="1:16" ht="13" customHeight="1" x14ac:dyDescent="0.15">
      <c r="A80" s="394">
        <v>79</v>
      </c>
      <c r="B80" s="395">
        <v>24</v>
      </c>
      <c r="C80" s="395">
        <v>25</v>
      </c>
      <c r="D80" s="113" t="s">
        <v>2880</v>
      </c>
      <c r="E80" s="113" t="s">
        <v>2739</v>
      </c>
      <c r="F80" s="75">
        <v>532000</v>
      </c>
      <c r="G80" s="75">
        <v>98548.812659999996</v>
      </c>
      <c r="H80" s="75">
        <v>5.7259116319999999</v>
      </c>
      <c r="I80" s="75">
        <v>4.9936513959999997</v>
      </c>
      <c r="J80" s="113" t="s">
        <v>2883</v>
      </c>
      <c r="K80" s="113" t="s">
        <v>1476</v>
      </c>
      <c r="L80" s="113" t="s">
        <v>2616</v>
      </c>
      <c r="M80" s="113" t="s">
        <v>2617</v>
      </c>
      <c r="N80" s="113" t="s">
        <v>2738</v>
      </c>
      <c r="O80" s="44">
        <v>4</v>
      </c>
      <c r="P80" s="113" t="s">
        <v>153</v>
      </c>
    </row>
    <row r="81" spans="1:16" ht="13" customHeight="1" x14ac:dyDescent="0.15">
      <c r="A81" s="394">
        <v>80</v>
      </c>
      <c r="B81" s="395">
        <v>24</v>
      </c>
      <c r="C81" s="395">
        <v>25</v>
      </c>
      <c r="D81" s="113" t="s">
        <v>2880</v>
      </c>
      <c r="E81" s="113" t="s">
        <v>2739</v>
      </c>
      <c r="F81" s="75">
        <v>488750</v>
      </c>
      <c r="G81" s="75">
        <v>229712.5</v>
      </c>
      <c r="H81" s="75">
        <v>5.6890867700000003</v>
      </c>
      <c r="I81" s="75">
        <v>5.3611846280000002</v>
      </c>
      <c r="J81" s="113" t="s">
        <v>2794</v>
      </c>
      <c r="K81" s="113" t="s">
        <v>1476</v>
      </c>
      <c r="L81" s="113" t="s">
        <v>2616</v>
      </c>
      <c r="M81" s="113" t="s">
        <v>2617</v>
      </c>
      <c r="N81" s="113" t="s">
        <v>2738</v>
      </c>
      <c r="O81" s="44">
        <v>4</v>
      </c>
      <c r="P81" s="113" t="s">
        <v>153</v>
      </c>
    </row>
    <row r="82" spans="1:16" ht="13" customHeight="1" x14ac:dyDescent="0.15">
      <c r="A82" s="394">
        <v>81</v>
      </c>
      <c r="B82" s="395">
        <v>24</v>
      </c>
      <c r="C82" s="395">
        <v>25</v>
      </c>
      <c r="D82" s="113" t="s">
        <v>2880</v>
      </c>
      <c r="E82" s="113" t="s">
        <v>2739</v>
      </c>
      <c r="F82" s="75">
        <v>520000</v>
      </c>
      <c r="G82" s="75">
        <v>56772.903200000001</v>
      </c>
      <c r="H82" s="75">
        <v>5.7160033439999998</v>
      </c>
      <c r="I82" s="75">
        <v>4.7541411030000003</v>
      </c>
      <c r="J82" s="113" t="s">
        <v>2613</v>
      </c>
      <c r="K82" s="113" t="s">
        <v>1476</v>
      </c>
      <c r="L82" s="113" t="s">
        <v>2616</v>
      </c>
      <c r="M82" s="113" t="s">
        <v>2617</v>
      </c>
      <c r="N82" s="113" t="s">
        <v>2738</v>
      </c>
      <c r="O82" s="44">
        <v>4</v>
      </c>
      <c r="P82" s="113" t="s">
        <v>153</v>
      </c>
    </row>
    <row r="83" spans="1:16" customFormat="1" ht="13" customHeight="1" x14ac:dyDescent="0.15">
      <c r="A83" s="394">
        <v>82</v>
      </c>
      <c r="B83" s="395">
        <v>24</v>
      </c>
      <c r="C83" s="395">
        <v>25</v>
      </c>
      <c r="D83" s="113" t="s">
        <v>2880</v>
      </c>
      <c r="E83" s="113" t="s">
        <v>2603</v>
      </c>
      <c r="F83" s="75">
        <v>277651.48460000003</v>
      </c>
      <c r="G83" s="75">
        <v>63859.84145800001</v>
      </c>
      <c r="H83" s="75">
        <v>5.4435000000000002</v>
      </c>
      <c r="I83" s="75">
        <v>4.8052278360010892</v>
      </c>
      <c r="J83" s="113" t="s">
        <v>2901</v>
      </c>
      <c r="K83" s="113" t="s">
        <v>1476</v>
      </c>
      <c r="L83" s="113" t="s">
        <v>2616</v>
      </c>
      <c r="M83" s="113" t="s">
        <v>2617</v>
      </c>
      <c r="N83" s="113" t="s">
        <v>2602</v>
      </c>
      <c r="O83" s="44">
        <v>2</v>
      </c>
      <c r="P83" s="113" t="s">
        <v>153</v>
      </c>
    </row>
    <row r="84" spans="1:16" ht="13" customHeight="1" x14ac:dyDescent="0.15">
      <c r="A84" s="394">
        <v>83</v>
      </c>
      <c r="B84" s="395">
        <v>24</v>
      </c>
      <c r="C84" s="395">
        <v>25</v>
      </c>
      <c r="D84" s="113" t="s">
        <v>2880</v>
      </c>
      <c r="E84" s="113" t="s">
        <v>2603</v>
      </c>
      <c r="F84" s="75">
        <v>380000</v>
      </c>
      <c r="G84" s="75">
        <v>80333.368000000002</v>
      </c>
      <c r="H84" s="75">
        <v>5.5797835969999996</v>
      </c>
      <c r="I84" s="75">
        <v>4.9048959749999996</v>
      </c>
      <c r="J84" s="113" t="s">
        <v>2613</v>
      </c>
      <c r="K84" s="113" t="s">
        <v>1476</v>
      </c>
      <c r="L84" s="113" t="s">
        <v>2616</v>
      </c>
      <c r="M84" s="113" t="s">
        <v>2617</v>
      </c>
      <c r="N84" s="113" t="s">
        <v>2602</v>
      </c>
      <c r="O84" s="44">
        <v>2</v>
      </c>
      <c r="P84" s="113" t="s">
        <v>153</v>
      </c>
    </row>
    <row r="85" spans="1:16" ht="13" customHeight="1" x14ac:dyDescent="0.15">
      <c r="A85" s="394">
        <v>84</v>
      </c>
      <c r="B85" s="395">
        <v>24</v>
      </c>
      <c r="C85" s="395">
        <v>25</v>
      </c>
      <c r="D85" s="113" t="s">
        <v>2880</v>
      </c>
      <c r="E85" s="113" t="s">
        <v>2438</v>
      </c>
      <c r="F85" s="75">
        <v>31100</v>
      </c>
      <c r="G85" s="75">
        <v>12440</v>
      </c>
      <c r="H85" s="75">
        <v>4.4927603889999999</v>
      </c>
      <c r="I85" s="75">
        <v>4.0948203799999998</v>
      </c>
      <c r="J85" s="113" t="s">
        <v>2764</v>
      </c>
      <c r="K85" s="113" t="s">
        <v>1476</v>
      </c>
      <c r="L85" s="113" t="s">
        <v>2616</v>
      </c>
      <c r="M85" s="113" t="s">
        <v>2617</v>
      </c>
      <c r="N85" s="113" t="s">
        <v>2608</v>
      </c>
      <c r="O85" s="44">
        <v>2</v>
      </c>
      <c r="P85" s="113" t="s">
        <v>153</v>
      </c>
    </row>
    <row r="86" spans="1:16" ht="13" customHeight="1" x14ac:dyDescent="0.15">
      <c r="A86" s="394">
        <v>85</v>
      </c>
      <c r="B86" s="395">
        <v>24</v>
      </c>
      <c r="C86" s="395">
        <v>25</v>
      </c>
      <c r="D86" s="113" t="s">
        <v>2880</v>
      </c>
      <c r="E86" s="113" t="s">
        <v>2438</v>
      </c>
      <c r="F86" s="75">
        <v>35000</v>
      </c>
      <c r="G86" s="75">
        <v>11081.5677</v>
      </c>
      <c r="H86" s="75">
        <v>4.5440680440000003</v>
      </c>
      <c r="I86" s="75">
        <v>4.0446012040000001</v>
      </c>
      <c r="J86" s="113" t="s">
        <v>2613</v>
      </c>
      <c r="K86" s="113" t="s">
        <v>1476</v>
      </c>
      <c r="L86" s="113" t="s">
        <v>2616</v>
      </c>
      <c r="M86" s="113" t="s">
        <v>2617</v>
      </c>
      <c r="N86" s="113" t="s">
        <v>2608</v>
      </c>
      <c r="O86" s="44">
        <v>2</v>
      </c>
      <c r="P86" s="113" t="s">
        <v>153</v>
      </c>
    </row>
    <row r="87" spans="1:16" customFormat="1" ht="13" customHeight="1" x14ac:dyDescent="0.15">
      <c r="A87" s="394">
        <v>86</v>
      </c>
      <c r="B87" s="395">
        <v>24</v>
      </c>
      <c r="C87" s="395">
        <v>25</v>
      </c>
      <c r="D87" s="113" t="s">
        <v>2880</v>
      </c>
      <c r="E87" s="113" t="s">
        <v>2284</v>
      </c>
      <c r="F87" s="75">
        <v>204456.06589999999</v>
      </c>
      <c r="G87" s="75">
        <v>78715.585371499998</v>
      </c>
      <c r="H87" s="75">
        <v>5.3106</v>
      </c>
      <c r="I87" s="75">
        <v>4.8960607294456553</v>
      </c>
      <c r="J87" s="113" t="s">
        <v>2285</v>
      </c>
      <c r="K87" s="113" t="s">
        <v>1476</v>
      </c>
      <c r="L87" s="113" t="s">
        <v>2616</v>
      </c>
      <c r="M87" s="113" t="s">
        <v>2617</v>
      </c>
      <c r="N87" s="113" t="s">
        <v>2608</v>
      </c>
      <c r="O87" s="44">
        <v>2</v>
      </c>
      <c r="P87" s="113" t="s">
        <v>153</v>
      </c>
    </row>
    <row r="88" spans="1:16" ht="13" customHeight="1" x14ac:dyDescent="0.15">
      <c r="A88" s="394">
        <v>87</v>
      </c>
      <c r="B88" s="395">
        <v>24</v>
      </c>
      <c r="C88" s="395">
        <v>25</v>
      </c>
      <c r="D88" s="113" t="s">
        <v>2880</v>
      </c>
      <c r="E88" s="113" t="s">
        <v>2284</v>
      </c>
      <c r="F88" s="75">
        <v>170000</v>
      </c>
      <c r="G88" s="75">
        <v>28816.518100000001</v>
      </c>
      <c r="H88" s="75">
        <v>5.2304489209999998</v>
      </c>
      <c r="I88" s="75">
        <v>4.4596415040000004</v>
      </c>
      <c r="J88" s="113" t="s">
        <v>2613</v>
      </c>
      <c r="K88" s="113" t="s">
        <v>1476</v>
      </c>
      <c r="L88" s="113" t="s">
        <v>2616</v>
      </c>
      <c r="M88" s="113" t="s">
        <v>2617</v>
      </c>
      <c r="N88" s="113" t="s">
        <v>2608</v>
      </c>
      <c r="O88" s="44">
        <v>2</v>
      </c>
      <c r="P88" s="113" t="s">
        <v>153</v>
      </c>
    </row>
    <row r="89" spans="1:16" ht="13" customHeight="1" x14ac:dyDescent="0.15">
      <c r="A89" s="394">
        <v>88</v>
      </c>
      <c r="B89" s="395">
        <v>24</v>
      </c>
      <c r="C89" s="395">
        <v>25</v>
      </c>
      <c r="D89" s="113" t="s">
        <v>2880</v>
      </c>
      <c r="E89" s="113" t="s">
        <v>2158</v>
      </c>
      <c r="F89" s="75">
        <v>125000</v>
      </c>
      <c r="G89" s="75">
        <v>25414.818749999999</v>
      </c>
      <c r="H89" s="75">
        <v>5.0969100129999996</v>
      </c>
      <c r="I89" s="75">
        <v>4.4050870169999996</v>
      </c>
      <c r="J89" s="113" t="s">
        <v>2613</v>
      </c>
      <c r="K89" s="113" t="s">
        <v>1476</v>
      </c>
      <c r="L89" s="113" t="s">
        <v>2616</v>
      </c>
      <c r="M89" s="113" t="s">
        <v>2617</v>
      </c>
      <c r="N89" s="113" t="s">
        <v>2157</v>
      </c>
      <c r="O89" s="44">
        <v>0</v>
      </c>
      <c r="P89" s="113" t="s">
        <v>153</v>
      </c>
    </row>
    <row r="90" spans="1:16" ht="13" customHeight="1" x14ac:dyDescent="0.15">
      <c r="A90" s="394">
        <v>89</v>
      </c>
      <c r="B90" s="395">
        <v>24</v>
      </c>
      <c r="C90" s="395">
        <v>25</v>
      </c>
      <c r="D90" s="113" t="s">
        <v>2880</v>
      </c>
      <c r="E90" s="113" t="s">
        <v>2494</v>
      </c>
      <c r="F90" s="75">
        <v>32000</v>
      </c>
      <c r="G90" s="75">
        <v>11141.96768</v>
      </c>
      <c r="H90" s="75">
        <v>4.5051499780000004</v>
      </c>
      <c r="I90" s="75">
        <v>4.0469618939999998</v>
      </c>
      <c r="J90" s="113" t="s">
        <v>2613</v>
      </c>
      <c r="K90" s="113" t="s">
        <v>1476</v>
      </c>
      <c r="L90" s="113" t="s">
        <v>2616</v>
      </c>
      <c r="M90" s="113" t="s">
        <v>2617</v>
      </c>
      <c r="N90" s="113" t="s">
        <v>2493</v>
      </c>
      <c r="O90" s="44">
        <v>0</v>
      </c>
    </row>
    <row r="91" spans="1:16" ht="13" customHeight="1" x14ac:dyDescent="0.15">
      <c r="A91" s="394">
        <v>90</v>
      </c>
      <c r="B91" s="395">
        <v>24</v>
      </c>
      <c r="C91" s="395">
        <v>25</v>
      </c>
      <c r="D91" s="113" t="s">
        <v>2880</v>
      </c>
      <c r="E91" s="113" t="s">
        <v>2514</v>
      </c>
      <c r="F91" s="75">
        <v>53000</v>
      </c>
      <c r="G91" s="75">
        <v>12354.731949999999</v>
      </c>
      <c r="H91" s="75">
        <v>4.7242758699999996</v>
      </c>
      <c r="I91" s="75">
        <v>4.0918333269999998</v>
      </c>
      <c r="J91" s="113" t="s">
        <v>2613</v>
      </c>
      <c r="K91" s="113" t="s">
        <v>422</v>
      </c>
      <c r="L91" s="113" t="s">
        <v>2616</v>
      </c>
      <c r="M91" s="113" t="s">
        <v>2779</v>
      </c>
      <c r="N91" s="113" t="s">
        <v>2679</v>
      </c>
      <c r="O91" s="44">
        <v>0</v>
      </c>
    </row>
    <row r="92" spans="1:16" ht="13" customHeight="1" x14ac:dyDescent="0.15">
      <c r="A92" s="394">
        <v>91</v>
      </c>
      <c r="B92" s="395">
        <v>24</v>
      </c>
      <c r="C92" s="395">
        <v>25</v>
      </c>
      <c r="D92" s="113" t="s">
        <v>2880</v>
      </c>
      <c r="E92" s="113" t="s">
        <v>2515</v>
      </c>
      <c r="F92" s="75">
        <v>27000</v>
      </c>
      <c r="G92" s="75">
        <v>9157.9080599999998</v>
      </c>
      <c r="H92" s="75">
        <v>4.4313637640000003</v>
      </c>
      <c r="I92" s="75">
        <v>3.9617962790000001</v>
      </c>
      <c r="J92" s="113" t="s">
        <v>2613</v>
      </c>
      <c r="K92" s="113" t="s">
        <v>1476</v>
      </c>
      <c r="L92" s="113" t="s">
        <v>2616</v>
      </c>
      <c r="M92" s="113" t="s">
        <v>2779</v>
      </c>
      <c r="N92" s="113" t="s">
        <v>2679</v>
      </c>
      <c r="O92" s="44">
        <v>0</v>
      </c>
    </row>
    <row r="93" spans="1:16" ht="13" customHeight="1" x14ac:dyDescent="0.15">
      <c r="A93" s="394">
        <v>92</v>
      </c>
      <c r="B93" s="395">
        <v>24</v>
      </c>
      <c r="C93" s="395">
        <v>25</v>
      </c>
      <c r="D93" s="113" t="s">
        <v>2880</v>
      </c>
      <c r="E93" s="113" t="s">
        <v>2218</v>
      </c>
      <c r="F93" s="75">
        <v>850000</v>
      </c>
      <c r="G93" s="75">
        <v>129751.55650000001</v>
      </c>
      <c r="H93" s="75">
        <v>5.9294189260000003</v>
      </c>
      <c r="I93" s="75">
        <v>5.1131125759999998</v>
      </c>
      <c r="J93" s="113" t="s">
        <v>2613</v>
      </c>
      <c r="K93" s="113" t="s">
        <v>1476</v>
      </c>
      <c r="L93" s="113" t="s">
        <v>2616</v>
      </c>
      <c r="M93" s="113" t="s">
        <v>2617</v>
      </c>
      <c r="N93" s="113" t="s">
        <v>2217</v>
      </c>
      <c r="O93" s="44">
        <v>0</v>
      </c>
    </row>
    <row r="94" spans="1:16" ht="13" customHeight="1" x14ac:dyDescent="0.15">
      <c r="A94" s="394">
        <v>93</v>
      </c>
      <c r="B94" s="395">
        <v>24</v>
      </c>
      <c r="C94" s="395">
        <v>25</v>
      </c>
      <c r="D94" s="113" t="s">
        <v>2880</v>
      </c>
      <c r="E94" s="113" t="s">
        <v>2219</v>
      </c>
      <c r="F94" s="75">
        <v>526865.78969999996</v>
      </c>
      <c r="G94" s="75">
        <v>284507.52643799997</v>
      </c>
      <c r="H94" s="75">
        <v>5.7217000000000002</v>
      </c>
      <c r="I94" s="75">
        <v>5.4540937598251356</v>
      </c>
      <c r="J94" s="113" t="s">
        <v>2716</v>
      </c>
      <c r="K94" s="113" t="s">
        <v>1476</v>
      </c>
      <c r="L94" s="113" t="s">
        <v>2616</v>
      </c>
      <c r="M94" s="113" t="s">
        <v>2617</v>
      </c>
      <c r="N94" s="113" t="s">
        <v>2217</v>
      </c>
      <c r="O94" s="44">
        <v>3</v>
      </c>
    </row>
    <row r="95" spans="1:16" ht="13" customHeight="1" x14ac:dyDescent="0.15">
      <c r="A95" s="394">
        <v>94</v>
      </c>
      <c r="B95" s="395">
        <v>24</v>
      </c>
      <c r="C95" s="395">
        <v>25</v>
      </c>
      <c r="D95" s="113" t="s">
        <v>2880</v>
      </c>
      <c r="E95" s="113" t="s">
        <v>2219</v>
      </c>
      <c r="F95" s="75">
        <v>526865.78969999996</v>
      </c>
      <c r="G95" s="75">
        <v>284507.52643799997</v>
      </c>
      <c r="H95" s="75">
        <v>5.7217000000000002</v>
      </c>
      <c r="I95" s="75">
        <v>5.4540937598251356</v>
      </c>
      <c r="J95" s="113" t="s">
        <v>2716</v>
      </c>
      <c r="K95" s="113" t="s">
        <v>1476</v>
      </c>
      <c r="L95" s="113" t="s">
        <v>2616</v>
      </c>
      <c r="M95" s="113" t="s">
        <v>2617</v>
      </c>
      <c r="N95" s="113" t="s">
        <v>2217</v>
      </c>
      <c r="O95" s="44">
        <v>3</v>
      </c>
    </row>
    <row r="96" spans="1:16" ht="13" customHeight="1" x14ac:dyDescent="0.15">
      <c r="A96" s="394">
        <v>95</v>
      </c>
      <c r="B96" s="395">
        <v>24</v>
      </c>
      <c r="C96" s="395">
        <v>25</v>
      </c>
      <c r="D96" s="113" t="s">
        <v>2880</v>
      </c>
      <c r="E96" s="113" t="s">
        <v>2219</v>
      </c>
      <c r="F96" s="75">
        <v>526865.78969999996</v>
      </c>
      <c r="G96" s="75">
        <v>136985.10532199999</v>
      </c>
      <c r="H96" s="75">
        <v>5.7217000000000002</v>
      </c>
      <c r="I96" s="75">
        <v>5.1366733479729847</v>
      </c>
      <c r="J96" s="113" t="s">
        <v>2869</v>
      </c>
      <c r="K96" s="113" t="s">
        <v>1476</v>
      </c>
      <c r="L96" s="113" t="s">
        <v>2616</v>
      </c>
      <c r="M96" s="113" t="s">
        <v>2617</v>
      </c>
      <c r="N96" s="113" t="s">
        <v>2217</v>
      </c>
      <c r="O96" s="44">
        <v>3</v>
      </c>
    </row>
    <row r="97" spans="1:16" ht="13" customHeight="1" x14ac:dyDescent="0.15">
      <c r="A97" s="394">
        <v>96</v>
      </c>
      <c r="B97" s="395">
        <v>24</v>
      </c>
      <c r="C97" s="395">
        <v>25</v>
      </c>
      <c r="D97" s="113" t="s">
        <v>2880</v>
      </c>
      <c r="E97" s="113" t="s">
        <v>2221</v>
      </c>
      <c r="F97" s="75">
        <v>169000</v>
      </c>
      <c r="G97" s="75">
        <v>46708.870649999997</v>
      </c>
      <c r="H97" s="75">
        <v>5.2278867050000004</v>
      </c>
      <c r="I97" s="75">
        <v>4.6693993669999996</v>
      </c>
      <c r="J97" s="113" t="s">
        <v>2613</v>
      </c>
      <c r="K97" s="113" t="s">
        <v>1476</v>
      </c>
      <c r="L97" s="113" t="s">
        <v>2616</v>
      </c>
      <c r="M97" s="113" t="s">
        <v>2617</v>
      </c>
      <c r="N97" s="113" t="s">
        <v>2220</v>
      </c>
      <c r="O97" s="44">
        <v>0</v>
      </c>
    </row>
    <row r="98" spans="1:16" ht="13" customHeight="1" x14ac:dyDescent="0.15">
      <c r="A98" s="394">
        <v>97</v>
      </c>
      <c r="B98" s="395">
        <v>24</v>
      </c>
      <c r="C98" s="395">
        <v>25</v>
      </c>
      <c r="D98" s="113" t="s">
        <v>2880</v>
      </c>
      <c r="E98" s="113" t="s">
        <v>2407</v>
      </c>
      <c r="F98" s="75">
        <v>49602.09274</v>
      </c>
      <c r="G98" s="75">
        <v>21080.889414499998</v>
      </c>
      <c r="H98" s="75">
        <v>4.6955</v>
      </c>
      <c r="I98" s="75">
        <v>4.3238889300538359</v>
      </c>
      <c r="J98" s="113" t="s">
        <v>2408</v>
      </c>
      <c r="K98" s="113" t="s">
        <v>1476</v>
      </c>
      <c r="L98" s="113" t="s">
        <v>2616</v>
      </c>
      <c r="M98" s="113" t="s">
        <v>2617</v>
      </c>
      <c r="N98" s="113" t="s">
        <v>2406</v>
      </c>
      <c r="O98" s="44">
        <v>3</v>
      </c>
    </row>
    <row r="99" spans="1:16" ht="13" customHeight="1" x14ac:dyDescent="0.15">
      <c r="A99" s="394">
        <v>98</v>
      </c>
      <c r="B99" s="395">
        <v>24</v>
      </c>
      <c r="C99" s="395">
        <v>25</v>
      </c>
      <c r="D99" s="113" t="s">
        <v>2880</v>
      </c>
      <c r="E99" s="113" t="s">
        <v>2407</v>
      </c>
      <c r="F99" s="75">
        <v>49602.09274</v>
      </c>
      <c r="G99" s="75">
        <v>19592.826632300003</v>
      </c>
      <c r="H99" s="75">
        <v>4.6955</v>
      </c>
      <c r="I99" s="75">
        <v>4.2920970956299849</v>
      </c>
      <c r="J99" s="113" t="s">
        <v>2245</v>
      </c>
      <c r="K99" s="113" t="s">
        <v>1476</v>
      </c>
      <c r="L99" s="113" t="s">
        <v>2616</v>
      </c>
      <c r="M99" s="113" t="s">
        <v>2617</v>
      </c>
      <c r="N99" s="113" t="s">
        <v>2406</v>
      </c>
      <c r="O99" s="44">
        <v>3</v>
      </c>
    </row>
    <row r="100" spans="1:16" ht="13" customHeight="1" x14ac:dyDescent="0.15">
      <c r="A100" s="394">
        <v>99</v>
      </c>
      <c r="B100" s="395">
        <v>24</v>
      </c>
      <c r="C100" s="395">
        <v>25</v>
      </c>
      <c r="D100" s="113" t="s">
        <v>2880</v>
      </c>
      <c r="E100" s="113" t="s">
        <v>2407</v>
      </c>
      <c r="F100" s="75">
        <v>49602.09274</v>
      </c>
      <c r="G100" s="75">
        <v>20535.266394359998</v>
      </c>
      <c r="H100" s="75">
        <v>4.6955</v>
      </c>
      <c r="I100" s="75">
        <v>4.3125003411244229</v>
      </c>
      <c r="J100" s="113" t="s">
        <v>2246</v>
      </c>
      <c r="K100" s="113" t="s">
        <v>1476</v>
      </c>
      <c r="L100" s="113" t="s">
        <v>2616</v>
      </c>
      <c r="M100" s="113" t="s">
        <v>2617</v>
      </c>
      <c r="N100" s="113" t="s">
        <v>2406</v>
      </c>
      <c r="O100" s="44">
        <v>3</v>
      </c>
    </row>
    <row r="101" spans="1:16" ht="13" customHeight="1" x14ac:dyDescent="0.15">
      <c r="A101" s="394">
        <v>100</v>
      </c>
      <c r="B101" s="395">
        <v>24</v>
      </c>
      <c r="C101" s="395">
        <v>25</v>
      </c>
      <c r="D101" s="113" t="s">
        <v>2880</v>
      </c>
      <c r="E101" s="113" t="s">
        <v>2247</v>
      </c>
      <c r="F101" s="75">
        <v>61560.196859999996</v>
      </c>
      <c r="G101" s="75">
        <v>16128.77157732</v>
      </c>
      <c r="H101" s="75">
        <v>4.7892999999999999</v>
      </c>
      <c r="I101" s="75">
        <v>4.2076012912880723</v>
      </c>
      <c r="J101" s="113" t="s">
        <v>2410</v>
      </c>
      <c r="K101" s="113" t="s">
        <v>1476</v>
      </c>
      <c r="L101" s="113" t="s">
        <v>2616</v>
      </c>
      <c r="M101" s="113" t="s">
        <v>2617</v>
      </c>
      <c r="N101" s="113" t="s">
        <v>2406</v>
      </c>
      <c r="O101" s="44">
        <v>0</v>
      </c>
    </row>
    <row r="102" spans="1:16" ht="13" customHeight="1" x14ac:dyDescent="0.15">
      <c r="A102" s="394">
        <v>101</v>
      </c>
      <c r="B102" s="395">
        <v>24</v>
      </c>
      <c r="C102" s="395">
        <v>25</v>
      </c>
      <c r="D102" s="113" t="s">
        <v>2880</v>
      </c>
      <c r="E102" s="113" t="s">
        <v>2412</v>
      </c>
      <c r="F102" s="75">
        <v>21042.629079999999</v>
      </c>
      <c r="G102" s="75">
        <v>4839.8046883999996</v>
      </c>
      <c r="H102" s="75">
        <v>4.3231000000000002</v>
      </c>
      <c r="I102" s="75">
        <v>3.6848278359291995</v>
      </c>
      <c r="J102" s="113" t="s">
        <v>2851</v>
      </c>
      <c r="K102" s="113" t="s">
        <v>1476</v>
      </c>
      <c r="L102" s="113" t="s">
        <v>2616</v>
      </c>
      <c r="M102" s="113" t="s">
        <v>2779</v>
      </c>
      <c r="N102" s="113" t="s">
        <v>2411</v>
      </c>
      <c r="O102" s="44">
        <v>2</v>
      </c>
    </row>
    <row r="103" spans="1:16" ht="13" customHeight="1" x14ac:dyDescent="0.15">
      <c r="A103" s="394">
        <v>102</v>
      </c>
      <c r="B103" s="395">
        <v>24</v>
      </c>
      <c r="C103" s="395">
        <v>25</v>
      </c>
      <c r="D103" s="113" t="s">
        <v>2880</v>
      </c>
      <c r="E103" s="113" t="s">
        <v>2412</v>
      </c>
      <c r="F103" s="75">
        <v>21042.629079999999</v>
      </c>
      <c r="G103" s="75">
        <v>10100.461958399999</v>
      </c>
      <c r="H103" s="75">
        <v>4.3231000000000002</v>
      </c>
      <c r="I103" s="75">
        <v>4.0043412372871936</v>
      </c>
      <c r="J103" s="113" t="s">
        <v>2901</v>
      </c>
      <c r="K103" s="113" t="s">
        <v>1476</v>
      </c>
      <c r="L103" s="113" t="s">
        <v>2616</v>
      </c>
      <c r="M103" s="113" t="s">
        <v>2779</v>
      </c>
      <c r="N103" s="113" t="s">
        <v>2411</v>
      </c>
      <c r="O103" s="44">
        <v>2</v>
      </c>
    </row>
    <row r="104" spans="1:16" ht="13" customHeight="1" x14ac:dyDescent="0.15">
      <c r="A104" s="394">
        <v>103</v>
      </c>
      <c r="B104" s="395">
        <v>24</v>
      </c>
      <c r="C104" s="395">
        <v>25</v>
      </c>
      <c r="D104" s="113" t="s">
        <v>2880</v>
      </c>
      <c r="E104" s="113" t="s">
        <v>2413</v>
      </c>
      <c r="F104" s="75">
        <v>39450</v>
      </c>
      <c r="G104" s="75">
        <v>49044.292269999998</v>
      </c>
      <c r="H104" s="75">
        <v>4.5960470080000002</v>
      </c>
      <c r="I104" s="75">
        <v>4.690588472</v>
      </c>
      <c r="J104" s="113" t="s">
        <v>2883</v>
      </c>
      <c r="K104" s="113" t="s">
        <v>1476</v>
      </c>
      <c r="L104" s="113" t="s">
        <v>2616</v>
      </c>
      <c r="M104" s="113" t="s">
        <v>2779</v>
      </c>
      <c r="N104" s="113" t="s">
        <v>2411</v>
      </c>
      <c r="O104" s="44">
        <v>0</v>
      </c>
    </row>
    <row r="105" spans="1:16" ht="13" customHeight="1" x14ac:dyDescent="0.15">
      <c r="A105" s="394">
        <v>104</v>
      </c>
      <c r="B105" s="395">
        <v>24</v>
      </c>
      <c r="C105" s="395">
        <v>25</v>
      </c>
      <c r="D105" s="113" t="s">
        <v>2880</v>
      </c>
      <c r="E105" s="113" t="s">
        <v>2596</v>
      </c>
      <c r="F105" s="75">
        <v>8000</v>
      </c>
      <c r="G105" s="75">
        <v>4400</v>
      </c>
      <c r="H105" s="75">
        <v>3.903089987</v>
      </c>
      <c r="I105" s="75">
        <v>3.6434526759999999</v>
      </c>
      <c r="J105" s="113" t="s">
        <v>2764</v>
      </c>
      <c r="K105" s="113" t="s">
        <v>1476</v>
      </c>
      <c r="L105" s="113" t="s">
        <v>2616</v>
      </c>
      <c r="M105" s="113" t="s">
        <v>2617</v>
      </c>
      <c r="N105" s="113" t="s">
        <v>2595</v>
      </c>
      <c r="O105" s="44">
        <v>0</v>
      </c>
    </row>
    <row r="106" spans="1:16" ht="13" customHeight="1" x14ac:dyDescent="0.15">
      <c r="A106" s="394">
        <v>105</v>
      </c>
      <c r="B106" s="395">
        <v>24</v>
      </c>
      <c r="C106" s="395">
        <v>25</v>
      </c>
      <c r="D106" s="113" t="s">
        <v>2880</v>
      </c>
      <c r="E106" s="113" t="s">
        <v>2424</v>
      </c>
      <c r="F106" s="75">
        <v>62500</v>
      </c>
      <c r="G106" s="75">
        <v>20512.5</v>
      </c>
      <c r="H106" s="75">
        <v>4.795880017</v>
      </c>
      <c r="I106" s="75">
        <v>4.3120185940000004</v>
      </c>
      <c r="J106" s="113" t="s">
        <v>2883</v>
      </c>
      <c r="K106" s="113" t="s">
        <v>1476</v>
      </c>
      <c r="L106" s="113" t="s">
        <v>2616</v>
      </c>
      <c r="M106" s="113" t="s">
        <v>2617</v>
      </c>
      <c r="N106" s="113" t="s">
        <v>2595</v>
      </c>
      <c r="O106" s="44">
        <v>0</v>
      </c>
    </row>
    <row r="107" spans="1:16" ht="13" customHeight="1" x14ac:dyDescent="0.15">
      <c r="A107" s="394">
        <v>106</v>
      </c>
      <c r="B107" s="395">
        <v>24</v>
      </c>
      <c r="C107" s="395">
        <v>25</v>
      </c>
      <c r="D107" s="113" t="s">
        <v>2880</v>
      </c>
      <c r="E107" s="113" t="s">
        <v>2280</v>
      </c>
      <c r="F107" s="75">
        <v>159000</v>
      </c>
      <c r="G107" s="75">
        <v>31533.423780000001</v>
      </c>
      <c r="H107" s="75">
        <v>5.2013971239999996</v>
      </c>
      <c r="I107" s="75">
        <v>4.4987711270000004</v>
      </c>
      <c r="J107" s="113" t="s">
        <v>2613</v>
      </c>
      <c r="K107" s="113" t="s">
        <v>1476</v>
      </c>
      <c r="L107" s="113" t="s">
        <v>2616</v>
      </c>
      <c r="M107" s="113" t="s">
        <v>2779</v>
      </c>
      <c r="N107" s="113" t="s">
        <v>2847</v>
      </c>
      <c r="O107" s="44">
        <v>0</v>
      </c>
    </row>
    <row r="108" spans="1:16" ht="13" customHeight="1" x14ac:dyDescent="0.15">
      <c r="A108" s="394">
        <v>107</v>
      </c>
      <c r="B108" s="395">
        <v>24</v>
      </c>
      <c r="C108" s="395">
        <v>25</v>
      </c>
      <c r="D108" s="113" t="s">
        <v>2880</v>
      </c>
      <c r="E108" s="113" t="s">
        <v>2281</v>
      </c>
      <c r="F108" s="75">
        <v>212000</v>
      </c>
      <c r="G108" s="75">
        <v>47820.085279999999</v>
      </c>
      <c r="H108" s="75">
        <v>5.3263358609999996</v>
      </c>
      <c r="I108" s="75">
        <v>4.6796103459999996</v>
      </c>
      <c r="J108" s="113" t="s">
        <v>2613</v>
      </c>
      <c r="K108" s="113" t="s">
        <v>1476</v>
      </c>
      <c r="L108" s="113" t="s">
        <v>2616</v>
      </c>
      <c r="M108" s="113" t="s">
        <v>2779</v>
      </c>
      <c r="N108" s="113" t="s">
        <v>2847</v>
      </c>
      <c r="O108" s="44">
        <v>0</v>
      </c>
    </row>
    <row r="109" spans="1:16" ht="13" customHeight="1" x14ac:dyDescent="0.15">
      <c r="A109" s="394">
        <v>108</v>
      </c>
      <c r="B109" s="395">
        <v>24</v>
      </c>
      <c r="C109" s="395">
        <v>25</v>
      </c>
      <c r="D109" s="113" t="s">
        <v>2880</v>
      </c>
      <c r="E109" s="113" t="s">
        <v>2510</v>
      </c>
      <c r="F109" s="75">
        <v>39000</v>
      </c>
      <c r="G109" s="75">
        <v>22924.149649999999</v>
      </c>
      <c r="H109" s="75">
        <v>4.5910646069999999</v>
      </c>
      <c r="I109" s="75">
        <v>4.3602932350000003</v>
      </c>
      <c r="J109" s="113" t="s">
        <v>2883</v>
      </c>
      <c r="K109" s="113" t="s">
        <v>1476</v>
      </c>
      <c r="L109" s="113" t="s">
        <v>2616</v>
      </c>
      <c r="M109" s="113" t="s">
        <v>2779</v>
      </c>
      <c r="N109" s="113" t="s">
        <v>2509</v>
      </c>
      <c r="O109" s="44">
        <v>0</v>
      </c>
    </row>
    <row r="110" spans="1:16" ht="13" customHeight="1" x14ac:dyDescent="0.15">
      <c r="A110" s="394">
        <v>109</v>
      </c>
      <c r="B110" s="395">
        <v>24</v>
      </c>
      <c r="C110" s="395">
        <v>25</v>
      </c>
      <c r="D110" s="113" t="s">
        <v>2880</v>
      </c>
      <c r="E110" s="113" t="s">
        <v>2357</v>
      </c>
      <c r="F110" s="75">
        <v>33500</v>
      </c>
      <c r="G110" s="75">
        <v>10385</v>
      </c>
      <c r="H110" s="75">
        <v>4.5250448069999996</v>
      </c>
      <c r="I110" s="75">
        <v>4.0164065009999996</v>
      </c>
      <c r="J110" s="113" t="s">
        <v>2776</v>
      </c>
      <c r="K110" s="113" t="s">
        <v>1476</v>
      </c>
      <c r="L110" s="113" t="s">
        <v>2616</v>
      </c>
      <c r="M110" s="113" t="s">
        <v>2358</v>
      </c>
      <c r="N110" s="113" t="s">
        <v>2356</v>
      </c>
      <c r="O110" s="44">
        <v>0</v>
      </c>
    </row>
    <row r="111" spans="1:16" ht="13" customHeight="1" x14ac:dyDescent="0.15">
      <c r="A111" s="394">
        <v>110</v>
      </c>
      <c r="B111" s="395">
        <v>24</v>
      </c>
      <c r="C111" s="395">
        <v>25</v>
      </c>
      <c r="D111" s="113" t="s">
        <v>2880</v>
      </c>
      <c r="E111" s="113" t="s">
        <v>1935</v>
      </c>
      <c r="F111" s="75">
        <v>45000</v>
      </c>
      <c r="G111" s="75">
        <v>8824.8788999999997</v>
      </c>
      <c r="H111" s="75">
        <v>4.6532125139999998</v>
      </c>
      <c r="I111" s="75">
        <v>3.945708754</v>
      </c>
      <c r="J111" s="113" t="s">
        <v>2613</v>
      </c>
      <c r="K111" s="113" t="s">
        <v>1476</v>
      </c>
      <c r="L111" s="113" t="s">
        <v>2616</v>
      </c>
      <c r="M111" s="113" t="s">
        <v>2617</v>
      </c>
      <c r="N111" s="113" t="s">
        <v>2481</v>
      </c>
      <c r="O111" s="44">
        <v>0</v>
      </c>
      <c r="P111" s="113" t="s">
        <v>153</v>
      </c>
    </row>
    <row r="112" spans="1:16" ht="13" customHeight="1" x14ac:dyDescent="0.15">
      <c r="A112" s="394">
        <v>111</v>
      </c>
      <c r="B112" s="395">
        <v>24</v>
      </c>
      <c r="C112" s="395">
        <v>25</v>
      </c>
      <c r="D112" s="113" t="s">
        <v>2880</v>
      </c>
      <c r="E112" s="113" t="s">
        <v>1936</v>
      </c>
      <c r="F112" s="75">
        <v>25500</v>
      </c>
      <c r="G112" s="75">
        <v>19478.57143</v>
      </c>
      <c r="H112" s="75">
        <v>4.4065401800000004</v>
      </c>
      <c r="I112" s="75">
        <v>4.2895571019999998</v>
      </c>
      <c r="J112" s="113" t="s">
        <v>2883</v>
      </c>
      <c r="K112" s="113" t="s">
        <v>1476</v>
      </c>
      <c r="L112" s="113" t="s">
        <v>2616</v>
      </c>
      <c r="M112" s="113" t="s">
        <v>2617</v>
      </c>
      <c r="N112" s="113" t="s">
        <v>2481</v>
      </c>
      <c r="O112" s="44">
        <v>0</v>
      </c>
    </row>
    <row r="113" spans="1:16" ht="13" customHeight="1" x14ac:dyDescent="0.15">
      <c r="A113" s="394">
        <v>112</v>
      </c>
      <c r="B113" s="395">
        <v>24</v>
      </c>
      <c r="C113" s="395">
        <v>25</v>
      </c>
      <c r="D113" s="113" t="s">
        <v>2880</v>
      </c>
      <c r="E113" s="113" t="s">
        <v>1988</v>
      </c>
      <c r="F113" s="75">
        <v>90000</v>
      </c>
      <c r="G113" s="75">
        <v>30696.093000000001</v>
      </c>
      <c r="H113" s="75">
        <v>4.9542425090000002</v>
      </c>
      <c r="I113" s="75">
        <v>4.4870831019999997</v>
      </c>
      <c r="J113" s="113" t="s">
        <v>2613</v>
      </c>
      <c r="K113" s="113" t="s">
        <v>1476</v>
      </c>
      <c r="L113" s="113" t="s">
        <v>2616</v>
      </c>
      <c r="M113" s="113" t="s">
        <v>2617</v>
      </c>
      <c r="N113" s="113" t="s">
        <v>1987</v>
      </c>
      <c r="O113" s="44">
        <v>0</v>
      </c>
    </row>
    <row r="114" spans="1:16" ht="13" customHeight="1" x14ac:dyDescent="0.15">
      <c r="A114" s="394">
        <v>113</v>
      </c>
      <c r="B114" s="395">
        <v>24</v>
      </c>
      <c r="C114" s="395">
        <v>25</v>
      </c>
      <c r="D114" s="113" t="s">
        <v>2880</v>
      </c>
      <c r="E114" s="113" t="s">
        <v>1989</v>
      </c>
      <c r="F114" s="75">
        <v>35595.9018</v>
      </c>
      <c r="G114" s="75">
        <v>9966.8525040000004</v>
      </c>
      <c r="H114" s="75">
        <v>4.5514000000000001</v>
      </c>
      <c r="I114" s="75">
        <v>3.9985580313347975</v>
      </c>
      <c r="J114" s="113" t="s">
        <v>2336</v>
      </c>
      <c r="K114" s="113" t="s">
        <v>1476</v>
      </c>
      <c r="L114" s="113" t="s">
        <v>2616</v>
      </c>
      <c r="M114" s="113" t="s">
        <v>2617</v>
      </c>
      <c r="N114" s="113" t="s">
        <v>1987</v>
      </c>
      <c r="O114" s="44">
        <v>0</v>
      </c>
    </row>
    <row r="115" spans="1:16" ht="13" customHeight="1" x14ac:dyDescent="0.15">
      <c r="A115" s="394">
        <v>114</v>
      </c>
      <c r="B115" s="395">
        <v>24</v>
      </c>
      <c r="C115" s="395">
        <v>25</v>
      </c>
      <c r="D115" s="113" t="s">
        <v>2880</v>
      </c>
      <c r="E115" s="113" t="s">
        <v>2189</v>
      </c>
      <c r="F115" s="75">
        <v>260000</v>
      </c>
      <c r="G115" s="75">
        <v>61866.0406</v>
      </c>
      <c r="H115" s="75">
        <v>5.4149733480000002</v>
      </c>
      <c r="I115" s="75">
        <v>4.7914523219999996</v>
      </c>
      <c r="J115" s="113" t="s">
        <v>2613</v>
      </c>
      <c r="K115" s="113" t="s">
        <v>1476</v>
      </c>
      <c r="L115" s="113" t="s">
        <v>2616</v>
      </c>
      <c r="M115" s="113" t="s">
        <v>2617</v>
      </c>
      <c r="N115" s="113" t="s">
        <v>2188</v>
      </c>
      <c r="O115" s="44">
        <v>0</v>
      </c>
      <c r="P115" s="113" t="s">
        <v>153</v>
      </c>
    </row>
    <row r="116" spans="1:16" ht="13" customHeight="1" x14ac:dyDescent="0.15">
      <c r="A116" s="394">
        <v>115</v>
      </c>
      <c r="B116" s="395">
        <v>24</v>
      </c>
      <c r="C116" s="395">
        <v>25</v>
      </c>
      <c r="D116" s="113" t="s">
        <v>2880</v>
      </c>
      <c r="E116" s="113" t="s">
        <v>2190</v>
      </c>
      <c r="F116" s="75">
        <v>220000</v>
      </c>
      <c r="G116" s="75">
        <v>43280.720999999998</v>
      </c>
      <c r="H116" s="75">
        <v>5.3424226810000004</v>
      </c>
      <c r="I116" s="75">
        <v>4.6362944869999998</v>
      </c>
      <c r="J116" s="113" t="s">
        <v>2613</v>
      </c>
      <c r="K116" s="113" t="s">
        <v>1476</v>
      </c>
      <c r="L116" s="113" t="s">
        <v>2616</v>
      </c>
      <c r="M116" s="113" t="s">
        <v>2617</v>
      </c>
      <c r="N116" s="113" t="s">
        <v>2188</v>
      </c>
      <c r="O116" s="44">
        <v>0</v>
      </c>
      <c r="P116" s="113" t="s">
        <v>153</v>
      </c>
    </row>
    <row r="117" spans="1:16" ht="13" customHeight="1" x14ac:dyDescent="0.15">
      <c r="A117" s="394">
        <v>116</v>
      </c>
      <c r="B117" s="395">
        <v>24</v>
      </c>
      <c r="C117" s="395">
        <v>25</v>
      </c>
      <c r="D117" s="113" t="s">
        <v>2880</v>
      </c>
      <c r="E117" s="113" t="s">
        <v>2127</v>
      </c>
      <c r="F117" s="75">
        <v>4550</v>
      </c>
      <c r="G117" s="75">
        <v>5651</v>
      </c>
      <c r="H117" s="75">
        <v>3.6580113970000001</v>
      </c>
      <c r="I117" s="75">
        <v>3.752125307</v>
      </c>
      <c r="J117" s="113" t="s">
        <v>2883</v>
      </c>
      <c r="K117" s="113" t="s">
        <v>1476</v>
      </c>
      <c r="L117" s="113" t="s">
        <v>2616</v>
      </c>
      <c r="M117" s="113" t="s">
        <v>2617</v>
      </c>
      <c r="N117" s="113" t="s">
        <v>2401</v>
      </c>
      <c r="O117" s="44">
        <v>0</v>
      </c>
    </row>
    <row r="118" spans="1:16" ht="13" customHeight="1" x14ac:dyDescent="0.15">
      <c r="A118" s="394">
        <v>117</v>
      </c>
      <c r="B118" s="395">
        <v>24</v>
      </c>
      <c r="C118" s="395">
        <v>25</v>
      </c>
      <c r="D118" s="113" t="s">
        <v>2880</v>
      </c>
      <c r="E118" s="113" t="s">
        <v>2037</v>
      </c>
      <c r="F118" s="75">
        <v>5000</v>
      </c>
      <c r="G118" s="75">
        <v>3229.2485000000001</v>
      </c>
      <c r="H118" s="75">
        <v>3.698970004</v>
      </c>
      <c r="I118" s="75">
        <v>3.5091014669999998</v>
      </c>
      <c r="J118" s="113" t="s">
        <v>2613</v>
      </c>
      <c r="K118" s="113" t="s">
        <v>1476</v>
      </c>
      <c r="L118" s="113" t="s">
        <v>2616</v>
      </c>
      <c r="M118" s="113" t="s">
        <v>423</v>
      </c>
      <c r="N118" s="113" t="s">
        <v>2036</v>
      </c>
      <c r="O118" s="44">
        <v>0</v>
      </c>
    </row>
    <row r="119" spans="1:16" ht="13" customHeight="1" x14ac:dyDescent="0.15">
      <c r="A119" s="394">
        <v>118</v>
      </c>
      <c r="B119" s="395">
        <v>24</v>
      </c>
      <c r="C119" s="395">
        <v>25</v>
      </c>
      <c r="D119" s="113" t="s">
        <v>2880</v>
      </c>
      <c r="E119" s="113" t="s">
        <v>2039</v>
      </c>
      <c r="F119" s="75">
        <v>16600</v>
      </c>
      <c r="G119" s="75">
        <v>6592.8986619999996</v>
      </c>
      <c r="H119" s="75">
        <v>4.2201080879999999</v>
      </c>
      <c r="I119" s="75">
        <v>3.8190764000000001</v>
      </c>
      <c r="J119" s="113" t="s">
        <v>2613</v>
      </c>
      <c r="K119" s="113" t="s">
        <v>1476</v>
      </c>
      <c r="L119" s="113" t="s">
        <v>2616</v>
      </c>
      <c r="M119" s="113" t="s">
        <v>424</v>
      </c>
      <c r="N119" s="113" t="s">
        <v>2038</v>
      </c>
      <c r="O119" s="44">
        <v>0</v>
      </c>
    </row>
    <row r="120" spans="1:16" ht="13" customHeight="1" x14ac:dyDescent="0.15">
      <c r="A120" s="394">
        <v>119</v>
      </c>
      <c r="B120" s="395">
        <v>24</v>
      </c>
      <c r="C120" s="395">
        <v>25</v>
      </c>
      <c r="D120" s="113" t="s">
        <v>2880</v>
      </c>
      <c r="E120" s="113" t="s">
        <v>2040</v>
      </c>
      <c r="F120" s="75">
        <v>12733</v>
      </c>
      <c r="G120" s="75">
        <v>5475.19</v>
      </c>
      <c r="H120" s="75">
        <v>4.1049307390000003</v>
      </c>
      <c r="I120" s="75">
        <v>3.738399195</v>
      </c>
      <c r="J120" s="113" t="s">
        <v>2764</v>
      </c>
      <c r="K120" s="113" t="s">
        <v>1476</v>
      </c>
      <c r="L120" s="113" t="s">
        <v>2616</v>
      </c>
      <c r="M120" s="113" t="s">
        <v>2779</v>
      </c>
      <c r="N120" s="113" t="s">
        <v>2038</v>
      </c>
      <c r="O120" s="44">
        <v>0</v>
      </c>
    </row>
    <row r="121" spans="1:16" ht="13" customHeight="1" x14ac:dyDescent="0.15">
      <c r="A121" s="394">
        <v>120</v>
      </c>
      <c r="B121" s="395">
        <v>24</v>
      </c>
      <c r="C121" s="395">
        <v>25</v>
      </c>
      <c r="D121" s="113" t="s">
        <v>2880</v>
      </c>
      <c r="E121" s="113" t="s">
        <v>1882</v>
      </c>
      <c r="F121" s="75">
        <v>26000</v>
      </c>
      <c r="G121" s="75">
        <v>5714.4032399999996</v>
      </c>
      <c r="H121" s="75">
        <v>4.4149733480000002</v>
      </c>
      <c r="I121" s="75">
        <v>3.7569708830000001</v>
      </c>
      <c r="J121" s="113" t="s">
        <v>2613</v>
      </c>
      <c r="K121" s="113" t="s">
        <v>1476</v>
      </c>
      <c r="L121" s="113" t="s">
        <v>2616</v>
      </c>
      <c r="M121" s="113" t="s">
        <v>2617</v>
      </c>
      <c r="N121" s="113" t="s">
        <v>1880</v>
      </c>
      <c r="O121" s="44">
        <v>0</v>
      </c>
    </row>
    <row r="122" spans="1:16" ht="13" customHeight="1" x14ac:dyDescent="0.15">
      <c r="A122" s="394">
        <v>121</v>
      </c>
      <c r="B122" s="395">
        <v>24</v>
      </c>
      <c r="C122" s="395">
        <v>25</v>
      </c>
      <c r="D122" s="113" t="s">
        <v>2880</v>
      </c>
      <c r="E122" s="113" t="s">
        <v>1945</v>
      </c>
      <c r="F122" s="75">
        <v>13000</v>
      </c>
      <c r="G122" s="75">
        <v>4343.2295400000003</v>
      </c>
      <c r="H122" s="75">
        <v>4.1139433519999997</v>
      </c>
      <c r="I122" s="75">
        <v>3.6378127820000001</v>
      </c>
      <c r="J122" s="113" t="s">
        <v>2613</v>
      </c>
      <c r="K122" s="113" t="s">
        <v>1476</v>
      </c>
      <c r="L122" s="113" t="s">
        <v>323</v>
      </c>
      <c r="M122" s="113" t="s">
        <v>2617</v>
      </c>
      <c r="N122" s="113" t="s">
        <v>1944</v>
      </c>
      <c r="O122" s="44">
        <v>0</v>
      </c>
      <c r="P122" s="113" t="s">
        <v>153</v>
      </c>
    </row>
    <row r="123" spans="1:16" ht="13" customHeight="1" x14ac:dyDescent="0.15">
      <c r="A123" s="394">
        <v>122</v>
      </c>
      <c r="B123" s="395">
        <v>24</v>
      </c>
      <c r="C123" s="395">
        <v>25</v>
      </c>
      <c r="D123" s="113" t="s">
        <v>2880</v>
      </c>
      <c r="E123" s="113" t="s">
        <v>1778</v>
      </c>
      <c r="F123" s="75">
        <v>162000</v>
      </c>
      <c r="G123" s="75">
        <v>40780.509480000001</v>
      </c>
      <c r="H123" s="75">
        <v>5.209515015</v>
      </c>
      <c r="I123" s="75">
        <v>4.6104526469999998</v>
      </c>
      <c r="J123" s="113" t="s">
        <v>2613</v>
      </c>
      <c r="K123" s="113" t="s">
        <v>1476</v>
      </c>
      <c r="L123" s="113" t="s">
        <v>2616</v>
      </c>
      <c r="M123" s="113" t="s">
        <v>2617</v>
      </c>
      <c r="N123" s="113" t="s">
        <v>6151</v>
      </c>
      <c r="O123" s="44">
        <v>0</v>
      </c>
      <c r="P123" s="113" t="s">
        <v>153</v>
      </c>
    </row>
    <row r="124" spans="1:16" ht="13" customHeight="1" x14ac:dyDescent="0.15">
      <c r="A124" s="394">
        <v>123</v>
      </c>
      <c r="B124" s="395">
        <v>24</v>
      </c>
      <c r="C124" s="395">
        <v>25</v>
      </c>
      <c r="D124" s="113" t="s">
        <v>2880</v>
      </c>
      <c r="E124" s="113" t="s">
        <v>1779</v>
      </c>
      <c r="F124" s="75">
        <v>147808.7009</v>
      </c>
      <c r="G124" s="75">
        <v>37247.792626800001</v>
      </c>
      <c r="H124" s="75">
        <v>5.1696999999999997</v>
      </c>
      <c r="I124" s="75">
        <v>4.5711005407512815</v>
      </c>
      <c r="J124" s="113" t="s">
        <v>1780</v>
      </c>
      <c r="K124" s="113" t="s">
        <v>1476</v>
      </c>
      <c r="L124" s="113" t="s">
        <v>2616</v>
      </c>
      <c r="M124" s="113" t="s">
        <v>2617</v>
      </c>
      <c r="N124" s="113" t="s">
        <v>6151</v>
      </c>
      <c r="O124" s="44">
        <v>0</v>
      </c>
    </row>
    <row r="125" spans="1:16" ht="13" customHeight="1" x14ac:dyDescent="0.15">
      <c r="A125" s="394">
        <v>124</v>
      </c>
      <c r="B125" s="395">
        <v>24</v>
      </c>
      <c r="C125" s="395">
        <v>25</v>
      </c>
      <c r="D125" s="113" t="s">
        <v>2880</v>
      </c>
      <c r="E125" s="113" t="s">
        <v>1805</v>
      </c>
      <c r="F125" s="75">
        <v>13000</v>
      </c>
      <c r="G125" s="75">
        <v>4403.3151500000004</v>
      </c>
      <c r="H125" s="75">
        <v>4.1139433519999997</v>
      </c>
      <c r="I125" s="75">
        <v>3.643779769</v>
      </c>
      <c r="J125" s="113" t="s">
        <v>2613</v>
      </c>
      <c r="K125" s="113" t="s">
        <v>1476</v>
      </c>
      <c r="L125" s="113" t="s">
        <v>2616</v>
      </c>
      <c r="M125" s="113" t="s">
        <v>2617</v>
      </c>
      <c r="N125" s="113" t="s">
        <v>1804</v>
      </c>
      <c r="O125" s="44">
        <v>0</v>
      </c>
      <c r="P125" s="113" t="s">
        <v>153</v>
      </c>
    </row>
    <row r="126" spans="1:16" ht="13" customHeight="1" x14ac:dyDescent="0.15">
      <c r="A126" s="394">
        <v>125</v>
      </c>
      <c r="B126" s="395">
        <v>24</v>
      </c>
      <c r="C126" s="395">
        <v>25</v>
      </c>
      <c r="D126" s="113" t="s">
        <v>2880</v>
      </c>
      <c r="E126" s="113" t="s">
        <v>1807</v>
      </c>
      <c r="F126" s="75">
        <v>227143.33609999999</v>
      </c>
      <c r="G126" s="75">
        <v>49971.533941999995</v>
      </c>
      <c r="H126" s="75">
        <v>5.3563000000000001</v>
      </c>
      <c r="I126" s="75">
        <v>4.6987226808878813</v>
      </c>
      <c r="J126" s="113" t="s">
        <v>2170</v>
      </c>
      <c r="K126" s="113" t="s">
        <v>1476</v>
      </c>
      <c r="L126" s="113" t="s">
        <v>2616</v>
      </c>
      <c r="M126" s="113" t="s">
        <v>2617</v>
      </c>
      <c r="N126" s="113" t="s">
        <v>1806</v>
      </c>
      <c r="O126" s="44">
        <v>0</v>
      </c>
    </row>
    <row r="127" spans="1:16" ht="13" customHeight="1" x14ac:dyDescent="0.15">
      <c r="A127" s="394">
        <v>126</v>
      </c>
      <c r="B127" s="395">
        <v>24</v>
      </c>
      <c r="C127" s="395">
        <v>25</v>
      </c>
      <c r="D127" s="113" t="s">
        <v>2880</v>
      </c>
      <c r="E127" s="113" t="s">
        <v>2171</v>
      </c>
      <c r="F127" s="75">
        <v>34641.7641</v>
      </c>
      <c r="G127" s="75">
        <v>11951.408614499998</v>
      </c>
      <c r="H127" s="75">
        <v>4.5396000000000001</v>
      </c>
      <c r="I127" s="75">
        <v>4.0774190950290832</v>
      </c>
      <c r="J127" s="113" t="s">
        <v>2172</v>
      </c>
      <c r="K127" s="113" t="s">
        <v>1476</v>
      </c>
      <c r="L127" s="113" t="s">
        <v>2616</v>
      </c>
      <c r="M127" s="113" t="s">
        <v>2617</v>
      </c>
      <c r="N127" s="113" t="s">
        <v>2666</v>
      </c>
      <c r="O127" s="44">
        <v>0</v>
      </c>
    </row>
    <row r="128" spans="1:16" ht="13" customHeight="1" x14ac:dyDescent="0.15">
      <c r="A128" s="394">
        <v>127</v>
      </c>
      <c r="B128" s="395">
        <v>24</v>
      </c>
      <c r="C128" s="395">
        <v>25</v>
      </c>
      <c r="D128" s="113" t="s">
        <v>2880</v>
      </c>
      <c r="E128" s="113" t="s">
        <v>2173</v>
      </c>
      <c r="F128" s="75">
        <v>50000</v>
      </c>
      <c r="G128" s="75">
        <v>11203.063</v>
      </c>
      <c r="H128" s="75">
        <v>4.6989700040000004</v>
      </c>
      <c r="I128" s="75">
        <v>4.0493367779999998</v>
      </c>
      <c r="J128" s="113" t="s">
        <v>2613</v>
      </c>
      <c r="K128" s="113" t="s">
        <v>1476</v>
      </c>
      <c r="L128" s="113" t="s">
        <v>2616</v>
      </c>
      <c r="M128" s="113" t="s">
        <v>2617</v>
      </c>
      <c r="N128" s="113" t="s">
        <v>2666</v>
      </c>
      <c r="O128" s="44">
        <v>0</v>
      </c>
    </row>
    <row r="129" spans="1:16" ht="13" customHeight="1" x14ac:dyDescent="0.15">
      <c r="A129" s="394">
        <v>128</v>
      </c>
      <c r="B129" s="395">
        <v>24</v>
      </c>
      <c r="C129" s="395">
        <v>25</v>
      </c>
      <c r="D129" s="113" t="s">
        <v>2880</v>
      </c>
      <c r="E129" s="113" t="s">
        <v>1517</v>
      </c>
      <c r="F129" s="75">
        <v>19032.682379999998</v>
      </c>
      <c r="G129" s="75">
        <v>23790.852974999998</v>
      </c>
      <c r="H129" s="75">
        <v>4.2794999999999996</v>
      </c>
      <c r="I129" s="75">
        <v>4.3764100131047261</v>
      </c>
      <c r="J129" s="113" t="s">
        <v>2773</v>
      </c>
      <c r="K129" s="113" t="s">
        <v>1476</v>
      </c>
      <c r="L129" s="113" t="s">
        <v>2616</v>
      </c>
      <c r="M129" s="113" t="s">
        <v>2358</v>
      </c>
      <c r="N129" s="113" t="s">
        <v>1516</v>
      </c>
      <c r="O129" s="44">
        <v>0</v>
      </c>
    </row>
    <row r="130" spans="1:16" ht="13" customHeight="1" x14ac:dyDescent="0.15">
      <c r="A130" s="394">
        <v>129</v>
      </c>
      <c r="B130" s="395">
        <v>24</v>
      </c>
      <c r="C130" s="395">
        <v>25</v>
      </c>
      <c r="D130" s="113" t="s">
        <v>2880</v>
      </c>
      <c r="E130" s="113" t="s">
        <v>1553</v>
      </c>
      <c r="F130" s="75">
        <v>57000</v>
      </c>
      <c r="G130" s="75">
        <v>25478.25216</v>
      </c>
      <c r="H130" s="75">
        <v>4.7558748560000002</v>
      </c>
      <c r="I130" s="75">
        <v>4.4061696320000001</v>
      </c>
      <c r="J130" s="113" t="s">
        <v>2613</v>
      </c>
      <c r="K130" s="113" t="s">
        <v>1476</v>
      </c>
      <c r="L130" s="113" t="s">
        <v>2616</v>
      </c>
      <c r="M130" s="113" t="s">
        <v>324</v>
      </c>
      <c r="N130" s="113" t="s">
        <v>1552</v>
      </c>
      <c r="O130" s="44">
        <v>0</v>
      </c>
      <c r="P130" s="113" t="s">
        <v>153</v>
      </c>
    </row>
    <row r="131" spans="1:16" ht="13" customHeight="1" x14ac:dyDescent="0.15">
      <c r="A131" s="394">
        <v>130</v>
      </c>
      <c r="B131" s="395">
        <v>24</v>
      </c>
      <c r="C131" s="395">
        <v>25</v>
      </c>
      <c r="D131" s="113" t="s">
        <v>2880</v>
      </c>
      <c r="E131" s="113" t="s">
        <v>1639</v>
      </c>
      <c r="F131" s="75">
        <v>70000</v>
      </c>
      <c r="G131" s="75">
        <v>31829.984899999999</v>
      </c>
      <c r="H131" s="75">
        <v>4.8450980399999999</v>
      </c>
      <c r="I131" s="75">
        <v>4.5028364329999997</v>
      </c>
      <c r="J131" s="113" t="s">
        <v>2613</v>
      </c>
      <c r="K131" s="113" t="s">
        <v>1476</v>
      </c>
      <c r="L131" s="113" t="s">
        <v>2616</v>
      </c>
      <c r="M131" s="113" t="s">
        <v>324</v>
      </c>
      <c r="N131" s="113" t="s">
        <v>1638</v>
      </c>
      <c r="O131" s="44">
        <v>0</v>
      </c>
      <c r="P131" s="113" t="s">
        <v>153</v>
      </c>
    </row>
    <row r="132" spans="1:16" ht="13" customHeight="1" x14ac:dyDescent="0.15">
      <c r="A132" s="394">
        <v>131</v>
      </c>
      <c r="B132" s="395">
        <v>24</v>
      </c>
      <c r="C132" s="395">
        <v>25</v>
      </c>
      <c r="D132" s="113" t="s">
        <v>2880</v>
      </c>
      <c r="E132" s="113" t="s">
        <v>1827</v>
      </c>
      <c r="F132" s="75">
        <v>8200</v>
      </c>
      <c r="G132" s="75">
        <v>3854</v>
      </c>
      <c r="H132" s="75">
        <v>3.9138138520000001</v>
      </c>
      <c r="I132" s="75">
        <v>3.58591171</v>
      </c>
      <c r="J132" s="113" t="s">
        <v>2764</v>
      </c>
      <c r="K132" s="113" t="s">
        <v>325</v>
      </c>
      <c r="L132" s="113" t="s">
        <v>2616</v>
      </c>
      <c r="M132" s="113" t="s">
        <v>2779</v>
      </c>
      <c r="N132" s="113" t="s">
        <v>1826</v>
      </c>
      <c r="O132" s="44">
        <v>0</v>
      </c>
    </row>
    <row r="133" spans="1:16" ht="13" customHeight="1" x14ac:dyDescent="0.15">
      <c r="A133" s="394">
        <v>132</v>
      </c>
      <c r="B133" s="395">
        <v>24</v>
      </c>
      <c r="C133" s="395">
        <v>25</v>
      </c>
      <c r="D133" s="113" t="s">
        <v>2880</v>
      </c>
      <c r="E133" s="113" t="s">
        <v>1829</v>
      </c>
      <c r="F133" s="75">
        <v>11000</v>
      </c>
      <c r="G133" s="75">
        <v>4149.3874400000004</v>
      </c>
      <c r="H133" s="75">
        <v>4.0413926849999999</v>
      </c>
      <c r="I133" s="75">
        <v>3.6179839880000002</v>
      </c>
      <c r="J133" s="113" t="s">
        <v>2613</v>
      </c>
      <c r="K133" s="113" t="s">
        <v>1476</v>
      </c>
      <c r="L133" s="113" t="s">
        <v>2616</v>
      </c>
      <c r="M133" s="113" t="s">
        <v>2617</v>
      </c>
      <c r="N133" s="113" t="s">
        <v>1828</v>
      </c>
      <c r="O133" s="44">
        <v>0</v>
      </c>
      <c r="P133" s="113" t="s">
        <v>153</v>
      </c>
    </row>
    <row r="134" spans="1:16" ht="13" customHeight="1" x14ac:dyDescent="0.15">
      <c r="A134" s="394">
        <v>133</v>
      </c>
      <c r="B134" s="395">
        <v>24</v>
      </c>
      <c r="C134" s="395">
        <v>25</v>
      </c>
      <c r="D134" s="113" t="s">
        <v>2880</v>
      </c>
      <c r="E134" s="113" t="s">
        <v>1830</v>
      </c>
      <c r="F134" s="75">
        <v>9200</v>
      </c>
      <c r="G134" s="75">
        <v>3108.6110920000001</v>
      </c>
      <c r="H134" s="75">
        <v>3.963787827</v>
      </c>
      <c r="I134" s="75">
        <v>3.4925663920000001</v>
      </c>
      <c r="J134" s="113" t="s">
        <v>2613</v>
      </c>
      <c r="K134" s="113" t="s">
        <v>1476</v>
      </c>
      <c r="L134" s="113" t="s">
        <v>2616</v>
      </c>
      <c r="M134" s="113" t="s">
        <v>2617</v>
      </c>
      <c r="N134" s="113" t="s">
        <v>1828</v>
      </c>
      <c r="O134" s="44">
        <v>0</v>
      </c>
      <c r="P134" s="113" t="s">
        <v>153</v>
      </c>
    </row>
    <row r="135" spans="1:16" ht="13" customHeight="1" x14ac:dyDescent="0.15">
      <c r="A135" s="394">
        <v>134</v>
      </c>
      <c r="B135" s="395">
        <v>24</v>
      </c>
      <c r="C135" s="395">
        <v>25</v>
      </c>
      <c r="D135" s="113" t="s">
        <v>2880</v>
      </c>
      <c r="E135" s="113" t="s">
        <v>1835</v>
      </c>
      <c r="F135" s="75">
        <v>29300</v>
      </c>
      <c r="G135" s="75">
        <v>9962</v>
      </c>
      <c r="H135" s="75">
        <v>4.4668676200000004</v>
      </c>
      <c r="I135" s="75">
        <v>3.9983465370000002</v>
      </c>
      <c r="J135" s="113" t="s">
        <v>2764</v>
      </c>
      <c r="K135" s="113" t="s">
        <v>1476</v>
      </c>
      <c r="L135" s="113" t="s">
        <v>2616</v>
      </c>
      <c r="M135" s="113" t="s">
        <v>2617</v>
      </c>
      <c r="N135" s="113" t="s">
        <v>1834</v>
      </c>
      <c r="O135" s="44">
        <v>0</v>
      </c>
    </row>
    <row r="136" spans="1:16" ht="13" customHeight="1" x14ac:dyDescent="0.15">
      <c r="A136" s="394">
        <v>135</v>
      </c>
      <c r="B136" s="395">
        <v>24</v>
      </c>
      <c r="C136" s="395">
        <v>25</v>
      </c>
      <c r="D136" s="113" t="s">
        <v>2880</v>
      </c>
      <c r="E136" s="113" t="s">
        <v>1836</v>
      </c>
      <c r="F136" s="75">
        <v>40000</v>
      </c>
      <c r="G136" s="75">
        <v>7760.3620000000001</v>
      </c>
      <c r="H136" s="75">
        <v>4.602059991</v>
      </c>
      <c r="I136" s="75">
        <v>3.8898819800000002</v>
      </c>
      <c r="J136" s="113" t="s">
        <v>2613</v>
      </c>
      <c r="K136" s="113" t="s">
        <v>1476</v>
      </c>
      <c r="L136" s="113" t="s">
        <v>2616</v>
      </c>
      <c r="M136" s="113" t="s">
        <v>2617</v>
      </c>
      <c r="N136" s="113" t="s">
        <v>1834</v>
      </c>
      <c r="O136" s="44">
        <v>0</v>
      </c>
    </row>
    <row r="137" spans="1:16" customFormat="1" ht="13" customHeight="1" x14ac:dyDescent="0.15">
      <c r="A137" s="394">
        <v>136</v>
      </c>
      <c r="B137" s="395">
        <v>24</v>
      </c>
      <c r="C137" s="395">
        <v>25</v>
      </c>
      <c r="D137" s="113" t="s">
        <v>2880</v>
      </c>
      <c r="E137" s="113" t="s">
        <v>1585</v>
      </c>
      <c r="F137" s="75">
        <v>23999.378769999999</v>
      </c>
      <c r="G137" s="75">
        <v>5903.8471774199998</v>
      </c>
      <c r="H137" s="75">
        <v>4.3802000000000003</v>
      </c>
      <c r="I137" s="75">
        <v>3.7711351071377832</v>
      </c>
      <c r="J137" s="113" t="s">
        <v>2410</v>
      </c>
      <c r="K137" s="113" t="s">
        <v>1476</v>
      </c>
      <c r="L137" s="113" t="s">
        <v>2616</v>
      </c>
      <c r="M137" s="113" t="s">
        <v>2617</v>
      </c>
      <c r="N137" s="113" t="s">
        <v>1748</v>
      </c>
      <c r="O137" s="44">
        <v>0</v>
      </c>
      <c r="P137" s="113"/>
    </row>
    <row r="138" spans="1:16" ht="13" customHeight="1" x14ac:dyDescent="0.15">
      <c r="A138" s="394">
        <v>137</v>
      </c>
      <c r="B138" s="395">
        <v>24</v>
      </c>
      <c r="C138" s="395">
        <v>25</v>
      </c>
      <c r="D138" s="113" t="s">
        <v>2880</v>
      </c>
      <c r="E138" s="113" t="s">
        <v>1446</v>
      </c>
      <c r="F138" s="75">
        <v>29000</v>
      </c>
      <c r="G138" s="75">
        <v>24196.875</v>
      </c>
      <c r="H138" s="75">
        <v>4.4623979980000001</v>
      </c>
      <c r="I138" s="75">
        <v>4.3837592809999997</v>
      </c>
      <c r="J138" s="113" t="s">
        <v>2883</v>
      </c>
      <c r="K138" s="113" t="s">
        <v>1476</v>
      </c>
      <c r="L138" s="113" t="s">
        <v>2616</v>
      </c>
      <c r="M138" s="113" t="s">
        <v>2617</v>
      </c>
      <c r="N138" s="113" t="s">
        <v>1445</v>
      </c>
      <c r="O138" s="44">
        <v>0</v>
      </c>
    </row>
    <row r="139" spans="1:16" ht="13" customHeight="1" x14ac:dyDescent="0.15">
      <c r="A139" s="394">
        <v>138</v>
      </c>
      <c r="B139" s="395">
        <v>24</v>
      </c>
      <c r="C139" s="395">
        <v>25</v>
      </c>
      <c r="D139" s="113" t="s">
        <v>2880</v>
      </c>
      <c r="E139" s="113" t="s">
        <v>1620</v>
      </c>
      <c r="F139" s="75">
        <v>12900</v>
      </c>
      <c r="G139" s="75">
        <v>4650.2668199999998</v>
      </c>
      <c r="H139" s="75">
        <v>4.1105897100000002</v>
      </c>
      <c r="I139" s="75">
        <v>3.6674778720000001</v>
      </c>
      <c r="J139" s="113" t="s">
        <v>2613</v>
      </c>
      <c r="K139" s="113" t="s">
        <v>1476</v>
      </c>
      <c r="L139" s="113" t="s">
        <v>2616</v>
      </c>
      <c r="M139" s="113" t="s">
        <v>2617</v>
      </c>
      <c r="N139" s="113" t="s">
        <v>1619</v>
      </c>
      <c r="O139" s="44">
        <v>0</v>
      </c>
      <c r="P139" s="113" t="s">
        <v>153</v>
      </c>
    </row>
    <row r="140" spans="1:16" ht="13" customHeight="1" x14ac:dyDescent="0.15">
      <c r="A140" s="394">
        <v>139</v>
      </c>
      <c r="B140" s="395">
        <v>24</v>
      </c>
      <c r="C140" s="395">
        <v>25</v>
      </c>
      <c r="D140" s="113" t="s">
        <v>2880</v>
      </c>
      <c r="E140" s="113" t="s">
        <v>1620</v>
      </c>
      <c r="F140" s="75">
        <v>16993</v>
      </c>
      <c r="G140" s="75">
        <v>9176.2199999999993</v>
      </c>
      <c r="H140" s="75">
        <v>4.2302700570000003</v>
      </c>
      <c r="I140" s="75">
        <v>3.9626638170000001</v>
      </c>
      <c r="J140" s="113" t="s">
        <v>2764</v>
      </c>
      <c r="K140" s="113" t="s">
        <v>1476</v>
      </c>
      <c r="L140" s="113" t="s">
        <v>2616</v>
      </c>
      <c r="M140" s="113" t="s">
        <v>2617</v>
      </c>
      <c r="N140" s="113" t="s">
        <v>1619</v>
      </c>
      <c r="O140" s="44">
        <v>0</v>
      </c>
      <c r="P140" s="113" t="s">
        <v>153</v>
      </c>
    </row>
    <row r="141" spans="1:16" customFormat="1" ht="13" customHeight="1" x14ac:dyDescent="0.15">
      <c r="A141" s="394">
        <v>140</v>
      </c>
      <c r="B141" s="395">
        <v>24</v>
      </c>
      <c r="C141" s="395">
        <v>25</v>
      </c>
      <c r="D141" s="113" t="s">
        <v>2880</v>
      </c>
      <c r="E141" s="113" t="s">
        <v>1543</v>
      </c>
      <c r="F141" s="75">
        <v>31038.448189999999</v>
      </c>
      <c r="G141" s="75">
        <v>26072.296479599998</v>
      </c>
      <c r="H141" s="75">
        <v>4.4919000000000002</v>
      </c>
      <c r="I141" s="75">
        <v>4.4161792860395588</v>
      </c>
      <c r="J141" s="113" t="s">
        <v>2773</v>
      </c>
      <c r="K141" s="113" t="s">
        <v>1476</v>
      </c>
      <c r="L141" s="113" t="s">
        <v>2616</v>
      </c>
      <c r="M141" s="113" t="s">
        <v>2358</v>
      </c>
      <c r="N141" s="113" t="s">
        <v>1542</v>
      </c>
      <c r="O141" s="44">
        <v>0</v>
      </c>
      <c r="P141" s="113"/>
    </row>
    <row r="142" spans="1:16" ht="13" customHeight="1" x14ac:dyDescent="0.15">
      <c r="A142" s="394">
        <v>141</v>
      </c>
      <c r="B142" s="395">
        <v>24</v>
      </c>
      <c r="C142" s="395">
        <v>25</v>
      </c>
      <c r="D142" s="113" t="s">
        <v>2880</v>
      </c>
      <c r="E142" s="113" t="s">
        <v>1544</v>
      </c>
      <c r="F142" s="75">
        <v>19000</v>
      </c>
      <c r="G142" s="75">
        <v>7790</v>
      </c>
      <c r="H142" s="75">
        <v>4.278753601</v>
      </c>
      <c r="I142" s="75">
        <v>3.8915374580000002</v>
      </c>
      <c r="J142" s="113" t="s">
        <v>2776</v>
      </c>
      <c r="K142" s="113" t="s">
        <v>1476</v>
      </c>
      <c r="L142" s="113" t="s">
        <v>2616</v>
      </c>
      <c r="M142" s="113" t="s">
        <v>2358</v>
      </c>
      <c r="N142" s="113" t="s">
        <v>1542</v>
      </c>
      <c r="O142" s="44">
        <v>0</v>
      </c>
    </row>
    <row r="143" spans="1:16" ht="13" customHeight="1" x14ac:dyDescent="0.15">
      <c r="A143" s="394">
        <v>142</v>
      </c>
      <c r="B143" s="395">
        <v>24</v>
      </c>
      <c r="C143" s="395">
        <v>25</v>
      </c>
      <c r="D143" s="113" t="s">
        <v>2880</v>
      </c>
      <c r="E143" s="113" t="s">
        <v>1548</v>
      </c>
      <c r="F143" s="75">
        <v>27000</v>
      </c>
      <c r="G143" s="75">
        <v>10839.17079</v>
      </c>
      <c r="H143" s="75">
        <v>4.4313637640000003</v>
      </c>
      <c r="I143" s="75">
        <v>4.034996059</v>
      </c>
      <c r="J143" s="113" t="s">
        <v>2613</v>
      </c>
      <c r="K143" s="113" t="s">
        <v>1476</v>
      </c>
      <c r="L143" s="113" t="s">
        <v>2616</v>
      </c>
      <c r="M143" s="113" t="s">
        <v>2617</v>
      </c>
      <c r="N143" s="113" t="s">
        <v>1415</v>
      </c>
      <c r="O143" s="44">
        <v>0</v>
      </c>
    </row>
    <row r="144" spans="1:16" ht="13" customHeight="1" x14ac:dyDescent="0.15">
      <c r="A144" s="394">
        <v>143</v>
      </c>
      <c r="B144" s="395">
        <v>24</v>
      </c>
      <c r="C144" s="395">
        <v>25</v>
      </c>
      <c r="D144" s="113" t="s">
        <v>2880</v>
      </c>
      <c r="E144" s="113" t="s">
        <v>1555</v>
      </c>
      <c r="F144" s="75">
        <v>58000</v>
      </c>
      <c r="G144" s="75">
        <v>14021.74302</v>
      </c>
      <c r="H144" s="75">
        <v>4.7634279939999997</v>
      </c>
      <c r="I144" s="75">
        <v>4.1468020030000003</v>
      </c>
      <c r="J144" s="113" t="s">
        <v>2613</v>
      </c>
      <c r="K144" s="113" t="s">
        <v>1476</v>
      </c>
      <c r="L144" s="113" t="s">
        <v>2616</v>
      </c>
      <c r="M144" s="113" t="s">
        <v>2617</v>
      </c>
      <c r="N144" s="113" t="s">
        <v>2608</v>
      </c>
      <c r="O144" s="44">
        <v>0</v>
      </c>
    </row>
    <row r="145" spans="1:16" ht="13" customHeight="1" x14ac:dyDescent="0.15">
      <c r="A145" s="394">
        <v>144</v>
      </c>
      <c r="B145" s="395">
        <v>24</v>
      </c>
      <c r="C145" s="395">
        <v>25</v>
      </c>
      <c r="D145" s="113" t="s">
        <v>2880</v>
      </c>
      <c r="E145" s="113" t="s">
        <v>1338</v>
      </c>
      <c r="F145" s="75">
        <v>1460</v>
      </c>
      <c r="G145" s="75">
        <v>759.2</v>
      </c>
      <c r="H145" s="75">
        <v>3.1643528559999998</v>
      </c>
      <c r="I145" s="75">
        <v>2.880356199</v>
      </c>
      <c r="J145" s="113" t="s">
        <v>2764</v>
      </c>
      <c r="K145" s="113" t="s">
        <v>1476</v>
      </c>
      <c r="L145" s="113" t="s">
        <v>323</v>
      </c>
      <c r="M145" s="113" t="s">
        <v>1600</v>
      </c>
      <c r="N145" s="113" t="s">
        <v>1556</v>
      </c>
      <c r="O145" s="44">
        <v>0</v>
      </c>
    </row>
    <row r="146" spans="1:16" ht="13" customHeight="1" x14ac:dyDescent="0.15">
      <c r="A146" s="394">
        <v>145</v>
      </c>
      <c r="B146" s="395">
        <v>24</v>
      </c>
      <c r="C146" s="395">
        <v>26</v>
      </c>
      <c r="D146" s="113" t="s">
        <v>2880</v>
      </c>
      <c r="E146" s="113" t="s">
        <v>2882</v>
      </c>
      <c r="F146" s="75">
        <v>60000</v>
      </c>
      <c r="G146" s="75">
        <v>3828.3960000000002</v>
      </c>
      <c r="H146" s="75">
        <v>4.7781512499999996</v>
      </c>
      <c r="I146" s="75">
        <v>3.5830168539999998</v>
      </c>
      <c r="J146" s="113" t="s">
        <v>2883</v>
      </c>
      <c r="K146" s="113" t="s">
        <v>1476</v>
      </c>
      <c r="L146" s="113" t="s">
        <v>2611</v>
      </c>
      <c r="M146" s="113" t="s">
        <v>2612</v>
      </c>
      <c r="N146" s="113" t="s">
        <v>2881</v>
      </c>
      <c r="O146" s="44">
        <v>2</v>
      </c>
      <c r="P146" s="113" t="s">
        <v>153</v>
      </c>
    </row>
    <row r="147" spans="1:16" ht="13" customHeight="1" x14ac:dyDescent="0.15">
      <c r="A147" s="394">
        <v>146</v>
      </c>
      <c r="B147" s="395">
        <v>24</v>
      </c>
      <c r="C147" s="395">
        <v>26</v>
      </c>
      <c r="D147" s="113" t="s">
        <v>2880</v>
      </c>
      <c r="E147" s="113" t="s">
        <v>2882</v>
      </c>
      <c r="F147" s="75">
        <v>43000</v>
      </c>
      <c r="G147" s="75">
        <v>15962.721439999999</v>
      </c>
      <c r="H147" s="75">
        <v>4.6334684560000001</v>
      </c>
      <c r="I147" s="75">
        <v>4.2031069350000001</v>
      </c>
      <c r="J147" s="113" t="s">
        <v>2613</v>
      </c>
      <c r="K147" s="113" t="s">
        <v>1476</v>
      </c>
      <c r="L147" s="113" t="s">
        <v>2611</v>
      </c>
      <c r="M147" s="113" t="s">
        <v>2612</v>
      </c>
      <c r="N147" s="113" t="s">
        <v>2881</v>
      </c>
      <c r="O147" s="44">
        <v>2</v>
      </c>
      <c r="P147" s="113" t="s">
        <v>153</v>
      </c>
    </row>
    <row r="148" spans="1:16" ht="13" customHeight="1" x14ac:dyDescent="0.15">
      <c r="A148" s="394">
        <v>147</v>
      </c>
      <c r="B148" s="395">
        <v>24</v>
      </c>
      <c r="C148" s="395">
        <v>26</v>
      </c>
      <c r="D148" s="113" t="s">
        <v>2880</v>
      </c>
      <c r="E148" s="113" t="s">
        <v>2795</v>
      </c>
      <c r="F148" s="75">
        <v>49385.561959999999</v>
      </c>
      <c r="G148" s="75">
        <v>10864.823631199999</v>
      </c>
      <c r="H148" s="75">
        <v>4.6936</v>
      </c>
      <c r="I148" s="75">
        <v>4.0360226808067221</v>
      </c>
      <c r="J148" s="113" t="s">
        <v>2910</v>
      </c>
      <c r="K148" s="113" t="s">
        <v>1476</v>
      </c>
      <c r="L148" s="113" t="s">
        <v>2611</v>
      </c>
      <c r="M148" s="113" t="s">
        <v>3048</v>
      </c>
      <c r="N148" s="113" t="s">
        <v>2893</v>
      </c>
      <c r="O148" s="44">
        <v>3</v>
      </c>
    </row>
    <row r="149" spans="1:16" ht="13" customHeight="1" x14ac:dyDescent="0.15">
      <c r="A149" s="394">
        <v>148</v>
      </c>
      <c r="B149" s="395">
        <v>24</v>
      </c>
      <c r="C149" s="395">
        <v>26</v>
      </c>
      <c r="D149" s="113" t="s">
        <v>2880</v>
      </c>
      <c r="E149" s="113" t="s">
        <v>2795</v>
      </c>
      <c r="F149" s="75">
        <v>49385.561959999999</v>
      </c>
      <c r="G149" s="75">
        <v>7654.7621037999997</v>
      </c>
      <c r="H149" s="75">
        <v>4.6936</v>
      </c>
      <c r="I149" s="75">
        <v>3.8839316981548073</v>
      </c>
      <c r="J149" s="113" t="s">
        <v>2821</v>
      </c>
      <c r="K149" s="113" t="s">
        <v>1476</v>
      </c>
      <c r="L149" s="113" t="s">
        <v>2611</v>
      </c>
      <c r="M149" s="113" t="s">
        <v>3048</v>
      </c>
      <c r="N149" s="113" t="s">
        <v>2893</v>
      </c>
      <c r="O149" s="44">
        <v>3</v>
      </c>
    </row>
    <row r="150" spans="1:16" ht="13" customHeight="1" x14ac:dyDescent="0.15">
      <c r="A150" s="394">
        <v>149</v>
      </c>
      <c r="B150" s="395">
        <v>24</v>
      </c>
      <c r="C150" s="395">
        <v>26</v>
      </c>
      <c r="D150" s="113" t="s">
        <v>2880</v>
      </c>
      <c r="E150" s="113" t="s">
        <v>2795</v>
      </c>
      <c r="F150" s="75">
        <v>40500</v>
      </c>
      <c r="G150" s="75">
        <v>14703.190699999999</v>
      </c>
      <c r="H150" s="75">
        <v>4.607455023</v>
      </c>
      <c r="I150" s="75">
        <v>4.1674115900000004</v>
      </c>
      <c r="J150" s="113" t="s">
        <v>2883</v>
      </c>
      <c r="K150" s="113" t="s">
        <v>1476</v>
      </c>
      <c r="L150" s="113" t="s">
        <v>2611</v>
      </c>
      <c r="M150" s="113" t="s">
        <v>3048</v>
      </c>
      <c r="N150" s="113" t="s">
        <v>2893</v>
      </c>
      <c r="O150" s="44">
        <v>2</v>
      </c>
    </row>
    <row r="151" spans="1:16" ht="13" customHeight="1" x14ac:dyDescent="0.15">
      <c r="A151" s="394">
        <v>150</v>
      </c>
      <c r="B151" s="395">
        <v>24</v>
      </c>
      <c r="C151" s="395">
        <v>26</v>
      </c>
      <c r="D151" s="113" t="s">
        <v>2880</v>
      </c>
      <c r="E151" s="113" t="s">
        <v>2822</v>
      </c>
      <c r="F151" s="75">
        <v>79000</v>
      </c>
      <c r="G151" s="75">
        <v>18122.56465</v>
      </c>
      <c r="H151" s="75">
        <v>4.8976270910000004</v>
      </c>
      <c r="I151" s="75">
        <v>4.2582196579999998</v>
      </c>
      <c r="J151" s="113" t="s">
        <v>2883</v>
      </c>
      <c r="K151" s="113" t="s">
        <v>1476</v>
      </c>
      <c r="L151" s="113" t="s">
        <v>2611</v>
      </c>
      <c r="M151" s="113" t="s">
        <v>3048</v>
      </c>
      <c r="N151" s="113" t="s">
        <v>2893</v>
      </c>
      <c r="O151" s="44">
        <v>2</v>
      </c>
    </row>
    <row r="152" spans="1:16" ht="13" customHeight="1" x14ac:dyDescent="0.15">
      <c r="A152" s="394">
        <v>151</v>
      </c>
      <c r="B152" s="395">
        <v>24</v>
      </c>
      <c r="C152" s="395">
        <v>26</v>
      </c>
      <c r="D152" s="113" t="s">
        <v>2880</v>
      </c>
      <c r="E152" s="113" t="s">
        <v>2822</v>
      </c>
      <c r="F152" s="75">
        <v>76667</v>
      </c>
      <c r="G152" s="75">
        <v>6900.03</v>
      </c>
      <c r="H152" s="75">
        <v>4.8846084699999999</v>
      </c>
      <c r="I152" s="75">
        <v>3.8388509790000001</v>
      </c>
      <c r="J152" s="113" t="s">
        <v>2794</v>
      </c>
      <c r="K152" s="113" t="s">
        <v>1476</v>
      </c>
      <c r="L152" s="113" t="s">
        <v>2611</v>
      </c>
      <c r="M152" s="113" t="s">
        <v>3048</v>
      </c>
      <c r="N152" s="113" t="s">
        <v>2893</v>
      </c>
      <c r="O152" s="44">
        <v>2</v>
      </c>
    </row>
    <row r="153" spans="1:16" ht="13" customHeight="1" x14ac:dyDescent="0.15">
      <c r="A153" s="394">
        <v>152</v>
      </c>
      <c r="B153" s="395">
        <v>24</v>
      </c>
      <c r="C153" s="395">
        <v>26</v>
      </c>
      <c r="D153" s="113" t="s">
        <v>2880</v>
      </c>
      <c r="E153" s="113" t="s">
        <v>2701</v>
      </c>
      <c r="F153" s="75">
        <v>1235</v>
      </c>
      <c r="G153" s="75">
        <v>605.15</v>
      </c>
      <c r="H153" s="75">
        <v>3.0916669579999998</v>
      </c>
      <c r="I153" s="75">
        <v>2.781863038</v>
      </c>
      <c r="J153" s="113" t="s">
        <v>2764</v>
      </c>
      <c r="K153" s="113" t="s">
        <v>1476</v>
      </c>
      <c r="L153" s="113" t="s">
        <v>2611</v>
      </c>
      <c r="M153" s="113" t="s">
        <v>2702</v>
      </c>
      <c r="N153" s="113" t="s">
        <v>2700</v>
      </c>
      <c r="O153" s="44">
        <v>2</v>
      </c>
    </row>
    <row r="154" spans="1:16" ht="13" customHeight="1" x14ac:dyDescent="0.15">
      <c r="A154" s="394">
        <v>153</v>
      </c>
      <c r="B154" s="395">
        <v>24</v>
      </c>
      <c r="C154" s="395">
        <v>26</v>
      </c>
      <c r="D154" s="113" t="s">
        <v>2880</v>
      </c>
      <c r="E154" s="113" t="s">
        <v>2701</v>
      </c>
      <c r="F154" s="75">
        <v>1250</v>
      </c>
      <c r="G154" s="75">
        <v>225</v>
      </c>
      <c r="H154" s="75">
        <v>3.096910013</v>
      </c>
      <c r="I154" s="75">
        <v>2.3521825180000002</v>
      </c>
      <c r="J154" s="113" t="s">
        <v>2776</v>
      </c>
      <c r="K154" s="113" t="s">
        <v>1476</v>
      </c>
      <c r="L154" s="113" t="s">
        <v>2611</v>
      </c>
      <c r="M154" s="113" t="s">
        <v>2702</v>
      </c>
      <c r="N154" s="113" t="s">
        <v>2700</v>
      </c>
      <c r="O154" s="44">
        <v>2</v>
      </c>
    </row>
    <row r="155" spans="1:16" ht="13" customHeight="1" x14ac:dyDescent="0.15">
      <c r="A155" s="394">
        <v>154</v>
      </c>
      <c r="B155" s="395">
        <v>24</v>
      </c>
      <c r="C155" s="395">
        <v>26</v>
      </c>
      <c r="D155" s="113" t="s">
        <v>2880</v>
      </c>
      <c r="E155" s="113" t="s">
        <v>2704</v>
      </c>
      <c r="F155" s="75">
        <v>870</v>
      </c>
      <c r="G155" s="75">
        <v>589.50312499999995</v>
      </c>
      <c r="H155" s="75">
        <v>2.9395192529999998</v>
      </c>
      <c r="I155" s="75">
        <v>2.7704861119999999</v>
      </c>
      <c r="J155" s="113" t="s">
        <v>2883</v>
      </c>
      <c r="K155" s="113" t="s">
        <v>1476</v>
      </c>
      <c r="L155" s="113" t="s">
        <v>2611</v>
      </c>
      <c r="M155" s="113" t="s">
        <v>2702</v>
      </c>
      <c r="N155" s="113" t="s">
        <v>2703</v>
      </c>
      <c r="O155" s="44">
        <v>2</v>
      </c>
    </row>
    <row r="156" spans="1:16" ht="13" customHeight="1" x14ac:dyDescent="0.15">
      <c r="A156" s="394">
        <v>155</v>
      </c>
      <c r="B156" s="395">
        <v>24</v>
      </c>
      <c r="C156" s="395">
        <v>26</v>
      </c>
      <c r="D156" s="113" t="s">
        <v>2880</v>
      </c>
      <c r="E156" s="113" t="s">
        <v>2704</v>
      </c>
      <c r="F156" s="75">
        <v>870</v>
      </c>
      <c r="G156" s="75">
        <v>913.5</v>
      </c>
      <c r="H156" s="75">
        <v>2.9395192529999998</v>
      </c>
      <c r="I156" s="75">
        <v>2.9607085519999998</v>
      </c>
      <c r="J156" s="113" t="s">
        <v>2764</v>
      </c>
      <c r="K156" s="113" t="s">
        <v>1476</v>
      </c>
      <c r="L156" s="113" t="s">
        <v>2611</v>
      </c>
      <c r="M156" s="113" t="s">
        <v>2702</v>
      </c>
      <c r="N156" s="113" t="s">
        <v>2703</v>
      </c>
      <c r="O156" s="44">
        <v>2</v>
      </c>
    </row>
    <row r="157" spans="1:16" ht="13" customHeight="1" x14ac:dyDescent="0.15">
      <c r="A157" s="394">
        <v>156</v>
      </c>
      <c r="B157" s="395">
        <v>24</v>
      </c>
      <c r="C157" s="395">
        <v>26</v>
      </c>
      <c r="D157" s="113" t="s">
        <v>2880</v>
      </c>
      <c r="E157" s="113" t="s">
        <v>2555</v>
      </c>
      <c r="F157" s="75">
        <v>48039.668290000001</v>
      </c>
      <c r="G157" s="75">
        <v>9607.9336579999999</v>
      </c>
      <c r="H157" s="75">
        <v>4.6816000000000004</v>
      </c>
      <c r="I157" s="75">
        <v>3.9826299956371489</v>
      </c>
      <c r="J157" s="113" t="s">
        <v>2910</v>
      </c>
      <c r="K157" s="113" t="s">
        <v>1476</v>
      </c>
      <c r="L157" s="113" t="s">
        <v>2611</v>
      </c>
      <c r="M157" s="113" t="s">
        <v>3048</v>
      </c>
      <c r="N157" s="113" t="s">
        <v>2720</v>
      </c>
      <c r="O157" s="44">
        <v>2</v>
      </c>
    </row>
    <row r="158" spans="1:16" ht="13" customHeight="1" x14ac:dyDescent="0.15">
      <c r="A158" s="394">
        <v>157</v>
      </c>
      <c r="B158" s="395">
        <v>24</v>
      </c>
      <c r="C158" s="395">
        <v>26</v>
      </c>
      <c r="D158" s="113" t="s">
        <v>2880</v>
      </c>
      <c r="E158" s="113" t="s">
        <v>2555</v>
      </c>
      <c r="F158" s="75">
        <v>45133.333330000001</v>
      </c>
      <c r="G158" s="75">
        <v>11498.8</v>
      </c>
      <c r="H158" s="75">
        <v>4.6544974100000003</v>
      </c>
      <c r="I158" s="75">
        <v>4.0606525199999997</v>
      </c>
      <c r="J158" s="113" t="s">
        <v>2883</v>
      </c>
      <c r="K158" s="113" t="s">
        <v>1476</v>
      </c>
      <c r="L158" s="113" t="s">
        <v>2611</v>
      </c>
      <c r="M158" s="113" t="s">
        <v>2556</v>
      </c>
      <c r="N158" s="113" t="s">
        <v>2720</v>
      </c>
      <c r="O158" s="44">
        <v>2</v>
      </c>
    </row>
    <row r="159" spans="1:16" ht="13" customHeight="1" x14ac:dyDescent="0.15">
      <c r="A159" s="394">
        <v>158</v>
      </c>
      <c r="B159" s="395">
        <v>24</v>
      </c>
      <c r="C159" s="395">
        <v>26</v>
      </c>
      <c r="D159" s="113" t="s">
        <v>2880</v>
      </c>
      <c r="E159" s="113" t="s">
        <v>2848</v>
      </c>
      <c r="F159" s="75">
        <v>11566.666670000001</v>
      </c>
      <c r="G159" s="75">
        <v>9082.0394739999992</v>
      </c>
      <c r="H159" s="75">
        <v>4.0632082199999999</v>
      </c>
      <c r="I159" s="75">
        <v>3.9581833849999999</v>
      </c>
      <c r="J159" s="113" t="s">
        <v>2883</v>
      </c>
      <c r="K159" s="113" t="s">
        <v>1476</v>
      </c>
      <c r="L159" s="113" t="s">
        <v>2611</v>
      </c>
      <c r="M159" s="113" t="s">
        <v>2849</v>
      </c>
      <c r="N159" s="113" t="s">
        <v>2560</v>
      </c>
      <c r="O159" s="44">
        <v>3</v>
      </c>
    </row>
    <row r="160" spans="1:16" ht="13" customHeight="1" x14ac:dyDescent="0.15">
      <c r="A160" s="394">
        <v>159</v>
      </c>
      <c r="B160" s="395">
        <v>24</v>
      </c>
      <c r="C160" s="395">
        <v>26</v>
      </c>
      <c r="D160" s="113" t="s">
        <v>2880</v>
      </c>
      <c r="E160" s="113" t="s">
        <v>2848</v>
      </c>
      <c r="F160" s="75">
        <v>9700</v>
      </c>
      <c r="G160" s="75">
        <v>3395</v>
      </c>
      <c r="H160" s="75">
        <v>3.986771734</v>
      </c>
      <c r="I160" s="75">
        <v>3.5308397789999999</v>
      </c>
      <c r="J160" s="113" t="s">
        <v>2794</v>
      </c>
      <c r="K160" s="113" t="s">
        <v>1476</v>
      </c>
      <c r="L160" s="113" t="s">
        <v>2611</v>
      </c>
      <c r="M160" s="113" t="s">
        <v>2849</v>
      </c>
      <c r="N160" s="113" t="s">
        <v>2560</v>
      </c>
      <c r="O160" s="44">
        <v>3</v>
      </c>
    </row>
    <row r="161" spans="1:16" ht="13" customHeight="1" x14ac:dyDescent="0.15">
      <c r="A161" s="394">
        <v>160</v>
      </c>
      <c r="B161" s="395">
        <v>24</v>
      </c>
      <c r="C161" s="395">
        <v>26</v>
      </c>
      <c r="D161" s="113" t="s">
        <v>2880</v>
      </c>
      <c r="E161" s="113" t="s">
        <v>2848</v>
      </c>
      <c r="F161" s="75">
        <v>12500</v>
      </c>
      <c r="G161" s="75">
        <v>11000</v>
      </c>
      <c r="H161" s="75">
        <v>4.0969100129999996</v>
      </c>
      <c r="I161" s="75">
        <v>4.0413926849999999</v>
      </c>
      <c r="J161" s="113" t="s">
        <v>2776</v>
      </c>
      <c r="K161" s="113" t="s">
        <v>1476</v>
      </c>
      <c r="L161" s="113" t="s">
        <v>2611</v>
      </c>
      <c r="M161" s="113" t="s">
        <v>2849</v>
      </c>
      <c r="N161" s="113" t="s">
        <v>2560</v>
      </c>
      <c r="O161" s="44">
        <v>3</v>
      </c>
    </row>
    <row r="162" spans="1:16" ht="13" customHeight="1" x14ac:dyDescent="0.15">
      <c r="A162" s="394">
        <v>161</v>
      </c>
      <c r="B162" s="395">
        <v>24</v>
      </c>
      <c r="C162" s="395">
        <v>26</v>
      </c>
      <c r="D162" s="113" t="s">
        <v>2880</v>
      </c>
      <c r="E162" s="113" t="s">
        <v>2562</v>
      </c>
      <c r="F162" s="75">
        <v>37025.420539999999</v>
      </c>
      <c r="G162" s="75">
        <v>14069.659805199999</v>
      </c>
      <c r="H162" s="75">
        <v>4.5685000000000002</v>
      </c>
      <c r="I162" s="75">
        <v>4.1482835966166514</v>
      </c>
      <c r="J162" s="113" t="s">
        <v>2563</v>
      </c>
      <c r="K162" s="113" t="s">
        <v>1476</v>
      </c>
      <c r="L162" s="113" t="s">
        <v>2611</v>
      </c>
      <c r="M162" s="113" t="s">
        <v>2849</v>
      </c>
      <c r="N162" s="113" t="s">
        <v>2560</v>
      </c>
      <c r="O162" s="44">
        <v>5</v>
      </c>
    </row>
    <row r="163" spans="1:16" ht="13" customHeight="1" x14ac:dyDescent="0.15">
      <c r="A163" s="394">
        <v>162</v>
      </c>
      <c r="B163" s="395">
        <v>24</v>
      </c>
      <c r="C163" s="395">
        <v>26</v>
      </c>
      <c r="D163" s="113" t="s">
        <v>2880</v>
      </c>
      <c r="E163" s="113" t="s">
        <v>2562</v>
      </c>
      <c r="F163" s="75">
        <v>37025.420539999999</v>
      </c>
      <c r="G163" s="75">
        <v>11107.626161999999</v>
      </c>
      <c r="H163" s="75">
        <v>4.5685000000000002</v>
      </c>
      <c r="I163" s="75">
        <v>4.0456212547195038</v>
      </c>
      <c r="J163" s="113" t="s">
        <v>2564</v>
      </c>
      <c r="K163" s="113" t="s">
        <v>1476</v>
      </c>
      <c r="L163" s="113" t="s">
        <v>2611</v>
      </c>
      <c r="M163" s="113" t="s">
        <v>2849</v>
      </c>
      <c r="N163" s="113" t="s">
        <v>2560</v>
      </c>
      <c r="O163" s="44">
        <v>5</v>
      </c>
    </row>
    <row r="164" spans="1:16" ht="13" customHeight="1" x14ac:dyDescent="0.15">
      <c r="A164" s="394">
        <v>163</v>
      </c>
      <c r="B164" s="395">
        <v>24</v>
      </c>
      <c r="C164" s="395">
        <v>26</v>
      </c>
      <c r="D164" s="113" t="s">
        <v>2880</v>
      </c>
      <c r="E164" s="113" t="s">
        <v>2562</v>
      </c>
      <c r="F164" s="75">
        <v>27000</v>
      </c>
      <c r="G164" s="75">
        <v>20735.25517</v>
      </c>
      <c r="H164" s="75">
        <v>4.4313637640000003</v>
      </c>
      <c r="I164" s="75">
        <v>4.3167093840000001</v>
      </c>
      <c r="J164" s="113" t="s">
        <v>2883</v>
      </c>
      <c r="K164" s="113" t="s">
        <v>1476</v>
      </c>
      <c r="L164" s="113" t="s">
        <v>2611</v>
      </c>
      <c r="M164" s="113" t="s">
        <v>2849</v>
      </c>
      <c r="N164" s="113" t="s">
        <v>2560</v>
      </c>
      <c r="O164" s="44">
        <v>4</v>
      </c>
    </row>
    <row r="165" spans="1:16" ht="13" customHeight="1" x14ac:dyDescent="0.15">
      <c r="A165" s="394">
        <v>164</v>
      </c>
      <c r="B165" s="395">
        <v>24</v>
      </c>
      <c r="C165" s="395">
        <v>26</v>
      </c>
      <c r="D165" s="113" t="s">
        <v>2880</v>
      </c>
      <c r="E165" s="113" t="s">
        <v>2562</v>
      </c>
      <c r="F165" s="75">
        <v>31100</v>
      </c>
      <c r="G165" s="75">
        <v>7153</v>
      </c>
      <c r="H165" s="75">
        <v>4.4927603889999999</v>
      </c>
      <c r="I165" s="75">
        <v>3.8544882249999999</v>
      </c>
      <c r="J165" s="113" t="s">
        <v>2794</v>
      </c>
      <c r="K165" s="113" t="s">
        <v>1476</v>
      </c>
      <c r="L165" s="113" t="s">
        <v>2611</v>
      </c>
      <c r="M165" s="113" t="s">
        <v>2849</v>
      </c>
      <c r="N165" s="113" t="s">
        <v>2560</v>
      </c>
      <c r="O165" s="44">
        <v>4</v>
      </c>
    </row>
    <row r="166" spans="1:16" ht="13" customHeight="1" x14ac:dyDescent="0.15">
      <c r="A166" s="394">
        <v>165</v>
      </c>
      <c r="B166" s="395">
        <v>24</v>
      </c>
      <c r="C166" s="395">
        <v>26</v>
      </c>
      <c r="D166" s="113" t="s">
        <v>2880</v>
      </c>
      <c r="E166" s="113" t="s">
        <v>2562</v>
      </c>
      <c r="F166" s="75">
        <v>45000</v>
      </c>
      <c r="G166" s="75">
        <v>22607.543699999998</v>
      </c>
      <c r="H166" s="75">
        <v>4.6532125139999998</v>
      </c>
      <c r="I166" s="75">
        <v>4.3542533790000002</v>
      </c>
      <c r="J166" s="113" t="s">
        <v>2613</v>
      </c>
      <c r="K166" s="113" t="s">
        <v>1476</v>
      </c>
      <c r="L166" s="113" t="s">
        <v>2611</v>
      </c>
      <c r="M166" s="113" t="s">
        <v>2849</v>
      </c>
      <c r="N166" s="113" t="s">
        <v>2560</v>
      </c>
      <c r="O166" s="44">
        <v>4</v>
      </c>
    </row>
    <row r="167" spans="1:16" ht="13" customHeight="1" x14ac:dyDescent="0.15">
      <c r="A167" s="394">
        <v>166</v>
      </c>
      <c r="B167" s="395">
        <v>24</v>
      </c>
      <c r="C167" s="395">
        <v>26</v>
      </c>
      <c r="D167" s="113" t="s">
        <v>2880</v>
      </c>
      <c r="E167" s="113" t="s">
        <v>2747</v>
      </c>
      <c r="F167" s="75">
        <v>63000</v>
      </c>
      <c r="G167" s="75">
        <v>25492.135109999999</v>
      </c>
      <c r="H167" s="75">
        <v>4.7993405490000001</v>
      </c>
      <c r="I167" s="75">
        <v>4.4064062120000003</v>
      </c>
      <c r="J167" s="113" t="s">
        <v>2883</v>
      </c>
      <c r="K167" s="113" t="s">
        <v>1476</v>
      </c>
      <c r="L167" s="113" t="s">
        <v>2611</v>
      </c>
      <c r="M167" s="113" t="s">
        <v>2748</v>
      </c>
      <c r="N167" s="113" t="s">
        <v>2861</v>
      </c>
      <c r="O167" s="44">
        <v>2</v>
      </c>
      <c r="P167" s="113" t="s">
        <v>153</v>
      </c>
    </row>
    <row r="168" spans="1:16" ht="13" customHeight="1" x14ac:dyDescent="0.15">
      <c r="A168" s="394">
        <v>167</v>
      </c>
      <c r="B168" s="395">
        <v>24</v>
      </c>
      <c r="C168" s="395">
        <v>26</v>
      </c>
      <c r="D168" s="113" t="s">
        <v>2880</v>
      </c>
      <c r="E168" s="113" t="s">
        <v>2747</v>
      </c>
      <c r="F168" s="75">
        <v>48700</v>
      </c>
      <c r="G168" s="75">
        <v>11998.136210000001</v>
      </c>
      <c r="H168" s="75">
        <v>4.6875289609999999</v>
      </c>
      <c r="I168" s="75">
        <v>4.0791137879999999</v>
      </c>
      <c r="J168" s="113" t="s">
        <v>2613</v>
      </c>
      <c r="K168" s="113" t="s">
        <v>1476</v>
      </c>
      <c r="L168" s="113" t="s">
        <v>2611</v>
      </c>
      <c r="M168" s="113" t="s">
        <v>2748</v>
      </c>
      <c r="N168" s="113" t="s">
        <v>2861</v>
      </c>
      <c r="O168" s="44">
        <v>2</v>
      </c>
      <c r="P168" s="113" t="s">
        <v>153</v>
      </c>
    </row>
    <row r="169" spans="1:16" ht="13" customHeight="1" x14ac:dyDescent="0.15">
      <c r="A169" s="394">
        <v>168</v>
      </c>
      <c r="B169" s="395">
        <v>24</v>
      </c>
      <c r="C169" s="395">
        <v>26</v>
      </c>
      <c r="D169" s="113" t="s">
        <v>2880</v>
      </c>
      <c r="E169" s="113" t="s">
        <v>2444</v>
      </c>
      <c r="F169" s="75">
        <v>256448.4037</v>
      </c>
      <c r="G169" s="75">
        <v>56418.648814</v>
      </c>
      <c r="H169" s="75">
        <v>5.4089999999999998</v>
      </c>
      <c r="I169" s="75">
        <v>4.7514226809038806</v>
      </c>
      <c r="J169" s="113" t="s">
        <v>2910</v>
      </c>
      <c r="K169" s="113" t="s">
        <v>1476</v>
      </c>
      <c r="L169" s="113" t="s">
        <v>2611</v>
      </c>
      <c r="M169" s="113" t="s">
        <v>2445</v>
      </c>
      <c r="N169" s="113" t="s">
        <v>2443</v>
      </c>
      <c r="O169" s="44">
        <v>3</v>
      </c>
    </row>
    <row r="170" spans="1:16" ht="13" customHeight="1" x14ac:dyDescent="0.15">
      <c r="A170" s="394">
        <v>169</v>
      </c>
      <c r="B170" s="395">
        <v>24</v>
      </c>
      <c r="C170" s="395">
        <v>26</v>
      </c>
      <c r="D170" s="113" t="s">
        <v>2880</v>
      </c>
      <c r="E170" s="113" t="s">
        <v>2444</v>
      </c>
      <c r="F170" s="75">
        <v>256448.4037</v>
      </c>
      <c r="G170" s="75">
        <v>58983.132851000002</v>
      </c>
      <c r="H170" s="75">
        <v>5.4089999999999998</v>
      </c>
      <c r="I170" s="75">
        <v>4.7707278360992671</v>
      </c>
      <c r="J170" s="113" t="s">
        <v>2901</v>
      </c>
      <c r="K170" s="113" t="s">
        <v>1476</v>
      </c>
      <c r="L170" s="113" t="s">
        <v>2611</v>
      </c>
      <c r="M170" s="113" t="s">
        <v>2445</v>
      </c>
      <c r="N170" s="113" t="s">
        <v>2443</v>
      </c>
      <c r="O170" s="44">
        <v>3</v>
      </c>
    </row>
    <row r="171" spans="1:16" ht="13" customHeight="1" x14ac:dyDescent="0.15">
      <c r="A171" s="394">
        <v>170</v>
      </c>
      <c r="B171" s="395">
        <v>24</v>
      </c>
      <c r="C171" s="395">
        <v>26</v>
      </c>
      <c r="D171" s="113" t="s">
        <v>2880</v>
      </c>
      <c r="E171" s="113" t="s">
        <v>2444</v>
      </c>
      <c r="F171" s="75">
        <v>201666.6667</v>
      </c>
      <c r="G171" s="75">
        <v>44225</v>
      </c>
      <c r="H171" s="75">
        <v>5.3046341200000002</v>
      </c>
      <c r="I171" s="75">
        <v>4.6456678419999999</v>
      </c>
      <c r="J171" s="113" t="s">
        <v>2883</v>
      </c>
      <c r="K171" s="113" t="s">
        <v>1476</v>
      </c>
      <c r="L171" s="113" t="s">
        <v>2611</v>
      </c>
      <c r="M171" s="113" t="s">
        <v>2445</v>
      </c>
      <c r="N171" s="113" t="s">
        <v>2443</v>
      </c>
      <c r="O171" s="44">
        <v>2</v>
      </c>
    </row>
    <row r="172" spans="1:16" ht="13" customHeight="1" x14ac:dyDescent="0.15">
      <c r="A172" s="394">
        <v>171</v>
      </c>
      <c r="B172" s="395">
        <v>24</v>
      </c>
      <c r="C172" s="395">
        <v>26</v>
      </c>
      <c r="D172" s="113" t="s">
        <v>2880</v>
      </c>
      <c r="E172" s="113" t="s">
        <v>2467</v>
      </c>
      <c r="F172" s="75">
        <v>3426.888704</v>
      </c>
      <c r="G172" s="75">
        <v>959.52883712000005</v>
      </c>
      <c r="H172" s="75">
        <v>3.5348999999999999</v>
      </c>
      <c r="I172" s="75">
        <v>2.9820580313006686</v>
      </c>
      <c r="J172" s="113" t="s">
        <v>2773</v>
      </c>
      <c r="K172" s="113" t="s">
        <v>1476</v>
      </c>
      <c r="L172" s="113" t="s">
        <v>2611</v>
      </c>
      <c r="M172" s="113" t="s">
        <v>2468</v>
      </c>
      <c r="N172" s="113" t="s">
        <v>2643</v>
      </c>
      <c r="O172" s="44">
        <v>3</v>
      </c>
    </row>
    <row r="173" spans="1:16" ht="13" customHeight="1" x14ac:dyDescent="0.15">
      <c r="A173" s="394">
        <v>172</v>
      </c>
      <c r="B173" s="395">
        <v>24</v>
      </c>
      <c r="C173" s="395">
        <v>26</v>
      </c>
      <c r="D173" s="113" t="s">
        <v>2880</v>
      </c>
      <c r="E173" s="113" t="s">
        <v>2467</v>
      </c>
      <c r="F173" s="75">
        <v>3950</v>
      </c>
      <c r="G173" s="75">
        <v>1856.5</v>
      </c>
      <c r="H173" s="75">
        <v>3.596597096</v>
      </c>
      <c r="I173" s="75">
        <v>3.2686949539999999</v>
      </c>
      <c r="J173" s="113" t="s">
        <v>2764</v>
      </c>
      <c r="K173" s="113" t="s">
        <v>1476</v>
      </c>
      <c r="L173" s="113" t="s">
        <v>2611</v>
      </c>
      <c r="M173" s="113" t="s">
        <v>2468</v>
      </c>
      <c r="N173" s="113" t="s">
        <v>2643</v>
      </c>
      <c r="O173" s="44">
        <v>3</v>
      </c>
    </row>
    <row r="174" spans="1:16" ht="13" customHeight="1" x14ac:dyDescent="0.15">
      <c r="A174" s="394">
        <v>173</v>
      </c>
      <c r="B174" s="395">
        <v>24</v>
      </c>
      <c r="C174" s="395">
        <v>26</v>
      </c>
      <c r="D174" s="113" t="s">
        <v>2880</v>
      </c>
      <c r="E174" s="113" t="s">
        <v>2467</v>
      </c>
      <c r="F174" s="75">
        <v>4500</v>
      </c>
      <c r="G174" s="75">
        <v>3375</v>
      </c>
      <c r="H174" s="75">
        <v>3.6532125139999998</v>
      </c>
      <c r="I174" s="75">
        <v>3.5282737769999999</v>
      </c>
      <c r="J174" s="113" t="s">
        <v>2776</v>
      </c>
      <c r="K174" s="113" t="s">
        <v>1476</v>
      </c>
      <c r="L174" s="113" t="s">
        <v>2611</v>
      </c>
      <c r="M174" s="113" t="s">
        <v>2468</v>
      </c>
      <c r="N174" s="113" t="s">
        <v>2643</v>
      </c>
      <c r="O174" s="44">
        <v>3</v>
      </c>
    </row>
    <row r="175" spans="1:16" ht="13" customHeight="1" x14ac:dyDescent="0.15">
      <c r="A175" s="394">
        <v>174</v>
      </c>
      <c r="B175" s="395">
        <v>24</v>
      </c>
      <c r="C175" s="395">
        <v>26</v>
      </c>
      <c r="D175" s="113" t="s">
        <v>2880</v>
      </c>
      <c r="E175" s="113" t="s">
        <v>2470</v>
      </c>
      <c r="F175" s="75">
        <v>21917.953440000001</v>
      </c>
      <c r="G175" s="75">
        <v>2630.1544128</v>
      </c>
      <c r="H175" s="75">
        <v>4.3407999999999998</v>
      </c>
      <c r="I175" s="75">
        <v>3.41998124607851</v>
      </c>
      <c r="J175" s="113" t="s">
        <v>2901</v>
      </c>
      <c r="K175" s="113" t="s">
        <v>1476</v>
      </c>
      <c r="L175" s="113" t="s">
        <v>2611</v>
      </c>
      <c r="M175" s="113" t="s">
        <v>2468</v>
      </c>
      <c r="N175" s="113" t="s">
        <v>2469</v>
      </c>
      <c r="O175" s="44">
        <v>3</v>
      </c>
    </row>
    <row r="176" spans="1:16" ht="13" customHeight="1" x14ac:dyDescent="0.15">
      <c r="A176" s="394">
        <v>175</v>
      </c>
      <c r="B176" s="395">
        <v>24</v>
      </c>
      <c r="C176" s="395">
        <v>26</v>
      </c>
      <c r="D176" s="113" t="s">
        <v>2880</v>
      </c>
      <c r="E176" s="113" t="s">
        <v>2470</v>
      </c>
      <c r="F176" s="75">
        <v>23500</v>
      </c>
      <c r="G176" s="75">
        <v>11850.927799999999</v>
      </c>
      <c r="H176" s="75">
        <v>4.3710678620000003</v>
      </c>
      <c r="I176" s="75">
        <v>4.0737523519999996</v>
      </c>
      <c r="J176" s="113" t="s">
        <v>2883</v>
      </c>
      <c r="K176" s="113" t="s">
        <v>1476</v>
      </c>
      <c r="L176" s="113" t="s">
        <v>2611</v>
      </c>
      <c r="M176" s="113" t="s">
        <v>2468</v>
      </c>
      <c r="N176" s="113" t="s">
        <v>2469</v>
      </c>
      <c r="O176" s="44">
        <v>3</v>
      </c>
    </row>
    <row r="177" spans="1:16" ht="13" customHeight="1" x14ac:dyDescent="0.15">
      <c r="A177" s="394">
        <v>176</v>
      </c>
      <c r="B177" s="395">
        <v>24</v>
      </c>
      <c r="C177" s="395">
        <v>26</v>
      </c>
      <c r="D177" s="113" t="s">
        <v>2880</v>
      </c>
      <c r="E177" s="113" t="s">
        <v>2470</v>
      </c>
      <c r="F177" s="75">
        <v>22950</v>
      </c>
      <c r="G177" s="75">
        <v>11016</v>
      </c>
      <c r="H177" s="75">
        <v>4.3607826899999997</v>
      </c>
      <c r="I177" s="75">
        <v>4.0420239269999998</v>
      </c>
      <c r="J177" s="113" t="s">
        <v>2794</v>
      </c>
      <c r="K177" s="113" t="s">
        <v>1476</v>
      </c>
      <c r="L177" s="113" t="s">
        <v>2611</v>
      </c>
      <c r="M177" s="113" t="s">
        <v>2468</v>
      </c>
      <c r="N177" s="113" t="s">
        <v>2469</v>
      </c>
      <c r="O177" s="44">
        <v>3</v>
      </c>
    </row>
    <row r="178" spans="1:16" ht="13" customHeight="1" x14ac:dyDescent="0.15">
      <c r="A178" s="394">
        <v>177</v>
      </c>
      <c r="B178" s="395">
        <v>24</v>
      </c>
      <c r="C178" s="395">
        <v>26</v>
      </c>
      <c r="D178" s="113" t="s">
        <v>2880</v>
      </c>
      <c r="E178" s="113" t="s">
        <v>2480</v>
      </c>
      <c r="F178" s="75">
        <v>294374.37339999998</v>
      </c>
      <c r="G178" s="75">
        <v>52987.387211999994</v>
      </c>
      <c r="H178" s="75">
        <v>5.4688999999999997</v>
      </c>
      <c r="I178" s="75">
        <v>4.724172505145833</v>
      </c>
      <c r="J178" s="113" t="s">
        <v>2910</v>
      </c>
      <c r="K178" s="113" t="s">
        <v>1476</v>
      </c>
      <c r="L178" s="113" t="s">
        <v>2611</v>
      </c>
      <c r="M178" s="113" t="s">
        <v>3048</v>
      </c>
      <c r="N178" s="113" t="s">
        <v>2479</v>
      </c>
      <c r="O178" s="44">
        <v>2</v>
      </c>
    </row>
    <row r="179" spans="1:16" ht="13" customHeight="1" x14ac:dyDescent="0.15">
      <c r="A179" s="394">
        <v>178</v>
      </c>
      <c r="B179" s="395">
        <v>24</v>
      </c>
      <c r="C179" s="395">
        <v>26</v>
      </c>
      <c r="D179" s="113" t="s">
        <v>2880</v>
      </c>
      <c r="E179" s="113" t="s">
        <v>2480</v>
      </c>
      <c r="F179" s="75">
        <v>310000</v>
      </c>
      <c r="G179" s="75">
        <v>76599.477809999997</v>
      </c>
      <c r="H179" s="75">
        <v>5.4913616940000001</v>
      </c>
      <c r="I179" s="75">
        <v>4.8842258090000001</v>
      </c>
      <c r="J179" s="113" t="s">
        <v>2883</v>
      </c>
      <c r="K179" s="113" t="s">
        <v>1476</v>
      </c>
      <c r="L179" s="113" t="s">
        <v>2611</v>
      </c>
      <c r="M179" s="113" t="s">
        <v>3048</v>
      </c>
      <c r="N179" s="113" t="s">
        <v>2479</v>
      </c>
      <c r="O179" s="44">
        <v>2</v>
      </c>
    </row>
    <row r="180" spans="1:16" ht="13" customHeight="1" x14ac:dyDescent="0.15">
      <c r="A180" s="394">
        <v>179</v>
      </c>
      <c r="B180" s="395">
        <v>24</v>
      </c>
      <c r="C180" s="395">
        <v>26</v>
      </c>
      <c r="D180" s="113" t="s">
        <v>2880</v>
      </c>
      <c r="E180" s="113" t="s">
        <v>2798</v>
      </c>
      <c r="F180" s="75">
        <v>175024.96520000001</v>
      </c>
      <c r="G180" s="75">
        <v>31504.493736</v>
      </c>
      <c r="H180" s="75">
        <v>5.2431000000000001</v>
      </c>
      <c r="I180" s="75">
        <v>4.4983725050770564</v>
      </c>
      <c r="J180" s="113" t="s">
        <v>2910</v>
      </c>
      <c r="K180" s="113" t="s">
        <v>1476</v>
      </c>
      <c r="L180" s="113" t="s">
        <v>2611</v>
      </c>
      <c r="M180" s="113" t="s">
        <v>2445</v>
      </c>
      <c r="N180" s="113" t="s">
        <v>2797</v>
      </c>
      <c r="O180" s="44">
        <v>4</v>
      </c>
    </row>
    <row r="181" spans="1:16" ht="13" customHeight="1" x14ac:dyDescent="0.15">
      <c r="A181" s="394">
        <v>180</v>
      </c>
      <c r="B181" s="395">
        <v>24</v>
      </c>
      <c r="C181" s="395">
        <v>26</v>
      </c>
      <c r="D181" s="113" t="s">
        <v>2880</v>
      </c>
      <c r="E181" s="113" t="s">
        <v>2798</v>
      </c>
      <c r="F181" s="75">
        <v>175024.96520000001</v>
      </c>
      <c r="G181" s="75">
        <v>35004.993040000001</v>
      </c>
      <c r="H181" s="75">
        <v>5.2431000000000001</v>
      </c>
      <c r="I181" s="75">
        <v>4.5441299956377321</v>
      </c>
      <c r="J181" s="113" t="s">
        <v>2910</v>
      </c>
      <c r="K181" s="113" t="s">
        <v>1476</v>
      </c>
      <c r="L181" s="113" t="s">
        <v>2611</v>
      </c>
      <c r="M181" s="113" t="s">
        <v>2445</v>
      </c>
      <c r="N181" s="113" t="s">
        <v>2797</v>
      </c>
      <c r="O181" s="44">
        <v>4</v>
      </c>
    </row>
    <row r="182" spans="1:16" ht="13" customHeight="1" x14ac:dyDescent="0.15">
      <c r="A182" s="394">
        <v>181</v>
      </c>
      <c r="B182" s="395">
        <v>24</v>
      </c>
      <c r="C182" s="395">
        <v>26</v>
      </c>
      <c r="D182" s="113" t="s">
        <v>2880</v>
      </c>
      <c r="E182" s="113" t="s">
        <v>2798</v>
      </c>
      <c r="F182" s="75">
        <v>157666.6667</v>
      </c>
      <c r="G182" s="75">
        <v>36616.111109999998</v>
      </c>
      <c r="H182" s="75">
        <v>5.1977398859999999</v>
      </c>
      <c r="I182" s="75">
        <v>4.5636722169999997</v>
      </c>
      <c r="J182" s="113" t="s">
        <v>2883</v>
      </c>
      <c r="K182" s="113" t="s">
        <v>1476</v>
      </c>
      <c r="L182" s="113" t="s">
        <v>2611</v>
      </c>
      <c r="M182" s="113" t="s">
        <v>2445</v>
      </c>
      <c r="N182" s="113" t="s">
        <v>2797</v>
      </c>
      <c r="O182" s="44">
        <v>3</v>
      </c>
    </row>
    <row r="183" spans="1:16" ht="13" customHeight="1" x14ac:dyDescent="0.15">
      <c r="A183" s="394">
        <v>182</v>
      </c>
      <c r="B183" s="395">
        <v>24</v>
      </c>
      <c r="C183" s="395">
        <v>26</v>
      </c>
      <c r="D183" s="113" t="s">
        <v>2880</v>
      </c>
      <c r="E183" s="113" t="s">
        <v>2798</v>
      </c>
      <c r="F183" s="75">
        <v>167250</v>
      </c>
      <c r="G183" s="75">
        <v>73590</v>
      </c>
      <c r="H183" s="75">
        <v>5.2233661260000002</v>
      </c>
      <c r="I183" s="75">
        <v>4.8668188030000001</v>
      </c>
      <c r="J183" s="113" t="s">
        <v>2794</v>
      </c>
      <c r="K183" s="113" t="s">
        <v>1476</v>
      </c>
      <c r="L183" s="113" t="s">
        <v>2611</v>
      </c>
      <c r="M183" s="113" t="s">
        <v>2445</v>
      </c>
      <c r="N183" s="113" t="s">
        <v>2797</v>
      </c>
      <c r="O183" s="44">
        <v>3</v>
      </c>
    </row>
    <row r="184" spans="1:16" ht="13" customHeight="1" x14ac:dyDescent="0.15">
      <c r="A184" s="394">
        <v>183</v>
      </c>
      <c r="B184" s="395">
        <v>24</v>
      </c>
      <c r="C184" s="395">
        <v>26</v>
      </c>
      <c r="D184" s="113" t="s">
        <v>2880</v>
      </c>
      <c r="E184" s="113" t="s">
        <v>2803</v>
      </c>
      <c r="F184" s="75">
        <v>30000</v>
      </c>
      <c r="G184" s="75">
        <v>13271.5023</v>
      </c>
      <c r="H184" s="75">
        <v>4.4771212550000001</v>
      </c>
      <c r="I184" s="75">
        <v>4.1229200869999998</v>
      </c>
      <c r="J184" s="113" t="s">
        <v>2613</v>
      </c>
      <c r="K184" s="113" t="s">
        <v>1476</v>
      </c>
      <c r="L184" s="113" t="s">
        <v>2611</v>
      </c>
      <c r="M184" s="113" t="s">
        <v>326</v>
      </c>
      <c r="N184" s="113" t="s">
        <v>2802</v>
      </c>
      <c r="O184" s="44">
        <v>0</v>
      </c>
      <c r="P184" s="113" t="s">
        <v>153</v>
      </c>
    </row>
    <row r="185" spans="1:16" ht="13" customHeight="1" x14ac:dyDescent="0.15">
      <c r="A185" s="394">
        <v>184</v>
      </c>
      <c r="B185" s="395">
        <v>24</v>
      </c>
      <c r="C185" s="395">
        <v>26</v>
      </c>
      <c r="D185" s="113" t="s">
        <v>2880</v>
      </c>
      <c r="E185" s="113" t="s">
        <v>2921</v>
      </c>
      <c r="F185" s="75">
        <v>9887.8074359999991</v>
      </c>
      <c r="G185" s="75">
        <v>4548.3914205599995</v>
      </c>
      <c r="H185" s="75">
        <v>3.9950999999999999</v>
      </c>
      <c r="I185" s="75">
        <v>3.6578578316697463</v>
      </c>
      <c r="J185" s="113" t="s">
        <v>2773</v>
      </c>
      <c r="K185" s="113" t="s">
        <v>1476</v>
      </c>
      <c r="L185" s="113" t="s">
        <v>2611</v>
      </c>
      <c r="M185" s="113" t="s">
        <v>2612</v>
      </c>
      <c r="N185" s="113" t="s">
        <v>2920</v>
      </c>
      <c r="O185" s="44">
        <v>3</v>
      </c>
    </row>
    <row r="186" spans="1:16" ht="13" customHeight="1" x14ac:dyDescent="0.15">
      <c r="A186" s="394">
        <v>185</v>
      </c>
      <c r="B186" s="395">
        <v>24</v>
      </c>
      <c r="C186" s="395">
        <v>26</v>
      </c>
      <c r="D186" s="113" t="s">
        <v>2880</v>
      </c>
      <c r="E186" s="113" t="s">
        <v>2921</v>
      </c>
      <c r="F186" s="75">
        <v>13500</v>
      </c>
      <c r="G186" s="75">
        <v>3965.25</v>
      </c>
      <c r="H186" s="75">
        <v>4.1303337679999998</v>
      </c>
      <c r="I186" s="75">
        <v>3.5982705739999998</v>
      </c>
      <c r="J186" s="113" t="s">
        <v>2883</v>
      </c>
      <c r="K186" s="113" t="s">
        <v>1476</v>
      </c>
      <c r="L186" s="113" t="s">
        <v>2611</v>
      </c>
      <c r="M186" s="113" t="s">
        <v>2612</v>
      </c>
      <c r="N186" s="113" t="s">
        <v>2920</v>
      </c>
      <c r="O186" s="44">
        <v>3</v>
      </c>
    </row>
    <row r="187" spans="1:16" ht="13" customHeight="1" x14ac:dyDescent="0.15">
      <c r="A187" s="394">
        <v>186</v>
      </c>
      <c r="B187" s="395">
        <v>24</v>
      </c>
      <c r="C187" s="395">
        <v>26</v>
      </c>
      <c r="D187" s="113" t="s">
        <v>2880</v>
      </c>
      <c r="E187" s="113" t="s">
        <v>2921</v>
      </c>
      <c r="F187" s="75">
        <v>7600</v>
      </c>
      <c r="G187" s="75">
        <v>836</v>
      </c>
      <c r="H187" s="75">
        <v>3.880813592</v>
      </c>
      <c r="I187" s="75">
        <v>2.9222062769999999</v>
      </c>
      <c r="J187" s="113" t="s">
        <v>2776</v>
      </c>
      <c r="K187" s="113" t="s">
        <v>1476</v>
      </c>
      <c r="L187" s="113" t="s">
        <v>2611</v>
      </c>
      <c r="M187" s="113" t="s">
        <v>2612</v>
      </c>
      <c r="N187" s="113" t="s">
        <v>2920</v>
      </c>
      <c r="O187" s="44">
        <v>3</v>
      </c>
    </row>
    <row r="188" spans="1:16" ht="13" customHeight="1" x14ac:dyDescent="0.15">
      <c r="A188" s="394">
        <v>187</v>
      </c>
      <c r="B188" s="395">
        <v>24</v>
      </c>
      <c r="C188" s="395">
        <v>26</v>
      </c>
      <c r="D188" s="113" t="s">
        <v>2880</v>
      </c>
      <c r="E188" s="113" t="s">
        <v>2531</v>
      </c>
      <c r="F188" s="75">
        <v>232594.79939999999</v>
      </c>
      <c r="G188" s="75">
        <v>46518.959880000002</v>
      </c>
      <c r="H188" s="75">
        <v>5.3666</v>
      </c>
      <c r="I188" s="75">
        <v>4.6676299957505964</v>
      </c>
      <c r="J188" s="113" t="s">
        <v>2910</v>
      </c>
      <c r="K188" s="113" t="s">
        <v>1476</v>
      </c>
      <c r="L188" s="113" t="s">
        <v>2611</v>
      </c>
      <c r="M188" s="113" t="s">
        <v>2445</v>
      </c>
      <c r="N188" s="113" t="s">
        <v>2530</v>
      </c>
      <c r="O188" s="44">
        <v>2</v>
      </c>
    </row>
    <row r="189" spans="1:16" ht="13" customHeight="1" x14ac:dyDescent="0.15">
      <c r="A189" s="394">
        <v>188</v>
      </c>
      <c r="B189" s="395">
        <v>24</v>
      </c>
      <c r="C189" s="395">
        <v>26</v>
      </c>
      <c r="D189" s="113" t="s">
        <v>2880</v>
      </c>
      <c r="E189" s="113" t="s">
        <v>2531</v>
      </c>
      <c r="F189" s="75">
        <v>250000</v>
      </c>
      <c r="G189" s="75">
        <v>120000</v>
      </c>
      <c r="H189" s="75">
        <v>5.397940009</v>
      </c>
      <c r="I189" s="75">
        <v>5.0791812460000001</v>
      </c>
      <c r="J189" s="113" t="s">
        <v>2883</v>
      </c>
      <c r="K189" s="113" t="s">
        <v>1476</v>
      </c>
      <c r="L189" s="113" t="s">
        <v>2611</v>
      </c>
      <c r="M189" s="113" t="s">
        <v>2445</v>
      </c>
      <c r="N189" s="113" t="s">
        <v>2530</v>
      </c>
      <c r="O189" s="44">
        <v>2</v>
      </c>
    </row>
    <row r="190" spans="1:16" ht="13" customHeight="1" x14ac:dyDescent="0.15">
      <c r="A190" s="394">
        <v>189</v>
      </c>
      <c r="B190" s="395">
        <v>24</v>
      </c>
      <c r="C190" s="395">
        <v>26</v>
      </c>
      <c r="D190" s="113" t="s">
        <v>2880</v>
      </c>
      <c r="E190" s="113" t="s">
        <v>2543</v>
      </c>
      <c r="F190" s="75">
        <v>22200</v>
      </c>
      <c r="G190" s="75">
        <v>7770</v>
      </c>
      <c r="H190" s="75">
        <v>4.3463529740000002</v>
      </c>
      <c r="I190" s="75">
        <v>3.8904210190000001</v>
      </c>
      <c r="J190" s="113" t="s">
        <v>2794</v>
      </c>
      <c r="K190" s="113" t="s">
        <v>1476</v>
      </c>
      <c r="L190" s="113" t="s">
        <v>2611</v>
      </c>
      <c r="M190" s="113" t="s">
        <v>2849</v>
      </c>
      <c r="N190" s="113" t="s">
        <v>2542</v>
      </c>
      <c r="O190" s="44">
        <v>2</v>
      </c>
      <c r="P190" s="113" t="s">
        <v>153</v>
      </c>
    </row>
    <row r="191" spans="1:16" ht="13" customHeight="1" x14ac:dyDescent="0.15">
      <c r="A191" s="394">
        <v>190</v>
      </c>
      <c r="B191" s="395">
        <v>24</v>
      </c>
      <c r="C191" s="395">
        <v>26</v>
      </c>
      <c r="D191" s="113" t="s">
        <v>2880</v>
      </c>
      <c r="E191" s="113" t="s">
        <v>2543</v>
      </c>
      <c r="F191" s="75">
        <v>20000</v>
      </c>
      <c r="G191" s="75">
        <v>12956.6592</v>
      </c>
      <c r="H191" s="75">
        <v>4.3010299959999996</v>
      </c>
      <c r="I191" s="75">
        <v>4.112493036</v>
      </c>
      <c r="J191" s="113" t="s">
        <v>2613</v>
      </c>
      <c r="K191" s="113" t="s">
        <v>1476</v>
      </c>
      <c r="L191" s="113" t="s">
        <v>2611</v>
      </c>
      <c r="M191" s="113" t="s">
        <v>2849</v>
      </c>
      <c r="N191" s="113" t="s">
        <v>2542</v>
      </c>
      <c r="O191" s="44">
        <v>2</v>
      </c>
      <c r="P191" s="113" t="s">
        <v>153</v>
      </c>
    </row>
    <row r="192" spans="1:16" ht="13" customHeight="1" x14ac:dyDescent="0.15">
      <c r="A192" s="394">
        <v>191</v>
      </c>
      <c r="B192" s="395">
        <v>24</v>
      </c>
      <c r="C192" s="395">
        <v>26</v>
      </c>
      <c r="D192" s="113" t="s">
        <v>2880</v>
      </c>
      <c r="E192" s="113" t="s">
        <v>2545</v>
      </c>
      <c r="F192" s="75">
        <v>17950</v>
      </c>
      <c r="G192" s="75">
        <v>4186.24</v>
      </c>
      <c r="H192" s="75">
        <v>4.2540644529999998</v>
      </c>
      <c r="I192" s="75">
        <v>3.6218241230000001</v>
      </c>
      <c r="J192" s="113" t="s">
        <v>2883</v>
      </c>
      <c r="K192" s="113" t="s">
        <v>427</v>
      </c>
      <c r="L192" s="113" t="s">
        <v>2611</v>
      </c>
      <c r="M192" s="113" t="s">
        <v>2612</v>
      </c>
      <c r="N192" s="113" t="s">
        <v>2544</v>
      </c>
      <c r="O192" s="44">
        <v>2</v>
      </c>
    </row>
    <row r="193" spans="1:15" ht="13" customHeight="1" x14ac:dyDescent="0.15">
      <c r="A193" s="394">
        <v>192</v>
      </c>
      <c r="B193" s="395">
        <v>24</v>
      </c>
      <c r="C193" s="395">
        <v>26</v>
      </c>
      <c r="D193" s="113" t="s">
        <v>2880</v>
      </c>
      <c r="E193" s="113" t="s">
        <v>2545</v>
      </c>
      <c r="F193" s="75">
        <v>17800</v>
      </c>
      <c r="G193" s="75">
        <v>2848</v>
      </c>
      <c r="H193" s="75">
        <v>4.2504200020000003</v>
      </c>
      <c r="I193" s="75">
        <v>3.4545399849999998</v>
      </c>
      <c r="J193" s="113" t="s">
        <v>2794</v>
      </c>
      <c r="K193" s="113" t="s">
        <v>427</v>
      </c>
      <c r="L193" s="113" t="s">
        <v>2611</v>
      </c>
      <c r="M193" s="113" t="s">
        <v>2612</v>
      </c>
      <c r="N193" s="113" t="s">
        <v>2544</v>
      </c>
      <c r="O193" s="44">
        <v>2</v>
      </c>
    </row>
    <row r="194" spans="1:15" ht="13" customHeight="1" x14ac:dyDescent="0.15">
      <c r="A194" s="394">
        <v>193</v>
      </c>
      <c r="B194" s="395">
        <v>24</v>
      </c>
      <c r="C194" s="395">
        <v>26</v>
      </c>
      <c r="D194" s="113" t="s">
        <v>2880</v>
      </c>
      <c r="E194" s="113" t="s">
        <v>2546</v>
      </c>
      <c r="F194" s="75">
        <v>7100</v>
      </c>
      <c r="G194" s="75">
        <v>3022.8380000000002</v>
      </c>
      <c r="H194" s="75">
        <v>3.8512583490000001</v>
      </c>
      <c r="I194" s="75">
        <v>3.480414873</v>
      </c>
      <c r="J194" s="113" t="s">
        <v>2883</v>
      </c>
      <c r="K194" s="113" t="s">
        <v>1476</v>
      </c>
      <c r="L194" s="113" t="s">
        <v>2611</v>
      </c>
      <c r="M194" s="113" t="s">
        <v>2612</v>
      </c>
      <c r="N194" s="113" t="s">
        <v>2544</v>
      </c>
      <c r="O194" s="44">
        <v>2</v>
      </c>
    </row>
    <row r="195" spans="1:15" ht="13" customHeight="1" x14ac:dyDescent="0.15">
      <c r="A195" s="394">
        <v>194</v>
      </c>
      <c r="B195" s="395">
        <v>24</v>
      </c>
      <c r="C195" s="395">
        <v>26</v>
      </c>
      <c r="D195" s="113" t="s">
        <v>2880</v>
      </c>
      <c r="E195" s="113" t="s">
        <v>2546</v>
      </c>
      <c r="F195" s="75">
        <v>5200</v>
      </c>
      <c r="G195" s="75">
        <v>1716</v>
      </c>
      <c r="H195" s="75">
        <v>3.7160033440000002</v>
      </c>
      <c r="I195" s="75">
        <v>3.2345172839999998</v>
      </c>
      <c r="J195" s="113" t="s">
        <v>2794</v>
      </c>
      <c r="K195" s="113" t="s">
        <v>1476</v>
      </c>
      <c r="L195" s="113" t="s">
        <v>2611</v>
      </c>
      <c r="M195" s="113" t="s">
        <v>2612</v>
      </c>
      <c r="N195" s="113" t="s">
        <v>2544</v>
      </c>
      <c r="O195" s="44">
        <v>2</v>
      </c>
    </row>
    <row r="196" spans="1:15" ht="13" customHeight="1" x14ac:dyDescent="0.15">
      <c r="A196" s="394">
        <v>195</v>
      </c>
      <c r="B196" s="395">
        <v>24</v>
      </c>
      <c r="C196" s="395">
        <v>26</v>
      </c>
      <c r="D196" s="113" t="s">
        <v>2880</v>
      </c>
      <c r="E196" s="113" t="s">
        <v>2721</v>
      </c>
      <c r="F196" s="75">
        <v>565</v>
      </c>
      <c r="G196" s="75">
        <v>1102.2750000000001</v>
      </c>
      <c r="H196" s="75">
        <v>2.752048448</v>
      </c>
      <c r="I196" s="75">
        <v>3.042289958</v>
      </c>
      <c r="J196" s="113" t="s">
        <v>2883</v>
      </c>
      <c r="K196" s="113" t="s">
        <v>1476</v>
      </c>
      <c r="L196" s="113" t="s">
        <v>2611</v>
      </c>
      <c r="M196" s="113" t="s">
        <v>2468</v>
      </c>
      <c r="N196" s="113" t="s">
        <v>2854</v>
      </c>
      <c r="O196" s="44">
        <v>2</v>
      </c>
    </row>
    <row r="197" spans="1:15" ht="13" customHeight="1" x14ac:dyDescent="0.15">
      <c r="A197" s="394">
        <v>196</v>
      </c>
      <c r="B197" s="395">
        <v>24</v>
      </c>
      <c r="C197" s="395">
        <v>26</v>
      </c>
      <c r="D197" s="113" t="s">
        <v>2880</v>
      </c>
      <c r="E197" s="113" t="s">
        <v>2721</v>
      </c>
      <c r="F197" s="75">
        <v>716</v>
      </c>
      <c r="G197" s="75">
        <v>400.96</v>
      </c>
      <c r="H197" s="75">
        <v>2.8549130219999999</v>
      </c>
      <c r="I197" s="75">
        <v>2.6031010490000002</v>
      </c>
      <c r="J197" s="113" t="s">
        <v>2794</v>
      </c>
      <c r="K197" s="113" t="s">
        <v>1476</v>
      </c>
      <c r="L197" s="113" t="s">
        <v>2611</v>
      </c>
      <c r="M197" s="113" t="s">
        <v>2468</v>
      </c>
      <c r="N197" s="113" t="s">
        <v>2854</v>
      </c>
      <c r="O197" s="44">
        <v>2</v>
      </c>
    </row>
    <row r="198" spans="1:15" ht="13" customHeight="1" x14ac:dyDescent="0.15">
      <c r="A198" s="394">
        <v>197</v>
      </c>
      <c r="B198" s="395">
        <v>24</v>
      </c>
      <c r="C198" s="395">
        <v>26</v>
      </c>
      <c r="D198" s="113" t="s">
        <v>2880</v>
      </c>
      <c r="E198" s="113" t="s">
        <v>2742</v>
      </c>
      <c r="F198" s="75">
        <v>1036811.964</v>
      </c>
      <c r="G198" s="75">
        <v>217730.51243999999</v>
      </c>
      <c r="H198" s="75">
        <v>6.0156999999999998</v>
      </c>
      <c r="I198" s="75">
        <v>5.3379192947083567</v>
      </c>
      <c r="J198" s="113" t="s">
        <v>2910</v>
      </c>
      <c r="K198" s="113" t="s">
        <v>1476</v>
      </c>
      <c r="L198" s="113" t="s">
        <v>2611</v>
      </c>
      <c r="M198" s="113" t="s">
        <v>2445</v>
      </c>
      <c r="N198" s="113" t="s">
        <v>2741</v>
      </c>
      <c r="O198" s="44">
        <v>3</v>
      </c>
    </row>
    <row r="199" spans="1:15" ht="13" customHeight="1" x14ac:dyDescent="0.15">
      <c r="A199" s="394">
        <v>198</v>
      </c>
      <c r="B199" s="395">
        <v>24</v>
      </c>
      <c r="C199" s="395">
        <v>26</v>
      </c>
      <c r="D199" s="113" t="s">
        <v>2880</v>
      </c>
      <c r="E199" s="113" t="s">
        <v>2742</v>
      </c>
      <c r="F199" s="75">
        <v>1036811.964</v>
      </c>
      <c r="G199" s="75">
        <v>153448.17067200001</v>
      </c>
      <c r="H199" s="75">
        <v>6.0156999999999998</v>
      </c>
      <c r="I199" s="75">
        <v>5.1859617153693955</v>
      </c>
      <c r="J199" s="113" t="s">
        <v>2869</v>
      </c>
      <c r="K199" s="113" t="s">
        <v>1476</v>
      </c>
      <c r="L199" s="113" t="s">
        <v>2611</v>
      </c>
      <c r="M199" s="113" t="s">
        <v>2445</v>
      </c>
      <c r="N199" s="113" t="s">
        <v>2741</v>
      </c>
      <c r="O199" s="44">
        <v>3</v>
      </c>
    </row>
    <row r="200" spans="1:15" ht="13" customHeight="1" x14ac:dyDescent="0.15">
      <c r="A200" s="394">
        <v>199</v>
      </c>
      <c r="B200" s="395">
        <v>24</v>
      </c>
      <c r="C200" s="395">
        <v>26</v>
      </c>
      <c r="D200" s="113" t="s">
        <v>2880</v>
      </c>
      <c r="E200" s="113" t="s">
        <v>2742</v>
      </c>
      <c r="F200" s="75">
        <v>750000</v>
      </c>
      <c r="G200" s="75">
        <v>136543.3333</v>
      </c>
      <c r="H200" s="75">
        <v>5.8750612630000001</v>
      </c>
      <c r="I200" s="75">
        <v>5.1352705009999999</v>
      </c>
      <c r="J200" s="113" t="s">
        <v>2883</v>
      </c>
      <c r="K200" s="113" t="s">
        <v>1476</v>
      </c>
      <c r="L200" s="113" t="s">
        <v>2611</v>
      </c>
      <c r="M200" s="113" t="s">
        <v>2445</v>
      </c>
      <c r="N200" s="113" t="s">
        <v>2741</v>
      </c>
      <c r="O200" s="44">
        <v>2</v>
      </c>
    </row>
    <row r="201" spans="1:15" ht="13" customHeight="1" x14ac:dyDescent="0.15">
      <c r="A201" s="394">
        <v>200</v>
      </c>
      <c r="B201" s="395">
        <v>24</v>
      </c>
      <c r="C201" s="395">
        <v>26</v>
      </c>
      <c r="D201" s="113" t="s">
        <v>2880</v>
      </c>
      <c r="E201" s="113" t="s">
        <v>2743</v>
      </c>
      <c r="F201" s="75">
        <v>499250</v>
      </c>
      <c r="G201" s="75">
        <v>111965.3846</v>
      </c>
      <c r="H201" s="75">
        <v>5.6983180740000003</v>
      </c>
      <c r="I201" s="75">
        <v>5.0490837759999998</v>
      </c>
      <c r="J201" s="113" t="s">
        <v>2883</v>
      </c>
      <c r="K201" s="113" t="s">
        <v>1476</v>
      </c>
      <c r="L201" s="113" t="s">
        <v>2611</v>
      </c>
      <c r="M201" s="113" t="s">
        <v>2445</v>
      </c>
      <c r="N201" s="113" t="s">
        <v>2741</v>
      </c>
      <c r="O201" s="44">
        <v>2</v>
      </c>
    </row>
    <row r="202" spans="1:15" ht="13" customHeight="1" x14ac:dyDescent="0.15">
      <c r="A202" s="394">
        <v>201</v>
      </c>
      <c r="B202" s="395">
        <v>24</v>
      </c>
      <c r="C202" s="395">
        <v>26</v>
      </c>
      <c r="D202" s="113" t="s">
        <v>2880</v>
      </c>
      <c r="E202" s="113" t="s">
        <v>2743</v>
      </c>
      <c r="F202" s="75">
        <v>378878.53370000003</v>
      </c>
      <c r="G202" s="75">
        <v>87142.062751000005</v>
      </c>
      <c r="H202" s="75">
        <v>5.5785</v>
      </c>
      <c r="I202" s="75">
        <v>4.9402278359620713</v>
      </c>
      <c r="J202" s="113" t="s">
        <v>2910</v>
      </c>
      <c r="K202" s="113" t="s">
        <v>1476</v>
      </c>
      <c r="L202" s="113" t="s">
        <v>2611</v>
      </c>
      <c r="M202" s="113" t="s">
        <v>2445</v>
      </c>
      <c r="N202" s="113" t="s">
        <v>2741</v>
      </c>
      <c r="O202" s="44">
        <v>3</v>
      </c>
    </row>
    <row r="203" spans="1:15" ht="13" customHeight="1" x14ac:dyDescent="0.15">
      <c r="A203" s="394">
        <v>202</v>
      </c>
      <c r="B203" s="395">
        <v>24</v>
      </c>
      <c r="C203" s="395">
        <v>26</v>
      </c>
      <c r="D203" s="113" t="s">
        <v>2880</v>
      </c>
      <c r="E203" s="113" t="s">
        <v>2743</v>
      </c>
      <c r="F203" s="75">
        <v>378878.53370000003</v>
      </c>
      <c r="G203" s="75">
        <v>68198.136066000006</v>
      </c>
      <c r="H203" s="75">
        <v>5.5785</v>
      </c>
      <c r="I203" s="75">
        <v>4.8337725050477847</v>
      </c>
      <c r="J203" s="113" t="s">
        <v>2910</v>
      </c>
      <c r="K203" s="113" t="s">
        <v>1476</v>
      </c>
      <c r="L203" s="113" t="s">
        <v>2611</v>
      </c>
      <c r="M203" s="113" t="s">
        <v>2445</v>
      </c>
      <c r="N203" s="113" t="s">
        <v>2741</v>
      </c>
      <c r="O203" s="44">
        <v>3</v>
      </c>
    </row>
    <row r="204" spans="1:15" ht="13" customHeight="1" x14ac:dyDescent="0.15">
      <c r="A204" s="394">
        <v>203</v>
      </c>
      <c r="B204" s="395">
        <v>24</v>
      </c>
      <c r="C204" s="395">
        <v>26</v>
      </c>
      <c r="D204" s="113" t="s">
        <v>2880</v>
      </c>
      <c r="E204" s="113" t="s">
        <v>2448</v>
      </c>
      <c r="F204" s="75">
        <v>127.5851122</v>
      </c>
      <c r="G204" s="75">
        <v>530.75406675199997</v>
      </c>
      <c r="H204" s="75">
        <v>2.1057999999999999</v>
      </c>
      <c r="I204" s="75">
        <v>2.7248933305086656</v>
      </c>
      <c r="J204" s="113" t="s">
        <v>2451</v>
      </c>
      <c r="K204" s="113" t="s">
        <v>1476</v>
      </c>
      <c r="L204" s="113" t="s">
        <v>2611</v>
      </c>
      <c r="M204" s="113" t="s">
        <v>2468</v>
      </c>
      <c r="N204" s="113" t="s">
        <v>2447</v>
      </c>
      <c r="O204" s="44">
        <v>3</v>
      </c>
    </row>
    <row r="205" spans="1:15" ht="13" customHeight="1" x14ac:dyDescent="0.15">
      <c r="A205" s="394">
        <v>204</v>
      </c>
      <c r="B205" s="395">
        <v>24</v>
      </c>
      <c r="C205" s="395">
        <v>26</v>
      </c>
      <c r="D205" s="113" t="s">
        <v>2880</v>
      </c>
      <c r="E205" s="113" t="s">
        <v>2448</v>
      </c>
      <c r="F205" s="75">
        <v>220</v>
      </c>
      <c r="G205" s="75">
        <v>179.95421049999999</v>
      </c>
      <c r="H205" s="75">
        <v>2.342422681</v>
      </c>
      <c r="I205" s="75">
        <v>2.2551620130000001</v>
      </c>
      <c r="J205" s="113" t="s">
        <v>2883</v>
      </c>
      <c r="K205" s="113" t="s">
        <v>1476</v>
      </c>
      <c r="L205" s="113" t="s">
        <v>2611</v>
      </c>
      <c r="M205" s="113" t="s">
        <v>2468</v>
      </c>
      <c r="N205" s="113" t="s">
        <v>2447</v>
      </c>
      <c r="O205" s="44">
        <v>3</v>
      </c>
    </row>
    <row r="206" spans="1:15" ht="13" customHeight="1" x14ac:dyDescent="0.15">
      <c r="A206" s="394">
        <v>205</v>
      </c>
      <c r="B206" s="395">
        <v>24</v>
      </c>
      <c r="C206" s="395">
        <v>26</v>
      </c>
      <c r="D206" s="113" t="s">
        <v>2880</v>
      </c>
      <c r="E206" s="113" t="s">
        <v>2448</v>
      </c>
      <c r="F206" s="75">
        <v>126</v>
      </c>
      <c r="G206" s="75">
        <v>69.3</v>
      </c>
      <c r="H206" s="75">
        <v>2.1003705450000001</v>
      </c>
      <c r="I206" s="75">
        <v>1.8407332350000001</v>
      </c>
      <c r="J206" s="113" t="s">
        <v>2794</v>
      </c>
      <c r="K206" s="113" t="s">
        <v>1476</v>
      </c>
      <c r="L206" s="113" t="s">
        <v>2611</v>
      </c>
      <c r="M206" s="113" t="s">
        <v>2468</v>
      </c>
      <c r="N206" s="113" t="s">
        <v>2447</v>
      </c>
      <c r="O206" s="44">
        <v>3</v>
      </c>
    </row>
    <row r="207" spans="1:15" ht="13" customHeight="1" x14ac:dyDescent="0.15">
      <c r="A207" s="394">
        <v>206</v>
      </c>
      <c r="B207" s="395">
        <v>24</v>
      </c>
      <c r="C207" s="395">
        <v>26</v>
      </c>
      <c r="D207" s="113" t="s">
        <v>2880</v>
      </c>
      <c r="E207" s="113" t="s">
        <v>2452</v>
      </c>
      <c r="F207" s="75">
        <v>141.5</v>
      </c>
      <c r="G207" s="75">
        <v>233.55</v>
      </c>
      <c r="H207" s="75">
        <v>2.1507564399999999</v>
      </c>
      <c r="I207" s="75">
        <v>2.3683798720000002</v>
      </c>
      <c r="J207" s="113" t="s">
        <v>2883</v>
      </c>
      <c r="K207" s="113" t="s">
        <v>1476</v>
      </c>
      <c r="L207" s="113" t="s">
        <v>2611</v>
      </c>
      <c r="M207" s="113" t="s">
        <v>2468</v>
      </c>
      <c r="N207" s="113" t="s">
        <v>2447</v>
      </c>
      <c r="O207" s="44">
        <v>3</v>
      </c>
    </row>
    <row r="208" spans="1:15" ht="13" customHeight="1" x14ac:dyDescent="0.15">
      <c r="A208" s="394">
        <v>207</v>
      </c>
      <c r="B208" s="395">
        <v>24</v>
      </c>
      <c r="C208" s="395">
        <v>26</v>
      </c>
      <c r="D208" s="113" t="s">
        <v>2880</v>
      </c>
      <c r="E208" s="113" t="s">
        <v>2452</v>
      </c>
      <c r="F208" s="75">
        <v>153</v>
      </c>
      <c r="G208" s="75">
        <v>494.19</v>
      </c>
      <c r="H208" s="75">
        <v>2.1846914310000001</v>
      </c>
      <c r="I208" s="75">
        <v>2.6938939529999999</v>
      </c>
      <c r="J208" s="113" t="s">
        <v>2764</v>
      </c>
      <c r="K208" s="113" t="s">
        <v>1476</v>
      </c>
      <c r="L208" s="113" t="s">
        <v>2611</v>
      </c>
      <c r="M208" s="113" t="s">
        <v>2468</v>
      </c>
      <c r="N208" s="113" t="s">
        <v>2447</v>
      </c>
      <c r="O208" s="44">
        <v>3</v>
      </c>
    </row>
    <row r="209" spans="1:16" ht="13" customHeight="1" x14ac:dyDescent="0.15">
      <c r="A209" s="394">
        <v>208</v>
      </c>
      <c r="B209" s="395">
        <v>24</v>
      </c>
      <c r="C209" s="395">
        <v>26</v>
      </c>
      <c r="D209" s="113" t="s">
        <v>2880</v>
      </c>
      <c r="E209" s="113" t="s">
        <v>2452</v>
      </c>
      <c r="F209" s="75">
        <v>279</v>
      </c>
      <c r="G209" s="75">
        <v>418.5</v>
      </c>
      <c r="H209" s="75">
        <v>2.4456042029999998</v>
      </c>
      <c r="I209" s="75">
        <v>2.6216954619999999</v>
      </c>
      <c r="J209" s="113" t="s">
        <v>2776</v>
      </c>
      <c r="K209" s="113" t="s">
        <v>1476</v>
      </c>
      <c r="L209" s="113" t="s">
        <v>2611</v>
      </c>
      <c r="M209" s="113" t="s">
        <v>2468</v>
      </c>
      <c r="N209" s="113" t="s">
        <v>2447</v>
      </c>
      <c r="O209" s="44">
        <v>3</v>
      </c>
    </row>
    <row r="210" spans="1:16" ht="13" customHeight="1" x14ac:dyDescent="0.15">
      <c r="A210" s="394">
        <v>209</v>
      </c>
      <c r="B210" s="395">
        <v>24</v>
      </c>
      <c r="C210" s="395">
        <v>26</v>
      </c>
      <c r="D210" s="113" t="s">
        <v>2880</v>
      </c>
      <c r="E210" s="113" t="s">
        <v>2453</v>
      </c>
      <c r="F210" s="75">
        <v>38.627802299999999</v>
      </c>
      <c r="G210" s="75">
        <v>288.93596120400002</v>
      </c>
      <c r="H210" s="75">
        <v>1.5869</v>
      </c>
      <c r="I210" s="75">
        <v>2.4608015978515367</v>
      </c>
      <c r="J210" s="113" t="s">
        <v>2451</v>
      </c>
      <c r="K210" s="113" t="s">
        <v>1476</v>
      </c>
      <c r="L210" s="113" t="s">
        <v>2611</v>
      </c>
      <c r="M210" s="113" t="s">
        <v>2468</v>
      </c>
      <c r="N210" s="113" t="s">
        <v>2447</v>
      </c>
      <c r="O210" s="44">
        <v>4</v>
      </c>
    </row>
    <row r="211" spans="1:16" ht="13" customHeight="1" x14ac:dyDescent="0.15">
      <c r="A211" s="394">
        <v>210</v>
      </c>
      <c r="B211" s="395">
        <v>24</v>
      </c>
      <c r="C211" s="395">
        <v>26</v>
      </c>
      <c r="D211" s="113" t="s">
        <v>2880</v>
      </c>
      <c r="E211" s="113" t="s">
        <v>2453</v>
      </c>
      <c r="F211" s="75">
        <v>60</v>
      </c>
      <c r="G211" s="75">
        <v>327.12</v>
      </c>
      <c r="H211" s="75">
        <v>1.7781512500000001</v>
      </c>
      <c r="I211" s="75">
        <v>2.5147070980000001</v>
      </c>
      <c r="J211" s="113" t="s">
        <v>2883</v>
      </c>
      <c r="K211" s="113" t="s">
        <v>1476</v>
      </c>
      <c r="L211" s="113" t="s">
        <v>2611</v>
      </c>
      <c r="M211" s="113" t="s">
        <v>2468</v>
      </c>
      <c r="N211" s="113" t="s">
        <v>2447</v>
      </c>
      <c r="O211" s="44">
        <v>4</v>
      </c>
    </row>
    <row r="212" spans="1:16" ht="13" customHeight="1" x14ac:dyDescent="0.15">
      <c r="A212" s="394">
        <v>211</v>
      </c>
      <c r="B212" s="395">
        <v>24</v>
      </c>
      <c r="C212" s="395">
        <v>26</v>
      </c>
      <c r="D212" s="113" t="s">
        <v>2880</v>
      </c>
      <c r="E212" s="113" t="s">
        <v>2453</v>
      </c>
      <c r="F212" s="75">
        <v>57</v>
      </c>
      <c r="G212" s="75">
        <v>218.88</v>
      </c>
      <c r="H212" s="75">
        <v>1.7558748559999999</v>
      </c>
      <c r="I212" s="75">
        <v>2.3402060800000002</v>
      </c>
      <c r="J212" s="113" t="s">
        <v>2764</v>
      </c>
      <c r="K212" s="113" t="s">
        <v>1476</v>
      </c>
      <c r="L212" s="113" t="s">
        <v>2611</v>
      </c>
      <c r="M212" s="113" t="s">
        <v>2468</v>
      </c>
      <c r="N212" s="113" t="s">
        <v>2447</v>
      </c>
      <c r="O212" s="44">
        <v>4</v>
      </c>
    </row>
    <row r="213" spans="1:16" ht="13" customHeight="1" x14ac:dyDescent="0.15">
      <c r="A213" s="394">
        <v>212</v>
      </c>
      <c r="B213" s="395">
        <v>24</v>
      </c>
      <c r="C213" s="395">
        <v>26</v>
      </c>
      <c r="D213" s="113" t="s">
        <v>2880</v>
      </c>
      <c r="E213" s="113" t="s">
        <v>2453</v>
      </c>
      <c r="F213" s="75">
        <v>57</v>
      </c>
      <c r="G213" s="75">
        <v>29.64</v>
      </c>
      <c r="H213" s="75">
        <v>1.7558748559999999</v>
      </c>
      <c r="I213" s="75">
        <v>1.4718781990000001</v>
      </c>
      <c r="J213" s="113" t="s">
        <v>2794</v>
      </c>
      <c r="K213" s="113" t="s">
        <v>1476</v>
      </c>
      <c r="L213" s="113" t="s">
        <v>2611</v>
      </c>
      <c r="M213" s="113" t="s">
        <v>2468</v>
      </c>
      <c r="N213" s="113" t="s">
        <v>2447</v>
      </c>
      <c r="O213" s="44">
        <v>4</v>
      </c>
    </row>
    <row r="214" spans="1:16" ht="13" customHeight="1" x14ac:dyDescent="0.15">
      <c r="A214" s="394">
        <v>213</v>
      </c>
      <c r="B214" s="395">
        <v>24</v>
      </c>
      <c r="C214" s="395">
        <v>26</v>
      </c>
      <c r="D214" s="113" t="s">
        <v>2880</v>
      </c>
      <c r="E214" s="113" t="s">
        <v>2454</v>
      </c>
      <c r="F214" s="75">
        <v>747.82503499999996</v>
      </c>
      <c r="G214" s="75">
        <v>942.25954409999997</v>
      </c>
      <c r="H214" s="75">
        <v>2.8738000000000001</v>
      </c>
      <c r="I214" s="75">
        <v>2.9741705450911016</v>
      </c>
      <c r="J214" s="113" t="s">
        <v>2455</v>
      </c>
      <c r="K214" s="113" t="s">
        <v>1476</v>
      </c>
      <c r="L214" s="113" t="s">
        <v>2611</v>
      </c>
      <c r="M214" s="113" t="s">
        <v>2468</v>
      </c>
      <c r="N214" s="113" t="s">
        <v>2447</v>
      </c>
      <c r="O214" s="44">
        <v>2</v>
      </c>
    </row>
    <row r="215" spans="1:16" ht="13" customHeight="1" x14ac:dyDescent="0.15">
      <c r="A215" s="394">
        <v>214</v>
      </c>
      <c r="B215" s="395">
        <v>24</v>
      </c>
      <c r="C215" s="395">
        <v>26</v>
      </c>
      <c r="D215" s="113" t="s">
        <v>2880</v>
      </c>
      <c r="E215" s="113" t="s">
        <v>2454</v>
      </c>
      <c r="F215" s="75">
        <v>745</v>
      </c>
      <c r="G215" s="75">
        <v>782.25</v>
      </c>
      <c r="H215" s="75">
        <v>2.8721562729999999</v>
      </c>
      <c r="I215" s="75">
        <v>2.8933455719999999</v>
      </c>
      <c r="J215" s="113" t="s">
        <v>2764</v>
      </c>
      <c r="K215" s="113" t="s">
        <v>1476</v>
      </c>
      <c r="L215" s="113" t="s">
        <v>2611</v>
      </c>
      <c r="M215" s="113" t="s">
        <v>2468</v>
      </c>
      <c r="N215" s="113" t="s">
        <v>2447</v>
      </c>
      <c r="O215" s="44">
        <v>2</v>
      </c>
    </row>
    <row r="216" spans="1:16" ht="13" customHeight="1" x14ac:dyDescent="0.15">
      <c r="A216" s="394">
        <v>215</v>
      </c>
      <c r="B216" s="395">
        <v>24</v>
      </c>
      <c r="C216" s="395">
        <v>26</v>
      </c>
      <c r="D216" s="113" t="s">
        <v>2880</v>
      </c>
      <c r="E216" s="113" t="s">
        <v>2456</v>
      </c>
      <c r="F216" s="75">
        <v>746.27690199999995</v>
      </c>
      <c r="G216" s="75">
        <v>873.14397533999988</v>
      </c>
      <c r="H216" s="75">
        <v>2.8729</v>
      </c>
      <c r="I216" s="75">
        <v>2.9410858617356026</v>
      </c>
      <c r="J216" s="113" t="s">
        <v>2901</v>
      </c>
      <c r="K216" s="113" t="s">
        <v>1476</v>
      </c>
      <c r="L216" s="113" t="s">
        <v>2611</v>
      </c>
      <c r="M216" s="113" t="s">
        <v>2468</v>
      </c>
      <c r="N216" s="113" t="s">
        <v>2447</v>
      </c>
      <c r="O216" s="44">
        <v>3</v>
      </c>
    </row>
    <row r="217" spans="1:16" ht="13" customHeight="1" x14ac:dyDescent="0.15">
      <c r="A217" s="394">
        <v>216</v>
      </c>
      <c r="B217" s="395">
        <v>24</v>
      </c>
      <c r="C217" s="395">
        <v>26</v>
      </c>
      <c r="D217" s="113" t="s">
        <v>2880</v>
      </c>
      <c r="E217" s="113" t="s">
        <v>2456</v>
      </c>
      <c r="F217" s="75">
        <v>946.33333330000005</v>
      </c>
      <c r="G217" s="75">
        <v>523.53888889999996</v>
      </c>
      <c r="H217" s="75">
        <v>2.9760441379999998</v>
      </c>
      <c r="I217" s="75">
        <v>2.7189489469999999</v>
      </c>
      <c r="J217" s="113" t="s">
        <v>2883</v>
      </c>
      <c r="K217" s="113" t="s">
        <v>1476</v>
      </c>
      <c r="L217" s="113" t="s">
        <v>2611</v>
      </c>
      <c r="M217" s="113" t="s">
        <v>2468</v>
      </c>
      <c r="N217" s="113" t="s">
        <v>2447</v>
      </c>
      <c r="O217" s="44">
        <v>3</v>
      </c>
    </row>
    <row r="218" spans="1:16" ht="13" customHeight="1" x14ac:dyDescent="0.15">
      <c r="A218" s="394">
        <v>217</v>
      </c>
      <c r="B218" s="395">
        <v>24</v>
      </c>
      <c r="C218" s="395">
        <v>26</v>
      </c>
      <c r="D218" s="113" t="s">
        <v>2880</v>
      </c>
      <c r="E218" s="113" t="s">
        <v>2456</v>
      </c>
      <c r="F218" s="75">
        <v>605</v>
      </c>
      <c r="G218" s="75">
        <v>193.6</v>
      </c>
      <c r="H218" s="75">
        <v>2.7817553749999999</v>
      </c>
      <c r="I218" s="75">
        <v>2.2869053529999999</v>
      </c>
      <c r="J218" s="113" t="s">
        <v>2794</v>
      </c>
      <c r="K218" s="113" t="s">
        <v>1476</v>
      </c>
      <c r="L218" s="113" t="s">
        <v>2611</v>
      </c>
      <c r="M218" s="113" t="s">
        <v>2468</v>
      </c>
      <c r="N218" s="113" t="s">
        <v>2447</v>
      </c>
      <c r="O218" s="44">
        <v>3</v>
      </c>
    </row>
    <row r="219" spans="1:16" ht="13" customHeight="1" x14ac:dyDescent="0.15">
      <c r="A219" s="394">
        <v>218</v>
      </c>
      <c r="B219" s="395">
        <v>24</v>
      </c>
      <c r="C219" s="395">
        <v>26</v>
      </c>
      <c r="D219" s="113" t="s">
        <v>2880</v>
      </c>
      <c r="E219" s="113" t="s">
        <v>2464</v>
      </c>
      <c r="F219" s="75">
        <v>4600</v>
      </c>
      <c r="G219" s="75">
        <v>2300</v>
      </c>
      <c r="H219" s="75">
        <v>3.662757832</v>
      </c>
      <c r="I219" s="75">
        <v>3.361727836</v>
      </c>
      <c r="J219" s="113" t="s">
        <v>2776</v>
      </c>
      <c r="K219" s="113" t="s">
        <v>1476</v>
      </c>
      <c r="L219" s="113" t="s">
        <v>2611</v>
      </c>
      <c r="M219" s="113" t="s">
        <v>2702</v>
      </c>
      <c r="N219" s="113" t="s">
        <v>2463</v>
      </c>
      <c r="O219" s="44">
        <v>2</v>
      </c>
    </row>
    <row r="220" spans="1:16" ht="13" customHeight="1" x14ac:dyDescent="0.15">
      <c r="A220" s="394">
        <v>219</v>
      </c>
      <c r="B220" s="395">
        <v>24</v>
      </c>
      <c r="C220" s="395">
        <v>26</v>
      </c>
      <c r="D220" s="113" t="s">
        <v>2880</v>
      </c>
      <c r="E220" s="113" t="s">
        <v>2465</v>
      </c>
      <c r="F220" s="75">
        <v>4166.7745219999997</v>
      </c>
      <c r="G220" s="75">
        <v>958.35814005999998</v>
      </c>
      <c r="H220" s="75">
        <v>3.6198000000000001</v>
      </c>
      <c r="I220" s="75">
        <v>2.9815278359947568</v>
      </c>
      <c r="J220" s="113" t="s">
        <v>2773</v>
      </c>
      <c r="K220" s="113" t="s">
        <v>1476</v>
      </c>
      <c r="L220" s="113" t="s">
        <v>2611</v>
      </c>
      <c r="M220" s="113" t="s">
        <v>2702</v>
      </c>
      <c r="N220" s="113" t="s">
        <v>2463</v>
      </c>
      <c r="O220" s="44">
        <v>2</v>
      </c>
    </row>
    <row r="221" spans="1:16" ht="13" customHeight="1" x14ac:dyDescent="0.15">
      <c r="A221" s="394">
        <v>220</v>
      </c>
      <c r="B221" s="395">
        <v>24</v>
      </c>
      <c r="C221" s="395">
        <v>26</v>
      </c>
      <c r="D221" s="113" t="s">
        <v>2880</v>
      </c>
      <c r="E221" s="113" t="s">
        <v>2320</v>
      </c>
      <c r="F221" s="75">
        <v>734513.86820000003</v>
      </c>
      <c r="G221" s="75">
        <v>66106.248137999995</v>
      </c>
      <c r="H221" s="75">
        <v>5.8659999999999997</v>
      </c>
      <c r="I221" s="75">
        <v>4.8202425094646815</v>
      </c>
      <c r="J221" s="113" t="s">
        <v>2910</v>
      </c>
      <c r="K221" s="113" t="s">
        <v>1476</v>
      </c>
      <c r="L221" s="113" t="s">
        <v>2611</v>
      </c>
      <c r="M221" s="113" t="s">
        <v>2321</v>
      </c>
      <c r="N221" s="113" t="s">
        <v>2319</v>
      </c>
      <c r="O221" s="44">
        <v>2</v>
      </c>
    </row>
    <row r="222" spans="1:16" ht="13" customHeight="1" x14ac:dyDescent="0.15">
      <c r="A222" s="394">
        <v>221</v>
      </c>
      <c r="B222" s="395">
        <v>24</v>
      </c>
      <c r="C222" s="395">
        <v>26</v>
      </c>
      <c r="D222" s="113" t="s">
        <v>2880</v>
      </c>
      <c r="E222" s="113" t="s">
        <v>2320</v>
      </c>
      <c r="F222" s="75">
        <v>825000</v>
      </c>
      <c r="G222" s="75">
        <v>94450.226540000003</v>
      </c>
      <c r="H222" s="75">
        <v>5.9164539490000001</v>
      </c>
      <c r="I222" s="75">
        <v>4.9752030039999999</v>
      </c>
      <c r="J222" s="113" t="s">
        <v>2883</v>
      </c>
      <c r="K222" s="113" t="s">
        <v>1476</v>
      </c>
      <c r="L222" s="113" t="s">
        <v>2611</v>
      </c>
      <c r="M222" s="113" t="s">
        <v>2321</v>
      </c>
      <c r="N222" s="113" t="s">
        <v>2319</v>
      </c>
      <c r="O222" s="44">
        <v>2</v>
      </c>
    </row>
    <row r="223" spans="1:16" ht="13" customHeight="1" x14ac:dyDescent="0.15">
      <c r="A223" s="394">
        <v>222</v>
      </c>
      <c r="B223" s="395">
        <v>24</v>
      </c>
      <c r="C223" s="395">
        <v>26</v>
      </c>
      <c r="D223" s="113" t="s">
        <v>2880</v>
      </c>
      <c r="E223" s="113" t="s">
        <v>2809</v>
      </c>
      <c r="F223" s="75">
        <v>146000</v>
      </c>
      <c r="G223" s="75">
        <v>17452.109820000001</v>
      </c>
      <c r="H223" s="75">
        <v>5.1643528559999998</v>
      </c>
      <c r="I223" s="75">
        <v>4.2418479370000002</v>
      </c>
      <c r="J223" s="113" t="s">
        <v>2883</v>
      </c>
      <c r="K223" s="113" t="s">
        <v>1476</v>
      </c>
      <c r="L223" s="113" t="s">
        <v>2611</v>
      </c>
      <c r="M223" s="113" t="s">
        <v>2612</v>
      </c>
      <c r="N223" s="113" t="s">
        <v>2671</v>
      </c>
      <c r="O223" s="44">
        <v>3</v>
      </c>
      <c r="P223" s="113" t="s">
        <v>153</v>
      </c>
    </row>
    <row r="224" spans="1:16" ht="13" customHeight="1" x14ac:dyDescent="0.15">
      <c r="A224" s="394">
        <v>223</v>
      </c>
      <c r="B224" s="395">
        <v>24</v>
      </c>
      <c r="C224" s="395">
        <v>26</v>
      </c>
      <c r="D224" s="113" t="s">
        <v>2880</v>
      </c>
      <c r="E224" s="113" t="s">
        <v>2809</v>
      </c>
      <c r="F224" s="75">
        <v>135500</v>
      </c>
      <c r="G224" s="75">
        <v>18970</v>
      </c>
      <c r="H224" s="75">
        <v>5.1319392949999996</v>
      </c>
      <c r="I224" s="75">
        <v>4.2780673309999999</v>
      </c>
      <c r="J224" s="113" t="s">
        <v>2794</v>
      </c>
      <c r="K224" s="113" t="s">
        <v>1476</v>
      </c>
      <c r="L224" s="113" t="s">
        <v>2611</v>
      </c>
      <c r="M224" s="113" t="s">
        <v>2612</v>
      </c>
      <c r="N224" s="113" t="s">
        <v>2671</v>
      </c>
      <c r="O224" s="44">
        <v>3</v>
      </c>
      <c r="P224" s="113" t="s">
        <v>153</v>
      </c>
    </row>
    <row r="225" spans="1:16" ht="13" customHeight="1" x14ac:dyDescent="0.15">
      <c r="A225" s="394">
        <v>224</v>
      </c>
      <c r="B225" s="395">
        <v>24</v>
      </c>
      <c r="C225" s="395">
        <v>26</v>
      </c>
      <c r="D225" s="113" t="s">
        <v>2880</v>
      </c>
      <c r="E225" s="113" t="s">
        <v>2809</v>
      </c>
      <c r="F225" s="75">
        <v>126000</v>
      </c>
      <c r="G225" s="75">
        <v>20918.100419999999</v>
      </c>
      <c r="H225" s="75">
        <v>5.1003705449999996</v>
      </c>
      <c r="I225" s="75">
        <v>4.3205222440000002</v>
      </c>
      <c r="J225" s="113" t="s">
        <v>2613</v>
      </c>
      <c r="K225" s="113" t="s">
        <v>1476</v>
      </c>
      <c r="L225" s="113" t="s">
        <v>2611</v>
      </c>
      <c r="M225" s="113" t="s">
        <v>2612</v>
      </c>
      <c r="N225" s="113" t="s">
        <v>2671</v>
      </c>
      <c r="O225" s="44">
        <v>3</v>
      </c>
      <c r="P225" s="113" t="s">
        <v>153</v>
      </c>
    </row>
    <row r="226" spans="1:16" ht="13" customHeight="1" x14ac:dyDescent="0.15">
      <c r="A226" s="394">
        <v>225</v>
      </c>
      <c r="B226" s="395">
        <v>24</v>
      </c>
      <c r="C226" s="395">
        <v>26</v>
      </c>
      <c r="D226" s="113" t="s">
        <v>2880</v>
      </c>
      <c r="E226" s="113" t="s">
        <v>2810</v>
      </c>
      <c r="F226" s="75">
        <v>65508.853690000004</v>
      </c>
      <c r="G226" s="75">
        <v>15067.036348700001</v>
      </c>
      <c r="H226" s="75">
        <v>4.8163</v>
      </c>
      <c r="I226" s="75">
        <v>4.1780278359919958</v>
      </c>
      <c r="J226" s="113" t="s">
        <v>2773</v>
      </c>
      <c r="K226" s="113" t="s">
        <v>1476</v>
      </c>
      <c r="L226" s="113" t="s">
        <v>2611</v>
      </c>
      <c r="M226" s="113" t="s">
        <v>2612</v>
      </c>
      <c r="N226" s="113" t="s">
        <v>2671</v>
      </c>
      <c r="O226" s="44">
        <v>3</v>
      </c>
    </row>
    <row r="227" spans="1:16" ht="13" customHeight="1" x14ac:dyDescent="0.15">
      <c r="A227" s="394">
        <v>226</v>
      </c>
      <c r="B227" s="395">
        <v>24</v>
      </c>
      <c r="C227" s="395">
        <v>26</v>
      </c>
      <c r="D227" s="113" t="s">
        <v>2880</v>
      </c>
      <c r="E227" s="113" t="s">
        <v>2810</v>
      </c>
      <c r="F227" s="75">
        <v>75866.666670000006</v>
      </c>
      <c r="G227" s="75">
        <v>6180.0194439999996</v>
      </c>
      <c r="H227" s="75">
        <v>4.8800510030000002</v>
      </c>
      <c r="I227" s="75">
        <v>3.7909898420000001</v>
      </c>
      <c r="J227" s="113" t="s">
        <v>2883</v>
      </c>
      <c r="K227" s="113" t="s">
        <v>1476</v>
      </c>
      <c r="L227" s="113" t="s">
        <v>2611</v>
      </c>
      <c r="M227" s="113" t="s">
        <v>2612</v>
      </c>
      <c r="N227" s="113" t="s">
        <v>2671</v>
      </c>
      <c r="O227" s="44">
        <v>3</v>
      </c>
    </row>
    <row r="228" spans="1:16" ht="13" customHeight="1" x14ac:dyDescent="0.15">
      <c r="A228" s="394">
        <v>227</v>
      </c>
      <c r="B228" s="395">
        <v>24</v>
      </c>
      <c r="C228" s="395">
        <v>26</v>
      </c>
      <c r="D228" s="113" t="s">
        <v>2880</v>
      </c>
      <c r="E228" s="113" t="s">
        <v>2810</v>
      </c>
      <c r="F228" s="75">
        <v>65000</v>
      </c>
      <c r="G228" s="75">
        <v>13000</v>
      </c>
      <c r="H228" s="75">
        <v>4.8129133570000002</v>
      </c>
      <c r="I228" s="75">
        <v>4.1139433519999997</v>
      </c>
      <c r="J228" s="113" t="s">
        <v>2776</v>
      </c>
      <c r="K228" s="113" t="s">
        <v>1476</v>
      </c>
      <c r="L228" s="113" t="s">
        <v>2611</v>
      </c>
      <c r="M228" s="113" t="s">
        <v>2612</v>
      </c>
      <c r="N228" s="113" t="s">
        <v>2671</v>
      </c>
      <c r="O228" s="44">
        <v>3</v>
      </c>
    </row>
    <row r="229" spans="1:16" ht="13" customHeight="1" x14ac:dyDescent="0.15">
      <c r="A229" s="394">
        <v>228</v>
      </c>
      <c r="B229" s="395">
        <v>24</v>
      </c>
      <c r="C229" s="395">
        <v>26</v>
      </c>
      <c r="D229" s="113" t="s">
        <v>2880</v>
      </c>
      <c r="E229" s="113" t="s">
        <v>2811</v>
      </c>
      <c r="F229" s="75">
        <v>41766.666669999999</v>
      </c>
      <c r="G229" s="75">
        <v>3841.5344829999999</v>
      </c>
      <c r="H229" s="75">
        <v>4.6208298159999996</v>
      </c>
      <c r="I229" s="75">
        <v>3.584504736</v>
      </c>
      <c r="J229" s="113" t="s">
        <v>2883</v>
      </c>
      <c r="K229" s="113" t="s">
        <v>1476</v>
      </c>
      <c r="L229" s="113" t="s">
        <v>2611</v>
      </c>
      <c r="M229" s="113" t="s">
        <v>2612</v>
      </c>
      <c r="N229" s="113" t="s">
        <v>2671</v>
      </c>
      <c r="O229" s="44">
        <v>2</v>
      </c>
      <c r="P229" s="113" t="s">
        <v>153</v>
      </c>
    </row>
    <row r="230" spans="1:16" ht="13" customHeight="1" x14ac:dyDescent="0.15">
      <c r="A230" s="394">
        <v>229</v>
      </c>
      <c r="B230" s="395">
        <v>24</v>
      </c>
      <c r="C230" s="395">
        <v>26</v>
      </c>
      <c r="D230" s="113" t="s">
        <v>2880</v>
      </c>
      <c r="E230" s="113" t="s">
        <v>2811</v>
      </c>
      <c r="F230" s="75">
        <v>37000</v>
      </c>
      <c r="G230" s="75">
        <v>7517.9041999999999</v>
      </c>
      <c r="H230" s="75">
        <v>4.5682017239999997</v>
      </c>
      <c r="I230" s="75">
        <v>3.8760967869999998</v>
      </c>
      <c r="J230" s="113" t="s">
        <v>2613</v>
      </c>
      <c r="K230" s="113" t="s">
        <v>1476</v>
      </c>
      <c r="L230" s="113" t="s">
        <v>2611</v>
      </c>
      <c r="M230" s="113" t="s">
        <v>2612</v>
      </c>
      <c r="N230" s="113" t="s">
        <v>2671</v>
      </c>
      <c r="O230" s="44">
        <v>2</v>
      </c>
      <c r="P230" s="113" t="s">
        <v>153</v>
      </c>
    </row>
    <row r="231" spans="1:16" ht="13" customHeight="1" x14ac:dyDescent="0.15">
      <c r="A231" s="394">
        <v>230</v>
      </c>
      <c r="B231" s="395">
        <v>24</v>
      </c>
      <c r="C231" s="395">
        <v>26</v>
      </c>
      <c r="D231" s="113" t="s">
        <v>2880</v>
      </c>
      <c r="E231" s="113" t="s">
        <v>2812</v>
      </c>
      <c r="F231" s="75">
        <v>109777.7778</v>
      </c>
      <c r="G231" s="75">
        <v>18877.745770000001</v>
      </c>
      <c r="H231" s="75">
        <v>5.0405144350000004</v>
      </c>
      <c r="I231" s="75">
        <v>4.2759501330000003</v>
      </c>
      <c r="J231" s="113" t="s">
        <v>2883</v>
      </c>
      <c r="K231" s="113" t="s">
        <v>1476</v>
      </c>
      <c r="L231" s="113" t="s">
        <v>2611</v>
      </c>
      <c r="M231" s="113" t="s">
        <v>2612</v>
      </c>
      <c r="N231" s="113" t="s">
        <v>2671</v>
      </c>
      <c r="O231" s="44">
        <v>2</v>
      </c>
    </row>
    <row r="232" spans="1:16" ht="13" customHeight="1" x14ac:dyDescent="0.15">
      <c r="A232" s="394">
        <v>231</v>
      </c>
      <c r="B232" s="395">
        <v>24</v>
      </c>
      <c r="C232" s="395">
        <v>26</v>
      </c>
      <c r="D232" s="113" t="s">
        <v>2880</v>
      </c>
      <c r="E232" s="113" t="s">
        <v>2812</v>
      </c>
      <c r="F232" s="75">
        <v>150000</v>
      </c>
      <c r="G232" s="75">
        <v>29695.842000000001</v>
      </c>
      <c r="H232" s="75">
        <v>5.1760912589999997</v>
      </c>
      <c r="I232" s="75">
        <v>4.4726956439999999</v>
      </c>
      <c r="J232" s="113" t="s">
        <v>2613</v>
      </c>
      <c r="K232" s="113" t="s">
        <v>1476</v>
      </c>
      <c r="L232" s="113" t="s">
        <v>2611</v>
      </c>
      <c r="M232" s="113" t="s">
        <v>2612</v>
      </c>
      <c r="N232" s="113" t="s">
        <v>2671</v>
      </c>
      <c r="O232" s="44">
        <v>2</v>
      </c>
    </row>
    <row r="233" spans="1:16" ht="13" customHeight="1" x14ac:dyDescent="0.15">
      <c r="A233" s="394">
        <v>232</v>
      </c>
      <c r="B233" s="395">
        <v>24</v>
      </c>
      <c r="C233" s="395">
        <v>26</v>
      </c>
      <c r="D233" s="113" t="s">
        <v>2880</v>
      </c>
      <c r="E233" s="113" t="s">
        <v>2524</v>
      </c>
      <c r="F233" s="75">
        <v>70892.452359999996</v>
      </c>
      <c r="G233" s="75">
        <v>15596.339519199999</v>
      </c>
      <c r="H233" s="75">
        <v>4.8506</v>
      </c>
      <c r="I233" s="75">
        <v>4.1930226808446287</v>
      </c>
      <c r="J233" s="113" t="s">
        <v>2910</v>
      </c>
      <c r="K233" s="113" t="s">
        <v>1476</v>
      </c>
      <c r="L233" s="113" t="s">
        <v>2611</v>
      </c>
      <c r="M233" s="113" t="s">
        <v>2445</v>
      </c>
      <c r="N233" s="113" t="s">
        <v>2691</v>
      </c>
      <c r="O233" s="44">
        <v>2</v>
      </c>
    </row>
    <row r="234" spans="1:16" ht="13" customHeight="1" x14ac:dyDescent="0.15">
      <c r="A234" s="394">
        <v>233</v>
      </c>
      <c r="B234" s="395">
        <v>24</v>
      </c>
      <c r="C234" s="395">
        <v>26</v>
      </c>
      <c r="D234" s="113" t="s">
        <v>2880</v>
      </c>
      <c r="E234" s="113" t="s">
        <v>2524</v>
      </c>
      <c r="F234" s="75">
        <v>90000</v>
      </c>
      <c r="G234" s="75">
        <v>30000</v>
      </c>
      <c r="H234" s="75">
        <v>4.9542425090000002</v>
      </c>
      <c r="I234" s="75">
        <v>4.4771212550000001</v>
      </c>
      <c r="J234" s="113" t="s">
        <v>2883</v>
      </c>
      <c r="K234" s="113" t="s">
        <v>1476</v>
      </c>
      <c r="L234" s="113" t="s">
        <v>2611</v>
      </c>
      <c r="M234" s="113" t="s">
        <v>2445</v>
      </c>
      <c r="N234" s="113" t="s">
        <v>2691</v>
      </c>
      <c r="O234" s="44">
        <v>2</v>
      </c>
    </row>
    <row r="235" spans="1:16" ht="13" customHeight="1" x14ac:dyDescent="0.15">
      <c r="A235" s="394">
        <v>234</v>
      </c>
      <c r="B235" s="395">
        <v>24</v>
      </c>
      <c r="C235" s="395">
        <v>26</v>
      </c>
      <c r="D235" s="113" t="s">
        <v>2880</v>
      </c>
      <c r="E235" s="113" t="s">
        <v>2365</v>
      </c>
      <c r="F235" s="75">
        <v>134865.23079999999</v>
      </c>
      <c r="G235" s="75">
        <v>26973.046159999998</v>
      </c>
      <c r="H235" s="75">
        <v>5.1299000000000001</v>
      </c>
      <c r="I235" s="75">
        <v>4.4309299956102741</v>
      </c>
      <c r="J235" s="113" t="s">
        <v>2910</v>
      </c>
      <c r="K235" s="113" t="s">
        <v>1476</v>
      </c>
      <c r="L235" s="113" t="s">
        <v>2611</v>
      </c>
      <c r="M235" s="113" t="s">
        <v>2445</v>
      </c>
      <c r="N235" s="113" t="s">
        <v>2691</v>
      </c>
      <c r="O235" s="44">
        <v>2</v>
      </c>
    </row>
    <row r="236" spans="1:16" ht="13" customHeight="1" x14ac:dyDescent="0.15">
      <c r="A236" s="394">
        <v>235</v>
      </c>
      <c r="B236" s="395">
        <v>24</v>
      </c>
      <c r="C236" s="395">
        <v>26</v>
      </c>
      <c r="D236" s="113" t="s">
        <v>2880</v>
      </c>
      <c r="E236" s="113" t="s">
        <v>2365</v>
      </c>
      <c r="F236" s="75">
        <v>120000</v>
      </c>
      <c r="G236" s="75">
        <v>34300</v>
      </c>
      <c r="H236" s="75">
        <v>5.0791812460000001</v>
      </c>
      <c r="I236" s="75">
        <v>4.5352941199999997</v>
      </c>
      <c r="J236" s="113" t="s">
        <v>2883</v>
      </c>
      <c r="K236" s="113" t="s">
        <v>1476</v>
      </c>
      <c r="L236" s="113" t="s">
        <v>2611</v>
      </c>
      <c r="M236" s="113" t="s">
        <v>2445</v>
      </c>
      <c r="N236" s="113" t="s">
        <v>2691</v>
      </c>
      <c r="O236" s="44">
        <v>2</v>
      </c>
    </row>
    <row r="237" spans="1:16" ht="13" customHeight="1" x14ac:dyDescent="0.15">
      <c r="A237" s="394">
        <v>236</v>
      </c>
      <c r="B237" s="395">
        <v>24</v>
      </c>
      <c r="C237" s="395">
        <v>26</v>
      </c>
      <c r="D237" s="113" t="s">
        <v>2880</v>
      </c>
      <c r="E237" s="113" t="s">
        <v>2366</v>
      </c>
      <c r="F237" s="75">
        <v>74834.179269999993</v>
      </c>
      <c r="G237" s="75">
        <v>11973.468683199999</v>
      </c>
      <c r="H237" s="75">
        <v>4.8741000000000003</v>
      </c>
      <c r="I237" s="75">
        <v>4.0782199826326178</v>
      </c>
      <c r="J237" s="113" t="s">
        <v>2910</v>
      </c>
      <c r="K237" s="113" t="s">
        <v>1476</v>
      </c>
      <c r="L237" s="113" t="s">
        <v>2611</v>
      </c>
      <c r="M237" s="113" t="s">
        <v>2445</v>
      </c>
      <c r="N237" s="113" t="s">
        <v>2691</v>
      </c>
      <c r="O237" s="44">
        <v>2</v>
      </c>
    </row>
    <row r="238" spans="1:16" ht="13" customHeight="1" x14ac:dyDescent="0.15">
      <c r="A238" s="394">
        <v>237</v>
      </c>
      <c r="B238" s="395">
        <v>24</v>
      </c>
      <c r="C238" s="395">
        <v>26</v>
      </c>
      <c r="D238" s="113" t="s">
        <v>2880</v>
      </c>
      <c r="E238" s="113" t="s">
        <v>2366</v>
      </c>
      <c r="F238" s="75">
        <v>90900</v>
      </c>
      <c r="G238" s="75">
        <v>9080</v>
      </c>
      <c r="H238" s="75">
        <v>4.9585638830000001</v>
      </c>
      <c r="I238" s="75">
        <v>3.9580858490000002</v>
      </c>
      <c r="J238" s="113" t="s">
        <v>2883</v>
      </c>
      <c r="K238" s="113" t="s">
        <v>1476</v>
      </c>
      <c r="L238" s="113" t="s">
        <v>2611</v>
      </c>
      <c r="M238" s="113" t="s">
        <v>2445</v>
      </c>
      <c r="N238" s="113" t="s">
        <v>2691</v>
      </c>
      <c r="O238" s="44">
        <v>2</v>
      </c>
    </row>
    <row r="239" spans="1:16" ht="13" customHeight="1" x14ac:dyDescent="0.15">
      <c r="A239" s="394">
        <v>238</v>
      </c>
      <c r="B239" s="395">
        <v>24</v>
      </c>
      <c r="C239" s="395">
        <v>26</v>
      </c>
      <c r="D239" s="113" t="s">
        <v>2880</v>
      </c>
      <c r="E239" s="113" t="s">
        <v>2367</v>
      </c>
      <c r="F239" s="75">
        <v>59882.510600000001</v>
      </c>
      <c r="G239" s="75">
        <v>7066.1362508000002</v>
      </c>
      <c r="H239" s="75">
        <v>4.7773000000000003</v>
      </c>
      <c r="I239" s="75">
        <v>3.8491820073416938</v>
      </c>
      <c r="J239" s="113" t="s">
        <v>2204</v>
      </c>
      <c r="K239" s="113" t="s">
        <v>1476</v>
      </c>
      <c r="L239" s="113" t="s">
        <v>2611</v>
      </c>
      <c r="M239" s="113" t="s">
        <v>2445</v>
      </c>
      <c r="N239" s="113" t="s">
        <v>2691</v>
      </c>
      <c r="O239" s="44">
        <v>5</v>
      </c>
    </row>
    <row r="240" spans="1:16" ht="13" customHeight="1" x14ac:dyDescent="0.15">
      <c r="A240" s="394">
        <v>239</v>
      </c>
      <c r="B240" s="395">
        <v>24</v>
      </c>
      <c r="C240" s="395">
        <v>26</v>
      </c>
      <c r="D240" s="113" t="s">
        <v>2880</v>
      </c>
      <c r="E240" s="113" t="s">
        <v>2367</v>
      </c>
      <c r="F240" s="75">
        <v>59882.510600000001</v>
      </c>
      <c r="G240" s="75">
        <v>13772.977438000002</v>
      </c>
      <c r="H240" s="75">
        <v>4.7773000000000003</v>
      </c>
      <c r="I240" s="75">
        <v>4.1390278360531614</v>
      </c>
      <c r="J240" s="113" t="s">
        <v>2901</v>
      </c>
      <c r="K240" s="113" t="s">
        <v>1476</v>
      </c>
      <c r="L240" s="113" t="s">
        <v>2611</v>
      </c>
      <c r="M240" s="113" t="s">
        <v>2445</v>
      </c>
      <c r="N240" s="113" t="s">
        <v>2691</v>
      </c>
      <c r="O240" s="44">
        <v>5</v>
      </c>
    </row>
    <row r="241" spans="1:16" ht="13" customHeight="1" x14ac:dyDescent="0.15">
      <c r="A241" s="394">
        <v>240</v>
      </c>
      <c r="B241" s="395">
        <v>24</v>
      </c>
      <c r="C241" s="395">
        <v>26</v>
      </c>
      <c r="D241" s="113" t="s">
        <v>2880</v>
      </c>
      <c r="E241" s="113" t="s">
        <v>2367</v>
      </c>
      <c r="F241" s="75">
        <v>59882.510600000001</v>
      </c>
      <c r="G241" s="75">
        <v>11976.502120000001</v>
      </c>
      <c r="H241" s="75">
        <v>4.7773000000000003</v>
      </c>
      <c r="I241" s="75">
        <v>4.0783299956995496</v>
      </c>
      <c r="J241" s="113" t="s">
        <v>2910</v>
      </c>
      <c r="K241" s="113" t="s">
        <v>1476</v>
      </c>
      <c r="L241" s="113" t="s">
        <v>2611</v>
      </c>
      <c r="M241" s="113" t="s">
        <v>2445</v>
      </c>
      <c r="N241" s="113" t="s">
        <v>2691</v>
      </c>
      <c r="O241" s="44">
        <v>5</v>
      </c>
    </row>
    <row r="242" spans="1:16" ht="13" customHeight="1" x14ac:dyDescent="0.15">
      <c r="A242" s="394">
        <v>241</v>
      </c>
      <c r="B242" s="395">
        <v>24</v>
      </c>
      <c r="C242" s="395">
        <v>26</v>
      </c>
      <c r="D242" s="113" t="s">
        <v>2880</v>
      </c>
      <c r="E242" s="113" t="s">
        <v>2367</v>
      </c>
      <c r="F242" s="75">
        <v>100000</v>
      </c>
      <c r="G242" s="75">
        <v>23992.89</v>
      </c>
      <c r="H242" s="75">
        <v>5</v>
      </c>
      <c r="I242" s="75">
        <v>4.3800825630000002</v>
      </c>
      <c r="J242" s="113" t="s">
        <v>2883</v>
      </c>
      <c r="K242" s="113" t="s">
        <v>1476</v>
      </c>
      <c r="L242" s="113" t="s">
        <v>2611</v>
      </c>
      <c r="M242" s="113" t="s">
        <v>2445</v>
      </c>
      <c r="N242" s="113" t="s">
        <v>2691</v>
      </c>
      <c r="O242" s="44">
        <v>3</v>
      </c>
    </row>
    <row r="243" spans="1:16" ht="13" customHeight="1" x14ac:dyDescent="0.15">
      <c r="A243" s="394">
        <v>242</v>
      </c>
      <c r="B243" s="395">
        <v>24</v>
      </c>
      <c r="C243" s="395">
        <v>26</v>
      </c>
      <c r="D243" s="113" t="s">
        <v>2880</v>
      </c>
      <c r="E243" s="113" t="s">
        <v>2367</v>
      </c>
      <c r="F243" s="75">
        <v>74167</v>
      </c>
      <c r="G243" s="75">
        <v>17800.080000000002</v>
      </c>
      <c r="H243" s="75">
        <v>4.8702107120000004</v>
      </c>
      <c r="I243" s="75">
        <v>4.2504219540000001</v>
      </c>
      <c r="J243" s="113" t="s">
        <v>2794</v>
      </c>
      <c r="K243" s="113" t="s">
        <v>1476</v>
      </c>
      <c r="L243" s="113" t="s">
        <v>2611</v>
      </c>
      <c r="M243" s="113" t="s">
        <v>2445</v>
      </c>
      <c r="N243" s="113" t="s">
        <v>2691</v>
      </c>
      <c r="O243" s="44">
        <v>3</v>
      </c>
    </row>
    <row r="244" spans="1:16" customFormat="1" ht="13" customHeight="1" x14ac:dyDescent="0.15">
      <c r="A244" s="394">
        <v>243</v>
      </c>
      <c r="B244" s="395">
        <v>24</v>
      </c>
      <c r="C244" s="395">
        <v>26</v>
      </c>
      <c r="D244" s="113" t="s">
        <v>2880</v>
      </c>
      <c r="E244" s="113" t="s">
        <v>2536</v>
      </c>
      <c r="F244" s="75">
        <v>2587.0212729999998</v>
      </c>
      <c r="G244" s="75">
        <v>776.10638189999997</v>
      </c>
      <c r="H244" s="75">
        <v>3.4127999999999998</v>
      </c>
      <c r="I244" s="75">
        <v>2.889921254641667</v>
      </c>
      <c r="J244" s="113" t="s">
        <v>2773</v>
      </c>
      <c r="K244" s="113" t="s">
        <v>1476</v>
      </c>
      <c r="L244" s="113" t="s">
        <v>2611</v>
      </c>
      <c r="M244" s="113" t="s">
        <v>2702</v>
      </c>
      <c r="N244" s="113" t="s">
        <v>2535</v>
      </c>
      <c r="O244" s="44">
        <v>2</v>
      </c>
      <c r="P244" s="113"/>
    </row>
    <row r="245" spans="1:16" ht="13" customHeight="1" x14ac:dyDescent="0.15">
      <c r="A245" s="394">
        <v>244</v>
      </c>
      <c r="B245" s="395">
        <v>24</v>
      </c>
      <c r="C245" s="395">
        <v>26</v>
      </c>
      <c r="D245" s="113" t="s">
        <v>2880</v>
      </c>
      <c r="E245" s="113" t="s">
        <v>2536</v>
      </c>
      <c r="F245" s="75">
        <v>3300</v>
      </c>
      <c r="G245" s="75">
        <v>429</v>
      </c>
      <c r="H245" s="75">
        <v>3.5185139400000001</v>
      </c>
      <c r="I245" s="75">
        <v>2.6324572919999998</v>
      </c>
      <c r="J245" s="113" t="s">
        <v>2776</v>
      </c>
      <c r="K245" s="113" t="s">
        <v>1476</v>
      </c>
      <c r="L245" s="113" t="s">
        <v>2611</v>
      </c>
      <c r="M245" s="113" t="s">
        <v>2702</v>
      </c>
      <c r="N245" s="113" t="s">
        <v>2535</v>
      </c>
      <c r="O245" s="44">
        <v>2</v>
      </c>
    </row>
    <row r="246" spans="1:16" customFormat="1" ht="13" customHeight="1" x14ac:dyDescent="0.15">
      <c r="A246" s="394">
        <v>245</v>
      </c>
      <c r="B246" s="395">
        <v>24</v>
      </c>
      <c r="C246" s="395">
        <v>26</v>
      </c>
      <c r="D246" s="113" t="s">
        <v>2880</v>
      </c>
      <c r="E246" s="113" t="s">
        <v>2379</v>
      </c>
      <c r="F246" s="75">
        <v>5734.5586649999996</v>
      </c>
      <c r="G246" s="75">
        <v>3784.8087188999998</v>
      </c>
      <c r="H246" s="75">
        <v>3.7585000000000002</v>
      </c>
      <c r="I246" s="75">
        <v>3.5780439355070586</v>
      </c>
      <c r="J246" s="113" t="s">
        <v>2773</v>
      </c>
      <c r="K246" s="113" t="s">
        <v>1476</v>
      </c>
      <c r="L246" s="113" t="s">
        <v>2611</v>
      </c>
      <c r="M246" s="113" t="s">
        <v>2702</v>
      </c>
      <c r="N246" s="113" t="s">
        <v>2378</v>
      </c>
      <c r="O246" s="44">
        <v>3</v>
      </c>
      <c r="P246" s="113"/>
    </row>
    <row r="247" spans="1:16" ht="13" customHeight="1" x14ac:dyDescent="0.15">
      <c r="A247" s="394">
        <v>246</v>
      </c>
      <c r="B247" s="395">
        <v>24</v>
      </c>
      <c r="C247" s="395">
        <v>26</v>
      </c>
      <c r="D247" s="113" t="s">
        <v>2880</v>
      </c>
      <c r="E247" s="113" t="s">
        <v>2379</v>
      </c>
      <c r="F247" s="75">
        <v>6100</v>
      </c>
      <c r="G247" s="75">
        <v>4069.6551720000002</v>
      </c>
      <c r="H247" s="75">
        <v>3.7853298350000002</v>
      </c>
      <c r="I247" s="75">
        <v>3.6095576120000001</v>
      </c>
      <c r="J247" s="113" t="s">
        <v>2883</v>
      </c>
      <c r="K247" s="113" t="s">
        <v>1476</v>
      </c>
      <c r="L247" s="113" t="s">
        <v>2611</v>
      </c>
      <c r="M247" s="113" t="s">
        <v>2702</v>
      </c>
      <c r="N247" s="113" t="s">
        <v>2378</v>
      </c>
      <c r="O247" s="44">
        <v>3</v>
      </c>
    </row>
    <row r="248" spans="1:16" ht="13" customHeight="1" x14ac:dyDescent="0.15">
      <c r="A248" s="394">
        <v>247</v>
      </c>
      <c r="B248" s="395">
        <v>24</v>
      </c>
      <c r="C248" s="395">
        <v>26</v>
      </c>
      <c r="D248" s="113" t="s">
        <v>2880</v>
      </c>
      <c r="E248" s="113" t="s">
        <v>2379</v>
      </c>
      <c r="F248" s="75">
        <v>5550</v>
      </c>
      <c r="G248" s="75">
        <v>1998</v>
      </c>
      <c r="H248" s="75">
        <v>3.7442929829999998</v>
      </c>
      <c r="I248" s="75">
        <v>3.300595484</v>
      </c>
      <c r="J248" s="113" t="s">
        <v>2776</v>
      </c>
      <c r="K248" s="113" t="s">
        <v>1476</v>
      </c>
      <c r="L248" s="113" t="s">
        <v>2611</v>
      </c>
      <c r="M248" s="113" t="s">
        <v>2702</v>
      </c>
      <c r="N248" s="113" t="s">
        <v>2378</v>
      </c>
      <c r="O248" s="44">
        <v>3</v>
      </c>
    </row>
    <row r="249" spans="1:16" customFormat="1" ht="13" customHeight="1" x14ac:dyDescent="0.15">
      <c r="A249" s="394">
        <v>248</v>
      </c>
      <c r="B249" s="395">
        <v>24</v>
      </c>
      <c r="C249" s="395">
        <v>26</v>
      </c>
      <c r="D249" s="113" t="s">
        <v>2880</v>
      </c>
      <c r="E249" s="113" t="s">
        <v>2388</v>
      </c>
      <c r="F249" s="75">
        <v>40429.651709999998</v>
      </c>
      <c r="G249" s="75">
        <v>12128.895512999999</v>
      </c>
      <c r="H249" s="75">
        <v>4.6067</v>
      </c>
      <c r="I249" s="75">
        <v>4.0838212547454802</v>
      </c>
      <c r="J249" s="113" t="s">
        <v>2773</v>
      </c>
      <c r="K249" s="113" t="s">
        <v>1476</v>
      </c>
      <c r="L249" s="113" t="s">
        <v>2611</v>
      </c>
      <c r="M249" s="113" t="s">
        <v>2612</v>
      </c>
      <c r="N249" s="113" t="s">
        <v>2387</v>
      </c>
      <c r="O249" s="44">
        <v>4</v>
      </c>
      <c r="P249" s="113"/>
    </row>
    <row r="250" spans="1:16" ht="13" customHeight="1" x14ac:dyDescent="0.15">
      <c r="A250" s="394">
        <v>249</v>
      </c>
      <c r="B250" s="395">
        <v>24</v>
      </c>
      <c r="C250" s="395">
        <v>26</v>
      </c>
      <c r="D250" s="113" t="s">
        <v>2880</v>
      </c>
      <c r="E250" s="113" t="s">
        <v>2388</v>
      </c>
      <c r="F250" s="75">
        <v>44000</v>
      </c>
      <c r="G250" s="75">
        <v>4489.6764709999998</v>
      </c>
      <c r="H250" s="75">
        <v>4.6434526759999999</v>
      </c>
      <c r="I250" s="75">
        <v>3.6522150469999999</v>
      </c>
      <c r="J250" s="113" t="s">
        <v>2883</v>
      </c>
      <c r="K250" s="113" t="s">
        <v>1476</v>
      </c>
      <c r="L250" s="113" t="s">
        <v>2611</v>
      </c>
      <c r="M250" s="113" t="s">
        <v>2612</v>
      </c>
      <c r="N250" s="113" t="s">
        <v>2387</v>
      </c>
      <c r="O250" s="44">
        <v>4</v>
      </c>
    </row>
    <row r="251" spans="1:16" ht="13" customHeight="1" x14ac:dyDescent="0.15">
      <c r="A251" s="394">
        <v>250</v>
      </c>
      <c r="B251" s="395">
        <v>24</v>
      </c>
      <c r="C251" s="395">
        <v>26</v>
      </c>
      <c r="D251" s="113" t="s">
        <v>2880</v>
      </c>
      <c r="E251" s="113" t="s">
        <v>2388</v>
      </c>
      <c r="F251" s="75">
        <v>39600</v>
      </c>
      <c r="G251" s="75">
        <v>13464</v>
      </c>
      <c r="H251" s="75">
        <v>4.5976951860000002</v>
      </c>
      <c r="I251" s="75">
        <v>4.1291741030000004</v>
      </c>
      <c r="J251" s="113" t="s">
        <v>2794</v>
      </c>
      <c r="K251" s="113" t="s">
        <v>1476</v>
      </c>
      <c r="L251" s="113" t="s">
        <v>2611</v>
      </c>
      <c r="M251" s="113" t="s">
        <v>2612</v>
      </c>
      <c r="N251" s="113" t="s">
        <v>2387</v>
      </c>
      <c r="O251" s="44">
        <v>4</v>
      </c>
    </row>
    <row r="252" spans="1:16" ht="13" customHeight="1" x14ac:dyDescent="0.15">
      <c r="A252" s="394">
        <v>251</v>
      </c>
      <c r="B252" s="395">
        <v>24</v>
      </c>
      <c r="C252" s="395">
        <v>26</v>
      </c>
      <c r="D252" s="113" t="s">
        <v>2880</v>
      </c>
      <c r="E252" s="113" t="s">
        <v>2388</v>
      </c>
      <c r="F252" s="75">
        <v>44500</v>
      </c>
      <c r="G252" s="75">
        <v>15575</v>
      </c>
      <c r="H252" s="75">
        <v>4.6483600110000003</v>
      </c>
      <c r="I252" s="75">
        <v>4.1924280549999997</v>
      </c>
      <c r="J252" s="113" t="s">
        <v>2776</v>
      </c>
      <c r="K252" s="113" t="s">
        <v>1476</v>
      </c>
      <c r="L252" s="113" t="s">
        <v>2611</v>
      </c>
      <c r="M252" s="113" t="s">
        <v>2612</v>
      </c>
      <c r="N252" s="113" t="s">
        <v>2387</v>
      </c>
      <c r="O252" s="44">
        <v>4</v>
      </c>
    </row>
    <row r="253" spans="1:16" ht="13" customHeight="1" x14ac:dyDescent="0.15">
      <c r="A253" s="394">
        <v>252</v>
      </c>
      <c r="B253" s="395">
        <v>24</v>
      </c>
      <c r="C253" s="395">
        <v>26</v>
      </c>
      <c r="D253" s="113" t="s">
        <v>2880</v>
      </c>
      <c r="E253" s="113" t="s">
        <v>2581</v>
      </c>
      <c r="F253" s="75">
        <v>511.5</v>
      </c>
      <c r="G253" s="75">
        <v>1545.142857</v>
      </c>
      <c r="H253" s="75">
        <v>2.7088456380000001</v>
      </c>
      <c r="I253" s="75">
        <v>3.188968639</v>
      </c>
      <c r="J253" s="113" t="s">
        <v>2883</v>
      </c>
      <c r="K253" s="113" t="s">
        <v>1476</v>
      </c>
      <c r="L253" s="113" t="s">
        <v>2611</v>
      </c>
      <c r="M253" s="113" t="s">
        <v>2468</v>
      </c>
      <c r="N253" s="113" t="s">
        <v>2580</v>
      </c>
      <c r="O253" s="44">
        <v>2</v>
      </c>
    </row>
    <row r="254" spans="1:16" ht="13" customHeight="1" x14ac:dyDescent="0.15">
      <c r="A254" s="394">
        <v>253</v>
      </c>
      <c r="B254" s="395">
        <v>24</v>
      </c>
      <c r="C254" s="395">
        <v>26</v>
      </c>
      <c r="D254" s="113" t="s">
        <v>2880</v>
      </c>
      <c r="E254" s="113" t="s">
        <v>2581</v>
      </c>
      <c r="F254" s="75">
        <v>386.5</v>
      </c>
      <c r="G254" s="75">
        <v>544.96500000000003</v>
      </c>
      <c r="H254" s="75">
        <v>2.587149498</v>
      </c>
      <c r="I254" s="75">
        <v>2.7363686110000001</v>
      </c>
      <c r="J254" s="113" t="s">
        <v>2776</v>
      </c>
      <c r="K254" s="113" t="s">
        <v>1476</v>
      </c>
      <c r="L254" s="113" t="s">
        <v>2611</v>
      </c>
      <c r="M254" s="113" t="s">
        <v>2468</v>
      </c>
      <c r="N254" s="113" t="s">
        <v>2580</v>
      </c>
      <c r="O254" s="44">
        <v>2</v>
      </c>
    </row>
    <row r="255" spans="1:16" ht="13" customHeight="1" x14ac:dyDescent="0.15">
      <c r="A255" s="394">
        <v>254</v>
      </c>
      <c r="B255" s="395">
        <v>24</v>
      </c>
      <c r="C255" s="395">
        <v>26</v>
      </c>
      <c r="D255" s="113" t="s">
        <v>2880</v>
      </c>
      <c r="E255" s="113" t="s">
        <v>2605</v>
      </c>
      <c r="F255" s="75">
        <v>4100</v>
      </c>
      <c r="G255" s="75">
        <v>4332.5454550000004</v>
      </c>
      <c r="H255" s="75">
        <v>3.6127838570000002</v>
      </c>
      <c r="I255" s="75">
        <v>3.636743128</v>
      </c>
      <c r="J255" s="113" t="s">
        <v>2883</v>
      </c>
      <c r="K255" s="113" t="s">
        <v>1476</v>
      </c>
      <c r="L255" s="113" t="s">
        <v>2611</v>
      </c>
      <c r="M255" s="113" t="s">
        <v>2468</v>
      </c>
      <c r="N255" s="113" t="s">
        <v>2604</v>
      </c>
      <c r="O255" s="44">
        <v>3</v>
      </c>
    </row>
    <row r="256" spans="1:16" ht="13" customHeight="1" x14ac:dyDescent="0.15">
      <c r="A256" s="394">
        <v>255</v>
      </c>
      <c r="B256" s="395">
        <v>24</v>
      </c>
      <c r="C256" s="395">
        <v>26</v>
      </c>
      <c r="D256" s="113" t="s">
        <v>2880</v>
      </c>
      <c r="E256" s="113" t="s">
        <v>2605</v>
      </c>
      <c r="F256" s="75">
        <v>6385</v>
      </c>
      <c r="G256" s="75">
        <v>6448.85</v>
      </c>
      <c r="H256" s="75">
        <v>3.8051609019999999</v>
      </c>
      <c r="I256" s="75">
        <v>3.8094822750000001</v>
      </c>
      <c r="J256" s="113" t="s">
        <v>2764</v>
      </c>
      <c r="K256" s="113" t="s">
        <v>1476</v>
      </c>
      <c r="L256" s="113" t="s">
        <v>2611</v>
      </c>
      <c r="M256" s="113" t="s">
        <v>2468</v>
      </c>
      <c r="N256" s="113" t="s">
        <v>2604</v>
      </c>
      <c r="O256" s="44">
        <v>3</v>
      </c>
    </row>
    <row r="257" spans="1:16" ht="13" customHeight="1" x14ac:dyDescent="0.15">
      <c r="A257" s="394">
        <v>256</v>
      </c>
      <c r="B257" s="395">
        <v>24</v>
      </c>
      <c r="C257" s="395">
        <v>26</v>
      </c>
      <c r="D257" s="113" t="s">
        <v>2880</v>
      </c>
      <c r="E257" s="113" t="s">
        <v>2605</v>
      </c>
      <c r="F257" s="75">
        <v>6385</v>
      </c>
      <c r="G257" s="75">
        <v>1404.7</v>
      </c>
      <c r="H257" s="75">
        <v>3.8051609019999999</v>
      </c>
      <c r="I257" s="75">
        <v>3.1475835820000002</v>
      </c>
      <c r="J257" s="113" t="s">
        <v>2794</v>
      </c>
      <c r="K257" s="113" t="s">
        <v>1476</v>
      </c>
      <c r="L257" s="113" t="s">
        <v>2611</v>
      </c>
      <c r="M257" s="113" t="s">
        <v>2468</v>
      </c>
      <c r="N257" s="113" t="s">
        <v>2604</v>
      </c>
      <c r="O257" s="44">
        <v>3</v>
      </c>
    </row>
    <row r="258" spans="1:16" ht="13" customHeight="1" x14ac:dyDescent="0.15">
      <c r="A258" s="394">
        <v>257</v>
      </c>
      <c r="B258" s="395">
        <v>24</v>
      </c>
      <c r="C258" s="395">
        <v>26</v>
      </c>
      <c r="D258" s="113" t="s">
        <v>2880</v>
      </c>
      <c r="E258" s="113" t="s">
        <v>2301</v>
      </c>
      <c r="F258" s="75">
        <v>3300</v>
      </c>
      <c r="G258" s="75">
        <v>2050.0200420000001</v>
      </c>
      <c r="H258" s="75">
        <v>3.5185139400000001</v>
      </c>
      <c r="I258" s="75">
        <v>3.3117581070000002</v>
      </c>
      <c r="J258" s="113" t="s">
        <v>2883</v>
      </c>
      <c r="K258" s="113" t="s">
        <v>1476</v>
      </c>
      <c r="L258" s="113" t="s">
        <v>2611</v>
      </c>
      <c r="M258" s="113" t="s">
        <v>2849</v>
      </c>
      <c r="N258" s="113" t="s">
        <v>2300</v>
      </c>
      <c r="O258" s="44">
        <v>3</v>
      </c>
    </row>
    <row r="259" spans="1:16" ht="13" customHeight="1" x14ac:dyDescent="0.15">
      <c r="A259" s="394">
        <v>258</v>
      </c>
      <c r="B259" s="395">
        <v>24</v>
      </c>
      <c r="C259" s="395">
        <v>26</v>
      </c>
      <c r="D259" s="113" t="s">
        <v>2880</v>
      </c>
      <c r="E259" s="113" t="s">
        <v>2301</v>
      </c>
      <c r="F259" s="75">
        <v>3300</v>
      </c>
      <c r="G259" s="75">
        <v>1650</v>
      </c>
      <c r="H259" s="75">
        <v>3.5185139400000001</v>
      </c>
      <c r="I259" s="75">
        <v>3.217483944</v>
      </c>
      <c r="J259" s="113" t="s">
        <v>2794</v>
      </c>
      <c r="K259" s="113" t="s">
        <v>1476</v>
      </c>
      <c r="L259" s="113" t="s">
        <v>2611</v>
      </c>
      <c r="M259" s="113" t="s">
        <v>2849</v>
      </c>
      <c r="N259" s="113" t="s">
        <v>2300</v>
      </c>
      <c r="O259" s="44">
        <v>3</v>
      </c>
    </row>
    <row r="260" spans="1:16" ht="13" customHeight="1" x14ac:dyDescent="0.15">
      <c r="A260" s="394">
        <v>259</v>
      </c>
      <c r="B260" s="395">
        <v>24</v>
      </c>
      <c r="C260" s="395">
        <v>26</v>
      </c>
      <c r="D260" s="113" t="s">
        <v>2880</v>
      </c>
      <c r="E260" s="113" t="s">
        <v>2301</v>
      </c>
      <c r="F260" s="75">
        <v>2650</v>
      </c>
      <c r="G260" s="75">
        <v>2332</v>
      </c>
      <c r="H260" s="75">
        <v>3.423245874</v>
      </c>
      <c r="I260" s="75">
        <v>3.3677285459999999</v>
      </c>
      <c r="J260" s="113" t="s">
        <v>2776</v>
      </c>
      <c r="K260" s="113" t="s">
        <v>1476</v>
      </c>
      <c r="L260" s="113" t="s">
        <v>2611</v>
      </c>
      <c r="M260" s="113" t="s">
        <v>2849</v>
      </c>
      <c r="N260" s="113" t="s">
        <v>2300</v>
      </c>
      <c r="O260" s="44">
        <v>3</v>
      </c>
    </row>
    <row r="261" spans="1:16" ht="13" customHeight="1" x14ac:dyDescent="0.15">
      <c r="A261" s="394">
        <v>260</v>
      </c>
      <c r="B261" s="395">
        <v>24</v>
      </c>
      <c r="C261" s="395">
        <v>26</v>
      </c>
      <c r="D261" s="113" t="s">
        <v>2880</v>
      </c>
      <c r="E261" s="113" t="s">
        <v>2303</v>
      </c>
      <c r="F261" s="75">
        <v>100200</v>
      </c>
      <c r="G261" s="75">
        <v>31568.61767</v>
      </c>
      <c r="H261" s="75">
        <v>5.0008677219999997</v>
      </c>
      <c r="I261" s="75">
        <v>4.4992555650000003</v>
      </c>
      <c r="J261" s="113" t="s">
        <v>2883</v>
      </c>
      <c r="K261" s="113" t="s">
        <v>1476</v>
      </c>
      <c r="L261" s="113" t="s">
        <v>2611</v>
      </c>
      <c r="M261" s="113" t="s">
        <v>2304</v>
      </c>
      <c r="N261" s="113" t="s">
        <v>2302</v>
      </c>
      <c r="O261" s="44">
        <v>2</v>
      </c>
    </row>
    <row r="262" spans="1:16" ht="13" customHeight="1" x14ac:dyDescent="0.15">
      <c r="A262" s="394">
        <v>261</v>
      </c>
      <c r="B262" s="395">
        <v>24</v>
      </c>
      <c r="C262" s="395">
        <v>26</v>
      </c>
      <c r="D262" s="113" t="s">
        <v>2880</v>
      </c>
      <c r="E262" s="113" t="s">
        <v>2303</v>
      </c>
      <c r="F262" s="75">
        <v>97000</v>
      </c>
      <c r="G262" s="75">
        <v>41710</v>
      </c>
      <c r="H262" s="75">
        <v>4.9867717340000004</v>
      </c>
      <c r="I262" s="75">
        <v>4.6202401899999996</v>
      </c>
      <c r="J262" s="113" t="s">
        <v>2794</v>
      </c>
      <c r="K262" s="113" t="s">
        <v>1476</v>
      </c>
      <c r="L262" s="113" t="s">
        <v>2611</v>
      </c>
      <c r="M262" s="113" t="s">
        <v>2304</v>
      </c>
      <c r="N262" s="113" t="s">
        <v>2302</v>
      </c>
      <c r="O262" s="44">
        <v>2</v>
      </c>
    </row>
    <row r="263" spans="1:16" customFormat="1" ht="13" customHeight="1" x14ac:dyDescent="0.15">
      <c r="A263" s="394">
        <v>262</v>
      </c>
      <c r="B263" s="395">
        <v>24</v>
      </c>
      <c r="C263" s="395">
        <v>26</v>
      </c>
      <c r="D263" s="113" t="s">
        <v>2880</v>
      </c>
      <c r="E263" s="113" t="s">
        <v>2305</v>
      </c>
      <c r="F263" s="75">
        <v>191381.5202</v>
      </c>
      <c r="G263" s="75">
        <v>57414.456059999997</v>
      </c>
      <c r="H263" s="75">
        <v>5.2819000000000003</v>
      </c>
      <c r="I263" s="75">
        <v>4.7590212547088999</v>
      </c>
      <c r="J263" s="113" t="s">
        <v>2668</v>
      </c>
      <c r="K263" s="113" t="s">
        <v>1476</v>
      </c>
      <c r="L263" s="113" t="s">
        <v>2611</v>
      </c>
      <c r="M263" s="113" t="s">
        <v>2304</v>
      </c>
      <c r="N263" s="113" t="s">
        <v>2302</v>
      </c>
      <c r="O263" s="44">
        <v>3</v>
      </c>
      <c r="P263" s="113"/>
    </row>
    <row r="264" spans="1:16" ht="13" customHeight="1" x14ac:dyDescent="0.15">
      <c r="A264" s="394">
        <v>263</v>
      </c>
      <c r="B264" s="395">
        <v>24</v>
      </c>
      <c r="C264" s="395">
        <v>26</v>
      </c>
      <c r="D264" s="113" t="s">
        <v>2880</v>
      </c>
      <c r="E264" s="113" t="s">
        <v>2305</v>
      </c>
      <c r="F264" s="75">
        <v>207000</v>
      </c>
      <c r="G264" s="75">
        <v>35592.08468</v>
      </c>
      <c r="H264" s="75">
        <v>5.3159703450000002</v>
      </c>
      <c r="I264" s="75">
        <v>4.5513534260000004</v>
      </c>
      <c r="J264" s="113" t="s">
        <v>2883</v>
      </c>
      <c r="K264" s="113" t="s">
        <v>1476</v>
      </c>
      <c r="L264" s="113" t="s">
        <v>2611</v>
      </c>
      <c r="M264" s="113" t="s">
        <v>2304</v>
      </c>
      <c r="N264" s="113" t="s">
        <v>2302</v>
      </c>
      <c r="O264" s="44">
        <v>3</v>
      </c>
    </row>
    <row r="265" spans="1:16" ht="13" customHeight="1" x14ac:dyDescent="0.15">
      <c r="A265" s="394">
        <v>264</v>
      </c>
      <c r="B265" s="395">
        <v>24</v>
      </c>
      <c r="C265" s="395">
        <v>26</v>
      </c>
      <c r="D265" s="113" t="s">
        <v>2880</v>
      </c>
      <c r="E265" s="113" t="s">
        <v>2305</v>
      </c>
      <c r="F265" s="75">
        <v>111857</v>
      </c>
      <c r="G265" s="75">
        <v>27964.25</v>
      </c>
      <c r="H265" s="75">
        <v>5.048663167</v>
      </c>
      <c r="I265" s="75">
        <v>4.446603176</v>
      </c>
      <c r="J265" s="113" t="s">
        <v>2794</v>
      </c>
      <c r="K265" s="113" t="s">
        <v>1476</v>
      </c>
      <c r="L265" s="113" t="s">
        <v>2611</v>
      </c>
      <c r="M265" s="113" t="s">
        <v>2304</v>
      </c>
      <c r="N265" s="113" t="s">
        <v>2302</v>
      </c>
      <c r="O265" s="44">
        <v>3</v>
      </c>
    </row>
    <row r="266" spans="1:16" ht="13" customHeight="1" x14ac:dyDescent="0.15">
      <c r="A266" s="394">
        <v>265</v>
      </c>
      <c r="B266" s="395">
        <v>24</v>
      </c>
      <c r="C266" s="395">
        <v>26</v>
      </c>
      <c r="D266" s="113" t="s">
        <v>2880</v>
      </c>
      <c r="E266" s="113" t="s">
        <v>2306</v>
      </c>
      <c r="F266" s="75">
        <v>225000</v>
      </c>
      <c r="G266" s="75">
        <v>31473.284039999999</v>
      </c>
      <c r="H266" s="75">
        <v>5.3521825180000002</v>
      </c>
      <c r="I266" s="75">
        <v>4.4979420609999998</v>
      </c>
      <c r="J266" s="113" t="s">
        <v>2883</v>
      </c>
      <c r="K266" s="113" t="s">
        <v>1476</v>
      </c>
      <c r="L266" s="113" t="s">
        <v>2611</v>
      </c>
      <c r="M266" s="113" t="s">
        <v>2304</v>
      </c>
      <c r="N266" s="113" t="s">
        <v>2302</v>
      </c>
      <c r="O266" s="44">
        <v>2</v>
      </c>
    </row>
    <row r="267" spans="1:16" ht="13" customHeight="1" x14ac:dyDescent="0.15">
      <c r="A267" s="394">
        <v>266</v>
      </c>
      <c r="B267" s="395">
        <v>24</v>
      </c>
      <c r="C267" s="395">
        <v>26</v>
      </c>
      <c r="D267" s="113" t="s">
        <v>2880</v>
      </c>
      <c r="E267" s="113" t="s">
        <v>2306</v>
      </c>
      <c r="F267" s="75">
        <v>272500</v>
      </c>
      <c r="G267" s="75">
        <v>103550</v>
      </c>
      <c r="H267" s="75">
        <v>5.4353665070000003</v>
      </c>
      <c r="I267" s="75">
        <v>5.0151501029999999</v>
      </c>
      <c r="J267" s="113" t="s">
        <v>2794</v>
      </c>
      <c r="K267" s="113" t="s">
        <v>1476</v>
      </c>
      <c r="L267" s="113" t="s">
        <v>2611</v>
      </c>
      <c r="M267" s="113" t="s">
        <v>2304</v>
      </c>
      <c r="N267" s="113" t="s">
        <v>2302</v>
      </c>
      <c r="O267" s="44">
        <v>2</v>
      </c>
    </row>
    <row r="268" spans="1:16" customFormat="1" ht="13" customHeight="1" x14ac:dyDescent="0.15">
      <c r="A268" s="394">
        <v>267</v>
      </c>
      <c r="B268" s="395">
        <v>24</v>
      </c>
      <c r="C268" s="395">
        <v>26</v>
      </c>
      <c r="D268" s="113" t="s">
        <v>2880</v>
      </c>
      <c r="E268" s="113" t="s">
        <v>2308</v>
      </c>
      <c r="F268" s="75">
        <v>5377.7424600000004</v>
      </c>
      <c r="G268" s="75">
        <v>8927.0524836000004</v>
      </c>
      <c r="H268" s="75">
        <v>3.7305999999999999</v>
      </c>
      <c r="I268" s="75">
        <v>3.9507080880695784</v>
      </c>
      <c r="J268" s="113" t="s">
        <v>2309</v>
      </c>
      <c r="K268" s="113" t="s">
        <v>1476</v>
      </c>
      <c r="L268" s="113" t="s">
        <v>2611</v>
      </c>
      <c r="M268" s="113" t="s">
        <v>2849</v>
      </c>
      <c r="N268" s="113" t="s">
        <v>2307</v>
      </c>
      <c r="O268" s="44">
        <v>5</v>
      </c>
      <c r="P268" s="113"/>
    </row>
    <row r="269" spans="1:16" customFormat="1" ht="13" customHeight="1" x14ac:dyDescent="0.15">
      <c r="A269" s="394">
        <v>268</v>
      </c>
      <c r="B269" s="395">
        <v>24</v>
      </c>
      <c r="C269" s="395">
        <v>26</v>
      </c>
      <c r="D269" s="113" t="s">
        <v>2880</v>
      </c>
      <c r="E269" s="113" t="s">
        <v>2308</v>
      </c>
      <c r="F269" s="75">
        <v>5377.7424600000004</v>
      </c>
      <c r="G269" s="75">
        <v>5646.6295830000008</v>
      </c>
      <c r="H269" s="75">
        <v>3.7305999999999999</v>
      </c>
      <c r="I269" s="75">
        <v>3.7517892990994612</v>
      </c>
      <c r="J269" s="113" t="s">
        <v>2665</v>
      </c>
      <c r="K269" s="113" t="s">
        <v>1476</v>
      </c>
      <c r="L269" s="113" t="s">
        <v>2611</v>
      </c>
      <c r="M269" s="113" t="s">
        <v>2849</v>
      </c>
      <c r="N269" s="113" t="s">
        <v>2307</v>
      </c>
      <c r="O269" s="44">
        <v>5</v>
      </c>
      <c r="P269" s="113"/>
    </row>
    <row r="270" spans="1:16" customFormat="1" ht="13" customHeight="1" x14ac:dyDescent="0.15">
      <c r="A270" s="394">
        <v>269</v>
      </c>
      <c r="B270" s="395">
        <v>24</v>
      </c>
      <c r="C270" s="395">
        <v>26</v>
      </c>
      <c r="D270" s="113" t="s">
        <v>2880</v>
      </c>
      <c r="E270" s="113" t="s">
        <v>2308</v>
      </c>
      <c r="F270" s="75">
        <v>5377.7424600000004</v>
      </c>
      <c r="G270" s="75">
        <v>6345.7361028000005</v>
      </c>
      <c r="H270" s="75">
        <v>3.7305999999999999</v>
      </c>
      <c r="I270" s="75">
        <v>3.8024820073356485</v>
      </c>
      <c r="J270" s="113" t="s">
        <v>2901</v>
      </c>
      <c r="K270" s="113" t="s">
        <v>1476</v>
      </c>
      <c r="L270" s="113" t="s">
        <v>2611</v>
      </c>
      <c r="M270" s="113" t="s">
        <v>2849</v>
      </c>
      <c r="N270" s="113" t="s">
        <v>2307</v>
      </c>
      <c r="O270" s="44">
        <v>5</v>
      </c>
      <c r="P270" s="113"/>
    </row>
    <row r="271" spans="1:16" ht="13" customHeight="1" x14ac:dyDescent="0.15">
      <c r="A271" s="394">
        <v>270</v>
      </c>
      <c r="B271" s="395">
        <v>24</v>
      </c>
      <c r="C271" s="395">
        <v>26</v>
      </c>
      <c r="D271" s="113" t="s">
        <v>2880</v>
      </c>
      <c r="E271" s="113" t="s">
        <v>2308</v>
      </c>
      <c r="F271" s="75">
        <v>3650</v>
      </c>
      <c r="G271" s="75">
        <v>4399.1881290000001</v>
      </c>
      <c r="H271" s="75">
        <v>3.5622928639999998</v>
      </c>
      <c r="I271" s="75">
        <v>3.6433725350000001</v>
      </c>
      <c r="J271" s="113" t="s">
        <v>2883</v>
      </c>
      <c r="K271" s="113" t="s">
        <v>1476</v>
      </c>
      <c r="L271" s="113" t="s">
        <v>2611</v>
      </c>
      <c r="M271" s="113" t="s">
        <v>2849</v>
      </c>
      <c r="N271" s="113" t="s">
        <v>2307</v>
      </c>
      <c r="O271" s="44">
        <v>3</v>
      </c>
    </row>
    <row r="272" spans="1:16" ht="13" customHeight="1" x14ac:dyDescent="0.15">
      <c r="A272" s="394">
        <v>271</v>
      </c>
      <c r="B272" s="395">
        <v>24</v>
      </c>
      <c r="C272" s="395">
        <v>26</v>
      </c>
      <c r="D272" s="113" t="s">
        <v>2880</v>
      </c>
      <c r="E272" s="113" t="s">
        <v>2308</v>
      </c>
      <c r="F272" s="75">
        <v>3900</v>
      </c>
      <c r="G272" s="75">
        <v>1911</v>
      </c>
      <c r="H272" s="75">
        <v>3.5910646069999999</v>
      </c>
      <c r="I272" s="75">
        <v>3.2812606870000001</v>
      </c>
      <c r="J272" s="113" t="s">
        <v>2794</v>
      </c>
      <c r="K272" s="113" t="s">
        <v>1476</v>
      </c>
      <c r="L272" s="113" t="s">
        <v>2611</v>
      </c>
      <c r="M272" s="113" t="s">
        <v>2849</v>
      </c>
      <c r="N272" s="113" t="s">
        <v>2307</v>
      </c>
      <c r="O272" s="44">
        <v>3</v>
      </c>
    </row>
    <row r="273" spans="1:15" ht="13" customHeight="1" x14ac:dyDescent="0.15">
      <c r="A273" s="394">
        <v>272</v>
      </c>
      <c r="B273" s="395">
        <v>24</v>
      </c>
      <c r="C273" s="395">
        <v>26</v>
      </c>
      <c r="D273" s="113" t="s">
        <v>2880</v>
      </c>
      <c r="E273" s="113" t="s">
        <v>2154</v>
      </c>
      <c r="F273" s="75">
        <v>108400</v>
      </c>
      <c r="G273" s="75">
        <v>16296</v>
      </c>
      <c r="H273" s="75">
        <v>5.035029282</v>
      </c>
      <c r="I273" s="75">
        <v>4.212081016</v>
      </c>
      <c r="J273" s="113" t="s">
        <v>2883</v>
      </c>
      <c r="K273" s="113" t="s">
        <v>1476</v>
      </c>
      <c r="L273" s="113" t="s">
        <v>2611</v>
      </c>
      <c r="M273" s="113" t="s">
        <v>2304</v>
      </c>
      <c r="N273" s="113" t="s">
        <v>2153</v>
      </c>
      <c r="O273" s="44">
        <v>0</v>
      </c>
    </row>
    <row r="274" spans="1:15" ht="13" customHeight="1" x14ac:dyDescent="0.15">
      <c r="A274" s="394">
        <v>273</v>
      </c>
      <c r="B274" s="395">
        <v>24</v>
      </c>
      <c r="C274" s="395">
        <v>26</v>
      </c>
      <c r="D274" s="113" t="s">
        <v>2880</v>
      </c>
      <c r="E274" s="113" t="s">
        <v>2156</v>
      </c>
      <c r="F274" s="75">
        <v>4900</v>
      </c>
      <c r="G274" s="75">
        <v>2303.676923</v>
      </c>
      <c r="H274" s="75">
        <v>3.6901960800000002</v>
      </c>
      <c r="I274" s="75">
        <v>3.3624215720000001</v>
      </c>
      <c r="J274" s="113" t="s">
        <v>2883</v>
      </c>
      <c r="K274" s="113" t="s">
        <v>1476</v>
      </c>
      <c r="L274" s="113" t="s">
        <v>2611</v>
      </c>
      <c r="M274" s="113" t="s">
        <v>2304</v>
      </c>
      <c r="N274" s="113" t="s">
        <v>2155</v>
      </c>
      <c r="O274" s="44">
        <v>0</v>
      </c>
    </row>
    <row r="275" spans="1:15" ht="13" customHeight="1" x14ac:dyDescent="0.15">
      <c r="A275" s="394">
        <v>274</v>
      </c>
      <c r="B275" s="395">
        <v>24</v>
      </c>
      <c r="C275" s="395">
        <v>26</v>
      </c>
      <c r="D275" s="113" t="s">
        <v>2880</v>
      </c>
      <c r="E275" s="113" t="s">
        <v>2483</v>
      </c>
      <c r="F275" s="75">
        <v>4238.3810579999999</v>
      </c>
      <c r="G275" s="75">
        <v>6060.8849129399996</v>
      </c>
      <c r="H275" s="75">
        <v>3.6272000000000002</v>
      </c>
      <c r="I275" s="75">
        <v>3.7825360374913446</v>
      </c>
      <c r="J275" s="113" t="s">
        <v>2901</v>
      </c>
      <c r="K275" s="113" t="s">
        <v>1476</v>
      </c>
      <c r="L275" s="113" t="s">
        <v>2611</v>
      </c>
      <c r="M275" s="113" t="s">
        <v>2849</v>
      </c>
      <c r="N275" s="113" t="s">
        <v>2159</v>
      </c>
      <c r="O275" s="44">
        <v>0</v>
      </c>
    </row>
    <row r="276" spans="1:15" ht="13" customHeight="1" x14ac:dyDescent="0.15">
      <c r="A276" s="394">
        <v>275</v>
      </c>
      <c r="B276" s="395">
        <v>24</v>
      </c>
      <c r="C276" s="395">
        <v>26</v>
      </c>
      <c r="D276" s="113" t="s">
        <v>2880</v>
      </c>
      <c r="E276" s="113" t="s">
        <v>2500</v>
      </c>
      <c r="F276" s="75">
        <v>13000</v>
      </c>
      <c r="G276" s="75">
        <v>11097.333329999999</v>
      </c>
      <c r="H276" s="75">
        <v>4.1139433519999997</v>
      </c>
      <c r="I276" s="75">
        <v>4.045218631</v>
      </c>
      <c r="J276" s="113" t="s">
        <v>2883</v>
      </c>
      <c r="K276" s="113" t="s">
        <v>1476</v>
      </c>
      <c r="L276" s="113" t="s">
        <v>2611</v>
      </c>
      <c r="M276" s="113" t="s">
        <v>2501</v>
      </c>
      <c r="N276" s="113" t="s">
        <v>2499</v>
      </c>
      <c r="O276" s="44">
        <v>0</v>
      </c>
    </row>
    <row r="277" spans="1:15" ht="13" customHeight="1" x14ac:dyDescent="0.15">
      <c r="A277" s="394">
        <v>276</v>
      </c>
      <c r="B277" s="395">
        <v>24</v>
      </c>
      <c r="C277" s="395">
        <v>26</v>
      </c>
      <c r="D277" s="113" t="s">
        <v>2880</v>
      </c>
      <c r="E277" s="113" t="s">
        <v>2672</v>
      </c>
      <c r="F277" s="75">
        <v>55004.725290000002</v>
      </c>
      <c r="G277" s="75">
        <v>4125.35439675</v>
      </c>
      <c r="H277" s="75">
        <v>4.7404000000000002</v>
      </c>
      <c r="I277" s="75">
        <v>3.6154612634172549</v>
      </c>
      <c r="J277" s="113" t="s">
        <v>2821</v>
      </c>
      <c r="K277" s="113" t="s">
        <v>1476</v>
      </c>
      <c r="L277" s="113" t="s">
        <v>2611</v>
      </c>
      <c r="M277" s="113" t="s">
        <v>3048</v>
      </c>
      <c r="N277" s="113" t="s">
        <v>2893</v>
      </c>
      <c r="O277" s="44">
        <v>0</v>
      </c>
    </row>
    <row r="278" spans="1:15" ht="13" customHeight="1" x14ac:dyDescent="0.15">
      <c r="A278" s="394">
        <v>277</v>
      </c>
      <c r="B278" s="395">
        <v>24</v>
      </c>
      <c r="C278" s="395">
        <v>26</v>
      </c>
      <c r="D278" s="113" t="s">
        <v>2880</v>
      </c>
      <c r="E278" s="113" t="s">
        <v>2373</v>
      </c>
      <c r="F278" s="75">
        <v>1100</v>
      </c>
      <c r="G278" s="75">
        <v>209</v>
      </c>
      <c r="H278" s="75">
        <v>3.0413926849999999</v>
      </c>
      <c r="I278" s="75">
        <v>2.3201462859999999</v>
      </c>
      <c r="J278" s="113" t="s">
        <v>2776</v>
      </c>
      <c r="K278" s="113" t="s">
        <v>1476</v>
      </c>
      <c r="L278" s="113" t="s">
        <v>2611</v>
      </c>
      <c r="M278" s="113" t="s">
        <v>2702</v>
      </c>
      <c r="N278" s="113" t="s">
        <v>2029</v>
      </c>
      <c r="O278" s="44">
        <v>0</v>
      </c>
    </row>
    <row r="279" spans="1:15" ht="13" customHeight="1" x14ac:dyDescent="0.15">
      <c r="A279" s="394">
        <v>278</v>
      </c>
      <c r="B279" s="395">
        <v>24</v>
      </c>
      <c r="C279" s="395">
        <v>26</v>
      </c>
      <c r="D279" s="113" t="s">
        <v>2880</v>
      </c>
      <c r="E279" s="113" t="s">
        <v>2243</v>
      </c>
      <c r="F279" s="75">
        <v>8300</v>
      </c>
      <c r="G279" s="75">
        <v>6825.0470059999998</v>
      </c>
      <c r="H279" s="75">
        <v>3.9190780919999999</v>
      </c>
      <c r="I279" s="75">
        <v>3.8341056469999999</v>
      </c>
      <c r="J279" s="113" t="s">
        <v>2613</v>
      </c>
      <c r="K279" s="113" t="s">
        <v>1476</v>
      </c>
      <c r="L279" s="113" t="s">
        <v>2611</v>
      </c>
      <c r="M279" s="113" t="s">
        <v>470</v>
      </c>
      <c r="N279" s="113" t="s">
        <v>2560</v>
      </c>
      <c r="O279" s="44">
        <v>0</v>
      </c>
    </row>
    <row r="280" spans="1:15" ht="13" customHeight="1" x14ac:dyDescent="0.15">
      <c r="A280" s="394">
        <v>279</v>
      </c>
      <c r="B280" s="395">
        <v>24</v>
      </c>
      <c r="C280" s="395">
        <v>26</v>
      </c>
      <c r="D280" s="113" t="s">
        <v>2880</v>
      </c>
      <c r="E280" s="113" t="s">
        <v>2244</v>
      </c>
      <c r="F280" s="75">
        <v>10000</v>
      </c>
      <c r="G280" s="75">
        <v>6411.4807000000001</v>
      </c>
      <c r="H280" s="75">
        <v>4</v>
      </c>
      <c r="I280" s="75">
        <v>3.8069583389999999</v>
      </c>
      <c r="J280" s="113" t="s">
        <v>2613</v>
      </c>
      <c r="K280" s="113" t="s">
        <v>1476</v>
      </c>
      <c r="L280" s="113" t="s">
        <v>2611</v>
      </c>
      <c r="M280" s="113" t="s">
        <v>470</v>
      </c>
      <c r="N280" s="113" t="s">
        <v>2560</v>
      </c>
      <c r="O280" s="44">
        <v>0</v>
      </c>
    </row>
    <row r="281" spans="1:15" ht="13" customHeight="1" x14ac:dyDescent="0.15">
      <c r="A281" s="394">
        <v>280</v>
      </c>
      <c r="B281" s="395">
        <v>24</v>
      </c>
      <c r="C281" s="395">
        <v>26</v>
      </c>
      <c r="D281" s="113" t="s">
        <v>2880</v>
      </c>
      <c r="E281" s="113" t="s">
        <v>2404</v>
      </c>
      <c r="F281" s="75">
        <v>6600</v>
      </c>
      <c r="G281" s="75">
        <v>5064.0732779999998</v>
      </c>
      <c r="H281" s="75">
        <v>3.8195439360000001</v>
      </c>
      <c r="I281" s="75">
        <v>3.7044999810000001</v>
      </c>
      <c r="J281" s="113" t="s">
        <v>2613</v>
      </c>
      <c r="K281" s="113" t="s">
        <v>1476</v>
      </c>
      <c r="L281" s="113" t="s">
        <v>2611</v>
      </c>
      <c r="M281" s="113" t="s">
        <v>470</v>
      </c>
      <c r="N281" s="113" t="s">
        <v>2560</v>
      </c>
      <c r="O281" s="44">
        <v>0</v>
      </c>
    </row>
    <row r="282" spans="1:15" ht="13" customHeight="1" x14ac:dyDescent="0.15">
      <c r="A282" s="394">
        <v>281</v>
      </c>
      <c r="B282" s="395">
        <v>24</v>
      </c>
      <c r="C282" s="395">
        <v>26</v>
      </c>
      <c r="D282" s="113" t="s">
        <v>2880</v>
      </c>
      <c r="E282" s="113" t="s">
        <v>2405</v>
      </c>
      <c r="F282" s="75">
        <v>12800</v>
      </c>
      <c r="G282" s="75">
        <v>6505.2012800000002</v>
      </c>
      <c r="H282" s="75">
        <v>4.1072099700000004</v>
      </c>
      <c r="I282" s="75">
        <v>3.813260739</v>
      </c>
      <c r="J282" s="113" t="s">
        <v>2613</v>
      </c>
      <c r="K282" s="113" t="s">
        <v>1476</v>
      </c>
      <c r="L282" s="113" t="s">
        <v>2611</v>
      </c>
      <c r="M282" s="113" t="s">
        <v>470</v>
      </c>
      <c r="N282" s="113" t="s">
        <v>2560</v>
      </c>
      <c r="O282" s="44">
        <v>0</v>
      </c>
    </row>
    <row r="283" spans="1:15" ht="13" customHeight="1" x14ac:dyDescent="0.15">
      <c r="A283" s="394">
        <v>282</v>
      </c>
      <c r="B283" s="395">
        <v>24</v>
      </c>
      <c r="C283" s="395">
        <v>26</v>
      </c>
      <c r="D283" s="113" t="s">
        <v>2880</v>
      </c>
      <c r="E283" s="113" t="s">
        <v>2415</v>
      </c>
      <c r="F283" s="75">
        <v>10000</v>
      </c>
      <c r="G283" s="75">
        <v>4560.4152000000004</v>
      </c>
      <c r="H283" s="75">
        <v>4</v>
      </c>
      <c r="I283" s="75">
        <v>3.6590043849999998</v>
      </c>
      <c r="J283" s="113" t="s">
        <v>2613</v>
      </c>
      <c r="K283" s="113" t="s">
        <v>1476</v>
      </c>
      <c r="L283" s="113" t="s">
        <v>2611</v>
      </c>
      <c r="M283" s="113" t="s">
        <v>471</v>
      </c>
      <c r="N283" s="113" t="s">
        <v>2414</v>
      </c>
      <c r="O283" s="44">
        <v>0</v>
      </c>
    </row>
    <row r="284" spans="1:15" ht="13" customHeight="1" x14ac:dyDescent="0.15">
      <c r="A284" s="394">
        <v>283</v>
      </c>
      <c r="B284" s="395">
        <v>24</v>
      </c>
      <c r="C284" s="395">
        <v>26</v>
      </c>
      <c r="D284" s="113" t="s">
        <v>2880</v>
      </c>
      <c r="E284" s="113" t="s">
        <v>1965</v>
      </c>
      <c r="F284" s="75">
        <v>13500</v>
      </c>
      <c r="G284" s="75">
        <v>10896.32143</v>
      </c>
      <c r="H284" s="75">
        <v>4.1303337679999998</v>
      </c>
      <c r="I284" s="75">
        <v>4.0372799060000002</v>
      </c>
      <c r="J284" s="113" t="s">
        <v>2883</v>
      </c>
      <c r="K284" s="113" t="s">
        <v>1476</v>
      </c>
      <c r="L284" s="113" t="s">
        <v>2611</v>
      </c>
      <c r="M284" s="113" t="s">
        <v>2501</v>
      </c>
      <c r="N284" s="113" t="s">
        <v>2146</v>
      </c>
      <c r="O284" s="44">
        <v>0</v>
      </c>
    </row>
    <row r="285" spans="1:15" ht="13" customHeight="1" x14ac:dyDescent="0.15">
      <c r="A285" s="394">
        <v>284</v>
      </c>
      <c r="B285" s="395">
        <v>24</v>
      </c>
      <c r="C285" s="395">
        <v>26</v>
      </c>
      <c r="D285" s="113" t="s">
        <v>2880</v>
      </c>
      <c r="E285" s="113" t="s">
        <v>2329</v>
      </c>
      <c r="F285" s="75">
        <v>2750</v>
      </c>
      <c r="G285" s="75">
        <v>2365</v>
      </c>
      <c r="H285" s="75">
        <v>3.439332694</v>
      </c>
      <c r="I285" s="75">
        <v>3.373831145</v>
      </c>
      <c r="J285" s="113" t="s">
        <v>2776</v>
      </c>
      <c r="K285" s="113" t="s">
        <v>1476</v>
      </c>
      <c r="L285" s="113" t="s">
        <v>2611</v>
      </c>
      <c r="M285" s="113" t="s">
        <v>2468</v>
      </c>
      <c r="N285" s="113" t="s">
        <v>2328</v>
      </c>
      <c r="O285" s="44">
        <v>0</v>
      </c>
    </row>
    <row r="286" spans="1:15" ht="13" customHeight="1" x14ac:dyDescent="0.15">
      <c r="A286" s="394">
        <v>285</v>
      </c>
      <c r="B286" s="395">
        <v>24</v>
      </c>
      <c r="C286" s="395">
        <v>26</v>
      </c>
      <c r="D286" s="113" t="s">
        <v>2880</v>
      </c>
      <c r="E286" s="113" t="s">
        <v>2330</v>
      </c>
      <c r="F286" s="75">
        <v>2450</v>
      </c>
      <c r="G286" s="75">
        <v>1935.5</v>
      </c>
      <c r="H286" s="75">
        <v>3.3891660840000002</v>
      </c>
      <c r="I286" s="75">
        <v>3.2867931760000002</v>
      </c>
      <c r="J286" s="113" t="s">
        <v>2776</v>
      </c>
      <c r="K286" s="113" t="s">
        <v>1476</v>
      </c>
      <c r="L286" s="113" t="s">
        <v>2611</v>
      </c>
      <c r="M286" s="113" t="s">
        <v>2468</v>
      </c>
      <c r="N286" s="113" t="s">
        <v>2328</v>
      </c>
      <c r="O286" s="44">
        <v>0</v>
      </c>
    </row>
    <row r="287" spans="1:15" ht="13" customHeight="1" x14ac:dyDescent="0.15">
      <c r="A287" s="394">
        <v>286</v>
      </c>
      <c r="B287" s="395">
        <v>24</v>
      </c>
      <c r="C287" s="395">
        <v>26</v>
      </c>
      <c r="D287" s="113" t="s">
        <v>2880</v>
      </c>
      <c r="E287" s="113" t="s">
        <v>2503</v>
      </c>
      <c r="F287" s="75">
        <v>16000</v>
      </c>
      <c r="G287" s="75">
        <v>8355.22768</v>
      </c>
      <c r="H287" s="75">
        <v>4.204119983</v>
      </c>
      <c r="I287" s="75">
        <v>3.921958289</v>
      </c>
      <c r="J287" s="113" t="s">
        <v>2613</v>
      </c>
      <c r="K287" s="113" t="s">
        <v>1476</v>
      </c>
      <c r="L287" s="113" t="s">
        <v>2611</v>
      </c>
      <c r="M287" s="113" t="s">
        <v>470</v>
      </c>
      <c r="N287" s="113" t="s">
        <v>2502</v>
      </c>
      <c r="O287" s="44">
        <v>0</v>
      </c>
    </row>
    <row r="288" spans="1:15" ht="13" customHeight="1" x14ac:dyDescent="0.15">
      <c r="A288" s="394">
        <v>287</v>
      </c>
      <c r="B288" s="395">
        <v>24</v>
      </c>
      <c r="C288" s="395">
        <v>26</v>
      </c>
      <c r="D288" s="113" t="s">
        <v>2880</v>
      </c>
      <c r="E288" s="113" t="s">
        <v>2421</v>
      </c>
      <c r="F288" s="75">
        <v>280000</v>
      </c>
      <c r="G288" s="75">
        <v>72666.666670000006</v>
      </c>
      <c r="H288" s="75">
        <v>5.4471580309999998</v>
      </c>
      <c r="I288" s="75">
        <v>4.8613352389999998</v>
      </c>
      <c r="J288" s="113" t="s">
        <v>2883</v>
      </c>
      <c r="K288" s="113" t="s">
        <v>1476</v>
      </c>
      <c r="L288" s="113" t="s">
        <v>2611</v>
      </c>
      <c r="M288" s="113" t="s">
        <v>2445</v>
      </c>
      <c r="N288" s="113" t="s">
        <v>2420</v>
      </c>
      <c r="O288" s="44">
        <v>0</v>
      </c>
    </row>
    <row r="289" spans="1:16" ht="13" customHeight="1" x14ac:dyDescent="0.15">
      <c r="A289" s="394">
        <v>288</v>
      </c>
      <c r="B289" s="395">
        <v>24</v>
      </c>
      <c r="C289" s="395">
        <v>26</v>
      </c>
      <c r="D289" s="113" t="s">
        <v>2880</v>
      </c>
      <c r="E289" s="113" t="s">
        <v>2272</v>
      </c>
      <c r="F289" s="75">
        <v>10000</v>
      </c>
      <c r="G289" s="75">
        <v>15390.15</v>
      </c>
      <c r="H289" s="75">
        <v>4</v>
      </c>
      <c r="I289" s="75">
        <v>4.1872428529999999</v>
      </c>
      <c r="J289" s="113" t="s">
        <v>2883</v>
      </c>
      <c r="K289" s="113" t="s">
        <v>1476</v>
      </c>
      <c r="L289" s="113" t="s">
        <v>2611</v>
      </c>
      <c r="M289" s="113" t="s">
        <v>2612</v>
      </c>
      <c r="N289" s="113" t="s">
        <v>2271</v>
      </c>
      <c r="O289" s="44">
        <v>0</v>
      </c>
    </row>
    <row r="290" spans="1:16" ht="13" customHeight="1" x14ac:dyDescent="0.15">
      <c r="A290" s="394">
        <v>289</v>
      </c>
      <c r="B290" s="395">
        <v>24</v>
      </c>
      <c r="C290" s="395">
        <v>26</v>
      </c>
      <c r="D290" s="113" t="s">
        <v>2880</v>
      </c>
      <c r="E290" s="113" t="s">
        <v>2273</v>
      </c>
      <c r="F290" s="75">
        <v>4300</v>
      </c>
      <c r="G290" s="75">
        <v>4702.1638439999997</v>
      </c>
      <c r="H290" s="75">
        <v>3.6334684560000001</v>
      </c>
      <c r="I290" s="75">
        <v>3.672297758</v>
      </c>
      <c r="J290" s="113" t="s">
        <v>2883</v>
      </c>
      <c r="K290" s="113" t="s">
        <v>1476</v>
      </c>
      <c r="L290" s="113" t="s">
        <v>2611</v>
      </c>
      <c r="M290" s="113" t="s">
        <v>2612</v>
      </c>
      <c r="N290" s="113" t="s">
        <v>2271</v>
      </c>
      <c r="O290" s="44">
        <v>0</v>
      </c>
    </row>
    <row r="291" spans="1:16" ht="13" customHeight="1" x14ac:dyDescent="0.15">
      <c r="A291" s="394">
        <v>290</v>
      </c>
      <c r="B291" s="395">
        <v>24</v>
      </c>
      <c r="C291" s="395">
        <v>26</v>
      </c>
      <c r="D291" s="113" t="s">
        <v>2880</v>
      </c>
      <c r="E291" s="113" t="s">
        <v>2113</v>
      </c>
      <c r="F291" s="75">
        <v>2350</v>
      </c>
      <c r="G291" s="75">
        <v>1010.5</v>
      </c>
      <c r="H291" s="75">
        <v>3.3710678619999999</v>
      </c>
      <c r="I291" s="75">
        <v>3.004536318</v>
      </c>
      <c r="J291" s="113" t="s">
        <v>2776</v>
      </c>
      <c r="K291" s="113" t="s">
        <v>1476</v>
      </c>
      <c r="L291" s="113" t="s">
        <v>2611</v>
      </c>
      <c r="M291" s="113" t="s">
        <v>2468</v>
      </c>
      <c r="N291" s="113" t="s">
        <v>2112</v>
      </c>
      <c r="O291" s="44">
        <v>0</v>
      </c>
    </row>
    <row r="292" spans="1:16" ht="13" customHeight="1" x14ac:dyDescent="0.15">
      <c r="A292" s="394">
        <v>291</v>
      </c>
      <c r="B292" s="395">
        <v>24</v>
      </c>
      <c r="C292" s="395">
        <v>26</v>
      </c>
      <c r="D292" s="113" t="s">
        <v>2880</v>
      </c>
      <c r="E292" s="113" t="s">
        <v>1933</v>
      </c>
      <c r="F292" s="75">
        <v>800</v>
      </c>
      <c r="G292" s="75">
        <v>183</v>
      </c>
      <c r="H292" s="75">
        <v>2.903089987</v>
      </c>
      <c r="I292" s="75">
        <v>2.2624510899999999</v>
      </c>
      <c r="J292" s="113" t="s">
        <v>2883</v>
      </c>
      <c r="K292" s="113" t="s">
        <v>1476</v>
      </c>
      <c r="L292" s="113" t="s">
        <v>2611</v>
      </c>
      <c r="M292" s="113" t="s">
        <v>1934</v>
      </c>
      <c r="N292" s="113" t="s">
        <v>2114</v>
      </c>
      <c r="O292" s="44">
        <v>0</v>
      </c>
    </row>
    <row r="293" spans="1:16" ht="13" customHeight="1" x14ac:dyDescent="0.15">
      <c r="A293" s="394">
        <v>292</v>
      </c>
      <c r="B293" s="395">
        <v>24</v>
      </c>
      <c r="C293" s="395">
        <v>26</v>
      </c>
      <c r="D293" s="113" t="s">
        <v>2880</v>
      </c>
      <c r="E293" s="113" t="s">
        <v>2295</v>
      </c>
      <c r="F293" s="75">
        <v>16069.41253</v>
      </c>
      <c r="G293" s="75">
        <v>7391.9297637999998</v>
      </c>
      <c r="H293" s="75">
        <v>4.2060000000000004</v>
      </c>
      <c r="I293" s="75">
        <v>3.868757831678094</v>
      </c>
      <c r="J293" s="113" t="s">
        <v>2901</v>
      </c>
      <c r="K293" s="113" t="s">
        <v>472</v>
      </c>
      <c r="L293" s="113" t="s">
        <v>2611</v>
      </c>
      <c r="M293" s="113" t="s">
        <v>2468</v>
      </c>
      <c r="N293" s="113" t="s">
        <v>2294</v>
      </c>
      <c r="O293" s="44">
        <v>0</v>
      </c>
    </row>
    <row r="294" spans="1:16" ht="13" customHeight="1" x14ac:dyDescent="0.15">
      <c r="A294" s="394">
        <v>293</v>
      </c>
      <c r="B294" s="395">
        <v>24</v>
      </c>
      <c r="C294" s="395">
        <v>26</v>
      </c>
      <c r="D294" s="113" t="s">
        <v>2880</v>
      </c>
      <c r="E294" s="113" t="s">
        <v>2338</v>
      </c>
      <c r="F294" s="75">
        <v>6500</v>
      </c>
      <c r="G294" s="75">
        <v>2080</v>
      </c>
      <c r="H294" s="75">
        <v>3.8129133569999998</v>
      </c>
      <c r="I294" s="75">
        <v>3.3180633350000002</v>
      </c>
      <c r="J294" s="113" t="s">
        <v>2776</v>
      </c>
      <c r="K294" s="113" t="s">
        <v>1476</v>
      </c>
      <c r="L294" s="113" t="s">
        <v>2611</v>
      </c>
      <c r="M294" s="113" t="s">
        <v>2612</v>
      </c>
      <c r="N294" s="113" t="s">
        <v>2337</v>
      </c>
      <c r="O294" s="44">
        <v>0</v>
      </c>
    </row>
    <row r="295" spans="1:16" ht="13" customHeight="1" x14ac:dyDescent="0.15">
      <c r="A295" s="394">
        <v>294</v>
      </c>
      <c r="B295" s="395">
        <v>24</v>
      </c>
      <c r="C295" s="395">
        <v>26</v>
      </c>
      <c r="D295" s="113" t="s">
        <v>2880</v>
      </c>
      <c r="E295" s="113" t="s">
        <v>2340</v>
      </c>
      <c r="F295" s="75">
        <v>2920</v>
      </c>
      <c r="G295" s="75">
        <v>2330</v>
      </c>
      <c r="H295" s="75">
        <v>3.4653828510000002</v>
      </c>
      <c r="I295" s="75">
        <v>3.3673559210000001</v>
      </c>
      <c r="J295" s="113" t="s">
        <v>2883</v>
      </c>
      <c r="K295" s="113" t="s">
        <v>1476</v>
      </c>
      <c r="L295" s="113" t="s">
        <v>2611</v>
      </c>
      <c r="M295" s="113" t="s">
        <v>1934</v>
      </c>
      <c r="N295" s="113" t="s">
        <v>2339</v>
      </c>
      <c r="O295" s="44">
        <v>0</v>
      </c>
    </row>
    <row r="296" spans="1:16" ht="13" customHeight="1" x14ac:dyDescent="0.15">
      <c r="A296" s="394">
        <v>295</v>
      </c>
      <c r="B296" s="395">
        <v>24</v>
      </c>
      <c r="C296" s="395">
        <v>26</v>
      </c>
      <c r="D296" s="113" t="s">
        <v>2880</v>
      </c>
      <c r="E296" s="113" t="s">
        <v>2193</v>
      </c>
      <c r="F296" s="75">
        <v>41000</v>
      </c>
      <c r="G296" s="75">
        <v>11456.12816</v>
      </c>
      <c r="H296" s="75">
        <v>4.6127838570000002</v>
      </c>
      <c r="I296" s="75">
        <v>4.0590378630000004</v>
      </c>
      <c r="J296" s="113" t="s">
        <v>2613</v>
      </c>
      <c r="K296" s="113" t="s">
        <v>1476</v>
      </c>
      <c r="L296" s="113" t="s">
        <v>2611</v>
      </c>
      <c r="M296" s="113" t="s">
        <v>326</v>
      </c>
      <c r="N296" s="113" t="s">
        <v>2802</v>
      </c>
      <c r="O296" s="44">
        <v>0</v>
      </c>
      <c r="P296" s="113" t="s">
        <v>153</v>
      </c>
    </row>
    <row r="297" spans="1:16" ht="13" customHeight="1" x14ac:dyDescent="0.15">
      <c r="A297" s="394">
        <v>296</v>
      </c>
      <c r="B297" s="395">
        <v>24</v>
      </c>
      <c r="C297" s="395">
        <v>26</v>
      </c>
      <c r="D297" s="113" t="s">
        <v>2880</v>
      </c>
      <c r="E297" s="113" t="s">
        <v>2020</v>
      </c>
      <c r="F297" s="75">
        <v>382560.38870000001</v>
      </c>
      <c r="G297" s="75">
        <v>68860.869965999998</v>
      </c>
      <c r="H297" s="75">
        <v>5.5827</v>
      </c>
      <c r="I297" s="75">
        <v>4.8379725051395903</v>
      </c>
      <c r="J297" s="113" t="s">
        <v>2910</v>
      </c>
      <c r="K297" s="113" t="s">
        <v>1476</v>
      </c>
      <c r="L297" s="113" t="s">
        <v>2611</v>
      </c>
      <c r="M297" s="113" t="s">
        <v>2445</v>
      </c>
      <c r="N297" s="113" t="s">
        <v>2019</v>
      </c>
      <c r="O297" s="44">
        <v>0</v>
      </c>
    </row>
    <row r="298" spans="1:16" ht="13" customHeight="1" x14ac:dyDescent="0.15">
      <c r="A298" s="394">
        <v>297</v>
      </c>
      <c r="B298" s="395">
        <v>24</v>
      </c>
      <c r="C298" s="395">
        <v>26</v>
      </c>
      <c r="D298" s="113" t="s">
        <v>2880</v>
      </c>
      <c r="E298" s="113" t="s">
        <v>1847</v>
      </c>
      <c r="F298" s="75">
        <v>630</v>
      </c>
      <c r="G298" s="75">
        <v>368.33333329999999</v>
      </c>
      <c r="H298" s="75">
        <v>2.7993405490000001</v>
      </c>
      <c r="I298" s="75">
        <v>2.5662410229999999</v>
      </c>
      <c r="J298" s="113" t="s">
        <v>2883</v>
      </c>
      <c r="K298" s="113" t="s">
        <v>1476</v>
      </c>
      <c r="L298" s="113" t="s">
        <v>2611</v>
      </c>
      <c r="M298" s="113" t="s">
        <v>2468</v>
      </c>
      <c r="N298" s="113" t="s">
        <v>1846</v>
      </c>
      <c r="O298" s="44">
        <v>0</v>
      </c>
    </row>
    <row r="299" spans="1:16" ht="13" customHeight="1" x14ac:dyDescent="0.15">
      <c r="A299" s="394">
        <v>298</v>
      </c>
      <c r="B299" s="395">
        <v>24</v>
      </c>
      <c r="C299" s="395">
        <v>26</v>
      </c>
      <c r="D299" s="113" t="s">
        <v>2880</v>
      </c>
      <c r="E299" s="113" t="s">
        <v>2064</v>
      </c>
      <c r="F299" s="75">
        <v>2100</v>
      </c>
      <c r="G299" s="75">
        <v>651</v>
      </c>
      <c r="H299" s="75">
        <v>3.322219295</v>
      </c>
      <c r="I299" s="75">
        <v>2.8135809890000001</v>
      </c>
      <c r="J299" s="113" t="s">
        <v>2776</v>
      </c>
      <c r="K299" s="113" t="s">
        <v>1476</v>
      </c>
      <c r="L299" s="113" t="s">
        <v>2611</v>
      </c>
      <c r="M299" s="113" t="s">
        <v>2612</v>
      </c>
      <c r="N299" s="113" t="s">
        <v>2920</v>
      </c>
      <c r="O299" s="44">
        <v>0</v>
      </c>
    </row>
    <row r="300" spans="1:16" ht="13" customHeight="1" x14ac:dyDescent="0.15">
      <c r="A300" s="394">
        <v>299</v>
      </c>
      <c r="B300" s="395">
        <v>24</v>
      </c>
      <c r="C300" s="395">
        <v>26</v>
      </c>
      <c r="D300" s="113" t="s">
        <v>2880</v>
      </c>
      <c r="E300" s="113" t="s">
        <v>2251</v>
      </c>
      <c r="F300" s="75">
        <v>3800</v>
      </c>
      <c r="G300" s="75">
        <v>836</v>
      </c>
      <c r="H300" s="75">
        <v>3.579783597</v>
      </c>
      <c r="I300" s="75">
        <v>2.9222062769999999</v>
      </c>
      <c r="J300" s="113" t="s">
        <v>2776</v>
      </c>
      <c r="K300" s="113" t="s">
        <v>1476</v>
      </c>
      <c r="L300" s="113" t="s">
        <v>2611</v>
      </c>
      <c r="M300" s="113" t="s">
        <v>2612</v>
      </c>
      <c r="N300" s="113" t="s">
        <v>2920</v>
      </c>
      <c r="O300" s="44">
        <v>0</v>
      </c>
    </row>
    <row r="301" spans="1:16" ht="13" customHeight="1" x14ac:dyDescent="0.15">
      <c r="A301" s="394">
        <v>300</v>
      </c>
      <c r="B301" s="395">
        <v>24</v>
      </c>
      <c r="C301" s="395">
        <v>26</v>
      </c>
      <c r="D301" s="113" t="s">
        <v>2880</v>
      </c>
      <c r="E301" s="113" t="s">
        <v>2253</v>
      </c>
      <c r="F301" s="75">
        <v>11000</v>
      </c>
      <c r="G301" s="75">
        <v>5468.2039500000001</v>
      </c>
      <c r="H301" s="75">
        <v>4.0413926849999999</v>
      </c>
      <c r="I301" s="75">
        <v>3.737844704</v>
      </c>
      <c r="J301" s="113" t="s">
        <v>2613</v>
      </c>
      <c r="K301" s="113" t="s">
        <v>1476</v>
      </c>
      <c r="L301" s="113" t="s">
        <v>2611</v>
      </c>
      <c r="M301" s="113" t="s">
        <v>471</v>
      </c>
      <c r="N301" s="113" t="s">
        <v>2252</v>
      </c>
      <c r="O301" s="44">
        <v>0</v>
      </c>
    </row>
    <row r="302" spans="1:16" ht="13" customHeight="1" x14ac:dyDescent="0.15">
      <c r="A302" s="394">
        <v>301</v>
      </c>
      <c r="B302" s="395">
        <v>24</v>
      </c>
      <c r="C302" s="395">
        <v>26</v>
      </c>
      <c r="D302" s="113" t="s">
        <v>2880</v>
      </c>
      <c r="E302" s="113" t="s">
        <v>2255</v>
      </c>
      <c r="F302" s="75">
        <v>427759.83149999997</v>
      </c>
      <c r="G302" s="75">
        <v>85551.9663</v>
      </c>
      <c r="H302" s="75">
        <v>5.6311999999999998</v>
      </c>
      <c r="I302" s="75">
        <v>4.932229995682218</v>
      </c>
      <c r="J302" s="113" t="s">
        <v>2910</v>
      </c>
      <c r="K302" s="113" t="s">
        <v>1476</v>
      </c>
      <c r="L302" s="113" t="s">
        <v>2611</v>
      </c>
      <c r="M302" s="113" t="s">
        <v>413</v>
      </c>
      <c r="N302" s="113" t="s">
        <v>2254</v>
      </c>
      <c r="O302" s="44">
        <v>0</v>
      </c>
    </row>
    <row r="303" spans="1:16" ht="13" customHeight="1" x14ac:dyDescent="0.15">
      <c r="A303" s="394">
        <v>302</v>
      </c>
      <c r="B303" s="395">
        <v>24</v>
      </c>
      <c r="C303" s="395">
        <v>26</v>
      </c>
      <c r="D303" s="113" t="s">
        <v>2880</v>
      </c>
      <c r="E303" s="113" t="s">
        <v>2100</v>
      </c>
      <c r="F303" s="75">
        <v>4600</v>
      </c>
      <c r="G303" s="75">
        <v>3809.3105559999999</v>
      </c>
      <c r="H303" s="75">
        <v>3.662757832</v>
      </c>
      <c r="I303" s="75">
        <v>3.5808463800000001</v>
      </c>
      <c r="J303" s="113" t="s">
        <v>2883</v>
      </c>
      <c r="K303" s="113" t="s">
        <v>1476</v>
      </c>
      <c r="L303" s="113" t="s">
        <v>2611</v>
      </c>
      <c r="M303" s="113" t="s">
        <v>2468</v>
      </c>
      <c r="N303" s="113" t="s">
        <v>2099</v>
      </c>
      <c r="O303" s="44">
        <v>0</v>
      </c>
    </row>
    <row r="304" spans="1:16" ht="13" customHeight="1" x14ac:dyDescent="0.15">
      <c r="A304" s="394">
        <v>303</v>
      </c>
      <c r="B304" s="395">
        <v>24</v>
      </c>
      <c r="C304" s="395">
        <v>26</v>
      </c>
      <c r="D304" s="113" t="s">
        <v>2880</v>
      </c>
      <c r="E304" s="113" t="s">
        <v>2106</v>
      </c>
      <c r="F304" s="75">
        <v>5000</v>
      </c>
      <c r="G304" s="75">
        <v>1750</v>
      </c>
      <c r="H304" s="75">
        <v>3.698970004</v>
      </c>
      <c r="I304" s="75">
        <v>3.2430380489999999</v>
      </c>
      <c r="J304" s="113" t="s">
        <v>2776</v>
      </c>
      <c r="K304" s="113" t="s">
        <v>1476</v>
      </c>
      <c r="L304" s="113" t="s">
        <v>2611</v>
      </c>
      <c r="M304" s="113" t="s">
        <v>2468</v>
      </c>
      <c r="N304" s="113" t="s">
        <v>2105</v>
      </c>
      <c r="O304" s="44">
        <v>0</v>
      </c>
    </row>
    <row r="305" spans="1:15" ht="13" customHeight="1" x14ac:dyDescent="0.15">
      <c r="A305" s="394">
        <v>304</v>
      </c>
      <c r="B305" s="395">
        <v>24</v>
      </c>
      <c r="C305" s="395">
        <v>26</v>
      </c>
      <c r="D305" s="113" t="s">
        <v>2880</v>
      </c>
      <c r="E305" s="113" t="s">
        <v>2107</v>
      </c>
      <c r="F305" s="75">
        <v>8590</v>
      </c>
      <c r="G305" s="75">
        <v>2233.4</v>
      </c>
      <c r="H305" s="75">
        <v>3.9339931639999999</v>
      </c>
      <c r="I305" s="75">
        <v>3.3489665120000001</v>
      </c>
      <c r="J305" s="113" t="s">
        <v>2794</v>
      </c>
      <c r="K305" s="113" t="s">
        <v>1476</v>
      </c>
      <c r="L305" s="113" t="s">
        <v>2611</v>
      </c>
      <c r="M305" s="113" t="s">
        <v>2612</v>
      </c>
      <c r="N305" s="113" t="s">
        <v>2544</v>
      </c>
      <c r="O305" s="44">
        <v>0</v>
      </c>
    </row>
    <row r="306" spans="1:15" ht="13" customHeight="1" x14ac:dyDescent="0.15">
      <c r="A306" s="394">
        <v>305</v>
      </c>
      <c r="B306" s="395">
        <v>24</v>
      </c>
      <c r="C306" s="395">
        <v>26</v>
      </c>
      <c r="D306" s="113" t="s">
        <v>2880</v>
      </c>
      <c r="E306" s="113" t="s">
        <v>1957</v>
      </c>
      <c r="F306" s="75">
        <v>2375</v>
      </c>
      <c r="G306" s="75">
        <v>760</v>
      </c>
      <c r="H306" s="75">
        <v>3.375663614</v>
      </c>
      <c r="I306" s="75">
        <v>2.880813592</v>
      </c>
      <c r="J306" s="113" t="s">
        <v>2794</v>
      </c>
      <c r="K306" s="113" t="s">
        <v>1476</v>
      </c>
      <c r="L306" s="113" t="s">
        <v>2611</v>
      </c>
      <c r="M306" s="113" t="s">
        <v>2468</v>
      </c>
      <c r="N306" s="113" t="s">
        <v>2854</v>
      </c>
      <c r="O306" s="44">
        <v>0</v>
      </c>
    </row>
    <row r="307" spans="1:15" ht="13" customHeight="1" x14ac:dyDescent="0.15">
      <c r="A307" s="394">
        <v>306</v>
      </c>
      <c r="B307" s="395">
        <v>24</v>
      </c>
      <c r="C307" s="395">
        <v>26</v>
      </c>
      <c r="D307" s="113" t="s">
        <v>2880</v>
      </c>
      <c r="E307" s="113" t="s">
        <v>1784</v>
      </c>
      <c r="F307" s="75">
        <v>11282.361220000001</v>
      </c>
      <c r="G307" s="75">
        <v>5077.0625490000002</v>
      </c>
      <c r="H307" s="75">
        <v>4.0523999999999996</v>
      </c>
      <c r="I307" s="75">
        <v>3.7056125139104577</v>
      </c>
      <c r="J307" s="113" t="s">
        <v>2901</v>
      </c>
      <c r="K307" s="113" t="s">
        <v>1476</v>
      </c>
      <c r="L307" s="113" t="s">
        <v>2611</v>
      </c>
      <c r="M307" s="113" t="s">
        <v>2468</v>
      </c>
      <c r="N307" s="113" t="s">
        <v>1783</v>
      </c>
      <c r="O307" s="44">
        <v>0</v>
      </c>
    </row>
    <row r="308" spans="1:15" ht="13" customHeight="1" x14ac:dyDescent="0.15">
      <c r="A308" s="394">
        <v>307</v>
      </c>
      <c r="B308" s="395">
        <v>24</v>
      </c>
      <c r="C308" s="395">
        <v>26</v>
      </c>
      <c r="D308" s="113" t="s">
        <v>2880</v>
      </c>
      <c r="E308" s="113" t="s">
        <v>1971</v>
      </c>
      <c r="F308" s="75">
        <v>1200</v>
      </c>
      <c r="G308" s="75">
        <v>1452</v>
      </c>
      <c r="H308" s="75">
        <v>3.0791812460000001</v>
      </c>
      <c r="I308" s="75">
        <v>3.161966616</v>
      </c>
      <c r="J308" s="113" t="s">
        <v>2776</v>
      </c>
      <c r="K308" s="113" t="s">
        <v>1476</v>
      </c>
      <c r="L308" s="113" t="s">
        <v>2611</v>
      </c>
      <c r="M308" s="113" t="s">
        <v>2468</v>
      </c>
      <c r="N308" s="113" t="s">
        <v>1970</v>
      </c>
      <c r="O308" s="44">
        <v>0</v>
      </c>
    </row>
    <row r="309" spans="1:15" ht="13" customHeight="1" x14ac:dyDescent="0.15">
      <c r="A309" s="394">
        <v>308</v>
      </c>
      <c r="B309" s="395">
        <v>24</v>
      </c>
      <c r="C309" s="395">
        <v>26</v>
      </c>
      <c r="D309" s="113" t="s">
        <v>2880</v>
      </c>
      <c r="E309" s="113" t="s">
        <v>1972</v>
      </c>
      <c r="F309" s="75">
        <v>1886.666667</v>
      </c>
      <c r="G309" s="75">
        <v>3202.2754399999999</v>
      </c>
      <c r="H309" s="75">
        <v>3.2756951760000002</v>
      </c>
      <c r="I309" s="75">
        <v>3.5054586849999998</v>
      </c>
      <c r="J309" s="113" t="s">
        <v>2883</v>
      </c>
      <c r="K309" s="113" t="s">
        <v>1476</v>
      </c>
      <c r="L309" s="113" t="s">
        <v>2611</v>
      </c>
      <c r="M309" s="113" t="s">
        <v>2468</v>
      </c>
      <c r="N309" s="113" t="s">
        <v>1970</v>
      </c>
      <c r="O309" s="44">
        <v>0</v>
      </c>
    </row>
    <row r="310" spans="1:15" ht="13" customHeight="1" x14ac:dyDescent="0.15">
      <c r="A310" s="394">
        <v>309</v>
      </c>
      <c r="B310" s="395">
        <v>24</v>
      </c>
      <c r="C310" s="395">
        <v>26</v>
      </c>
      <c r="D310" s="113" t="s">
        <v>2880</v>
      </c>
      <c r="E310" s="113" t="s">
        <v>1667</v>
      </c>
      <c r="F310" s="75">
        <v>668833</v>
      </c>
      <c r="G310" s="75">
        <v>441429.78</v>
      </c>
      <c r="H310" s="75">
        <v>5.8253176929999997</v>
      </c>
      <c r="I310" s="75">
        <v>5.6448616280000001</v>
      </c>
      <c r="J310" s="113" t="s">
        <v>2794</v>
      </c>
      <c r="K310" s="113" t="s">
        <v>1476</v>
      </c>
      <c r="L310" s="113" t="s">
        <v>2611</v>
      </c>
      <c r="M310" s="113" t="s">
        <v>2445</v>
      </c>
      <c r="N310" s="113" t="s">
        <v>2741</v>
      </c>
      <c r="O310" s="44">
        <v>0</v>
      </c>
    </row>
    <row r="311" spans="1:15" ht="13" customHeight="1" x14ac:dyDescent="0.15">
      <c r="A311" s="394">
        <v>310</v>
      </c>
      <c r="B311" s="395">
        <v>24</v>
      </c>
      <c r="C311" s="395">
        <v>26</v>
      </c>
      <c r="D311" s="113" t="s">
        <v>2880</v>
      </c>
      <c r="E311" s="113" t="s">
        <v>1706</v>
      </c>
      <c r="F311" s="75">
        <v>79633.333329999994</v>
      </c>
      <c r="G311" s="75">
        <v>27713.11304</v>
      </c>
      <c r="H311" s="75">
        <v>4.901094895</v>
      </c>
      <c r="I311" s="75">
        <v>4.4426853130000001</v>
      </c>
      <c r="J311" s="113" t="s">
        <v>2883</v>
      </c>
      <c r="K311" s="113" t="s">
        <v>1476</v>
      </c>
      <c r="L311" s="113" t="s">
        <v>2611</v>
      </c>
      <c r="M311" s="113" t="s">
        <v>3048</v>
      </c>
      <c r="N311" s="113" t="s">
        <v>1705</v>
      </c>
      <c r="O311" s="44">
        <v>0</v>
      </c>
    </row>
    <row r="312" spans="1:15" ht="13" customHeight="1" x14ac:dyDescent="0.15">
      <c r="A312" s="394">
        <v>311</v>
      </c>
      <c r="B312" s="395">
        <v>24</v>
      </c>
      <c r="C312" s="395">
        <v>26</v>
      </c>
      <c r="D312" s="113" t="s">
        <v>2880</v>
      </c>
      <c r="E312" s="113" t="s">
        <v>2249</v>
      </c>
      <c r="F312" s="75">
        <v>4040</v>
      </c>
      <c r="G312" s="75">
        <v>7804.15625</v>
      </c>
      <c r="H312" s="75">
        <v>3.6063813649999998</v>
      </c>
      <c r="I312" s="75">
        <v>3.8923259560000001</v>
      </c>
      <c r="J312" s="113" t="s">
        <v>2883</v>
      </c>
      <c r="K312" s="113" t="s">
        <v>1476</v>
      </c>
      <c r="L312" s="113" t="s">
        <v>2611</v>
      </c>
      <c r="M312" s="113" t="s">
        <v>2849</v>
      </c>
      <c r="N312" s="113" t="s">
        <v>2078</v>
      </c>
      <c r="O312" s="44">
        <v>0</v>
      </c>
    </row>
    <row r="313" spans="1:15" ht="13" customHeight="1" x14ac:dyDescent="0.15">
      <c r="A313" s="394">
        <v>312</v>
      </c>
      <c r="B313" s="395">
        <v>24</v>
      </c>
      <c r="C313" s="395">
        <v>26</v>
      </c>
      <c r="D313" s="113" t="s">
        <v>2880</v>
      </c>
      <c r="E313" s="113" t="s">
        <v>1631</v>
      </c>
      <c r="F313" s="75">
        <v>142003.81109999999</v>
      </c>
      <c r="G313" s="75">
        <v>26980.724108999999</v>
      </c>
      <c r="H313" s="75">
        <v>5.1523000000000003</v>
      </c>
      <c r="I313" s="75">
        <v>4.4310536010928532</v>
      </c>
      <c r="J313" s="113" t="s">
        <v>2910</v>
      </c>
      <c r="K313" s="113" t="s">
        <v>1476</v>
      </c>
      <c r="L313" s="113" t="s">
        <v>2611</v>
      </c>
      <c r="M313" s="113" t="s">
        <v>3048</v>
      </c>
      <c r="N313" s="113" t="s">
        <v>1630</v>
      </c>
      <c r="O313" s="44">
        <v>0</v>
      </c>
    </row>
    <row r="314" spans="1:15" ht="13" customHeight="1" x14ac:dyDescent="0.15">
      <c r="A314" s="394">
        <v>313</v>
      </c>
      <c r="B314" s="395">
        <v>24</v>
      </c>
      <c r="C314" s="395">
        <v>26</v>
      </c>
      <c r="D314" s="113" t="s">
        <v>2880</v>
      </c>
      <c r="E314" s="113" t="s">
        <v>2175</v>
      </c>
      <c r="F314" s="75">
        <v>180000</v>
      </c>
      <c r="G314" s="75">
        <v>138600</v>
      </c>
      <c r="H314" s="75">
        <v>5.2552725049999998</v>
      </c>
      <c r="I314" s="75">
        <v>5.1417632299999996</v>
      </c>
      <c r="J314" s="113" t="s">
        <v>2794</v>
      </c>
      <c r="K314" s="113" t="s">
        <v>1476</v>
      </c>
      <c r="L314" s="113" t="s">
        <v>2611</v>
      </c>
      <c r="M314" s="113" t="s">
        <v>2445</v>
      </c>
      <c r="N314" s="113" t="s">
        <v>2174</v>
      </c>
      <c r="O314" s="44">
        <v>0</v>
      </c>
    </row>
    <row r="315" spans="1:15" ht="13" customHeight="1" x14ac:dyDescent="0.15">
      <c r="A315" s="394">
        <v>314</v>
      </c>
      <c r="B315" s="395">
        <v>24</v>
      </c>
      <c r="C315" s="395">
        <v>26</v>
      </c>
      <c r="D315" s="113" t="s">
        <v>2880</v>
      </c>
      <c r="E315" s="113" t="s">
        <v>2005</v>
      </c>
      <c r="F315" s="75">
        <v>60200</v>
      </c>
      <c r="G315" s="75">
        <v>24622.325000000001</v>
      </c>
      <c r="H315" s="75">
        <v>4.7795964910000004</v>
      </c>
      <c r="I315" s="75">
        <v>4.3913290590000003</v>
      </c>
      <c r="J315" s="113" t="s">
        <v>2883</v>
      </c>
      <c r="K315" s="113" t="s">
        <v>1476</v>
      </c>
      <c r="L315" s="113" t="s">
        <v>2611</v>
      </c>
      <c r="M315" s="113" t="s">
        <v>2748</v>
      </c>
      <c r="N315" s="113" t="s">
        <v>2004</v>
      </c>
      <c r="O315" s="44">
        <v>0</v>
      </c>
    </row>
    <row r="316" spans="1:15" ht="13" customHeight="1" x14ac:dyDescent="0.15">
      <c r="A316" s="394">
        <v>315</v>
      </c>
      <c r="B316" s="395">
        <v>24</v>
      </c>
      <c r="C316" s="395">
        <v>26</v>
      </c>
      <c r="D316" s="113" t="s">
        <v>2880</v>
      </c>
      <c r="E316" s="113" t="s">
        <v>1714</v>
      </c>
      <c r="F316" s="75">
        <v>68770.154490000001</v>
      </c>
      <c r="G316" s="75">
        <v>12378.627808199999</v>
      </c>
      <c r="H316" s="75">
        <v>4.8373999999999997</v>
      </c>
      <c r="I316" s="75">
        <v>4.0926725050753872</v>
      </c>
      <c r="J316" s="113" t="s">
        <v>2910</v>
      </c>
      <c r="K316" s="113" t="s">
        <v>1476</v>
      </c>
      <c r="L316" s="113" t="s">
        <v>2611</v>
      </c>
      <c r="M316" s="113" t="s">
        <v>2445</v>
      </c>
      <c r="N316" s="113" t="s">
        <v>2691</v>
      </c>
      <c r="O316" s="44">
        <v>0</v>
      </c>
    </row>
    <row r="317" spans="1:15" ht="13" customHeight="1" x14ac:dyDescent="0.15">
      <c r="A317" s="394">
        <v>316</v>
      </c>
      <c r="B317" s="395">
        <v>24</v>
      </c>
      <c r="C317" s="395">
        <v>26</v>
      </c>
      <c r="D317" s="113" t="s">
        <v>2880</v>
      </c>
      <c r="E317" s="113" t="s">
        <v>1715</v>
      </c>
      <c r="F317" s="75">
        <v>89433.45319</v>
      </c>
      <c r="G317" s="75">
        <v>17886.690638</v>
      </c>
      <c r="H317" s="75">
        <v>4.9515000000000002</v>
      </c>
      <c r="I317" s="75">
        <v>4.252529995648171</v>
      </c>
      <c r="J317" s="113" t="s">
        <v>2910</v>
      </c>
      <c r="K317" s="113" t="s">
        <v>1476</v>
      </c>
      <c r="L317" s="113" t="s">
        <v>2611</v>
      </c>
      <c r="M317" s="113" t="s">
        <v>2445</v>
      </c>
      <c r="N317" s="113" t="s">
        <v>2691</v>
      </c>
      <c r="O317" s="44">
        <v>0</v>
      </c>
    </row>
    <row r="318" spans="1:15" ht="13" customHeight="1" x14ac:dyDescent="0.15">
      <c r="A318" s="394">
        <v>317</v>
      </c>
      <c r="B318" s="395">
        <v>24</v>
      </c>
      <c r="C318" s="395">
        <v>26</v>
      </c>
      <c r="D318" s="113" t="s">
        <v>2880</v>
      </c>
      <c r="E318" s="113" t="s">
        <v>1716</v>
      </c>
      <c r="F318" s="75">
        <v>90000</v>
      </c>
      <c r="G318" s="75">
        <v>67569</v>
      </c>
      <c r="H318" s="75">
        <v>4.9542425090000002</v>
      </c>
      <c r="I318" s="75">
        <v>4.8297474920000001</v>
      </c>
      <c r="J318" s="113" t="s">
        <v>2883</v>
      </c>
      <c r="K318" s="113" t="s">
        <v>1476</v>
      </c>
      <c r="L318" s="113" t="s">
        <v>2611</v>
      </c>
      <c r="M318" s="113" t="s">
        <v>2445</v>
      </c>
      <c r="N318" s="113" t="s">
        <v>2691</v>
      </c>
      <c r="O318" s="44">
        <v>0</v>
      </c>
    </row>
    <row r="319" spans="1:15" ht="13" customHeight="1" x14ac:dyDescent="0.15">
      <c r="A319" s="394">
        <v>318</v>
      </c>
      <c r="B319" s="395">
        <v>24</v>
      </c>
      <c r="C319" s="395">
        <v>26</v>
      </c>
      <c r="D319" s="113" t="s">
        <v>2880</v>
      </c>
      <c r="E319" s="113" t="s">
        <v>1479</v>
      </c>
      <c r="F319" s="75">
        <v>256.66666670000001</v>
      </c>
      <c r="G319" s="75">
        <v>137.5</v>
      </c>
      <c r="H319" s="75">
        <v>2.4093694700000001</v>
      </c>
      <c r="I319" s="75">
        <v>2.1383026979999999</v>
      </c>
      <c r="J319" s="113" t="s">
        <v>2883</v>
      </c>
      <c r="K319" s="113" t="s">
        <v>1476</v>
      </c>
      <c r="L319" s="113" t="s">
        <v>2611</v>
      </c>
      <c r="M319" s="113" t="s">
        <v>2468</v>
      </c>
      <c r="N319" s="113" t="s">
        <v>1478</v>
      </c>
      <c r="O319" s="44">
        <v>0</v>
      </c>
    </row>
    <row r="320" spans="1:15" ht="13" customHeight="1" x14ac:dyDescent="0.15">
      <c r="A320" s="394">
        <v>319</v>
      </c>
      <c r="B320" s="395">
        <v>24</v>
      </c>
      <c r="C320" s="395">
        <v>26</v>
      </c>
      <c r="D320" s="113" t="s">
        <v>2880</v>
      </c>
      <c r="E320" s="113" t="s">
        <v>1991</v>
      </c>
      <c r="F320" s="75">
        <v>5000</v>
      </c>
      <c r="G320" s="75">
        <v>2850</v>
      </c>
      <c r="H320" s="75">
        <v>3.698970004</v>
      </c>
      <c r="I320" s="75">
        <v>3.4548448600000001</v>
      </c>
      <c r="J320" s="113" t="s">
        <v>2776</v>
      </c>
      <c r="K320" s="113" t="s">
        <v>1476</v>
      </c>
      <c r="L320" s="113" t="s">
        <v>2611</v>
      </c>
      <c r="M320" s="113" t="s">
        <v>2702</v>
      </c>
      <c r="N320" s="113" t="s">
        <v>2378</v>
      </c>
      <c r="O320" s="44">
        <v>0</v>
      </c>
    </row>
    <row r="321" spans="1:16" ht="13" customHeight="1" x14ac:dyDescent="0.15">
      <c r="A321" s="394">
        <v>320</v>
      </c>
      <c r="B321" s="395">
        <v>24</v>
      </c>
      <c r="C321" s="395">
        <v>26</v>
      </c>
      <c r="D321" s="113" t="s">
        <v>2880</v>
      </c>
      <c r="E321" s="113" t="s">
        <v>1992</v>
      </c>
      <c r="F321" s="75">
        <v>2200</v>
      </c>
      <c r="G321" s="75">
        <v>1628</v>
      </c>
      <c r="H321" s="75">
        <v>3.342422681</v>
      </c>
      <c r="I321" s="75">
        <v>3.2116544010000001</v>
      </c>
      <c r="J321" s="113" t="s">
        <v>2776</v>
      </c>
      <c r="K321" s="113" t="s">
        <v>1476</v>
      </c>
      <c r="L321" s="113" t="s">
        <v>2611</v>
      </c>
      <c r="M321" s="113" t="s">
        <v>2702</v>
      </c>
      <c r="N321" s="113" t="s">
        <v>2378</v>
      </c>
      <c r="O321" s="44">
        <v>0</v>
      </c>
    </row>
    <row r="322" spans="1:16" ht="13" customHeight="1" x14ac:dyDescent="0.15">
      <c r="A322" s="394">
        <v>321</v>
      </c>
      <c r="B322" s="395">
        <v>24</v>
      </c>
      <c r="C322" s="395">
        <v>26</v>
      </c>
      <c r="D322" s="113" t="s">
        <v>2880</v>
      </c>
      <c r="E322" s="113" t="s">
        <v>1999</v>
      </c>
      <c r="F322" s="75">
        <v>8500</v>
      </c>
      <c r="G322" s="75">
        <v>4355.4411399999999</v>
      </c>
      <c r="H322" s="75">
        <v>3.9294189259999999</v>
      </c>
      <c r="I322" s="75">
        <v>3.6390321490000002</v>
      </c>
      <c r="J322" s="113" t="s">
        <v>2613</v>
      </c>
      <c r="K322" s="113" t="s">
        <v>1476</v>
      </c>
      <c r="L322" s="113" t="s">
        <v>2611</v>
      </c>
      <c r="M322" s="113" t="s">
        <v>326</v>
      </c>
      <c r="N322" s="113" t="s">
        <v>1998</v>
      </c>
      <c r="O322" s="44">
        <v>0</v>
      </c>
    </row>
    <row r="323" spans="1:16" ht="13" customHeight="1" x14ac:dyDescent="0.15">
      <c r="A323" s="394">
        <v>322</v>
      </c>
      <c r="B323" s="395">
        <v>24</v>
      </c>
      <c r="C323" s="395">
        <v>26</v>
      </c>
      <c r="D323" s="113" t="s">
        <v>2880</v>
      </c>
      <c r="E323" s="113" t="s">
        <v>1823</v>
      </c>
      <c r="F323" s="75">
        <v>24000</v>
      </c>
      <c r="G323" s="75">
        <v>6000</v>
      </c>
      <c r="H323" s="75">
        <v>4.3802112419999997</v>
      </c>
      <c r="I323" s="75">
        <v>3.7781512500000001</v>
      </c>
      <c r="J323" s="113" t="s">
        <v>2794</v>
      </c>
      <c r="K323" s="113" t="s">
        <v>1476</v>
      </c>
      <c r="L323" s="113" t="s">
        <v>2611</v>
      </c>
      <c r="M323" s="113" t="s">
        <v>2468</v>
      </c>
      <c r="N323" s="113" t="s">
        <v>1822</v>
      </c>
      <c r="O323" s="44">
        <v>0</v>
      </c>
    </row>
    <row r="324" spans="1:16" ht="13" customHeight="1" x14ac:dyDescent="0.15">
      <c r="A324" s="394">
        <v>323</v>
      </c>
      <c r="B324" s="395">
        <v>24</v>
      </c>
      <c r="C324" s="395">
        <v>26</v>
      </c>
      <c r="D324" s="113" t="s">
        <v>2880</v>
      </c>
      <c r="E324" s="113" t="s">
        <v>1811</v>
      </c>
      <c r="F324" s="75">
        <v>6000</v>
      </c>
      <c r="G324" s="75">
        <v>6240</v>
      </c>
      <c r="H324" s="75">
        <v>3.7781512500000001</v>
      </c>
      <c r="I324" s="75">
        <v>3.7951845899999999</v>
      </c>
      <c r="J324" s="113" t="s">
        <v>2776</v>
      </c>
      <c r="K324" s="113" t="s">
        <v>1476</v>
      </c>
      <c r="L324" s="113" t="s">
        <v>2611</v>
      </c>
      <c r="M324" s="113" t="s">
        <v>2849</v>
      </c>
      <c r="N324" s="113" t="s">
        <v>1810</v>
      </c>
      <c r="O324" s="44">
        <v>0</v>
      </c>
    </row>
    <row r="325" spans="1:16" ht="13" customHeight="1" x14ac:dyDescent="0.15">
      <c r="A325" s="394">
        <v>324</v>
      </c>
      <c r="B325" s="395">
        <v>24</v>
      </c>
      <c r="C325" s="395">
        <v>26</v>
      </c>
      <c r="D325" s="113" t="s">
        <v>2880</v>
      </c>
      <c r="E325" s="113" t="s">
        <v>1508</v>
      </c>
      <c r="F325" s="75">
        <v>769.66666669999995</v>
      </c>
      <c r="G325" s="75">
        <v>774.17361110000002</v>
      </c>
      <c r="H325" s="75">
        <v>2.8863026779999998</v>
      </c>
      <c r="I325" s="75">
        <v>2.8888383640000002</v>
      </c>
      <c r="J325" s="113" t="s">
        <v>2883</v>
      </c>
      <c r="K325" s="113" t="s">
        <v>1476</v>
      </c>
      <c r="L325" s="113" t="s">
        <v>2611</v>
      </c>
      <c r="M325" s="113" t="s">
        <v>1934</v>
      </c>
      <c r="N325" s="113" t="s">
        <v>1507</v>
      </c>
      <c r="O325" s="44">
        <v>0</v>
      </c>
    </row>
    <row r="326" spans="1:16" ht="13" customHeight="1" x14ac:dyDescent="0.15">
      <c r="A326" s="394">
        <v>325</v>
      </c>
      <c r="B326" s="395">
        <v>24</v>
      </c>
      <c r="C326" s="395">
        <v>26</v>
      </c>
      <c r="D326" s="113" t="s">
        <v>2880</v>
      </c>
      <c r="E326" s="113" t="s">
        <v>1460</v>
      </c>
      <c r="F326" s="75">
        <v>44166.666669999999</v>
      </c>
      <c r="G326" s="75">
        <v>16328.57143</v>
      </c>
      <c r="H326" s="75">
        <v>4.6450946240000004</v>
      </c>
      <c r="I326" s="75">
        <v>4.2129481899999996</v>
      </c>
      <c r="J326" s="113" t="s">
        <v>2883</v>
      </c>
      <c r="K326" s="113" t="s">
        <v>1476</v>
      </c>
      <c r="L326" s="113" t="s">
        <v>2611</v>
      </c>
      <c r="M326" s="113" t="s">
        <v>2612</v>
      </c>
      <c r="N326" s="113" t="s">
        <v>1459</v>
      </c>
      <c r="O326" s="44">
        <v>0</v>
      </c>
    </row>
    <row r="327" spans="1:16" ht="13" customHeight="1" x14ac:dyDescent="0.15">
      <c r="A327" s="394">
        <v>326</v>
      </c>
      <c r="B327" s="395">
        <v>24</v>
      </c>
      <c r="C327" s="395">
        <v>26</v>
      </c>
      <c r="D327" s="113" t="s">
        <v>2880</v>
      </c>
      <c r="E327" s="113" t="s">
        <v>1463</v>
      </c>
      <c r="F327" s="75">
        <v>100000</v>
      </c>
      <c r="G327" s="75">
        <v>13181.968000000001</v>
      </c>
      <c r="H327" s="75">
        <v>5</v>
      </c>
      <c r="I327" s="75">
        <v>4.1199802529999996</v>
      </c>
      <c r="J327" s="113" t="s">
        <v>2613</v>
      </c>
      <c r="K327" s="113" t="s">
        <v>1476</v>
      </c>
      <c r="L327" s="113" t="s">
        <v>2611</v>
      </c>
      <c r="M327" s="113" t="s">
        <v>205</v>
      </c>
      <c r="N327" s="113" t="s">
        <v>2302</v>
      </c>
      <c r="O327" s="44">
        <v>0</v>
      </c>
    </row>
    <row r="328" spans="1:16" ht="13" customHeight="1" x14ac:dyDescent="0.15">
      <c r="A328" s="394">
        <v>327</v>
      </c>
      <c r="B328" s="395">
        <v>24</v>
      </c>
      <c r="C328" s="395">
        <v>26</v>
      </c>
      <c r="D328" s="113" t="s">
        <v>2880</v>
      </c>
      <c r="E328" s="113" t="s">
        <v>1468</v>
      </c>
      <c r="F328" s="75">
        <v>5200</v>
      </c>
      <c r="G328" s="75">
        <v>2548</v>
      </c>
      <c r="H328" s="75">
        <v>3.7160033440000002</v>
      </c>
      <c r="I328" s="75">
        <v>3.406199424</v>
      </c>
      <c r="J328" s="113" t="s">
        <v>2794</v>
      </c>
      <c r="K328" s="113" t="s">
        <v>1476</v>
      </c>
      <c r="L328" s="113" t="s">
        <v>2611</v>
      </c>
      <c r="M328" s="113" t="s">
        <v>2849</v>
      </c>
      <c r="N328" s="113" t="s">
        <v>2307</v>
      </c>
      <c r="O328" s="44">
        <v>0</v>
      </c>
    </row>
    <row r="329" spans="1:16" customFormat="1" ht="13" customHeight="1" x14ac:dyDescent="0.15">
      <c r="A329" s="394">
        <v>328</v>
      </c>
      <c r="B329" s="395">
        <v>24</v>
      </c>
      <c r="C329" s="395">
        <v>26</v>
      </c>
      <c r="D329" s="113" t="s">
        <v>2880</v>
      </c>
      <c r="E329" s="113" t="s">
        <v>1351</v>
      </c>
      <c r="F329" s="75">
        <v>2073.0033309999999</v>
      </c>
      <c r="G329" s="75">
        <v>1658.4026647999999</v>
      </c>
      <c r="H329" s="75">
        <v>3.3166000000000002</v>
      </c>
      <c r="I329" s="75">
        <v>3.2196899869313214</v>
      </c>
      <c r="J329" s="113" t="s">
        <v>1469</v>
      </c>
      <c r="K329" s="113" t="s">
        <v>1476</v>
      </c>
      <c r="L329" s="113" t="s">
        <v>2611</v>
      </c>
      <c r="M329" s="113" t="s">
        <v>2849</v>
      </c>
      <c r="N329" s="113" t="s">
        <v>2307</v>
      </c>
      <c r="O329" s="44">
        <v>0</v>
      </c>
      <c r="P329" s="113"/>
    </row>
    <row r="330" spans="1:16" customFormat="1" ht="13" customHeight="1" x14ac:dyDescent="0.15">
      <c r="A330" s="394">
        <v>329</v>
      </c>
      <c r="B330" s="395">
        <v>24</v>
      </c>
      <c r="C330" s="395">
        <v>26</v>
      </c>
      <c r="D330" s="113" t="s">
        <v>2880</v>
      </c>
      <c r="E330" s="113" t="s">
        <v>1470</v>
      </c>
      <c r="F330" s="75">
        <v>1152.3913769999999</v>
      </c>
      <c r="G330" s="75">
        <v>1163.91529077</v>
      </c>
      <c r="H330" s="75">
        <v>3.0615999999999999</v>
      </c>
      <c r="I330" s="75">
        <v>3.0659213737074631</v>
      </c>
      <c r="J330" s="113" t="s">
        <v>2901</v>
      </c>
      <c r="K330" s="113" t="s">
        <v>1476</v>
      </c>
      <c r="L330" s="113" t="s">
        <v>2611</v>
      </c>
      <c r="M330" s="113" t="s">
        <v>2849</v>
      </c>
      <c r="N330" s="113" t="s">
        <v>2307</v>
      </c>
      <c r="O330" s="44">
        <v>0</v>
      </c>
      <c r="P330" s="113"/>
    </row>
    <row r="331" spans="1:16" customFormat="1" ht="13" customHeight="1" x14ac:dyDescent="0.15">
      <c r="A331" s="394">
        <v>330</v>
      </c>
      <c r="B331" s="395">
        <v>24</v>
      </c>
      <c r="C331" s="395">
        <v>26</v>
      </c>
      <c r="D331" s="113" t="s">
        <v>2880</v>
      </c>
      <c r="E331" s="113" t="s">
        <v>1474</v>
      </c>
      <c r="F331" s="75">
        <v>79689.297810000004</v>
      </c>
      <c r="G331" s="75">
        <v>5737.6294423199997</v>
      </c>
      <c r="H331" s="75">
        <v>4.9013999999999998</v>
      </c>
      <c r="I331" s="75">
        <v>3.7587324964453042</v>
      </c>
      <c r="J331" s="113" t="s">
        <v>2869</v>
      </c>
      <c r="K331" s="113" t="s">
        <v>1476</v>
      </c>
      <c r="L331" s="113" t="s">
        <v>2611</v>
      </c>
      <c r="M331" s="113" t="s">
        <v>3048</v>
      </c>
      <c r="N331" s="113" t="s">
        <v>1473</v>
      </c>
      <c r="O331" s="44">
        <v>0</v>
      </c>
      <c r="P331" s="113"/>
    </row>
    <row r="332" spans="1:16" ht="13" customHeight="1" x14ac:dyDescent="0.15">
      <c r="A332" s="394">
        <v>331</v>
      </c>
      <c r="B332" s="395">
        <v>24</v>
      </c>
      <c r="C332" s="395">
        <v>27</v>
      </c>
      <c r="D332" s="113" t="s">
        <v>2880</v>
      </c>
      <c r="E332" s="113" t="s">
        <v>2525</v>
      </c>
      <c r="F332" s="75">
        <v>149485820.69999999</v>
      </c>
      <c r="G332" s="75">
        <v>9417606.7040999997</v>
      </c>
      <c r="H332" s="75">
        <v>8.1745999999999999</v>
      </c>
      <c r="I332" s="75">
        <v>6.9739405495803011</v>
      </c>
      <c r="J332" s="113" t="s">
        <v>2526</v>
      </c>
      <c r="K332" s="113" t="s">
        <v>1476</v>
      </c>
      <c r="L332" s="113" t="s">
        <v>2527</v>
      </c>
      <c r="M332" s="113" t="s">
        <v>2528</v>
      </c>
      <c r="N332" s="113" t="s">
        <v>2692</v>
      </c>
      <c r="O332" s="44">
        <v>3</v>
      </c>
    </row>
    <row r="333" spans="1:16" ht="13" customHeight="1" x14ac:dyDescent="0.15">
      <c r="A333" s="394">
        <v>332</v>
      </c>
      <c r="B333" s="395">
        <v>24</v>
      </c>
      <c r="C333" s="395">
        <v>27</v>
      </c>
      <c r="D333" s="113" t="s">
        <v>2880</v>
      </c>
      <c r="E333" s="113" t="s">
        <v>2525</v>
      </c>
      <c r="F333" s="75">
        <v>149485820.69999999</v>
      </c>
      <c r="G333" s="75">
        <v>7623776.8556999993</v>
      </c>
      <c r="H333" s="75">
        <v>8.1745999999999999</v>
      </c>
      <c r="I333" s="75">
        <v>6.8821701762246557</v>
      </c>
      <c r="J333" s="113" t="s">
        <v>2699</v>
      </c>
      <c r="K333" s="113" t="s">
        <v>1476</v>
      </c>
      <c r="L333" s="113" t="s">
        <v>2527</v>
      </c>
      <c r="M333" s="113" t="s">
        <v>2528</v>
      </c>
      <c r="N333" s="113" t="s">
        <v>2692</v>
      </c>
      <c r="O333" s="44">
        <v>3</v>
      </c>
    </row>
    <row r="334" spans="1:16" ht="13" customHeight="1" x14ac:dyDescent="0.15">
      <c r="A334" s="394">
        <v>333</v>
      </c>
      <c r="B334" s="395">
        <v>24</v>
      </c>
      <c r="C334" s="395">
        <v>27</v>
      </c>
      <c r="D334" s="113" t="s">
        <v>2880</v>
      </c>
      <c r="E334" s="113" t="s">
        <v>2525</v>
      </c>
      <c r="F334" s="75">
        <v>190000000</v>
      </c>
      <c r="G334" s="75">
        <v>13258150.539999999</v>
      </c>
      <c r="H334" s="75">
        <v>8.278753601</v>
      </c>
      <c r="I334" s="75">
        <v>7.1224829459999999</v>
      </c>
      <c r="J334" s="113" t="s">
        <v>2883</v>
      </c>
      <c r="K334" s="113" t="s">
        <v>1476</v>
      </c>
      <c r="L334" s="113" t="s">
        <v>2527</v>
      </c>
      <c r="M334" s="113" t="s">
        <v>2528</v>
      </c>
      <c r="N334" s="113" t="s">
        <v>2692</v>
      </c>
      <c r="O334" s="44">
        <v>2</v>
      </c>
    </row>
    <row r="335" spans="1:16" customFormat="1" ht="13" customHeight="1" x14ac:dyDescent="0.15">
      <c r="A335" s="394">
        <v>334</v>
      </c>
      <c r="B335" s="395">
        <v>24</v>
      </c>
      <c r="C335" s="395">
        <v>27</v>
      </c>
      <c r="D335" s="113" t="s">
        <v>2880</v>
      </c>
      <c r="E335" s="113" t="s">
        <v>2583</v>
      </c>
      <c r="F335" s="75">
        <v>64209.605259999997</v>
      </c>
      <c r="G335" s="75">
        <v>3852.5763155999998</v>
      </c>
      <c r="H335" s="75">
        <v>4.8075999999999999</v>
      </c>
      <c r="I335" s="75">
        <v>3.5857512504055618</v>
      </c>
      <c r="J335" s="113" t="s">
        <v>2910</v>
      </c>
      <c r="K335" s="113" t="s">
        <v>1476</v>
      </c>
      <c r="L335" s="113" t="s">
        <v>2527</v>
      </c>
      <c r="M335" s="113" t="s">
        <v>2584</v>
      </c>
      <c r="N335" s="113" t="s">
        <v>2582</v>
      </c>
      <c r="O335" s="44">
        <v>2</v>
      </c>
      <c r="P335" s="113"/>
    </row>
    <row r="336" spans="1:16" ht="13" customHeight="1" x14ac:dyDescent="0.15">
      <c r="A336" s="394">
        <v>335</v>
      </c>
      <c r="B336" s="395">
        <v>24</v>
      </c>
      <c r="C336" s="395">
        <v>27</v>
      </c>
      <c r="D336" s="113" t="s">
        <v>2880</v>
      </c>
      <c r="E336" s="113" t="s">
        <v>2583</v>
      </c>
      <c r="F336" s="75">
        <v>112500</v>
      </c>
      <c r="G336" s="75">
        <v>2250</v>
      </c>
      <c r="H336" s="75">
        <v>5.0511525219999998</v>
      </c>
      <c r="I336" s="75">
        <v>3.3521825180000002</v>
      </c>
      <c r="J336" s="113" t="s">
        <v>2794</v>
      </c>
      <c r="K336" s="113" t="s">
        <v>1476</v>
      </c>
      <c r="L336" s="113" t="s">
        <v>2527</v>
      </c>
      <c r="M336" s="113" t="s">
        <v>2584</v>
      </c>
      <c r="N336" s="113" t="s">
        <v>2582</v>
      </c>
      <c r="O336" s="44">
        <v>2</v>
      </c>
    </row>
    <row r="337" spans="1:16" ht="13" customHeight="1" x14ac:dyDescent="0.15">
      <c r="A337" s="394">
        <v>336</v>
      </c>
      <c r="B337" s="395">
        <v>24</v>
      </c>
      <c r="C337" s="395">
        <v>27</v>
      </c>
      <c r="D337" s="113" t="s">
        <v>2880</v>
      </c>
      <c r="E337" s="113" t="s">
        <v>2519</v>
      </c>
      <c r="F337" s="75">
        <v>69278743.129999995</v>
      </c>
      <c r="G337" s="75">
        <v>2355477.2664200002</v>
      </c>
      <c r="H337" s="75">
        <v>7.8406000000000002</v>
      </c>
      <c r="I337" s="75">
        <v>6.3720789170582295</v>
      </c>
      <c r="J337" s="113" t="s">
        <v>2699</v>
      </c>
      <c r="K337" s="113" t="s">
        <v>1476</v>
      </c>
      <c r="L337" s="113" t="s">
        <v>2527</v>
      </c>
      <c r="M337" s="113" t="s">
        <v>2520</v>
      </c>
      <c r="N337" s="113" t="s">
        <v>2518</v>
      </c>
      <c r="O337" s="44">
        <v>0</v>
      </c>
      <c r="P337" s="113" t="s">
        <v>2521</v>
      </c>
    </row>
    <row r="338" spans="1:16" ht="13" customHeight="1" x14ac:dyDescent="0.15">
      <c r="A338" s="394">
        <v>337</v>
      </c>
      <c r="B338" s="395">
        <v>24</v>
      </c>
      <c r="C338" s="395">
        <v>27</v>
      </c>
      <c r="D338" s="113" t="s">
        <v>2880</v>
      </c>
      <c r="E338" s="113" t="s">
        <v>2522</v>
      </c>
      <c r="F338" s="75">
        <v>9896918.6390000004</v>
      </c>
      <c r="G338" s="75">
        <v>1286599.42307</v>
      </c>
      <c r="H338" s="75">
        <v>6.9954999999999998</v>
      </c>
      <c r="I338" s="75">
        <v>6.1094433523203948</v>
      </c>
      <c r="J338" s="113" t="s">
        <v>2910</v>
      </c>
      <c r="K338" s="113" t="s">
        <v>1476</v>
      </c>
      <c r="L338" s="113" t="s">
        <v>2527</v>
      </c>
      <c r="M338" s="113" t="s">
        <v>2528</v>
      </c>
      <c r="N338" s="113" t="s">
        <v>2692</v>
      </c>
      <c r="O338" s="44">
        <v>0</v>
      </c>
    </row>
    <row r="339" spans="1:16" ht="13" customHeight="1" x14ac:dyDescent="0.15">
      <c r="A339" s="394">
        <v>338</v>
      </c>
      <c r="B339" s="395">
        <v>24</v>
      </c>
      <c r="C339" s="395">
        <v>27</v>
      </c>
      <c r="D339" s="113" t="s">
        <v>2880</v>
      </c>
      <c r="E339" s="113" t="s">
        <v>2523</v>
      </c>
      <c r="F339" s="75">
        <v>14057238.07</v>
      </c>
      <c r="G339" s="75">
        <v>1546296.1877000001</v>
      </c>
      <c r="H339" s="75">
        <v>7.1478999999999999</v>
      </c>
      <c r="I339" s="75">
        <v>6.1892926851601571</v>
      </c>
      <c r="J339" s="113" t="s">
        <v>2910</v>
      </c>
      <c r="K339" s="113" t="s">
        <v>1476</v>
      </c>
      <c r="L339" s="113" t="s">
        <v>2527</v>
      </c>
      <c r="M339" s="113" t="s">
        <v>2528</v>
      </c>
      <c r="N339" s="113" t="s">
        <v>2692</v>
      </c>
      <c r="O339" s="44">
        <v>0</v>
      </c>
    </row>
    <row r="340" spans="1:16" ht="13" customHeight="1" x14ac:dyDescent="0.15">
      <c r="A340" s="394">
        <v>339</v>
      </c>
      <c r="B340" s="395">
        <v>24</v>
      </c>
      <c r="C340" s="395">
        <v>27</v>
      </c>
      <c r="D340" s="113" t="s">
        <v>2880</v>
      </c>
      <c r="E340" s="113" t="s">
        <v>2363</v>
      </c>
      <c r="F340" s="75">
        <v>48239189.240000002</v>
      </c>
      <c r="G340" s="75">
        <v>5306310.8163999999</v>
      </c>
      <c r="H340" s="75">
        <v>7.6833999999999998</v>
      </c>
      <c r="I340" s="75">
        <v>6.7247926851287714</v>
      </c>
      <c r="J340" s="113" t="s">
        <v>2910</v>
      </c>
      <c r="K340" s="113" t="s">
        <v>1476</v>
      </c>
      <c r="L340" s="113" t="s">
        <v>2527</v>
      </c>
      <c r="M340" s="113" t="s">
        <v>2528</v>
      </c>
      <c r="N340" s="113" t="s">
        <v>2692</v>
      </c>
      <c r="O340" s="44">
        <v>0</v>
      </c>
    </row>
    <row r="341" spans="1:16" ht="13" customHeight="1" x14ac:dyDescent="0.15">
      <c r="A341" s="394">
        <v>340</v>
      </c>
      <c r="B341" s="395">
        <v>24</v>
      </c>
      <c r="C341" s="395">
        <v>27</v>
      </c>
      <c r="D341" s="113" t="s">
        <v>2880</v>
      </c>
      <c r="E341" s="113" t="s">
        <v>2375</v>
      </c>
      <c r="F341" s="75">
        <v>8590135.2149999999</v>
      </c>
      <c r="G341" s="75">
        <v>601309.46505</v>
      </c>
      <c r="H341" s="75">
        <v>6.9340000000000002</v>
      </c>
      <c r="I341" s="75">
        <v>5.7790980400115286</v>
      </c>
      <c r="J341" s="113" t="s">
        <v>2910</v>
      </c>
      <c r="K341" s="113" t="s">
        <v>1476</v>
      </c>
      <c r="L341" s="113" t="s">
        <v>2527</v>
      </c>
      <c r="M341" s="113" t="s">
        <v>2376</v>
      </c>
      <c r="N341" s="113" t="s">
        <v>2374</v>
      </c>
      <c r="O341" s="44">
        <v>0</v>
      </c>
    </row>
    <row r="342" spans="1:16" ht="13" customHeight="1" x14ac:dyDescent="0.15">
      <c r="A342" s="394">
        <v>341</v>
      </c>
      <c r="B342" s="395">
        <v>24</v>
      </c>
      <c r="C342" s="395">
        <v>27</v>
      </c>
      <c r="D342" s="113" t="s">
        <v>2880</v>
      </c>
      <c r="E342" s="113" t="s">
        <v>2348</v>
      </c>
      <c r="F342" s="75">
        <v>515822.16509999998</v>
      </c>
      <c r="G342" s="75">
        <v>41265.773207999999</v>
      </c>
      <c r="H342" s="75">
        <v>5.7125000000000004</v>
      </c>
      <c r="I342" s="75">
        <v>4.6155899870152606</v>
      </c>
      <c r="J342" s="113" t="s">
        <v>2910</v>
      </c>
      <c r="K342" s="113" t="s">
        <v>1476</v>
      </c>
      <c r="L342" s="113" t="s">
        <v>2527</v>
      </c>
      <c r="M342" s="113" t="s">
        <v>2349</v>
      </c>
      <c r="N342" s="113" t="s">
        <v>2347</v>
      </c>
      <c r="O342" s="44">
        <v>0</v>
      </c>
    </row>
    <row r="343" spans="1:16" ht="13" customHeight="1" x14ac:dyDescent="0.15">
      <c r="A343" s="394">
        <v>342</v>
      </c>
      <c r="B343" s="395">
        <v>24</v>
      </c>
      <c r="C343" s="395">
        <v>27</v>
      </c>
      <c r="D343" s="113" t="s">
        <v>2880</v>
      </c>
      <c r="E343" s="113" t="s">
        <v>2351</v>
      </c>
      <c r="F343" s="75">
        <v>80000</v>
      </c>
      <c r="G343" s="75">
        <v>22429.90654</v>
      </c>
      <c r="H343" s="75">
        <v>4.9030899870000004</v>
      </c>
      <c r="I343" s="75">
        <v>4.350827464</v>
      </c>
      <c r="J343" s="113" t="s">
        <v>2883</v>
      </c>
      <c r="K343" s="113" t="s">
        <v>1476</v>
      </c>
      <c r="L343" s="113" t="s">
        <v>2527</v>
      </c>
      <c r="M343" s="113" t="s">
        <v>2584</v>
      </c>
      <c r="N343" s="113" t="s">
        <v>2350</v>
      </c>
      <c r="O343" s="44">
        <v>0</v>
      </c>
    </row>
    <row r="344" spans="1:16" ht="13" customHeight="1" x14ac:dyDescent="0.15">
      <c r="A344" s="394">
        <v>343</v>
      </c>
      <c r="B344" s="395">
        <v>24</v>
      </c>
      <c r="C344" s="395">
        <v>27</v>
      </c>
      <c r="D344" s="113" t="s">
        <v>2880</v>
      </c>
      <c r="E344" s="113" t="s">
        <v>2264</v>
      </c>
      <c r="F344" s="75">
        <v>27422055.149999999</v>
      </c>
      <c r="G344" s="75">
        <v>1837277.69505</v>
      </c>
      <c r="H344" s="75">
        <v>7.4381000000000004</v>
      </c>
      <c r="I344" s="75">
        <v>6.2641748026385606</v>
      </c>
      <c r="J344" s="113" t="s">
        <v>2699</v>
      </c>
      <c r="K344" s="113" t="s">
        <v>1476</v>
      </c>
      <c r="L344" s="113" t="s">
        <v>2527</v>
      </c>
      <c r="M344" s="113" t="s">
        <v>2265</v>
      </c>
      <c r="N344" s="113" t="s">
        <v>2263</v>
      </c>
      <c r="O344" s="44">
        <v>0</v>
      </c>
    </row>
    <row r="345" spans="1:16" ht="13" customHeight="1" x14ac:dyDescent="0.15">
      <c r="A345" s="394">
        <v>344</v>
      </c>
      <c r="B345" s="395">
        <v>24</v>
      </c>
      <c r="C345" s="395">
        <v>27</v>
      </c>
      <c r="D345" s="113" t="s">
        <v>2880</v>
      </c>
      <c r="E345" s="113" t="s">
        <v>2267</v>
      </c>
      <c r="F345" s="75">
        <v>33915638.689999998</v>
      </c>
      <c r="G345" s="75">
        <v>2475841.6243699999</v>
      </c>
      <c r="H345" s="75">
        <v>7.5304000000000002</v>
      </c>
      <c r="I345" s="75">
        <v>6.3937228601130007</v>
      </c>
      <c r="J345" s="113" t="s">
        <v>2699</v>
      </c>
      <c r="K345" s="113" t="s">
        <v>1476</v>
      </c>
      <c r="L345" s="113" t="s">
        <v>2527</v>
      </c>
      <c r="M345" s="113" t="s">
        <v>2520</v>
      </c>
      <c r="N345" s="113" t="s">
        <v>2266</v>
      </c>
      <c r="O345" s="44">
        <v>0</v>
      </c>
    </row>
    <row r="346" spans="1:16" ht="13" customHeight="1" x14ac:dyDescent="0.15">
      <c r="A346" s="394">
        <v>345</v>
      </c>
      <c r="B346" s="395">
        <v>24</v>
      </c>
      <c r="C346" s="395">
        <v>27</v>
      </c>
      <c r="D346" s="113" t="s">
        <v>2880</v>
      </c>
      <c r="E346" s="113" t="s">
        <v>2291</v>
      </c>
      <c r="F346" s="75">
        <v>1055115.493</v>
      </c>
      <c r="G346" s="75">
        <v>94960.394369999995</v>
      </c>
      <c r="H346" s="75">
        <v>6.0232999999999999</v>
      </c>
      <c r="I346" s="75">
        <v>4.9775425095728956</v>
      </c>
      <c r="J346" s="113" t="s">
        <v>2910</v>
      </c>
      <c r="K346" s="113" t="s">
        <v>1476</v>
      </c>
      <c r="L346" s="113" t="s">
        <v>2527</v>
      </c>
      <c r="M346" s="113" t="s">
        <v>2584</v>
      </c>
      <c r="N346" s="113" t="s">
        <v>2290</v>
      </c>
      <c r="O346" s="44">
        <v>0</v>
      </c>
    </row>
    <row r="347" spans="1:16" ht="13" customHeight="1" x14ac:dyDescent="0.15">
      <c r="A347" s="394">
        <v>346</v>
      </c>
      <c r="B347" s="395">
        <v>24</v>
      </c>
      <c r="C347" s="395">
        <v>27</v>
      </c>
      <c r="D347" s="113" t="s">
        <v>2880</v>
      </c>
      <c r="E347" s="113" t="s">
        <v>2212</v>
      </c>
      <c r="F347" s="75">
        <v>170647.52739999999</v>
      </c>
      <c r="G347" s="75">
        <v>8532.37637</v>
      </c>
      <c r="H347" s="75">
        <v>5.2321</v>
      </c>
      <c r="I347" s="75">
        <v>3.9310700042796212</v>
      </c>
      <c r="J347" s="113" t="s">
        <v>2910</v>
      </c>
      <c r="K347" s="113" t="s">
        <v>1476</v>
      </c>
      <c r="L347" s="113" t="s">
        <v>2527</v>
      </c>
      <c r="M347" s="113" t="s">
        <v>2584</v>
      </c>
      <c r="N347" s="113" t="s">
        <v>2211</v>
      </c>
      <c r="O347" s="44">
        <v>0</v>
      </c>
    </row>
    <row r="348" spans="1:16" ht="13" customHeight="1" x14ac:dyDescent="0.15">
      <c r="A348" s="394">
        <v>347</v>
      </c>
      <c r="B348" s="395">
        <v>24</v>
      </c>
      <c r="C348" s="395">
        <v>27</v>
      </c>
      <c r="D348" s="113" t="s">
        <v>2880</v>
      </c>
      <c r="E348" s="113" t="s">
        <v>1963</v>
      </c>
      <c r="F348" s="75">
        <v>42432634.840000004</v>
      </c>
      <c r="G348" s="75">
        <v>4115965.5794800003</v>
      </c>
      <c r="H348" s="75">
        <v>7.6276999999999999</v>
      </c>
      <c r="I348" s="75">
        <v>6.6144717342380135</v>
      </c>
      <c r="J348" s="113" t="s">
        <v>2699</v>
      </c>
      <c r="K348" s="113" t="s">
        <v>1476</v>
      </c>
      <c r="L348" s="113" t="s">
        <v>2527</v>
      </c>
      <c r="M348" s="113" t="s">
        <v>2528</v>
      </c>
      <c r="N348" s="113" t="s">
        <v>1962</v>
      </c>
      <c r="O348" s="44">
        <v>3</v>
      </c>
    </row>
    <row r="349" spans="1:16" ht="13" customHeight="1" x14ac:dyDescent="0.15">
      <c r="A349" s="394">
        <v>348</v>
      </c>
      <c r="B349" s="395">
        <v>24</v>
      </c>
      <c r="C349" s="395">
        <v>27</v>
      </c>
      <c r="D349" s="113" t="s">
        <v>2880</v>
      </c>
      <c r="E349" s="113" t="s">
        <v>1963</v>
      </c>
      <c r="F349" s="75">
        <v>42432634.840000004</v>
      </c>
      <c r="G349" s="75">
        <v>3988667.6749600004</v>
      </c>
      <c r="H349" s="75">
        <v>7.6276999999999999</v>
      </c>
      <c r="I349" s="75">
        <v>6.6008278535714666</v>
      </c>
      <c r="J349" s="113" t="s">
        <v>2699</v>
      </c>
      <c r="K349" s="113" t="s">
        <v>1476</v>
      </c>
      <c r="L349" s="113" t="s">
        <v>2527</v>
      </c>
      <c r="M349" s="113" t="s">
        <v>2528</v>
      </c>
      <c r="N349" s="113" t="s">
        <v>1962</v>
      </c>
      <c r="O349" s="44">
        <v>3</v>
      </c>
    </row>
    <row r="350" spans="1:16" ht="13" customHeight="1" x14ac:dyDescent="0.15">
      <c r="A350" s="394">
        <v>349</v>
      </c>
      <c r="B350" s="395">
        <v>24</v>
      </c>
      <c r="C350" s="395">
        <v>27</v>
      </c>
      <c r="D350" s="113" t="s">
        <v>2880</v>
      </c>
      <c r="E350" s="113" t="s">
        <v>1963</v>
      </c>
      <c r="F350" s="75">
        <v>42432634.840000004</v>
      </c>
      <c r="G350" s="75">
        <v>3734071.8659200002</v>
      </c>
      <c r="H350" s="75">
        <v>7.6276999999999999</v>
      </c>
      <c r="I350" s="75">
        <v>6.5721826721219365</v>
      </c>
      <c r="J350" s="113" t="s">
        <v>2699</v>
      </c>
      <c r="K350" s="113" t="s">
        <v>1476</v>
      </c>
      <c r="L350" s="113" t="s">
        <v>2527</v>
      </c>
      <c r="M350" s="113" t="s">
        <v>2528</v>
      </c>
      <c r="N350" s="113" t="s">
        <v>1962</v>
      </c>
      <c r="O350" s="44">
        <v>3</v>
      </c>
    </row>
    <row r="351" spans="1:16" ht="13" customHeight="1" x14ac:dyDescent="0.15">
      <c r="A351" s="394">
        <v>350</v>
      </c>
      <c r="B351" s="395">
        <v>24</v>
      </c>
      <c r="C351" s="395">
        <v>27</v>
      </c>
      <c r="D351" s="113" t="s">
        <v>2880</v>
      </c>
      <c r="E351" s="113" t="s">
        <v>2033</v>
      </c>
      <c r="F351" s="75">
        <v>899911.91090000002</v>
      </c>
      <c r="G351" s="75">
        <v>71992.952872000009</v>
      </c>
      <c r="H351" s="75">
        <v>5.9542000000000002</v>
      </c>
      <c r="I351" s="75">
        <v>4.8572899870063964</v>
      </c>
      <c r="J351" s="113" t="s">
        <v>2910</v>
      </c>
      <c r="K351" s="113" t="s">
        <v>1476</v>
      </c>
      <c r="L351" s="113" t="s">
        <v>2527</v>
      </c>
      <c r="M351" s="113" t="s">
        <v>2349</v>
      </c>
      <c r="N351" s="113" t="s">
        <v>2032</v>
      </c>
      <c r="O351" s="44">
        <v>0</v>
      </c>
    </row>
    <row r="352" spans="1:16" ht="13" customHeight="1" x14ac:dyDescent="0.15">
      <c r="A352" s="394">
        <v>351</v>
      </c>
      <c r="B352" s="395">
        <v>24</v>
      </c>
      <c r="C352" s="395">
        <v>27</v>
      </c>
      <c r="D352" s="113" t="s">
        <v>2880</v>
      </c>
      <c r="E352" s="113" t="s">
        <v>1708</v>
      </c>
      <c r="F352" s="75">
        <v>32500</v>
      </c>
      <c r="G352" s="75">
        <v>14000</v>
      </c>
      <c r="H352" s="75">
        <v>4.5118833609999998</v>
      </c>
      <c r="I352" s="75">
        <v>4.1461280360000003</v>
      </c>
      <c r="J352" s="113" t="s">
        <v>2883</v>
      </c>
      <c r="K352" s="113" t="s">
        <v>1476</v>
      </c>
      <c r="L352" s="113" t="s">
        <v>2527</v>
      </c>
      <c r="M352" s="113" t="s">
        <v>1709</v>
      </c>
      <c r="N352" s="113" t="s">
        <v>1707</v>
      </c>
      <c r="O352" s="44">
        <v>0</v>
      </c>
    </row>
    <row r="353" spans="1:16" ht="13" customHeight="1" x14ac:dyDescent="0.15">
      <c r="A353" s="394">
        <v>352</v>
      </c>
      <c r="B353" s="395">
        <v>24</v>
      </c>
      <c r="C353" s="395">
        <v>27</v>
      </c>
      <c r="D353" s="113" t="s">
        <v>2880</v>
      </c>
      <c r="E353" s="113" t="s">
        <v>1942</v>
      </c>
      <c r="F353" s="75">
        <v>3591699.548</v>
      </c>
      <c r="G353" s="75">
        <v>165218.17920799999</v>
      </c>
      <c r="H353" s="75">
        <v>6.5552999999999999</v>
      </c>
      <c r="I353" s="75">
        <v>5.2180578316971191</v>
      </c>
      <c r="J353" s="113" t="s">
        <v>1943</v>
      </c>
      <c r="K353" s="113" t="s">
        <v>1476</v>
      </c>
      <c r="L353" s="113" t="s">
        <v>2527</v>
      </c>
      <c r="M353" s="113" t="s">
        <v>2584</v>
      </c>
      <c r="N353" s="113" t="s">
        <v>1759</v>
      </c>
      <c r="O353" s="44">
        <v>0</v>
      </c>
    </row>
    <row r="354" spans="1:16" ht="13" customHeight="1" x14ac:dyDescent="0.15">
      <c r="A354" s="394">
        <v>353</v>
      </c>
      <c r="B354" s="395">
        <v>24</v>
      </c>
      <c r="C354" s="395">
        <v>27</v>
      </c>
      <c r="D354" s="113" t="s">
        <v>2880</v>
      </c>
      <c r="E354" s="113" t="s">
        <v>1718</v>
      </c>
      <c r="F354" s="75">
        <v>46698.184860000001</v>
      </c>
      <c r="G354" s="75">
        <v>6070.7640318000003</v>
      </c>
      <c r="H354" s="75">
        <v>4.6692999999999998</v>
      </c>
      <c r="I354" s="75">
        <v>3.7832433523460489</v>
      </c>
      <c r="J354" s="113" t="s">
        <v>2910</v>
      </c>
      <c r="K354" s="113" t="s">
        <v>1476</v>
      </c>
      <c r="L354" s="113" t="s">
        <v>2527</v>
      </c>
      <c r="M354" s="113" t="s">
        <v>1719</v>
      </c>
      <c r="N354" s="113" t="s">
        <v>1717</v>
      </c>
      <c r="O354" s="44">
        <v>0</v>
      </c>
    </row>
    <row r="355" spans="1:16" ht="13" customHeight="1" x14ac:dyDescent="0.15">
      <c r="A355" s="394">
        <v>354</v>
      </c>
      <c r="B355" s="395">
        <v>24</v>
      </c>
      <c r="C355" s="395">
        <v>27</v>
      </c>
      <c r="D355" s="113" t="s">
        <v>2880</v>
      </c>
      <c r="E355" s="113" t="s">
        <v>2079</v>
      </c>
      <c r="F355" s="75">
        <v>111814.9825</v>
      </c>
      <c r="G355" s="75">
        <v>7827.0487750000002</v>
      </c>
      <c r="H355" s="75">
        <v>5.0484999999999998</v>
      </c>
      <c r="I355" s="75">
        <v>3.893598040175748</v>
      </c>
      <c r="J355" s="113" t="s">
        <v>2910</v>
      </c>
      <c r="K355" s="113" t="s">
        <v>1476</v>
      </c>
      <c r="L355" s="113" t="s">
        <v>2527</v>
      </c>
      <c r="M355" s="113" t="s">
        <v>1719</v>
      </c>
      <c r="N355" s="113" t="s">
        <v>1720</v>
      </c>
      <c r="O355" s="44">
        <v>0</v>
      </c>
    </row>
    <row r="356" spans="1:16" ht="13" customHeight="1" x14ac:dyDescent="0.15">
      <c r="A356" s="394">
        <v>355</v>
      </c>
      <c r="B356" s="395">
        <v>24</v>
      </c>
      <c r="C356" s="395">
        <v>27</v>
      </c>
      <c r="D356" s="113" t="s">
        <v>2880</v>
      </c>
      <c r="E356" s="113" t="s">
        <v>2087</v>
      </c>
      <c r="F356" s="75">
        <v>17550924.579999998</v>
      </c>
      <c r="G356" s="75">
        <v>1579583.2121999997</v>
      </c>
      <c r="H356" s="75">
        <v>7.2443</v>
      </c>
      <c r="I356" s="75">
        <v>6.1985425094101343</v>
      </c>
      <c r="J356" s="113" t="s">
        <v>2910</v>
      </c>
      <c r="K356" s="113" t="s">
        <v>1476</v>
      </c>
      <c r="L356" s="113" t="s">
        <v>2527</v>
      </c>
      <c r="M356" s="113" t="s">
        <v>2088</v>
      </c>
      <c r="N356" s="113" t="s">
        <v>2086</v>
      </c>
      <c r="O356" s="44">
        <v>0</v>
      </c>
    </row>
    <row r="357" spans="1:16" customFormat="1" ht="13" customHeight="1" x14ac:dyDescent="0.15">
      <c r="A357" s="394">
        <v>356</v>
      </c>
      <c r="B357" s="395">
        <v>24</v>
      </c>
      <c r="C357" s="395">
        <v>27</v>
      </c>
      <c r="D357" s="113" t="s">
        <v>2880</v>
      </c>
      <c r="E357" s="113" t="s">
        <v>1636</v>
      </c>
      <c r="F357" s="75">
        <v>37033.946940000002</v>
      </c>
      <c r="G357" s="75">
        <v>4444.0736328000003</v>
      </c>
      <c r="H357" s="75">
        <v>4.5686</v>
      </c>
      <c r="I357" s="75">
        <v>3.6477812460505143</v>
      </c>
      <c r="J357" s="113" t="s">
        <v>2910</v>
      </c>
      <c r="K357" s="113" t="s">
        <v>1476</v>
      </c>
      <c r="L357" s="113" t="s">
        <v>2527</v>
      </c>
      <c r="M357" s="113" t="s">
        <v>1637</v>
      </c>
      <c r="N357" s="113" t="s">
        <v>1482</v>
      </c>
      <c r="O357" s="44">
        <v>0</v>
      </c>
      <c r="P357" s="113"/>
    </row>
    <row r="358" spans="1:16" customFormat="1" ht="13" customHeight="1" x14ac:dyDescent="0.15">
      <c r="A358" s="394">
        <v>357</v>
      </c>
      <c r="B358" s="395">
        <v>24</v>
      </c>
      <c r="C358" s="395">
        <v>27</v>
      </c>
      <c r="D358" s="113" t="s">
        <v>2880</v>
      </c>
      <c r="E358" s="113" t="s">
        <v>1657</v>
      </c>
      <c r="F358" s="75">
        <v>110891.9448</v>
      </c>
      <c r="G358" s="75">
        <v>9980.2750319999996</v>
      </c>
      <c r="H358" s="75">
        <v>5.0449000000000002</v>
      </c>
      <c r="I358" s="75">
        <v>3.9991425095473039</v>
      </c>
      <c r="J358" s="113" t="s">
        <v>2910</v>
      </c>
      <c r="K358" s="113" t="s">
        <v>1476</v>
      </c>
      <c r="L358" s="113" t="s">
        <v>2527</v>
      </c>
      <c r="M358" s="113" t="s">
        <v>2584</v>
      </c>
      <c r="N358" s="113" t="s">
        <v>2582</v>
      </c>
      <c r="O358" s="44">
        <v>0</v>
      </c>
      <c r="P358" s="113"/>
    </row>
    <row r="359" spans="1:16" customFormat="1" ht="13" customHeight="1" x14ac:dyDescent="0.15">
      <c r="A359" s="394">
        <v>358</v>
      </c>
      <c r="B359" s="395">
        <v>24</v>
      </c>
      <c r="C359" s="395">
        <v>27</v>
      </c>
      <c r="D359" s="113" t="s">
        <v>2880</v>
      </c>
      <c r="E359" s="113" t="s">
        <v>1658</v>
      </c>
      <c r="F359" s="75">
        <v>53039.570670000001</v>
      </c>
      <c r="G359" s="75">
        <v>3712.7699469000004</v>
      </c>
      <c r="H359" s="75">
        <v>4.7245999999999997</v>
      </c>
      <c r="I359" s="75">
        <v>3.5696980400187308</v>
      </c>
      <c r="J359" s="113" t="s">
        <v>2910</v>
      </c>
      <c r="K359" s="113" t="s">
        <v>1476</v>
      </c>
      <c r="L359" s="113" t="s">
        <v>2527</v>
      </c>
      <c r="M359" s="113" t="s">
        <v>2584</v>
      </c>
      <c r="N359" s="113" t="s">
        <v>2582</v>
      </c>
      <c r="O359" s="44">
        <v>0</v>
      </c>
      <c r="P359" s="113"/>
    </row>
    <row r="360" spans="1:16" customFormat="1" ht="13" customHeight="1" x14ac:dyDescent="0.15">
      <c r="A360" s="394">
        <v>359</v>
      </c>
      <c r="B360" s="395">
        <v>24</v>
      </c>
      <c r="C360" s="395">
        <v>27</v>
      </c>
      <c r="D360" s="113" t="s">
        <v>2880</v>
      </c>
      <c r="E360" s="113" t="s">
        <v>1606</v>
      </c>
      <c r="F360" s="75">
        <v>166916.7807</v>
      </c>
      <c r="G360" s="75">
        <v>33383.356140000004</v>
      </c>
      <c r="H360" s="75">
        <v>5.2225000000000001</v>
      </c>
      <c r="I360" s="75">
        <v>4.5235299956090671</v>
      </c>
      <c r="J360" s="113" t="s">
        <v>2901</v>
      </c>
      <c r="K360" s="113" t="s">
        <v>1476</v>
      </c>
      <c r="L360" s="113" t="s">
        <v>2527</v>
      </c>
      <c r="M360" s="113" t="s">
        <v>2584</v>
      </c>
      <c r="N360" s="113" t="s">
        <v>1605</v>
      </c>
      <c r="O360" s="44">
        <v>2</v>
      </c>
      <c r="P360" s="113"/>
    </row>
    <row r="361" spans="1:16" customFormat="1" ht="13" customHeight="1" x14ac:dyDescent="0.15">
      <c r="A361" s="394">
        <v>360</v>
      </c>
      <c r="B361" s="395">
        <v>24</v>
      </c>
      <c r="C361" s="395">
        <v>27</v>
      </c>
      <c r="D361" s="113" t="s">
        <v>2880</v>
      </c>
      <c r="E361" s="113" t="s">
        <v>1606</v>
      </c>
      <c r="F361" s="75">
        <v>166916.7807</v>
      </c>
      <c r="G361" s="75">
        <v>21699.181490999999</v>
      </c>
      <c r="H361" s="75">
        <v>5.2225000000000001</v>
      </c>
      <c r="I361" s="75">
        <v>4.3364433522519228</v>
      </c>
      <c r="J361" s="113" t="s">
        <v>2910</v>
      </c>
      <c r="K361" s="113" t="s">
        <v>1476</v>
      </c>
      <c r="L361" s="113" t="s">
        <v>2527</v>
      </c>
      <c r="M361" s="113" t="s">
        <v>2584</v>
      </c>
      <c r="N361" s="113" t="s">
        <v>1605</v>
      </c>
      <c r="O361" s="44">
        <v>2</v>
      </c>
      <c r="P361" s="113"/>
    </row>
    <row r="362" spans="1:16" customFormat="1" ht="13" customHeight="1" x14ac:dyDescent="0.15">
      <c r="A362" s="394">
        <v>361</v>
      </c>
      <c r="B362" s="395">
        <v>24</v>
      </c>
      <c r="C362" s="395">
        <v>28</v>
      </c>
      <c r="D362" s="113" t="s">
        <v>2880</v>
      </c>
      <c r="E362" s="113" t="s">
        <v>2384</v>
      </c>
      <c r="F362" s="75">
        <v>599.37689829999999</v>
      </c>
      <c r="G362" s="75">
        <v>239.75075932000001</v>
      </c>
      <c r="H362" s="75">
        <v>2.7776999999999998</v>
      </c>
      <c r="I362" s="75">
        <v>2.3797599913086609</v>
      </c>
      <c r="J362" s="113" t="s">
        <v>2901</v>
      </c>
      <c r="K362" s="113" t="s">
        <v>1476</v>
      </c>
      <c r="L362" s="113" t="s">
        <v>2385</v>
      </c>
      <c r="M362" s="113" t="s">
        <v>2386</v>
      </c>
      <c r="N362" s="113" t="s">
        <v>2383</v>
      </c>
      <c r="O362" s="44">
        <v>2</v>
      </c>
      <c r="P362" s="113"/>
    </row>
    <row r="363" spans="1:16" ht="13" customHeight="1" x14ac:dyDescent="0.15">
      <c r="A363" s="394">
        <v>362</v>
      </c>
      <c r="B363" s="395">
        <v>24</v>
      </c>
      <c r="C363" s="395">
        <v>28</v>
      </c>
      <c r="D363" s="113" t="s">
        <v>2880</v>
      </c>
      <c r="E363" s="113" t="s">
        <v>2384</v>
      </c>
      <c r="F363" s="75">
        <v>750</v>
      </c>
      <c r="G363" s="75">
        <v>750</v>
      </c>
      <c r="H363" s="75">
        <v>2.8750612630000001</v>
      </c>
      <c r="I363" s="75">
        <v>2.8750612630000001</v>
      </c>
      <c r="J363" s="113" t="s">
        <v>2883</v>
      </c>
      <c r="K363" s="113" t="s">
        <v>1476</v>
      </c>
      <c r="L363" s="113" t="s">
        <v>2385</v>
      </c>
      <c r="M363" s="113" t="s">
        <v>2386</v>
      </c>
      <c r="N363" s="113" t="s">
        <v>2383</v>
      </c>
      <c r="O363" s="44">
        <v>2</v>
      </c>
    </row>
    <row r="364" spans="1:16" customFormat="1" ht="13" customHeight="1" x14ac:dyDescent="0.15">
      <c r="A364" s="394">
        <v>363</v>
      </c>
      <c r="B364" s="395">
        <v>24</v>
      </c>
      <c r="C364" s="395">
        <v>28</v>
      </c>
      <c r="D364" s="113" t="s">
        <v>2880</v>
      </c>
      <c r="E364" s="113" t="s">
        <v>2242</v>
      </c>
      <c r="F364" s="75">
        <v>11.00018528</v>
      </c>
      <c r="G364" s="75">
        <v>12.650213072</v>
      </c>
      <c r="H364" s="75">
        <v>1.0414000000000001</v>
      </c>
      <c r="I364" s="75">
        <v>1.1020978405485589</v>
      </c>
      <c r="J364" s="113" t="s">
        <v>2567</v>
      </c>
      <c r="K364" s="113" t="s">
        <v>1476</v>
      </c>
      <c r="L364" s="113" t="s">
        <v>2385</v>
      </c>
      <c r="M364" s="113" t="s">
        <v>2568</v>
      </c>
      <c r="N364" s="113" t="s">
        <v>2241</v>
      </c>
      <c r="O364" s="44">
        <v>2</v>
      </c>
      <c r="P364" s="113"/>
    </row>
    <row r="365" spans="1:16" ht="13" customHeight="1" x14ac:dyDescent="0.15">
      <c r="A365" s="394">
        <v>364</v>
      </c>
      <c r="B365" s="395">
        <v>24</v>
      </c>
      <c r="C365" s="395">
        <v>28</v>
      </c>
      <c r="D365" s="113" t="s">
        <v>2880</v>
      </c>
      <c r="E365" s="113" t="s">
        <v>2242</v>
      </c>
      <c r="F365" s="75">
        <v>8</v>
      </c>
      <c r="G365" s="75">
        <v>8</v>
      </c>
      <c r="H365" s="75">
        <v>0.90308998699999998</v>
      </c>
      <c r="I365" s="75">
        <v>0.90308998699999998</v>
      </c>
      <c r="J365" s="113" t="s">
        <v>2883</v>
      </c>
      <c r="K365" s="113" t="s">
        <v>1476</v>
      </c>
      <c r="L365" s="113" t="s">
        <v>2385</v>
      </c>
      <c r="M365" s="113" t="s">
        <v>2568</v>
      </c>
      <c r="N365" s="113" t="s">
        <v>2241</v>
      </c>
      <c r="O365" s="44">
        <v>2</v>
      </c>
    </row>
    <row r="366" spans="1:16" ht="13" customHeight="1" x14ac:dyDescent="0.15">
      <c r="A366" s="394">
        <v>365</v>
      </c>
      <c r="B366" s="395">
        <v>24</v>
      </c>
      <c r="C366" s="395">
        <v>28</v>
      </c>
      <c r="D366" s="113" t="s">
        <v>2880</v>
      </c>
      <c r="E366" s="113" t="s">
        <v>2331</v>
      </c>
      <c r="F366" s="75">
        <v>15</v>
      </c>
      <c r="G366" s="75">
        <v>15</v>
      </c>
      <c r="H366" s="75">
        <v>1.1760912590000001</v>
      </c>
      <c r="I366" s="75">
        <v>1.1760912590000001</v>
      </c>
      <c r="J366" s="113" t="s">
        <v>2883</v>
      </c>
      <c r="K366" s="113" t="s">
        <v>1476</v>
      </c>
      <c r="L366" s="113" t="s">
        <v>2385</v>
      </c>
      <c r="M366" s="113" t="s">
        <v>206</v>
      </c>
      <c r="N366" s="113" t="s">
        <v>2663</v>
      </c>
      <c r="O366" s="44">
        <v>0</v>
      </c>
    </row>
    <row r="367" spans="1:16" ht="13" customHeight="1" x14ac:dyDescent="0.15">
      <c r="A367" s="394">
        <v>366</v>
      </c>
      <c r="B367" s="395">
        <v>24</v>
      </c>
      <c r="C367" s="395">
        <v>28</v>
      </c>
      <c r="D367" s="113" t="s">
        <v>2880</v>
      </c>
      <c r="E367" s="113" t="s">
        <v>2200</v>
      </c>
      <c r="F367" s="75">
        <v>6</v>
      </c>
      <c r="G367" s="75">
        <v>6</v>
      </c>
      <c r="H367" s="75">
        <v>0.77815124999999996</v>
      </c>
      <c r="I367" s="75">
        <v>0.77815124999999996</v>
      </c>
      <c r="J367" s="113" t="s">
        <v>2883</v>
      </c>
      <c r="K367" s="113" t="s">
        <v>1476</v>
      </c>
      <c r="L367" s="113" t="s">
        <v>2385</v>
      </c>
      <c r="M367" s="113" t="s">
        <v>2201</v>
      </c>
      <c r="N367" s="113" t="s">
        <v>2364</v>
      </c>
      <c r="O367" s="44">
        <v>0</v>
      </c>
    </row>
    <row r="368" spans="1:16" ht="13" customHeight="1" x14ac:dyDescent="0.15">
      <c r="A368" s="394">
        <v>367</v>
      </c>
      <c r="B368" s="395">
        <v>24</v>
      </c>
      <c r="C368" s="395">
        <v>28</v>
      </c>
      <c r="D368" s="113" t="s">
        <v>2880</v>
      </c>
      <c r="E368" s="113" t="s">
        <v>2587</v>
      </c>
      <c r="F368" s="75">
        <v>19</v>
      </c>
      <c r="G368" s="75">
        <v>38.380000000000003</v>
      </c>
      <c r="H368" s="75">
        <v>1.278753601</v>
      </c>
      <c r="I368" s="75">
        <v>1.5841049700000001</v>
      </c>
      <c r="J368" s="113" t="s">
        <v>2883</v>
      </c>
      <c r="K368" s="113" t="s">
        <v>1476</v>
      </c>
      <c r="L368" s="113" t="s">
        <v>2385</v>
      </c>
      <c r="M368" s="113" t="s">
        <v>2588</v>
      </c>
      <c r="N368" s="113" t="s">
        <v>207</v>
      </c>
      <c r="O368" s="44">
        <v>0</v>
      </c>
    </row>
    <row r="369" spans="1:15" ht="13" customHeight="1" x14ac:dyDescent="0.15">
      <c r="A369" s="394">
        <v>368</v>
      </c>
      <c r="B369" s="395">
        <v>24</v>
      </c>
      <c r="C369" s="395">
        <v>28</v>
      </c>
      <c r="D369" s="113" t="s">
        <v>2880</v>
      </c>
      <c r="E369" s="113" t="s">
        <v>2283</v>
      </c>
      <c r="F369" s="75">
        <v>11</v>
      </c>
      <c r="G369" s="75">
        <v>33</v>
      </c>
      <c r="H369" s="75">
        <v>1.0413926849999999</v>
      </c>
      <c r="I369" s="75">
        <v>1.5185139400000001</v>
      </c>
      <c r="J369" s="113" t="s">
        <v>2883</v>
      </c>
      <c r="K369" s="113" t="s">
        <v>1476</v>
      </c>
      <c r="L369" s="113" t="s">
        <v>2385</v>
      </c>
      <c r="M369" s="113" t="s">
        <v>2115</v>
      </c>
      <c r="N369" s="113" t="s">
        <v>2282</v>
      </c>
      <c r="O369" s="44">
        <v>0</v>
      </c>
    </row>
    <row r="370" spans="1:15" ht="13" customHeight="1" x14ac:dyDescent="0.15">
      <c r="A370" s="394">
        <v>369</v>
      </c>
      <c r="B370" s="395">
        <v>24</v>
      </c>
      <c r="C370" s="395">
        <v>28</v>
      </c>
      <c r="D370" s="113" t="s">
        <v>2880</v>
      </c>
      <c r="E370" s="113" t="s">
        <v>2507</v>
      </c>
      <c r="F370" s="75">
        <v>32</v>
      </c>
      <c r="G370" s="75">
        <v>64</v>
      </c>
      <c r="H370" s="75">
        <v>1.5051499779999999</v>
      </c>
      <c r="I370" s="75">
        <v>1.806179974</v>
      </c>
      <c r="J370" s="113" t="s">
        <v>2883</v>
      </c>
      <c r="K370" s="113" t="s">
        <v>1476</v>
      </c>
      <c r="L370" s="113" t="s">
        <v>2385</v>
      </c>
      <c r="M370" s="113" t="s">
        <v>208</v>
      </c>
      <c r="N370" s="113" t="s">
        <v>2506</v>
      </c>
      <c r="O370" s="44">
        <v>0</v>
      </c>
    </row>
    <row r="371" spans="1:15" ht="13" customHeight="1" x14ac:dyDescent="0.15">
      <c r="A371" s="394">
        <v>370</v>
      </c>
      <c r="B371" s="395">
        <v>24</v>
      </c>
      <c r="C371" s="395">
        <v>28</v>
      </c>
      <c r="D371" s="113" t="s">
        <v>2880</v>
      </c>
      <c r="E371" s="113" t="s">
        <v>2508</v>
      </c>
      <c r="F371" s="75">
        <v>44</v>
      </c>
      <c r="G371" s="75">
        <v>88</v>
      </c>
      <c r="H371" s="75">
        <v>1.6434526759999999</v>
      </c>
      <c r="I371" s="75">
        <v>1.9444826719999999</v>
      </c>
      <c r="J371" s="113" t="s">
        <v>2883</v>
      </c>
      <c r="K371" s="113" t="s">
        <v>1476</v>
      </c>
      <c r="L371" s="113" t="s">
        <v>2385</v>
      </c>
      <c r="M371" s="113" t="s">
        <v>208</v>
      </c>
      <c r="N371" s="113" t="s">
        <v>2506</v>
      </c>
      <c r="O371" s="44">
        <v>0</v>
      </c>
    </row>
    <row r="372" spans="1:15" ht="13" customHeight="1" x14ac:dyDescent="0.15">
      <c r="A372" s="394">
        <v>371</v>
      </c>
      <c r="B372" s="395">
        <v>24</v>
      </c>
      <c r="C372" s="395">
        <v>28</v>
      </c>
      <c r="D372" s="113" t="s">
        <v>2880</v>
      </c>
      <c r="E372" s="113" t="s">
        <v>2025</v>
      </c>
      <c r="F372" s="75">
        <v>381</v>
      </c>
      <c r="G372" s="75">
        <v>381</v>
      </c>
      <c r="H372" s="75">
        <v>2.5809249759999999</v>
      </c>
      <c r="I372" s="75">
        <v>2.5809249759999999</v>
      </c>
      <c r="J372" s="113" t="s">
        <v>2883</v>
      </c>
      <c r="K372" s="113" t="s">
        <v>1476</v>
      </c>
      <c r="L372" s="113" t="s">
        <v>2385</v>
      </c>
      <c r="M372" s="113" t="s">
        <v>208</v>
      </c>
      <c r="N372" s="113" t="s">
        <v>2024</v>
      </c>
      <c r="O372" s="44">
        <v>0</v>
      </c>
    </row>
    <row r="373" spans="1:15" ht="13" customHeight="1" x14ac:dyDescent="0.15">
      <c r="A373" s="394">
        <v>372</v>
      </c>
      <c r="B373" s="395">
        <v>24</v>
      </c>
      <c r="C373" s="395">
        <v>28</v>
      </c>
      <c r="D373" s="113" t="s">
        <v>2880</v>
      </c>
      <c r="E373" s="113" t="s">
        <v>1889</v>
      </c>
      <c r="F373" s="75">
        <v>253</v>
      </c>
      <c r="G373" s="75">
        <v>253</v>
      </c>
      <c r="H373" s="75">
        <v>2.403120521</v>
      </c>
      <c r="I373" s="75">
        <v>2.403120521</v>
      </c>
      <c r="J373" s="113" t="s">
        <v>2883</v>
      </c>
      <c r="K373" s="113" t="s">
        <v>1476</v>
      </c>
      <c r="L373" s="113" t="s">
        <v>2385</v>
      </c>
      <c r="M373" s="113" t="s">
        <v>208</v>
      </c>
      <c r="N373" s="113" t="s">
        <v>1888</v>
      </c>
      <c r="O373" s="44">
        <v>0</v>
      </c>
    </row>
    <row r="374" spans="1:15" ht="13" customHeight="1" x14ac:dyDescent="0.15">
      <c r="A374" s="394">
        <v>373</v>
      </c>
      <c r="B374" s="395">
        <v>24</v>
      </c>
      <c r="C374" s="395">
        <v>28</v>
      </c>
      <c r="D374" s="113" t="s">
        <v>2880</v>
      </c>
      <c r="E374" s="113" t="s">
        <v>2074</v>
      </c>
      <c r="F374" s="75">
        <v>57</v>
      </c>
      <c r="G374" s="75">
        <v>114</v>
      </c>
      <c r="H374" s="75">
        <v>1.7558748559999999</v>
      </c>
      <c r="I374" s="75">
        <v>2.0569048510000001</v>
      </c>
      <c r="J374" s="113" t="s">
        <v>2883</v>
      </c>
      <c r="K374" s="113" t="s">
        <v>1476</v>
      </c>
      <c r="L374" s="113" t="s">
        <v>2385</v>
      </c>
      <c r="M374" s="113" t="s">
        <v>208</v>
      </c>
      <c r="N374" s="113" t="s">
        <v>2073</v>
      </c>
      <c r="O374" s="44">
        <v>0</v>
      </c>
    </row>
    <row r="375" spans="1:15" ht="13" customHeight="1" x14ac:dyDescent="0.15">
      <c r="A375" s="394">
        <v>374</v>
      </c>
      <c r="B375" s="395">
        <v>24</v>
      </c>
      <c r="C375" s="395">
        <v>28</v>
      </c>
      <c r="D375" s="113" t="s">
        <v>2880</v>
      </c>
      <c r="E375" s="113" t="s">
        <v>2076</v>
      </c>
      <c r="F375" s="75">
        <v>16</v>
      </c>
      <c r="G375" s="75">
        <v>30.08</v>
      </c>
      <c r="H375" s="75">
        <v>1.204119983</v>
      </c>
      <c r="I375" s="75">
        <v>1.4782778320000001</v>
      </c>
      <c r="J375" s="113" t="s">
        <v>2883</v>
      </c>
      <c r="K375" s="113" t="s">
        <v>1476</v>
      </c>
      <c r="L375" s="113" t="s">
        <v>2385</v>
      </c>
      <c r="M375" s="113" t="s">
        <v>1458</v>
      </c>
      <c r="N375" s="113" t="s">
        <v>2075</v>
      </c>
      <c r="O375" s="44">
        <v>0</v>
      </c>
    </row>
    <row r="376" spans="1:15" ht="13" customHeight="1" x14ac:dyDescent="0.15">
      <c r="A376" s="394">
        <v>375</v>
      </c>
      <c r="B376" s="395">
        <v>24</v>
      </c>
      <c r="C376" s="395">
        <v>28</v>
      </c>
      <c r="D376" s="113" t="s">
        <v>2880</v>
      </c>
      <c r="E376" s="113" t="s">
        <v>2077</v>
      </c>
      <c r="F376" s="75">
        <v>5</v>
      </c>
      <c r="G376" s="75">
        <v>5</v>
      </c>
      <c r="H376" s="75">
        <v>0.69897000399999998</v>
      </c>
      <c r="I376" s="75">
        <v>0.69897000399999998</v>
      </c>
      <c r="J376" s="113" t="s">
        <v>2883</v>
      </c>
      <c r="K376" s="113" t="s">
        <v>1476</v>
      </c>
      <c r="L376" s="113" t="s">
        <v>2385</v>
      </c>
      <c r="M376" s="113" t="s">
        <v>1458</v>
      </c>
      <c r="N376" s="113" t="s">
        <v>2075</v>
      </c>
      <c r="O376" s="44">
        <v>0</v>
      </c>
    </row>
    <row r="377" spans="1:15" ht="13" customHeight="1" x14ac:dyDescent="0.15">
      <c r="A377" s="394">
        <v>376</v>
      </c>
      <c r="B377" s="395">
        <v>24</v>
      </c>
      <c r="C377" s="395">
        <v>28</v>
      </c>
      <c r="D377" s="113" t="s">
        <v>2880</v>
      </c>
      <c r="E377" s="113" t="s">
        <v>2248</v>
      </c>
      <c r="F377" s="75">
        <v>23</v>
      </c>
      <c r="G377" s="75">
        <v>23</v>
      </c>
      <c r="H377" s="75">
        <v>1.361727836</v>
      </c>
      <c r="I377" s="75">
        <v>1.361727836</v>
      </c>
      <c r="J377" s="113" t="s">
        <v>2883</v>
      </c>
      <c r="K377" s="113" t="s">
        <v>1476</v>
      </c>
      <c r="L377" s="113" t="s">
        <v>2385</v>
      </c>
      <c r="M377" s="113" t="s">
        <v>1458</v>
      </c>
      <c r="N377" s="113" t="s">
        <v>2075</v>
      </c>
      <c r="O377" s="44">
        <v>0</v>
      </c>
    </row>
    <row r="378" spans="1:15" ht="13" customHeight="1" x14ac:dyDescent="0.15">
      <c r="A378" s="394">
        <v>377</v>
      </c>
      <c r="B378" s="395">
        <v>24</v>
      </c>
      <c r="C378" s="395">
        <v>28</v>
      </c>
      <c r="D378" s="113" t="s">
        <v>2880</v>
      </c>
      <c r="E378" s="113" t="s">
        <v>2293</v>
      </c>
      <c r="F378" s="75">
        <v>8</v>
      </c>
      <c r="G378" s="75">
        <v>20</v>
      </c>
      <c r="H378" s="75">
        <v>0.90308998699999998</v>
      </c>
      <c r="I378" s="75">
        <v>1.301029996</v>
      </c>
      <c r="J378" s="113" t="s">
        <v>2883</v>
      </c>
      <c r="K378" s="113" t="s">
        <v>1476</v>
      </c>
      <c r="L378" s="113" t="s">
        <v>2385</v>
      </c>
      <c r="M378" s="113" t="s">
        <v>2588</v>
      </c>
      <c r="N378" s="113" t="s">
        <v>2292</v>
      </c>
      <c r="O378" s="44">
        <v>0</v>
      </c>
    </row>
    <row r="379" spans="1:15" ht="13" customHeight="1" x14ac:dyDescent="0.15">
      <c r="A379" s="394">
        <v>378</v>
      </c>
      <c r="B379" s="395">
        <v>24</v>
      </c>
      <c r="C379" s="395">
        <v>28</v>
      </c>
      <c r="D379" s="113" t="s">
        <v>2880</v>
      </c>
      <c r="E379" s="113" t="s">
        <v>2136</v>
      </c>
      <c r="F379" s="75">
        <v>18</v>
      </c>
      <c r="G379" s="75">
        <v>18</v>
      </c>
      <c r="H379" s="75">
        <v>1.255272505</v>
      </c>
      <c r="I379" s="75">
        <v>1.255272505</v>
      </c>
      <c r="J379" s="113" t="s">
        <v>2883</v>
      </c>
      <c r="K379" s="113" t="s">
        <v>1476</v>
      </c>
      <c r="L379" s="113" t="s">
        <v>2385</v>
      </c>
      <c r="M379" s="113" t="s">
        <v>208</v>
      </c>
      <c r="N379" s="113" t="s">
        <v>209</v>
      </c>
      <c r="O379" s="44">
        <v>0</v>
      </c>
    </row>
    <row r="380" spans="1:15" ht="13" customHeight="1" x14ac:dyDescent="0.15">
      <c r="A380" s="394">
        <v>379</v>
      </c>
      <c r="B380" s="395">
        <v>24</v>
      </c>
      <c r="C380" s="395">
        <v>28</v>
      </c>
      <c r="D380" s="113" t="s">
        <v>2880</v>
      </c>
      <c r="E380" s="113" t="s">
        <v>2183</v>
      </c>
      <c r="F380" s="75">
        <v>9</v>
      </c>
      <c r="G380" s="75">
        <v>9</v>
      </c>
      <c r="H380" s="75">
        <v>0.95424250899999996</v>
      </c>
      <c r="I380" s="75">
        <v>0.95424250899999996</v>
      </c>
      <c r="J380" s="113" t="s">
        <v>2883</v>
      </c>
      <c r="K380" s="113" t="s">
        <v>1476</v>
      </c>
      <c r="L380" s="113" t="s">
        <v>2385</v>
      </c>
      <c r="M380" s="113" t="s">
        <v>2184</v>
      </c>
      <c r="N380" s="113" t="s">
        <v>2182</v>
      </c>
      <c r="O380" s="44">
        <v>0</v>
      </c>
    </row>
    <row r="381" spans="1:15" ht="13" customHeight="1" x14ac:dyDescent="0.15">
      <c r="A381" s="394">
        <v>380</v>
      </c>
      <c r="B381" s="395">
        <v>24</v>
      </c>
      <c r="C381" s="395">
        <v>28</v>
      </c>
      <c r="D381" s="113" t="s">
        <v>2880</v>
      </c>
      <c r="E381" s="113" t="s">
        <v>2185</v>
      </c>
      <c r="F381" s="75">
        <v>99</v>
      </c>
      <c r="G381" s="75">
        <v>99</v>
      </c>
      <c r="H381" s="75">
        <v>1.995635195</v>
      </c>
      <c r="I381" s="75">
        <v>1.995635195</v>
      </c>
      <c r="J381" s="113" t="s">
        <v>2883</v>
      </c>
      <c r="K381" s="113" t="s">
        <v>1476</v>
      </c>
      <c r="L381" s="113" t="s">
        <v>2385</v>
      </c>
      <c r="M381" s="113" t="s">
        <v>2184</v>
      </c>
      <c r="N381" s="113" t="s">
        <v>2182</v>
      </c>
      <c r="O381" s="44">
        <v>0</v>
      </c>
    </row>
    <row r="382" spans="1:15" ht="13" customHeight="1" x14ac:dyDescent="0.15">
      <c r="A382" s="394">
        <v>381</v>
      </c>
      <c r="B382" s="395">
        <v>24</v>
      </c>
      <c r="C382" s="395">
        <v>28</v>
      </c>
      <c r="D382" s="113" t="s">
        <v>2880</v>
      </c>
      <c r="E382" s="113" t="s">
        <v>2186</v>
      </c>
      <c r="F382" s="75">
        <v>34</v>
      </c>
      <c r="G382" s="75">
        <v>34</v>
      </c>
      <c r="H382" s="75">
        <v>1.5314789170000001</v>
      </c>
      <c r="I382" s="75">
        <v>1.5314789170000001</v>
      </c>
      <c r="J382" s="113" t="s">
        <v>2883</v>
      </c>
      <c r="K382" s="113" t="s">
        <v>1476</v>
      </c>
      <c r="L382" s="113" t="s">
        <v>2385</v>
      </c>
      <c r="M382" s="113" t="s">
        <v>2184</v>
      </c>
      <c r="N382" s="113" t="s">
        <v>2182</v>
      </c>
      <c r="O382" s="44">
        <v>0</v>
      </c>
    </row>
    <row r="383" spans="1:15" ht="13" customHeight="1" x14ac:dyDescent="0.15">
      <c r="A383" s="394">
        <v>382</v>
      </c>
      <c r="B383" s="395">
        <v>24</v>
      </c>
      <c r="C383" s="395">
        <v>28</v>
      </c>
      <c r="D383" s="113" t="s">
        <v>2880</v>
      </c>
      <c r="E383" s="113" t="s">
        <v>2187</v>
      </c>
      <c r="F383" s="75">
        <v>52</v>
      </c>
      <c r="G383" s="75">
        <v>52</v>
      </c>
      <c r="H383" s="75">
        <v>1.716003344</v>
      </c>
      <c r="I383" s="75">
        <v>1.716003344</v>
      </c>
      <c r="J383" s="113" t="s">
        <v>2883</v>
      </c>
      <c r="K383" s="113" t="s">
        <v>1476</v>
      </c>
      <c r="L383" s="113" t="s">
        <v>2385</v>
      </c>
      <c r="M383" s="113" t="s">
        <v>2184</v>
      </c>
      <c r="N383" s="113" t="s">
        <v>210</v>
      </c>
      <c r="O383" s="44">
        <v>0</v>
      </c>
    </row>
    <row r="384" spans="1:15" ht="13" customHeight="1" x14ac:dyDescent="0.15">
      <c r="A384" s="394">
        <v>383</v>
      </c>
      <c r="B384" s="395">
        <v>24</v>
      </c>
      <c r="C384" s="395">
        <v>28</v>
      </c>
      <c r="D384" s="113" t="s">
        <v>2880</v>
      </c>
      <c r="E384" s="113" t="s">
        <v>2048</v>
      </c>
      <c r="F384" s="75">
        <v>8</v>
      </c>
      <c r="G384" s="75">
        <v>17.95</v>
      </c>
      <c r="H384" s="75">
        <v>0.90308998699999998</v>
      </c>
      <c r="I384" s="75">
        <v>1.254064453</v>
      </c>
      <c r="J384" s="113" t="s">
        <v>2883</v>
      </c>
      <c r="K384" s="113" t="s">
        <v>1476</v>
      </c>
      <c r="L384" s="113" t="s">
        <v>2385</v>
      </c>
      <c r="M384" s="113" t="s">
        <v>1458</v>
      </c>
      <c r="N384" s="113" t="s">
        <v>2047</v>
      </c>
      <c r="O384" s="44">
        <v>0</v>
      </c>
    </row>
    <row r="385" spans="1:15" ht="13" customHeight="1" x14ac:dyDescent="0.15">
      <c r="A385" s="394">
        <v>384</v>
      </c>
      <c r="B385" s="395">
        <v>24</v>
      </c>
      <c r="C385" s="395">
        <v>28</v>
      </c>
      <c r="D385" s="113" t="s">
        <v>2880</v>
      </c>
      <c r="E385" s="113" t="s">
        <v>2053</v>
      </c>
      <c r="F385" s="75">
        <v>11</v>
      </c>
      <c r="G385" s="75">
        <v>28.581666670000001</v>
      </c>
      <c r="H385" s="75">
        <v>1.0413926849999999</v>
      </c>
      <c r="I385" s="75">
        <v>1.4560875499999999</v>
      </c>
      <c r="J385" s="113" t="s">
        <v>2883</v>
      </c>
      <c r="K385" s="113" t="s">
        <v>1476</v>
      </c>
      <c r="L385" s="113" t="s">
        <v>2385</v>
      </c>
      <c r="M385" s="113" t="s">
        <v>1458</v>
      </c>
      <c r="N385" s="113" t="s">
        <v>2052</v>
      </c>
      <c r="O385" s="44">
        <v>0</v>
      </c>
    </row>
    <row r="386" spans="1:15" ht="13" customHeight="1" x14ac:dyDescent="0.15">
      <c r="A386" s="394">
        <v>385</v>
      </c>
      <c r="B386" s="395">
        <v>24</v>
      </c>
      <c r="C386" s="395">
        <v>28</v>
      </c>
      <c r="D386" s="113" t="s">
        <v>2880</v>
      </c>
      <c r="E386" s="113" t="s">
        <v>2054</v>
      </c>
      <c r="F386" s="75">
        <v>25</v>
      </c>
      <c r="G386" s="75">
        <v>47.5</v>
      </c>
      <c r="H386" s="75">
        <v>1.397940009</v>
      </c>
      <c r="I386" s="75">
        <v>1.6766936100000001</v>
      </c>
      <c r="J386" s="113" t="s">
        <v>2883</v>
      </c>
      <c r="K386" s="113" t="s">
        <v>1476</v>
      </c>
      <c r="L386" s="113" t="s">
        <v>2385</v>
      </c>
      <c r="M386" s="113" t="s">
        <v>1458</v>
      </c>
      <c r="N386" s="113" t="s">
        <v>2052</v>
      </c>
      <c r="O386" s="44">
        <v>0</v>
      </c>
    </row>
    <row r="387" spans="1:15" ht="13" customHeight="1" x14ac:dyDescent="0.15">
      <c r="A387" s="394">
        <v>386</v>
      </c>
      <c r="B387" s="395">
        <v>24</v>
      </c>
      <c r="C387" s="395">
        <v>28</v>
      </c>
      <c r="D387" s="113" t="s">
        <v>2880</v>
      </c>
      <c r="E387" s="113" t="s">
        <v>1873</v>
      </c>
      <c r="F387" s="75">
        <v>24</v>
      </c>
      <c r="G387" s="75">
        <v>24</v>
      </c>
      <c r="H387" s="75">
        <v>1.3802112419999999</v>
      </c>
      <c r="I387" s="75">
        <v>1.3802112419999999</v>
      </c>
      <c r="J387" s="113" t="s">
        <v>2883</v>
      </c>
      <c r="K387" s="113" t="s">
        <v>1476</v>
      </c>
      <c r="L387" s="113" t="s">
        <v>2385</v>
      </c>
      <c r="M387" s="113" t="s">
        <v>1874</v>
      </c>
      <c r="N387" s="113" t="s">
        <v>1872</v>
      </c>
      <c r="O387" s="44">
        <v>0</v>
      </c>
    </row>
    <row r="388" spans="1:15" ht="13" customHeight="1" x14ac:dyDescent="0.15">
      <c r="A388" s="394">
        <v>387</v>
      </c>
      <c r="B388" s="395">
        <v>24</v>
      </c>
      <c r="C388" s="395">
        <v>28</v>
      </c>
      <c r="D388" s="113" t="s">
        <v>2880</v>
      </c>
      <c r="E388" s="113" t="s">
        <v>1754</v>
      </c>
      <c r="F388" s="75">
        <v>137.467489</v>
      </c>
      <c r="G388" s="75">
        <v>20.62012335</v>
      </c>
      <c r="H388" s="75">
        <v>2.1381999999999999</v>
      </c>
      <c r="I388" s="75">
        <v>1.3142912589137496</v>
      </c>
      <c r="J388" s="113" t="s">
        <v>1755</v>
      </c>
      <c r="K388" s="113" t="s">
        <v>1476</v>
      </c>
      <c r="L388" s="113" t="s">
        <v>2385</v>
      </c>
      <c r="M388" s="113" t="s">
        <v>1874</v>
      </c>
      <c r="N388" s="113" t="s">
        <v>1753</v>
      </c>
      <c r="O388" s="44">
        <v>0</v>
      </c>
    </row>
    <row r="389" spans="1:15" ht="13" customHeight="1" x14ac:dyDescent="0.15">
      <c r="A389" s="394">
        <v>388</v>
      </c>
      <c r="B389" s="395">
        <v>24</v>
      </c>
      <c r="C389" s="395">
        <v>28</v>
      </c>
      <c r="D389" s="113" t="s">
        <v>2880</v>
      </c>
      <c r="E389" s="113" t="s">
        <v>1961</v>
      </c>
      <c r="F389" s="75">
        <v>46</v>
      </c>
      <c r="G389" s="75">
        <v>46</v>
      </c>
      <c r="H389" s="75">
        <v>1.662757832</v>
      </c>
      <c r="I389" s="75">
        <v>1.662757832</v>
      </c>
      <c r="J389" s="113" t="s">
        <v>2883</v>
      </c>
      <c r="K389" s="113" t="s">
        <v>1476</v>
      </c>
      <c r="L389" s="113" t="s">
        <v>2385</v>
      </c>
      <c r="M389" s="113" t="s">
        <v>1874</v>
      </c>
      <c r="N389" s="113" t="s">
        <v>1960</v>
      </c>
      <c r="O389" s="44">
        <v>0</v>
      </c>
    </row>
    <row r="390" spans="1:15" ht="13" customHeight="1" x14ac:dyDescent="0.15">
      <c r="A390" s="394">
        <v>389</v>
      </c>
      <c r="B390" s="395">
        <v>24</v>
      </c>
      <c r="C390" s="395">
        <v>28</v>
      </c>
      <c r="D390" s="113" t="s">
        <v>2880</v>
      </c>
      <c r="E390" s="113" t="s">
        <v>1663</v>
      </c>
      <c r="F390" s="75">
        <v>11</v>
      </c>
      <c r="G390" s="75">
        <v>11.0275</v>
      </c>
      <c r="H390" s="75">
        <v>1.0413926849999999</v>
      </c>
      <c r="I390" s="75">
        <v>1.042477066</v>
      </c>
      <c r="J390" s="113" t="s">
        <v>2883</v>
      </c>
      <c r="K390" s="113" t="s">
        <v>1476</v>
      </c>
      <c r="L390" s="113" t="s">
        <v>2385</v>
      </c>
      <c r="M390" s="113" t="s">
        <v>1664</v>
      </c>
      <c r="N390" s="113" t="s">
        <v>1838</v>
      </c>
      <c r="O390" s="44">
        <v>0</v>
      </c>
    </row>
    <row r="391" spans="1:15" ht="13" customHeight="1" x14ac:dyDescent="0.15">
      <c r="A391" s="394">
        <v>390</v>
      </c>
      <c r="B391" s="395">
        <v>24</v>
      </c>
      <c r="C391" s="395">
        <v>28</v>
      </c>
      <c r="D391" s="113" t="s">
        <v>2880</v>
      </c>
      <c r="E391" s="113" t="s">
        <v>1669</v>
      </c>
      <c r="F391" s="75">
        <v>32</v>
      </c>
      <c r="G391" s="75">
        <v>32</v>
      </c>
      <c r="H391" s="75">
        <v>1.5051499779999999</v>
      </c>
      <c r="I391" s="75">
        <v>1.5051499779999999</v>
      </c>
      <c r="J391" s="113" t="s">
        <v>2883</v>
      </c>
      <c r="K391" s="113" t="s">
        <v>1476</v>
      </c>
      <c r="L391" s="113" t="s">
        <v>2385</v>
      </c>
      <c r="M391" s="113" t="s">
        <v>211</v>
      </c>
      <c r="N391" s="113" t="s">
        <v>1668</v>
      </c>
      <c r="O391" s="44">
        <v>0</v>
      </c>
    </row>
    <row r="392" spans="1:15" ht="13" customHeight="1" x14ac:dyDescent="0.15">
      <c r="A392" s="394">
        <v>391</v>
      </c>
      <c r="B392" s="395">
        <v>24</v>
      </c>
      <c r="C392" s="395">
        <v>28</v>
      </c>
      <c r="D392" s="113" t="s">
        <v>2880</v>
      </c>
      <c r="E392" s="113" t="s">
        <v>1670</v>
      </c>
      <c r="F392" s="75">
        <v>14</v>
      </c>
      <c r="G392" s="75">
        <v>28</v>
      </c>
      <c r="H392" s="75">
        <v>1.1461280359999999</v>
      </c>
      <c r="I392" s="75">
        <v>1.4471580310000001</v>
      </c>
      <c r="J392" s="113" t="s">
        <v>2883</v>
      </c>
      <c r="K392" s="113" t="s">
        <v>1476</v>
      </c>
      <c r="L392" s="113" t="s">
        <v>2385</v>
      </c>
      <c r="M392" s="113" t="s">
        <v>211</v>
      </c>
      <c r="N392" s="113" t="s">
        <v>1668</v>
      </c>
      <c r="O392" s="44">
        <v>0</v>
      </c>
    </row>
    <row r="393" spans="1:15" ht="13" customHeight="1" x14ac:dyDescent="0.15">
      <c r="A393" s="394">
        <v>392</v>
      </c>
      <c r="B393" s="395">
        <v>24</v>
      </c>
      <c r="C393" s="395">
        <v>28</v>
      </c>
      <c r="D393" s="113" t="s">
        <v>2880</v>
      </c>
      <c r="E393" s="113" t="s">
        <v>2035</v>
      </c>
      <c r="F393" s="75">
        <v>28</v>
      </c>
      <c r="G393" s="75">
        <v>56</v>
      </c>
      <c r="H393" s="75">
        <v>1.4471580310000001</v>
      </c>
      <c r="I393" s="75">
        <v>1.7481880270000001</v>
      </c>
      <c r="J393" s="113" t="s">
        <v>2883</v>
      </c>
      <c r="K393" s="113" t="s">
        <v>1476</v>
      </c>
      <c r="L393" s="113" t="s">
        <v>2385</v>
      </c>
      <c r="M393" s="113" t="s">
        <v>211</v>
      </c>
      <c r="N393" s="113" t="s">
        <v>2034</v>
      </c>
      <c r="O393" s="44">
        <v>0</v>
      </c>
    </row>
    <row r="394" spans="1:15" ht="13" customHeight="1" x14ac:dyDescent="0.15">
      <c r="A394" s="394">
        <v>393</v>
      </c>
      <c r="B394" s="395">
        <v>24</v>
      </c>
      <c r="C394" s="395">
        <v>28</v>
      </c>
      <c r="D394" s="113" t="s">
        <v>2880</v>
      </c>
      <c r="E394" s="113" t="s">
        <v>1870</v>
      </c>
      <c r="F394" s="75">
        <v>5</v>
      </c>
      <c r="G394" s="75">
        <v>15</v>
      </c>
      <c r="H394" s="75">
        <v>0.69897000399999998</v>
      </c>
      <c r="I394" s="75">
        <v>1.1760912590000001</v>
      </c>
      <c r="J394" s="113" t="s">
        <v>2883</v>
      </c>
      <c r="K394" s="113" t="s">
        <v>1476</v>
      </c>
      <c r="L394" s="113" t="s">
        <v>2385</v>
      </c>
      <c r="M394" s="113" t="s">
        <v>1458</v>
      </c>
      <c r="N394" s="113" t="s">
        <v>1869</v>
      </c>
      <c r="O394" s="44">
        <v>0</v>
      </c>
    </row>
    <row r="395" spans="1:15" ht="13" customHeight="1" x14ac:dyDescent="0.15">
      <c r="A395" s="394">
        <v>394</v>
      </c>
      <c r="B395" s="395">
        <v>24</v>
      </c>
      <c r="C395" s="395">
        <v>28</v>
      </c>
      <c r="D395" s="113" t="s">
        <v>2880</v>
      </c>
      <c r="E395" s="113" t="s">
        <v>1871</v>
      </c>
      <c r="F395" s="75">
        <v>7</v>
      </c>
      <c r="G395" s="75">
        <v>7</v>
      </c>
      <c r="H395" s="75">
        <v>0.84509803999999999</v>
      </c>
      <c r="I395" s="75">
        <v>0.84509803999999999</v>
      </c>
      <c r="J395" s="113" t="s">
        <v>2883</v>
      </c>
      <c r="K395" s="113" t="s">
        <v>1476</v>
      </c>
      <c r="L395" s="113" t="s">
        <v>2385</v>
      </c>
      <c r="M395" s="113" t="s">
        <v>1458</v>
      </c>
      <c r="N395" s="113" t="s">
        <v>1869</v>
      </c>
      <c r="O395" s="44">
        <v>0</v>
      </c>
    </row>
    <row r="396" spans="1:15" ht="13" customHeight="1" x14ac:dyDescent="0.15">
      <c r="A396" s="394">
        <v>395</v>
      </c>
      <c r="B396" s="395">
        <v>24</v>
      </c>
      <c r="C396" s="395">
        <v>28</v>
      </c>
      <c r="D396" s="113" t="s">
        <v>2880</v>
      </c>
      <c r="E396" s="113" t="s">
        <v>1695</v>
      </c>
      <c r="F396" s="75">
        <v>8</v>
      </c>
      <c r="G396" s="75">
        <v>8.0239999999999991</v>
      </c>
      <c r="H396" s="75">
        <v>0.90308998699999998</v>
      </c>
      <c r="I396" s="75">
        <v>0.90439091999999999</v>
      </c>
      <c r="J396" s="113" t="s">
        <v>2883</v>
      </c>
      <c r="K396" s="113" t="s">
        <v>1476</v>
      </c>
      <c r="L396" s="113" t="s">
        <v>2385</v>
      </c>
      <c r="M396" s="113" t="s">
        <v>1458</v>
      </c>
      <c r="N396" s="113" t="s">
        <v>1869</v>
      </c>
      <c r="O396" s="44">
        <v>0</v>
      </c>
    </row>
    <row r="397" spans="1:15" ht="13" customHeight="1" x14ac:dyDescent="0.15">
      <c r="A397" s="394">
        <v>396</v>
      </c>
      <c r="B397" s="395">
        <v>24</v>
      </c>
      <c r="C397" s="395">
        <v>28</v>
      </c>
      <c r="D397" s="113" t="s">
        <v>2880</v>
      </c>
      <c r="E397" s="113" t="s">
        <v>1696</v>
      </c>
      <c r="F397" s="75">
        <v>25</v>
      </c>
      <c r="G397" s="75">
        <v>50</v>
      </c>
      <c r="H397" s="75">
        <v>1.397940009</v>
      </c>
      <c r="I397" s="75">
        <v>1.698970004</v>
      </c>
      <c r="J397" s="113" t="s">
        <v>2883</v>
      </c>
      <c r="K397" s="113" t="s">
        <v>1476</v>
      </c>
      <c r="L397" s="113" t="s">
        <v>2385</v>
      </c>
      <c r="M397" s="113" t="s">
        <v>1458</v>
      </c>
      <c r="N397" s="113" t="s">
        <v>1869</v>
      </c>
      <c r="O397" s="44">
        <v>0</v>
      </c>
    </row>
    <row r="398" spans="1:15" ht="13" customHeight="1" x14ac:dyDescent="0.15">
      <c r="A398" s="394">
        <v>397</v>
      </c>
      <c r="B398" s="395">
        <v>24</v>
      </c>
      <c r="C398" s="395">
        <v>28</v>
      </c>
      <c r="D398" s="113" t="s">
        <v>2880</v>
      </c>
      <c r="E398" s="113" t="s">
        <v>1876</v>
      </c>
      <c r="F398" s="75">
        <v>4</v>
      </c>
      <c r="G398" s="75">
        <v>12</v>
      </c>
      <c r="H398" s="75">
        <v>0.60205999099999996</v>
      </c>
      <c r="I398" s="75">
        <v>1.0791812460000001</v>
      </c>
      <c r="J398" s="113" t="s">
        <v>2883</v>
      </c>
      <c r="K398" s="113" t="s">
        <v>1476</v>
      </c>
      <c r="L398" s="113" t="s">
        <v>2385</v>
      </c>
      <c r="M398" s="113" t="s">
        <v>1458</v>
      </c>
      <c r="N398" s="113" t="s">
        <v>1869</v>
      </c>
      <c r="O398" s="44">
        <v>0</v>
      </c>
    </row>
    <row r="399" spans="1:15" ht="13" customHeight="1" x14ac:dyDescent="0.15">
      <c r="A399" s="394">
        <v>398</v>
      </c>
      <c r="B399" s="395">
        <v>24</v>
      </c>
      <c r="C399" s="395">
        <v>28</v>
      </c>
      <c r="D399" s="113" t="s">
        <v>2880</v>
      </c>
      <c r="E399" s="113" t="s">
        <v>1877</v>
      </c>
      <c r="F399" s="75">
        <v>8</v>
      </c>
      <c r="G399" s="75">
        <v>8</v>
      </c>
      <c r="H399" s="75">
        <v>0.90308998699999998</v>
      </c>
      <c r="I399" s="75">
        <v>0.90308998699999998</v>
      </c>
      <c r="J399" s="113" t="s">
        <v>2883</v>
      </c>
      <c r="K399" s="113" t="s">
        <v>1476</v>
      </c>
      <c r="L399" s="113" t="s">
        <v>2385</v>
      </c>
      <c r="M399" s="113" t="s">
        <v>1458</v>
      </c>
      <c r="N399" s="113" t="s">
        <v>1869</v>
      </c>
      <c r="O399" s="44">
        <v>0</v>
      </c>
    </row>
    <row r="400" spans="1:15" ht="13" customHeight="1" x14ac:dyDescent="0.15">
      <c r="A400" s="394">
        <v>399</v>
      </c>
      <c r="B400" s="395">
        <v>24</v>
      </c>
      <c r="C400" s="395">
        <v>28</v>
      </c>
      <c r="D400" s="113" t="s">
        <v>2880</v>
      </c>
      <c r="E400" s="113" t="s">
        <v>1878</v>
      </c>
      <c r="F400" s="75">
        <v>14</v>
      </c>
      <c r="G400" s="75">
        <v>14</v>
      </c>
      <c r="H400" s="75">
        <v>1.1461280359999999</v>
      </c>
      <c r="I400" s="75">
        <v>1.1461280359999999</v>
      </c>
      <c r="J400" s="113" t="s">
        <v>2883</v>
      </c>
      <c r="K400" s="113" t="s">
        <v>1476</v>
      </c>
      <c r="L400" s="113" t="s">
        <v>2385</v>
      </c>
      <c r="M400" s="113" t="s">
        <v>1458</v>
      </c>
      <c r="N400" s="113" t="s">
        <v>1869</v>
      </c>
      <c r="O400" s="44">
        <v>0</v>
      </c>
    </row>
    <row r="401" spans="1:15" ht="13" customHeight="1" x14ac:dyDescent="0.15">
      <c r="A401" s="394">
        <v>400</v>
      </c>
      <c r="B401" s="395">
        <v>24</v>
      </c>
      <c r="C401" s="395">
        <v>28</v>
      </c>
      <c r="D401" s="113" t="s">
        <v>2880</v>
      </c>
      <c r="E401" s="113" t="s">
        <v>1879</v>
      </c>
      <c r="F401" s="75">
        <v>8</v>
      </c>
      <c r="G401" s="75">
        <v>8</v>
      </c>
      <c r="H401" s="75">
        <v>0.90308998699999998</v>
      </c>
      <c r="I401" s="75">
        <v>0.90308998699999998</v>
      </c>
      <c r="J401" s="113" t="s">
        <v>2883</v>
      </c>
      <c r="K401" s="113" t="s">
        <v>1476</v>
      </c>
      <c r="L401" s="113" t="s">
        <v>2385</v>
      </c>
      <c r="M401" s="113" t="s">
        <v>1458</v>
      </c>
      <c r="N401" s="113" t="s">
        <v>212</v>
      </c>
      <c r="O401" s="44">
        <v>0</v>
      </c>
    </row>
    <row r="402" spans="1:15" ht="13" customHeight="1" x14ac:dyDescent="0.15">
      <c r="A402" s="394">
        <v>401</v>
      </c>
      <c r="B402" s="395">
        <v>24</v>
      </c>
      <c r="C402" s="395">
        <v>28</v>
      </c>
      <c r="D402" s="113" t="s">
        <v>2880</v>
      </c>
      <c r="E402" s="113" t="s">
        <v>1899</v>
      </c>
      <c r="F402" s="75">
        <v>28</v>
      </c>
      <c r="G402" s="75">
        <v>33.880000000000003</v>
      </c>
      <c r="H402" s="75">
        <v>1.4471580310000001</v>
      </c>
      <c r="I402" s="75">
        <v>1.529943402</v>
      </c>
      <c r="J402" s="113" t="s">
        <v>2883</v>
      </c>
      <c r="K402" s="113" t="s">
        <v>1476</v>
      </c>
      <c r="L402" s="113" t="s">
        <v>2385</v>
      </c>
      <c r="M402" s="113" t="s">
        <v>1458</v>
      </c>
      <c r="N402" s="113" t="s">
        <v>1898</v>
      </c>
      <c r="O402" s="44">
        <v>0</v>
      </c>
    </row>
    <row r="403" spans="1:15" ht="13" customHeight="1" x14ac:dyDescent="0.15">
      <c r="A403" s="394">
        <v>402</v>
      </c>
      <c r="B403" s="395">
        <v>24</v>
      </c>
      <c r="C403" s="395">
        <v>28</v>
      </c>
      <c r="D403" s="113" t="s">
        <v>2880</v>
      </c>
      <c r="E403" s="113" t="s">
        <v>1921</v>
      </c>
      <c r="F403" s="75">
        <v>14</v>
      </c>
      <c r="G403" s="75">
        <v>28</v>
      </c>
      <c r="H403" s="75">
        <v>1.1461280359999999</v>
      </c>
      <c r="I403" s="75">
        <v>1.4471580310000001</v>
      </c>
      <c r="J403" s="113" t="s">
        <v>2883</v>
      </c>
      <c r="K403" s="113" t="s">
        <v>1476</v>
      </c>
      <c r="L403" s="113" t="s">
        <v>2385</v>
      </c>
      <c r="M403" s="113" t="s">
        <v>1922</v>
      </c>
      <c r="N403" s="113" t="s">
        <v>2250</v>
      </c>
      <c r="O403" s="44">
        <v>0</v>
      </c>
    </row>
    <row r="404" spans="1:15" ht="13" customHeight="1" x14ac:dyDescent="0.15">
      <c r="A404" s="394">
        <v>403</v>
      </c>
      <c r="B404" s="395">
        <v>24</v>
      </c>
      <c r="C404" s="395">
        <v>28</v>
      </c>
      <c r="D404" s="113" t="s">
        <v>2880</v>
      </c>
      <c r="E404" s="113" t="s">
        <v>1923</v>
      </c>
      <c r="F404" s="75">
        <v>7</v>
      </c>
      <c r="G404" s="75">
        <v>7</v>
      </c>
      <c r="H404" s="75">
        <v>0.84509803999999999</v>
      </c>
      <c r="I404" s="75">
        <v>0.84509803999999999</v>
      </c>
      <c r="J404" s="113" t="s">
        <v>2883</v>
      </c>
      <c r="K404" s="113" t="s">
        <v>1476</v>
      </c>
      <c r="L404" s="113" t="s">
        <v>2385</v>
      </c>
      <c r="M404" s="113" t="s">
        <v>1922</v>
      </c>
      <c r="N404" s="113" t="s">
        <v>2250</v>
      </c>
      <c r="O404" s="44">
        <v>0</v>
      </c>
    </row>
    <row r="405" spans="1:15" ht="13" customHeight="1" x14ac:dyDescent="0.15">
      <c r="A405" s="394">
        <v>404</v>
      </c>
      <c r="B405" s="395">
        <v>24</v>
      </c>
      <c r="C405" s="395">
        <v>28</v>
      </c>
      <c r="D405" s="113" t="s">
        <v>2880</v>
      </c>
      <c r="E405" s="113" t="s">
        <v>1924</v>
      </c>
      <c r="F405" s="75">
        <v>8</v>
      </c>
      <c r="G405" s="75">
        <v>8</v>
      </c>
      <c r="H405" s="75">
        <v>0.90308998699999998</v>
      </c>
      <c r="I405" s="75">
        <v>0.90308998699999998</v>
      </c>
      <c r="J405" s="113" t="s">
        <v>2883</v>
      </c>
      <c r="K405" s="113" t="s">
        <v>1476</v>
      </c>
      <c r="L405" s="113" t="s">
        <v>2385</v>
      </c>
      <c r="M405" s="113" t="s">
        <v>1922</v>
      </c>
      <c r="N405" s="113" t="s">
        <v>2250</v>
      </c>
      <c r="O405" s="44">
        <v>0</v>
      </c>
    </row>
    <row r="406" spans="1:15" ht="13" customHeight="1" x14ac:dyDescent="0.15">
      <c r="A406" s="394">
        <v>405</v>
      </c>
      <c r="B406" s="395">
        <v>24</v>
      </c>
      <c r="C406" s="395">
        <v>28</v>
      </c>
      <c r="D406" s="113" t="s">
        <v>2880</v>
      </c>
      <c r="E406" s="113" t="s">
        <v>1926</v>
      </c>
      <c r="F406" s="75">
        <v>68</v>
      </c>
      <c r="G406" s="75">
        <v>68</v>
      </c>
      <c r="H406" s="75">
        <v>1.8325089130000001</v>
      </c>
      <c r="I406" s="75">
        <v>1.8325089130000001</v>
      </c>
      <c r="J406" s="113" t="s">
        <v>2883</v>
      </c>
      <c r="K406" s="113" t="s">
        <v>1476</v>
      </c>
      <c r="L406" s="113" t="s">
        <v>2385</v>
      </c>
      <c r="M406" s="113" t="s">
        <v>208</v>
      </c>
      <c r="N406" s="113" t="s">
        <v>1925</v>
      </c>
      <c r="O406" s="44">
        <v>0</v>
      </c>
    </row>
    <row r="407" spans="1:15" ht="13" customHeight="1" x14ac:dyDescent="0.15">
      <c r="A407" s="394">
        <v>406</v>
      </c>
      <c r="B407" s="395">
        <v>24</v>
      </c>
      <c r="C407" s="395">
        <v>28</v>
      </c>
      <c r="D407" s="113" t="s">
        <v>2880</v>
      </c>
      <c r="E407" s="113" t="s">
        <v>1749</v>
      </c>
      <c r="F407" s="75">
        <v>8</v>
      </c>
      <c r="G407" s="75">
        <v>15.45</v>
      </c>
      <c r="H407" s="75">
        <v>0.90308998699999998</v>
      </c>
      <c r="I407" s="75">
        <v>1.1889284840000001</v>
      </c>
      <c r="J407" s="113" t="s">
        <v>2883</v>
      </c>
      <c r="K407" s="113" t="s">
        <v>1476</v>
      </c>
      <c r="L407" s="113" t="s">
        <v>2385</v>
      </c>
      <c r="M407" s="113" t="s">
        <v>1458</v>
      </c>
      <c r="N407" s="113" t="s">
        <v>213</v>
      </c>
      <c r="O407" s="44">
        <v>0</v>
      </c>
    </row>
    <row r="408" spans="1:15" ht="13" customHeight="1" x14ac:dyDescent="0.15">
      <c r="A408" s="394">
        <v>407</v>
      </c>
      <c r="B408" s="395">
        <v>24</v>
      </c>
      <c r="C408" s="395">
        <v>28</v>
      </c>
      <c r="D408" s="113" t="s">
        <v>2880</v>
      </c>
      <c r="E408" s="113" t="s">
        <v>1702</v>
      </c>
      <c r="F408" s="75">
        <v>9</v>
      </c>
      <c r="G408" s="75">
        <v>9.4770000000000003</v>
      </c>
      <c r="H408" s="75">
        <v>0.95424250899999996</v>
      </c>
      <c r="I408" s="75">
        <v>0.97667088099999999</v>
      </c>
      <c r="J408" s="113" t="s">
        <v>2883</v>
      </c>
      <c r="K408" s="113" t="s">
        <v>1476</v>
      </c>
      <c r="L408" s="113" t="s">
        <v>2385</v>
      </c>
      <c r="M408" s="113" t="s">
        <v>1531</v>
      </c>
      <c r="N408" s="113" t="s">
        <v>1701</v>
      </c>
      <c r="O408" s="44">
        <v>0</v>
      </c>
    </row>
    <row r="409" spans="1:15" ht="13" customHeight="1" x14ac:dyDescent="0.15">
      <c r="A409" s="394">
        <v>408</v>
      </c>
      <c r="B409" s="395">
        <v>24</v>
      </c>
      <c r="C409" s="395">
        <v>28</v>
      </c>
      <c r="D409" s="113" t="s">
        <v>2880</v>
      </c>
      <c r="E409" s="113" t="s">
        <v>2083</v>
      </c>
      <c r="F409" s="75">
        <v>92</v>
      </c>
      <c r="G409" s="75">
        <v>92</v>
      </c>
      <c r="H409" s="75">
        <v>1.963787827</v>
      </c>
      <c r="I409" s="75">
        <v>1.963787827</v>
      </c>
      <c r="J409" s="113" t="s">
        <v>2883</v>
      </c>
      <c r="K409" s="113" t="s">
        <v>1476</v>
      </c>
      <c r="L409" s="113" t="s">
        <v>2385</v>
      </c>
      <c r="M409" s="113" t="s">
        <v>206</v>
      </c>
      <c r="N409" s="113" t="s">
        <v>2082</v>
      </c>
      <c r="O409" s="44">
        <v>0</v>
      </c>
    </row>
    <row r="410" spans="1:15" ht="13" customHeight="1" x14ac:dyDescent="0.15">
      <c r="A410" s="394">
        <v>409</v>
      </c>
      <c r="B410" s="395">
        <v>24</v>
      </c>
      <c r="C410" s="395">
        <v>28</v>
      </c>
      <c r="D410" s="113" t="s">
        <v>2880</v>
      </c>
      <c r="E410" s="113" t="s">
        <v>2090</v>
      </c>
      <c r="F410" s="75">
        <v>8</v>
      </c>
      <c r="G410" s="75">
        <v>16</v>
      </c>
      <c r="H410" s="75">
        <v>0.90308998699999998</v>
      </c>
      <c r="I410" s="75">
        <v>1.204119983</v>
      </c>
      <c r="J410" s="113" t="s">
        <v>2883</v>
      </c>
      <c r="K410" s="113" t="s">
        <v>1476</v>
      </c>
      <c r="L410" s="113" t="s">
        <v>2385</v>
      </c>
      <c r="M410" s="113" t="s">
        <v>1458</v>
      </c>
      <c r="N410" s="113" t="s">
        <v>2089</v>
      </c>
      <c r="O410" s="44">
        <v>0</v>
      </c>
    </row>
    <row r="411" spans="1:15" ht="13" customHeight="1" x14ac:dyDescent="0.15">
      <c r="A411" s="394">
        <v>410</v>
      </c>
      <c r="B411" s="395">
        <v>24</v>
      </c>
      <c r="C411" s="395">
        <v>28</v>
      </c>
      <c r="D411" s="113" t="s">
        <v>2880</v>
      </c>
      <c r="E411" s="113" t="s">
        <v>2091</v>
      </c>
      <c r="F411" s="75">
        <v>3</v>
      </c>
      <c r="G411" s="75">
        <v>18</v>
      </c>
      <c r="H411" s="75">
        <v>0.47712125500000002</v>
      </c>
      <c r="I411" s="75">
        <v>1.255272505</v>
      </c>
      <c r="J411" s="113" t="s">
        <v>2883</v>
      </c>
      <c r="K411" s="113" t="s">
        <v>1476</v>
      </c>
      <c r="L411" s="113" t="s">
        <v>2385</v>
      </c>
      <c r="M411" s="113" t="s">
        <v>1458</v>
      </c>
      <c r="N411" s="113" t="s">
        <v>2089</v>
      </c>
      <c r="O411" s="44">
        <v>0</v>
      </c>
    </row>
    <row r="412" spans="1:15" ht="13" customHeight="1" x14ac:dyDescent="0.15">
      <c r="A412" s="394">
        <v>411</v>
      </c>
      <c r="B412" s="395">
        <v>24</v>
      </c>
      <c r="C412" s="395">
        <v>28</v>
      </c>
      <c r="D412" s="113" t="s">
        <v>2880</v>
      </c>
      <c r="E412" s="113" t="s">
        <v>1913</v>
      </c>
      <c r="F412" s="75">
        <v>6</v>
      </c>
      <c r="G412" s="75">
        <v>7.6474285719999999</v>
      </c>
      <c r="H412" s="75">
        <v>0.77815124999999996</v>
      </c>
      <c r="I412" s="75">
        <v>0.88351542900000002</v>
      </c>
      <c r="J412" s="113" t="s">
        <v>2883</v>
      </c>
      <c r="K412" s="113" t="s">
        <v>1476</v>
      </c>
      <c r="L412" s="113" t="s">
        <v>2385</v>
      </c>
      <c r="M412" s="113" t="s">
        <v>1458</v>
      </c>
      <c r="N412" s="113" t="s">
        <v>2089</v>
      </c>
      <c r="O412" s="44">
        <v>0</v>
      </c>
    </row>
    <row r="413" spans="1:15" ht="13" customHeight="1" x14ac:dyDescent="0.15">
      <c r="A413" s="394">
        <v>412</v>
      </c>
      <c r="B413" s="395">
        <v>24</v>
      </c>
      <c r="C413" s="395">
        <v>28</v>
      </c>
      <c r="D413" s="113" t="s">
        <v>2880</v>
      </c>
      <c r="E413" s="113" t="s">
        <v>1914</v>
      </c>
      <c r="F413" s="75">
        <v>6</v>
      </c>
      <c r="G413" s="75">
        <v>12</v>
      </c>
      <c r="H413" s="75">
        <v>0.77815124999999996</v>
      </c>
      <c r="I413" s="75">
        <v>1.0791812460000001</v>
      </c>
      <c r="J413" s="113" t="s">
        <v>2883</v>
      </c>
      <c r="K413" s="113" t="s">
        <v>1476</v>
      </c>
      <c r="L413" s="113" t="s">
        <v>2385</v>
      </c>
      <c r="M413" s="113" t="s">
        <v>1458</v>
      </c>
      <c r="N413" s="113" t="s">
        <v>2089</v>
      </c>
      <c r="O413" s="44">
        <v>0</v>
      </c>
    </row>
    <row r="414" spans="1:15" ht="13" customHeight="1" x14ac:dyDescent="0.15">
      <c r="A414" s="394">
        <v>413</v>
      </c>
      <c r="B414" s="395">
        <v>24</v>
      </c>
      <c r="C414" s="395">
        <v>28</v>
      </c>
      <c r="D414" s="113" t="s">
        <v>2880</v>
      </c>
      <c r="E414" s="113" t="s">
        <v>1919</v>
      </c>
      <c r="F414" s="75">
        <v>8</v>
      </c>
      <c r="G414" s="75">
        <v>8</v>
      </c>
      <c r="H414" s="75">
        <v>0.90308998699999998</v>
      </c>
      <c r="I414" s="75">
        <v>0.90308998699999998</v>
      </c>
      <c r="J414" s="113" t="s">
        <v>2883</v>
      </c>
      <c r="K414" s="113" t="s">
        <v>1476</v>
      </c>
      <c r="L414" s="113" t="s">
        <v>2385</v>
      </c>
      <c r="M414" s="113" t="s">
        <v>1458</v>
      </c>
      <c r="N414" s="113" t="s">
        <v>1918</v>
      </c>
      <c r="O414" s="44">
        <v>0</v>
      </c>
    </row>
    <row r="415" spans="1:15" ht="13" customHeight="1" x14ac:dyDescent="0.15">
      <c r="A415" s="394">
        <v>414</v>
      </c>
      <c r="B415" s="395">
        <v>24</v>
      </c>
      <c r="C415" s="395">
        <v>28</v>
      </c>
      <c r="D415" s="113" t="s">
        <v>2880</v>
      </c>
      <c r="E415" s="113" t="s">
        <v>1920</v>
      </c>
      <c r="F415" s="75">
        <v>9</v>
      </c>
      <c r="G415" s="75">
        <v>9</v>
      </c>
      <c r="H415" s="75">
        <v>0.95424250899999996</v>
      </c>
      <c r="I415" s="75">
        <v>0.95424250899999996</v>
      </c>
      <c r="J415" s="113" t="s">
        <v>2883</v>
      </c>
      <c r="K415" s="113" t="s">
        <v>1476</v>
      </c>
      <c r="L415" s="113" t="s">
        <v>2385</v>
      </c>
      <c r="M415" s="113" t="s">
        <v>1458</v>
      </c>
      <c r="N415" s="113" t="s">
        <v>1918</v>
      </c>
      <c r="O415" s="44">
        <v>0</v>
      </c>
    </row>
    <row r="416" spans="1:15" ht="13" customHeight="1" x14ac:dyDescent="0.15">
      <c r="A416" s="394">
        <v>415</v>
      </c>
      <c r="B416" s="395">
        <v>24</v>
      </c>
      <c r="C416" s="395">
        <v>28</v>
      </c>
      <c r="D416" s="113" t="s">
        <v>2880</v>
      </c>
      <c r="E416" s="113" t="s">
        <v>1628</v>
      </c>
      <c r="F416" s="75">
        <v>8</v>
      </c>
      <c r="G416" s="75">
        <v>8</v>
      </c>
      <c r="H416" s="75">
        <v>0.90308998699999998</v>
      </c>
      <c r="I416" s="75">
        <v>0.90308998699999998</v>
      </c>
      <c r="J416" s="113" t="s">
        <v>2883</v>
      </c>
      <c r="K416" s="113" t="s">
        <v>1476</v>
      </c>
      <c r="L416" s="113" t="s">
        <v>2385</v>
      </c>
      <c r="M416" s="113" t="s">
        <v>1458</v>
      </c>
      <c r="N416" s="113" t="s">
        <v>1918</v>
      </c>
      <c r="O416" s="44">
        <v>0</v>
      </c>
    </row>
    <row r="417" spans="1:16" ht="13" customHeight="1" x14ac:dyDescent="0.15">
      <c r="A417" s="394">
        <v>416</v>
      </c>
      <c r="B417" s="395">
        <v>24</v>
      </c>
      <c r="C417" s="395">
        <v>28</v>
      </c>
      <c r="D417" s="113" t="s">
        <v>2880</v>
      </c>
      <c r="E417" s="113" t="s">
        <v>1824</v>
      </c>
      <c r="F417" s="75">
        <v>804</v>
      </c>
      <c r="G417" s="75">
        <v>804</v>
      </c>
      <c r="H417" s="75">
        <v>2.9052560490000001</v>
      </c>
      <c r="I417" s="75">
        <v>2.9052560490000001</v>
      </c>
      <c r="J417" s="113" t="s">
        <v>2883</v>
      </c>
      <c r="K417" s="113" t="s">
        <v>1476</v>
      </c>
      <c r="L417" s="113" t="s">
        <v>2385</v>
      </c>
      <c r="M417" s="113" t="s">
        <v>2386</v>
      </c>
      <c r="N417" s="113" t="s">
        <v>2383</v>
      </c>
      <c r="O417" s="44">
        <v>0</v>
      </c>
    </row>
    <row r="418" spans="1:16" ht="13" customHeight="1" x14ac:dyDescent="0.15">
      <c r="A418" s="394">
        <v>417</v>
      </c>
      <c r="B418" s="395">
        <v>24</v>
      </c>
      <c r="C418" s="395">
        <v>28</v>
      </c>
      <c r="D418" s="113" t="s">
        <v>2880</v>
      </c>
      <c r="E418" s="113" t="s">
        <v>1825</v>
      </c>
      <c r="F418" s="75">
        <v>254</v>
      </c>
      <c r="G418" s="75">
        <v>254</v>
      </c>
      <c r="H418" s="75">
        <v>2.4048337169999998</v>
      </c>
      <c r="I418" s="75">
        <v>2.4048337169999998</v>
      </c>
      <c r="J418" s="113" t="s">
        <v>2883</v>
      </c>
      <c r="K418" s="113" t="s">
        <v>1476</v>
      </c>
      <c r="L418" s="113" t="s">
        <v>2385</v>
      </c>
      <c r="M418" s="113" t="s">
        <v>2386</v>
      </c>
      <c r="N418" s="113" t="s">
        <v>2383</v>
      </c>
      <c r="O418" s="44">
        <v>0</v>
      </c>
    </row>
    <row r="419" spans="1:16" ht="13" customHeight="1" x14ac:dyDescent="0.15">
      <c r="A419" s="394">
        <v>418</v>
      </c>
      <c r="B419" s="395">
        <v>24</v>
      </c>
      <c r="C419" s="395">
        <v>28</v>
      </c>
      <c r="D419" s="113" t="s">
        <v>2880</v>
      </c>
      <c r="E419" s="113" t="s">
        <v>1908</v>
      </c>
      <c r="F419" s="75">
        <v>13</v>
      </c>
      <c r="G419" s="75">
        <v>13</v>
      </c>
      <c r="H419" s="75">
        <v>1.1139433519999999</v>
      </c>
      <c r="I419" s="75">
        <v>1.1139433519999999</v>
      </c>
      <c r="J419" s="113" t="s">
        <v>2883</v>
      </c>
      <c r="K419" s="113" t="s">
        <v>1476</v>
      </c>
      <c r="L419" s="113" t="s">
        <v>2385</v>
      </c>
      <c r="M419" s="113" t="s">
        <v>2568</v>
      </c>
      <c r="N419" s="113" t="s">
        <v>2241</v>
      </c>
      <c r="O419" s="44">
        <v>0</v>
      </c>
    </row>
    <row r="420" spans="1:16" ht="13" customHeight="1" x14ac:dyDescent="0.15">
      <c r="A420" s="394">
        <v>419</v>
      </c>
      <c r="B420" s="395">
        <v>24</v>
      </c>
      <c r="C420" s="395">
        <v>28</v>
      </c>
      <c r="D420" s="113" t="s">
        <v>2880</v>
      </c>
      <c r="E420" s="113" t="s">
        <v>1909</v>
      </c>
      <c r="F420" s="75">
        <v>16</v>
      </c>
      <c r="G420" s="75">
        <v>16</v>
      </c>
      <c r="H420" s="75">
        <v>1.204119983</v>
      </c>
      <c r="I420" s="75">
        <v>1.204119983</v>
      </c>
      <c r="J420" s="113" t="s">
        <v>2883</v>
      </c>
      <c r="K420" s="113" t="s">
        <v>1476</v>
      </c>
      <c r="L420" s="113" t="s">
        <v>2385</v>
      </c>
      <c r="M420" s="113" t="s">
        <v>2568</v>
      </c>
      <c r="N420" s="113" t="s">
        <v>2241</v>
      </c>
      <c r="O420" s="44">
        <v>0</v>
      </c>
    </row>
    <row r="421" spans="1:16" ht="13" customHeight="1" x14ac:dyDescent="0.15">
      <c r="A421" s="394">
        <v>420</v>
      </c>
      <c r="B421" s="395">
        <v>24</v>
      </c>
      <c r="C421" s="395">
        <v>28</v>
      </c>
      <c r="D421" s="113" t="s">
        <v>2880</v>
      </c>
      <c r="E421" s="113" t="s">
        <v>1910</v>
      </c>
      <c r="F421" s="75">
        <v>8</v>
      </c>
      <c r="G421" s="75">
        <v>8</v>
      </c>
      <c r="H421" s="75">
        <v>0.90308998699999998</v>
      </c>
      <c r="I421" s="75">
        <v>0.90308998699999998</v>
      </c>
      <c r="J421" s="113" t="s">
        <v>2883</v>
      </c>
      <c r="K421" s="113" t="s">
        <v>1476</v>
      </c>
      <c r="L421" s="113" t="s">
        <v>2385</v>
      </c>
      <c r="M421" s="113" t="s">
        <v>2568</v>
      </c>
      <c r="N421" s="113" t="s">
        <v>2241</v>
      </c>
      <c r="O421" s="44">
        <v>0</v>
      </c>
    </row>
    <row r="422" spans="1:16" ht="13" customHeight="1" x14ac:dyDescent="0.15">
      <c r="A422" s="394">
        <v>421</v>
      </c>
      <c r="B422" s="395">
        <v>24</v>
      </c>
      <c r="C422" s="395">
        <v>28</v>
      </c>
      <c r="D422" s="113" t="s">
        <v>2880</v>
      </c>
      <c r="E422" s="113" t="s">
        <v>1912</v>
      </c>
      <c r="F422" s="75">
        <v>21</v>
      </c>
      <c r="G422" s="75">
        <v>21</v>
      </c>
      <c r="H422" s="75">
        <v>1.322219295</v>
      </c>
      <c r="I422" s="75">
        <v>1.322219295</v>
      </c>
      <c r="J422" s="113" t="s">
        <v>2883</v>
      </c>
      <c r="K422" s="113" t="s">
        <v>1476</v>
      </c>
      <c r="L422" s="113" t="s">
        <v>2385</v>
      </c>
      <c r="M422" s="113" t="s">
        <v>2568</v>
      </c>
      <c r="N422" s="113" t="s">
        <v>2241</v>
      </c>
      <c r="O422" s="44">
        <v>0</v>
      </c>
    </row>
    <row r="423" spans="1:16" ht="13" customHeight="1" x14ac:dyDescent="0.15">
      <c r="A423" s="394">
        <v>422</v>
      </c>
      <c r="B423" s="395">
        <v>24</v>
      </c>
      <c r="C423" s="395">
        <v>28</v>
      </c>
      <c r="D423" s="113" t="s">
        <v>2880</v>
      </c>
      <c r="E423" s="113" t="s">
        <v>1735</v>
      </c>
      <c r="F423" s="75">
        <v>13</v>
      </c>
      <c r="G423" s="75">
        <v>13</v>
      </c>
      <c r="H423" s="75">
        <v>1.1139433519999999</v>
      </c>
      <c r="I423" s="75">
        <v>1.1139433519999999</v>
      </c>
      <c r="J423" s="113" t="s">
        <v>2883</v>
      </c>
      <c r="K423" s="113" t="s">
        <v>1476</v>
      </c>
      <c r="L423" s="113" t="s">
        <v>2385</v>
      </c>
      <c r="M423" s="113" t="s">
        <v>2568</v>
      </c>
      <c r="N423" s="113" t="s">
        <v>2241</v>
      </c>
      <c r="O423" s="44">
        <v>0</v>
      </c>
    </row>
    <row r="424" spans="1:16" ht="13" customHeight="1" x14ac:dyDescent="0.15">
      <c r="A424" s="394">
        <v>423</v>
      </c>
      <c r="B424" s="395">
        <v>24</v>
      </c>
      <c r="C424" s="395">
        <v>28</v>
      </c>
      <c r="D424" s="113" t="s">
        <v>2880</v>
      </c>
      <c r="E424" s="113" t="s">
        <v>1736</v>
      </c>
      <c r="F424" s="75">
        <v>5</v>
      </c>
      <c r="G424" s="75">
        <v>5</v>
      </c>
      <c r="H424" s="75">
        <v>0.69897000399999998</v>
      </c>
      <c r="I424" s="75">
        <v>0.69897000399999998</v>
      </c>
      <c r="J424" s="113" t="s">
        <v>2883</v>
      </c>
      <c r="K424" s="113" t="s">
        <v>1476</v>
      </c>
      <c r="L424" s="113" t="s">
        <v>2385</v>
      </c>
      <c r="M424" s="113" t="s">
        <v>2568</v>
      </c>
      <c r="N424" s="113" t="s">
        <v>2241</v>
      </c>
      <c r="O424" s="44">
        <v>0</v>
      </c>
    </row>
    <row r="425" spans="1:16" ht="13" customHeight="1" x14ac:dyDescent="0.15">
      <c r="A425" s="394">
        <v>424</v>
      </c>
      <c r="B425" s="395">
        <v>24</v>
      </c>
      <c r="C425" s="395">
        <v>28</v>
      </c>
      <c r="D425" s="113" t="s">
        <v>2880</v>
      </c>
      <c r="E425" s="113" t="s">
        <v>1737</v>
      </c>
      <c r="F425" s="75">
        <v>12</v>
      </c>
      <c r="G425" s="75">
        <v>12</v>
      </c>
      <c r="H425" s="75">
        <v>1.0791812460000001</v>
      </c>
      <c r="I425" s="75">
        <v>1.0791812460000001</v>
      </c>
      <c r="J425" s="113" t="s">
        <v>2883</v>
      </c>
      <c r="K425" s="113" t="s">
        <v>1476</v>
      </c>
      <c r="L425" s="113" t="s">
        <v>2385</v>
      </c>
      <c r="M425" s="113" t="s">
        <v>2568</v>
      </c>
      <c r="N425" s="113" t="s">
        <v>2241</v>
      </c>
      <c r="O425" s="44">
        <v>0</v>
      </c>
    </row>
    <row r="426" spans="1:16" ht="13" customHeight="1" x14ac:dyDescent="0.15">
      <c r="A426" s="394">
        <v>425</v>
      </c>
      <c r="B426" s="395">
        <v>24</v>
      </c>
      <c r="C426" s="395">
        <v>28</v>
      </c>
      <c r="D426" s="113" t="s">
        <v>2880</v>
      </c>
      <c r="E426" s="113" t="s">
        <v>1739</v>
      </c>
      <c r="F426" s="75">
        <v>9</v>
      </c>
      <c r="G426" s="75">
        <v>9</v>
      </c>
      <c r="H426" s="75">
        <v>0.95424250899999996</v>
      </c>
      <c r="I426" s="75">
        <v>0.95424250899999996</v>
      </c>
      <c r="J426" s="113" t="s">
        <v>2883</v>
      </c>
      <c r="K426" s="113" t="s">
        <v>1476</v>
      </c>
      <c r="L426" s="113" t="s">
        <v>2385</v>
      </c>
      <c r="M426" s="113" t="s">
        <v>2184</v>
      </c>
      <c r="N426" s="113" t="s">
        <v>1738</v>
      </c>
      <c r="O426" s="44">
        <v>0</v>
      </c>
    </row>
    <row r="427" spans="1:16" ht="13" customHeight="1" x14ac:dyDescent="0.15">
      <c r="A427" s="394">
        <v>426</v>
      </c>
      <c r="B427" s="395">
        <v>24</v>
      </c>
      <c r="C427" s="395">
        <v>28</v>
      </c>
      <c r="D427" s="113" t="s">
        <v>2880</v>
      </c>
      <c r="E427" s="113" t="s">
        <v>1741</v>
      </c>
      <c r="F427" s="75">
        <v>14</v>
      </c>
      <c r="G427" s="75">
        <v>14</v>
      </c>
      <c r="H427" s="75">
        <v>1.1461280359999999</v>
      </c>
      <c r="I427" s="75">
        <v>1.1461280359999999</v>
      </c>
      <c r="J427" s="113" t="s">
        <v>2883</v>
      </c>
      <c r="K427" s="113" t="s">
        <v>1476</v>
      </c>
      <c r="L427" s="113" t="s">
        <v>2385</v>
      </c>
      <c r="M427" s="113" t="s">
        <v>1742</v>
      </c>
      <c r="N427" s="113" t="s">
        <v>1740</v>
      </c>
      <c r="O427" s="44">
        <v>0</v>
      </c>
    </row>
    <row r="428" spans="1:16" ht="13" customHeight="1" x14ac:dyDescent="0.15">
      <c r="A428" s="394">
        <v>427</v>
      </c>
      <c r="B428" s="395">
        <v>24</v>
      </c>
      <c r="C428" s="395">
        <v>28</v>
      </c>
      <c r="D428" s="113" t="s">
        <v>2880</v>
      </c>
      <c r="E428" s="113" t="s">
        <v>1743</v>
      </c>
      <c r="F428" s="75">
        <v>28</v>
      </c>
      <c r="G428" s="75">
        <v>28.051282</v>
      </c>
      <c r="H428" s="75">
        <v>1.4471580310000001</v>
      </c>
      <c r="I428" s="75">
        <v>1.4479527139999999</v>
      </c>
      <c r="J428" s="113" t="s">
        <v>2883</v>
      </c>
      <c r="K428" s="113" t="s">
        <v>1476</v>
      </c>
      <c r="L428" s="113" t="s">
        <v>2385</v>
      </c>
      <c r="M428" s="113" t="s">
        <v>1742</v>
      </c>
      <c r="N428" s="113" t="s">
        <v>1740</v>
      </c>
      <c r="O428" s="44">
        <v>0</v>
      </c>
    </row>
    <row r="429" spans="1:16" customFormat="1" ht="13" customHeight="1" x14ac:dyDescent="0.15">
      <c r="A429" s="394">
        <v>428</v>
      </c>
      <c r="B429" s="395">
        <v>24</v>
      </c>
      <c r="C429" s="395">
        <v>28</v>
      </c>
      <c r="D429" s="113" t="s">
        <v>2880</v>
      </c>
      <c r="E429" s="113" t="s">
        <v>1745</v>
      </c>
      <c r="F429" s="75">
        <v>148.66200989999999</v>
      </c>
      <c r="G429" s="75">
        <v>59.464803959999998</v>
      </c>
      <c r="H429" s="75">
        <v>2.1722000000000001</v>
      </c>
      <c r="I429" s="75">
        <v>1.7742599914656749</v>
      </c>
      <c r="J429" s="113" t="s">
        <v>2901</v>
      </c>
      <c r="K429" s="113" t="s">
        <v>1476</v>
      </c>
      <c r="L429" s="113" t="s">
        <v>2385</v>
      </c>
      <c r="M429" s="113" t="s">
        <v>2386</v>
      </c>
      <c r="N429" s="113" t="s">
        <v>1744</v>
      </c>
      <c r="O429" s="44">
        <v>0</v>
      </c>
      <c r="P429" s="113"/>
    </row>
    <row r="430" spans="1:16" ht="13" customHeight="1" x14ac:dyDescent="0.15">
      <c r="A430" s="394">
        <v>429</v>
      </c>
      <c r="B430" s="395">
        <v>24</v>
      </c>
      <c r="C430" s="395">
        <v>28</v>
      </c>
      <c r="D430" s="113" t="s">
        <v>2880</v>
      </c>
      <c r="E430" s="113" t="s">
        <v>1746</v>
      </c>
      <c r="F430" s="75">
        <v>79</v>
      </c>
      <c r="G430" s="75">
        <v>158</v>
      </c>
      <c r="H430" s="75">
        <v>1.8976270909999999</v>
      </c>
      <c r="I430" s="75">
        <v>2.198657087</v>
      </c>
      <c r="J430" s="113" t="s">
        <v>2883</v>
      </c>
      <c r="K430" s="113" t="s">
        <v>1476</v>
      </c>
      <c r="L430" s="113" t="s">
        <v>2385</v>
      </c>
      <c r="M430" s="113" t="s">
        <v>2386</v>
      </c>
      <c r="N430" s="113" t="s">
        <v>1744</v>
      </c>
      <c r="O430" s="44">
        <v>0</v>
      </c>
    </row>
    <row r="431" spans="1:16" ht="13" customHeight="1" x14ac:dyDescent="0.15">
      <c r="A431" s="394">
        <v>430</v>
      </c>
      <c r="B431" s="395">
        <v>24</v>
      </c>
      <c r="C431" s="395">
        <v>28</v>
      </c>
      <c r="D431" s="113" t="s">
        <v>2880</v>
      </c>
      <c r="E431" s="113" t="s">
        <v>1747</v>
      </c>
      <c r="F431" s="75">
        <v>97</v>
      </c>
      <c r="G431" s="75">
        <v>195.57723290000001</v>
      </c>
      <c r="H431" s="75">
        <v>1.986771734</v>
      </c>
      <c r="I431" s="75">
        <v>2.2913182970000001</v>
      </c>
      <c r="J431" s="113" t="s">
        <v>2883</v>
      </c>
      <c r="K431" s="113" t="s">
        <v>1476</v>
      </c>
      <c r="L431" s="113" t="s">
        <v>2385</v>
      </c>
      <c r="M431" s="113" t="s">
        <v>2386</v>
      </c>
      <c r="N431" s="113" t="s">
        <v>214</v>
      </c>
      <c r="O431" s="44">
        <v>0</v>
      </c>
    </row>
    <row r="432" spans="1:16" ht="13" customHeight="1" x14ac:dyDescent="0.15">
      <c r="A432" s="394">
        <v>431</v>
      </c>
      <c r="B432" s="395">
        <v>24</v>
      </c>
      <c r="C432" s="395">
        <v>28</v>
      </c>
      <c r="D432" s="113" t="s">
        <v>2880</v>
      </c>
      <c r="E432" s="113" t="s">
        <v>1586</v>
      </c>
      <c r="F432" s="75">
        <v>5</v>
      </c>
      <c r="G432" s="75">
        <v>8</v>
      </c>
      <c r="H432" s="75">
        <v>0.69897000399999998</v>
      </c>
      <c r="I432" s="75">
        <v>0.90308998699999998</v>
      </c>
      <c r="J432" s="113" t="s">
        <v>2883</v>
      </c>
      <c r="K432" s="113" t="s">
        <v>1476</v>
      </c>
      <c r="L432" s="113" t="s">
        <v>2385</v>
      </c>
      <c r="M432" s="113" t="s">
        <v>2201</v>
      </c>
      <c r="N432" s="113" t="s">
        <v>215</v>
      </c>
      <c r="O432" s="44">
        <v>0</v>
      </c>
    </row>
    <row r="433" spans="1:16" ht="13" customHeight="1" x14ac:dyDescent="0.15">
      <c r="A433" s="394">
        <v>432</v>
      </c>
      <c r="B433" s="395">
        <v>24</v>
      </c>
      <c r="C433" s="395">
        <v>28</v>
      </c>
      <c r="D433" s="113" t="s">
        <v>2880</v>
      </c>
      <c r="E433" s="113" t="s">
        <v>1617</v>
      </c>
      <c r="F433" s="75">
        <v>35</v>
      </c>
      <c r="G433" s="75">
        <v>70</v>
      </c>
      <c r="H433" s="75">
        <v>1.5440680440000001</v>
      </c>
      <c r="I433" s="75">
        <v>1.8450980400000001</v>
      </c>
      <c r="J433" s="113" t="s">
        <v>2883</v>
      </c>
      <c r="K433" s="113" t="s">
        <v>1476</v>
      </c>
      <c r="L433" s="113" t="s">
        <v>2385</v>
      </c>
      <c r="M433" s="113" t="s">
        <v>1458</v>
      </c>
      <c r="N433" s="113" t="s">
        <v>1616</v>
      </c>
      <c r="O433" s="44">
        <v>0</v>
      </c>
    </row>
    <row r="434" spans="1:16" ht="13" customHeight="1" x14ac:dyDescent="0.15">
      <c r="A434" s="394">
        <v>433</v>
      </c>
      <c r="B434" s="395">
        <v>24</v>
      </c>
      <c r="C434" s="395">
        <v>28</v>
      </c>
      <c r="D434" s="113" t="s">
        <v>2880</v>
      </c>
      <c r="E434" s="113" t="s">
        <v>1618</v>
      </c>
      <c r="F434" s="75">
        <v>23</v>
      </c>
      <c r="G434" s="75">
        <v>46</v>
      </c>
      <c r="H434" s="75">
        <v>1.361727836</v>
      </c>
      <c r="I434" s="75">
        <v>1.662757832</v>
      </c>
      <c r="J434" s="113" t="s">
        <v>2883</v>
      </c>
      <c r="K434" s="113" t="s">
        <v>1476</v>
      </c>
      <c r="L434" s="113" t="s">
        <v>2385</v>
      </c>
      <c r="M434" s="113" t="s">
        <v>1458</v>
      </c>
      <c r="N434" s="113" t="s">
        <v>1616</v>
      </c>
      <c r="O434" s="44">
        <v>0</v>
      </c>
    </row>
    <row r="435" spans="1:16" ht="13" customHeight="1" x14ac:dyDescent="0.15">
      <c r="A435" s="394">
        <v>434</v>
      </c>
      <c r="B435" s="395">
        <v>24</v>
      </c>
      <c r="C435" s="395">
        <v>28</v>
      </c>
      <c r="D435" s="113" t="s">
        <v>2880</v>
      </c>
      <c r="E435" s="113" t="s">
        <v>1394</v>
      </c>
      <c r="F435" s="75">
        <v>17</v>
      </c>
      <c r="G435" s="75">
        <v>17</v>
      </c>
      <c r="H435" s="75">
        <v>1.230448921</v>
      </c>
      <c r="I435" s="75">
        <v>1.230448921</v>
      </c>
      <c r="J435" s="113" t="s">
        <v>2883</v>
      </c>
      <c r="K435" s="113" t="s">
        <v>1476</v>
      </c>
      <c r="L435" s="113" t="s">
        <v>2385</v>
      </c>
      <c r="M435" s="113" t="s">
        <v>2115</v>
      </c>
      <c r="N435" s="113" t="s">
        <v>1393</v>
      </c>
      <c r="O435" s="44">
        <v>0</v>
      </c>
    </row>
    <row r="436" spans="1:16" ht="13" customHeight="1" x14ac:dyDescent="0.15">
      <c r="A436" s="394">
        <v>435</v>
      </c>
      <c r="B436" s="395">
        <v>24</v>
      </c>
      <c r="C436" s="395">
        <v>28</v>
      </c>
      <c r="D436" s="113" t="s">
        <v>2880</v>
      </c>
      <c r="E436" s="113" t="s">
        <v>1676</v>
      </c>
      <c r="F436" s="75">
        <v>12</v>
      </c>
      <c r="G436" s="75">
        <v>12</v>
      </c>
      <c r="H436" s="75">
        <v>1.0791812460000001</v>
      </c>
      <c r="I436" s="75">
        <v>1.0791812460000001</v>
      </c>
      <c r="J436" s="113" t="s">
        <v>2883</v>
      </c>
      <c r="K436" s="113" t="s">
        <v>1476</v>
      </c>
      <c r="L436" s="113" t="s">
        <v>2385</v>
      </c>
      <c r="M436" s="113" t="s">
        <v>2115</v>
      </c>
      <c r="N436" s="113" t="s">
        <v>1393</v>
      </c>
      <c r="O436" s="44">
        <v>0</v>
      </c>
    </row>
    <row r="437" spans="1:16" ht="13" customHeight="1" x14ac:dyDescent="0.15">
      <c r="A437" s="394">
        <v>436</v>
      </c>
      <c r="B437" s="395">
        <v>24</v>
      </c>
      <c r="C437" s="395">
        <v>28</v>
      </c>
      <c r="D437" s="113" t="s">
        <v>2880</v>
      </c>
      <c r="E437" s="113" t="s">
        <v>1527</v>
      </c>
      <c r="F437" s="75">
        <v>28</v>
      </c>
      <c r="G437" s="75">
        <v>28</v>
      </c>
      <c r="H437" s="75">
        <v>1.4471580310000001</v>
      </c>
      <c r="I437" s="75">
        <v>1.4471580310000001</v>
      </c>
      <c r="J437" s="113" t="s">
        <v>2883</v>
      </c>
      <c r="K437" s="113" t="s">
        <v>1476</v>
      </c>
      <c r="L437" s="113" t="s">
        <v>2385</v>
      </c>
      <c r="M437" s="113" t="s">
        <v>2201</v>
      </c>
      <c r="N437" s="113" t="s">
        <v>1526</v>
      </c>
      <c r="O437" s="44">
        <v>0</v>
      </c>
    </row>
    <row r="438" spans="1:16" ht="13" customHeight="1" x14ac:dyDescent="0.15">
      <c r="A438" s="394">
        <v>437</v>
      </c>
      <c r="B438" s="395">
        <v>24</v>
      </c>
      <c r="C438" s="395">
        <v>28</v>
      </c>
      <c r="D438" s="113" t="s">
        <v>2880</v>
      </c>
      <c r="E438" s="113" t="s">
        <v>1528</v>
      </c>
      <c r="F438" s="75">
        <v>27</v>
      </c>
      <c r="G438" s="75">
        <v>54</v>
      </c>
      <c r="H438" s="75">
        <v>1.4313637640000001</v>
      </c>
      <c r="I438" s="75">
        <v>1.7323937599999999</v>
      </c>
      <c r="J438" s="113" t="s">
        <v>2883</v>
      </c>
      <c r="K438" s="113" t="s">
        <v>1476</v>
      </c>
      <c r="L438" s="113" t="s">
        <v>2385</v>
      </c>
      <c r="M438" s="113" t="s">
        <v>2201</v>
      </c>
      <c r="N438" s="113" t="s">
        <v>1526</v>
      </c>
      <c r="O438" s="44">
        <v>0</v>
      </c>
    </row>
    <row r="439" spans="1:16" ht="13" customHeight="1" x14ac:dyDescent="0.15">
      <c r="A439" s="394">
        <v>438</v>
      </c>
      <c r="B439" s="395">
        <v>24</v>
      </c>
      <c r="C439" s="395">
        <v>28</v>
      </c>
      <c r="D439" s="113" t="s">
        <v>2880</v>
      </c>
      <c r="E439" s="113" t="s">
        <v>1529</v>
      </c>
      <c r="F439" s="75">
        <v>28</v>
      </c>
      <c r="G439" s="75">
        <v>28</v>
      </c>
      <c r="H439" s="75">
        <v>1.4471580310000001</v>
      </c>
      <c r="I439" s="75">
        <v>1.4471580310000001</v>
      </c>
      <c r="J439" s="113" t="s">
        <v>2883</v>
      </c>
      <c r="K439" s="113" t="s">
        <v>1476</v>
      </c>
      <c r="L439" s="113" t="s">
        <v>2385</v>
      </c>
      <c r="M439" s="113" t="s">
        <v>2201</v>
      </c>
      <c r="N439" s="113" t="s">
        <v>1526</v>
      </c>
      <c r="O439" s="44">
        <v>0</v>
      </c>
    </row>
    <row r="440" spans="1:16" ht="13" customHeight="1" x14ac:dyDescent="0.15">
      <c r="A440" s="394">
        <v>439</v>
      </c>
      <c r="B440" s="395">
        <v>24</v>
      </c>
      <c r="C440" s="395">
        <v>28</v>
      </c>
      <c r="D440" s="113" t="s">
        <v>2880</v>
      </c>
      <c r="E440" s="113" t="s">
        <v>1530</v>
      </c>
      <c r="F440" s="75">
        <v>34</v>
      </c>
      <c r="G440" s="75">
        <v>34</v>
      </c>
      <c r="H440" s="75">
        <v>1.5314789170000001</v>
      </c>
      <c r="I440" s="75">
        <v>1.5314789170000001</v>
      </c>
      <c r="J440" s="113" t="s">
        <v>2883</v>
      </c>
      <c r="K440" s="113" t="s">
        <v>1476</v>
      </c>
      <c r="L440" s="113" t="s">
        <v>2385</v>
      </c>
      <c r="M440" s="113" t="s">
        <v>1531</v>
      </c>
      <c r="N440" s="113" t="s">
        <v>1526</v>
      </c>
      <c r="O440" s="44">
        <v>0</v>
      </c>
    </row>
    <row r="441" spans="1:16" ht="13" customHeight="1" x14ac:dyDescent="0.15">
      <c r="A441" s="394">
        <v>440</v>
      </c>
      <c r="B441" s="395">
        <v>24</v>
      </c>
      <c r="C441" s="395">
        <v>28</v>
      </c>
      <c r="D441" s="113" t="s">
        <v>2880</v>
      </c>
      <c r="E441" s="113" t="s">
        <v>1457</v>
      </c>
      <c r="F441" s="75">
        <v>4</v>
      </c>
      <c r="G441" s="75">
        <v>7.68</v>
      </c>
      <c r="H441" s="75">
        <v>0.60205999099999996</v>
      </c>
      <c r="I441" s="75">
        <v>0.88536121999999995</v>
      </c>
      <c r="J441" s="113" t="s">
        <v>2883</v>
      </c>
      <c r="K441" s="113" t="s">
        <v>1476</v>
      </c>
      <c r="L441" s="113" t="s">
        <v>2385</v>
      </c>
      <c r="M441" s="113" t="s">
        <v>1458</v>
      </c>
      <c r="N441" s="113" t="s">
        <v>1456</v>
      </c>
      <c r="O441" s="44">
        <v>0</v>
      </c>
    </row>
    <row r="442" spans="1:16" ht="13" customHeight="1" x14ac:dyDescent="0.15">
      <c r="A442" s="394">
        <v>441</v>
      </c>
      <c r="B442" s="395">
        <v>24</v>
      </c>
      <c r="C442" s="395">
        <v>28</v>
      </c>
      <c r="D442" s="113" t="s">
        <v>2880</v>
      </c>
      <c r="E442" s="113" t="s">
        <v>1462</v>
      </c>
      <c r="F442" s="75">
        <v>17</v>
      </c>
      <c r="G442" s="75">
        <v>34</v>
      </c>
      <c r="H442" s="75">
        <v>1.230448921</v>
      </c>
      <c r="I442" s="75">
        <v>1.5314789170000001</v>
      </c>
      <c r="J442" s="113" t="s">
        <v>2883</v>
      </c>
      <c r="K442" s="113" t="s">
        <v>1476</v>
      </c>
      <c r="L442" s="113" t="s">
        <v>2385</v>
      </c>
      <c r="M442" s="113" t="s">
        <v>206</v>
      </c>
      <c r="N442" s="113" t="s">
        <v>1461</v>
      </c>
      <c r="O442" s="44">
        <v>0</v>
      </c>
    </row>
    <row r="443" spans="1:16" customFormat="1" ht="13" customHeight="1" x14ac:dyDescent="0.15">
      <c r="A443" s="394">
        <v>442</v>
      </c>
      <c r="B443" s="395">
        <v>24</v>
      </c>
      <c r="C443" s="395" t="s">
        <v>2942</v>
      </c>
      <c r="D443" s="113" t="s">
        <v>2880</v>
      </c>
      <c r="E443" s="113" t="s">
        <v>2577</v>
      </c>
      <c r="F443" s="75">
        <v>8.0723503020000003</v>
      </c>
      <c r="G443" s="75">
        <v>62.157097325400002</v>
      </c>
      <c r="H443" s="75">
        <v>0.90700000000000003</v>
      </c>
      <c r="I443" s="75">
        <v>1.7934907251462069</v>
      </c>
      <c r="J443" s="113" t="s">
        <v>2855</v>
      </c>
      <c r="K443" s="113" t="s">
        <v>1476</v>
      </c>
      <c r="L443" s="113" t="s">
        <v>2578</v>
      </c>
      <c r="M443" s="113" t="s">
        <v>2713</v>
      </c>
      <c r="N443" s="113" t="s">
        <v>2576</v>
      </c>
      <c r="O443" s="44">
        <v>3</v>
      </c>
      <c r="P443" s="113"/>
    </row>
    <row r="444" spans="1:16" customFormat="1" ht="13" customHeight="1" x14ac:dyDescent="0.15">
      <c r="A444" s="394">
        <v>443</v>
      </c>
      <c r="B444" s="395">
        <v>24</v>
      </c>
      <c r="C444" s="395" t="s">
        <v>2942</v>
      </c>
      <c r="D444" s="113" t="s">
        <v>2880</v>
      </c>
      <c r="E444" s="113" t="s">
        <v>2577</v>
      </c>
      <c r="F444" s="75">
        <v>8.0723503020000003</v>
      </c>
      <c r="G444" s="75">
        <v>43.590691630800002</v>
      </c>
      <c r="H444" s="75">
        <v>0.90700000000000003</v>
      </c>
      <c r="I444" s="75">
        <v>1.6393937597966934</v>
      </c>
      <c r="J444" s="113" t="s">
        <v>2728</v>
      </c>
      <c r="K444" s="113" t="s">
        <v>1476</v>
      </c>
      <c r="L444" s="113" t="s">
        <v>2578</v>
      </c>
      <c r="M444" s="113" t="s">
        <v>2713</v>
      </c>
      <c r="N444" s="113" t="s">
        <v>2576</v>
      </c>
      <c r="O444" s="44">
        <v>3</v>
      </c>
      <c r="P444" s="113"/>
    </row>
    <row r="445" spans="1:16" ht="13" customHeight="1" x14ac:dyDescent="0.15">
      <c r="A445" s="394">
        <v>444</v>
      </c>
      <c r="B445" s="395">
        <v>24</v>
      </c>
      <c r="C445" s="395" t="s">
        <v>2942</v>
      </c>
      <c r="D445" s="113" t="s">
        <v>2880</v>
      </c>
      <c r="E445" s="113" t="s">
        <v>1644</v>
      </c>
      <c r="F445" s="75">
        <v>3600</v>
      </c>
      <c r="G445" s="75">
        <v>1451.9338560000001</v>
      </c>
      <c r="H445" s="75">
        <v>3.5563025009999998</v>
      </c>
      <c r="I445" s="75">
        <v>3.1619468319999999</v>
      </c>
      <c r="J445" s="113" t="s">
        <v>2613</v>
      </c>
      <c r="K445" s="113" t="s">
        <v>1476</v>
      </c>
      <c r="L445" s="113" t="s">
        <v>216</v>
      </c>
      <c r="M445" s="113" t="s">
        <v>217</v>
      </c>
      <c r="N445" s="113" t="s">
        <v>1643</v>
      </c>
      <c r="O445" s="44">
        <v>0</v>
      </c>
    </row>
    <row r="446" spans="1:16" ht="13" customHeight="1" x14ac:dyDescent="0.15">
      <c r="A446" s="394">
        <v>445</v>
      </c>
      <c r="B446" s="395">
        <v>24</v>
      </c>
      <c r="C446" s="395" t="s">
        <v>2942</v>
      </c>
      <c r="D446" s="113" t="s">
        <v>2880</v>
      </c>
      <c r="E446" s="113" t="s">
        <v>2577</v>
      </c>
      <c r="F446" s="75">
        <v>9.9600000000000009</v>
      </c>
      <c r="G446" s="75">
        <v>117.8585714</v>
      </c>
      <c r="H446" s="75">
        <v>0.998259338</v>
      </c>
      <c r="I446" s="75">
        <v>2.0713611730000001</v>
      </c>
      <c r="J446" s="113" t="s">
        <v>2883</v>
      </c>
      <c r="K446" s="113" t="s">
        <v>1476</v>
      </c>
      <c r="L446" s="113" t="s">
        <v>2579</v>
      </c>
      <c r="M446" s="113" t="s">
        <v>2713</v>
      </c>
      <c r="N446" s="113" t="s">
        <v>2576</v>
      </c>
      <c r="O446" s="44">
        <v>2</v>
      </c>
    </row>
    <row r="447" spans="1:16" ht="13" customHeight="1" x14ac:dyDescent="0.15">
      <c r="A447" s="394">
        <v>446</v>
      </c>
      <c r="B447" s="395">
        <v>24</v>
      </c>
      <c r="C447" s="395" t="s">
        <v>2942</v>
      </c>
      <c r="D447" s="113" t="s">
        <v>2880</v>
      </c>
      <c r="E447" s="113" t="s">
        <v>1980</v>
      </c>
      <c r="F447" s="75">
        <v>13.67</v>
      </c>
      <c r="G447" s="75">
        <v>67.428571430000005</v>
      </c>
      <c r="H447" s="75">
        <v>1.1357685150000001</v>
      </c>
      <c r="I447" s="75">
        <v>1.8288439590000001</v>
      </c>
      <c r="J447" s="113" t="s">
        <v>2883</v>
      </c>
      <c r="K447" s="113" t="s">
        <v>1476</v>
      </c>
      <c r="L447" s="113" t="s">
        <v>2579</v>
      </c>
      <c r="M447" s="113" t="s">
        <v>2713</v>
      </c>
      <c r="N447" s="113" t="s">
        <v>1979</v>
      </c>
      <c r="O447" s="44">
        <v>0</v>
      </c>
    </row>
    <row r="448" spans="1:16" ht="13" customHeight="1" x14ac:dyDescent="0.15">
      <c r="A448" s="394">
        <v>447</v>
      </c>
      <c r="B448" s="395">
        <v>24</v>
      </c>
      <c r="C448" s="395" t="s">
        <v>2942</v>
      </c>
      <c r="D448" s="113" t="s">
        <v>2880</v>
      </c>
      <c r="E448" s="113" t="s">
        <v>1981</v>
      </c>
      <c r="F448" s="75">
        <v>11.63</v>
      </c>
      <c r="G448" s="75">
        <v>131.53673079999999</v>
      </c>
      <c r="H448" s="75">
        <v>1.0655797149999999</v>
      </c>
      <c r="I448" s="75">
        <v>2.1190470440000002</v>
      </c>
      <c r="J448" s="113" t="s">
        <v>2883</v>
      </c>
      <c r="K448" s="113" t="s">
        <v>1476</v>
      </c>
      <c r="L448" s="113" t="s">
        <v>2579</v>
      </c>
      <c r="M448" s="113" t="s">
        <v>2713</v>
      </c>
      <c r="N448" s="113" t="s">
        <v>1979</v>
      </c>
      <c r="O448" s="44">
        <v>0</v>
      </c>
    </row>
    <row r="449" spans="1:15" ht="13" customHeight="1" x14ac:dyDescent="0.15">
      <c r="A449" s="394">
        <v>448</v>
      </c>
      <c r="B449" s="395">
        <v>24</v>
      </c>
      <c r="C449" s="395" t="s">
        <v>2942</v>
      </c>
      <c r="D449" s="113" t="s">
        <v>2880</v>
      </c>
      <c r="E449" s="113" t="s">
        <v>2164</v>
      </c>
      <c r="F449" s="75">
        <v>7.7</v>
      </c>
      <c r="G449" s="75">
        <v>78.504999999999995</v>
      </c>
      <c r="H449" s="75">
        <v>0.88649072500000003</v>
      </c>
      <c r="I449" s="75">
        <v>1.8948973179999999</v>
      </c>
      <c r="J449" s="113" t="s">
        <v>2883</v>
      </c>
      <c r="K449" s="113" t="s">
        <v>1476</v>
      </c>
      <c r="L449" s="113" t="s">
        <v>2579</v>
      </c>
      <c r="M449" s="113" t="s">
        <v>2713</v>
      </c>
      <c r="N449" s="113" t="s">
        <v>1979</v>
      </c>
      <c r="O449" s="44">
        <v>0</v>
      </c>
    </row>
    <row r="450" spans="1:15" ht="13" customHeight="1" x14ac:dyDescent="0.15">
      <c r="A450" s="394">
        <v>449</v>
      </c>
      <c r="B450" s="395">
        <v>24</v>
      </c>
      <c r="C450" s="395" t="s">
        <v>2942</v>
      </c>
      <c r="D450" s="113" t="s">
        <v>2880</v>
      </c>
      <c r="E450" s="113" t="s">
        <v>1886</v>
      </c>
      <c r="F450" s="75">
        <v>180</v>
      </c>
      <c r="G450" s="75">
        <v>247.29166670000001</v>
      </c>
      <c r="H450" s="75">
        <v>2.2552725050000002</v>
      </c>
      <c r="I450" s="75">
        <v>2.3932094820000001</v>
      </c>
      <c r="J450" s="113" t="s">
        <v>2883</v>
      </c>
      <c r="K450" s="113" t="s">
        <v>1476</v>
      </c>
      <c r="L450" s="113" t="s">
        <v>2579</v>
      </c>
      <c r="M450" s="113" t="s">
        <v>1887</v>
      </c>
      <c r="N450" s="113" t="s">
        <v>2068</v>
      </c>
      <c r="O450" s="44">
        <v>0</v>
      </c>
    </row>
    <row r="451" spans="1:15" ht="13" customHeight="1" x14ac:dyDescent="0.15">
      <c r="A451" s="394">
        <v>450</v>
      </c>
      <c r="B451" s="395">
        <v>24</v>
      </c>
      <c r="C451" s="395" t="s">
        <v>2942</v>
      </c>
      <c r="D451" s="113" t="s">
        <v>2880</v>
      </c>
      <c r="E451" s="113" t="s">
        <v>2423</v>
      </c>
      <c r="F451" s="75">
        <v>771</v>
      </c>
      <c r="G451" s="75">
        <v>1438.511964</v>
      </c>
      <c r="H451" s="75">
        <v>2.8870543780000002</v>
      </c>
      <c r="I451" s="75">
        <v>3.1579134780000002</v>
      </c>
      <c r="J451" s="113" t="s">
        <v>2883</v>
      </c>
      <c r="K451" s="113" t="s">
        <v>1476</v>
      </c>
      <c r="L451" s="113" t="s">
        <v>2579</v>
      </c>
      <c r="M451" s="113" t="s">
        <v>2260</v>
      </c>
      <c r="N451" s="113" t="s">
        <v>2422</v>
      </c>
      <c r="O451" s="44">
        <v>0</v>
      </c>
    </row>
    <row r="452" spans="1:15" ht="13" customHeight="1" x14ac:dyDescent="0.15">
      <c r="A452" s="394">
        <v>451</v>
      </c>
      <c r="B452" s="395">
        <v>24</v>
      </c>
      <c r="C452" s="395" t="s">
        <v>2942</v>
      </c>
      <c r="D452" s="113" t="s">
        <v>2880</v>
      </c>
      <c r="E452" s="113" t="s">
        <v>1704</v>
      </c>
      <c r="F452" s="75">
        <v>14.32</v>
      </c>
      <c r="G452" s="75">
        <v>99.215999999999994</v>
      </c>
      <c r="H452" s="75">
        <v>1.1559430180000001</v>
      </c>
      <c r="I452" s="75">
        <v>1.996581714</v>
      </c>
      <c r="J452" s="113" t="s">
        <v>2883</v>
      </c>
      <c r="K452" s="113" t="s">
        <v>1476</v>
      </c>
      <c r="L452" s="113" t="s">
        <v>2579</v>
      </c>
      <c r="M452" s="113" t="s">
        <v>2713</v>
      </c>
      <c r="N452" s="113" t="s">
        <v>1885</v>
      </c>
      <c r="O452" s="44">
        <v>0</v>
      </c>
    </row>
    <row r="453" spans="1:15" ht="13" customHeight="1" x14ac:dyDescent="0.15">
      <c r="A453" s="394">
        <v>452</v>
      </c>
      <c r="B453" s="395">
        <v>24</v>
      </c>
      <c r="C453" s="395" t="s">
        <v>2942</v>
      </c>
      <c r="D453" s="113" t="s">
        <v>2880</v>
      </c>
      <c r="E453" s="113" t="s">
        <v>1762</v>
      </c>
      <c r="F453" s="75">
        <v>118.8</v>
      </c>
      <c r="G453" s="75">
        <v>182.65</v>
      </c>
      <c r="H453" s="75">
        <v>2.0748164409999998</v>
      </c>
      <c r="I453" s="75">
        <v>2.2616196770000001</v>
      </c>
      <c r="J453" s="113" t="s">
        <v>2883</v>
      </c>
      <c r="K453" s="113" t="s">
        <v>1476</v>
      </c>
      <c r="L453" s="113" t="s">
        <v>2579</v>
      </c>
      <c r="M453" s="113" t="s">
        <v>1763</v>
      </c>
      <c r="N453" s="113" t="s">
        <v>1761</v>
      </c>
      <c r="O453" s="44">
        <v>0</v>
      </c>
    </row>
    <row r="454" spans="1:15" ht="13" customHeight="1" x14ac:dyDescent="0.15">
      <c r="A454" s="394">
        <v>453</v>
      </c>
      <c r="B454" s="395">
        <v>24</v>
      </c>
      <c r="C454" s="395" t="s">
        <v>2942</v>
      </c>
      <c r="D454" s="113" t="s">
        <v>2880</v>
      </c>
      <c r="E454" s="113" t="s">
        <v>1808</v>
      </c>
      <c r="F454" s="75">
        <v>4.5</v>
      </c>
      <c r="G454" s="75">
        <v>46.760624999999997</v>
      </c>
      <c r="H454" s="75">
        <v>0.65321251400000002</v>
      </c>
      <c r="I454" s="75">
        <v>1.6698803069999999</v>
      </c>
      <c r="J454" s="113" t="s">
        <v>2883</v>
      </c>
      <c r="K454" s="113" t="s">
        <v>1476</v>
      </c>
      <c r="L454" s="113" t="s">
        <v>2579</v>
      </c>
      <c r="M454" s="113" t="s">
        <v>2713</v>
      </c>
      <c r="N454" s="113" t="s">
        <v>2576</v>
      </c>
      <c r="O454" s="44">
        <v>0</v>
      </c>
    </row>
    <row r="455" spans="1:15" ht="13" customHeight="1" x14ac:dyDescent="0.15">
      <c r="A455" s="394">
        <v>454</v>
      </c>
      <c r="B455" s="395">
        <v>24</v>
      </c>
      <c r="C455" s="395" t="s">
        <v>2942</v>
      </c>
      <c r="D455" s="113" t="s">
        <v>2880</v>
      </c>
      <c r="E455" s="113" t="s">
        <v>1809</v>
      </c>
      <c r="F455" s="75">
        <v>5.73</v>
      </c>
      <c r="G455" s="75">
        <v>79.75</v>
      </c>
      <c r="H455" s="75">
        <v>0.75815462199999994</v>
      </c>
      <c r="I455" s="75">
        <v>1.9017306919999999</v>
      </c>
      <c r="J455" s="113" t="s">
        <v>2883</v>
      </c>
      <c r="K455" s="113" t="s">
        <v>1476</v>
      </c>
      <c r="L455" s="113" t="s">
        <v>2579</v>
      </c>
      <c r="M455" s="113" t="s">
        <v>2713</v>
      </c>
      <c r="N455" s="113" t="s">
        <v>2576</v>
      </c>
      <c r="O455" s="44">
        <v>0</v>
      </c>
    </row>
    <row r="456" spans="1:15" ht="13" customHeight="1" x14ac:dyDescent="0.15">
      <c r="A456" s="394">
        <v>455</v>
      </c>
      <c r="B456" s="395">
        <v>24</v>
      </c>
      <c r="C456" s="395" t="s">
        <v>2942</v>
      </c>
      <c r="D456" s="113" t="s">
        <v>2880</v>
      </c>
      <c r="E456" s="113" t="s">
        <v>1678</v>
      </c>
      <c r="F456" s="75">
        <v>76.599999999999994</v>
      </c>
      <c r="G456" s="75">
        <v>207.66878890000001</v>
      </c>
      <c r="H456" s="75">
        <v>1.88422877</v>
      </c>
      <c r="I456" s="75">
        <v>2.31737123</v>
      </c>
      <c r="J456" s="113" t="s">
        <v>2883</v>
      </c>
      <c r="K456" s="113" t="s">
        <v>1476</v>
      </c>
      <c r="L456" s="113" t="s">
        <v>2579</v>
      </c>
      <c r="M456" s="113" t="s">
        <v>1763</v>
      </c>
      <c r="N456" s="113" t="s">
        <v>1677</v>
      </c>
      <c r="O456" s="44">
        <v>0</v>
      </c>
    </row>
    <row r="457" spans="1:15" ht="13" customHeight="1" x14ac:dyDescent="0.15">
      <c r="A457" s="394">
        <v>456</v>
      </c>
      <c r="B457" s="395">
        <v>24</v>
      </c>
      <c r="C457" s="395" t="s">
        <v>2942</v>
      </c>
      <c r="D457" s="113" t="s">
        <v>2880</v>
      </c>
      <c r="E457" s="113" t="s">
        <v>1546</v>
      </c>
      <c r="F457" s="75">
        <v>868</v>
      </c>
      <c r="G457" s="75">
        <v>4577.34375</v>
      </c>
      <c r="H457" s="75">
        <v>2.9385197249999999</v>
      </c>
      <c r="I457" s="75">
        <v>3.6606135279999998</v>
      </c>
      <c r="J457" s="113" t="s">
        <v>2883</v>
      </c>
      <c r="K457" s="113" t="s">
        <v>1476</v>
      </c>
      <c r="L457" s="113" t="s">
        <v>2579</v>
      </c>
      <c r="M457" s="113" t="s">
        <v>1887</v>
      </c>
      <c r="N457" s="113" t="s">
        <v>1545</v>
      </c>
      <c r="O457" s="44">
        <v>0</v>
      </c>
    </row>
    <row r="458" spans="1:15" ht="13" customHeight="1" x14ac:dyDescent="0.15">
      <c r="A458" s="394">
        <v>457</v>
      </c>
      <c r="B458" s="395">
        <v>24</v>
      </c>
      <c r="C458" s="395">
        <v>29</v>
      </c>
      <c r="D458" s="113" t="s">
        <v>2880</v>
      </c>
      <c r="E458" s="113" t="s">
        <v>2923</v>
      </c>
      <c r="F458" s="75">
        <v>1540.9906370000001</v>
      </c>
      <c r="G458" s="75">
        <v>3374.7694950300001</v>
      </c>
      <c r="H458" s="75">
        <v>3.1878000000000002</v>
      </c>
      <c r="I458" s="75">
        <v>3.528244114809941</v>
      </c>
      <c r="J458" s="113" t="s">
        <v>2818</v>
      </c>
      <c r="K458" s="113" t="s">
        <v>1476</v>
      </c>
      <c r="L458" s="113" t="s">
        <v>2819</v>
      </c>
      <c r="M458" s="113" t="s">
        <v>2820</v>
      </c>
      <c r="N458" s="113" t="s">
        <v>2922</v>
      </c>
      <c r="O458" s="44">
        <v>5</v>
      </c>
    </row>
    <row r="459" spans="1:15" ht="13" customHeight="1" x14ac:dyDescent="0.15">
      <c r="A459" s="394">
        <v>458</v>
      </c>
      <c r="B459" s="395">
        <v>24</v>
      </c>
      <c r="C459" s="395">
        <v>29</v>
      </c>
      <c r="D459" s="113" t="s">
        <v>2880</v>
      </c>
      <c r="E459" s="113" t="s">
        <v>2923</v>
      </c>
      <c r="F459" s="75">
        <v>1540.9906370000001</v>
      </c>
      <c r="G459" s="75">
        <v>2219.02651728</v>
      </c>
      <c r="H459" s="75">
        <v>3.1878000000000002</v>
      </c>
      <c r="I459" s="75">
        <v>3.3461624920650723</v>
      </c>
      <c r="J459" s="113" t="s">
        <v>2368</v>
      </c>
      <c r="K459" s="113" t="s">
        <v>1476</v>
      </c>
      <c r="L459" s="113" t="s">
        <v>2819</v>
      </c>
      <c r="M459" s="113" t="s">
        <v>2820</v>
      </c>
      <c r="N459" s="113" t="s">
        <v>2922</v>
      </c>
      <c r="O459" s="44">
        <v>5</v>
      </c>
    </row>
    <row r="460" spans="1:15" ht="13" customHeight="1" x14ac:dyDescent="0.15">
      <c r="A460" s="394">
        <v>459</v>
      </c>
      <c r="B460" s="395">
        <v>24</v>
      </c>
      <c r="C460" s="395">
        <v>29</v>
      </c>
      <c r="D460" s="113" t="s">
        <v>2880</v>
      </c>
      <c r="E460" s="113" t="s">
        <v>2923</v>
      </c>
      <c r="F460" s="75">
        <v>1540.9906370000001</v>
      </c>
      <c r="G460" s="75">
        <v>2619.6840829000002</v>
      </c>
      <c r="H460" s="75">
        <v>3.1878000000000002</v>
      </c>
      <c r="I460" s="75">
        <v>3.4182489213480967</v>
      </c>
      <c r="J460" s="113" t="s">
        <v>2901</v>
      </c>
      <c r="K460" s="113" t="s">
        <v>1476</v>
      </c>
      <c r="L460" s="113" t="s">
        <v>2819</v>
      </c>
      <c r="M460" s="113" t="s">
        <v>2820</v>
      </c>
      <c r="N460" s="113" t="s">
        <v>2922</v>
      </c>
      <c r="O460" s="44">
        <v>5</v>
      </c>
    </row>
    <row r="461" spans="1:15" ht="13" customHeight="1" x14ac:dyDescent="0.15">
      <c r="A461" s="394">
        <v>460</v>
      </c>
      <c r="B461" s="395">
        <v>24</v>
      </c>
      <c r="C461" s="395">
        <v>29</v>
      </c>
      <c r="D461" s="113" t="s">
        <v>2880</v>
      </c>
      <c r="E461" s="113" t="s">
        <v>2923</v>
      </c>
      <c r="F461" s="75">
        <v>1500</v>
      </c>
      <c r="G461" s="75">
        <v>3321.9406319999998</v>
      </c>
      <c r="H461" s="75">
        <v>3.1760912590000001</v>
      </c>
      <c r="I461" s="75">
        <v>3.5213918670000002</v>
      </c>
      <c r="J461" s="113" t="s">
        <v>2883</v>
      </c>
      <c r="K461" s="113" t="s">
        <v>1476</v>
      </c>
      <c r="L461" s="113" t="s">
        <v>2819</v>
      </c>
      <c r="M461" s="113" t="s">
        <v>2820</v>
      </c>
      <c r="N461" s="113" t="s">
        <v>2922</v>
      </c>
      <c r="O461" s="44">
        <v>3</v>
      </c>
    </row>
    <row r="462" spans="1:15" ht="13" customHeight="1" x14ac:dyDescent="0.15">
      <c r="A462" s="394">
        <v>461</v>
      </c>
      <c r="B462" s="395">
        <v>24</v>
      </c>
      <c r="C462" s="395">
        <v>29</v>
      </c>
      <c r="D462" s="113" t="s">
        <v>2880</v>
      </c>
      <c r="E462" s="113" t="s">
        <v>2923</v>
      </c>
      <c r="F462" s="75">
        <v>1600</v>
      </c>
      <c r="G462" s="75">
        <v>400</v>
      </c>
      <c r="H462" s="75">
        <v>3.204119983</v>
      </c>
      <c r="I462" s="75">
        <v>2.602059991</v>
      </c>
      <c r="J462" s="113" t="s">
        <v>2794</v>
      </c>
      <c r="K462" s="113" t="s">
        <v>1476</v>
      </c>
      <c r="L462" s="113" t="s">
        <v>2819</v>
      </c>
      <c r="M462" s="113" t="s">
        <v>2820</v>
      </c>
      <c r="N462" s="113" t="s">
        <v>2922</v>
      </c>
      <c r="O462" s="44">
        <v>3</v>
      </c>
    </row>
    <row r="463" spans="1:15" ht="13" customHeight="1" x14ac:dyDescent="0.15">
      <c r="A463" s="394">
        <v>462</v>
      </c>
      <c r="B463" s="395">
        <v>24</v>
      </c>
      <c r="C463" s="395">
        <v>29</v>
      </c>
      <c r="D463" s="113" t="s">
        <v>2880</v>
      </c>
      <c r="E463" s="113" t="s">
        <v>2369</v>
      </c>
      <c r="F463" s="75">
        <v>3740</v>
      </c>
      <c r="G463" s="75">
        <v>4025.1120000000001</v>
      </c>
      <c r="H463" s="75">
        <v>3.5728716020000002</v>
      </c>
      <c r="I463" s="75">
        <v>3.6047779690000001</v>
      </c>
      <c r="J463" s="113" t="s">
        <v>2883</v>
      </c>
      <c r="K463" s="113" t="s">
        <v>1476</v>
      </c>
      <c r="L463" s="113" t="s">
        <v>2819</v>
      </c>
      <c r="M463" s="113" t="s">
        <v>2820</v>
      </c>
      <c r="N463" s="113" t="s">
        <v>2922</v>
      </c>
      <c r="O463" s="44">
        <v>2</v>
      </c>
    </row>
    <row r="464" spans="1:15" ht="13" customHeight="1" x14ac:dyDescent="0.15">
      <c r="A464" s="394">
        <v>463</v>
      </c>
      <c r="B464" s="395">
        <v>24</v>
      </c>
      <c r="C464" s="395">
        <v>29</v>
      </c>
      <c r="D464" s="113" t="s">
        <v>2880</v>
      </c>
      <c r="E464" s="113" t="s">
        <v>2369</v>
      </c>
      <c r="F464" s="75">
        <v>3750</v>
      </c>
      <c r="G464" s="75">
        <v>937.5</v>
      </c>
      <c r="H464" s="75">
        <v>3.5740312680000001</v>
      </c>
      <c r="I464" s="75">
        <v>2.9719712760000001</v>
      </c>
      <c r="J464" s="113" t="s">
        <v>2794</v>
      </c>
      <c r="K464" s="113" t="s">
        <v>1476</v>
      </c>
      <c r="L464" s="113" t="s">
        <v>2819</v>
      </c>
      <c r="M464" s="113" t="s">
        <v>2820</v>
      </c>
      <c r="N464" s="113" t="s">
        <v>2922</v>
      </c>
      <c r="O464" s="44">
        <v>2</v>
      </c>
    </row>
    <row r="465" spans="1:15" ht="13" customHeight="1" x14ac:dyDescent="0.15">
      <c r="A465" s="394">
        <v>464</v>
      </c>
      <c r="B465" s="395">
        <v>24</v>
      </c>
      <c r="C465" s="395">
        <v>29</v>
      </c>
      <c r="D465" s="113" t="s">
        <v>2880</v>
      </c>
      <c r="E465" s="113" t="s">
        <v>2529</v>
      </c>
      <c r="F465" s="75">
        <v>3048.5</v>
      </c>
      <c r="G465" s="75">
        <v>4026.44616</v>
      </c>
      <c r="H465" s="75">
        <v>3.4840861990000001</v>
      </c>
      <c r="I465" s="75">
        <v>3.604921896</v>
      </c>
      <c r="J465" s="113" t="s">
        <v>2883</v>
      </c>
      <c r="K465" s="113" t="s">
        <v>1476</v>
      </c>
      <c r="L465" s="113" t="s">
        <v>2819</v>
      </c>
      <c r="M465" s="113" t="s">
        <v>2820</v>
      </c>
      <c r="N465" s="113" t="s">
        <v>2922</v>
      </c>
      <c r="O465" s="44">
        <v>2</v>
      </c>
    </row>
    <row r="466" spans="1:15" ht="13" customHeight="1" x14ac:dyDescent="0.15">
      <c r="A466" s="394">
        <v>465</v>
      </c>
      <c r="B466" s="395">
        <v>24</v>
      </c>
      <c r="C466" s="395">
        <v>29</v>
      </c>
      <c r="D466" s="113" t="s">
        <v>2880</v>
      </c>
      <c r="E466" s="113" t="s">
        <v>2529</v>
      </c>
      <c r="F466" s="75">
        <v>2988</v>
      </c>
      <c r="G466" s="75">
        <v>1284.8399999999999</v>
      </c>
      <c r="H466" s="75">
        <v>3.4753805930000001</v>
      </c>
      <c r="I466" s="75">
        <v>3.1088490489999998</v>
      </c>
      <c r="J466" s="113" t="s">
        <v>2794</v>
      </c>
      <c r="K466" s="113" t="s">
        <v>1476</v>
      </c>
      <c r="L466" s="113" t="s">
        <v>2819</v>
      </c>
      <c r="M466" s="113" t="s">
        <v>2820</v>
      </c>
      <c r="N466" s="113" t="s">
        <v>2922</v>
      </c>
      <c r="O466" s="44">
        <v>2</v>
      </c>
    </row>
    <row r="467" spans="1:15" ht="13" customHeight="1" x14ac:dyDescent="0.15">
      <c r="A467" s="394">
        <v>466</v>
      </c>
      <c r="B467" s="395">
        <v>24</v>
      </c>
      <c r="C467" s="395">
        <v>29</v>
      </c>
      <c r="D467" s="113" t="s">
        <v>2880</v>
      </c>
      <c r="E467" s="113" t="s">
        <v>2662</v>
      </c>
      <c r="F467" s="75">
        <v>1717.51287</v>
      </c>
      <c r="G467" s="75">
        <v>3538.0765122000003</v>
      </c>
      <c r="H467" s="75">
        <v>3.2349000000000001</v>
      </c>
      <c r="I467" s="75">
        <v>3.5487672204524388</v>
      </c>
      <c r="J467" s="113" t="s">
        <v>2796</v>
      </c>
      <c r="K467" s="113" t="s">
        <v>1476</v>
      </c>
      <c r="L467" s="113" t="s">
        <v>2819</v>
      </c>
      <c r="M467" s="113" t="s">
        <v>2820</v>
      </c>
      <c r="N467" s="113" t="s">
        <v>2661</v>
      </c>
      <c r="O467" s="44">
        <v>5</v>
      </c>
    </row>
    <row r="468" spans="1:15" ht="13" customHeight="1" x14ac:dyDescent="0.15">
      <c r="A468" s="394">
        <v>467</v>
      </c>
      <c r="B468" s="395">
        <v>24</v>
      </c>
      <c r="C468" s="395">
        <v>29</v>
      </c>
      <c r="D468" s="113" t="s">
        <v>2880</v>
      </c>
      <c r="E468" s="113" t="s">
        <v>2662</v>
      </c>
      <c r="F468" s="75">
        <v>1717.51287</v>
      </c>
      <c r="G468" s="75">
        <v>4293.7821750000003</v>
      </c>
      <c r="H468" s="75">
        <v>3.2349000000000001</v>
      </c>
      <c r="I468" s="75">
        <v>3.632840008755323</v>
      </c>
      <c r="J468" s="113" t="s">
        <v>2664</v>
      </c>
      <c r="K468" s="113" t="s">
        <v>1476</v>
      </c>
      <c r="L468" s="113" t="s">
        <v>2819</v>
      </c>
      <c r="M468" s="113" t="s">
        <v>2820</v>
      </c>
      <c r="N468" s="113" t="s">
        <v>2661</v>
      </c>
      <c r="O468" s="44">
        <v>5</v>
      </c>
    </row>
    <row r="469" spans="1:15" ht="13" customHeight="1" x14ac:dyDescent="0.15">
      <c r="A469" s="394">
        <v>468</v>
      </c>
      <c r="B469" s="395">
        <v>24</v>
      </c>
      <c r="C469" s="395">
        <v>29</v>
      </c>
      <c r="D469" s="113" t="s">
        <v>2880</v>
      </c>
      <c r="E469" s="113" t="s">
        <v>2662</v>
      </c>
      <c r="F469" s="75">
        <v>1717.51287</v>
      </c>
      <c r="G469" s="75">
        <v>3538.0765122000003</v>
      </c>
      <c r="H469" s="75">
        <v>3.2349000000000001</v>
      </c>
      <c r="I469" s="75">
        <v>3.5487672204524388</v>
      </c>
      <c r="J469" s="113" t="s">
        <v>2665</v>
      </c>
      <c r="K469" s="113" t="s">
        <v>1476</v>
      </c>
      <c r="L469" s="113" t="s">
        <v>2819</v>
      </c>
      <c r="M469" s="113" t="s">
        <v>2820</v>
      </c>
      <c r="N469" s="113" t="s">
        <v>2661</v>
      </c>
      <c r="O469" s="44">
        <v>5</v>
      </c>
    </row>
    <row r="470" spans="1:15" ht="13" customHeight="1" x14ac:dyDescent="0.15">
      <c r="A470" s="394">
        <v>469</v>
      </c>
      <c r="B470" s="395">
        <v>24</v>
      </c>
      <c r="C470" s="395">
        <v>29</v>
      </c>
      <c r="D470" s="113" t="s">
        <v>2880</v>
      </c>
      <c r="E470" s="113" t="s">
        <v>2662</v>
      </c>
      <c r="F470" s="75">
        <v>1550</v>
      </c>
      <c r="G470" s="75">
        <v>5131.9727339999999</v>
      </c>
      <c r="H470" s="75">
        <v>3.190331698</v>
      </c>
      <c r="I470" s="75">
        <v>3.7102843399999998</v>
      </c>
      <c r="J470" s="113" t="s">
        <v>2883</v>
      </c>
      <c r="K470" s="113" t="s">
        <v>1476</v>
      </c>
      <c r="L470" s="113" t="s">
        <v>2819</v>
      </c>
      <c r="M470" s="113" t="s">
        <v>2820</v>
      </c>
      <c r="N470" s="113" t="s">
        <v>2661</v>
      </c>
      <c r="O470" s="44">
        <v>3</v>
      </c>
    </row>
    <row r="471" spans="1:15" ht="13" customHeight="1" x14ac:dyDescent="0.15">
      <c r="A471" s="394">
        <v>470</v>
      </c>
      <c r="B471" s="395">
        <v>24</v>
      </c>
      <c r="C471" s="395">
        <v>29</v>
      </c>
      <c r="D471" s="113" t="s">
        <v>2880</v>
      </c>
      <c r="E471" s="113" t="s">
        <v>2662</v>
      </c>
      <c r="F471" s="75">
        <v>1439</v>
      </c>
      <c r="G471" s="75">
        <v>417.31</v>
      </c>
      <c r="H471" s="75">
        <v>3.1580607939999998</v>
      </c>
      <c r="I471" s="75">
        <v>2.620458792</v>
      </c>
      <c r="J471" s="113" t="s">
        <v>2794</v>
      </c>
      <c r="K471" s="113" t="s">
        <v>1476</v>
      </c>
      <c r="L471" s="113" t="s">
        <v>2819</v>
      </c>
      <c r="M471" s="113" t="s">
        <v>2820</v>
      </c>
      <c r="N471" s="113" t="s">
        <v>2661</v>
      </c>
      <c r="O471" s="44">
        <v>3</v>
      </c>
    </row>
    <row r="472" spans="1:15" ht="13" customHeight="1" x14ac:dyDescent="0.15">
      <c r="A472" s="394">
        <v>471</v>
      </c>
      <c r="B472" s="395">
        <v>24</v>
      </c>
      <c r="C472" s="395">
        <v>29</v>
      </c>
      <c r="D472" s="113" t="s">
        <v>2880</v>
      </c>
      <c r="E472" s="113" t="s">
        <v>2736</v>
      </c>
      <c r="F472" s="75">
        <v>1102.5</v>
      </c>
      <c r="G472" s="75">
        <v>2359.984528</v>
      </c>
      <c r="H472" s="75">
        <v>3.042378598</v>
      </c>
      <c r="I472" s="75">
        <v>3.372909156</v>
      </c>
      <c r="J472" s="113" t="s">
        <v>2883</v>
      </c>
      <c r="K472" s="113" t="s">
        <v>1476</v>
      </c>
      <c r="L472" s="113" t="s">
        <v>2819</v>
      </c>
      <c r="M472" s="113" t="s">
        <v>2737</v>
      </c>
      <c r="N472" s="113" t="s">
        <v>2735</v>
      </c>
      <c r="O472" s="44">
        <v>2</v>
      </c>
    </row>
    <row r="473" spans="1:15" ht="13" customHeight="1" x14ac:dyDescent="0.15">
      <c r="A473" s="394">
        <v>472</v>
      </c>
      <c r="B473" s="395">
        <v>24</v>
      </c>
      <c r="C473" s="395">
        <v>29</v>
      </c>
      <c r="D473" s="113" t="s">
        <v>2880</v>
      </c>
      <c r="E473" s="113" t="s">
        <v>2736</v>
      </c>
      <c r="F473" s="75">
        <v>1015</v>
      </c>
      <c r="G473" s="75">
        <v>4790.8</v>
      </c>
      <c r="H473" s="75">
        <v>3.006466042</v>
      </c>
      <c r="I473" s="75">
        <v>3.6804080410000002</v>
      </c>
      <c r="J473" s="113" t="s">
        <v>2776</v>
      </c>
      <c r="K473" s="113" t="s">
        <v>1476</v>
      </c>
      <c r="L473" s="113" t="s">
        <v>2819</v>
      </c>
      <c r="M473" s="113" t="s">
        <v>2820</v>
      </c>
      <c r="N473" s="113" t="s">
        <v>2735</v>
      </c>
      <c r="O473" s="44">
        <v>2</v>
      </c>
    </row>
    <row r="474" spans="1:15" ht="13" customHeight="1" x14ac:dyDescent="0.15">
      <c r="A474" s="394">
        <v>473</v>
      </c>
      <c r="B474" s="395">
        <v>24</v>
      </c>
      <c r="C474" s="395">
        <v>29</v>
      </c>
      <c r="D474" s="113" t="s">
        <v>2880</v>
      </c>
      <c r="E474" s="113" t="s">
        <v>2256</v>
      </c>
      <c r="F474" s="75">
        <v>3759.666667</v>
      </c>
      <c r="G474" s="75">
        <v>24255</v>
      </c>
      <c r="H474" s="75">
        <v>3.575149342</v>
      </c>
      <c r="I474" s="75">
        <v>4.3848012790000004</v>
      </c>
      <c r="J474" s="113" t="s">
        <v>2883</v>
      </c>
      <c r="K474" s="113" t="s">
        <v>1476</v>
      </c>
      <c r="L474" s="113" t="s">
        <v>2819</v>
      </c>
      <c r="M474" s="113" t="s">
        <v>2820</v>
      </c>
      <c r="N474" s="113" t="s">
        <v>2922</v>
      </c>
      <c r="O474" s="44">
        <v>0</v>
      </c>
    </row>
    <row r="475" spans="1:15" ht="13" customHeight="1" x14ac:dyDescent="0.15">
      <c r="A475" s="394">
        <v>474</v>
      </c>
      <c r="B475" s="395">
        <v>24</v>
      </c>
      <c r="C475" s="395">
        <v>29</v>
      </c>
      <c r="D475" s="113" t="s">
        <v>2880</v>
      </c>
      <c r="E475" s="113" t="s">
        <v>2257</v>
      </c>
      <c r="F475" s="75">
        <v>3237.4271159999998</v>
      </c>
      <c r="G475" s="75">
        <v>4467.6494200799998</v>
      </c>
      <c r="H475" s="75">
        <v>3.5102000000000002</v>
      </c>
      <c r="I475" s="75">
        <v>3.6500790863553112</v>
      </c>
      <c r="J475" s="113" t="s">
        <v>2901</v>
      </c>
      <c r="K475" s="113" t="s">
        <v>1476</v>
      </c>
      <c r="L475" s="113" t="s">
        <v>2819</v>
      </c>
      <c r="M475" s="113" t="s">
        <v>2820</v>
      </c>
      <c r="N475" s="113" t="s">
        <v>2922</v>
      </c>
      <c r="O475" s="44">
        <v>0</v>
      </c>
    </row>
    <row r="476" spans="1:15" ht="13" customHeight="1" x14ac:dyDescent="0.15">
      <c r="A476" s="394">
        <v>475</v>
      </c>
      <c r="B476" s="395">
        <v>24</v>
      </c>
      <c r="C476" s="395">
        <v>29</v>
      </c>
      <c r="D476" s="113" t="s">
        <v>2880</v>
      </c>
      <c r="E476" s="113" t="s">
        <v>2258</v>
      </c>
      <c r="F476" s="75">
        <v>2100</v>
      </c>
      <c r="G476" s="75">
        <v>13970.295239999999</v>
      </c>
      <c r="H476" s="75">
        <v>3.322219295</v>
      </c>
      <c r="I476" s="75">
        <v>4.1452055840000002</v>
      </c>
      <c r="J476" s="113" t="s">
        <v>2883</v>
      </c>
      <c r="K476" s="113" t="s">
        <v>1476</v>
      </c>
      <c r="L476" s="113" t="s">
        <v>2819</v>
      </c>
      <c r="M476" s="113" t="s">
        <v>2820</v>
      </c>
      <c r="N476" s="113" t="s">
        <v>2922</v>
      </c>
      <c r="O476" s="44">
        <v>0</v>
      </c>
    </row>
    <row r="477" spans="1:15" ht="13" customHeight="1" x14ac:dyDescent="0.15">
      <c r="A477" s="394">
        <v>476</v>
      </c>
      <c r="B477" s="395">
        <v>24</v>
      </c>
      <c r="C477" s="395">
        <v>29</v>
      </c>
      <c r="D477" s="113" t="s">
        <v>2880</v>
      </c>
      <c r="E477" s="113" t="s">
        <v>2259</v>
      </c>
      <c r="F477" s="75">
        <v>2197.7777780000001</v>
      </c>
      <c r="G477" s="75">
        <v>7978.5732099999996</v>
      </c>
      <c r="H477" s="75">
        <v>3.3419837779999999</v>
      </c>
      <c r="I477" s="75">
        <v>3.9019252340000001</v>
      </c>
      <c r="J477" s="113" t="s">
        <v>2883</v>
      </c>
      <c r="K477" s="113" t="s">
        <v>1476</v>
      </c>
      <c r="L477" s="113" t="s">
        <v>2819</v>
      </c>
      <c r="M477" s="113" t="s">
        <v>2820</v>
      </c>
      <c r="N477" s="113" t="s">
        <v>2922</v>
      </c>
      <c r="O477" s="44">
        <v>0</v>
      </c>
    </row>
    <row r="478" spans="1:15" ht="13" customHeight="1" x14ac:dyDescent="0.15">
      <c r="A478" s="394">
        <v>477</v>
      </c>
      <c r="B478" s="395">
        <v>24</v>
      </c>
      <c r="C478" s="395">
        <v>29</v>
      </c>
      <c r="D478" s="113" t="s">
        <v>2880</v>
      </c>
      <c r="E478" s="113" t="s">
        <v>2092</v>
      </c>
      <c r="F478" s="75">
        <v>2750</v>
      </c>
      <c r="G478" s="75">
        <v>1127.5</v>
      </c>
      <c r="H478" s="75">
        <v>3.439332694</v>
      </c>
      <c r="I478" s="75">
        <v>3.0521165510000001</v>
      </c>
      <c r="J478" s="113" t="s">
        <v>2776</v>
      </c>
      <c r="K478" s="113" t="s">
        <v>1476</v>
      </c>
      <c r="L478" s="113" t="s">
        <v>2819</v>
      </c>
      <c r="M478" s="113" t="s">
        <v>2820</v>
      </c>
      <c r="N478" s="113" t="s">
        <v>2922</v>
      </c>
      <c r="O478" s="44">
        <v>0</v>
      </c>
    </row>
    <row r="479" spans="1:15" ht="13" customHeight="1" x14ac:dyDescent="0.15">
      <c r="A479" s="394">
        <v>478</v>
      </c>
      <c r="B479" s="395">
        <v>24</v>
      </c>
      <c r="C479" s="395">
        <v>29</v>
      </c>
      <c r="D479" s="113" t="s">
        <v>2880</v>
      </c>
      <c r="E479" s="113" t="s">
        <v>2093</v>
      </c>
      <c r="F479" s="75">
        <v>4506.3333329999996</v>
      </c>
      <c r="G479" s="75">
        <v>12864.6</v>
      </c>
      <c r="H479" s="75">
        <v>3.6538233130000002</v>
      </c>
      <c r="I479" s="75">
        <v>4.109396287</v>
      </c>
      <c r="J479" s="113" t="s">
        <v>2883</v>
      </c>
      <c r="K479" s="113" t="s">
        <v>1476</v>
      </c>
      <c r="L479" s="113" t="s">
        <v>2819</v>
      </c>
      <c r="M479" s="113" t="s">
        <v>2820</v>
      </c>
      <c r="N479" s="113" t="s">
        <v>2922</v>
      </c>
      <c r="O479" s="44">
        <v>0</v>
      </c>
    </row>
    <row r="480" spans="1:15" ht="13" customHeight="1" x14ac:dyDescent="0.15">
      <c r="A480" s="394">
        <v>479</v>
      </c>
      <c r="B480" s="395">
        <v>24</v>
      </c>
      <c r="C480" s="395">
        <v>29</v>
      </c>
      <c r="D480" s="113" t="s">
        <v>2880</v>
      </c>
      <c r="E480" s="113" t="s">
        <v>2094</v>
      </c>
      <c r="F480" s="75">
        <v>2550</v>
      </c>
      <c r="G480" s="75">
        <v>8910.0229170000002</v>
      </c>
      <c r="H480" s="75">
        <v>3.4065401799999999</v>
      </c>
      <c r="I480" s="75">
        <v>3.949878821</v>
      </c>
      <c r="J480" s="113" t="s">
        <v>2883</v>
      </c>
      <c r="K480" s="113" t="s">
        <v>1476</v>
      </c>
      <c r="L480" s="113" t="s">
        <v>2819</v>
      </c>
      <c r="M480" s="113" t="s">
        <v>2820</v>
      </c>
      <c r="N480" s="113" t="s">
        <v>2922</v>
      </c>
      <c r="O480" s="44">
        <v>0</v>
      </c>
    </row>
    <row r="481" spans="1:16" ht="13" customHeight="1" x14ac:dyDescent="0.15">
      <c r="A481" s="394">
        <v>480</v>
      </c>
      <c r="B481" s="395">
        <v>24</v>
      </c>
      <c r="C481" s="395">
        <v>29</v>
      </c>
      <c r="D481" s="113" t="s">
        <v>2880</v>
      </c>
      <c r="E481" s="113" t="s">
        <v>1751</v>
      </c>
      <c r="F481" s="75">
        <v>136.5</v>
      </c>
      <c r="G481" s="75">
        <v>509.63243540000002</v>
      </c>
      <c r="H481" s="75">
        <v>2.1351326510000002</v>
      </c>
      <c r="I481" s="75">
        <v>2.707257061</v>
      </c>
      <c r="J481" s="113" t="s">
        <v>2883</v>
      </c>
      <c r="K481" s="113" t="s">
        <v>1476</v>
      </c>
      <c r="L481" s="113" t="s">
        <v>2819</v>
      </c>
      <c r="M481" s="113" t="s">
        <v>1752</v>
      </c>
      <c r="N481" s="113" t="s">
        <v>1750</v>
      </c>
      <c r="O481" s="44">
        <v>0</v>
      </c>
    </row>
    <row r="482" spans="1:16" ht="13" customHeight="1" x14ac:dyDescent="0.15">
      <c r="A482" s="394">
        <v>481</v>
      </c>
      <c r="B482" s="395">
        <v>24</v>
      </c>
      <c r="C482" s="395">
        <v>29</v>
      </c>
      <c r="D482" s="113" t="s">
        <v>2880</v>
      </c>
      <c r="E482" s="113" t="s">
        <v>1588</v>
      </c>
      <c r="F482" s="75">
        <v>250</v>
      </c>
      <c r="G482" s="75">
        <v>1384.7860000000001</v>
      </c>
      <c r="H482" s="75">
        <v>2.397940009</v>
      </c>
      <c r="I482" s="75">
        <v>3.141382664</v>
      </c>
      <c r="J482" s="113" t="s">
        <v>2883</v>
      </c>
      <c r="K482" s="113" t="s">
        <v>1476</v>
      </c>
      <c r="L482" s="113" t="s">
        <v>2819</v>
      </c>
      <c r="M482" s="113" t="s">
        <v>1752</v>
      </c>
      <c r="N482" s="113" t="s">
        <v>1750</v>
      </c>
      <c r="O482" s="44">
        <v>0</v>
      </c>
    </row>
    <row r="483" spans="1:16" ht="13" customHeight="1" x14ac:dyDescent="0.15">
      <c r="A483" s="394">
        <v>482</v>
      </c>
      <c r="B483" s="395">
        <v>24</v>
      </c>
      <c r="C483" s="395">
        <v>29</v>
      </c>
      <c r="D483" s="113" t="s">
        <v>2880</v>
      </c>
      <c r="E483" s="113" t="s">
        <v>1509</v>
      </c>
      <c r="F483" s="75">
        <v>2200</v>
      </c>
      <c r="G483" s="75">
        <v>1622.81</v>
      </c>
      <c r="H483" s="75">
        <v>3.342422681</v>
      </c>
      <c r="I483" s="75">
        <v>3.2102676749999999</v>
      </c>
      <c r="J483" s="113" t="s">
        <v>2883</v>
      </c>
      <c r="K483" s="113" t="s">
        <v>1476</v>
      </c>
      <c r="L483" s="113" t="s">
        <v>2819</v>
      </c>
      <c r="M483" s="113" t="s">
        <v>2737</v>
      </c>
      <c r="N483" s="113" t="s">
        <v>2735</v>
      </c>
      <c r="O483" s="44">
        <v>0</v>
      </c>
    </row>
    <row r="484" spans="1:16" ht="13" customHeight="1" x14ac:dyDescent="0.15">
      <c r="A484" s="394">
        <v>483</v>
      </c>
      <c r="B484" s="395">
        <v>24</v>
      </c>
      <c r="C484" s="395">
        <v>29</v>
      </c>
      <c r="D484" s="113" t="s">
        <v>2880</v>
      </c>
      <c r="E484" s="113" t="s">
        <v>1510</v>
      </c>
      <c r="F484" s="75">
        <v>965</v>
      </c>
      <c r="G484" s="75">
        <v>1215.9000000000001</v>
      </c>
      <c r="H484" s="75">
        <v>2.9845273130000001</v>
      </c>
      <c r="I484" s="75">
        <v>3.0848978580000002</v>
      </c>
      <c r="J484" s="113" t="s">
        <v>2776</v>
      </c>
      <c r="K484" s="113" t="s">
        <v>1476</v>
      </c>
      <c r="L484" s="113" t="s">
        <v>2819</v>
      </c>
      <c r="M484" s="113" t="s">
        <v>2820</v>
      </c>
      <c r="N484" s="113" t="s">
        <v>2735</v>
      </c>
      <c r="O484" s="44">
        <v>0</v>
      </c>
    </row>
    <row r="485" spans="1:16" ht="13" customHeight="1" x14ac:dyDescent="0.15">
      <c r="A485" s="394">
        <v>484</v>
      </c>
      <c r="B485" s="395">
        <v>24</v>
      </c>
      <c r="C485" s="395" t="s">
        <v>2942</v>
      </c>
      <c r="D485" s="113" t="s">
        <v>2880</v>
      </c>
      <c r="E485" s="113" t="s">
        <v>1890</v>
      </c>
      <c r="F485" s="75">
        <v>60</v>
      </c>
      <c r="G485" s="75">
        <v>219</v>
      </c>
      <c r="H485" s="75">
        <v>1.7781512500000001</v>
      </c>
      <c r="I485" s="75">
        <v>2.3404441149999999</v>
      </c>
      <c r="J485" s="113" t="s">
        <v>2764</v>
      </c>
      <c r="K485" s="113" t="s">
        <v>1476</v>
      </c>
      <c r="L485" s="113" t="s">
        <v>2069</v>
      </c>
      <c r="M485" s="113" t="s">
        <v>2070</v>
      </c>
      <c r="N485" s="113" t="s">
        <v>107</v>
      </c>
      <c r="O485" s="44">
        <v>0</v>
      </c>
    </row>
    <row r="486" spans="1:16" ht="13" customHeight="1" x14ac:dyDescent="0.15">
      <c r="A486" s="394">
        <v>485</v>
      </c>
      <c r="B486" s="395">
        <v>24</v>
      </c>
      <c r="C486" s="395" t="s">
        <v>2942</v>
      </c>
      <c r="D486" s="113" t="s">
        <v>2880</v>
      </c>
      <c r="E486" s="113" t="s">
        <v>2808</v>
      </c>
      <c r="F486" s="75">
        <v>1306.1708880000001</v>
      </c>
      <c r="G486" s="75">
        <v>7667.223112560001</v>
      </c>
      <c r="H486" s="75">
        <v>3.1160000000000001</v>
      </c>
      <c r="I486" s="75">
        <v>3.8846381012037781</v>
      </c>
      <c r="J486" s="113" t="s">
        <v>2767</v>
      </c>
      <c r="K486" s="113" t="s">
        <v>1476</v>
      </c>
      <c r="L486" s="113" t="s">
        <v>2911</v>
      </c>
      <c r="M486" s="113" t="s">
        <v>2912</v>
      </c>
      <c r="N486" s="113" t="s">
        <v>2807</v>
      </c>
      <c r="O486" s="44">
        <v>2</v>
      </c>
    </row>
    <row r="487" spans="1:16" ht="13" customHeight="1" x14ac:dyDescent="0.15">
      <c r="A487" s="394">
        <v>486</v>
      </c>
      <c r="B487" s="395">
        <v>24</v>
      </c>
      <c r="C487" s="395" t="s">
        <v>2942</v>
      </c>
      <c r="D487" s="113" t="s">
        <v>2880</v>
      </c>
      <c r="E487" s="113" t="s">
        <v>2808</v>
      </c>
      <c r="F487" s="75">
        <v>1050</v>
      </c>
      <c r="G487" s="75">
        <v>3622.5</v>
      </c>
      <c r="H487" s="75">
        <v>3.021189299</v>
      </c>
      <c r="I487" s="75">
        <v>3.5590083940000001</v>
      </c>
      <c r="J487" s="113" t="s">
        <v>2764</v>
      </c>
      <c r="K487" s="113" t="s">
        <v>1476</v>
      </c>
      <c r="L487" s="113" t="s">
        <v>2911</v>
      </c>
      <c r="M487" s="113" t="s">
        <v>2912</v>
      </c>
      <c r="N487" s="113" t="s">
        <v>2807</v>
      </c>
      <c r="O487" s="44">
        <v>2</v>
      </c>
    </row>
    <row r="488" spans="1:16" ht="13" customHeight="1" x14ac:dyDescent="0.15">
      <c r="A488" s="394">
        <v>487</v>
      </c>
      <c r="B488" s="395">
        <v>24</v>
      </c>
      <c r="C488" s="395" t="s">
        <v>2942</v>
      </c>
      <c r="D488" s="113" t="s">
        <v>2880</v>
      </c>
      <c r="E488" s="113" t="s">
        <v>2030</v>
      </c>
      <c r="F488" s="75">
        <v>708.43498499999998</v>
      </c>
      <c r="G488" s="75">
        <v>1799.4248619</v>
      </c>
      <c r="H488" s="75">
        <v>2.8502999999999998</v>
      </c>
      <c r="I488" s="75">
        <v>3.2551337166496661</v>
      </c>
      <c r="J488" s="113" t="s">
        <v>2767</v>
      </c>
      <c r="K488" s="113" t="s">
        <v>1476</v>
      </c>
      <c r="L488" s="113" t="s">
        <v>2911</v>
      </c>
      <c r="M488" s="113" t="s">
        <v>2912</v>
      </c>
      <c r="N488" s="113" t="s">
        <v>2807</v>
      </c>
      <c r="O488" s="44">
        <v>0</v>
      </c>
    </row>
    <row r="489" spans="1:16" ht="13" customHeight="1" x14ac:dyDescent="0.15">
      <c r="A489" s="394">
        <v>488</v>
      </c>
      <c r="B489" s="395">
        <v>24</v>
      </c>
      <c r="C489" s="395" t="s">
        <v>2942</v>
      </c>
      <c r="D489" s="113" t="s">
        <v>2880</v>
      </c>
      <c r="E489" s="113" t="s">
        <v>2126</v>
      </c>
      <c r="F489" s="75">
        <v>1170.5770359999999</v>
      </c>
      <c r="G489" s="75">
        <v>2458.2117755999998</v>
      </c>
      <c r="H489" s="75">
        <v>3.0684</v>
      </c>
      <c r="I489" s="75">
        <v>3.3906192947475953</v>
      </c>
      <c r="J489" s="113" t="s">
        <v>2767</v>
      </c>
      <c r="K489" s="113" t="s">
        <v>1476</v>
      </c>
      <c r="L489" s="113" t="s">
        <v>2911</v>
      </c>
      <c r="M489" s="113" t="s">
        <v>2912</v>
      </c>
      <c r="N489" s="113" t="s">
        <v>2125</v>
      </c>
      <c r="O489" s="44">
        <v>0</v>
      </c>
    </row>
    <row r="490" spans="1:16" ht="13" customHeight="1" x14ac:dyDescent="0.15">
      <c r="A490" s="394">
        <v>489</v>
      </c>
      <c r="B490" s="395">
        <v>24</v>
      </c>
      <c r="C490" s="395" t="s">
        <v>2942</v>
      </c>
      <c r="D490" s="113" t="s">
        <v>2880</v>
      </c>
      <c r="E490" s="113" t="s">
        <v>1674</v>
      </c>
      <c r="F490" s="75">
        <v>756.31027389999997</v>
      </c>
      <c r="G490" s="75">
        <v>6564.7731774519998</v>
      </c>
      <c r="H490" s="75">
        <v>2.8786999999999998</v>
      </c>
      <c r="I490" s="75">
        <v>3.8172197251729858</v>
      </c>
      <c r="J490" s="113" t="s">
        <v>2767</v>
      </c>
      <c r="K490" s="113" t="s">
        <v>1476</v>
      </c>
      <c r="L490" s="113" t="s">
        <v>2911</v>
      </c>
      <c r="M490" s="113" t="s">
        <v>2912</v>
      </c>
      <c r="N490" s="113" t="s">
        <v>1673</v>
      </c>
      <c r="O490" s="44">
        <v>0</v>
      </c>
    </row>
    <row r="491" spans="1:16" ht="13" customHeight="1" x14ac:dyDescent="0.15">
      <c r="A491" s="394">
        <v>490</v>
      </c>
      <c r="B491" s="395">
        <v>24</v>
      </c>
      <c r="C491" s="395" t="s">
        <v>2942</v>
      </c>
      <c r="D491" s="113" t="s">
        <v>2880</v>
      </c>
      <c r="E491" s="113" t="s">
        <v>1675</v>
      </c>
      <c r="F491" s="75">
        <v>859</v>
      </c>
      <c r="G491" s="75">
        <v>3590.62</v>
      </c>
      <c r="H491" s="75">
        <v>2.9339931639999999</v>
      </c>
      <c r="I491" s="75">
        <v>3.5551694459999998</v>
      </c>
      <c r="J491" s="113" t="s">
        <v>2764</v>
      </c>
      <c r="K491" s="113" t="s">
        <v>1476</v>
      </c>
      <c r="L491" s="113" t="s">
        <v>2911</v>
      </c>
      <c r="M491" s="113" t="s">
        <v>2912</v>
      </c>
      <c r="N491" s="113" t="s">
        <v>1673</v>
      </c>
      <c r="O491" s="44">
        <v>0</v>
      </c>
    </row>
    <row r="492" spans="1:16" ht="13" customHeight="1" x14ac:dyDescent="0.15">
      <c r="A492" s="394">
        <v>491</v>
      </c>
      <c r="B492" s="395">
        <v>24</v>
      </c>
      <c r="C492" s="395" t="s">
        <v>2942</v>
      </c>
      <c r="D492" s="113" t="s">
        <v>2880</v>
      </c>
      <c r="E492" s="113" t="s">
        <v>2472</v>
      </c>
      <c r="F492" s="75">
        <v>276000</v>
      </c>
      <c r="G492" s="75">
        <v>97709.177630000006</v>
      </c>
      <c r="H492" s="75">
        <v>5.4409090820000001</v>
      </c>
      <c r="I492" s="75">
        <v>4.9899353580000003</v>
      </c>
      <c r="J492" s="113" t="s">
        <v>2883</v>
      </c>
      <c r="K492" s="113" t="s">
        <v>1476</v>
      </c>
      <c r="L492" s="113" t="s">
        <v>2648</v>
      </c>
      <c r="M492" s="113" t="s">
        <v>2649</v>
      </c>
      <c r="N492" s="113" t="s">
        <v>2471</v>
      </c>
      <c r="O492" s="44">
        <v>2</v>
      </c>
      <c r="P492" s="113" t="s">
        <v>153</v>
      </c>
    </row>
    <row r="493" spans="1:16" ht="13" customHeight="1" x14ac:dyDescent="0.15">
      <c r="A493" s="394">
        <v>492</v>
      </c>
      <c r="B493" s="395">
        <v>24</v>
      </c>
      <c r="C493" s="395" t="s">
        <v>2942</v>
      </c>
      <c r="D493" s="113" t="s">
        <v>2880</v>
      </c>
      <c r="E493" s="113" t="s">
        <v>2472</v>
      </c>
      <c r="F493" s="75">
        <v>220000</v>
      </c>
      <c r="G493" s="75">
        <v>23709.210800000001</v>
      </c>
      <c r="H493" s="75">
        <v>5.3424226810000004</v>
      </c>
      <c r="I493" s="75">
        <v>4.3749170980000001</v>
      </c>
      <c r="J493" s="113" t="s">
        <v>2613</v>
      </c>
      <c r="K493" s="113" t="s">
        <v>1476</v>
      </c>
      <c r="L493" s="113" t="s">
        <v>2648</v>
      </c>
      <c r="M493" s="113" t="s">
        <v>2649</v>
      </c>
      <c r="N493" s="113" t="s">
        <v>2471</v>
      </c>
      <c r="O493" s="44">
        <v>2</v>
      </c>
      <c r="P493" s="113" t="s">
        <v>153</v>
      </c>
    </row>
    <row r="494" spans="1:16" ht="13" customHeight="1" x14ac:dyDescent="0.15">
      <c r="A494" s="394">
        <v>493</v>
      </c>
      <c r="B494" s="395">
        <v>24</v>
      </c>
      <c r="C494" s="395" t="s">
        <v>2942</v>
      </c>
      <c r="D494" s="113" t="s">
        <v>2880</v>
      </c>
      <c r="E494" s="113" t="s">
        <v>2426</v>
      </c>
      <c r="F494" s="75">
        <v>1600000</v>
      </c>
      <c r="G494" s="75">
        <v>146170.11199999999</v>
      </c>
      <c r="H494" s="75">
        <v>6.204119983</v>
      </c>
      <c r="I494" s="75">
        <v>5.1648585799999998</v>
      </c>
      <c r="J494" s="113" t="s">
        <v>2613</v>
      </c>
      <c r="K494" s="113" t="s">
        <v>1476</v>
      </c>
      <c r="L494" s="113" t="s">
        <v>2648</v>
      </c>
      <c r="M494" s="113" t="s">
        <v>2427</v>
      </c>
      <c r="N494" s="113" t="s">
        <v>2425</v>
      </c>
      <c r="O494" s="44">
        <v>0</v>
      </c>
    </row>
    <row r="495" spans="1:16" ht="13" customHeight="1" x14ac:dyDescent="0.15">
      <c r="A495" s="394">
        <v>494</v>
      </c>
      <c r="B495" s="395">
        <v>24</v>
      </c>
      <c r="C495" s="395" t="s">
        <v>2942</v>
      </c>
      <c r="D495" s="113" t="s">
        <v>2880</v>
      </c>
      <c r="E495" s="113" t="s">
        <v>2355</v>
      </c>
      <c r="F495" s="75">
        <v>1000000</v>
      </c>
      <c r="G495" s="75">
        <v>83649.710000000006</v>
      </c>
      <c r="H495" s="75">
        <v>6</v>
      </c>
      <c r="I495" s="75">
        <v>4.9224644399999997</v>
      </c>
      <c r="J495" s="113" t="s">
        <v>2613</v>
      </c>
      <c r="K495" s="113" t="s">
        <v>1476</v>
      </c>
      <c r="L495" s="113" t="s">
        <v>2648</v>
      </c>
      <c r="M495" s="113" t="s">
        <v>2427</v>
      </c>
      <c r="N495" s="113" t="s">
        <v>2354</v>
      </c>
      <c r="O495" s="44">
        <v>0</v>
      </c>
    </row>
    <row r="496" spans="1:16" ht="13" customHeight="1" x14ac:dyDescent="0.15">
      <c r="A496" s="394">
        <v>495</v>
      </c>
      <c r="B496" s="395">
        <v>24</v>
      </c>
      <c r="C496" s="395" t="s">
        <v>2942</v>
      </c>
      <c r="D496" s="113" t="s">
        <v>2880</v>
      </c>
      <c r="E496" s="113" t="s">
        <v>2416</v>
      </c>
      <c r="F496" s="75">
        <v>243388.46969999999</v>
      </c>
      <c r="G496" s="75">
        <v>60847.117424999997</v>
      </c>
      <c r="H496" s="75">
        <v>5.3863000000000003</v>
      </c>
      <c r="I496" s="75">
        <v>4.7842400087605101</v>
      </c>
      <c r="J496" s="113" t="s">
        <v>2417</v>
      </c>
      <c r="K496" s="113" t="s">
        <v>1476</v>
      </c>
      <c r="L496" s="113" t="s">
        <v>2648</v>
      </c>
      <c r="M496" s="113" t="s">
        <v>2649</v>
      </c>
      <c r="N496" s="113" t="s">
        <v>2471</v>
      </c>
      <c r="O496" s="44">
        <v>0</v>
      </c>
    </row>
    <row r="497" spans="1:16" ht="13" customHeight="1" x14ac:dyDescent="0.15">
      <c r="A497" s="394">
        <v>496</v>
      </c>
      <c r="B497" s="395">
        <v>24</v>
      </c>
      <c r="C497" s="395" t="s">
        <v>2942</v>
      </c>
      <c r="D497" s="113" t="s">
        <v>2880</v>
      </c>
      <c r="E497" s="113" t="s">
        <v>2418</v>
      </c>
      <c r="F497" s="75">
        <v>413047.50199999998</v>
      </c>
      <c r="G497" s="75">
        <v>99131.400479999997</v>
      </c>
      <c r="H497" s="75">
        <v>5.6159999999999997</v>
      </c>
      <c r="I497" s="75">
        <v>4.9962112417219506</v>
      </c>
      <c r="J497" s="113" t="s">
        <v>2419</v>
      </c>
      <c r="K497" s="113" t="s">
        <v>1476</v>
      </c>
      <c r="L497" s="113" t="s">
        <v>2648</v>
      </c>
      <c r="M497" s="113" t="s">
        <v>2649</v>
      </c>
      <c r="N497" s="113" t="s">
        <v>2471</v>
      </c>
      <c r="O497" s="44">
        <v>0</v>
      </c>
    </row>
    <row r="498" spans="1:16" ht="13" customHeight="1" x14ac:dyDescent="0.15">
      <c r="A498" s="394">
        <v>497</v>
      </c>
      <c r="B498" s="395">
        <v>24</v>
      </c>
      <c r="C498" s="395" t="s">
        <v>2942</v>
      </c>
      <c r="D498" s="113" t="s">
        <v>2880</v>
      </c>
      <c r="E498" s="113" t="s">
        <v>1907</v>
      </c>
      <c r="F498" s="75">
        <v>1602333.3330000001</v>
      </c>
      <c r="G498" s="75">
        <v>344049.77639999997</v>
      </c>
      <c r="H498" s="75">
        <v>6.2047528669999998</v>
      </c>
      <c r="I498" s="75">
        <v>5.5366212800000003</v>
      </c>
      <c r="J498" s="113" t="s">
        <v>2883</v>
      </c>
      <c r="K498" s="113" t="s">
        <v>1476</v>
      </c>
      <c r="L498" s="113" t="s">
        <v>2648</v>
      </c>
      <c r="M498" s="113" t="s">
        <v>2427</v>
      </c>
      <c r="N498" s="113" t="s">
        <v>1906</v>
      </c>
      <c r="O498" s="44">
        <v>0</v>
      </c>
    </row>
    <row r="499" spans="1:16" ht="13" customHeight="1" x14ac:dyDescent="0.15">
      <c r="A499" s="394">
        <v>498</v>
      </c>
      <c r="B499" s="395">
        <v>24</v>
      </c>
      <c r="C499" s="395" t="s">
        <v>2942</v>
      </c>
      <c r="D499" s="113" t="s">
        <v>2880</v>
      </c>
      <c r="E499" s="113" t="s">
        <v>1533</v>
      </c>
      <c r="F499" s="75">
        <v>240000</v>
      </c>
      <c r="G499" s="75">
        <v>31200</v>
      </c>
      <c r="H499" s="75">
        <v>5.3802112419999997</v>
      </c>
      <c r="I499" s="75">
        <v>4.4941545940000003</v>
      </c>
      <c r="J499" s="113" t="s">
        <v>2776</v>
      </c>
      <c r="K499" s="113" t="s">
        <v>1476</v>
      </c>
      <c r="L499" s="113" t="s">
        <v>2648</v>
      </c>
      <c r="M499" s="113" t="s">
        <v>1534</v>
      </c>
      <c r="N499" s="113" t="s">
        <v>1532</v>
      </c>
      <c r="O499" s="44">
        <v>0</v>
      </c>
    </row>
    <row r="500" spans="1:16" customFormat="1" ht="13" customHeight="1" x14ac:dyDescent="0.15">
      <c r="A500" s="394">
        <v>499</v>
      </c>
      <c r="B500" s="395">
        <v>24</v>
      </c>
      <c r="C500" s="395" t="s">
        <v>2942</v>
      </c>
      <c r="D500" s="113" t="s">
        <v>2880</v>
      </c>
      <c r="E500" s="113" t="s">
        <v>1535</v>
      </c>
      <c r="F500" s="75">
        <v>172583.7892</v>
      </c>
      <c r="G500" s="75">
        <v>34516.757839999998</v>
      </c>
      <c r="H500" s="75">
        <v>5.2370000000000001</v>
      </c>
      <c r="I500" s="75">
        <v>4.538029995666446</v>
      </c>
      <c r="J500" s="113" t="s">
        <v>2773</v>
      </c>
      <c r="K500" s="113" t="s">
        <v>1476</v>
      </c>
      <c r="L500" s="113" t="s">
        <v>2648</v>
      </c>
      <c r="M500" s="113" t="s">
        <v>1534</v>
      </c>
      <c r="N500" s="113" t="s">
        <v>1532</v>
      </c>
      <c r="O500" s="44">
        <v>0</v>
      </c>
      <c r="P500" s="113"/>
    </row>
    <row r="501" spans="1:16" ht="13" customHeight="1" x14ac:dyDescent="0.15">
      <c r="A501" s="394">
        <v>500</v>
      </c>
      <c r="B501" s="395">
        <v>24</v>
      </c>
      <c r="C501" s="395" t="s">
        <v>2942</v>
      </c>
      <c r="D501" s="113" t="s">
        <v>2880</v>
      </c>
      <c r="E501" s="113" t="s">
        <v>2132</v>
      </c>
      <c r="F501" s="75">
        <v>7230</v>
      </c>
      <c r="G501" s="75">
        <v>948.7</v>
      </c>
      <c r="H501" s="75">
        <v>3.8591382969999999</v>
      </c>
      <c r="I501" s="75">
        <v>2.9771289009999999</v>
      </c>
      <c r="J501" s="113" t="s">
        <v>2883</v>
      </c>
      <c r="K501" s="113" t="s">
        <v>1476</v>
      </c>
      <c r="L501" s="113" t="s">
        <v>1949</v>
      </c>
      <c r="M501" s="113" t="s">
        <v>1950</v>
      </c>
      <c r="N501" s="113" t="s">
        <v>2131</v>
      </c>
      <c r="O501" s="44">
        <v>0</v>
      </c>
    </row>
    <row r="502" spans="1:16" ht="13" customHeight="1" x14ac:dyDescent="0.15">
      <c r="A502" s="394">
        <v>501</v>
      </c>
      <c r="B502" s="395">
        <v>24</v>
      </c>
      <c r="C502" s="395">
        <v>30</v>
      </c>
      <c r="D502" s="113" t="s">
        <v>2880</v>
      </c>
      <c r="E502" s="113" t="s">
        <v>2781</v>
      </c>
      <c r="F502" s="75">
        <v>5596.2872740000003</v>
      </c>
      <c r="G502" s="75">
        <v>839.44309110000006</v>
      </c>
      <c r="H502" s="75">
        <v>3.7479</v>
      </c>
      <c r="I502" s="75">
        <v>2.9239912590696724</v>
      </c>
      <c r="J502" s="113" t="s">
        <v>2773</v>
      </c>
      <c r="K502" s="113" t="s">
        <v>1476</v>
      </c>
      <c r="L502" s="113" t="s">
        <v>1418</v>
      </c>
      <c r="M502" s="113" t="s">
        <v>2782</v>
      </c>
      <c r="N502" s="113" t="s">
        <v>2780</v>
      </c>
      <c r="O502" s="44">
        <v>3</v>
      </c>
    </row>
    <row r="503" spans="1:16" ht="13" customHeight="1" x14ac:dyDescent="0.15">
      <c r="A503" s="394">
        <v>502</v>
      </c>
      <c r="B503" s="395">
        <v>24</v>
      </c>
      <c r="C503" s="395">
        <v>30</v>
      </c>
      <c r="D503" s="113" t="s">
        <v>2880</v>
      </c>
      <c r="E503" s="113" t="s">
        <v>2781</v>
      </c>
      <c r="F503" s="75">
        <v>5596.2872740000003</v>
      </c>
      <c r="G503" s="75">
        <v>1007.33170932</v>
      </c>
      <c r="H503" s="75">
        <v>3.7479</v>
      </c>
      <c r="I503" s="75">
        <v>3.0031725051172975</v>
      </c>
      <c r="J503" s="113" t="s">
        <v>2783</v>
      </c>
      <c r="K503" s="113" t="s">
        <v>1476</v>
      </c>
      <c r="L503" s="113" t="s">
        <v>1418</v>
      </c>
      <c r="M503" s="113" t="s">
        <v>2782</v>
      </c>
      <c r="N503" s="113" t="s">
        <v>2780</v>
      </c>
      <c r="O503" s="44">
        <v>3</v>
      </c>
    </row>
    <row r="504" spans="1:16" ht="13" customHeight="1" x14ac:dyDescent="0.15">
      <c r="A504" s="394">
        <v>503</v>
      </c>
      <c r="B504" s="395">
        <v>24</v>
      </c>
      <c r="C504" s="395">
        <v>30</v>
      </c>
      <c r="D504" s="113" t="s">
        <v>2880</v>
      </c>
      <c r="E504" s="113" t="s">
        <v>2781</v>
      </c>
      <c r="F504" s="75">
        <v>5600</v>
      </c>
      <c r="G504" s="75">
        <v>560</v>
      </c>
      <c r="H504" s="75">
        <v>3.7481880269999999</v>
      </c>
      <c r="I504" s="75">
        <v>2.7481880269999999</v>
      </c>
      <c r="J504" s="113" t="s">
        <v>2776</v>
      </c>
      <c r="K504" s="113" t="s">
        <v>1476</v>
      </c>
      <c r="L504" s="113" t="s">
        <v>1418</v>
      </c>
      <c r="M504" s="113" t="s">
        <v>2782</v>
      </c>
      <c r="N504" s="113" t="s">
        <v>2780</v>
      </c>
      <c r="O504" s="44">
        <v>2</v>
      </c>
    </row>
    <row r="505" spans="1:16" ht="13" customHeight="1" x14ac:dyDescent="0.15">
      <c r="A505" s="394">
        <v>504</v>
      </c>
      <c r="B505" s="395">
        <v>24</v>
      </c>
      <c r="C505" s="395">
        <v>30</v>
      </c>
      <c r="D505" s="113" t="s">
        <v>2880</v>
      </c>
      <c r="E505" s="113" t="s">
        <v>2889</v>
      </c>
      <c r="F505" s="75">
        <v>255.7996819</v>
      </c>
      <c r="G505" s="75">
        <v>166.26979323500001</v>
      </c>
      <c r="H505" s="75">
        <v>2.4079000000000002</v>
      </c>
      <c r="I505" s="75">
        <v>2.2208133567184047</v>
      </c>
      <c r="J505" s="113" t="s">
        <v>2783</v>
      </c>
      <c r="K505" s="113" t="s">
        <v>1476</v>
      </c>
      <c r="L505" s="113" t="s">
        <v>2890</v>
      </c>
      <c r="M505" s="113" t="s">
        <v>2892</v>
      </c>
      <c r="N505" s="113" t="s">
        <v>2888</v>
      </c>
      <c r="O505" s="44">
        <v>2</v>
      </c>
    </row>
    <row r="506" spans="1:16" ht="13" customHeight="1" x14ac:dyDescent="0.15">
      <c r="A506" s="394">
        <v>505</v>
      </c>
      <c r="B506" s="395">
        <v>24</v>
      </c>
      <c r="C506" s="395">
        <v>30</v>
      </c>
      <c r="D506" s="113" t="s">
        <v>2880</v>
      </c>
      <c r="E506" s="113" t="s">
        <v>2889</v>
      </c>
      <c r="F506" s="75">
        <v>265</v>
      </c>
      <c r="G506" s="75">
        <v>100.7</v>
      </c>
      <c r="H506" s="75">
        <v>2.423245874</v>
      </c>
      <c r="I506" s="75">
        <v>2.0030294710000001</v>
      </c>
      <c r="J506" s="113" t="s">
        <v>2764</v>
      </c>
      <c r="K506" s="113" t="s">
        <v>1476</v>
      </c>
      <c r="L506" s="113" t="s">
        <v>2890</v>
      </c>
      <c r="M506" s="113" t="s">
        <v>2892</v>
      </c>
      <c r="N506" s="113" t="s">
        <v>2888</v>
      </c>
      <c r="O506" s="44">
        <v>2</v>
      </c>
    </row>
    <row r="507" spans="1:16" ht="13" customHeight="1" x14ac:dyDescent="0.15">
      <c r="A507" s="394">
        <v>506</v>
      </c>
      <c r="B507" s="395">
        <v>24</v>
      </c>
      <c r="C507" s="395">
        <v>30</v>
      </c>
      <c r="D507" s="113" t="s">
        <v>2880</v>
      </c>
      <c r="E507" s="113" t="s">
        <v>2824</v>
      </c>
      <c r="F507" s="75">
        <v>8369.5093720000004</v>
      </c>
      <c r="G507" s="75">
        <v>1088.03621836</v>
      </c>
      <c r="H507" s="75">
        <v>3.9226999999999999</v>
      </c>
      <c r="I507" s="75">
        <v>3.0366433523218022</v>
      </c>
      <c r="J507" s="113" t="s">
        <v>2783</v>
      </c>
      <c r="K507" s="113" t="s">
        <v>1476</v>
      </c>
      <c r="L507" s="113" t="s">
        <v>1418</v>
      </c>
      <c r="M507" s="113" t="s">
        <v>2782</v>
      </c>
      <c r="N507" s="113" t="s">
        <v>2823</v>
      </c>
      <c r="O507" s="44">
        <v>2</v>
      </c>
    </row>
    <row r="508" spans="1:16" ht="13" customHeight="1" x14ac:dyDescent="0.15">
      <c r="A508" s="394">
        <v>507</v>
      </c>
      <c r="B508" s="395">
        <v>24</v>
      </c>
      <c r="C508" s="395">
        <v>30</v>
      </c>
      <c r="D508" s="113" t="s">
        <v>2880</v>
      </c>
      <c r="E508" s="113" t="s">
        <v>2824</v>
      </c>
      <c r="F508" s="75">
        <v>6000</v>
      </c>
      <c r="G508" s="75">
        <v>840</v>
      </c>
      <c r="H508" s="75">
        <v>3.7781512500000001</v>
      </c>
      <c r="I508" s="75">
        <v>2.924279286</v>
      </c>
      <c r="J508" s="113" t="s">
        <v>2776</v>
      </c>
      <c r="K508" s="113" t="s">
        <v>1476</v>
      </c>
      <c r="L508" s="113" t="s">
        <v>1418</v>
      </c>
      <c r="M508" s="113" t="s">
        <v>2782</v>
      </c>
      <c r="N508" s="113" t="s">
        <v>2823</v>
      </c>
      <c r="O508" s="44">
        <v>2</v>
      </c>
    </row>
    <row r="509" spans="1:16" ht="13" customHeight="1" x14ac:dyDescent="0.15">
      <c r="A509" s="394">
        <v>508</v>
      </c>
      <c r="B509" s="395">
        <v>24</v>
      </c>
      <c r="C509" s="395">
        <v>30</v>
      </c>
      <c r="D509" s="113" t="s">
        <v>2880</v>
      </c>
      <c r="E509" s="113" t="s">
        <v>2825</v>
      </c>
      <c r="F509" s="75">
        <v>7179.5958849999997</v>
      </c>
      <c r="G509" s="75">
        <v>789.75554735000003</v>
      </c>
      <c r="H509" s="75">
        <v>3.8561000000000001</v>
      </c>
      <c r="I509" s="75">
        <v>2.8974926851312013</v>
      </c>
      <c r="J509" s="113" t="s">
        <v>2783</v>
      </c>
      <c r="K509" s="113" t="s">
        <v>1476</v>
      </c>
      <c r="L509" s="113" t="s">
        <v>1418</v>
      </c>
      <c r="M509" s="113" t="s">
        <v>2782</v>
      </c>
      <c r="N509" s="113" t="s">
        <v>2823</v>
      </c>
      <c r="O509" s="44">
        <v>3</v>
      </c>
    </row>
    <row r="510" spans="1:16" ht="13" customHeight="1" x14ac:dyDescent="0.15">
      <c r="A510" s="394">
        <v>509</v>
      </c>
      <c r="B510" s="395">
        <v>24</v>
      </c>
      <c r="C510" s="395">
        <v>30</v>
      </c>
      <c r="D510" s="113" t="s">
        <v>2880</v>
      </c>
      <c r="E510" s="113" t="s">
        <v>2825</v>
      </c>
      <c r="F510" s="75">
        <v>7179.5958849999997</v>
      </c>
      <c r="G510" s="75">
        <v>717.9595885</v>
      </c>
      <c r="H510" s="75">
        <v>3.8561000000000001</v>
      </c>
      <c r="I510" s="75">
        <v>2.8560999999729759</v>
      </c>
      <c r="J510" s="113" t="s">
        <v>2773</v>
      </c>
      <c r="K510" s="113" t="s">
        <v>1476</v>
      </c>
      <c r="L510" s="113" t="s">
        <v>1418</v>
      </c>
      <c r="M510" s="113" t="s">
        <v>2782</v>
      </c>
      <c r="N510" s="113" t="s">
        <v>2823</v>
      </c>
      <c r="O510" s="44">
        <v>3</v>
      </c>
    </row>
    <row r="511" spans="1:16" ht="13" customHeight="1" x14ac:dyDescent="0.15">
      <c r="A511" s="394">
        <v>510</v>
      </c>
      <c r="B511" s="395">
        <v>24</v>
      </c>
      <c r="C511" s="395">
        <v>30</v>
      </c>
      <c r="D511" s="113" t="s">
        <v>2880</v>
      </c>
      <c r="E511" s="113" t="s">
        <v>2825</v>
      </c>
      <c r="F511" s="75">
        <v>7000</v>
      </c>
      <c r="G511" s="75">
        <v>210</v>
      </c>
      <c r="H511" s="75">
        <v>3.8450980399999999</v>
      </c>
      <c r="I511" s="75">
        <v>2.322219295</v>
      </c>
      <c r="J511" s="113" t="s">
        <v>2776</v>
      </c>
      <c r="K511" s="113" t="s">
        <v>1476</v>
      </c>
      <c r="L511" s="113" t="s">
        <v>1418</v>
      </c>
      <c r="M511" s="113" t="s">
        <v>2782</v>
      </c>
      <c r="N511" s="113" t="s">
        <v>2823</v>
      </c>
      <c r="O511" s="44">
        <v>2</v>
      </c>
    </row>
    <row r="512" spans="1:16" ht="13" customHeight="1" x14ac:dyDescent="0.15">
      <c r="A512" s="394">
        <v>511</v>
      </c>
      <c r="B512" s="395">
        <v>24</v>
      </c>
      <c r="C512" s="395">
        <v>30</v>
      </c>
      <c r="D512" s="113" t="s">
        <v>2880</v>
      </c>
      <c r="E512" s="113" t="s">
        <v>2718</v>
      </c>
      <c r="F512" s="75">
        <v>256.68471019999998</v>
      </c>
      <c r="G512" s="75">
        <v>218.18200366999997</v>
      </c>
      <c r="H512" s="75">
        <v>2.4094000000000002</v>
      </c>
      <c r="I512" s="75">
        <v>2.3388189257704872</v>
      </c>
      <c r="J512" s="113" t="s">
        <v>2783</v>
      </c>
      <c r="K512" s="113" t="s">
        <v>1476</v>
      </c>
      <c r="L512" s="113" t="s">
        <v>2890</v>
      </c>
      <c r="M512" s="113" t="s">
        <v>2719</v>
      </c>
      <c r="N512" s="113" t="s">
        <v>2717</v>
      </c>
      <c r="O512" s="44">
        <v>2</v>
      </c>
    </row>
    <row r="513" spans="1:15" ht="13" customHeight="1" x14ac:dyDescent="0.15">
      <c r="A513" s="394">
        <v>512</v>
      </c>
      <c r="B513" s="395">
        <v>24</v>
      </c>
      <c r="C513" s="395">
        <v>30</v>
      </c>
      <c r="D513" s="113" t="s">
        <v>2880</v>
      </c>
      <c r="E513" s="113" t="s">
        <v>2718</v>
      </c>
      <c r="F513" s="75">
        <v>323</v>
      </c>
      <c r="G513" s="75">
        <v>290.58687739999999</v>
      </c>
      <c r="H513" s="75">
        <v>2.5092025219999998</v>
      </c>
      <c r="I513" s="75">
        <v>2.4632759979999999</v>
      </c>
      <c r="J513" s="113" t="s">
        <v>2883</v>
      </c>
      <c r="K513" s="113" t="s">
        <v>1476</v>
      </c>
      <c r="L513" s="113" t="s">
        <v>2890</v>
      </c>
      <c r="M513" s="113" t="s">
        <v>2719</v>
      </c>
      <c r="N513" s="113" t="s">
        <v>2717</v>
      </c>
      <c r="O513" s="44">
        <v>2</v>
      </c>
    </row>
    <row r="514" spans="1:15" ht="13" customHeight="1" x14ac:dyDescent="0.15">
      <c r="A514" s="394">
        <v>513</v>
      </c>
      <c r="B514" s="395">
        <v>24</v>
      </c>
      <c r="C514" s="395">
        <v>30</v>
      </c>
      <c r="D514" s="113" t="s">
        <v>2880</v>
      </c>
      <c r="E514" s="113" t="s">
        <v>2846</v>
      </c>
      <c r="F514" s="75">
        <v>2852.3315120000002</v>
      </c>
      <c r="G514" s="75">
        <v>456.37304192000005</v>
      </c>
      <c r="H514" s="75">
        <v>3.4552</v>
      </c>
      <c r="I514" s="75">
        <v>2.6593199826103975</v>
      </c>
      <c r="J514" s="113" t="s">
        <v>2773</v>
      </c>
      <c r="K514" s="113" t="s">
        <v>1476</v>
      </c>
      <c r="L514" s="113" t="s">
        <v>1418</v>
      </c>
      <c r="M514" s="113" t="s">
        <v>2782</v>
      </c>
      <c r="N514" s="113" t="s">
        <v>2845</v>
      </c>
      <c r="O514" s="44">
        <v>3</v>
      </c>
    </row>
    <row r="515" spans="1:15" ht="13" customHeight="1" x14ac:dyDescent="0.15">
      <c r="A515" s="394">
        <v>514</v>
      </c>
      <c r="B515" s="395">
        <v>24</v>
      </c>
      <c r="C515" s="395">
        <v>30</v>
      </c>
      <c r="D515" s="113" t="s">
        <v>2880</v>
      </c>
      <c r="E515" s="113" t="s">
        <v>2846</v>
      </c>
      <c r="F515" s="75">
        <v>2852.3315120000002</v>
      </c>
      <c r="G515" s="75">
        <v>484.89635704000005</v>
      </c>
      <c r="H515" s="75">
        <v>3.4552</v>
      </c>
      <c r="I515" s="75">
        <v>2.6856489213327466</v>
      </c>
      <c r="J515" s="113" t="s">
        <v>2783</v>
      </c>
      <c r="K515" s="113" t="s">
        <v>1476</v>
      </c>
      <c r="L515" s="113" t="s">
        <v>1418</v>
      </c>
      <c r="M515" s="113" t="s">
        <v>2782</v>
      </c>
      <c r="N515" s="113" t="s">
        <v>2845</v>
      </c>
      <c r="O515" s="44">
        <v>3</v>
      </c>
    </row>
    <row r="516" spans="1:15" ht="13" customHeight="1" x14ac:dyDescent="0.15">
      <c r="A516" s="394">
        <v>515</v>
      </c>
      <c r="B516" s="395">
        <v>24</v>
      </c>
      <c r="C516" s="395">
        <v>30</v>
      </c>
      <c r="D516" s="113" t="s">
        <v>2880</v>
      </c>
      <c r="E516" s="113" t="s">
        <v>2846</v>
      </c>
      <c r="F516" s="75">
        <v>3050</v>
      </c>
      <c r="G516" s="75">
        <v>183</v>
      </c>
      <c r="H516" s="75">
        <v>3.4842998390000002</v>
      </c>
      <c r="I516" s="75">
        <v>2.2624510899999999</v>
      </c>
      <c r="J516" s="113" t="s">
        <v>2776</v>
      </c>
      <c r="K516" s="113" t="s">
        <v>1476</v>
      </c>
      <c r="L516" s="113" t="s">
        <v>1418</v>
      </c>
      <c r="M516" s="113" t="s">
        <v>2782</v>
      </c>
      <c r="N516" s="113" t="s">
        <v>2845</v>
      </c>
      <c r="O516" s="44">
        <v>2</v>
      </c>
    </row>
    <row r="517" spans="1:15" ht="13" customHeight="1" x14ac:dyDescent="0.15">
      <c r="A517" s="394">
        <v>516</v>
      </c>
      <c r="B517" s="395">
        <v>24</v>
      </c>
      <c r="C517" s="395">
        <v>30</v>
      </c>
      <c r="D517" s="113" t="s">
        <v>2880</v>
      </c>
      <c r="E517" s="113" t="s">
        <v>2477</v>
      </c>
      <c r="F517" s="75">
        <v>2331.3098570000002</v>
      </c>
      <c r="G517" s="75">
        <v>536.20126711000012</v>
      </c>
      <c r="H517" s="75">
        <v>3.3675999999999999</v>
      </c>
      <c r="I517" s="75">
        <v>2.7293278359397193</v>
      </c>
      <c r="J517" s="113" t="s">
        <v>2783</v>
      </c>
      <c r="K517" s="113" t="s">
        <v>1476</v>
      </c>
      <c r="L517" s="113" t="s">
        <v>2890</v>
      </c>
      <c r="M517" s="113" t="s">
        <v>2478</v>
      </c>
      <c r="N517" s="113" t="s">
        <v>2476</v>
      </c>
      <c r="O517" s="44">
        <v>2</v>
      </c>
    </row>
    <row r="518" spans="1:15" ht="13" customHeight="1" x14ac:dyDescent="0.15">
      <c r="A518" s="394">
        <v>517</v>
      </c>
      <c r="B518" s="395">
        <v>24</v>
      </c>
      <c r="C518" s="395">
        <v>30</v>
      </c>
      <c r="D518" s="113" t="s">
        <v>2880</v>
      </c>
      <c r="E518" s="113" t="s">
        <v>2477</v>
      </c>
      <c r="F518" s="75">
        <v>2276</v>
      </c>
      <c r="G518" s="75">
        <v>728.32</v>
      </c>
      <c r="H518" s="75">
        <v>3.3571722579999999</v>
      </c>
      <c r="I518" s="75">
        <v>2.8623222359999998</v>
      </c>
      <c r="J518" s="113" t="s">
        <v>2764</v>
      </c>
      <c r="K518" s="113" t="s">
        <v>1476</v>
      </c>
      <c r="L518" s="113" t="s">
        <v>2890</v>
      </c>
      <c r="M518" s="113" t="s">
        <v>2478</v>
      </c>
      <c r="N518" s="113" t="s">
        <v>2476</v>
      </c>
      <c r="O518" s="44">
        <v>2</v>
      </c>
    </row>
    <row r="519" spans="1:15" ht="13" customHeight="1" x14ac:dyDescent="0.15">
      <c r="A519" s="394">
        <v>518</v>
      </c>
      <c r="B519" s="395">
        <v>24</v>
      </c>
      <c r="C519" s="395">
        <v>30</v>
      </c>
      <c r="D519" s="113" t="s">
        <v>2880</v>
      </c>
      <c r="E519" s="113" t="s">
        <v>2792</v>
      </c>
      <c r="F519" s="75">
        <v>109169.1679</v>
      </c>
      <c r="G519" s="75">
        <v>7641.8417530000006</v>
      </c>
      <c r="H519" s="75">
        <v>5.0381</v>
      </c>
      <c r="I519" s="75">
        <v>3.8831980400900949</v>
      </c>
      <c r="J519" s="113" t="s">
        <v>2783</v>
      </c>
      <c r="K519" s="113" t="s">
        <v>1476</v>
      </c>
      <c r="L519" s="113" t="s">
        <v>2890</v>
      </c>
      <c r="M519" s="113" t="s">
        <v>2793</v>
      </c>
      <c r="N519" s="113" t="s">
        <v>2791</v>
      </c>
      <c r="O519" s="44">
        <v>2</v>
      </c>
    </row>
    <row r="520" spans="1:15" ht="13" customHeight="1" x14ac:dyDescent="0.15">
      <c r="A520" s="394">
        <v>519</v>
      </c>
      <c r="B520" s="395">
        <v>24</v>
      </c>
      <c r="C520" s="395">
        <v>30</v>
      </c>
      <c r="D520" s="113" t="s">
        <v>2880</v>
      </c>
      <c r="E520" s="113" t="s">
        <v>2792</v>
      </c>
      <c r="F520" s="75">
        <v>105000</v>
      </c>
      <c r="G520" s="75">
        <v>5146.7029359999997</v>
      </c>
      <c r="H520" s="75">
        <v>5.0211892990000004</v>
      </c>
      <c r="I520" s="75">
        <v>3.7115291020000001</v>
      </c>
      <c r="J520" s="113" t="s">
        <v>2883</v>
      </c>
      <c r="K520" s="113" t="s">
        <v>1476</v>
      </c>
      <c r="L520" s="113" t="s">
        <v>2890</v>
      </c>
      <c r="M520" s="113" t="s">
        <v>2793</v>
      </c>
      <c r="N520" s="113" t="s">
        <v>2791</v>
      </c>
      <c r="O520" s="44">
        <v>2</v>
      </c>
    </row>
    <row r="521" spans="1:15" ht="13" customHeight="1" x14ac:dyDescent="0.15">
      <c r="A521" s="394">
        <v>520</v>
      </c>
      <c r="B521" s="395">
        <v>24</v>
      </c>
      <c r="C521" s="395">
        <v>30</v>
      </c>
      <c r="D521" s="113" t="s">
        <v>2880</v>
      </c>
      <c r="E521" s="113" t="s">
        <v>2919</v>
      </c>
      <c r="F521" s="75">
        <v>2327.555257</v>
      </c>
      <c r="G521" s="75">
        <v>628.43991939</v>
      </c>
      <c r="H521" s="75">
        <v>3.3668999999999998</v>
      </c>
      <c r="I521" s="75">
        <v>2.7982637642421531</v>
      </c>
      <c r="J521" s="113" t="s">
        <v>2783</v>
      </c>
      <c r="K521" s="113" t="s">
        <v>1476</v>
      </c>
      <c r="L521" s="113" t="s">
        <v>2890</v>
      </c>
      <c r="M521" s="113" t="s">
        <v>2478</v>
      </c>
      <c r="N521" s="113" t="s">
        <v>2918</v>
      </c>
      <c r="O521" s="44">
        <v>2</v>
      </c>
    </row>
    <row r="522" spans="1:15" ht="13" customHeight="1" x14ac:dyDescent="0.15">
      <c r="A522" s="394">
        <v>521</v>
      </c>
      <c r="B522" s="395">
        <v>24</v>
      </c>
      <c r="C522" s="395">
        <v>30</v>
      </c>
      <c r="D522" s="113" t="s">
        <v>2880</v>
      </c>
      <c r="E522" s="113" t="s">
        <v>2919</v>
      </c>
      <c r="F522" s="75">
        <v>2333</v>
      </c>
      <c r="G522" s="75">
        <v>723.23</v>
      </c>
      <c r="H522" s="75">
        <v>3.3679147390000002</v>
      </c>
      <c r="I522" s="75">
        <v>2.8592764329999998</v>
      </c>
      <c r="J522" s="113" t="s">
        <v>2764</v>
      </c>
      <c r="K522" s="113" t="s">
        <v>1476</v>
      </c>
      <c r="L522" s="113" t="s">
        <v>2890</v>
      </c>
      <c r="M522" s="113" t="s">
        <v>2478</v>
      </c>
      <c r="N522" s="113" t="s">
        <v>2918</v>
      </c>
      <c r="O522" s="44">
        <v>2</v>
      </c>
    </row>
    <row r="523" spans="1:15" ht="13" customHeight="1" x14ac:dyDescent="0.15">
      <c r="A523" s="394">
        <v>522</v>
      </c>
      <c r="B523" s="395">
        <v>24</v>
      </c>
      <c r="C523" s="395">
        <v>30</v>
      </c>
      <c r="D523" s="113" t="s">
        <v>2880</v>
      </c>
      <c r="E523" s="113" t="s">
        <v>2548</v>
      </c>
      <c r="F523" s="75">
        <v>9516.9984810000005</v>
      </c>
      <c r="G523" s="75">
        <v>1427.5497721500001</v>
      </c>
      <c r="H523" s="75">
        <v>3.9784999999999999</v>
      </c>
      <c r="I523" s="75">
        <v>3.1545912590497744</v>
      </c>
      <c r="J523" s="113" t="s">
        <v>2783</v>
      </c>
      <c r="K523" s="113" t="s">
        <v>1476</v>
      </c>
      <c r="L523" s="113" t="s">
        <v>1418</v>
      </c>
      <c r="M523" s="113" t="s">
        <v>2549</v>
      </c>
      <c r="N523" s="113" t="s">
        <v>2547</v>
      </c>
      <c r="O523" s="44">
        <v>3</v>
      </c>
    </row>
    <row r="524" spans="1:15" ht="13" customHeight="1" x14ac:dyDescent="0.15">
      <c r="A524" s="394">
        <v>523</v>
      </c>
      <c r="B524" s="395">
        <v>24</v>
      </c>
      <c r="C524" s="395">
        <v>30</v>
      </c>
      <c r="D524" s="113" t="s">
        <v>2880</v>
      </c>
      <c r="E524" s="113" t="s">
        <v>2548</v>
      </c>
      <c r="F524" s="75">
        <v>9516.9984810000005</v>
      </c>
      <c r="G524" s="75">
        <v>2284.0796354399999</v>
      </c>
      <c r="H524" s="75">
        <v>3.9784999999999999</v>
      </c>
      <c r="I524" s="75">
        <v>3.3587112417056995</v>
      </c>
      <c r="J524" s="113" t="s">
        <v>2901</v>
      </c>
      <c r="K524" s="113" t="s">
        <v>1476</v>
      </c>
      <c r="L524" s="113" t="s">
        <v>1418</v>
      </c>
      <c r="M524" s="113" t="s">
        <v>2549</v>
      </c>
      <c r="N524" s="113" t="s">
        <v>2547</v>
      </c>
      <c r="O524" s="44">
        <v>3</v>
      </c>
    </row>
    <row r="525" spans="1:15" ht="13" customHeight="1" x14ac:dyDescent="0.15">
      <c r="A525" s="394">
        <v>524</v>
      </c>
      <c r="B525" s="395">
        <v>24</v>
      </c>
      <c r="C525" s="395">
        <v>30</v>
      </c>
      <c r="D525" s="113" t="s">
        <v>2880</v>
      </c>
      <c r="E525" s="113" t="s">
        <v>2548</v>
      </c>
      <c r="F525" s="75">
        <v>8672</v>
      </c>
      <c r="G525" s="75">
        <v>1647.68</v>
      </c>
      <c r="H525" s="75">
        <v>3.938119269</v>
      </c>
      <c r="I525" s="75">
        <v>3.21687287</v>
      </c>
      <c r="J525" s="113" t="s">
        <v>2794</v>
      </c>
      <c r="K525" s="113" t="s">
        <v>1476</v>
      </c>
      <c r="L525" s="113" t="s">
        <v>1418</v>
      </c>
      <c r="M525" s="113" t="s">
        <v>2549</v>
      </c>
      <c r="N525" s="113" t="s">
        <v>2547</v>
      </c>
      <c r="O525" s="44">
        <v>2</v>
      </c>
    </row>
    <row r="526" spans="1:15" ht="13" customHeight="1" x14ac:dyDescent="0.15">
      <c r="A526" s="394">
        <v>525</v>
      </c>
      <c r="B526" s="395">
        <v>24</v>
      </c>
      <c r="C526" s="395">
        <v>30</v>
      </c>
      <c r="D526" s="113" t="s">
        <v>2880</v>
      </c>
      <c r="E526" s="113" t="s">
        <v>2550</v>
      </c>
      <c r="F526" s="75">
        <v>5654.5754070000003</v>
      </c>
      <c r="G526" s="75">
        <v>1187.4608354700001</v>
      </c>
      <c r="H526" s="75">
        <v>3.7524000000000002</v>
      </c>
      <c r="I526" s="75">
        <v>3.0746192947434268</v>
      </c>
      <c r="J526" s="113" t="s">
        <v>2783</v>
      </c>
      <c r="K526" s="113" t="s">
        <v>1476</v>
      </c>
      <c r="L526" s="113" t="s">
        <v>1418</v>
      </c>
      <c r="M526" s="113" t="s">
        <v>2549</v>
      </c>
      <c r="N526" s="113" t="s">
        <v>2547</v>
      </c>
      <c r="O526" s="44">
        <v>2</v>
      </c>
    </row>
    <row r="527" spans="1:15" ht="13" customHeight="1" x14ac:dyDescent="0.15">
      <c r="A527" s="394">
        <v>526</v>
      </c>
      <c r="B527" s="395">
        <v>24</v>
      </c>
      <c r="C527" s="395">
        <v>30</v>
      </c>
      <c r="D527" s="113" t="s">
        <v>2880</v>
      </c>
      <c r="E527" s="113" t="s">
        <v>2550</v>
      </c>
      <c r="F527" s="75">
        <v>5500</v>
      </c>
      <c r="G527" s="75">
        <v>1066.088045</v>
      </c>
      <c r="H527" s="75">
        <v>3.7403626889999999</v>
      </c>
      <c r="I527" s="75">
        <v>3.0277930729999998</v>
      </c>
      <c r="J527" s="113" t="s">
        <v>2613</v>
      </c>
      <c r="K527" s="113" t="s">
        <v>1476</v>
      </c>
      <c r="L527" s="113" t="s">
        <v>1418</v>
      </c>
      <c r="M527" s="113" t="s">
        <v>2549</v>
      </c>
      <c r="N527" s="113" t="s">
        <v>2547</v>
      </c>
      <c r="O527" s="44">
        <v>2</v>
      </c>
    </row>
    <row r="528" spans="1:15" ht="13" customHeight="1" x14ac:dyDescent="0.15">
      <c r="A528" s="394">
        <v>527</v>
      </c>
      <c r="B528" s="395">
        <v>24</v>
      </c>
      <c r="C528" s="395">
        <v>30</v>
      </c>
      <c r="D528" s="113" t="s">
        <v>2880</v>
      </c>
      <c r="E528" s="113" t="s">
        <v>2551</v>
      </c>
      <c r="F528" s="75">
        <v>9259.7657459999991</v>
      </c>
      <c r="G528" s="75">
        <v>1944.5508066599998</v>
      </c>
      <c r="H528" s="75">
        <v>3.9666000000000001</v>
      </c>
      <c r="I528" s="75">
        <v>3.2888192947520949</v>
      </c>
      <c r="J528" s="113" t="s">
        <v>2783</v>
      </c>
      <c r="K528" s="113" t="s">
        <v>1476</v>
      </c>
      <c r="L528" s="113" t="s">
        <v>1418</v>
      </c>
      <c r="M528" s="113" t="s">
        <v>2549</v>
      </c>
      <c r="N528" s="113" t="s">
        <v>2547</v>
      </c>
      <c r="O528" s="44">
        <v>2</v>
      </c>
    </row>
    <row r="529" spans="1:16" ht="13" customHeight="1" x14ac:dyDescent="0.15">
      <c r="A529" s="394">
        <v>528</v>
      </c>
      <c r="B529" s="395">
        <v>24</v>
      </c>
      <c r="C529" s="395">
        <v>30</v>
      </c>
      <c r="D529" s="113" t="s">
        <v>2880</v>
      </c>
      <c r="E529" s="113" t="s">
        <v>2551</v>
      </c>
      <c r="F529" s="75">
        <v>10838</v>
      </c>
      <c r="G529" s="75">
        <v>2817.88</v>
      </c>
      <c r="H529" s="75">
        <v>4.0349491469999998</v>
      </c>
      <c r="I529" s="75">
        <v>3.449922495</v>
      </c>
      <c r="J529" s="113" t="s">
        <v>2794</v>
      </c>
      <c r="K529" s="113" t="s">
        <v>1476</v>
      </c>
      <c r="L529" s="113" t="s">
        <v>1418</v>
      </c>
      <c r="M529" s="113" t="s">
        <v>2549</v>
      </c>
      <c r="N529" s="113" t="s">
        <v>2547</v>
      </c>
      <c r="O529" s="44">
        <v>2</v>
      </c>
    </row>
    <row r="530" spans="1:16" ht="13" customHeight="1" x14ac:dyDescent="0.15">
      <c r="A530" s="394">
        <v>529</v>
      </c>
      <c r="B530" s="395">
        <v>24</v>
      </c>
      <c r="C530" s="395">
        <v>30</v>
      </c>
      <c r="D530" s="113" t="s">
        <v>2880</v>
      </c>
      <c r="E530" s="113" t="s">
        <v>2670</v>
      </c>
      <c r="F530" s="75">
        <v>40271.703430000001</v>
      </c>
      <c r="G530" s="75">
        <v>2013.5851715000001</v>
      </c>
      <c r="H530" s="75">
        <v>4.6050000000000004</v>
      </c>
      <c r="I530" s="75">
        <v>3.3039700043085634</v>
      </c>
      <c r="J530" s="113" t="s">
        <v>2783</v>
      </c>
      <c r="K530" s="113" t="s">
        <v>1476</v>
      </c>
      <c r="L530" s="113" t="s">
        <v>2890</v>
      </c>
      <c r="M530" s="113" t="s">
        <v>2793</v>
      </c>
      <c r="N530" s="113" t="s">
        <v>2669</v>
      </c>
      <c r="O530" s="44">
        <v>3</v>
      </c>
    </row>
    <row r="531" spans="1:16" ht="13" customHeight="1" x14ac:dyDescent="0.15">
      <c r="A531" s="394">
        <v>530</v>
      </c>
      <c r="B531" s="395">
        <v>24</v>
      </c>
      <c r="C531" s="395">
        <v>30</v>
      </c>
      <c r="D531" s="113" t="s">
        <v>2880</v>
      </c>
      <c r="E531" s="113" t="s">
        <v>2670</v>
      </c>
      <c r="F531" s="75">
        <v>40271.703430000001</v>
      </c>
      <c r="G531" s="75">
        <v>5638.0384802000008</v>
      </c>
      <c r="H531" s="75">
        <v>4.6050000000000004</v>
      </c>
      <c r="I531" s="75">
        <v>3.7511280356507828</v>
      </c>
      <c r="J531" s="113" t="s">
        <v>2901</v>
      </c>
      <c r="K531" s="113" t="s">
        <v>1476</v>
      </c>
      <c r="L531" s="113" t="s">
        <v>2890</v>
      </c>
      <c r="M531" s="113" t="s">
        <v>2793</v>
      </c>
      <c r="N531" s="113" t="s">
        <v>2669</v>
      </c>
      <c r="O531" s="44">
        <v>3</v>
      </c>
    </row>
    <row r="532" spans="1:16" ht="13" customHeight="1" x14ac:dyDescent="0.15">
      <c r="A532" s="394">
        <v>531</v>
      </c>
      <c r="B532" s="395">
        <v>24</v>
      </c>
      <c r="C532" s="395">
        <v>30</v>
      </c>
      <c r="D532" s="113" t="s">
        <v>2880</v>
      </c>
      <c r="E532" s="113" t="s">
        <v>2670</v>
      </c>
      <c r="F532" s="75">
        <v>36766.666669999999</v>
      </c>
      <c r="G532" s="75">
        <v>3141.27378</v>
      </c>
      <c r="H532" s="75">
        <v>4.5654542579999999</v>
      </c>
      <c r="I532" s="75">
        <v>3.4971057889999999</v>
      </c>
      <c r="J532" s="113" t="s">
        <v>2883</v>
      </c>
      <c r="K532" s="113" t="s">
        <v>1476</v>
      </c>
      <c r="L532" s="113" t="s">
        <v>2890</v>
      </c>
      <c r="M532" s="113" t="s">
        <v>2793</v>
      </c>
      <c r="N532" s="113" t="s">
        <v>2669</v>
      </c>
      <c r="O532" s="44">
        <v>2</v>
      </c>
    </row>
    <row r="533" spans="1:16" ht="13" customHeight="1" x14ac:dyDescent="0.15">
      <c r="A533" s="394">
        <v>532</v>
      </c>
      <c r="B533" s="395">
        <v>24</v>
      </c>
      <c r="C533" s="395">
        <v>30</v>
      </c>
      <c r="D533" s="113" t="s">
        <v>2880</v>
      </c>
      <c r="E533" s="113" t="s">
        <v>2814</v>
      </c>
      <c r="F533" s="75">
        <v>14002.32005</v>
      </c>
      <c r="G533" s="75">
        <v>1960.3248070000002</v>
      </c>
      <c r="H533" s="75">
        <v>4.1462000000000003</v>
      </c>
      <c r="I533" s="75">
        <v>3.2923280357446587</v>
      </c>
      <c r="J533" s="113" t="s">
        <v>2783</v>
      </c>
      <c r="K533" s="113" t="s">
        <v>1476</v>
      </c>
      <c r="L533" s="113" t="s">
        <v>1418</v>
      </c>
      <c r="M533" s="113" t="s">
        <v>2549</v>
      </c>
      <c r="N533" s="113" t="s">
        <v>2813</v>
      </c>
      <c r="O533" s="44">
        <v>3</v>
      </c>
    </row>
    <row r="534" spans="1:16" ht="13" customHeight="1" x14ac:dyDescent="0.15">
      <c r="A534" s="394">
        <v>533</v>
      </c>
      <c r="B534" s="395">
        <v>24</v>
      </c>
      <c r="C534" s="395">
        <v>30</v>
      </c>
      <c r="D534" s="113" t="s">
        <v>2880</v>
      </c>
      <c r="E534" s="113" t="s">
        <v>2814</v>
      </c>
      <c r="F534" s="75">
        <v>14002.32005</v>
      </c>
      <c r="G534" s="75">
        <v>1820.3016065000002</v>
      </c>
      <c r="H534" s="75">
        <v>4.1462000000000003</v>
      </c>
      <c r="I534" s="75">
        <v>3.2601433523732575</v>
      </c>
      <c r="J534" s="113" t="s">
        <v>2783</v>
      </c>
      <c r="K534" s="113" t="s">
        <v>1476</v>
      </c>
      <c r="L534" s="113" t="s">
        <v>1418</v>
      </c>
      <c r="M534" s="113" t="s">
        <v>2549</v>
      </c>
      <c r="N534" s="113" t="s">
        <v>2813</v>
      </c>
      <c r="O534" s="44">
        <v>3</v>
      </c>
    </row>
    <row r="535" spans="1:16" ht="13" customHeight="1" x14ac:dyDescent="0.15">
      <c r="A535" s="394">
        <v>534</v>
      </c>
      <c r="B535" s="395">
        <v>24</v>
      </c>
      <c r="C535" s="395">
        <v>30</v>
      </c>
      <c r="D535" s="113" t="s">
        <v>2880</v>
      </c>
      <c r="E535" s="113" t="s">
        <v>2814</v>
      </c>
      <c r="F535" s="75">
        <v>24333.333330000001</v>
      </c>
      <c r="G535" s="75">
        <v>3260.944344</v>
      </c>
      <c r="H535" s="75">
        <v>4.3862016050000001</v>
      </c>
      <c r="I535" s="75">
        <v>3.5133433869999999</v>
      </c>
      <c r="J535" s="113" t="s">
        <v>2883</v>
      </c>
      <c r="K535" s="113" t="s">
        <v>1476</v>
      </c>
      <c r="L535" s="113" t="s">
        <v>1418</v>
      </c>
      <c r="M535" s="113" t="s">
        <v>2549</v>
      </c>
      <c r="N535" s="113" t="s">
        <v>2813</v>
      </c>
      <c r="O535" s="44">
        <v>2</v>
      </c>
    </row>
    <row r="536" spans="1:16" customFormat="1" ht="13" customHeight="1" x14ac:dyDescent="0.15">
      <c r="A536" s="394">
        <v>535</v>
      </c>
      <c r="B536" s="395">
        <v>24</v>
      </c>
      <c r="C536" s="395">
        <v>30</v>
      </c>
      <c r="D536" s="113" t="s">
        <v>2880</v>
      </c>
      <c r="E536" s="113" t="s">
        <v>2570</v>
      </c>
      <c r="F536" s="75">
        <v>11926.14266</v>
      </c>
      <c r="G536" s="75">
        <v>2146.7056788</v>
      </c>
      <c r="H536" s="75">
        <v>4.0765000000000002</v>
      </c>
      <c r="I536" s="75">
        <v>3.3317725051558091</v>
      </c>
      <c r="J536" s="113" t="s">
        <v>2783</v>
      </c>
      <c r="K536" s="113" t="s">
        <v>1476</v>
      </c>
      <c r="L536" s="113" t="s">
        <v>1418</v>
      </c>
      <c r="M536" s="113" t="s">
        <v>2549</v>
      </c>
      <c r="N536" s="113" t="s">
        <v>2569</v>
      </c>
      <c r="O536" s="44">
        <v>2</v>
      </c>
      <c r="P536" s="113"/>
    </row>
    <row r="537" spans="1:16" ht="13" customHeight="1" x14ac:dyDescent="0.15">
      <c r="A537" s="394">
        <v>536</v>
      </c>
      <c r="B537" s="395">
        <v>24</v>
      </c>
      <c r="C537" s="395">
        <v>30</v>
      </c>
      <c r="D537" s="113" t="s">
        <v>2880</v>
      </c>
      <c r="E537" s="113" t="s">
        <v>2570</v>
      </c>
      <c r="F537" s="75">
        <v>6500</v>
      </c>
      <c r="G537" s="75">
        <v>1346.465835</v>
      </c>
      <c r="H537" s="75">
        <v>3.8129133569999998</v>
      </c>
      <c r="I537" s="75">
        <v>3.1291953380000002</v>
      </c>
      <c r="J537" s="113" t="s">
        <v>2613</v>
      </c>
      <c r="K537" s="113" t="s">
        <v>1476</v>
      </c>
      <c r="L537" s="113" t="s">
        <v>1418</v>
      </c>
      <c r="M537" s="113" t="s">
        <v>2549</v>
      </c>
      <c r="N537" s="113" t="s">
        <v>2569</v>
      </c>
      <c r="O537" s="44">
        <v>2</v>
      </c>
    </row>
    <row r="538" spans="1:16" ht="13" customHeight="1" x14ac:dyDescent="0.15">
      <c r="A538" s="394">
        <v>537</v>
      </c>
      <c r="B538" s="395">
        <v>24</v>
      </c>
      <c r="C538" s="395">
        <v>30</v>
      </c>
      <c r="D538" s="113" t="s">
        <v>2880</v>
      </c>
      <c r="E538" s="113" t="s">
        <v>2484</v>
      </c>
      <c r="F538" s="75">
        <v>6850</v>
      </c>
      <c r="G538" s="75">
        <v>959</v>
      </c>
      <c r="H538" s="75">
        <v>3.8356905710000002</v>
      </c>
      <c r="I538" s="75">
        <v>2.9818186070000001</v>
      </c>
      <c r="J538" s="113" t="s">
        <v>2776</v>
      </c>
      <c r="K538" s="113" t="s">
        <v>1476</v>
      </c>
      <c r="L538" s="113" t="s">
        <v>1418</v>
      </c>
      <c r="M538" s="113" t="s">
        <v>2782</v>
      </c>
      <c r="N538" s="113" t="s">
        <v>2780</v>
      </c>
      <c r="O538" s="44">
        <v>0</v>
      </c>
    </row>
    <row r="539" spans="1:16" ht="13" customHeight="1" x14ac:dyDescent="0.15">
      <c r="A539" s="394">
        <v>538</v>
      </c>
      <c r="B539" s="395">
        <v>24</v>
      </c>
      <c r="C539" s="395">
        <v>30</v>
      </c>
      <c r="D539" s="113" t="s">
        <v>2880</v>
      </c>
      <c r="E539" s="113" t="s">
        <v>2485</v>
      </c>
      <c r="F539" s="75">
        <v>5951.13771</v>
      </c>
      <c r="G539" s="75">
        <v>1011.6934107000001</v>
      </c>
      <c r="H539" s="75">
        <v>3.7746</v>
      </c>
      <c r="I539" s="75">
        <v>3.005048921382798</v>
      </c>
      <c r="J539" s="113" t="s">
        <v>2773</v>
      </c>
      <c r="K539" s="113" t="s">
        <v>1476</v>
      </c>
      <c r="L539" s="113" t="s">
        <v>1418</v>
      </c>
      <c r="M539" s="113" t="s">
        <v>2782</v>
      </c>
      <c r="N539" s="113" t="s">
        <v>2780</v>
      </c>
      <c r="O539" s="44">
        <v>2</v>
      </c>
    </row>
    <row r="540" spans="1:16" ht="13" customHeight="1" x14ac:dyDescent="0.15">
      <c r="A540" s="394">
        <v>539</v>
      </c>
      <c r="B540" s="395">
        <v>24</v>
      </c>
      <c r="C540" s="395">
        <v>30</v>
      </c>
      <c r="D540" s="113" t="s">
        <v>2880</v>
      </c>
      <c r="E540" s="113" t="s">
        <v>2485</v>
      </c>
      <c r="F540" s="75">
        <v>5951.13771</v>
      </c>
      <c r="G540" s="75">
        <v>1071.2047877999998</v>
      </c>
      <c r="H540" s="75">
        <v>3.7746</v>
      </c>
      <c r="I540" s="75">
        <v>3.0298725051078299</v>
      </c>
      <c r="J540" s="113" t="s">
        <v>2783</v>
      </c>
      <c r="K540" s="113" t="s">
        <v>1476</v>
      </c>
      <c r="L540" s="113" t="s">
        <v>1418</v>
      </c>
      <c r="M540" s="113" t="s">
        <v>2782</v>
      </c>
      <c r="N540" s="113" t="s">
        <v>2780</v>
      </c>
      <c r="O540" s="44">
        <v>2</v>
      </c>
    </row>
    <row r="541" spans="1:16" ht="13" customHeight="1" x14ac:dyDescent="0.15">
      <c r="A541" s="394">
        <v>540</v>
      </c>
      <c r="B541" s="395">
        <v>24</v>
      </c>
      <c r="C541" s="395">
        <v>30</v>
      </c>
      <c r="D541" s="113" t="s">
        <v>2880</v>
      </c>
      <c r="E541" s="113" t="s">
        <v>2496</v>
      </c>
      <c r="F541" s="75">
        <v>900</v>
      </c>
      <c r="G541" s="75">
        <v>342</v>
      </c>
      <c r="H541" s="75">
        <v>2.9542425090000002</v>
      </c>
      <c r="I541" s="75">
        <v>2.5340261059999998</v>
      </c>
      <c r="J541" s="113" t="s">
        <v>2776</v>
      </c>
      <c r="K541" s="113" t="s">
        <v>1476</v>
      </c>
      <c r="L541" s="113" t="s">
        <v>1418</v>
      </c>
      <c r="M541" s="113" t="s">
        <v>2782</v>
      </c>
      <c r="N541" s="113" t="s">
        <v>2495</v>
      </c>
      <c r="O541" s="44">
        <v>0</v>
      </c>
    </row>
    <row r="542" spans="1:16" ht="13" customHeight="1" x14ac:dyDescent="0.15">
      <c r="A542" s="394">
        <v>541</v>
      </c>
      <c r="B542" s="395">
        <v>24</v>
      </c>
      <c r="C542" s="395">
        <v>30</v>
      </c>
      <c r="D542" s="113" t="s">
        <v>2880</v>
      </c>
      <c r="E542" s="113" t="s">
        <v>2497</v>
      </c>
      <c r="F542" s="75">
        <v>847.61766660000001</v>
      </c>
      <c r="G542" s="75">
        <v>203.42823998399999</v>
      </c>
      <c r="H542" s="75">
        <v>2.9281999999999999</v>
      </c>
      <c r="I542" s="75">
        <v>2.3084112416934208</v>
      </c>
      <c r="J542" s="113" t="s">
        <v>2773</v>
      </c>
      <c r="K542" s="113" t="s">
        <v>1476</v>
      </c>
      <c r="L542" s="113" t="s">
        <v>1418</v>
      </c>
      <c r="M542" s="113" t="s">
        <v>2782</v>
      </c>
      <c r="N542" s="113" t="s">
        <v>2495</v>
      </c>
      <c r="O542" s="44">
        <v>2</v>
      </c>
    </row>
    <row r="543" spans="1:16" ht="13" customHeight="1" x14ac:dyDescent="0.15">
      <c r="A543" s="394">
        <v>542</v>
      </c>
      <c r="B543" s="395">
        <v>24</v>
      </c>
      <c r="C543" s="395">
        <v>30</v>
      </c>
      <c r="D543" s="113" t="s">
        <v>2880</v>
      </c>
      <c r="E543" s="113" t="s">
        <v>2497</v>
      </c>
      <c r="F543" s="75">
        <v>847.61766660000001</v>
      </c>
      <c r="G543" s="75">
        <v>296.66618331000001</v>
      </c>
      <c r="H543" s="75">
        <v>2.9281999999999999</v>
      </c>
      <c r="I543" s="75">
        <v>2.4722680443320906</v>
      </c>
      <c r="J543" s="113" t="s">
        <v>2783</v>
      </c>
      <c r="K543" s="113" t="s">
        <v>1476</v>
      </c>
      <c r="L543" s="113" t="s">
        <v>1418</v>
      </c>
      <c r="M543" s="113" t="s">
        <v>2782</v>
      </c>
      <c r="N543" s="113" t="s">
        <v>2495</v>
      </c>
      <c r="O543" s="44">
        <v>2</v>
      </c>
    </row>
    <row r="544" spans="1:16" ht="13" customHeight="1" x14ac:dyDescent="0.15">
      <c r="A544" s="394">
        <v>543</v>
      </c>
      <c r="B544" s="395">
        <v>24</v>
      </c>
      <c r="C544" s="395">
        <v>30</v>
      </c>
      <c r="D544" s="113" t="s">
        <v>2880</v>
      </c>
      <c r="E544" s="113" t="s">
        <v>2677</v>
      </c>
      <c r="F544" s="75">
        <v>7500.668987</v>
      </c>
      <c r="G544" s="75">
        <v>525.04682909000007</v>
      </c>
      <c r="H544" s="75">
        <v>3.8751000000000002</v>
      </c>
      <c r="I544" s="75">
        <v>2.720198039993373</v>
      </c>
      <c r="J544" s="113" t="s">
        <v>2773</v>
      </c>
      <c r="K544" s="113" t="s">
        <v>1476</v>
      </c>
      <c r="L544" s="113" t="s">
        <v>1418</v>
      </c>
      <c r="M544" s="113" t="s">
        <v>2782</v>
      </c>
      <c r="N544" s="113" t="s">
        <v>2823</v>
      </c>
      <c r="O544" s="44">
        <v>0</v>
      </c>
    </row>
    <row r="545" spans="1:15" ht="13" customHeight="1" x14ac:dyDescent="0.15">
      <c r="A545" s="394">
        <v>544</v>
      </c>
      <c r="B545" s="395">
        <v>24</v>
      </c>
      <c r="C545" s="395">
        <v>30</v>
      </c>
      <c r="D545" s="113" t="s">
        <v>2880</v>
      </c>
      <c r="E545" s="113" t="s">
        <v>2678</v>
      </c>
      <c r="F545" s="75">
        <v>8013.0896199999997</v>
      </c>
      <c r="G545" s="75">
        <v>560.91627340000002</v>
      </c>
      <c r="H545" s="75">
        <v>3.9037999999999999</v>
      </c>
      <c r="I545" s="75">
        <v>2.7488980400189655</v>
      </c>
      <c r="J545" s="113" t="s">
        <v>2773</v>
      </c>
      <c r="K545" s="113" t="s">
        <v>1476</v>
      </c>
      <c r="L545" s="113" t="s">
        <v>1418</v>
      </c>
      <c r="M545" s="113" t="s">
        <v>2782</v>
      </c>
      <c r="N545" s="113" t="s">
        <v>2823</v>
      </c>
      <c r="O545" s="44">
        <v>2</v>
      </c>
    </row>
    <row r="546" spans="1:15" ht="13" customHeight="1" x14ac:dyDescent="0.15">
      <c r="A546" s="394">
        <v>545</v>
      </c>
      <c r="B546" s="395">
        <v>24</v>
      </c>
      <c r="C546" s="395">
        <v>30</v>
      </c>
      <c r="D546" s="113" t="s">
        <v>2880</v>
      </c>
      <c r="E546" s="113" t="s">
        <v>2678</v>
      </c>
      <c r="F546" s="75">
        <v>8013.0896199999997</v>
      </c>
      <c r="G546" s="75">
        <v>721.1780657999999</v>
      </c>
      <c r="H546" s="75">
        <v>3.9037999999999999</v>
      </c>
      <c r="I546" s="75">
        <v>2.8580425094440334</v>
      </c>
      <c r="J546" s="113" t="s">
        <v>2783</v>
      </c>
      <c r="K546" s="113" t="s">
        <v>1476</v>
      </c>
      <c r="L546" s="113" t="s">
        <v>1418</v>
      </c>
      <c r="M546" s="113" t="s">
        <v>2782</v>
      </c>
      <c r="N546" s="113" t="s">
        <v>2823</v>
      </c>
      <c r="O546" s="44">
        <v>2</v>
      </c>
    </row>
    <row r="547" spans="1:15" ht="13" customHeight="1" x14ac:dyDescent="0.15">
      <c r="A547" s="394">
        <v>546</v>
      </c>
      <c r="B547" s="395">
        <v>24</v>
      </c>
      <c r="C547" s="395">
        <v>30</v>
      </c>
      <c r="D547" s="113" t="s">
        <v>2880</v>
      </c>
      <c r="E547" s="113" t="s">
        <v>2232</v>
      </c>
      <c r="F547" s="75">
        <v>976.11278240000001</v>
      </c>
      <c r="G547" s="75">
        <v>224.50593995200001</v>
      </c>
      <c r="H547" s="75">
        <v>2.9895</v>
      </c>
      <c r="I547" s="75">
        <v>2.3512278360041505</v>
      </c>
      <c r="J547" s="113" t="s">
        <v>2773</v>
      </c>
      <c r="K547" s="113" t="s">
        <v>1476</v>
      </c>
      <c r="L547" s="113" t="s">
        <v>1418</v>
      </c>
      <c r="M547" s="113" t="s">
        <v>2782</v>
      </c>
      <c r="N547" s="113" t="s">
        <v>2231</v>
      </c>
      <c r="O547" s="44">
        <v>2</v>
      </c>
    </row>
    <row r="548" spans="1:15" ht="13" customHeight="1" x14ac:dyDescent="0.15">
      <c r="A548" s="394">
        <v>547</v>
      </c>
      <c r="B548" s="395">
        <v>24</v>
      </c>
      <c r="C548" s="395">
        <v>30</v>
      </c>
      <c r="D548" s="113" t="s">
        <v>2880</v>
      </c>
      <c r="E548" s="113" t="s">
        <v>2232</v>
      </c>
      <c r="F548" s="75">
        <v>976.11278240000001</v>
      </c>
      <c r="G548" s="75">
        <v>263.550451248</v>
      </c>
      <c r="H548" s="75">
        <v>2.9895</v>
      </c>
      <c r="I548" s="75">
        <v>2.4208637641455448</v>
      </c>
      <c r="J548" s="113" t="s">
        <v>2783</v>
      </c>
      <c r="K548" s="113" t="s">
        <v>1476</v>
      </c>
      <c r="L548" s="113" t="s">
        <v>1418</v>
      </c>
      <c r="M548" s="113" t="s">
        <v>2782</v>
      </c>
      <c r="N548" s="113" t="s">
        <v>2231</v>
      </c>
      <c r="O548" s="44">
        <v>2</v>
      </c>
    </row>
    <row r="549" spans="1:15" ht="13" customHeight="1" x14ac:dyDescent="0.15">
      <c r="A549" s="394">
        <v>548</v>
      </c>
      <c r="B549" s="395">
        <v>24</v>
      </c>
      <c r="C549" s="395">
        <v>30</v>
      </c>
      <c r="D549" s="113" t="s">
        <v>2880</v>
      </c>
      <c r="E549" s="113" t="s">
        <v>2055</v>
      </c>
      <c r="F549" s="75">
        <v>570.03300220000006</v>
      </c>
      <c r="G549" s="75">
        <v>359.12079138600006</v>
      </c>
      <c r="H549" s="75">
        <v>2.7559</v>
      </c>
      <c r="I549" s="75">
        <v>2.5552405494391359</v>
      </c>
      <c r="J549" s="113" t="s">
        <v>2783</v>
      </c>
      <c r="K549" s="113" t="s">
        <v>1476</v>
      </c>
      <c r="L549" s="113" t="s">
        <v>2890</v>
      </c>
      <c r="M549" s="113" t="s">
        <v>2719</v>
      </c>
      <c r="N549" s="113" t="s">
        <v>2233</v>
      </c>
      <c r="O549" s="44">
        <v>0</v>
      </c>
    </row>
    <row r="550" spans="1:15" ht="13" customHeight="1" x14ac:dyDescent="0.15">
      <c r="A550" s="394">
        <v>549</v>
      </c>
      <c r="B550" s="395">
        <v>24</v>
      </c>
      <c r="C550" s="395">
        <v>30</v>
      </c>
      <c r="D550" s="113" t="s">
        <v>2880</v>
      </c>
      <c r="E550" s="113" t="s">
        <v>2056</v>
      </c>
      <c r="F550" s="75">
        <v>341.9794425</v>
      </c>
      <c r="G550" s="75">
        <v>239.38560974999999</v>
      </c>
      <c r="H550" s="75">
        <v>2.5339999999999998</v>
      </c>
      <c r="I550" s="75">
        <v>2.3790980399968475</v>
      </c>
      <c r="J550" s="113" t="s">
        <v>2783</v>
      </c>
      <c r="K550" s="113" t="s">
        <v>1476</v>
      </c>
      <c r="L550" s="113" t="s">
        <v>2890</v>
      </c>
      <c r="M550" s="113" t="s">
        <v>2719</v>
      </c>
      <c r="N550" s="113" t="s">
        <v>2717</v>
      </c>
      <c r="O550" s="44">
        <v>0</v>
      </c>
    </row>
    <row r="551" spans="1:15" ht="13" customHeight="1" x14ac:dyDescent="0.15">
      <c r="A551" s="394">
        <v>550</v>
      </c>
      <c r="B551" s="395">
        <v>24</v>
      </c>
      <c r="C551" s="395">
        <v>30</v>
      </c>
      <c r="D551" s="113" t="s">
        <v>2880</v>
      </c>
      <c r="E551" s="113" t="s">
        <v>2057</v>
      </c>
      <c r="F551" s="75">
        <v>97.431637129999999</v>
      </c>
      <c r="G551" s="75">
        <v>72.099411476200004</v>
      </c>
      <c r="H551" s="75">
        <v>1.9886999999999999</v>
      </c>
      <c r="I551" s="75">
        <v>1.857931719730775</v>
      </c>
      <c r="J551" s="113" t="s">
        <v>2783</v>
      </c>
      <c r="K551" s="113" t="s">
        <v>1476</v>
      </c>
      <c r="L551" s="113" t="s">
        <v>2890</v>
      </c>
      <c r="M551" s="113" t="s">
        <v>2719</v>
      </c>
      <c r="N551" s="113" t="s">
        <v>2717</v>
      </c>
      <c r="O551" s="44">
        <v>0</v>
      </c>
    </row>
    <row r="552" spans="1:15" ht="13" customHeight="1" x14ac:dyDescent="0.15">
      <c r="A552" s="394">
        <v>551</v>
      </c>
      <c r="B552" s="395">
        <v>24</v>
      </c>
      <c r="C552" s="395">
        <v>30</v>
      </c>
      <c r="D552" s="113" t="s">
        <v>2880</v>
      </c>
      <c r="E552" s="113" t="s">
        <v>2592</v>
      </c>
      <c r="F552" s="75">
        <v>2380.1262820000002</v>
      </c>
      <c r="G552" s="75">
        <v>404.62146794000006</v>
      </c>
      <c r="H552" s="75">
        <v>3.3765999999999998</v>
      </c>
      <c r="I552" s="75">
        <v>2.6070489213426953</v>
      </c>
      <c r="J552" s="113" t="s">
        <v>2773</v>
      </c>
      <c r="K552" s="113" t="s">
        <v>1476</v>
      </c>
      <c r="L552" s="113" t="s">
        <v>1418</v>
      </c>
      <c r="M552" s="113" t="s">
        <v>2782</v>
      </c>
      <c r="N552" s="113" t="s">
        <v>2845</v>
      </c>
      <c r="O552" s="44">
        <v>2</v>
      </c>
    </row>
    <row r="553" spans="1:15" ht="13" customHeight="1" x14ac:dyDescent="0.15">
      <c r="A553" s="394">
        <v>552</v>
      </c>
      <c r="B553" s="395">
        <v>24</v>
      </c>
      <c r="C553" s="395">
        <v>30</v>
      </c>
      <c r="D553" s="113" t="s">
        <v>2880</v>
      </c>
      <c r="E553" s="113" t="s">
        <v>2592</v>
      </c>
      <c r="F553" s="75">
        <v>2380.1262820000002</v>
      </c>
      <c r="G553" s="75">
        <v>428.42273076000004</v>
      </c>
      <c r="H553" s="75">
        <v>3.3765999999999998</v>
      </c>
      <c r="I553" s="75">
        <v>2.6318725050677276</v>
      </c>
      <c r="J553" s="113" t="s">
        <v>2783</v>
      </c>
      <c r="K553" s="113" t="s">
        <v>1476</v>
      </c>
      <c r="L553" s="113" t="s">
        <v>1418</v>
      </c>
      <c r="M553" s="113" t="s">
        <v>2782</v>
      </c>
      <c r="N553" s="113" t="s">
        <v>2845</v>
      </c>
      <c r="O553" s="44">
        <v>2</v>
      </c>
    </row>
    <row r="554" spans="1:15" ht="13" customHeight="1" x14ac:dyDescent="0.15">
      <c r="A554" s="394">
        <v>553</v>
      </c>
      <c r="B554" s="395">
        <v>24</v>
      </c>
      <c r="C554" s="395">
        <v>30</v>
      </c>
      <c r="D554" s="113" t="s">
        <v>2880</v>
      </c>
      <c r="E554" s="113" t="s">
        <v>2593</v>
      </c>
      <c r="F554" s="75">
        <v>2788.688463</v>
      </c>
      <c r="G554" s="75">
        <v>390.41638482000002</v>
      </c>
      <c r="H554" s="75">
        <v>3.4453999999999998</v>
      </c>
      <c r="I554" s="75">
        <v>2.5915280356534498</v>
      </c>
      <c r="J554" s="113" t="s">
        <v>2773</v>
      </c>
      <c r="K554" s="113" t="s">
        <v>1476</v>
      </c>
      <c r="L554" s="113" t="s">
        <v>1418</v>
      </c>
      <c r="M554" s="113" t="s">
        <v>2782</v>
      </c>
      <c r="N554" s="113" t="s">
        <v>2845</v>
      </c>
      <c r="O554" s="44">
        <v>2</v>
      </c>
    </row>
    <row r="555" spans="1:15" ht="13" customHeight="1" x14ac:dyDescent="0.15">
      <c r="A555" s="394">
        <v>554</v>
      </c>
      <c r="B555" s="395">
        <v>24</v>
      </c>
      <c r="C555" s="395">
        <v>30</v>
      </c>
      <c r="D555" s="113" t="s">
        <v>2880</v>
      </c>
      <c r="E555" s="113" t="s">
        <v>2593</v>
      </c>
      <c r="F555" s="75">
        <v>2788.688463</v>
      </c>
      <c r="G555" s="75">
        <v>390.41638482000002</v>
      </c>
      <c r="H555" s="75">
        <v>3.4453999999999998</v>
      </c>
      <c r="I555" s="75">
        <v>2.5915280356534498</v>
      </c>
      <c r="J555" s="113" t="s">
        <v>2783</v>
      </c>
      <c r="K555" s="113" t="s">
        <v>1476</v>
      </c>
      <c r="L555" s="113" t="s">
        <v>1418</v>
      </c>
      <c r="M555" s="113" t="s">
        <v>2782</v>
      </c>
      <c r="N555" s="113" t="s">
        <v>2845</v>
      </c>
      <c r="O555" s="44">
        <v>2</v>
      </c>
    </row>
    <row r="556" spans="1:15" ht="13" customHeight="1" x14ac:dyDescent="0.15">
      <c r="A556" s="394">
        <v>555</v>
      </c>
      <c r="B556" s="395">
        <v>24</v>
      </c>
      <c r="C556" s="395">
        <v>30</v>
      </c>
      <c r="D556" s="113" t="s">
        <v>2880</v>
      </c>
      <c r="E556" s="113" t="s">
        <v>2594</v>
      </c>
      <c r="F556" s="75">
        <v>2684.726193</v>
      </c>
      <c r="G556" s="75">
        <v>295.31988123000002</v>
      </c>
      <c r="H556" s="75">
        <v>3.4289000000000001</v>
      </c>
      <c r="I556" s="75">
        <v>2.4702926850884812</v>
      </c>
      <c r="J556" s="113" t="s">
        <v>2773</v>
      </c>
      <c r="K556" s="113" t="s">
        <v>1476</v>
      </c>
      <c r="L556" s="113" t="s">
        <v>1418</v>
      </c>
      <c r="M556" s="113" t="s">
        <v>2782</v>
      </c>
      <c r="N556" s="113" t="s">
        <v>2845</v>
      </c>
      <c r="O556" s="44">
        <v>0</v>
      </c>
    </row>
    <row r="557" spans="1:15" ht="13" customHeight="1" x14ac:dyDescent="0.15">
      <c r="A557" s="394">
        <v>556</v>
      </c>
      <c r="B557" s="395">
        <v>24</v>
      </c>
      <c r="C557" s="395">
        <v>30</v>
      </c>
      <c r="D557" s="113" t="s">
        <v>2880</v>
      </c>
      <c r="E557" s="113" t="s">
        <v>2432</v>
      </c>
      <c r="F557" s="75">
        <v>7890.4178030000003</v>
      </c>
      <c r="G557" s="75">
        <v>1893.7002727199999</v>
      </c>
      <c r="H557" s="75">
        <v>3.8971</v>
      </c>
      <c r="I557" s="75">
        <v>3.2773112417186687</v>
      </c>
      <c r="J557" s="113" t="s">
        <v>2783</v>
      </c>
      <c r="K557" s="113" t="s">
        <v>1476</v>
      </c>
      <c r="L557" s="113" t="s">
        <v>1418</v>
      </c>
      <c r="M557" s="113" t="s">
        <v>2549</v>
      </c>
      <c r="N557" s="113" t="s">
        <v>2431</v>
      </c>
      <c r="O557" s="44">
        <v>2</v>
      </c>
    </row>
    <row r="558" spans="1:15" ht="13" customHeight="1" x14ac:dyDescent="0.15">
      <c r="A558" s="394">
        <v>557</v>
      </c>
      <c r="B558" s="395">
        <v>24</v>
      </c>
      <c r="C558" s="395">
        <v>30</v>
      </c>
      <c r="D558" s="113" t="s">
        <v>2880</v>
      </c>
      <c r="E558" s="113" t="s">
        <v>2432</v>
      </c>
      <c r="F558" s="75">
        <v>7890.4178030000003</v>
      </c>
      <c r="G558" s="75">
        <v>1578.0835606000001</v>
      </c>
      <c r="H558" s="75">
        <v>3.8971</v>
      </c>
      <c r="I558" s="75">
        <v>3.1981299956710441</v>
      </c>
      <c r="J558" s="113" t="s">
        <v>2783</v>
      </c>
      <c r="K558" s="113" t="s">
        <v>1476</v>
      </c>
      <c r="L558" s="113" t="s">
        <v>1418</v>
      </c>
      <c r="M558" s="113" t="s">
        <v>2549</v>
      </c>
      <c r="N558" s="113" t="s">
        <v>2431</v>
      </c>
      <c r="O558" s="44">
        <v>2</v>
      </c>
    </row>
    <row r="559" spans="1:15" ht="13" customHeight="1" x14ac:dyDescent="0.15">
      <c r="A559" s="394">
        <v>558</v>
      </c>
      <c r="B559" s="395">
        <v>24</v>
      </c>
      <c r="C559" s="395">
        <v>30</v>
      </c>
      <c r="D559" s="113" t="s">
        <v>2880</v>
      </c>
      <c r="E559" s="113" t="s">
        <v>2434</v>
      </c>
      <c r="F559" s="75">
        <v>3498.6459850000001</v>
      </c>
      <c r="G559" s="75">
        <v>314.87813864999998</v>
      </c>
      <c r="H559" s="75">
        <v>3.5438999999999998</v>
      </c>
      <c r="I559" s="75">
        <v>2.4981425094988872</v>
      </c>
      <c r="J559" s="113" t="s">
        <v>2783</v>
      </c>
      <c r="K559" s="113" t="s">
        <v>1476</v>
      </c>
      <c r="L559" s="113" t="s">
        <v>1418</v>
      </c>
      <c r="M559" s="113" t="s">
        <v>2549</v>
      </c>
      <c r="N559" s="113" t="s">
        <v>2433</v>
      </c>
      <c r="O559" s="44">
        <v>0</v>
      </c>
    </row>
    <row r="560" spans="1:15" ht="13" customHeight="1" x14ac:dyDescent="0.15">
      <c r="A560" s="394">
        <v>559</v>
      </c>
      <c r="B560" s="395">
        <v>24</v>
      </c>
      <c r="C560" s="395">
        <v>30</v>
      </c>
      <c r="D560" s="113" t="s">
        <v>2880</v>
      </c>
      <c r="E560" s="113" t="s">
        <v>2435</v>
      </c>
      <c r="F560" s="75">
        <v>4778.5925319999997</v>
      </c>
      <c r="G560" s="75">
        <v>907.93258107999998</v>
      </c>
      <c r="H560" s="75">
        <v>3.6793</v>
      </c>
      <c r="I560" s="75">
        <v>2.9580536009968648</v>
      </c>
      <c r="J560" s="113" t="s">
        <v>2783</v>
      </c>
      <c r="K560" s="113" t="s">
        <v>1476</v>
      </c>
      <c r="L560" s="113" t="s">
        <v>1418</v>
      </c>
      <c r="M560" s="113" t="s">
        <v>2549</v>
      </c>
      <c r="N560" s="113" t="s">
        <v>2433</v>
      </c>
      <c r="O560" s="44">
        <v>0</v>
      </c>
    </row>
    <row r="561" spans="1:15" ht="13" customHeight="1" x14ac:dyDescent="0.15">
      <c r="A561" s="394">
        <v>560</v>
      </c>
      <c r="B561" s="395">
        <v>24</v>
      </c>
      <c r="C561" s="395">
        <v>30</v>
      </c>
      <c r="D561" s="113" t="s">
        <v>2880</v>
      </c>
      <c r="E561" s="113" t="s">
        <v>2436</v>
      </c>
      <c r="F561" s="75">
        <v>6591.7389519999997</v>
      </c>
      <c r="G561" s="75">
        <v>659.17389520000006</v>
      </c>
      <c r="H561" s="75">
        <v>3.819</v>
      </c>
      <c r="I561" s="75">
        <v>2.8189999999707989</v>
      </c>
      <c r="J561" s="113" t="s">
        <v>2783</v>
      </c>
      <c r="K561" s="113" t="s">
        <v>1476</v>
      </c>
      <c r="L561" s="113" t="s">
        <v>1418</v>
      </c>
      <c r="M561" s="113" t="s">
        <v>2549</v>
      </c>
      <c r="N561" s="113" t="s">
        <v>2433</v>
      </c>
      <c r="O561" s="44">
        <v>0</v>
      </c>
    </row>
    <row r="562" spans="1:15" ht="13" customHeight="1" x14ac:dyDescent="0.15">
      <c r="A562" s="394">
        <v>561</v>
      </c>
      <c r="B562" s="395">
        <v>24</v>
      </c>
      <c r="C562" s="395">
        <v>30</v>
      </c>
      <c r="D562" s="113" t="s">
        <v>2880</v>
      </c>
      <c r="E562" s="113" t="s">
        <v>2437</v>
      </c>
      <c r="F562" s="75">
        <v>5094.4816229999997</v>
      </c>
      <c r="G562" s="75">
        <v>815.11705968000001</v>
      </c>
      <c r="H562" s="75">
        <v>3.7071000000000001</v>
      </c>
      <c r="I562" s="75">
        <v>2.9112199826325296</v>
      </c>
      <c r="J562" s="113" t="s">
        <v>2783</v>
      </c>
      <c r="K562" s="113" t="s">
        <v>1476</v>
      </c>
      <c r="L562" s="113" t="s">
        <v>1418</v>
      </c>
      <c r="M562" s="113" t="s">
        <v>2549</v>
      </c>
      <c r="N562" s="113" t="s">
        <v>2433</v>
      </c>
      <c r="O562" s="44">
        <v>0</v>
      </c>
    </row>
    <row r="563" spans="1:15" ht="13" customHeight="1" x14ac:dyDescent="0.15">
      <c r="A563" s="394">
        <v>562</v>
      </c>
      <c r="B563" s="395">
        <v>24</v>
      </c>
      <c r="C563" s="395">
        <v>30</v>
      </c>
      <c r="D563" s="113" t="s">
        <v>2880</v>
      </c>
      <c r="E563" s="113" t="s">
        <v>2137</v>
      </c>
      <c r="F563" s="75">
        <v>209.2666394</v>
      </c>
      <c r="G563" s="75">
        <v>133.93064921600001</v>
      </c>
      <c r="H563" s="75">
        <v>2.3207</v>
      </c>
      <c r="I563" s="75">
        <v>2.1268799740412923</v>
      </c>
      <c r="J563" s="113" t="s">
        <v>2783</v>
      </c>
      <c r="K563" s="113" t="s">
        <v>1476</v>
      </c>
      <c r="L563" s="113" t="s">
        <v>1418</v>
      </c>
      <c r="M563" s="113" t="s">
        <v>2138</v>
      </c>
      <c r="N563" s="113" t="s">
        <v>2119</v>
      </c>
      <c r="O563" s="44">
        <v>0</v>
      </c>
    </row>
    <row r="564" spans="1:15" ht="13" customHeight="1" x14ac:dyDescent="0.15">
      <c r="A564" s="394">
        <v>563</v>
      </c>
      <c r="B564" s="395">
        <v>24</v>
      </c>
      <c r="C564" s="395">
        <v>30</v>
      </c>
      <c r="D564" s="113" t="s">
        <v>2880</v>
      </c>
      <c r="E564" s="113" t="s">
        <v>2144</v>
      </c>
      <c r="F564" s="75">
        <v>3947.298777</v>
      </c>
      <c r="G564" s="75">
        <v>671.04079209000008</v>
      </c>
      <c r="H564" s="75">
        <v>3.5962999999999998</v>
      </c>
      <c r="I564" s="75">
        <v>2.826748921422519</v>
      </c>
      <c r="J564" s="113" t="s">
        <v>2783</v>
      </c>
      <c r="K564" s="113" t="s">
        <v>1476</v>
      </c>
      <c r="L564" s="113" t="s">
        <v>1418</v>
      </c>
      <c r="M564" s="113" t="s">
        <v>2549</v>
      </c>
      <c r="N564" s="113" t="s">
        <v>2143</v>
      </c>
      <c r="O564" s="44">
        <v>0</v>
      </c>
    </row>
    <row r="565" spans="1:15" ht="13" customHeight="1" x14ac:dyDescent="0.15">
      <c r="A565" s="394">
        <v>564</v>
      </c>
      <c r="B565" s="395">
        <v>24</v>
      </c>
      <c r="C565" s="395">
        <v>30</v>
      </c>
      <c r="D565" s="113" t="s">
        <v>2880</v>
      </c>
      <c r="E565" s="113" t="s">
        <v>2163</v>
      </c>
      <c r="F565" s="75">
        <v>9822.0015879999992</v>
      </c>
      <c r="G565" s="75">
        <v>2062.6203334799998</v>
      </c>
      <c r="H565" s="75">
        <v>3.9922</v>
      </c>
      <c r="I565" s="75">
        <v>3.3144192947453037</v>
      </c>
      <c r="J565" s="113" t="s">
        <v>2783</v>
      </c>
      <c r="K565" s="113" t="s">
        <v>1476</v>
      </c>
      <c r="L565" s="113" t="s">
        <v>1418</v>
      </c>
      <c r="M565" s="113" t="s">
        <v>2549</v>
      </c>
      <c r="N565" s="113" t="s">
        <v>2162</v>
      </c>
      <c r="O565" s="44">
        <v>0</v>
      </c>
    </row>
    <row r="566" spans="1:15" ht="13" customHeight="1" x14ac:dyDescent="0.15">
      <c r="A566" s="394">
        <v>565</v>
      </c>
      <c r="B566" s="395">
        <v>24</v>
      </c>
      <c r="C566" s="395">
        <v>30</v>
      </c>
      <c r="D566" s="113" t="s">
        <v>2880</v>
      </c>
      <c r="E566" s="113" t="s">
        <v>2327</v>
      </c>
      <c r="F566" s="75">
        <v>8822.6692820000007</v>
      </c>
      <c r="G566" s="75">
        <v>1323.4003923</v>
      </c>
      <c r="H566" s="75">
        <v>3.9456000000000002</v>
      </c>
      <c r="I566" s="75">
        <v>3.1216912590469601</v>
      </c>
      <c r="J566" s="113" t="s">
        <v>2783</v>
      </c>
      <c r="K566" s="113" t="s">
        <v>1476</v>
      </c>
      <c r="L566" s="113" t="s">
        <v>1418</v>
      </c>
      <c r="M566" s="113" t="s">
        <v>2549</v>
      </c>
      <c r="N566" s="113" t="s">
        <v>2162</v>
      </c>
      <c r="O566" s="44">
        <v>0</v>
      </c>
    </row>
    <row r="567" spans="1:15" ht="13" customHeight="1" x14ac:dyDescent="0.15">
      <c r="A567" s="394">
        <v>566</v>
      </c>
      <c r="B567" s="395">
        <v>24</v>
      </c>
      <c r="C567" s="395">
        <v>30</v>
      </c>
      <c r="D567" s="113" t="s">
        <v>2880</v>
      </c>
      <c r="E567" s="113" t="s">
        <v>2262</v>
      </c>
      <c r="F567" s="75">
        <v>5505.5409849999996</v>
      </c>
      <c r="G567" s="75">
        <v>1431.4406560999998</v>
      </c>
      <c r="H567" s="75">
        <v>3.7408000000000001</v>
      </c>
      <c r="I567" s="75">
        <v>3.1557733479828123</v>
      </c>
      <c r="J567" s="113" t="s">
        <v>2783</v>
      </c>
      <c r="K567" s="113" t="s">
        <v>1476</v>
      </c>
      <c r="L567" s="113" t="s">
        <v>1418</v>
      </c>
      <c r="M567" s="113" t="s">
        <v>2549</v>
      </c>
      <c r="N567" s="113" t="s">
        <v>2261</v>
      </c>
      <c r="O567" s="44">
        <v>0</v>
      </c>
    </row>
    <row r="568" spans="1:15" ht="13" customHeight="1" x14ac:dyDescent="0.15">
      <c r="A568" s="394">
        <v>567</v>
      </c>
      <c r="B568" s="395">
        <v>24</v>
      </c>
      <c r="C568" s="395">
        <v>30</v>
      </c>
      <c r="D568" s="113" t="s">
        <v>2880</v>
      </c>
      <c r="E568" s="113" t="s">
        <v>2268</v>
      </c>
      <c r="F568" s="75">
        <v>2296.1486479999999</v>
      </c>
      <c r="G568" s="75">
        <v>688.84459439999989</v>
      </c>
      <c r="H568" s="75">
        <v>3.3610000000000002</v>
      </c>
      <c r="I568" s="75">
        <v>2.83812125469841</v>
      </c>
      <c r="J568" s="113" t="s">
        <v>2783</v>
      </c>
      <c r="K568" s="113" t="s">
        <v>1476</v>
      </c>
      <c r="L568" s="113" t="s">
        <v>2890</v>
      </c>
      <c r="M568" s="113" t="s">
        <v>2478</v>
      </c>
      <c r="N568" s="113" t="s">
        <v>2476</v>
      </c>
      <c r="O568" s="44">
        <v>0</v>
      </c>
    </row>
    <row r="569" spans="1:15" ht="13" customHeight="1" x14ac:dyDescent="0.15">
      <c r="A569" s="394">
        <v>568</v>
      </c>
      <c r="B569" s="395">
        <v>24</v>
      </c>
      <c r="C569" s="395">
        <v>30</v>
      </c>
      <c r="D569" s="113" t="s">
        <v>2880</v>
      </c>
      <c r="E569" s="113" t="s">
        <v>2275</v>
      </c>
      <c r="F569" s="75">
        <v>179.9699517</v>
      </c>
      <c r="G569" s="75">
        <v>170.971454115</v>
      </c>
      <c r="H569" s="75">
        <v>2.2551999999999999</v>
      </c>
      <c r="I569" s="75">
        <v>2.2329236053908379</v>
      </c>
      <c r="J569" s="113" t="s">
        <v>2783</v>
      </c>
      <c r="K569" s="113" t="s">
        <v>1476</v>
      </c>
      <c r="L569" s="113" t="s">
        <v>2890</v>
      </c>
      <c r="M569" s="113" t="s">
        <v>2276</v>
      </c>
      <c r="N569" s="113" t="s">
        <v>2274</v>
      </c>
      <c r="O569" s="44">
        <v>0</v>
      </c>
    </row>
    <row r="570" spans="1:15" ht="13" customHeight="1" x14ac:dyDescent="0.15">
      <c r="A570" s="394">
        <v>569</v>
      </c>
      <c r="B570" s="395">
        <v>24</v>
      </c>
      <c r="C570" s="395">
        <v>30</v>
      </c>
      <c r="D570" s="113" t="s">
        <v>2880</v>
      </c>
      <c r="E570" s="113" t="s">
        <v>2277</v>
      </c>
      <c r="F570" s="75">
        <v>202.48833070000001</v>
      </c>
      <c r="G570" s="75">
        <v>101.24416535</v>
      </c>
      <c r="H570" s="75">
        <v>2.3064</v>
      </c>
      <c r="I570" s="75">
        <v>2.005370004436704</v>
      </c>
      <c r="J570" s="113" t="s">
        <v>2783</v>
      </c>
      <c r="K570" s="113" t="s">
        <v>2610</v>
      </c>
      <c r="L570" s="113" t="s">
        <v>2890</v>
      </c>
      <c r="M570" s="113" t="s">
        <v>2276</v>
      </c>
      <c r="N570" s="113" t="s">
        <v>2274</v>
      </c>
      <c r="O570" s="44">
        <v>0</v>
      </c>
    </row>
    <row r="571" spans="1:15" ht="13" customHeight="1" x14ac:dyDescent="0.15">
      <c r="A571" s="394">
        <v>570</v>
      </c>
      <c r="B571" s="395">
        <v>24</v>
      </c>
      <c r="C571" s="395">
        <v>30</v>
      </c>
      <c r="D571" s="113" t="s">
        <v>2880</v>
      </c>
      <c r="E571" s="113" t="s">
        <v>2279</v>
      </c>
      <c r="F571" s="75">
        <v>64.342806499999995</v>
      </c>
      <c r="G571" s="75">
        <v>30.884547119999997</v>
      </c>
      <c r="H571" s="75">
        <v>1.8085</v>
      </c>
      <c r="I571" s="75">
        <v>1.489741237380787</v>
      </c>
      <c r="J571" s="113" t="s">
        <v>2783</v>
      </c>
      <c r="K571" s="113" t="s">
        <v>1476</v>
      </c>
      <c r="L571" s="113" t="s">
        <v>2890</v>
      </c>
      <c r="M571" s="113" t="s">
        <v>2276</v>
      </c>
      <c r="N571" s="113" t="s">
        <v>2278</v>
      </c>
      <c r="O571" s="44">
        <v>0</v>
      </c>
    </row>
    <row r="572" spans="1:15" ht="13" customHeight="1" x14ac:dyDescent="0.15">
      <c r="A572" s="394">
        <v>571</v>
      </c>
      <c r="B572" s="395">
        <v>24</v>
      </c>
      <c r="C572" s="395">
        <v>30</v>
      </c>
      <c r="D572" s="113" t="s">
        <v>2880</v>
      </c>
      <c r="E572" s="113" t="s">
        <v>2111</v>
      </c>
      <c r="F572" s="75">
        <v>141.93843089999999</v>
      </c>
      <c r="G572" s="75">
        <v>112.13136041099999</v>
      </c>
      <c r="H572" s="75">
        <v>2.1520999999999999</v>
      </c>
      <c r="I572" s="75">
        <v>2.0497270911741636</v>
      </c>
      <c r="J572" s="113" t="s">
        <v>2783</v>
      </c>
      <c r="K572" s="113" t="s">
        <v>1476</v>
      </c>
      <c r="L572" s="113" t="s">
        <v>2890</v>
      </c>
      <c r="M572" s="113" t="s">
        <v>2276</v>
      </c>
      <c r="N572" s="113" t="s">
        <v>2278</v>
      </c>
      <c r="O572" s="44">
        <v>0</v>
      </c>
    </row>
    <row r="573" spans="1:15" ht="13" customHeight="1" x14ac:dyDescent="0.15">
      <c r="A573" s="394">
        <v>572</v>
      </c>
      <c r="B573" s="395">
        <v>24</v>
      </c>
      <c r="C573" s="395">
        <v>30</v>
      </c>
      <c r="D573" s="113" t="s">
        <v>2880</v>
      </c>
      <c r="E573" s="113" t="s">
        <v>1839</v>
      </c>
      <c r="F573" s="75">
        <v>5296.6344390000004</v>
      </c>
      <c r="G573" s="75">
        <v>476.69709951000004</v>
      </c>
      <c r="H573" s="75">
        <v>3.7240000000000002</v>
      </c>
      <c r="I573" s="75">
        <v>2.6782425094461648</v>
      </c>
      <c r="J573" s="113" t="s">
        <v>2783</v>
      </c>
      <c r="K573" s="113" t="s">
        <v>1476</v>
      </c>
      <c r="L573" s="113" t="s">
        <v>2890</v>
      </c>
      <c r="M573" s="113" t="s">
        <v>1840</v>
      </c>
      <c r="N573" s="113" t="s">
        <v>2021</v>
      </c>
      <c r="O573" s="44">
        <v>0</v>
      </c>
    </row>
    <row r="574" spans="1:15" ht="13" customHeight="1" x14ac:dyDescent="0.15">
      <c r="A574" s="394">
        <v>573</v>
      </c>
      <c r="B574" s="395">
        <v>24</v>
      </c>
      <c r="C574" s="395">
        <v>30</v>
      </c>
      <c r="D574" s="113" t="s">
        <v>2880</v>
      </c>
      <c r="E574" s="113" t="s">
        <v>1841</v>
      </c>
      <c r="F574" s="75">
        <v>10171.85124</v>
      </c>
      <c r="G574" s="75">
        <v>915.46661159999996</v>
      </c>
      <c r="H574" s="75">
        <v>4.0073999999999996</v>
      </c>
      <c r="I574" s="75">
        <v>2.9616425095745784</v>
      </c>
      <c r="J574" s="113" t="s">
        <v>2783</v>
      </c>
      <c r="K574" s="113" t="s">
        <v>1476</v>
      </c>
      <c r="L574" s="113" t="s">
        <v>2890</v>
      </c>
      <c r="M574" s="113" t="s">
        <v>1840</v>
      </c>
      <c r="N574" s="113" t="s">
        <v>2021</v>
      </c>
      <c r="O574" s="44">
        <v>0</v>
      </c>
    </row>
    <row r="575" spans="1:15" ht="13" customHeight="1" x14ac:dyDescent="0.15">
      <c r="A575" s="394">
        <v>574</v>
      </c>
      <c r="B575" s="395">
        <v>24</v>
      </c>
      <c r="C575" s="395">
        <v>30</v>
      </c>
      <c r="D575" s="113" t="s">
        <v>2880</v>
      </c>
      <c r="E575" s="113" t="s">
        <v>2046</v>
      </c>
      <c r="F575" s="75">
        <v>6931.0654510000004</v>
      </c>
      <c r="G575" s="75">
        <v>970.3491631400002</v>
      </c>
      <c r="H575" s="75">
        <v>3.8408000000000002</v>
      </c>
      <c r="I575" s="75">
        <v>2.9869280356469483</v>
      </c>
      <c r="J575" s="113" t="s">
        <v>2773</v>
      </c>
      <c r="K575" s="113" t="s">
        <v>1476</v>
      </c>
      <c r="L575" s="113" t="s">
        <v>1418</v>
      </c>
      <c r="M575" s="113" t="s">
        <v>2782</v>
      </c>
      <c r="N575" s="113" t="s">
        <v>2045</v>
      </c>
      <c r="O575" s="44">
        <v>2</v>
      </c>
    </row>
    <row r="576" spans="1:15" ht="13" customHeight="1" x14ac:dyDescent="0.15">
      <c r="A576" s="394">
        <v>575</v>
      </c>
      <c r="B576" s="395">
        <v>24</v>
      </c>
      <c r="C576" s="395">
        <v>30</v>
      </c>
      <c r="D576" s="113" t="s">
        <v>2880</v>
      </c>
      <c r="E576" s="113" t="s">
        <v>2046</v>
      </c>
      <c r="F576" s="75">
        <v>6931.0654510000004</v>
      </c>
      <c r="G576" s="75">
        <v>1108.9704721600001</v>
      </c>
      <c r="H576" s="75">
        <v>3.8408000000000002</v>
      </c>
      <c r="I576" s="75">
        <v>3.0449199826246351</v>
      </c>
      <c r="J576" s="113" t="s">
        <v>2783</v>
      </c>
      <c r="K576" s="113" t="s">
        <v>1476</v>
      </c>
      <c r="L576" s="113" t="s">
        <v>1418</v>
      </c>
      <c r="M576" s="113" t="s">
        <v>2782</v>
      </c>
      <c r="N576" s="113" t="s">
        <v>2045</v>
      </c>
      <c r="O576" s="44">
        <v>2</v>
      </c>
    </row>
    <row r="577" spans="1:15" ht="13" customHeight="1" x14ac:dyDescent="0.15">
      <c r="A577" s="394">
        <v>576</v>
      </c>
      <c r="B577" s="395">
        <v>24</v>
      </c>
      <c r="C577" s="395">
        <v>30</v>
      </c>
      <c r="D577" s="113" t="s">
        <v>2880</v>
      </c>
      <c r="E577" s="113" t="s">
        <v>2063</v>
      </c>
      <c r="F577" s="75">
        <v>558.47019469999998</v>
      </c>
      <c r="G577" s="75">
        <v>346.25152071399998</v>
      </c>
      <c r="H577" s="75">
        <v>2.7469999999999999</v>
      </c>
      <c r="I577" s="75">
        <v>2.5393916894696122</v>
      </c>
      <c r="J577" s="113" t="s">
        <v>2783</v>
      </c>
      <c r="K577" s="113" t="s">
        <v>1476</v>
      </c>
      <c r="L577" s="113" t="s">
        <v>2890</v>
      </c>
      <c r="M577" s="113" t="s">
        <v>2719</v>
      </c>
      <c r="N577" s="113" t="s">
        <v>2062</v>
      </c>
      <c r="O577" s="44">
        <v>0</v>
      </c>
    </row>
    <row r="578" spans="1:15" ht="13" customHeight="1" x14ac:dyDescent="0.15">
      <c r="A578" s="394">
        <v>577</v>
      </c>
      <c r="B578" s="395">
        <v>24</v>
      </c>
      <c r="C578" s="395">
        <v>30</v>
      </c>
      <c r="D578" s="113" t="s">
        <v>2880</v>
      </c>
      <c r="E578" s="113" t="s">
        <v>2102</v>
      </c>
      <c r="F578" s="75">
        <v>7037.2017169999999</v>
      </c>
      <c r="G578" s="75">
        <v>985.20824038000012</v>
      </c>
      <c r="H578" s="75">
        <v>3.8473999999999999</v>
      </c>
      <c r="I578" s="75">
        <v>2.9935280356646259</v>
      </c>
      <c r="J578" s="113" t="s">
        <v>2783</v>
      </c>
      <c r="K578" s="113" t="s">
        <v>1476</v>
      </c>
      <c r="L578" s="113" t="s">
        <v>1418</v>
      </c>
      <c r="M578" s="113" t="s">
        <v>2549</v>
      </c>
      <c r="N578" s="113" t="s">
        <v>2101</v>
      </c>
      <c r="O578" s="44">
        <v>0</v>
      </c>
    </row>
    <row r="579" spans="1:15" ht="13" customHeight="1" x14ac:dyDescent="0.15">
      <c r="A579" s="394">
        <v>578</v>
      </c>
      <c r="B579" s="395">
        <v>24</v>
      </c>
      <c r="C579" s="395">
        <v>30</v>
      </c>
      <c r="D579" s="113" t="s">
        <v>2880</v>
      </c>
      <c r="E579" s="113" t="s">
        <v>2104</v>
      </c>
      <c r="F579" s="75">
        <v>261.6375056</v>
      </c>
      <c r="G579" s="75">
        <v>146.517003136</v>
      </c>
      <c r="H579" s="75">
        <v>2.4177</v>
      </c>
      <c r="I579" s="75">
        <v>2.1658880270085543</v>
      </c>
      <c r="J579" s="113" t="s">
        <v>2783</v>
      </c>
      <c r="K579" s="113" t="s">
        <v>1476</v>
      </c>
      <c r="L579" s="113" t="s">
        <v>2890</v>
      </c>
      <c r="M579" s="113" t="s">
        <v>2892</v>
      </c>
      <c r="N579" s="113" t="s">
        <v>2103</v>
      </c>
      <c r="O579" s="44">
        <v>0</v>
      </c>
    </row>
    <row r="580" spans="1:15" ht="13" customHeight="1" x14ac:dyDescent="0.15">
      <c r="A580" s="394">
        <v>579</v>
      </c>
      <c r="B580" s="395">
        <v>24</v>
      </c>
      <c r="C580" s="395">
        <v>30</v>
      </c>
      <c r="D580" s="113" t="s">
        <v>2880</v>
      </c>
      <c r="E580" s="113" t="s">
        <v>2108</v>
      </c>
      <c r="F580" s="75">
        <v>8237.5867280000002</v>
      </c>
      <c r="G580" s="75">
        <v>1482.7656110400001</v>
      </c>
      <c r="H580" s="75">
        <v>3.9157999999999999</v>
      </c>
      <c r="I580" s="75">
        <v>3.1710725051234054</v>
      </c>
      <c r="J580" s="113" t="s">
        <v>2783</v>
      </c>
      <c r="K580" s="113" t="s">
        <v>1476</v>
      </c>
      <c r="L580" s="113" t="s">
        <v>1418</v>
      </c>
      <c r="M580" s="113" t="s">
        <v>2549</v>
      </c>
      <c r="N580" s="113" t="s">
        <v>2547</v>
      </c>
      <c r="O580" s="44">
        <v>0</v>
      </c>
    </row>
    <row r="581" spans="1:15" ht="13" customHeight="1" x14ac:dyDescent="0.15">
      <c r="A581" s="394">
        <v>580</v>
      </c>
      <c r="B581" s="395">
        <v>24</v>
      </c>
      <c r="C581" s="395">
        <v>30</v>
      </c>
      <c r="D581" s="113" t="s">
        <v>2880</v>
      </c>
      <c r="E581" s="113" t="s">
        <v>2109</v>
      </c>
      <c r="F581" s="75">
        <v>3958.220648</v>
      </c>
      <c r="G581" s="75">
        <v>870.80854255999998</v>
      </c>
      <c r="H581" s="75">
        <v>3.5975000000000001</v>
      </c>
      <c r="I581" s="75">
        <v>2.9399226807830114</v>
      </c>
      <c r="J581" s="113" t="s">
        <v>2783</v>
      </c>
      <c r="K581" s="113" t="s">
        <v>1476</v>
      </c>
      <c r="L581" s="113" t="s">
        <v>1418</v>
      </c>
      <c r="M581" s="113" t="s">
        <v>2549</v>
      </c>
      <c r="N581" s="113" t="s">
        <v>2547</v>
      </c>
      <c r="O581" s="44">
        <v>0</v>
      </c>
    </row>
    <row r="582" spans="1:15" ht="13" customHeight="1" x14ac:dyDescent="0.15">
      <c r="A582" s="394">
        <v>581</v>
      </c>
      <c r="B582" s="395">
        <v>24</v>
      </c>
      <c r="C582" s="395">
        <v>30</v>
      </c>
      <c r="D582" s="113" t="s">
        <v>2880</v>
      </c>
      <c r="E582" s="113" t="s">
        <v>2110</v>
      </c>
      <c r="F582" s="75">
        <v>6899.2200979999998</v>
      </c>
      <c r="G582" s="75">
        <v>1517.8284215599999</v>
      </c>
      <c r="H582" s="75">
        <v>3.8388</v>
      </c>
      <c r="I582" s="75">
        <v>3.181222680794479</v>
      </c>
      <c r="J582" s="113" t="s">
        <v>2783</v>
      </c>
      <c r="K582" s="113" t="s">
        <v>1476</v>
      </c>
      <c r="L582" s="113" t="s">
        <v>1418</v>
      </c>
      <c r="M582" s="113" t="s">
        <v>2549</v>
      </c>
      <c r="N582" s="113" t="s">
        <v>2547</v>
      </c>
      <c r="O582" s="44">
        <v>0</v>
      </c>
    </row>
    <row r="583" spans="1:15" ht="13" customHeight="1" x14ac:dyDescent="0.15">
      <c r="A583" s="394">
        <v>582</v>
      </c>
      <c r="B583" s="395">
        <v>24</v>
      </c>
      <c r="C583" s="395">
        <v>30</v>
      </c>
      <c r="D583" s="113" t="s">
        <v>2880</v>
      </c>
      <c r="E583" s="113" t="s">
        <v>1929</v>
      </c>
      <c r="F583" s="75">
        <v>5791.6192110000002</v>
      </c>
      <c r="G583" s="75">
        <v>984.57526587000007</v>
      </c>
      <c r="H583" s="75">
        <v>3.7627999999999999</v>
      </c>
      <c r="I583" s="75">
        <v>2.9932489213909319</v>
      </c>
      <c r="J583" s="113" t="s">
        <v>2783</v>
      </c>
      <c r="K583" s="113" t="s">
        <v>1476</v>
      </c>
      <c r="L583" s="113" t="s">
        <v>1418</v>
      </c>
      <c r="M583" s="113" t="s">
        <v>2549</v>
      </c>
      <c r="N583" s="113" t="s">
        <v>2547</v>
      </c>
      <c r="O583" s="44">
        <v>0</v>
      </c>
    </row>
    <row r="584" spans="1:15" ht="13" customHeight="1" x14ac:dyDescent="0.15">
      <c r="A584" s="394">
        <v>583</v>
      </c>
      <c r="B584" s="395">
        <v>24</v>
      </c>
      <c r="C584" s="395">
        <v>30</v>
      </c>
      <c r="D584" s="113" t="s">
        <v>2880</v>
      </c>
      <c r="E584" s="113" t="s">
        <v>1930</v>
      </c>
      <c r="F584" s="75">
        <v>4000</v>
      </c>
      <c r="G584" s="75">
        <v>796.69460000000004</v>
      </c>
      <c r="H584" s="75">
        <v>3.602059991</v>
      </c>
      <c r="I584" s="75">
        <v>2.901291874</v>
      </c>
      <c r="J584" s="113" t="s">
        <v>2613</v>
      </c>
      <c r="K584" s="113" t="s">
        <v>1476</v>
      </c>
      <c r="L584" s="113" t="s">
        <v>1418</v>
      </c>
      <c r="M584" s="113" t="s">
        <v>2549</v>
      </c>
      <c r="N584" s="113" t="s">
        <v>2547</v>
      </c>
      <c r="O584" s="44">
        <v>0</v>
      </c>
    </row>
    <row r="585" spans="1:15" ht="13" customHeight="1" x14ac:dyDescent="0.15">
      <c r="A585" s="394">
        <v>584</v>
      </c>
      <c r="B585" s="395">
        <v>24</v>
      </c>
      <c r="C585" s="395">
        <v>30</v>
      </c>
      <c r="D585" s="113" t="s">
        <v>2880</v>
      </c>
      <c r="E585" s="113" t="s">
        <v>1931</v>
      </c>
      <c r="F585" s="75">
        <v>5362.9037179999996</v>
      </c>
      <c r="G585" s="75">
        <v>911.69363206000003</v>
      </c>
      <c r="H585" s="75">
        <v>3.7294</v>
      </c>
      <c r="I585" s="75">
        <v>2.9598489213775792</v>
      </c>
      <c r="J585" s="113" t="s">
        <v>2783</v>
      </c>
      <c r="K585" s="113" t="s">
        <v>1476</v>
      </c>
      <c r="L585" s="113" t="s">
        <v>1418</v>
      </c>
      <c r="M585" s="113" t="s">
        <v>2549</v>
      </c>
      <c r="N585" s="113" t="s">
        <v>2547</v>
      </c>
      <c r="O585" s="44">
        <v>0</v>
      </c>
    </row>
    <row r="586" spans="1:15" ht="13" customHeight="1" x14ac:dyDescent="0.15">
      <c r="A586" s="394">
        <v>585</v>
      </c>
      <c r="B586" s="395">
        <v>24</v>
      </c>
      <c r="C586" s="395">
        <v>30</v>
      </c>
      <c r="D586" s="113" t="s">
        <v>2880</v>
      </c>
      <c r="E586" s="113" t="s">
        <v>1932</v>
      </c>
      <c r="F586" s="75">
        <v>4033.6666089999999</v>
      </c>
      <c r="G586" s="75">
        <v>645.38665744000002</v>
      </c>
      <c r="H586" s="75">
        <v>3.6057000000000001</v>
      </c>
      <c r="I586" s="75">
        <v>2.8098199826667702</v>
      </c>
      <c r="J586" s="113" t="s">
        <v>2783</v>
      </c>
      <c r="K586" s="113" t="s">
        <v>1476</v>
      </c>
      <c r="L586" s="113" t="s">
        <v>1418</v>
      </c>
      <c r="M586" s="113" t="s">
        <v>2549</v>
      </c>
      <c r="N586" s="113" t="s">
        <v>2547</v>
      </c>
      <c r="O586" s="44">
        <v>0</v>
      </c>
    </row>
    <row r="587" spans="1:15" ht="13" customHeight="1" x14ac:dyDescent="0.15">
      <c r="A587" s="394">
        <v>586</v>
      </c>
      <c r="B587" s="395">
        <v>24</v>
      </c>
      <c r="C587" s="395">
        <v>30</v>
      </c>
      <c r="D587" s="113" t="s">
        <v>2880</v>
      </c>
      <c r="E587" s="113" t="s">
        <v>2129</v>
      </c>
      <c r="F587" s="75">
        <v>11646.622530000001</v>
      </c>
      <c r="G587" s="75">
        <v>2096.3920554000001</v>
      </c>
      <c r="H587" s="75">
        <v>4.0662000000000003</v>
      </c>
      <c r="I587" s="75">
        <v>3.3214725052079652</v>
      </c>
      <c r="J587" s="113" t="s">
        <v>2783</v>
      </c>
      <c r="K587" s="113" t="s">
        <v>1476</v>
      </c>
      <c r="L587" s="113" t="s">
        <v>1418</v>
      </c>
      <c r="M587" s="113" t="s">
        <v>2549</v>
      </c>
      <c r="N587" s="113" t="s">
        <v>2128</v>
      </c>
      <c r="O587" s="44">
        <v>0</v>
      </c>
    </row>
    <row r="588" spans="1:15" ht="13" customHeight="1" x14ac:dyDescent="0.15">
      <c r="A588" s="394">
        <v>587</v>
      </c>
      <c r="B588" s="395">
        <v>24</v>
      </c>
      <c r="C588" s="395">
        <v>30</v>
      </c>
      <c r="D588" s="113" t="s">
        <v>2880</v>
      </c>
      <c r="E588" s="113" t="s">
        <v>2130</v>
      </c>
      <c r="F588" s="75">
        <v>13995.873229999999</v>
      </c>
      <c r="G588" s="75">
        <v>2519.2571813999998</v>
      </c>
      <c r="H588" s="75">
        <v>4.1459999999999999</v>
      </c>
      <c r="I588" s="75">
        <v>3.4012725052359234</v>
      </c>
      <c r="J588" s="113" t="s">
        <v>2783</v>
      </c>
      <c r="K588" s="113" t="s">
        <v>1476</v>
      </c>
      <c r="L588" s="113" t="s">
        <v>1418</v>
      </c>
      <c r="M588" s="113" t="s">
        <v>2549</v>
      </c>
      <c r="N588" s="113" t="s">
        <v>2128</v>
      </c>
      <c r="O588" s="44">
        <v>0</v>
      </c>
    </row>
    <row r="589" spans="1:15" ht="13" customHeight="1" x14ac:dyDescent="0.15">
      <c r="A589" s="394">
        <v>588</v>
      </c>
      <c r="B589" s="395">
        <v>24</v>
      </c>
      <c r="C589" s="395">
        <v>30</v>
      </c>
      <c r="D589" s="113" t="s">
        <v>2880</v>
      </c>
      <c r="E589" s="113" t="s">
        <v>1984</v>
      </c>
      <c r="F589" s="75">
        <v>306.54906790000001</v>
      </c>
      <c r="G589" s="75">
        <v>171.66747802400002</v>
      </c>
      <c r="H589" s="75">
        <v>2.4864999999999999</v>
      </c>
      <c r="I589" s="75">
        <v>2.2346880269458782</v>
      </c>
      <c r="J589" s="113" t="s">
        <v>2783</v>
      </c>
      <c r="K589" s="113" t="s">
        <v>1476</v>
      </c>
      <c r="L589" s="113" t="s">
        <v>1418</v>
      </c>
      <c r="M589" s="113" t="s">
        <v>2138</v>
      </c>
      <c r="N589" s="113" t="s">
        <v>1983</v>
      </c>
      <c r="O589" s="44">
        <v>0</v>
      </c>
    </row>
    <row r="590" spans="1:15" ht="13" customHeight="1" x14ac:dyDescent="0.15">
      <c r="A590" s="394">
        <v>589</v>
      </c>
      <c r="B590" s="395">
        <v>24</v>
      </c>
      <c r="C590" s="395">
        <v>30</v>
      </c>
      <c r="D590" s="113" t="s">
        <v>2880</v>
      </c>
      <c r="E590" s="113" t="s">
        <v>1985</v>
      </c>
      <c r="F590" s="75">
        <v>68.706844000000004</v>
      </c>
      <c r="G590" s="75">
        <v>46.033585480000006</v>
      </c>
      <c r="H590" s="75">
        <v>1.837</v>
      </c>
      <c r="I590" s="75">
        <v>1.6630748026918303</v>
      </c>
      <c r="J590" s="113" t="s">
        <v>2783</v>
      </c>
      <c r="K590" s="113" t="s">
        <v>1476</v>
      </c>
      <c r="L590" s="113" t="s">
        <v>1418</v>
      </c>
      <c r="M590" s="113" t="s">
        <v>2138</v>
      </c>
      <c r="N590" s="113" t="s">
        <v>1983</v>
      </c>
      <c r="O590" s="44">
        <v>0</v>
      </c>
    </row>
    <row r="591" spans="1:15" ht="13" customHeight="1" x14ac:dyDescent="0.15">
      <c r="A591" s="394">
        <v>590</v>
      </c>
      <c r="B591" s="395">
        <v>24</v>
      </c>
      <c r="C591" s="395">
        <v>30</v>
      </c>
      <c r="D591" s="113" t="s">
        <v>2880</v>
      </c>
      <c r="E591" s="113" t="s">
        <v>1666</v>
      </c>
      <c r="F591" s="75">
        <v>1168.960941</v>
      </c>
      <c r="G591" s="75">
        <v>257.17140702</v>
      </c>
      <c r="H591" s="75">
        <v>3.0678000000000001</v>
      </c>
      <c r="I591" s="75">
        <v>2.4102226809561906</v>
      </c>
      <c r="J591" s="113" t="s">
        <v>2783</v>
      </c>
      <c r="K591" s="113" t="s">
        <v>1476</v>
      </c>
      <c r="L591" s="113" t="s">
        <v>1418</v>
      </c>
      <c r="M591" s="113" t="s">
        <v>2549</v>
      </c>
      <c r="N591" s="113" t="s">
        <v>1665</v>
      </c>
      <c r="O591" s="44">
        <v>0</v>
      </c>
    </row>
    <row r="592" spans="1:15" ht="13" customHeight="1" x14ac:dyDescent="0.15">
      <c r="A592" s="394">
        <v>591</v>
      </c>
      <c r="B592" s="395">
        <v>24</v>
      </c>
      <c r="C592" s="395">
        <v>30</v>
      </c>
      <c r="D592" s="113" t="s">
        <v>2880</v>
      </c>
      <c r="E592" s="113" t="s">
        <v>1633</v>
      </c>
      <c r="F592" s="75">
        <v>1110.196874</v>
      </c>
      <c r="G592" s="75">
        <v>444.07874960000004</v>
      </c>
      <c r="H592" s="75">
        <v>3.0453999999999999</v>
      </c>
      <c r="I592" s="75">
        <v>2.647459991475253</v>
      </c>
      <c r="J592" s="113" t="s">
        <v>2783</v>
      </c>
      <c r="K592" s="113" t="s">
        <v>1476</v>
      </c>
      <c r="L592" s="113" t="s">
        <v>2890</v>
      </c>
      <c r="M592" s="113" t="s">
        <v>2276</v>
      </c>
      <c r="N592" s="113" t="s">
        <v>1632</v>
      </c>
      <c r="O592" s="44">
        <v>0</v>
      </c>
    </row>
    <row r="593" spans="1:16" ht="13" customHeight="1" x14ac:dyDescent="0.15">
      <c r="A593" s="394">
        <v>592</v>
      </c>
      <c r="B593" s="395">
        <v>24</v>
      </c>
      <c r="C593" s="395">
        <v>30</v>
      </c>
      <c r="D593" s="113" t="s">
        <v>2880</v>
      </c>
      <c r="E593" s="113" t="s">
        <v>1634</v>
      </c>
      <c r="F593" s="75">
        <v>908.23869330000002</v>
      </c>
      <c r="G593" s="75">
        <v>463.20173358300002</v>
      </c>
      <c r="H593" s="75">
        <v>2.9582000000000002</v>
      </c>
      <c r="I593" s="75">
        <v>2.6657701761168795</v>
      </c>
      <c r="J593" s="113" t="s">
        <v>2783</v>
      </c>
      <c r="K593" s="113" t="s">
        <v>1476</v>
      </c>
      <c r="L593" s="113" t="s">
        <v>2890</v>
      </c>
      <c r="M593" s="113" t="s">
        <v>2276</v>
      </c>
      <c r="N593" s="113" t="s">
        <v>1632</v>
      </c>
      <c r="O593" s="44">
        <v>0</v>
      </c>
    </row>
    <row r="594" spans="1:16" ht="13" customHeight="1" x14ac:dyDescent="0.15">
      <c r="A594" s="394">
        <v>593</v>
      </c>
      <c r="B594" s="395">
        <v>24</v>
      </c>
      <c r="C594" s="395">
        <v>30</v>
      </c>
      <c r="D594" s="113" t="s">
        <v>2880</v>
      </c>
      <c r="E594" s="113" t="s">
        <v>2176</v>
      </c>
      <c r="F594" s="75">
        <v>44984</v>
      </c>
      <c r="G594" s="75">
        <v>33288.160000000003</v>
      </c>
      <c r="H594" s="75">
        <v>4.6530580710000002</v>
      </c>
      <c r="I594" s="75">
        <v>4.5222897900000003</v>
      </c>
      <c r="J594" s="113" t="s">
        <v>2794</v>
      </c>
      <c r="K594" s="113" t="s">
        <v>1476</v>
      </c>
      <c r="L594" s="113" t="s">
        <v>2890</v>
      </c>
      <c r="M594" s="113" t="s">
        <v>2793</v>
      </c>
      <c r="N594" s="113" t="s">
        <v>2669</v>
      </c>
      <c r="O594" s="44">
        <v>0</v>
      </c>
    </row>
    <row r="595" spans="1:16" ht="13" customHeight="1" x14ac:dyDescent="0.15">
      <c r="A595" s="394">
        <v>594</v>
      </c>
      <c r="B595" s="395">
        <v>24</v>
      </c>
      <c r="C595" s="395">
        <v>30</v>
      </c>
      <c r="D595" s="113" t="s">
        <v>2880</v>
      </c>
      <c r="E595" s="113" t="s">
        <v>2177</v>
      </c>
      <c r="F595" s="75">
        <v>14000</v>
      </c>
      <c r="G595" s="75">
        <v>1543.67318</v>
      </c>
      <c r="H595" s="75">
        <v>4.1461280360000003</v>
      </c>
      <c r="I595" s="75">
        <v>3.188555359</v>
      </c>
      <c r="J595" s="113" t="s">
        <v>2613</v>
      </c>
      <c r="K595" s="113" t="s">
        <v>1476</v>
      </c>
      <c r="L595" s="113" t="s">
        <v>1418</v>
      </c>
      <c r="M595" s="113" t="s">
        <v>2549</v>
      </c>
      <c r="N595" s="113" t="s">
        <v>2813</v>
      </c>
      <c r="O595" s="44">
        <v>0</v>
      </c>
      <c r="P595" s="334" t="s">
        <v>152</v>
      </c>
    </row>
    <row r="596" spans="1:16" ht="13" customHeight="1" x14ac:dyDescent="0.15">
      <c r="A596" s="394">
        <v>595</v>
      </c>
      <c r="B596" s="395">
        <v>24</v>
      </c>
      <c r="C596" s="395">
        <v>30</v>
      </c>
      <c r="D596" s="113" t="s">
        <v>2880</v>
      </c>
      <c r="E596" s="113" t="s">
        <v>2003</v>
      </c>
      <c r="F596" s="75">
        <v>15000</v>
      </c>
      <c r="G596" s="75">
        <v>2389.3928999999998</v>
      </c>
      <c r="H596" s="75">
        <v>4.1760912589999997</v>
      </c>
      <c r="I596" s="75">
        <v>3.3782875689999998</v>
      </c>
      <c r="J596" s="113" t="s">
        <v>2613</v>
      </c>
      <c r="K596" s="113" t="s">
        <v>1476</v>
      </c>
      <c r="L596" s="113" t="s">
        <v>1418</v>
      </c>
      <c r="M596" s="113" t="s">
        <v>2549</v>
      </c>
      <c r="N596" s="113" t="s">
        <v>2813</v>
      </c>
      <c r="O596" s="44">
        <v>0</v>
      </c>
      <c r="P596" s="334" t="s">
        <v>152</v>
      </c>
    </row>
    <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2.531578917033213</v>
      </c>
      <c r="J597" s="113" t="s">
        <v>2783</v>
      </c>
      <c r="K597" s="113" t="s">
        <v>1476</v>
      </c>
      <c r="L597" s="113" t="s">
        <v>2890</v>
      </c>
      <c r="M597" s="113" t="s">
        <v>2892</v>
      </c>
      <c r="N597" s="113" t="s">
        <v>1848</v>
      </c>
      <c r="O597" s="44">
        <v>0</v>
      </c>
    </row>
    <row r="598" spans="1:16" ht="13" customHeight="1" x14ac:dyDescent="0.15">
      <c r="A598" s="394">
        <v>597</v>
      </c>
      <c r="B598" s="395">
        <v>24</v>
      </c>
      <c r="C598" s="395">
        <v>30</v>
      </c>
      <c r="D598" s="113" t="s">
        <v>2880</v>
      </c>
      <c r="E598" s="113" t="s">
        <v>1916</v>
      </c>
      <c r="F598" s="75">
        <v>1533.9104279999999</v>
      </c>
      <c r="G598" s="75">
        <v>352.79939844</v>
      </c>
      <c r="H598" s="75">
        <v>3.1858</v>
      </c>
      <c r="I598" s="75">
        <v>2.5475278359427436</v>
      </c>
      <c r="J598" s="113" t="s">
        <v>2783</v>
      </c>
      <c r="K598" s="113" t="s">
        <v>1476</v>
      </c>
      <c r="L598" s="113" t="s">
        <v>1418</v>
      </c>
      <c r="M598" s="113" t="s">
        <v>2782</v>
      </c>
      <c r="N598" s="113" t="s">
        <v>1915</v>
      </c>
      <c r="O598" s="44">
        <v>0</v>
      </c>
    </row>
    <row r="599" spans="1:16" ht="13" customHeight="1" x14ac:dyDescent="0.15">
      <c r="A599" s="394">
        <v>598</v>
      </c>
      <c r="B599" s="395">
        <v>24</v>
      </c>
      <c r="C599" s="395">
        <v>30</v>
      </c>
      <c r="D599" s="113" t="s">
        <v>2880</v>
      </c>
      <c r="E599" s="113" t="s">
        <v>1481</v>
      </c>
      <c r="F599" s="75">
        <v>45279.330840000002</v>
      </c>
      <c r="G599" s="75">
        <v>2263.9665420000001</v>
      </c>
      <c r="H599" s="75">
        <v>4.6558999999999999</v>
      </c>
      <c r="I599" s="75">
        <v>3.3548700043483253</v>
      </c>
      <c r="J599" s="113" t="s">
        <v>2783</v>
      </c>
      <c r="K599" s="113" t="s">
        <v>1476</v>
      </c>
      <c r="L599" s="113" t="s">
        <v>2890</v>
      </c>
      <c r="M599" s="113" t="s">
        <v>2793</v>
      </c>
      <c r="N599" s="113" t="s">
        <v>1480</v>
      </c>
      <c r="O599" s="44">
        <v>0</v>
      </c>
    </row>
    <row r="600" spans="1:16" customFormat="1" ht="13" customHeight="1" x14ac:dyDescent="0.15">
      <c r="A600" s="394">
        <v>599</v>
      </c>
      <c r="B600" s="395">
        <v>24</v>
      </c>
      <c r="C600" s="395">
        <v>30</v>
      </c>
      <c r="D600" s="113" t="s">
        <v>2880</v>
      </c>
      <c r="E600" s="113" t="s">
        <v>1990</v>
      </c>
      <c r="F600" s="75">
        <v>7017.7840489999999</v>
      </c>
      <c r="G600" s="75">
        <v>982.48976686000003</v>
      </c>
      <c r="H600" s="75">
        <v>3.8462000000000001</v>
      </c>
      <c r="I600" s="75">
        <v>2.9923280356689617</v>
      </c>
      <c r="J600" s="113" t="s">
        <v>2783</v>
      </c>
      <c r="K600" s="113" t="s">
        <v>1476</v>
      </c>
      <c r="L600" s="113" t="s">
        <v>1418</v>
      </c>
      <c r="M600" s="113" t="s">
        <v>2549</v>
      </c>
      <c r="N600" s="113" t="s">
        <v>1645</v>
      </c>
      <c r="O600" s="44">
        <v>0</v>
      </c>
      <c r="P600" s="113"/>
    </row>
    <row r="601" spans="1:16" customFormat="1" ht="13" customHeight="1" x14ac:dyDescent="0.15">
      <c r="A601" s="394">
        <v>600</v>
      </c>
      <c r="B601" s="395">
        <v>24</v>
      </c>
      <c r="C601" s="395">
        <v>30</v>
      </c>
      <c r="D601" s="113" t="s">
        <v>2880</v>
      </c>
      <c r="E601" s="113" t="s">
        <v>1996</v>
      </c>
      <c r="F601" s="75">
        <v>3460.987255</v>
      </c>
      <c r="G601" s="75">
        <v>830.63694120000002</v>
      </c>
      <c r="H601" s="75">
        <v>3.5392000000000001</v>
      </c>
      <c r="I601" s="75">
        <v>2.919411241729986</v>
      </c>
      <c r="J601" s="113" t="s">
        <v>2783</v>
      </c>
      <c r="K601" s="113" t="s">
        <v>1476</v>
      </c>
      <c r="L601" s="113" t="s">
        <v>2890</v>
      </c>
      <c r="M601" s="113" t="s">
        <v>1997</v>
      </c>
      <c r="N601" s="113" t="s">
        <v>1995</v>
      </c>
      <c r="O601" s="44">
        <v>0</v>
      </c>
      <c r="P601" s="113"/>
    </row>
    <row r="602" spans="1:16" customFormat="1" ht="13" customHeight="1" x14ac:dyDescent="0.15">
      <c r="A602" s="394">
        <v>601</v>
      </c>
      <c r="B602" s="395">
        <v>24</v>
      </c>
      <c r="C602" s="395">
        <v>30</v>
      </c>
      <c r="D602" s="113" t="s">
        <v>2880</v>
      </c>
      <c r="E602" s="113" t="s">
        <v>1441</v>
      </c>
      <c r="F602" s="75">
        <v>357.27283820000002</v>
      </c>
      <c r="G602" s="75">
        <v>157.20004880800002</v>
      </c>
      <c r="H602" s="75">
        <v>2.5529999999999999</v>
      </c>
      <c r="I602" s="75">
        <v>2.196452676544622</v>
      </c>
      <c r="J602" s="113" t="s">
        <v>2783</v>
      </c>
      <c r="K602" s="113" t="s">
        <v>1476</v>
      </c>
      <c r="L602" s="113" t="s">
        <v>2890</v>
      </c>
      <c r="M602" s="113" t="s">
        <v>2719</v>
      </c>
      <c r="N602" s="113" t="s">
        <v>1587</v>
      </c>
      <c r="O602" s="44">
        <v>0</v>
      </c>
      <c r="P602" s="113"/>
    </row>
    <row r="603" spans="1:16" ht="13" customHeight="1" x14ac:dyDescent="0.15">
      <c r="A603" s="394">
        <v>602</v>
      </c>
      <c r="B603" s="395">
        <v>24</v>
      </c>
      <c r="C603" s="395">
        <v>30</v>
      </c>
      <c r="D603" s="113" t="s">
        <v>2880</v>
      </c>
      <c r="E603" s="113" t="s">
        <v>1442</v>
      </c>
      <c r="F603" s="75">
        <v>540</v>
      </c>
      <c r="G603" s="75">
        <v>54</v>
      </c>
      <c r="H603" s="75">
        <v>2.7323937599999999</v>
      </c>
      <c r="I603" s="75">
        <v>1.7323937599999999</v>
      </c>
      <c r="J603" s="113" t="s">
        <v>2776</v>
      </c>
      <c r="K603" s="113" t="s">
        <v>1476</v>
      </c>
      <c r="L603" s="113" t="s">
        <v>2890</v>
      </c>
      <c r="M603" s="113" t="s">
        <v>2719</v>
      </c>
      <c r="N603" s="113" t="s">
        <v>1587</v>
      </c>
      <c r="O603" s="44">
        <v>0</v>
      </c>
    </row>
    <row r="604" spans="1:16" customFormat="1" ht="13" customHeight="1" x14ac:dyDescent="0.15">
      <c r="A604" s="394">
        <v>603</v>
      </c>
      <c r="B604" s="395">
        <v>24</v>
      </c>
      <c r="C604" s="395">
        <v>30</v>
      </c>
      <c r="D604" s="113" t="s">
        <v>2880</v>
      </c>
      <c r="E604" s="113" t="s">
        <v>1443</v>
      </c>
      <c r="F604" s="75">
        <v>503.61655739999998</v>
      </c>
      <c r="G604" s="75">
        <v>332.38692788399999</v>
      </c>
      <c r="H604" s="75">
        <v>2.7021000000000002</v>
      </c>
      <c r="I604" s="75">
        <v>2.5216439355107507</v>
      </c>
      <c r="J604" s="113" t="s">
        <v>2783</v>
      </c>
      <c r="K604" s="113" t="s">
        <v>1476</v>
      </c>
      <c r="L604" s="113" t="s">
        <v>2890</v>
      </c>
      <c r="M604" s="113" t="s">
        <v>2719</v>
      </c>
      <c r="N604" s="113" t="s">
        <v>1587</v>
      </c>
      <c r="O604" s="44">
        <v>0</v>
      </c>
      <c r="P604" s="113"/>
    </row>
    <row r="605" spans="1:16" customFormat="1" ht="13" customHeight="1" x14ac:dyDescent="0.15">
      <c r="A605" s="394">
        <v>604</v>
      </c>
      <c r="B605" s="395">
        <v>24</v>
      </c>
      <c r="C605" s="395">
        <v>30</v>
      </c>
      <c r="D605" s="113" t="s">
        <v>2880</v>
      </c>
      <c r="E605" s="113" t="s">
        <v>1444</v>
      </c>
      <c r="F605" s="75">
        <v>408.6956356</v>
      </c>
      <c r="G605" s="75">
        <v>265.65216314000003</v>
      </c>
      <c r="H605" s="75">
        <v>2.6114000000000002</v>
      </c>
      <c r="I605" s="75">
        <v>2.4243133566129336</v>
      </c>
      <c r="J605" s="113" t="s">
        <v>2783</v>
      </c>
      <c r="K605" s="113" t="s">
        <v>1476</v>
      </c>
      <c r="L605" s="113" t="s">
        <v>2890</v>
      </c>
      <c r="M605" s="113" t="s">
        <v>2719</v>
      </c>
      <c r="N605" s="113" t="s">
        <v>1587</v>
      </c>
      <c r="O605" s="44">
        <v>0</v>
      </c>
      <c r="P605" s="113"/>
    </row>
    <row r="606" spans="1:16" ht="13" customHeight="1" x14ac:dyDescent="0.15">
      <c r="A606" s="394">
        <v>605</v>
      </c>
      <c r="B606" s="395">
        <v>24</v>
      </c>
      <c r="C606" s="395">
        <v>30</v>
      </c>
      <c r="D606" s="113" t="s">
        <v>2880</v>
      </c>
      <c r="E606" s="113" t="s">
        <v>1448</v>
      </c>
      <c r="F606" s="75">
        <v>800</v>
      </c>
      <c r="G606" s="75">
        <v>128</v>
      </c>
      <c r="H606" s="75">
        <v>2.903089987</v>
      </c>
      <c r="I606" s="75">
        <v>2.10720997</v>
      </c>
      <c r="J606" s="113" t="s">
        <v>2776</v>
      </c>
      <c r="K606" s="113" t="s">
        <v>1476</v>
      </c>
      <c r="L606" s="113" t="s">
        <v>1418</v>
      </c>
      <c r="M606" s="113" t="s">
        <v>2782</v>
      </c>
      <c r="N606" s="113" t="s">
        <v>1447</v>
      </c>
      <c r="O606" s="44">
        <v>0</v>
      </c>
    </row>
    <row r="607" spans="1:16" customFormat="1" ht="13" customHeight="1" x14ac:dyDescent="0.15">
      <c r="A607" s="394">
        <v>606</v>
      </c>
      <c r="B607" s="395">
        <v>24</v>
      </c>
      <c r="C607" s="395">
        <v>30</v>
      </c>
      <c r="D607" s="113" t="s">
        <v>2880</v>
      </c>
      <c r="E607" s="113" t="s">
        <v>1597</v>
      </c>
      <c r="F607" s="75">
        <v>723.93571020000002</v>
      </c>
      <c r="G607" s="75">
        <v>180.98392755</v>
      </c>
      <c r="H607" s="75">
        <v>2.8597000000000001</v>
      </c>
      <c r="I607" s="75">
        <v>2.2576400086466593</v>
      </c>
      <c r="J607" s="113" t="s">
        <v>2773</v>
      </c>
      <c r="K607" s="113" t="s">
        <v>1476</v>
      </c>
      <c r="L607" s="113" t="s">
        <v>1418</v>
      </c>
      <c r="M607" s="113" t="s">
        <v>2782</v>
      </c>
      <c r="N607" s="113" t="s">
        <v>1447</v>
      </c>
      <c r="O607" s="44">
        <v>3</v>
      </c>
      <c r="P607" s="113"/>
    </row>
    <row r="608" spans="1:16" customFormat="1" ht="13" customHeight="1" x14ac:dyDescent="0.15">
      <c r="A608" s="394">
        <v>607</v>
      </c>
      <c r="B608" s="395">
        <v>24</v>
      </c>
      <c r="C608" s="395">
        <v>30</v>
      </c>
      <c r="D608" s="113" t="s">
        <v>2880</v>
      </c>
      <c r="E608" s="113" t="s">
        <v>1597</v>
      </c>
      <c r="F608" s="75">
        <v>723.93571020000002</v>
      </c>
      <c r="G608" s="75">
        <v>173.74457044799999</v>
      </c>
      <c r="H608" s="75">
        <v>2.8597000000000001</v>
      </c>
      <c r="I608" s="75">
        <v>2.2399112416862277</v>
      </c>
      <c r="J608" s="113" t="s">
        <v>2901</v>
      </c>
      <c r="K608" s="113" t="s">
        <v>1476</v>
      </c>
      <c r="L608" s="113" t="s">
        <v>1418</v>
      </c>
      <c r="M608" s="113" t="s">
        <v>2782</v>
      </c>
      <c r="N608" s="113" t="s">
        <v>1447</v>
      </c>
      <c r="O608" s="44">
        <v>3</v>
      </c>
      <c r="P608" s="113"/>
    </row>
    <row r="609" spans="1:16" customFormat="1" ht="13" customHeight="1" x14ac:dyDescent="0.15">
      <c r="A609" s="394">
        <v>608</v>
      </c>
      <c r="B609" s="395">
        <v>24</v>
      </c>
      <c r="C609" s="395">
        <v>30</v>
      </c>
      <c r="D609" s="113" t="s">
        <v>2880</v>
      </c>
      <c r="E609" s="113" t="s">
        <v>1597</v>
      </c>
      <c r="F609" s="75">
        <v>723.93571020000002</v>
      </c>
      <c r="G609" s="75">
        <v>188.22328465200002</v>
      </c>
      <c r="H609" s="75">
        <v>2.8597000000000001</v>
      </c>
      <c r="I609" s="75">
        <v>2.2746733479454395</v>
      </c>
      <c r="J609" s="113" t="s">
        <v>2783</v>
      </c>
      <c r="K609" s="113" t="s">
        <v>1476</v>
      </c>
      <c r="L609" s="113" t="s">
        <v>1418</v>
      </c>
      <c r="M609" s="113" t="s">
        <v>2782</v>
      </c>
      <c r="N609" s="113" t="s">
        <v>1447</v>
      </c>
      <c r="O609" s="44">
        <v>3</v>
      </c>
      <c r="P609" s="113"/>
    </row>
    <row r="610" spans="1:16" customFormat="1" ht="13" customHeight="1" x14ac:dyDescent="0.15">
      <c r="A610" s="394">
        <v>609</v>
      </c>
      <c r="B610" s="395">
        <v>24</v>
      </c>
      <c r="C610" s="395">
        <v>30</v>
      </c>
      <c r="D610" s="113" t="s">
        <v>2880</v>
      </c>
      <c r="E610" s="113" t="s">
        <v>1417</v>
      </c>
      <c r="F610" s="75">
        <v>13583.134470000001</v>
      </c>
      <c r="G610" s="75">
        <v>2037.4701705</v>
      </c>
      <c r="H610" s="75">
        <v>4.133</v>
      </c>
      <c r="I610" s="75">
        <v>3.3090912591876807</v>
      </c>
      <c r="J610" s="113" t="s">
        <v>2783</v>
      </c>
      <c r="K610" s="113" t="s">
        <v>1476</v>
      </c>
      <c r="L610" s="113" t="s">
        <v>1418</v>
      </c>
      <c r="M610" s="113" t="s">
        <v>2549</v>
      </c>
      <c r="N610" s="113" t="s">
        <v>1416</v>
      </c>
      <c r="O610" s="44">
        <v>0</v>
      </c>
      <c r="P610" s="113"/>
    </row>
    <row r="611" spans="1:16" customFormat="1" ht="13" customHeight="1" x14ac:dyDescent="0.15">
      <c r="A611" s="394">
        <v>610</v>
      </c>
      <c r="B611" s="395">
        <v>24</v>
      </c>
      <c r="C611" s="395">
        <v>30</v>
      </c>
      <c r="D611" s="113" t="s">
        <v>2880</v>
      </c>
      <c r="E611" s="113" t="s">
        <v>1465</v>
      </c>
      <c r="F611" s="75">
        <v>3261.369459</v>
      </c>
      <c r="G611" s="75">
        <v>1500.2299511400001</v>
      </c>
      <c r="H611" s="75">
        <v>3.5133999999999999</v>
      </c>
      <c r="I611" s="75">
        <v>3.1761578316271382</v>
      </c>
      <c r="J611" s="113" t="s">
        <v>2783</v>
      </c>
      <c r="K611" s="113" t="s">
        <v>1476</v>
      </c>
      <c r="L611" s="113" t="s">
        <v>2890</v>
      </c>
      <c r="M611" s="113" t="s">
        <v>2478</v>
      </c>
      <c r="N611" s="113" t="s">
        <v>1464</v>
      </c>
      <c r="O611" s="44">
        <v>0</v>
      </c>
      <c r="P611" s="113"/>
    </row>
    <row r="612" spans="1:16" customFormat="1" ht="13" customHeight="1" x14ac:dyDescent="0.15">
      <c r="A612" s="394">
        <v>611</v>
      </c>
      <c r="B612" s="395">
        <v>24</v>
      </c>
      <c r="C612" s="395">
        <v>30</v>
      </c>
      <c r="D612" s="113" t="s">
        <v>2880</v>
      </c>
      <c r="E612" s="113" t="s">
        <v>1694</v>
      </c>
      <c r="F612" s="75">
        <v>182.47358310000001</v>
      </c>
      <c r="G612" s="75">
        <v>118.60782901500001</v>
      </c>
      <c r="H612" s="75">
        <v>2.2612000000000001</v>
      </c>
      <c r="I612" s="75">
        <v>2.0741133566993626</v>
      </c>
      <c r="J612" s="113" t="s">
        <v>2783</v>
      </c>
      <c r="K612" s="113" t="s">
        <v>1476</v>
      </c>
      <c r="L612" s="113" t="s">
        <v>1538</v>
      </c>
      <c r="M612" s="113" t="s">
        <v>1539</v>
      </c>
      <c r="N612" s="113" t="s">
        <v>1410</v>
      </c>
      <c r="O612" s="44">
        <v>0</v>
      </c>
      <c r="P612" s="113"/>
    </row>
    <row r="613" spans="1:16" ht="13" customHeight="1" x14ac:dyDescent="0.15">
      <c r="A613" s="394">
        <v>612</v>
      </c>
      <c r="B613" s="395">
        <v>24</v>
      </c>
      <c r="C613" s="395" t="s">
        <v>2942</v>
      </c>
      <c r="D613" s="113" t="s">
        <v>2880</v>
      </c>
      <c r="E613" s="113" t="s">
        <v>2533</v>
      </c>
      <c r="F613" s="75">
        <v>3474000</v>
      </c>
      <c r="G613" s="75">
        <v>126053.99069999999</v>
      </c>
      <c r="H613" s="75">
        <v>6.5408298140000003</v>
      </c>
      <c r="I613" s="75">
        <v>5.1005566</v>
      </c>
      <c r="J613" s="113" t="s">
        <v>2883</v>
      </c>
      <c r="K613" s="113" t="s">
        <v>1476</v>
      </c>
      <c r="L613" s="113" t="s">
        <v>2541</v>
      </c>
      <c r="M613" s="113" t="s">
        <v>2538</v>
      </c>
      <c r="N613" s="113" t="s">
        <v>2532</v>
      </c>
      <c r="O613" s="44">
        <v>3</v>
      </c>
    </row>
    <row r="614" spans="1:16" ht="13" customHeight="1" x14ac:dyDescent="0.15">
      <c r="A614" s="394">
        <v>613</v>
      </c>
      <c r="B614" s="395">
        <v>24</v>
      </c>
      <c r="C614" s="395" t="s">
        <v>2942</v>
      </c>
      <c r="D614" s="113" t="s">
        <v>2880</v>
      </c>
      <c r="E614" s="113" t="s">
        <v>2533</v>
      </c>
      <c r="F614" s="75">
        <v>2800000</v>
      </c>
      <c r="G614" s="75">
        <v>138204.66800000001</v>
      </c>
      <c r="H614" s="75">
        <v>6.4471580309999998</v>
      </c>
      <c r="I614" s="75">
        <v>5.1405227120000001</v>
      </c>
      <c r="J614" s="113" t="s">
        <v>2613</v>
      </c>
      <c r="K614" s="113" t="s">
        <v>1476</v>
      </c>
      <c r="L614" s="113" t="s">
        <v>2541</v>
      </c>
      <c r="M614" s="113" t="s">
        <v>2538</v>
      </c>
      <c r="N614" s="113" t="s">
        <v>2532</v>
      </c>
      <c r="O614" s="44">
        <v>3</v>
      </c>
    </row>
    <row r="615" spans="1:16" ht="13" customHeight="1" x14ac:dyDescent="0.15">
      <c r="A615" s="394">
        <v>614</v>
      </c>
      <c r="B615" s="395">
        <v>24</v>
      </c>
      <c r="C615" s="395" t="s">
        <v>2942</v>
      </c>
      <c r="D615" s="113" t="s">
        <v>2880</v>
      </c>
      <c r="E615" s="113" t="s">
        <v>2533</v>
      </c>
      <c r="F615" s="75">
        <v>3599150.44</v>
      </c>
      <c r="G615" s="75">
        <v>215949.0264</v>
      </c>
      <c r="H615" s="75">
        <v>6.5561999999999996</v>
      </c>
      <c r="I615" s="75">
        <v>5.3343512503836994</v>
      </c>
      <c r="J615" s="113" t="s">
        <v>2534</v>
      </c>
      <c r="K615" s="113" t="s">
        <v>1476</v>
      </c>
      <c r="L615" s="113" t="s">
        <v>2537</v>
      </c>
      <c r="M615" s="113" t="s">
        <v>2538</v>
      </c>
      <c r="N615" s="113" t="s">
        <v>2532</v>
      </c>
      <c r="O615" s="44">
        <v>6</v>
      </c>
    </row>
    <row r="616" spans="1:16" ht="13" customHeight="1" x14ac:dyDescent="0.15">
      <c r="A616" s="394">
        <v>615</v>
      </c>
      <c r="B616" s="395">
        <v>24</v>
      </c>
      <c r="C616" s="395" t="s">
        <v>2942</v>
      </c>
      <c r="D616" s="113" t="s">
        <v>2880</v>
      </c>
      <c r="E616" s="113" t="s">
        <v>2533</v>
      </c>
      <c r="F616" s="75">
        <v>3599150.44</v>
      </c>
      <c r="G616" s="75">
        <v>107974.5132</v>
      </c>
      <c r="H616" s="75">
        <v>6.5561999999999996</v>
      </c>
      <c r="I616" s="75">
        <v>5.0333212547197181</v>
      </c>
      <c r="J616" s="113" t="s">
        <v>2539</v>
      </c>
      <c r="K616" s="113" t="s">
        <v>1476</v>
      </c>
      <c r="L616" s="113" t="s">
        <v>2537</v>
      </c>
      <c r="M616" s="113" t="s">
        <v>2538</v>
      </c>
      <c r="N616" s="113" t="s">
        <v>2532</v>
      </c>
      <c r="O616" s="44">
        <v>6</v>
      </c>
    </row>
    <row r="617" spans="1:16" ht="13" customHeight="1" x14ac:dyDescent="0.15">
      <c r="A617" s="394">
        <v>616</v>
      </c>
      <c r="B617" s="395">
        <v>24</v>
      </c>
      <c r="C617" s="395" t="s">
        <v>2942</v>
      </c>
      <c r="D617" s="113" t="s">
        <v>2880</v>
      </c>
      <c r="E617" s="113" t="s">
        <v>2533</v>
      </c>
      <c r="F617" s="75">
        <v>3599150.44</v>
      </c>
      <c r="G617" s="75">
        <v>89978.760999999999</v>
      </c>
      <c r="H617" s="75">
        <v>6.5561999999999996</v>
      </c>
      <c r="I617" s="75">
        <v>4.954140008672093</v>
      </c>
      <c r="J617" s="113" t="s">
        <v>2540</v>
      </c>
      <c r="K617" s="113" t="s">
        <v>1476</v>
      </c>
      <c r="L617" s="113" t="s">
        <v>2537</v>
      </c>
      <c r="M617" s="113" t="s">
        <v>2538</v>
      </c>
      <c r="N617" s="113" t="s">
        <v>2532</v>
      </c>
      <c r="O617" s="44">
        <v>6</v>
      </c>
    </row>
    <row r="618" spans="1:16" ht="13" customHeight="1" x14ac:dyDescent="0.15">
      <c r="A618" s="394">
        <v>617</v>
      </c>
      <c r="B618" s="395">
        <v>24</v>
      </c>
      <c r="C618" s="395" t="s">
        <v>2942</v>
      </c>
      <c r="D618" s="113" t="s">
        <v>2880</v>
      </c>
      <c r="E618" s="113" t="s">
        <v>2533</v>
      </c>
      <c r="F618" s="75">
        <v>3599150.44</v>
      </c>
      <c r="G618" s="75">
        <v>215949.0264</v>
      </c>
      <c r="H618" s="75">
        <v>6.5561999999999996</v>
      </c>
      <c r="I618" s="75">
        <v>5.3343512503836994</v>
      </c>
      <c r="J618" s="113" t="s">
        <v>2901</v>
      </c>
      <c r="K618" s="113" t="s">
        <v>1476</v>
      </c>
      <c r="L618" s="113" t="s">
        <v>2537</v>
      </c>
      <c r="M618" s="113" t="s">
        <v>2538</v>
      </c>
      <c r="N618" s="113" t="s">
        <v>2532</v>
      </c>
      <c r="O618" s="44">
        <v>6</v>
      </c>
    </row>
    <row r="619" spans="1:16" ht="13" customHeight="1" x14ac:dyDescent="0.15">
      <c r="A619" s="394">
        <v>618</v>
      </c>
      <c r="B619" s="395">
        <v>24</v>
      </c>
      <c r="C619" s="395" t="s">
        <v>2942</v>
      </c>
      <c r="D619" s="113" t="s">
        <v>2880</v>
      </c>
      <c r="E619" s="113" t="s">
        <v>2072</v>
      </c>
      <c r="F619" s="75">
        <v>3000000</v>
      </c>
      <c r="G619" s="75">
        <v>170674.44</v>
      </c>
      <c r="H619" s="75">
        <v>6.4771212550000001</v>
      </c>
      <c r="I619" s="75">
        <v>5.232168487</v>
      </c>
      <c r="J619" s="113" t="s">
        <v>2613</v>
      </c>
      <c r="K619" s="113" t="s">
        <v>1476</v>
      </c>
      <c r="L619" s="113" t="s">
        <v>2537</v>
      </c>
      <c r="M619" s="113" t="s">
        <v>2538</v>
      </c>
      <c r="N619" s="113" t="s">
        <v>2071</v>
      </c>
      <c r="O619" s="44">
        <v>0</v>
      </c>
    </row>
    <row r="620" spans="1:16" ht="13" customHeight="1" x14ac:dyDescent="0.15">
      <c r="A620" s="394">
        <v>619</v>
      </c>
      <c r="B620" s="395">
        <v>24</v>
      </c>
      <c r="C620" s="395">
        <v>31</v>
      </c>
      <c r="D620" s="113" t="s">
        <v>2880</v>
      </c>
      <c r="E620" s="113" t="s">
        <v>2772</v>
      </c>
      <c r="F620" s="75">
        <v>8782.1327990000009</v>
      </c>
      <c r="G620" s="75">
        <v>5884.0289753300012</v>
      </c>
      <c r="H620" s="75">
        <v>3.9436</v>
      </c>
      <c r="I620" s="75">
        <v>3.7696748027018123</v>
      </c>
      <c r="J620" s="113" t="s">
        <v>2773</v>
      </c>
      <c r="K620" s="113" t="s">
        <v>1476</v>
      </c>
      <c r="L620" s="113" t="s">
        <v>2774</v>
      </c>
      <c r="M620" s="113" t="s">
        <v>2775</v>
      </c>
      <c r="N620" s="113" t="s">
        <v>2771</v>
      </c>
      <c r="O620" s="44">
        <v>2</v>
      </c>
    </row>
    <row r="621" spans="1:16" ht="13" customHeight="1" x14ac:dyDescent="0.15">
      <c r="A621" s="394">
        <v>620</v>
      </c>
      <c r="B621" s="395">
        <v>24</v>
      </c>
      <c r="C621" s="395">
        <v>31</v>
      </c>
      <c r="D621" s="113" t="s">
        <v>2880</v>
      </c>
      <c r="E621" s="113" t="s">
        <v>2772</v>
      </c>
      <c r="F621" s="75">
        <v>8500</v>
      </c>
      <c r="G621" s="75">
        <v>6205</v>
      </c>
      <c r="H621" s="75">
        <v>3.9294189259999999</v>
      </c>
      <c r="I621" s="75">
        <v>3.7927417860000001</v>
      </c>
      <c r="J621" s="113" t="s">
        <v>2776</v>
      </c>
      <c r="K621" s="113" t="s">
        <v>1476</v>
      </c>
      <c r="L621" s="113" t="s">
        <v>2774</v>
      </c>
      <c r="M621" s="113" t="s">
        <v>2775</v>
      </c>
      <c r="N621" s="113" t="s">
        <v>2771</v>
      </c>
      <c r="O621" s="44">
        <v>2</v>
      </c>
    </row>
    <row r="622" spans="1:16" ht="13" customHeight="1" x14ac:dyDescent="0.15">
      <c r="A622" s="394">
        <v>621</v>
      </c>
      <c r="B622" s="395">
        <v>24</v>
      </c>
      <c r="C622" s="395">
        <v>31</v>
      </c>
      <c r="D622" s="113" t="s">
        <v>2880</v>
      </c>
      <c r="E622" s="113" t="s">
        <v>2904</v>
      </c>
      <c r="F622" s="75">
        <v>662.97934769999995</v>
      </c>
      <c r="G622" s="75">
        <v>331.48967384999997</v>
      </c>
      <c r="H622" s="75">
        <v>2.8214999999999999</v>
      </c>
      <c r="I622" s="75">
        <v>2.5204700043552331</v>
      </c>
      <c r="J622" s="113" t="s">
        <v>2901</v>
      </c>
      <c r="K622" s="113" t="s">
        <v>1476</v>
      </c>
      <c r="L622" s="113" t="s">
        <v>2774</v>
      </c>
      <c r="M622" s="113" t="s">
        <v>2905</v>
      </c>
      <c r="N622" s="113" t="s">
        <v>2902</v>
      </c>
      <c r="O622" s="44">
        <v>2</v>
      </c>
    </row>
    <row r="623" spans="1:16" ht="13" customHeight="1" x14ac:dyDescent="0.15">
      <c r="A623" s="394">
        <v>622</v>
      </c>
      <c r="B623" s="395">
        <v>24</v>
      </c>
      <c r="C623" s="395">
        <v>31</v>
      </c>
      <c r="D623" s="113" t="s">
        <v>2880</v>
      </c>
      <c r="E623" s="113" t="s">
        <v>2904</v>
      </c>
      <c r="F623" s="75">
        <v>774</v>
      </c>
      <c r="G623" s="75">
        <v>1233.6447619999999</v>
      </c>
      <c r="H623" s="75">
        <v>2.8887409609999999</v>
      </c>
      <c r="I623" s="75">
        <v>3.0911901190000002</v>
      </c>
      <c r="J623" s="113" t="s">
        <v>2883</v>
      </c>
      <c r="K623" s="113" t="s">
        <v>1476</v>
      </c>
      <c r="L623" s="113" t="s">
        <v>2774</v>
      </c>
      <c r="M623" s="113" t="s">
        <v>2905</v>
      </c>
      <c r="N623" s="113" t="s">
        <v>2902</v>
      </c>
      <c r="O623" s="44">
        <v>2</v>
      </c>
    </row>
    <row r="624" spans="1:16" ht="13" customHeight="1" x14ac:dyDescent="0.15">
      <c r="A624" s="394">
        <v>623</v>
      </c>
      <c r="B624" s="395">
        <v>24</v>
      </c>
      <c r="C624" s="395">
        <v>31</v>
      </c>
      <c r="D624" s="113" t="s">
        <v>2880</v>
      </c>
      <c r="E624" s="113" t="s">
        <v>2907</v>
      </c>
      <c r="F624" s="75">
        <v>26.7</v>
      </c>
      <c r="G624" s="75">
        <v>136.88231999999999</v>
      </c>
      <c r="H624" s="75">
        <v>1.4265112609999999</v>
      </c>
      <c r="I624" s="75">
        <v>2.136347357</v>
      </c>
      <c r="J624" s="113" t="s">
        <v>2883</v>
      </c>
      <c r="K624" s="113" t="s">
        <v>1476</v>
      </c>
      <c r="L624" s="113" t="s">
        <v>2774</v>
      </c>
      <c r="M624" s="113" t="s">
        <v>2908</v>
      </c>
      <c r="N624" s="113" t="s">
        <v>2906</v>
      </c>
      <c r="O624" s="44">
        <v>2</v>
      </c>
    </row>
    <row r="625" spans="1:15" ht="13" customHeight="1" x14ac:dyDescent="0.15">
      <c r="A625" s="394">
        <v>624</v>
      </c>
      <c r="B625" s="395">
        <v>24</v>
      </c>
      <c r="C625" s="395">
        <v>31</v>
      </c>
      <c r="D625" s="113" t="s">
        <v>2880</v>
      </c>
      <c r="E625" s="113" t="s">
        <v>2907</v>
      </c>
      <c r="F625" s="75">
        <v>27</v>
      </c>
      <c r="G625" s="75">
        <v>9.4499999999999993</v>
      </c>
      <c r="H625" s="75">
        <v>1.4313637640000001</v>
      </c>
      <c r="I625" s="75">
        <v>0.97543180900000004</v>
      </c>
      <c r="J625" s="113" t="s">
        <v>2794</v>
      </c>
      <c r="K625" s="113" t="s">
        <v>1476</v>
      </c>
      <c r="L625" s="113" t="s">
        <v>2774</v>
      </c>
      <c r="M625" s="113" t="s">
        <v>2908</v>
      </c>
      <c r="N625" s="113" t="s">
        <v>2906</v>
      </c>
      <c r="O625" s="44">
        <v>2</v>
      </c>
    </row>
    <row r="626" spans="1:15" ht="13" customHeight="1" x14ac:dyDescent="0.15">
      <c r="A626" s="394">
        <v>625</v>
      </c>
      <c r="B626" s="395">
        <v>24</v>
      </c>
      <c r="C626" s="395">
        <v>31</v>
      </c>
      <c r="D626" s="113" t="s">
        <v>2880</v>
      </c>
      <c r="E626" s="113" t="s">
        <v>2940</v>
      </c>
      <c r="F626" s="75">
        <v>19.642646460000002</v>
      </c>
      <c r="G626" s="75">
        <v>134.47355766516</v>
      </c>
      <c r="H626" s="75">
        <v>1.2931999999999999</v>
      </c>
      <c r="I626" s="75">
        <v>2.1286368948284218</v>
      </c>
      <c r="J626" s="113" t="s">
        <v>2855</v>
      </c>
      <c r="K626" s="113" t="s">
        <v>1476</v>
      </c>
      <c r="L626" s="113" t="s">
        <v>2774</v>
      </c>
      <c r="M626" s="113" t="s">
        <v>2908</v>
      </c>
      <c r="N626" s="113" t="s">
        <v>2948</v>
      </c>
      <c r="O626" s="44">
        <v>2</v>
      </c>
    </row>
    <row r="627" spans="1:15" ht="13" customHeight="1" x14ac:dyDescent="0.15">
      <c r="A627" s="394">
        <v>626</v>
      </c>
      <c r="B627" s="395">
        <v>24</v>
      </c>
      <c r="C627" s="395">
        <v>31</v>
      </c>
      <c r="D627" s="113" t="s">
        <v>2880</v>
      </c>
      <c r="E627" s="113" t="s">
        <v>2940</v>
      </c>
      <c r="F627" s="75">
        <v>21.15</v>
      </c>
      <c r="G627" s="75">
        <v>127.87840629999999</v>
      </c>
      <c r="H627" s="75">
        <v>1.3253103719999999</v>
      </c>
      <c r="I627" s="75">
        <v>2.1067972149999998</v>
      </c>
      <c r="J627" s="113" t="s">
        <v>2883</v>
      </c>
      <c r="K627" s="113" t="s">
        <v>1476</v>
      </c>
      <c r="L627" s="113" t="s">
        <v>2774</v>
      </c>
      <c r="M627" s="113" t="s">
        <v>2908</v>
      </c>
      <c r="N627" s="113" t="s">
        <v>2948</v>
      </c>
      <c r="O627" s="44">
        <v>2</v>
      </c>
    </row>
    <row r="628" spans="1:15" ht="13" customHeight="1" x14ac:dyDescent="0.15">
      <c r="A628" s="394">
        <v>627</v>
      </c>
      <c r="B628" s="395">
        <v>24</v>
      </c>
      <c r="C628" s="395">
        <v>31</v>
      </c>
      <c r="D628" s="113" t="s">
        <v>2880</v>
      </c>
      <c r="E628" s="113" t="s">
        <v>2441</v>
      </c>
      <c r="F628" s="75">
        <v>1018.3568760000001</v>
      </c>
      <c r="G628" s="75">
        <v>773.95122576000006</v>
      </c>
      <c r="H628" s="75">
        <v>3.0078999999999998</v>
      </c>
      <c r="I628" s="75">
        <v>2.8887135924002938</v>
      </c>
      <c r="J628" s="113" t="s">
        <v>2901</v>
      </c>
      <c r="K628" s="113" t="s">
        <v>1476</v>
      </c>
      <c r="L628" s="113" t="s">
        <v>2774</v>
      </c>
      <c r="M628" s="113" t="s">
        <v>2442</v>
      </c>
      <c r="N628" s="113" t="s">
        <v>2440</v>
      </c>
      <c r="O628" s="44">
        <v>2</v>
      </c>
    </row>
    <row r="629" spans="1:15" ht="13" customHeight="1" x14ac:dyDescent="0.15">
      <c r="A629" s="394">
        <v>628</v>
      </c>
      <c r="B629" s="395">
        <v>24</v>
      </c>
      <c r="C629" s="395">
        <v>31</v>
      </c>
      <c r="D629" s="113" t="s">
        <v>2880</v>
      </c>
      <c r="E629" s="113" t="s">
        <v>2441</v>
      </c>
      <c r="F629" s="75">
        <v>1200</v>
      </c>
      <c r="G629" s="75">
        <v>546.80433330000005</v>
      </c>
      <c r="H629" s="75">
        <v>3.0791812460000001</v>
      </c>
      <c r="I629" s="75">
        <v>2.7378319480000002</v>
      </c>
      <c r="J629" s="113" t="s">
        <v>2883</v>
      </c>
      <c r="K629" s="113" t="s">
        <v>1476</v>
      </c>
      <c r="L629" s="113" t="s">
        <v>2774</v>
      </c>
      <c r="M629" s="113" t="s">
        <v>2442</v>
      </c>
      <c r="N629" s="113" t="s">
        <v>2440</v>
      </c>
      <c r="O629" s="44">
        <v>2</v>
      </c>
    </row>
    <row r="630" spans="1:15" ht="13" customHeight="1" x14ac:dyDescent="0.15">
      <c r="A630" s="394">
        <v>629</v>
      </c>
      <c r="B630" s="395">
        <v>24</v>
      </c>
      <c r="C630" s="395">
        <v>31</v>
      </c>
      <c r="D630" s="113" t="s">
        <v>2880</v>
      </c>
      <c r="E630" s="113" t="s">
        <v>2624</v>
      </c>
      <c r="F630" s="75">
        <v>2670.5456119999999</v>
      </c>
      <c r="G630" s="75">
        <v>2937.6001732</v>
      </c>
      <c r="H630" s="75">
        <v>3.4266000000000001</v>
      </c>
      <c r="I630" s="75">
        <v>3.467992685127018</v>
      </c>
      <c r="J630" s="113" t="s">
        <v>2773</v>
      </c>
      <c r="K630" s="113" t="s">
        <v>1476</v>
      </c>
      <c r="L630" s="113" t="s">
        <v>2774</v>
      </c>
      <c r="M630" s="113" t="s">
        <v>2625</v>
      </c>
      <c r="N630" s="113" t="s">
        <v>2623</v>
      </c>
      <c r="O630" s="44">
        <v>2</v>
      </c>
    </row>
    <row r="631" spans="1:15" ht="13" customHeight="1" x14ac:dyDescent="0.15">
      <c r="A631" s="394">
        <v>630</v>
      </c>
      <c r="B631" s="395">
        <v>24</v>
      </c>
      <c r="C631" s="395">
        <v>31</v>
      </c>
      <c r="D631" s="113" t="s">
        <v>2880</v>
      </c>
      <c r="E631" s="113" t="s">
        <v>2624</v>
      </c>
      <c r="F631" s="75">
        <v>3265</v>
      </c>
      <c r="G631" s="75">
        <v>1534.55</v>
      </c>
      <c r="H631" s="75">
        <v>3.5138831860000002</v>
      </c>
      <c r="I631" s="75">
        <v>3.185981044</v>
      </c>
      <c r="J631" s="113" t="s">
        <v>2764</v>
      </c>
      <c r="K631" s="113" t="s">
        <v>1476</v>
      </c>
      <c r="L631" s="113" t="s">
        <v>2774</v>
      </c>
      <c r="M631" s="113" t="s">
        <v>2625</v>
      </c>
      <c r="N631" s="113" t="s">
        <v>2623</v>
      </c>
      <c r="O631" s="44">
        <v>2</v>
      </c>
    </row>
    <row r="632" spans="1:15" ht="13" customHeight="1" x14ac:dyDescent="0.15">
      <c r="A632" s="394">
        <v>631</v>
      </c>
      <c r="B632" s="395">
        <v>24</v>
      </c>
      <c r="C632" s="395">
        <v>31</v>
      </c>
      <c r="D632" s="113" t="s">
        <v>2880</v>
      </c>
      <c r="E632" s="113" t="s">
        <v>2640</v>
      </c>
      <c r="F632" s="75">
        <v>39</v>
      </c>
      <c r="G632" s="75">
        <v>66.606222220000006</v>
      </c>
      <c r="H632" s="75">
        <v>1.5910646070000001</v>
      </c>
      <c r="I632" s="75">
        <v>1.823514802</v>
      </c>
      <c r="J632" s="113" t="s">
        <v>2883</v>
      </c>
      <c r="K632" s="113" t="s">
        <v>1476</v>
      </c>
      <c r="L632" s="113" t="s">
        <v>2774</v>
      </c>
      <c r="M632" s="113" t="s">
        <v>2641</v>
      </c>
      <c r="N632" s="113" t="s">
        <v>2639</v>
      </c>
      <c r="O632" s="44">
        <v>2</v>
      </c>
    </row>
    <row r="633" spans="1:15" ht="13" customHeight="1" x14ac:dyDescent="0.15">
      <c r="A633" s="394">
        <v>632</v>
      </c>
      <c r="B633" s="395">
        <v>24</v>
      </c>
      <c r="C633" s="395">
        <v>31</v>
      </c>
      <c r="D633" s="113" t="s">
        <v>2880</v>
      </c>
      <c r="E633" s="113" t="s">
        <v>2640</v>
      </c>
      <c r="F633" s="75">
        <v>37</v>
      </c>
      <c r="G633" s="75">
        <v>15.54</v>
      </c>
      <c r="H633" s="75">
        <v>1.5682017239999999</v>
      </c>
      <c r="I633" s="75">
        <v>1.1914510140000001</v>
      </c>
      <c r="J633" s="113" t="s">
        <v>2794</v>
      </c>
      <c r="K633" s="113" t="s">
        <v>1476</v>
      </c>
      <c r="L633" s="113" t="s">
        <v>2774</v>
      </c>
      <c r="M633" s="113" t="s">
        <v>2641</v>
      </c>
      <c r="N633" s="113" t="s">
        <v>2639</v>
      </c>
      <c r="O633" s="44">
        <v>2</v>
      </c>
    </row>
    <row r="634" spans="1:15" ht="13" customHeight="1" x14ac:dyDescent="0.15">
      <c r="A634" s="394">
        <v>633</v>
      </c>
      <c r="B634" s="395">
        <v>24</v>
      </c>
      <c r="C634" s="395">
        <v>31</v>
      </c>
      <c r="D634" s="113" t="s">
        <v>2880</v>
      </c>
      <c r="E634" s="113" t="s">
        <v>2642</v>
      </c>
      <c r="F634" s="75">
        <v>119.6</v>
      </c>
      <c r="G634" s="75">
        <v>160.59</v>
      </c>
      <c r="H634" s="75">
        <v>2.0777311799999998</v>
      </c>
      <c r="I634" s="75">
        <v>2.205718498</v>
      </c>
      <c r="J634" s="113" t="s">
        <v>2883</v>
      </c>
      <c r="K634" s="113" t="s">
        <v>1476</v>
      </c>
      <c r="L634" s="113" t="s">
        <v>2774</v>
      </c>
      <c r="M634" s="113" t="s">
        <v>2641</v>
      </c>
      <c r="N634" s="113" t="s">
        <v>2639</v>
      </c>
      <c r="O634" s="44">
        <v>2</v>
      </c>
    </row>
    <row r="635" spans="1:15" ht="13" customHeight="1" x14ac:dyDescent="0.15">
      <c r="A635" s="394">
        <v>634</v>
      </c>
      <c r="B635" s="395">
        <v>24</v>
      </c>
      <c r="C635" s="395">
        <v>31</v>
      </c>
      <c r="D635" s="113" t="s">
        <v>2880</v>
      </c>
      <c r="E635" s="113" t="s">
        <v>2642</v>
      </c>
      <c r="F635" s="75">
        <v>130</v>
      </c>
      <c r="G635" s="75">
        <v>89.7</v>
      </c>
      <c r="H635" s="75">
        <v>2.1139433520000002</v>
      </c>
      <c r="I635" s="75">
        <v>1.9527924430000001</v>
      </c>
      <c r="J635" s="113" t="s">
        <v>2794</v>
      </c>
      <c r="K635" s="113" t="s">
        <v>1476</v>
      </c>
      <c r="L635" s="113" t="s">
        <v>2774</v>
      </c>
      <c r="M635" s="113" t="s">
        <v>2641</v>
      </c>
      <c r="N635" s="113" t="s">
        <v>2639</v>
      </c>
      <c r="O635" s="44">
        <v>2</v>
      </c>
    </row>
    <row r="636" spans="1:15" ht="13" customHeight="1" x14ac:dyDescent="0.15">
      <c r="A636" s="394">
        <v>635</v>
      </c>
      <c r="B636" s="395">
        <v>24</v>
      </c>
      <c r="C636" s="395">
        <v>31</v>
      </c>
      <c r="D636" s="113" t="s">
        <v>2880</v>
      </c>
      <c r="E636" s="113" t="s">
        <v>2474</v>
      </c>
      <c r="F636" s="75">
        <v>6980.7164860000003</v>
      </c>
      <c r="G636" s="75">
        <v>2792.2865944000005</v>
      </c>
      <c r="H636" s="75">
        <v>3.8439000000000001</v>
      </c>
      <c r="I636" s="75">
        <v>3.4459599913074141</v>
      </c>
      <c r="J636" s="113" t="s">
        <v>2901</v>
      </c>
      <c r="K636" s="113" t="s">
        <v>1476</v>
      </c>
      <c r="L636" s="113" t="s">
        <v>2774</v>
      </c>
      <c r="M636" s="113" t="s">
        <v>2475</v>
      </c>
      <c r="N636" s="113" t="s">
        <v>2650</v>
      </c>
      <c r="O636" s="44">
        <v>2</v>
      </c>
    </row>
    <row r="637" spans="1:15" ht="13" customHeight="1" x14ac:dyDescent="0.15">
      <c r="A637" s="394">
        <v>636</v>
      </c>
      <c r="B637" s="395">
        <v>24</v>
      </c>
      <c r="C637" s="395">
        <v>31</v>
      </c>
      <c r="D637" s="113" t="s">
        <v>2880</v>
      </c>
      <c r="E637" s="113" t="s">
        <v>2474</v>
      </c>
      <c r="F637" s="75">
        <v>10750</v>
      </c>
      <c r="G637" s="75">
        <v>936.84</v>
      </c>
      <c r="H637" s="75">
        <v>4.0314084640000001</v>
      </c>
      <c r="I637" s="75">
        <v>2.9716654249999999</v>
      </c>
      <c r="J637" s="113" t="s">
        <v>2883</v>
      </c>
      <c r="K637" s="113" t="s">
        <v>1476</v>
      </c>
      <c r="L637" s="113" t="s">
        <v>2774</v>
      </c>
      <c r="M637" s="113" t="s">
        <v>2475</v>
      </c>
      <c r="N637" s="113" t="s">
        <v>2650</v>
      </c>
      <c r="O637" s="44">
        <v>2</v>
      </c>
    </row>
    <row r="638" spans="1:15" ht="13" customHeight="1" x14ac:dyDescent="0.15">
      <c r="A638" s="394">
        <v>637</v>
      </c>
      <c r="B638" s="395">
        <v>24</v>
      </c>
      <c r="C638" s="395">
        <v>31</v>
      </c>
      <c r="D638" s="113" t="s">
        <v>2880</v>
      </c>
      <c r="E638" s="113" t="s">
        <v>2790</v>
      </c>
      <c r="F638" s="75">
        <v>65.75</v>
      </c>
      <c r="G638" s="75">
        <v>219.37299999999999</v>
      </c>
      <c r="H638" s="75">
        <v>1.8178957570000001</v>
      </c>
      <c r="I638" s="75">
        <v>2.3411831740000002</v>
      </c>
      <c r="J638" s="113" t="s">
        <v>2883</v>
      </c>
      <c r="K638" s="113" t="s">
        <v>1476</v>
      </c>
      <c r="L638" s="113" t="s">
        <v>2774</v>
      </c>
      <c r="M638" s="113" t="s">
        <v>2442</v>
      </c>
      <c r="N638" s="113" t="s">
        <v>2789</v>
      </c>
      <c r="O638" s="44">
        <v>3</v>
      </c>
    </row>
    <row r="639" spans="1:15" ht="13" customHeight="1" x14ac:dyDescent="0.15">
      <c r="A639" s="394">
        <v>638</v>
      </c>
      <c r="B639" s="395">
        <v>24</v>
      </c>
      <c r="C639" s="395">
        <v>31</v>
      </c>
      <c r="D639" s="113" t="s">
        <v>2880</v>
      </c>
      <c r="E639" s="113" t="s">
        <v>2790</v>
      </c>
      <c r="F639" s="75">
        <v>79</v>
      </c>
      <c r="G639" s="75">
        <v>111.39</v>
      </c>
      <c r="H639" s="75">
        <v>1.8976270909999999</v>
      </c>
      <c r="I639" s="75">
        <v>2.0468462039999999</v>
      </c>
      <c r="J639" s="113" t="s">
        <v>2764</v>
      </c>
      <c r="K639" s="113" t="s">
        <v>1476</v>
      </c>
      <c r="L639" s="113" t="s">
        <v>2774</v>
      </c>
      <c r="M639" s="113" t="s">
        <v>2442</v>
      </c>
      <c r="N639" s="113" t="s">
        <v>2789</v>
      </c>
      <c r="O639" s="44">
        <v>3</v>
      </c>
    </row>
    <row r="640" spans="1:15" ht="13" customHeight="1" x14ac:dyDescent="0.15">
      <c r="A640" s="394">
        <v>639</v>
      </c>
      <c r="B640" s="395">
        <v>24</v>
      </c>
      <c r="C640" s="395">
        <v>31</v>
      </c>
      <c r="D640" s="113" t="s">
        <v>2880</v>
      </c>
      <c r="E640" s="113" t="s">
        <v>2790</v>
      </c>
      <c r="F640" s="75">
        <v>65.5</v>
      </c>
      <c r="G640" s="75">
        <v>180.125</v>
      </c>
      <c r="H640" s="75">
        <v>1.8162412999999999</v>
      </c>
      <c r="I640" s="75">
        <v>2.2555739940000001</v>
      </c>
      <c r="J640" s="113" t="s">
        <v>2776</v>
      </c>
      <c r="K640" s="113" t="s">
        <v>1476</v>
      </c>
      <c r="L640" s="113" t="s">
        <v>2774</v>
      </c>
      <c r="M640" s="113" t="s">
        <v>2442</v>
      </c>
      <c r="N640" s="113" t="s">
        <v>2789</v>
      </c>
      <c r="O640" s="44">
        <v>3</v>
      </c>
    </row>
    <row r="641" spans="1:16" ht="13" customHeight="1" x14ac:dyDescent="0.15">
      <c r="A641" s="394">
        <v>640</v>
      </c>
      <c r="B641" s="395">
        <v>24</v>
      </c>
      <c r="C641" s="395">
        <v>31</v>
      </c>
      <c r="D641" s="113" t="s">
        <v>2880</v>
      </c>
      <c r="E641" s="113" t="s">
        <v>2805</v>
      </c>
      <c r="F641" s="75">
        <v>35751.971870000001</v>
      </c>
      <c r="G641" s="75">
        <v>24668.860590299999</v>
      </c>
      <c r="H641" s="75">
        <v>4.5533000000000001</v>
      </c>
      <c r="I641" s="75">
        <v>4.39214909068256</v>
      </c>
      <c r="J641" s="113" t="s">
        <v>2773</v>
      </c>
      <c r="K641" s="113" t="s">
        <v>1476</v>
      </c>
      <c r="L641" s="113" t="s">
        <v>2774</v>
      </c>
      <c r="M641" s="113" t="s">
        <v>2806</v>
      </c>
      <c r="N641" s="113" t="s">
        <v>2804</v>
      </c>
      <c r="O641" s="44">
        <v>3</v>
      </c>
    </row>
    <row r="642" spans="1:16" ht="13" customHeight="1" x14ac:dyDescent="0.15">
      <c r="A642" s="394">
        <v>641</v>
      </c>
      <c r="B642" s="395">
        <v>24</v>
      </c>
      <c r="C642" s="395">
        <v>31</v>
      </c>
      <c r="D642" s="113" t="s">
        <v>2880</v>
      </c>
      <c r="E642" s="113" t="s">
        <v>2805</v>
      </c>
      <c r="F642" s="75">
        <v>41204</v>
      </c>
      <c r="G642" s="75">
        <v>13597.32</v>
      </c>
      <c r="H642" s="75">
        <v>4.6149393779999999</v>
      </c>
      <c r="I642" s="75">
        <v>4.1334533179999999</v>
      </c>
      <c r="J642" s="113" t="s">
        <v>2794</v>
      </c>
      <c r="K642" s="113" t="s">
        <v>1476</v>
      </c>
      <c r="L642" s="113" t="s">
        <v>2774</v>
      </c>
      <c r="M642" s="113" t="s">
        <v>2806</v>
      </c>
      <c r="N642" s="113" t="s">
        <v>2804</v>
      </c>
      <c r="O642" s="44">
        <v>3</v>
      </c>
    </row>
    <row r="643" spans="1:16" ht="13" customHeight="1" x14ac:dyDescent="0.15">
      <c r="A643" s="394">
        <v>642</v>
      </c>
      <c r="B643" s="395">
        <v>24</v>
      </c>
      <c r="C643" s="395">
        <v>31</v>
      </c>
      <c r="D643" s="113" t="s">
        <v>2880</v>
      </c>
      <c r="E643" s="113" t="s">
        <v>2805</v>
      </c>
      <c r="F643" s="75">
        <v>3500</v>
      </c>
      <c r="G643" s="75">
        <v>3115</v>
      </c>
      <c r="H643" s="75">
        <v>3.5440680439999999</v>
      </c>
      <c r="I643" s="75">
        <v>3.4934580510000002</v>
      </c>
      <c r="J643" s="113" t="s">
        <v>2776</v>
      </c>
      <c r="K643" s="113" t="s">
        <v>1476</v>
      </c>
      <c r="L643" s="113" t="s">
        <v>2774</v>
      </c>
      <c r="M643" s="113" t="s">
        <v>2806</v>
      </c>
      <c r="N643" s="113" t="s">
        <v>2804</v>
      </c>
      <c r="O643" s="44">
        <v>3</v>
      </c>
    </row>
    <row r="644" spans="1:16" ht="13" customHeight="1" x14ac:dyDescent="0.15">
      <c r="A644" s="394">
        <v>643</v>
      </c>
      <c r="B644" s="395">
        <v>24</v>
      </c>
      <c r="C644" s="395">
        <v>31</v>
      </c>
      <c r="D644" s="113" t="s">
        <v>2880</v>
      </c>
      <c r="E644" s="113" t="s">
        <v>2916</v>
      </c>
      <c r="F644" s="75">
        <v>3250</v>
      </c>
      <c r="G644" s="75">
        <v>2316.5958059999998</v>
      </c>
      <c r="H644" s="75">
        <v>3.5118833610000002</v>
      </c>
      <c r="I644" s="75">
        <v>3.3648502659999999</v>
      </c>
      <c r="J644" s="113" t="s">
        <v>2883</v>
      </c>
      <c r="K644" s="113" t="s">
        <v>1476</v>
      </c>
      <c r="L644" s="113" t="s">
        <v>2774</v>
      </c>
      <c r="M644" s="113" t="s">
        <v>2917</v>
      </c>
      <c r="N644" s="113" t="s">
        <v>2915</v>
      </c>
      <c r="O644" s="44">
        <v>2</v>
      </c>
    </row>
    <row r="645" spans="1:16" ht="13" customHeight="1" x14ac:dyDescent="0.15">
      <c r="A645" s="394">
        <v>644</v>
      </c>
      <c r="B645" s="395">
        <v>24</v>
      </c>
      <c r="C645" s="395">
        <v>31</v>
      </c>
      <c r="D645" s="113" t="s">
        <v>2880</v>
      </c>
      <c r="E645" s="113" t="s">
        <v>2916</v>
      </c>
      <c r="F645" s="75">
        <v>3311</v>
      </c>
      <c r="G645" s="75">
        <v>3377.22</v>
      </c>
      <c r="H645" s="75">
        <v>3.5199591809999999</v>
      </c>
      <c r="I645" s="75">
        <v>3.5285593529999999</v>
      </c>
      <c r="J645" s="113" t="s">
        <v>2764</v>
      </c>
      <c r="K645" s="113" t="s">
        <v>1476</v>
      </c>
      <c r="L645" s="113" t="s">
        <v>2774</v>
      </c>
      <c r="M645" s="113" t="s">
        <v>2917</v>
      </c>
      <c r="N645" s="113" t="s">
        <v>2915</v>
      </c>
      <c r="O645" s="44">
        <v>2</v>
      </c>
    </row>
    <row r="646" spans="1:16" ht="13" customHeight="1" x14ac:dyDescent="0.15">
      <c r="A646" s="394">
        <v>645</v>
      </c>
      <c r="B646" s="395">
        <v>24</v>
      </c>
      <c r="C646" s="395">
        <v>31</v>
      </c>
      <c r="D646" s="113" t="s">
        <v>2880</v>
      </c>
      <c r="E646" s="113" t="s">
        <v>2853</v>
      </c>
      <c r="F646" s="75">
        <v>2510</v>
      </c>
      <c r="G646" s="75">
        <v>1916.243117</v>
      </c>
      <c r="H646" s="75">
        <v>3.3996737210000001</v>
      </c>
      <c r="I646" s="75">
        <v>3.282450608</v>
      </c>
      <c r="J646" s="113" t="s">
        <v>2883</v>
      </c>
      <c r="K646" s="113" t="s">
        <v>1476</v>
      </c>
      <c r="L646" s="113" t="s">
        <v>2774</v>
      </c>
      <c r="M646" s="113" t="s">
        <v>2442</v>
      </c>
      <c r="N646" s="113" t="s">
        <v>2565</v>
      </c>
      <c r="O646" s="44">
        <v>2</v>
      </c>
    </row>
    <row r="647" spans="1:16" ht="13" customHeight="1" x14ac:dyDescent="0.15">
      <c r="A647" s="394">
        <v>646</v>
      </c>
      <c r="B647" s="395">
        <v>24</v>
      </c>
      <c r="C647" s="395">
        <v>31</v>
      </c>
      <c r="D647" s="113" t="s">
        <v>2880</v>
      </c>
      <c r="E647" s="113" t="s">
        <v>2853</v>
      </c>
      <c r="F647" s="75">
        <v>3515</v>
      </c>
      <c r="G647" s="75">
        <v>1511.45</v>
      </c>
      <c r="H647" s="75">
        <v>3.5459253290000001</v>
      </c>
      <c r="I647" s="75">
        <v>3.1793937849999998</v>
      </c>
      <c r="J647" s="113" t="s">
        <v>2794</v>
      </c>
      <c r="K647" s="113" t="s">
        <v>1476</v>
      </c>
      <c r="L647" s="113" t="s">
        <v>2774</v>
      </c>
      <c r="M647" s="113" t="s">
        <v>2442</v>
      </c>
      <c r="N647" s="113" t="s">
        <v>2565</v>
      </c>
      <c r="O647" s="44">
        <v>2</v>
      </c>
    </row>
    <row r="648" spans="1:16" ht="13" customHeight="1" x14ac:dyDescent="0.15">
      <c r="A648" s="394">
        <v>647</v>
      </c>
      <c r="B648" s="395">
        <v>24</v>
      </c>
      <c r="C648" s="395">
        <v>31</v>
      </c>
      <c r="D648" s="113" t="s">
        <v>2880</v>
      </c>
      <c r="E648" s="113" t="s">
        <v>2866</v>
      </c>
      <c r="F648" s="75">
        <v>30.62668558</v>
      </c>
      <c r="G648" s="75">
        <v>211.93666421360001</v>
      </c>
      <c r="H648" s="75">
        <v>1.4861</v>
      </c>
      <c r="I648" s="75">
        <v>2.3262060944562233</v>
      </c>
      <c r="J648" s="113" t="s">
        <v>2728</v>
      </c>
      <c r="K648" s="113" t="s">
        <v>1476</v>
      </c>
      <c r="L648" s="113" t="s">
        <v>2774</v>
      </c>
      <c r="M648" s="113" t="s">
        <v>2908</v>
      </c>
      <c r="N648" s="113" t="s">
        <v>2726</v>
      </c>
      <c r="O648" s="44">
        <v>7</v>
      </c>
    </row>
    <row r="649" spans="1:16" ht="13" customHeight="1" x14ac:dyDescent="0.15">
      <c r="A649" s="394">
        <v>648</v>
      </c>
      <c r="B649" s="395">
        <v>24</v>
      </c>
      <c r="C649" s="395">
        <v>31</v>
      </c>
      <c r="D649" s="113" t="s">
        <v>2880</v>
      </c>
      <c r="E649" s="113" t="s">
        <v>2866</v>
      </c>
      <c r="F649" s="75">
        <v>30.62668558</v>
      </c>
      <c r="G649" s="75">
        <v>163.79151448184001</v>
      </c>
      <c r="H649" s="75">
        <v>1.4861</v>
      </c>
      <c r="I649" s="75">
        <v>2.2142913985894124</v>
      </c>
      <c r="J649" s="113" t="s">
        <v>2729</v>
      </c>
      <c r="K649" s="113" t="s">
        <v>1476</v>
      </c>
      <c r="L649" s="113" t="s">
        <v>2774</v>
      </c>
      <c r="M649" s="113" t="s">
        <v>2908</v>
      </c>
      <c r="N649" s="113" t="s">
        <v>2726</v>
      </c>
      <c r="O649" s="44">
        <v>7</v>
      </c>
    </row>
    <row r="650" spans="1:16" ht="13" customHeight="1" x14ac:dyDescent="0.15">
      <c r="A650" s="394">
        <v>649</v>
      </c>
      <c r="B650" s="395">
        <v>24</v>
      </c>
      <c r="C650" s="395">
        <v>31</v>
      </c>
      <c r="D650" s="113" t="s">
        <v>2880</v>
      </c>
      <c r="E650" s="113" t="s">
        <v>2866</v>
      </c>
      <c r="F650" s="75">
        <v>30.62668558</v>
      </c>
      <c r="G650" s="75">
        <v>113.07372316136001</v>
      </c>
      <c r="H650" s="75">
        <v>1.4861</v>
      </c>
      <c r="I650" s="75">
        <v>2.0533616923533398</v>
      </c>
      <c r="J650" s="113" t="s">
        <v>2855</v>
      </c>
      <c r="K650" s="113" t="s">
        <v>1476</v>
      </c>
      <c r="L650" s="113" t="s">
        <v>2774</v>
      </c>
      <c r="M650" s="113" t="s">
        <v>2908</v>
      </c>
      <c r="N650" s="113" t="s">
        <v>2726</v>
      </c>
      <c r="O650" s="44">
        <v>7</v>
      </c>
    </row>
    <row r="651" spans="1:16" ht="13" customHeight="1" x14ac:dyDescent="0.15">
      <c r="A651" s="394">
        <v>650</v>
      </c>
      <c r="B651" s="395">
        <v>24</v>
      </c>
      <c r="C651" s="395">
        <v>31</v>
      </c>
      <c r="D651" s="113" t="s">
        <v>2880</v>
      </c>
      <c r="E651" s="113" t="s">
        <v>2866</v>
      </c>
      <c r="F651" s="75">
        <v>30.62668558</v>
      </c>
      <c r="G651" s="75">
        <v>165.87412910128</v>
      </c>
      <c r="H651" s="75">
        <v>1.4861</v>
      </c>
      <c r="I651" s="75">
        <v>2.2197786556765533</v>
      </c>
      <c r="J651" s="113" t="s">
        <v>2730</v>
      </c>
      <c r="K651" s="113" t="s">
        <v>1476</v>
      </c>
      <c r="L651" s="113" t="s">
        <v>2774</v>
      </c>
      <c r="M651" s="113" t="s">
        <v>2908</v>
      </c>
      <c r="N651" s="113" t="s">
        <v>2726</v>
      </c>
      <c r="O651" s="44">
        <v>7</v>
      </c>
    </row>
    <row r="652" spans="1:16" ht="13" customHeight="1" x14ac:dyDescent="0.15">
      <c r="A652" s="394">
        <v>651</v>
      </c>
      <c r="B652" s="395">
        <v>24</v>
      </c>
      <c r="C652" s="395">
        <v>31</v>
      </c>
      <c r="D652" s="113" t="s">
        <v>2880</v>
      </c>
      <c r="E652" s="113" t="s">
        <v>2866</v>
      </c>
      <c r="F652" s="75">
        <v>40</v>
      </c>
      <c r="G652" s="75">
        <v>183.96</v>
      </c>
      <c r="H652" s="75">
        <v>1.602059991</v>
      </c>
      <c r="I652" s="75">
        <v>2.2647234009999999</v>
      </c>
      <c r="J652" s="113" t="s">
        <v>2883</v>
      </c>
      <c r="K652" s="113" t="s">
        <v>1476</v>
      </c>
      <c r="L652" s="113" t="s">
        <v>2774</v>
      </c>
      <c r="M652" s="113" t="s">
        <v>2908</v>
      </c>
      <c r="N652" s="113" t="s">
        <v>2726</v>
      </c>
      <c r="O652" s="44">
        <v>4</v>
      </c>
      <c r="P652" s="113" t="s">
        <v>2731</v>
      </c>
    </row>
    <row r="653" spans="1:16" ht="13" customHeight="1" x14ac:dyDescent="0.15">
      <c r="A653" s="394">
        <v>652</v>
      </c>
      <c r="B653" s="395">
        <v>24</v>
      </c>
      <c r="C653" s="395">
        <v>31</v>
      </c>
      <c r="D653" s="113" t="s">
        <v>2880</v>
      </c>
      <c r="E653" s="113" t="s">
        <v>2866</v>
      </c>
      <c r="F653" s="75">
        <v>54</v>
      </c>
      <c r="G653" s="75">
        <v>143.3067897</v>
      </c>
      <c r="H653" s="75">
        <v>1.7323937599999999</v>
      </c>
      <c r="I653" s="75">
        <v>2.156266767</v>
      </c>
      <c r="J653" s="113" t="s">
        <v>2883</v>
      </c>
      <c r="K653" s="113" t="s">
        <v>1476</v>
      </c>
      <c r="L653" s="113" t="s">
        <v>2774</v>
      </c>
      <c r="M653" s="113" t="s">
        <v>2908</v>
      </c>
      <c r="N653" s="113" t="s">
        <v>2726</v>
      </c>
      <c r="O653" s="44">
        <v>4</v>
      </c>
    </row>
    <row r="654" spans="1:16" ht="13" customHeight="1" x14ac:dyDescent="0.15">
      <c r="A654" s="394">
        <v>653</v>
      </c>
      <c r="B654" s="395">
        <v>24</v>
      </c>
      <c r="C654" s="395">
        <v>31</v>
      </c>
      <c r="D654" s="113" t="s">
        <v>2880</v>
      </c>
      <c r="E654" s="113" t="s">
        <v>2866</v>
      </c>
      <c r="F654" s="75">
        <v>22</v>
      </c>
      <c r="G654" s="75">
        <v>29.04</v>
      </c>
      <c r="H654" s="75">
        <v>1.342422681</v>
      </c>
      <c r="I654" s="75">
        <v>1.462996612</v>
      </c>
      <c r="J654" s="113" t="s">
        <v>2794</v>
      </c>
      <c r="K654" s="113" t="s">
        <v>1476</v>
      </c>
      <c r="L654" s="113" t="s">
        <v>2774</v>
      </c>
      <c r="M654" s="113" t="s">
        <v>2908</v>
      </c>
      <c r="N654" s="113" t="s">
        <v>2726</v>
      </c>
      <c r="O654" s="44">
        <v>4</v>
      </c>
    </row>
    <row r="655" spans="1:16" ht="13" customHeight="1" x14ac:dyDescent="0.15">
      <c r="A655" s="394">
        <v>654</v>
      </c>
      <c r="B655" s="395">
        <v>24</v>
      </c>
      <c r="C655" s="395">
        <v>31</v>
      </c>
      <c r="D655" s="113" t="s">
        <v>2880</v>
      </c>
      <c r="E655" s="113" t="s">
        <v>2732</v>
      </c>
      <c r="F655" s="75">
        <v>27.5</v>
      </c>
      <c r="G655" s="75">
        <v>252.69461899999999</v>
      </c>
      <c r="H655" s="75">
        <v>1.439332694</v>
      </c>
      <c r="I655" s="75">
        <v>2.4025959939999999</v>
      </c>
      <c r="J655" s="113" t="s">
        <v>2883</v>
      </c>
      <c r="K655" s="113" t="s">
        <v>1476</v>
      </c>
      <c r="L655" s="113" t="s">
        <v>2774</v>
      </c>
      <c r="M655" s="113" t="s">
        <v>2908</v>
      </c>
      <c r="N655" s="113" t="s">
        <v>2726</v>
      </c>
      <c r="O655" s="44">
        <v>2</v>
      </c>
    </row>
    <row r="656" spans="1:16" ht="13" customHeight="1" x14ac:dyDescent="0.15">
      <c r="A656" s="394">
        <v>655</v>
      </c>
      <c r="B656" s="395">
        <v>24</v>
      </c>
      <c r="C656" s="395">
        <v>31</v>
      </c>
      <c r="D656" s="113" t="s">
        <v>2880</v>
      </c>
      <c r="E656" s="113" t="s">
        <v>2732</v>
      </c>
      <c r="F656" s="75">
        <v>28</v>
      </c>
      <c r="G656" s="75">
        <v>12.04</v>
      </c>
      <c r="H656" s="75">
        <v>1.4471580310000001</v>
      </c>
      <c r="I656" s="75">
        <v>1.080626487</v>
      </c>
      <c r="J656" s="113" t="s">
        <v>2794</v>
      </c>
      <c r="K656" s="113" t="s">
        <v>1476</v>
      </c>
      <c r="L656" s="113" t="s">
        <v>2774</v>
      </c>
      <c r="M656" s="113" t="s">
        <v>2908</v>
      </c>
      <c r="N656" s="113" t="s">
        <v>2726</v>
      </c>
      <c r="O656" s="44">
        <v>2</v>
      </c>
    </row>
    <row r="657" spans="1:15" ht="13" customHeight="1" x14ac:dyDescent="0.15">
      <c r="A657" s="394">
        <v>656</v>
      </c>
      <c r="B657" s="395">
        <v>24</v>
      </c>
      <c r="C657" s="395">
        <v>31</v>
      </c>
      <c r="D657" s="113" t="s">
        <v>2880</v>
      </c>
      <c r="E657" s="113" t="s">
        <v>2874</v>
      </c>
      <c r="F657" s="75">
        <v>45.498806020000004</v>
      </c>
      <c r="G657" s="75">
        <v>210.20448381240001</v>
      </c>
      <c r="H657" s="75">
        <v>1.6579999999999999</v>
      </c>
      <c r="I657" s="75">
        <v>2.3226419756038053</v>
      </c>
      <c r="J657" s="113" t="s">
        <v>2875</v>
      </c>
      <c r="K657" s="113" t="s">
        <v>1476</v>
      </c>
      <c r="L657" s="113" t="s">
        <v>2774</v>
      </c>
      <c r="M657" s="113" t="s">
        <v>2908</v>
      </c>
      <c r="N657" s="113" t="s">
        <v>2726</v>
      </c>
      <c r="O657" s="44">
        <v>2</v>
      </c>
    </row>
    <row r="658" spans="1:15" ht="13" customHeight="1" x14ac:dyDescent="0.15">
      <c r="A658" s="394">
        <v>657</v>
      </c>
      <c r="B658" s="395">
        <v>24</v>
      </c>
      <c r="C658" s="395">
        <v>31</v>
      </c>
      <c r="D658" s="113" t="s">
        <v>2880</v>
      </c>
      <c r="E658" s="113" t="s">
        <v>2874</v>
      </c>
      <c r="F658" s="75">
        <v>48</v>
      </c>
      <c r="G658" s="75">
        <v>399.15625</v>
      </c>
      <c r="H658" s="75">
        <v>1.6812412370000001</v>
      </c>
      <c r="I658" s="75">
        <v>2.6011429339999999</v>
      </c>
      <c r="J658" s="113" t="s">
        <v>2883</v>
      </c>
      <c r="K658" s="113" t="s">
        <v>1476</v>
      </c>
      <c r="L658" s="113" t="s">
        <v>2774</v>
      </c>
      <c r="M658" s="113" t="s">
        <v>2908</v>
      </c>
      <c r="N658" s="113" t="s">
        <v>2726</v>
      </c>
      <c r="O658" s="44">
        <v>2</v>
      </c>
    </row>
    <row r="659" spans="1:15" ht="13" customHeight="1" x14ac:dyDescent="0.15">
      <c r="A659" s="394">
        <v>658</v>
      </c>
      <c r="B659" s="395">
        <v>24</v>
      </c>
      <c r="C659" s="395">
        <v>31</v>
      </c>
      <c r="D659" s="113" t="s">
        <v>2880</v>
      </c>
      <c r="E659" s="113" t="s">
        <v>2876</v>
      </c>
      <c r="F659" s="75">
        <v>42</v>
      </c>
      <c r="G659" s="75">
        <v>202.47266250000001</v>
      </c>
      <c r="H659" s="75">
        <v>1.62324929</v>
      </c>
      <c r="I659" s="75">
        <v>2.3063663939999999</v>
      </c>
      <c r="J659" s="113" t="s">
        <v>2883</v>
      </c>
      <c r="K659" s="113" t="s">
        <v>1476</v>
      </c>
      <c r="L659" s="113" t="s">
        <v>2774</v>
      </c>
      <c r="M659" s="113" t="s">
        <v>2908</v>
      </c>
      <c r="N659" s="113" t="s">
        <v>2726</v>
      </c>
      <c r="O659" s="44">
        <v>2</v>
      </c>
    </row>
    <row r="660" spans="1:15" ht="13" customHeight="1" x14ac:dyDescent="0.15">
      <c r="A660" s="394">
        <v>659</v>
      </c>
      <c r="B660" s="395">
        <v>24</v>
      </c>
      <c r="C660" s="395">
        <v>31</v>
      </c>
      <c r="D660" s="113" t="s">
        <v>2880</v>
      </c>
      <c r="E660" s="113" t="s">
        <v>2876</v>
      </c>
      <c r="F660" s="75">
        <v>49</v>
      </c>
      <c r="G660" s="75">
        <v>52.92</v>
      </c>
      <c r="H660" s="75">
        <v>1.69019608</v>
      </c>
      <c r="I660" s="75">
        <v>1.7236198359999999</v>
      </c>
      <c r="J660" s="113" t="s">
        <v>2794</v>
      </c>
      <c r="K660" s="113" t="s">
        <v>1476</v>
      </c>
      <c r="L660" s="113" t="s">
        <v>2774</v>
      </c>
      <c r="M660" s="113" t="s">
        <v>2908</v>
      </c>
      <c r="N660" s="113" t="s">
        <v>2726</v>
      </c>
      <c r="O660" s="44">
        <v>2</v>
      </c>
    </row>
    <row r="661" spans="1:15" ht="13" customHeight="1" x14ac:dyDescent="0.15">
      <c r="A661" s="394">
        <v>660</v>
      </c>
      <c r="B661" s="395">
        <v>24</v>
      </c>
      <c r="C661" s="395">
        <v>31</v>
      </c>
      <c r="D661" s="113" t="s">
        <v>2880</v>
      </c>
      <c r="E661" s="113" t="s">
        <v>2877</v>
      </c>
      <c r="F661" s="75">
        <v>49.682106330000003</v>
      </c>
      <c r="G661" s="75">
        <v>229.53133124460001</v>
      </c>
      <c r="H661" s="75">
        <v>1.6961999999999999</v>
      </c>
      <c r="I661" s="75">
        <v>2.3608419755286847</v>
      </c>
      <c r="J661" s="113" t="s">
        <v>2729</v>
      </c>
      <c r="K661" s="113" t="s">
        <v>1476</v>
      </c>
      <c r="L661" s="113" t="s">
        <v>2774</v>
      </c>
      <c r="M661" s="113" t="s">
        <v>2908</v>
      </c>
      <c r="N661" s="113" t="s">
        <v>2726</v>
      </c>
      <c r="O661" s="44">
        <v>2</v>
      </c>
    </row>
    <row r="662" spans="1:15" ht="13" customHeight="1" x14ac:dyDescent="0.15">
      <c r="A662" s="394">
        <v>661</v>
      </c>
      <c r="B662" s="395">
        <v>24</v>
      </c>
      <c r="C662" s="395">
        <v>31</v>
      </c>
      <c r="D662" s="113" t="s">
        <v>2880</v>
      </c>
      <c r="E662" s="113" t="s">
        <v>2877</v>
      </c>
      <c r="F662" s="75">
        <v>65</v>
      </c>
      <c r="G662" s="75">
        <v>317.57578799999999</v>
      </c>
      <c r="H662" s="75">
        <v>1.812913357</v>
      </c>
      <c r="I662" s="75">
        <v>2.501847384</v>
      </c>
      <c r="J662" s="113" t="s">
        <v>2883</v>
      </c>
      <c r="K662" s="113" t="s">
        <v>1476</v>
      </c>
      <c r="L662" s="113" t="s">
        <v>2774</v>
      </c>
      <c r="M662" s="113" t="s">
        <v>2908</v>
      </c>
      <c r="N662" s="113" t="s">
        <v>2726</v>
      </c>
      <c r="O662" s="44">
        <v>2</v>
      </c>
    </row>
    <row r="663" spans="1:15" ht="13" customHeight="1" x14ac:dyDescent="0.15">
      <c r="A663" s="394">
        <v>662</v>
      </c>
      <c r="B663" s="395">
        <v>24</v>
      </c>
      <c r="C663" s="395">
        <v>31</v>
      </c>
      <c r="D663" s="113" t="s">
        <v>2880</v>
      </c>
      <c r="E663" s="113" t="s">
        <v>2878</v>
      </c>
      <c r="F663" s="75">
        <v>20.5</v>
      </c>
      <c r="G663" s="75">
        <v>142.88999999999999</v>
      </c>
      <c r="H663" s="75">
        <v>1.3117538609999999</v>
      </c>
      <c r="I663" s="75">
        <v>2.1550018359999998</v>
      </c>
      <c r="J663" s="113" t="s">
        <v>2883</v>
      </c>
      <c r="K663" s="113" t="s">
        <v>1476</v>
      </c>
      <c r="L663" s="113" t="s">
        <v>2774</v>
      </c>
      <c r="M663" s="113" t="s">
        <v>2908</v>
      </c>
      <c r="N663" s="113" t="s">
        <v>2726</v>
      </c>
      <c r="O663" s="44">
        <v>2</v>
      </c>
    </row>
    <row r="664" spans="1:15" ht="13" customHeight="1" x14ac:dyDescent="0.15">
      <c r="A664" s="394">
        <v>663</v>
      </c>
      <c r="B664" s="395">
        <v>24</v>
      </c>
      <c r="C664" s="395">
        <v>31</v>
      </c>
      <c r="D664" s="113" t="s">
        <v>2880</v>
      </c>
      <c r="E664" s="113" t="s">
        <v>2878</v>
      </c>
      <c r="F664" s="75">
        <v>20</v>
      </c>
      <c r="G664" s="75">
        <v>23.2</v>
      </c>
      <c r="H664" s="75">
        <v>1.301029996</v>
      </c>
      <c r="I664" s="75">
        <v>1.3654879849999999</v>
      </c>
      <c r="J664" s="113" t="s">
        <v>2794</v>
      </c>
      <c r="K664" s="113" t="s">
        <v>1476</v>
      </c>
      <c r="L664" s="113" t="s">
        <v>2774</v>
      </c>
      <c r="M664" s="113" t="s">
        <v>2908</v>
      </c>
      <c r="N664" s="113" t="s">
        <v>2726</v>
      </c>
      <c r="O664" s="44">
        <v>2</v>
      </c>
    </row>
    <row r="665" spans="1:15" ht="13" customHeight="1" x14ac:dyDescent="0.15">
      <c r="A665" s="394">
        <v>664</v>
      </c>
      <c r="B665" s="395">
        <v>24</v>
      </c>
      <c r="C665" s="395">
        <v>31</v>
      </c>
      <c r="D665" s="113" t="s">
        <v>2880</v>
      </c>
      <c r="E665" s="113" t="s">
        <v>2879</v>
      </c>
      <c r="F665" s="75">
        <v>38.806100139999998</v>
      </c>
      <c r="G665" s="75">
        <v>232.83660083999999</v>
      </c>
      <c r="H665" s="75">
        <v>1.5889</v>
      </c>
      <c r="I665" s="75">
        <v>2.3670512504341503</v>
      </c>
      <c r="J665" s="113" t="s">
        <v>2740</v>
      </c>
      <c r="K665" s="113" t="s">
        <v>1476</v>
      </c>
      <c r="L665" s="113" t="s">
        <v>2774</v>
      </c>
      <c r="M665" s="113" t="s">
        <v>2908</v>
      </c>
      <c r="N665" s="113" t="s">
        <v>2726</v>
      </c>
      <c r="O665" s="44">
        <v>3</v>
      </c>
    </row>
    <row r="666" spans="1:15" ht="13" customHeight="1" x14ac:dyDescent="0.15">
      <c r="A666" s="394">
        <v>665</v>
      </c>
      <c r="B666" s="395">
        <v>24</v>
      </c>
      <c r="C666" s="395">
        <v>31</v>
      </c>
      <c r="D666" s="113" t="s">
        <v>2880</v>
      </c>
      <c r="E666" s="113" t="s">
        <v>2879</v>
      </c>
      <c r="F666" s="75">
        <v>41</v>
      </c>
      <c r="G666" s="75">
        <v>174.0876672</v>
      </c>
      <c r="H666" s="75">
        <v>1.6127838569999999</v>
      </c>
      <c r="I666" s="75">
        <v>2.2407680060000001</v>
      </c>
      <c r="J666" s="113" t="s">
        <v>2883</v>
      </c>
      <c r="K666" s="113" t="s">
        <v>1476</v>
      </c>
      <c r="L666" s="113" t="s">
        <v>2774</v>
      </c>
      <c r="M666" s="113" t="s">
        <v>2908</v>
      </c>
      <c r="N666" s="113" t="s">
        <v>2726</v>
      </c>
      <c r="O666" s="44">
        <v>3</v>
      </c>
    </row>
    <row r="667" spans="1:15" ht="13" customHeight="1" x14ac:dyDescent="0.15">
      <c r="A667" s="394">
        <v>666</v>
      </c>
      <c r="B667" s="395">
        <v>24</v>
      </c>
      <c r="C667" s="395">
        <v>31</v>
      </c>
      <c r="D667" s="113" t="s">
        <v>2880</v>
      </c>
      <c r="E667" s="113" t="s">
        <v>2879</v>
      </c>
      <c r="F667" s="75">
        <v>37</v>
      </c>
      <c r="G667" s="75">
        <v>17.39</v>
      </c>
      <c r="H667" s="75">
        <v>1.5682017239999999</v>
      </c>
      <c r="I667" s="75">
        <v>1.240299582</v>
      </c>
      <c r="J667" s="113" t="s">
        <v>2794</v>
      </c>
      <c r="K667" s="113" t="s">
        <v>1476</v>
      </c>
      <c r="L667" s="113" t="s">
        <v>2774</v>
      </c>
      <c r="M667" s="113" t="s">
        <v>2908</v>
      </c>
      <c r="N667" s="113" t="s">
        <v>2726</v>
      </c>
      <c r="O667" s="44">
        <v>3</v>
      </c>
    </row>
    <row r="668" spans="1:15" ht="13" customHeight="1" x14ac:dyDescent="0.15">
      <c r="A668" s="394">
        <v>667</v>
      </c>
      <c r="B668" s="395">
        <v>24</v>
      </c>
      <c r="C668" s="395">
        <v>31</v>
      </c>
      <c r="D668" s="113" t="s">
        <v>2880</v>
      </c>
      <c r="E668" s="113" t="s">
        <v>2745</v>
      </c>
      <c r="F668" s="75">
        <v>17.402033490000001</v>
      </c>
      <c r="G668" s="75">
        <v>59.340934200900008</v>
      </c>
      <c r="H668" s="75">
        <v>1.2405999999999999</v>
      </c>
      <c r="I668" s="75">
        <v>1.7733543791075883</v>
      </c>
      <c r="J668" s="113" t="s">
        <v>2746</v>
      </c>
      <c r="K668" s="113" t="s">
        <v>1476</v>
      </c>
      <c r="L668" s="113" t="s">
        <v>2774</v>
      </c>
      <c r="M668" s="113" t="s">
        <v>2908</v>
      </c>
      <c r="N668" s="113" t="s">
        <v>2744</v>
      </c>
      <c r="O668" s="44">
        <v>4</v>
      </c>
    </row>
    <row r="669" spans="1:15" ht="13" customHeight="1" x14ac:dyDescent="0.15">
      <c r="A669" s="394">
        <v>668</v>
      </c>
      <c r="B669" s="395">
        <v>24</v>
      </c>
      <c r="C669" s="395">
        <v>31</v>
      </c>
      <c r="D669" s="113" t="s">
        <v>2880</v>
      </c>
      <c r="E669" s="113" t="s">
        <v>2745</v>
      </c>
      <c r="F669" s="75">
        <v>17.402033490000001</v>
      </c>
      <c r="G669" s="75">
        <v>39.676636357199996</v>
      </c>
      <c r="H669" s="75">
        <v>1.2405999999999999</v>
      </c>
      <c r="I669" s="75">
        <v>1.5985348471155443</v>
      </c>
      <c r="J669" s="113" t="s">
        <v>2287</v>
      </c>
      <c r="K669" s="113" t="s">
        <v>1476</v>
      </c>
      <c r="L669" s="113" t="s">
        <v>2774</v>
      </c>
      <c r="M669" s="113" t="s">
        <v>2908</v>
      </c>
      <c r="N669" s="113" t="s">
        <v>2744</v>
      </c>
      <c r="O669" s="44">
        <v>4</v>
      </c>
    </row>
    <row r="670" spans="1:15" ht="13" customHeight="1" x14ac:dyDescent="0.15">
      <c r="A670" s="394">
        <v>669</v>
      </c>
      <c r="B670" s="395">
        <v>24</v>
      </c>
      <c r="C670" s="395">
        <v>31</v>
      </c>
      <c r="D670" s="113" t="s">
        <v>2880</v>
      </c>
      <c r="E670" s="113" t="s">
        <v>2745</v>
      </c>
      <c r="F670" s="75">
        <v>17.402033490000001</v>
      </c>
      <c r="G670" s="75">
        <v>242.93238752040003</v>
      </c>
      <c r="H670" s="75">
        <v>1.2405999999999999</v>
      </c>
      <c r="I670" s="75">
        <v>2.3854854184022329</v>
      </c>
      <c r="J670" s="113" t="s">
        <v>2446</v>
      </c>
      <c r="K670" s="113" t="s">
        <v>1476</v>
      </c>
      <c r="L670" s="113" t="s">
        <v>2774</v>
      </c>
      <c r="M670" s="113" t="s">
        <v>2908</v>
      </c>
      <c r="N670" s="113" t="s">
        <v>2744</v>
      </c>
      <c r="O670" s="44">
        <v>4</v>
      </c>
    </row>
    <row r="671" spans="1:15" ht="13" customHeight="1" x14ac:dyDescent="0.15">
      <c r="A671" s="394">
        <v>670</v>
      </c>
      <c r="B671" s="395">
        <v>24</v>
      </c>
      <c r="C671" s="395">
        <v>31</v>
      </c>
      <c r="D671" s="113" t="s">
        <v>2880</v>
      </c>
      <c r="E671" s="113" t="s">
        <v>2745</v>
      </c>
      <c r="F671" s="75">
        <v>21</v>
      </c>
      <c r="G671" s="75">
        <v>244.5424773</v>
      </c>
      <c r="H671" s="75">
        <v>1.322219295</v>
      </c>
      <c r="I671" s="75">
        <v>2.3883543070000002</v>
      </c>
      <c r="J671" s="113" t="s">
        <v>2883</v>
      </c>
      <c r="K671" s="113" t="s">
        <v>1476</v>
      </c>
      <c r="L671" s="113" t="s">
        <v>2774</v>
      </c>
      <c r="M671" s="113" t="s">
        <v>2908</v>
      </c>
      <c r="N671" s="113" t="s">
        <v>2744</v>
      </c>
      <c r="O671" s="44">
        <v>2</v>
      </c>
    </row>
    <row r="672" spans="1:15" ht="13" customHeight="1" x14ac:dyDescent="0.15">
      <c r="A672" s="394">
        <v>671</v>
      </c>
      <c r="B672" s="395">
        <v>24</v>
      </c>
      <c r="C672" s="395">
        <v>31</v>
      </c>
      <c r="D672" s="113" t="s">
        <v>2880</v>
      </c>
      <c r="E672" s="113" t="s">
        <v>2461</v>
      </c>
      <c r="F672" s="75">
        <v>21.5</v>
      </c>
      <c r="G672" s="75">
        <v>52.41111111</v>
      </c>
      <c r="H672" s="75">
        <v>1.3324384600000001</v>
      </c>
      <c r="I672" s="75">
        <v>1.7194233670000001</v>
      </c>
      <c r="J672" s="113" t="s">
        <v>2883</v>
      </c>
      <c r="K672" s="113" t="s">
        <v>1476</v>
      </c>
      <c r="L672" s="113" t="s">
        <v>2774</v>
      </c>
      <c r="M672" s="113" t="s">
        <v>2462</v>
      </c>
      <c r="N672" s="113" t="s">
        <v>2460</v>
      </c>
      <c r="O672" s="44">
        <v>2</v>
      </c>
    </row>
    <row r="673" spans="1:16" ht="13" customHeight="1" x14ac:dyDescent="0.15">
      <c r="A673" s="394">
        <v>672</v>
      </c>
      <c r="B673" s="395">
        <v>24</v>
      </c>
      <c r="C673" s="395">
        <v>31</v>
      </c>
      <c r="D673" s="113" t="s">
        <v>2880</v>
      </c>
      <c r="E673" s="113" t="s">
        <v>2461</v>
      </c>
      <c r="F673" s="75">
        <v>23</v>
      </c>
      <c r="G673" s="75">
        <v>5.98</v>
      </c>
      <c r="H673" s="75">
        <v>1.361727836</v>
      </c>
      <c r="I673" s="75">
        <v>0.77670118399999999</v>
      </c>
      <c r="J673" s="113" t="s">
        <v>2794</v>
      </c>
      <c r="K673" s="113" t="s">
        <v>1476</v>
      </c>
      <c r="L673" s="113" t="s">
        <v>2774</v>
      </c>
      <c r="M673" s="113" t="s">
        <v>2462</v>
      </c>
      <c r="N673" s="113" t="s">
        <v>2460</v>
      </c>
      <c r="O673" s="44">
        <v>2</v>
      </c>
    </row>
    <row r="674" spans="1:16" ht="13" customHeight="1" x14ac:dyDescent="0.15">
      <c r="A674" s="394">
        <v>673</v>
      </c>
      <c r="B674" s="395">
        <v>24</v>
      </c>
      <c r="C674" s="395">
        <v>31</v>
      </c>
      <c r="D674" s="113" t="s">
        <v>2880</v>
      </c>
      <c r="E674" s="113" t="s">
        <v>2315</v>
      </c>
      <c r="F674" s="75">
        <v>198</v>
      </c>
      <c r="G674" s="75">
        <v>334.09125</v>
      </c>
      <c r="H674" s="75">
        <v>2.2966651900000001</v>
      </c>
      <c r="I674" s="75">
        <v>2.5238651010000002</v>
      </c>
      <c r="J674" s="113" t="s">
        <v>2883</v>
      </c>
      <c r="K674" s="113" t="s">
        <v>1476</v>
      </c>
      <c r="L674" s="113" t="s">
        <v>2774</v>
      </c>
      <c r="M674" s="113" t="s">
        <v>2908</v>
      </c>
      <c r="N674" s="113" t="s">
        <v>2466</v>
      </c>
      <c r="O674" s="44">
        <v>2</v>
      </c>
    </row>
    <row r="675" spans="1:16" ht="13" customHeight="1" x14ac:dyDescent="0.15">
      <c r="A675" s="394">
        <v>674</v>
      </c>
      <c r="B675" s="395">
        <v>24</v>
      </c>
      <c r="C675" s="395">
        <v>31</v>
      </c>
      <c r="D675" s="113" t="s">
        <v>2880</v>
      </c>
      <c r="E675" s="113" t="s">
        <v>2315</v>
      </c>
      <c r="F675" s="75">
        <v>195</v>
      </c>
      <c r="G675" s="75">
        <v>198.9</v>
      </c>
      <c r="H675" s="75">
        <v>2.2900346109999998</v>
      </c>
      <c r="I675" s="75">
        <v>2.2986347829999998</v>
      </c>
      <c r="J675" s="113" t="s">
        <v>2794</v>
      </c>
      <c r="K675" s="113" t="s">
        <v>1476</v>
      </c>
      <c r="L675" s="113" t="s">
        <v>2774</v>
      </c>
      <c r="M675" s="113" t="s">
        <v>2908</v>
      </c>
      <c r="N675" s="113" t="s">
        <v>2466</v>
      </c>
      <c r="O675" s="44">
        <v>2</v>
      </c>
    </row>
    <row r="676" spans="1:16" ht="13" customHeight="1" x14ac:dyDescent="0.15">
      <c r="A676" s="394">
        <v>675</v>
      </c>
      <c r="B676" s="395">
        <v>24</v>
      </c>
      <c r="C676" s="395">
        <v>31</v>
      </c>
      <c r="D676" s="113" t="s">
        <v>2880</v>
      </c>
      <c r="E676" s="113" t="s">
        <v>2317</v>
      </c>
      <c r="F676" s="75">
        <v>179.3494297</v>
      </c>
      <c r="G676" s="75">
        <v>593.28791344759998</v>
      </c>
      <c r="H676" s="75">
        <v>2.2536999999999998</v>
      </c>
      <c r="I676" s="75">
        <v>2.7732655009137557</v>
      </c>
      <c r="J676" s="113" t="s">
        <v>2318</v>
      </c>
      <c r="K676" s="113" t="s">
        <v>1476</v>
      </c>
      <c r="L676" s="113" t="s">
        <v>2774</v>
      </c>
      <c r="M676" s="113" t="s">
        <v>2473</v>
      </c>
      <c r="N676" s="113" t="s">
        <v>2316</v>
      </c>
      <c r="O676" s="44">
        <v>2</v>
      </c>
    </row>
    <row r="677" spans="1:16" ht="13" customHeight="1" x14ac:dyDescent="0.15">
      <c r="A677" s="394">
        <v>676</v>
      </c>
      <c r="B677" s="395">
        <v>24</v>
      </c>
      <c r="C677" s="395">
        <v>31</v>
      </c>
      <c r="D677" s="113" t="s">
        <v>2880</v>
      </c>
      <c r="E677" s="113" t="s">
        <v>2317</v>
      </c>
      <c r="F677" s="75">
        <v>235</v>
      </c>
      <c r="G677" s="75">
        <v>661.07222220000006</v>
      </c>
      <c r="H677" s="75">
        <v>2.3710678619999999</v>
      </c>
      <c r="I677" s="75">
        <v>2.820248909</v>
      </c>
      <c r="J677" s="113" t="s">
        <v>2883</v>
      </c>
      <c r="K677" s="113" t="s">
        <v>1476</v>
      </c>
      <c r="L677" s="113" t="s">
        <v>2774</v>
      </c>
      <c r="M677" s="113" t="s">
        <v>2473</v>
      </c>
      <c r="N677" s="113" t="s">
        <v>2316</v>
      </c>
      <c r="O677" s="44">
        <v>2</v>
      </c>
    </row>
    <row r="678" spans="1:16" ht="13" customHeight="1" x14ac:dyDescent="0.15">
      <c r="A678" s="394">
        <v>677</v>
      </c>
      <c r="B678" s="395">
        <v>24</v>
      </c>
      <c r="C678" s="395">
        <v>31</v>
      </c>
      <c r="D678" s="113" t="s">
        <v>2880</v>
      </c>
      <c r="E678" s="113" t="s">
        <v>2657</v>
      </c>
      <c r="F678" s="75">
        <v>1169.75</v>
      </c>
      <c r="G678" s="75">
        <v>2559.4101569999998</v>
      </c>
      <c r="H678" s="75">
        <v>3.0680930540000002</v>
      </c>
      <c r="I678" s="75">
        <v>3.4081398890000001</v>
      </c>
      <c r="J678" s="113" t="s">
        <v>2883</v>
      </c>
      <c r="K678" s="113" t="s">
        <v>1476</v>
      </c>
      <c r="L678" s="113" t="s">
        <v>2774</v>
      </c>
      <c r="M678" s="113" t="s">
        <v>2908</v>
      </c>
      <c r="N678" s="113" t="s">
        <v>2326</v>
      </c>
      <c r="O678" s="44">
        <v>2</v>
      </c>
    </row>
    <row r="679" spans="1:16" ht="13" customHeight="1" x14ac:dyDescent="0.15">
      <c r="A679" s="394">
        <v>678</v>
      </c>
      <c r="B679" s="395">
        <v>24</v>
      </c>
      <c r="C679" s="395">
        <v>31</v>
      </c>
      <c r="D679" s="113" t="s">
        <v>2880</v>
      </c>
      <c r="E679" s="113" t="s">
        <v>2657</v>
      </c>
      <c r="F679" s="75">
        <v>1461</v>
      </c>
      <c r="G679" s="75">
        <v>555.17999999999995</v>
      </c>
      <c r="H679" s="75">
        <v>3.1646502160000001</v>
      </c>
      <c r="I679" s="75">
        <v>2.7444338130000001</v>
      </c>
      <c r="J679" s="113" t="s">
        <v>2794</v>
      </c>
      <c r="K679" s="113" t="s">
        <v>1476</v>
      </c>
      <c r="L679" s="113" t="s">
        <v>2774</v>
      </c>
      <c r="M679" s="113" t="s">
        <v>2908</v>
      </c>
      <c r="N679" s="113" t="s">
        <v>2326</v>
      </c>
      <c r="O679" s="44">
        <v>2</v>
      </c>
    </row>
    <row r="680" spans="1:16" ht="13" customHeight="1" x14ac:dyDescent="0.15">
      <c r="A680" s="394">
        <v>679</v>
      </c>
      <c r="B680" s="395">
        <v>24</v>
      </c>
      <c r="C680" s="395">
        <v>31</v>
      </c>
      <c r="D680" s="113" t="s">
        <v>2880</v>
      </c>
      <c r="E680" s="113" t="s">
        <v>2659</v>
      </c>
      <c r="F680" s="75">
        <v>30</v>
      </c>
      <c r="G680" s="75">
        <v>119.27142859999999</v>
      </c>
      <c r="H680" s="75">
        <v>1.4771212549999999</v>
      </c>
      <c r="I680" s="75">
        <v>2.0765364210000001</v>
      </c>
      <c r="J680" s="113" t="s">
        <v>2883</v>
      </c>
      <c r="K680" s="113" t="s">
        <v>1476</v>
      </c>
      <c r="L680" s="113" t="s">
        <v>2774</v>
      </c>
      <c r="M680" s="113" t="s">
        <v>2908</v>
      </c>
      <c r="N680" s="113" t="s">
        <v>2658</v>
      </c>
      <c r="O680" s="44">
        <v>3</v>
      </c>
    </row>
    <row r="681" spans="1:16" ht="13" customHeight="1" x14ac:dyDescent="0.15">
      <c r="A681" s="394">
        <v>680</v>
      </c>
      <c r="B681" s="395">
        <v>24</v>
      </c>
      <c r="C681" s="395">
        <v>31</v>
      </c>
      <c r="D681" s="113" t="s">
        <v>2880</v>
      </c>
      <c r="E681" s="113" t="s">
        <v>2660</v>
      </c>
      <c r="F681" s="75">
        <v>16</v>
      </c>
      <c r="G681" s="75">
        <v>87.110833330000006</v>
      </c>
      <c r="H681" s="75">
        <v>1.204119983</v>
      </c>
      <c r="I681" s="75">
        <v>1.9400721679999999</v>
      </c>
      <c r="J681" s="113" t="s">
        <v>2883</v>
      </c>
      <c r="K681" s="113" t="s">
        <v>1476</v>
      </c>
      <c r="L681" s="113" t="s">
        <v>2774</v>
      </c>
      <c r="M681" s="113" t="s">
        <v>2908</v>
      </c>
      <c r="N681" s="113" t="s">
        <v>2658</v>
      </c>
      <c r="O681" s="44">
        <v>3</v>
      </c>
    </row>
    <row r="682" spans="1:16" ht="13" customHeight="1" x14ac:dyDescent="0.15">
      <c r="A682" s="394">
        <v>681</v>
      </c>
      <c r="B682" s="395">
        <v>24</v>
      </c>
      <c r="C682" s="395">
        <v>31</v>
      </c>
      <c r="D682" s="113" t="s">
        <v>2880</v>
      </c>
      <c r="E682" s="113" t="s">
        <v>2816</v>
      </c>
      <c r="F682" s="75">
        <v>19.777777780000001</v>
      </c>
      <c r="G682" s="75">
        <v>143.94369069999999</v>
      </c>
      <c r="H682" s="75">
        <v>1.2961774930000001</v>
      </c>
      <c r="I682" s="75">
        <v>2.1581926340000002</v>
      </c>
      <c r="J682" s="113" t="s">
        <v>2883</v>
      </c>
      <c r="K682" s="113" t="s">
        <v>1476</v>
      </c>
      <c r="L682" s="113" t="s">
        <v>2774</v>
      </c>
      <c r="M682" s="113" t="s">
        <v>2908</v>
      </c>
      <c r="N682" s="113" t="s">
        <v>2815</v>
      </c>
      <c r="O682" s="44">
        <v>2</v>
      </c>
    </row>
    <row r="683" spans="1:16" ht="13" customHeight="1" x14ac:dyDescent="0.15">
      <c r="A683" s="394">
        <v>682</v>
      </c>
      <c r="B683" s="395">
        <v>24</v>
      </c>
      <c r="C683" s="395">
        <v>31</v>
      </c>
      <c r="D683" s="113" t="s">
        <v>2880</v>
      </c>
      <c r="E683" s="113" t="s">
        <v>2816</v>
      </c>
      <c r="F683" s="75">
        <v>19</v>
      </c>
      <c r="G683" s="75">
        <v>19.57</v>
      </c>
      <c r="H683" s="75">
        <v>1.278753601</v>
      </c>
      <c r="I683" s="75">
        <v>1.291590826</v>
      </c>
      <c r="J683" s="113" t="s">
        <v>2794</v>
      </c>
      <c r="K683" s="113" t="s">
        <v>1476</v>
      </c>
      <c r="L683" s="113" t="s">
        <v>2774</v>
      </c>
      <c r="M683" s="113" t="s">
        <v>2908</v>
      </c>
      <c r="N683" s="113" t="s">
        <v>2815</v>
      </c>
      <c r="O683" s="44">
        <v>2</v>
      </c>
    </row>
    <row r="684" spans="1:16" ht="13" customHeight="1" x14ac:dyDescent="0.15">
      <c r="A684" s="394">
        <v>683</v>
      </c>
      <c r="B684" s="395">
        <v>24</v>
      </c>
      <c r="C684" s="395">
        <v>31</v>
      </c>
      <c r="D684" s="113" t="s">
        <v>2880</v>
      </c>
      <c r="E684" s="113" t="s">
        <v>2238</v>
      </c>
      <c r="F684" s="75">
        <v>300</v>
      </c>
      <c r="G684" s="75">
        <v>1989.9721480000001</v>
      </c>
      <c r="H684" s="75">
        <v>2.4771212550000001</v>
      </c>
      <c r="I684" s="75">
        <v>3.2988469980000001</v>
      </c>
      <c r="J684" s="113" t="s">
        <v>2883</v>
      </c>
      <c r="K684" s="113" t="s">
        <v>1476</v>
      </c>
      <c r="L684" s="113" t="s">
        <v>2774</v>
      </c>
      <c r="M684" s="113" t="s">
        <v>2908</v>
      </c>
      <c r="N684" s="113" t="s">
        <v>2237</v>
      </c>
      <c r="O684" s="44">
        <v>3</v>
      </c>
    </row>
    <row r="685" spans="1:16" ht="13" customHeight="1" x14ac:dyDescent="0.15">
      <c r="A685" s="394">
        <v>684</v>
      </c>
      <c r="B685" s="395">
        <v>24</v>
      </c>
      <c r="C685" s="395">
        <v>31</v>
      </c>
      <c r="D685" s="113" t="s">
        <v>2880</v>
      </c>
      <c r="E685" s="113" t="s">
        <v>2238</v>
      </c>
      <c r="F685" s="75">
        <v>402</v>
      </c>
      <c r="G685" s="75">
        <v>2171.6039999999998</v>
      </c>
      <c r="H685" s="75">
        <v>2.6042260530000001</v>
      </c>
      <c r="I685" s="75">
        <v>3.3367806330000001</v>
      </c>
      <c r="J685" s="113" t="s">
        <v>2239</v>
      </c>
      <c r="K685" s="113" t="s">
        <v>1476</v>
      </c>
      <c r="L685" s="113" t="s">
        <v>2774</v>
      </c>
      <c r="M685" s="113" t="s">
        <v>2908</v>
      </c>
      <c r="N685" s="113" t="s">
        <v>2237</v>
      </c>
      <c r="O685" s="44">
        <v>3</v>
      </c>
      <c r="P685" s="113" t="s">
        <v>2731</v>
      </c>
    </row>
    <row r="686" spans="1:16" ht="13" customHeight="1" x14ac:dyDescent="0.15">
      <c r="A686" s="394">
        <v>685</v>
      </c>
      <c r="B686" s="395">
        <v>24</v>
      </c>
      <c r="C686" s="395">
        <v>31</v>
      </c>
      <c r="D686" s="113" t="s">
        <v>2880</v>
      </c>
      <c r="E686" s="113" t="s">
        <v>2238</v>
      </c>
      <c r="F686" s="75">
        <v>248</v>
      </c>
      <c r="G686" s="75">
        <v>42.16</v>
      </c>
      <c r="H686" s="75">
        <v>2.3944516810000001</v>
      </c>
      <c r="I686" s="75">
        <v>1.6249006020000001</v>
      </c>
      <c r="J686" s="113" t="s">
        <v>2794</v>
      </c>
      <c r="K686" s="113" t="s">
        <v>1476</v>
      </c>
      <c r="L686" s="113" t="s">
        <v>2774</v>
      </c>
      <c r="M686" s="113" t="s">
        <v>2908</v>
      </c>
      <c r="N686" s="113" t="s">
        <v>2237</v>
      </c>
      <c r="O686" s="44">
        <v>3</v>
      </c>
    </row>
    <row r="687" spans="1:16" ht="13" customHeight="1" x14ac:dyDescent="0.15">
      <c r="A687" s="394">
        <v>686</v>
      </c>
      <c r="B687" s="395">
        <v>24</v>
      </c>
      <c r="C687" s="395">
        <v>31</v>
      </c>
      <c r="D687" s="113" t="s">
        <v>2880</v>
      </c>
      <c r="E687" s="113" t="s">
        <v>2240</v>
      </c>
      <c r="F687" s="75">
        <v>280</v>
      </c>
      <c r="G687" s="75">
        <v>1010.624164</v>
      </c>
      <c r="H687" s="75">
        <v>2.4471580309999998</v>
      </c>
      <c r="I687" s="75">
        <v>3.0045896779999999</v>
      </c>
      <c r="J687" s="113" t="s">
        <v>2883</v>
      </c>
      <c r="K687" s="113" t="s">
        <v>1476</v>
      </c>
      <c r="L687" s="113" t="s">
        <v>2774</v>
      </c>
      <c r="M687" s="113" t="s">
        <v>2908</v>
      </c>
      <c r="N687" s="113" t="s">
        <v>2237</v>
      </c>
      <c r="O687" s="44">
        <v>2</v>
      </c>
    </row>
    <row r="688" spans="1:16" ht="13" customHeight="1" x14ac:dyDescent="0.15">
      <c r="A688" s="394">
        <v>687</v>
      </c>
      <c r="B688" s="395">
        <v>24</v>
      </c>
      <c r="C688" s="395">
        <v>31</v>
      </c>
      <c r="D688" s="113" t="s">
        <v>2880</v>
      </c>
      <c r="E688" s="113" t="s">
        <v>2240</v>
      </c>
      <c r="F688" s="75">
        <v>125</v>
      </c>
      <c r="G688" s="75">
        <v>800</v>
      </c>
      <c r="H688" s="75">
        <v>2.096910013</v>
      </c>
      <c r="I688" s="75">
        <v>2.903089987</v>
      </c>
      <c r="J688" s="113" t="s">
        <v>2776</v>
      </c>
      <c r="K688" s="113" t="s">
        <v>1476</v>
      </c>
      <c r="L688" s="113" t="s">
        <v>2774</v>
      </c>
      <c r="M688" s="113" t="s">
        <v>2908</v>
      </c>
      <c r="N688" s="113" t="s">
        <v>2237</v>
      </c>
      <c r="O688" s="44">
        <v>2</v>
      </c>
    </row>
    <row r="689" spans="1:16" ht="13" customHeight="1" x14ac:dyDescent="0.15">
      <c r="A689" s="394">
        <v>688</v>
      </c>
      <c r="B689" s="395">
        <v>24</v>
      </c>
      <c r="C689" s="395">
        <v>31</v>
      </c>
      <c r="D689" s="113" t="s">
        <v>2880</v>
      </c>
      <c r="E689" s="113" t="s">
        <v>2727</v>
      </c>
      <c r="F689" s="75">
        <v>215</v>
      </c>
      <c r="G689" s="75">
        <v>262.99677079999998</v>
      </c>
      <c r="H689" s="75">
        <v>2.3324384600000001</v>
      </c>
      <c r="I689" s="75">
        <v>2.4199504159999998</v>
      </c>
      <c r="J689" s="113" t="s">
        <v>2883</v>
      </c>
      <c r="K689" s="113" t="s">
        <v>1476</v>
      </c>
      <c r="L689" s="113" t="s">
        <v>2774</v>
      </c>
      <c r="M689" s="113" t="s">
        <v>2908</v>
      </c>
      <c r="N689" s="113" t="s">
        <v>2573</v>
      </c>
      <c r="O689" s="44">
        <v>2</v>
      </c>
    </row>
    <row r="690" spans="1:16" ht="13" customHeight="1" x14ac:dyDescent="0.15">
      <c r="A690" s="394">
        <v>689</v>
      </c>
      <c r="B690" s="395">
        <v>24</v>
      </c>
      <c r="C690" s="395">
        <v>31</v>
      </c>
      <c r="D690" s="113" t="s">
        <v>2880</v>
      </c>
      <c r="E690" s="113" t="s">
        <v>2727</v>
      </c>
      <c r="F690" s="75">
        <v>62.5</v>
      </c>
      <c r="G690" s="75">
        <v>127.5</v>
      </c>
      <c r="H690" s="75">
        <v>1.795880017</v>
      </c>
      <c r="I690" s="75">
        <v>2.105510185</v>
      </c>
      <c r="J690" s="113" t="s">
        <v>2776</v>
      </c>
      <c r="K690" s="113" t="s">
        <v>1476</v>
      </c>
      <c r="L690" s="113" t="s">
        <v>2774</v>
      </c>
      <c r="M690" s="113" t="s">
        <v>2908</v>
      </c>
      <c r="N690" s="113" t="s">
        <v>2573</v>
      </c>
      <c r="O690" s="44">
        <v>2</v>
      </c>
    </row>
    <row r="691" spans="1:16" ht="13" customHeight="1" x14ac:dyDescent="0.15">
      <c r="A691" s="394">
        <v>690</v>
      </c>
      <c r="B691" s="395">
        <v>24</v>
      </c>
      <c r="C691" s="395">
        <v>31</v>
      </c>
      <c r="D691" s="113" t="s">
        <v>2880</v>
      </c>
      <c r="E691" s="113" t="s">
        <v>2599</v>
      </c>
      <c r="F691" s="75">
        <v>95.4</v>
      </c>
      <c r="G691" s="75">
        <v>254.9327083</v>
      </c>
      <c r="H691" s="75">
        <v>1.979548375</v>
      </c>
      <c r="I691" s="75">
        <v>2.4064255600000002</v>
      </c>
      <c r="J691" s="113" t="s">
        <v>2883</v>
      </c>
      <c r="K691" s="113" t="s">
        <v>1476</v>
      </c>
      <c r="L691" s="113" t="s">
        <v>2774</v>
      </c>
      <c r="M691" s="113" t="s">
        <v>2442</v>
      </c>
      <c r="N691" s="113" t="s">
        <v>2598</v>
      </c>
      <c r="O691" s="44">
        <v>2</v>
      </c>
    </row>
    <row r="692" spans="1:16" ht="13" customHeight="1" x14ac:dyDescent="0.15">
      <c r="A692" s="394">
        <v>691</v>
      </c>
      <c r="B692" s="395">
        <v>24</v>
      </c>
      <c r="C692" s="395">
        <v>31</v>
      </c>
      <c r="D692" s="113" t="s">
        <v>2880</v>
      </c>
      <c r="E692" s="113" t="s">
        <v>2599</v>
      </c>
      <c r="F692" s="75">
        <v>96</v>
      </c>
      <c r="G692" s="75">
        <v>134.4</v>
      </c>
      <c r="H692" s="75">
        <v>1.9822712330000001</v>
      </c>
      <c r="I692" s="75">
        <v>2.128399269</v>
      </c>
      <c r="J692" s="113" t="s">
        <v>2794</v>
      </c>
      <c r="K692" s="113" t="s">
        <v>1476</v>
      </c>
      <c r="L692" s="113" t="s">
        <v>2774</v>
      </c>
      <c r="M692" s="113" t="s">
        <v>2442</v>
      </c>
      <c r="N692" s="113" t="s">
        <v>2598</v>
      </c>
      <c r="O692" s="44">
        <v>2</v>
      </c>
    </row>
    <row r="693" spans="1:16" customFormat="1" ht="13" customHeight="1" x14ac:dyDescent="0.15">
      <c r="A693" s="394">
        <v>692</v>
      </c>
      <c r="B693" s="395">
        <v>24</v>
      </c>
      <c r="C693" s="395">
        <v>31</v>
      </c>
      <c r="D693" s="113" t="s">
        <v>2880</v>
      </c>
      <c r="E693" s="113" t="s">
        <v>2601</v>
      </c>
      <c r="F693" s="75">
        <v>204.4089936</v>
      </c>
      <c r="G693" s="75">
        <v>337.27483943999999</v>
      </c>
      <c r="H693" s="75">
        <v>2.3105000000000002</v>
      </c>
      <c r="I693" s="75">
        <v>2.5279839442134002</v>
      </c>
      <c r="J693" s="113" t="s">
        <v>2901</v>
      </c>
      <c r="K693" s="113" t="s">
        <v>1476</v>
      </c>
      <c r="L693" s="113" t="s">
        <v>2774</v>
      </c>
      <c r="M693" s="113" t="s">
        <v>2442</v>
      </c>
      <c r="N693" s="113" t="s">
        <v>2600</v>
      </c>
      <c r="O693" s="44">
        <v>2</v>
      </c>
      <c r="P693" s="113"/>
    </row>
    <row r="694" spans="1:16" ht="13" customHeight="1" x14ac:dyDescent="0.15">
      <c r="A694" s="394">
        <v>693</v>
      </c>
      <c r="B694" s="395">
        <v>24</v>
      </c>
      <c r="C694" s="395">
        <v>31</v>
      </c>
      <c r="D694" s="113" t="s">
        <v>2880</v>
      </c>
      <c r="E694" s="113" t="s">
        <v>2601</v>
      </c>
      <c r="F694" s="75">
        <v>194.5</v>
      </c>
      <c r="G694" s="75">
        <v>591.89962270000001</v>
      </c>
      <c r="H694" s="75">
        <v>2.2889196059999999</v>
      </c>
      <c r="I694" s="75">
        <v>2.7722480630000002</v>
      </c>
      <c r="J694" s="113" t="s">
        <v>2883</v>
      </c>
      <c r="K694" s="113" t="s">
        <v>1476</v>
      </c>
      <c r="L694" s="113" t="s">
        <v>2774</v>
      </c>
      <c r="M694" s="113" t="s">
        <v>2442</v>
      </c>
      <c r="N694" s="113" t="s">
        <v>2600</v>
      </c>
      <c r="O694" s="44">
        <v>2</v>
      </c>
    </row>
    <row r="695" spans="1:16" ht="13" customHeight="1" x14ac:dyDescent="0.15">
      <c r="A695" s="394">
        <v>694</v>
      </c>
      <c r="B695" s="395">
        <v>24</v>
      </c>
      <c r="C695" s="395">
        <v>31</v>
      </c>
      <c r="D695" s="113" t="s">
        <v>2880</v>
      </c>
      <c r="E695" s="113" t="s">
        <v>2313</v>
      </c>
      <c r="F695" s="75">
        <v>18.5</v>
      </c>
      <c r="G695" s="75">
        <v>83.68123636</v>
      </c>
      <c r="H695" s="75">
        <v>1.2671717280000001</v>
      </c>
      <c r="I695" s="75">
        <v>1.922628088</v>
      </c>
      <c r="J695" s="113" t="s">
        <v>2883</v>
      </c>
      <c r="K695" s="113" t="s">
        <v>1476</v>
      </c>
      <c r="L695" s="113" t="s">
        <v>2774</v>
      </c>
      <c r="M695" s="113" t="s">
        <v>2462</v>
      </c>
      <c r="N695" s="113" t="s">
        <v>2312</v>
      </c>
      <c r="O695" s="44">
        <v>2</v>
      </c>
    </row>
    <row r="696" spans="1:16" ht="13" customHeight="1" x14ac:dyDescent="0.15">
      <c r="A696" s="394">
        <v>695</v>
      </c>
      <c r="B696" s="395">
        <v>24</v>
      </c>
      <c r="C696" s="395">
        <v>31</v>
      </c>
      <c r="D696" s="113" t="s">
        <v>2880</v>
      </c>
      <c r="E696" s="113" t="s">
        <v>2313</v>
      </c>
      <c r="F696" s="75">
        <v>19</v>
      </c>
      <c r="G696" s="75">
        <v>14.63</v>
      </c>
      <c r="H696" s="75">
        <v>1.278753601</v>
      </c>
      <c r="I696" s="75">
        <v>1.1652443260000001</v>
      </c>
      <c r="J696" s="113" t="s">
        <v>2794</v>
      </c>
      <c r="K696" s="113" t="s">
        <v>1476</v>
      </c>
      <c r="L696" s="113" t="s">
        <v>2774</v>
      </c>
      <c r="M696" s="113" t="s">
        <v>2462</v>
      </c>
      <c r="N696" s="113" t="s">
        <v>2312</v>
      </c>
      <c r="O696" s="44">
        <v>2</v>
      </c>
    </row>
    <row r="697" spans="1:16" ht="13" customHeight="1" x14ac:dyDescent="0.15">
      <c r="A697" s="394">
        <v>696</v>
      </c>
      <c r="B697" s="395">
        <v>24</v>
      </c>
      <c r="C697" s="395">
        <v>31</v>
      </c>
      <c r="D697" s="113" t="s">
        <v>2880</v>
      </c>
      <c r="E697" s="113" t="s">
        <v>2147</v>
      </c>
      <c r="F697" s="75">
        <v>56</v>
      </c>
      <c r="G697" s="75">
        <v>523.02250000000004</v>
      </c>
      <c r="H697" s="75">
        <v>1.7481880270000001</v>
      </c>
      <c r="I697" s="75">
        <v>2.718520372</v>
      </c>
      <c r="J697" s="113" t="s">
        <v>2883</v>
      </c>
      <c r="K697" s="113" t="s">
        <v>1476</v>
      </c>
      <c r="L697" s="113" t="s">
        <v>2774</v>
      </c>
      <c r="M697" s="113" t="s">
        <v>2908</v>
      </c>
      <c r="N697" s="113" t="s">
        <v>2314</v>
      </c>
      <c r="O697" s="44">
        <v>2</v>
      </c>
    </row>
    <row r="698" spans="1:16" ht="13" customHeight="1" x14ac:dyDescent="0.15">
      <c r="A698" s="394">
        <v>697</v>
      </c>
      <c r="B698" s="395">
        <v>24</v>
      </c>
      <c r="C698" s="395">
        <v>31</v>
      </c>
      <c r="D698" s="113" t="s">
        <v>2880</v>
      </c>
      <c r="E698" s="113" t="s">
        <v>2147</v>
      </c>
      <c r="F698" s="75">
        <v>59.5</v>
      </c>
      <c r="G698" s="75">
        <v>434.94499999999999</v>
      </c>
      <c r="H698" s="75">
        <v>1.774516966</v>
      </c>
      <c r="I698" s="75">
        <v>2.6384343430000001</v>
      </c>
      <c r="J698" s="113" t="s">
        <v>2776</v>
      </c>
      <c r="K698" s="113" t="s">
        <v>1476</v>
      </c>
      <c r="L698" s="113" t="s">
        <v>2774</v>
      </c>
      <c r="M698" s="113" t="s">
        <v>2908</v>
      </c>
      <c r="N698" s="113" t="s">
        <v>2314</v>
      </c>
      <c r="O698" s="44">
        <v>2</v>
      </c>
    </row>
    <row r="699" spans="1:16" ht="13" customHeight="1" x14ac:dyDescent="0.15">
      <c r="A699" s="394">
        <v>698</v>
      </c>
      <c r="B699" s="395">
        <v>24</v>
      </c>
      <c r="C699" s="395">
        <v>31</v>
      </c>
      <c r="D699" s="113" t="s">
        <v>2880</v>
      </c>
      <c r="E699" s="113" t="s">
        <v>2149</v>
      </c>
      <c r="F699" s="75">
        <v>40.5</v>
      </c>
      <c r="G699" s="75">
        <v>111.3959</v>
      </c>
      <c r="H699" s="75">
        <v>1.607455023</v>
      </c>
      <c r="I699" s="75">
        <v>2.0468692069999999</v>
      </c>
      <c r="J699" s="113" t="s">
        <v>2883</v>
      </c>
      <c r="K699" s="113" t="s">
        <v>1476</v>
      </c>
      <c r="L699" s="113" t="s">
        <v>2774</v>
      </c>
      <c r="M699" s="113" t="s">
        <v>2908</v>
      </c>
      <c r="N699" s="113" t="s">
        <v>2148</v>
      </c>
      <c r="O699" s="44">
        <v>0</v>
      </c>
    </row>
    <row r="700" spans="1:16" ht="13" customHeight="1" x14ac:dyDescent="0.15">
      <c r="A700" s="394">
        <v>699</v>
      </c>
      <c r="B700" s="395">
        <v>24</v>
      </c>
      <c r="C700" s="395">
        <v>31</v>
      </c>
      <c r="D700" s="113" t="s">
        <v>2880</v>
      </c>
      <c r="E700" s="113" t="s">
        <v>2487</v>
      </c>
      <c r="F700" s="75">
        <v>50</v>
      </c>
      <c r="G700" s="75">
        <v>254.1</v>
      </c>
      <c r="H700" s="75">
        <v>1.698970004</v>
      </c>
      <c r="I700" s="75">
        <v>2.4050046649999999</v>
      </c>
      <c r="J700" s="113" t="s">
        <v>2883</v>
      </c>
      <c r="K700" s="113" t="s">
        <v>1476</v>
      </c>
      <c r="L700" s="113" t="s">
        <v>2774</v>
      </c>
      <c r="M700" s="113" t="s">
        <v>2908</v>
      </c>
      <c r="N700" s="113" t="s">
        <v>2486</v>
      </c>
      <c r="O700" s="44">
        <v>0</v>
      </c>
    </row>
    <row r="701" spans="1:16" ht="13" customHeight="1" x14ac:dyDescent="0.15">
      <c r="A701" s="394">
        <v>700</v>
      </c>
      <c r="B701" s="395">
        <v>24</v>
      </c>
      <c r="C701" s="395">
        <v>31</v>
      </c>
      <c r="D701" s="113" t="s">
        <v>2880</v>
      </c>
      <c r="E701" s="113" t="s">
        <v>2489</v>
      </c>
      <c r="F701" s="75">
        <v>130</v>
      </c>
      <c r="G701" s="75">
        <v>292.5</v>
      </c>
      <c r="H701" s="75">
        <v>2.1139433520000002</v>
      </c>
      <c r="I701" s="75">
        <v>2.4661258699999999</v>
      </c>
      <c r="J701" s="113" t="s">
        <v>2883</v>
      </c>
      <c r="K701" s="113" t="s">
        <v>1476</v>
      </c>
      <c r="L701" s="113" t="s">
        <v>2774</v>
      </c>
      <c r="M701" s="113" t="s">
        <v>2442</v>
      </c>
      <c r="N701" s="113" t="s">
        <v>2488</v>
      </c>
      <c r="O701" s="44">
        <v>0</v>
      </c>
    </row>
    <row r="702" spans="1:16" ht="13" customHeight="1" x14ac:dyDescent="0.15">
      <c r="A702" s="394">
        <v>701</v>
      </c>
      <c r="B702" s="395">
        <v>24</v>
      </c>
      <c r="C702" s="395">
        <v>31</v>
      </c>
      <c r="D702" s="113" t="s">
        <v>2880</v>
      </c>
      <c r="E702" s="113" t="s">
        <v>2490</v>
      </c>
      <c r="F702" s="75">
        <v>97.5</v>
      </c>
      <c r="G702" s="75">
        <v>689.14285710000001</v>
      </c>
      <c r="H702" s="75">
        <v>1.9890046159999999</v>
      </c>
      <c r="I702" s="75">
        <v>2.8383092589999999</v>
      </c>
      <c r="J702" s="113" t="s">
        <v>2883</v>
      </c>
      <c r="K702" s="113" t="s">
        <v>1476</v>
      </c>
      <c r="L702" s="113" t="s">
        <v>2774</v>
      </c>
      <c r="M702" s="113" t="s">
        <v>2442</v>
      </c>
      <c r="N702" s="113" t="s">
        <v>2488</v>
      </c>
      <c r="O702" s="44">
        <v>0</v>
      </c>
    </row>
    <row r="703" spans="1:16" ht="13" customHeight="1" x14ac:dyDescent="0.15">
      <c r="A703" s="394">
        <v>702</v>
      </c>
      <c r="B703" s="395">
        <v>24</v>
      </c>
      <c r="C703" s="395">
        <v>31</v>
      </c>
      <c r="D703" s="113" t="s">
        <v>2880</v>
      </c>
      <c r="E703" s="113" t="s">
        <v>2498</v>
      </c>
      <c r="F703" s="75">
        <v>23</v>
      </c>
      <c r="G703" s="75">
        <v>31.97</v>
      </c>
      <c r="H703" s="75">
        <v>1.361727836</v>
      </c>
      <c r="I703" s="75">
        <v>1.504742636</v>
      </c>
      <c r="J703" s="113" t="s">
        <v>2794</v>
      </c>
      <c r="K703" s="113" t="s">
        <v>1476</v>
      </c>
      <c r="L703" s="113" t="s">
        <v>2774</v>
      </c>
      <c r="M703" s="113" t="s">
        <v>2908</v>
      </c>
      <c r="N703" s="113" t="s">
        <v>2906</v>
      </c>
      <c r="O703" s="44">
        <v>0</v>
      </c>
    </row>
    <row r="704" spans="1:16" ht="13" customHeight="1" x14ac:dyDescent="0.15">
      <c r="A704" s="394">
        <v>703</v>
      </c>
      <c r="B704" s="395">
        <v>24</v>
      </c>
      <c r="C704" s="395">
        <v>31</v>
      </c>
      <c r="D704" s="113" t="s">
        <v>2880</v>
      </c>
      <c r="E704" s="113" t="s">
        <v>2674</v>
      </c>
      <c r="F704" s="75">
        <v>64.5</v>
      </c>
      <c r="G704" s="75">
        <v>386.96666670000002</v>
      </c>
      <c r="H704" s="75">
        <v>1.809559715</v>
      </c>
      <c r="I704" s="75">
        <v>2.5876735559999999</v>
      </c>
      <c r="J704" s="113" t="s">
        <v>2883</v>
      </c>
      <c r="K704" s="113" t="s">
        <v>1476</v>
      </c>
      <c r="L704" s="113" t="s">
        <v>2774</v>
      </c>
      <c r="M704" s="113" t="s">
        <v>2908</v>
      </c>
      <c r="N704" s="113" t="s">
        <v>2673</v>
      </c>
      <c r="O704" s="44">
        <v>0</v>
      </c>
    </row>
    <row r="705" spans="1:15" ht="13" customHeight="1" x14ac:dyDescent="0.15">
      <c r="A705" s="394">
        <v>704</v>
      </c>
      <c r="B705" s="395">
        <v>24</v>
      </c>
      <c r="C705" s="395">
        <v>31</v>
      </c>
      <c r="D705" s="113" t="s">
        <v>2880</v>
      </c>
      <c r="E705" s="113" t="s">
        <v>2676</v>
      </c>
      <c r="F705" s="75">
        <v>120</v>
      </c>
      <c r="G705" s="75">
        <v>686.43165610000005</v>
      </c>
      <c r="H705" s="75">
        <v>2.0791812460000001</v>
      </c>
      <c r="I705" s="75">
        <v>2.8365973040000001</v>
      </c>
      <c r="J705" s="113" t="s">
        <v>2883</v>
      </c>
      <c r="K705" s="113" t="s">
        <v>1476</v>
      </c>
      <c r="L705" s="113" t="s">
        <v>2774</v>
      </c>
      <c r="M705" s="113" t="s">
        <v>2908</v>
      </c>
      <c r="N705" s="113" t="s">
        <v>2675</v>
      </c>
      <c r="O705" s="44">
        <v>0</v>
      </c>
    </row>
    <row r="706" spans="1:15" ht="13" customHeight="1" x14ac:dyDescent="0.15">
      <c r="A706" s="394">
        <v>705</v>
      </c>
      <c r="B706" s="395">
        <v>24</v>
      </c>
      <c r="C706" s="395">
        <v>31</v>
      </c>
      <c r="D706" s="113" t="s">
        <v>2880</v>
      </c>
      <c r="E706" s="113" t="s">
        <v>2517</v>
      </c>
      <c r="F706" s="75">
        <v>8</v>
      </c>
      <c r="G706" s="75">
        <v>23.76</v>
      </c>
      <c r="H706" s="75">
        <v>0.90308998699999998</v>
      </c>
      <c r="I706" s="75">
        <v>1.375846436</v>
      </c>
      <c r="J706" s="113" t="s">
        <v>2776</v>
      </c>
      <c r="K706" s="113" t="s">
        <v>1476</v>
      </c>
      <c r="L706" s="113" t="s">
        <v>2774</v>
      </c>
      <c r="M706" s="113" t="s">
        <v>2908</v>
      </c>
      <c r="N706" s="113" t="s">
        <v>2516</v>
      </c>
      <c r="O706" s="44">
        <v>0</v>
      </c>
    </row>
    <row r="707" spans="1:15" ht="13" customHeight="1" x14ac:dyDescent="0.15">
      <c r="A707" s="394">
        <v>706</v>
      </c>
      <c r="B707" s="395">
        <v>24</v>
      </c>
      <c r="C707" s="395">
        <v>31</v>
      </c>
      <c r="D707" s="113" t="s">
        <v>2880</v>
      </c>
      <c r="E707" s="113" t="s">
        <v>2203</v>
      </c>
      <c r="F707" s="75">
        <v>150</v>
      </c>
      <c r="G707" s="75">
        <v>1075.34049</v>
      </c>
      <c r="H707" s="75">
        <v>2.1760912590000001</v>
      </c>
      <c r="I707" s="75">
        <v>3.031545999</v>
      </c>
      <c r="J707" s="113" t="s">
        <v>2883</v>
      </c>
      <c r="K707" s="113" t="s">
        <v>1476</v>
      </c>
      <c r="L707" s="113" t="s">
        <v>2774</v>
      </c>
      <c r="M707" s="113" t="s">
        <v>2908</v>
      </c>
      <c r="N707" s="113" t="s">
        <v>2202</v>
      </c>
      <c r="O707" s="44">
        <v>0</v>
      </c>
    </row>
    <row r="708" spans="1:15" ht="13" customHeight="1" x14ac:dyDescent="0.15">
      <c r="A708" s="394">
        <v>707</v>
      </c>
      <c r="B708" s="395">
        <v>24</v>
      </c>
      <c r="C708" s="395">
        <v>31</v>
      </c>
      <c r="D708" s="113" t="s">
        <v>2880</v>
      </c>
      <c r="E708" s="113" t="s">
        <v>2590</v>
      </c>
      <c r="F708" s="75">
        <v>13000</v>
      </c>
      <c r="G708" s="75">
        <v>6110</v>
      </c>
      <c r="H708" s="75">
        <v>4.1139433519999997</v>
      </c>
      <c r="I708" s="75">
        <v>3.78604121</v>
      </c>
      <c r="J708" s="113" t="s">
        <v>2794</v>
      </c>
      <c r="K708" s="113" t="s">
        <v>1476</v>
      </c>
      <c r="L708" s="113" t="s">
        <v>2774</v>
      </c>
      <c r="M708" s="113" t="s">
        <v>2591</v>
      </c>
      <c r="N708" s="113" t="s">
        <v>2589</v>
      </c>
      <c r="O708" s="44">
        <v>0</v>
      </c>
    </row>
    <row r="709" spans="1:15" ht="13" customHeight="1" x14ac:dyDescent="0.15">
      <c r="A709" s="394">
        <v>708</v>
      </c>
      <c r="B709" s="395">
        <v>24</v>
      </c>
      <c r="C709" s="395">
        <v>31</v>
      </c>
      <c r="D709" s="113" t="s">
        <v>2880</v>
      </c>
      <c r="E709" s="113" t="s">
        <v>2117</v>
      </c>
      <c r="F709" s="75">
        <v>19.45</v>
      </c>
      <c r="G709" s="75">
        <v>44.24</v>
      </c>
      <c r="H709" s="75">
        <v>1.2889196060000001</v>
      </c>
      <c r="I709" s="75">
        <v>1.645815118</v>
      </c>
      <c r="J709" s="113" t="s">
        <v>2883</v>
      </c>
      <c r="K709" s="113" t="s">
        <v>1476</v>
      </c>
      <c r="L709" s="113" t="s">
        <v>2774</v>
      </c>
      <c r="M709" s="113" t="s">
        <v>2641</v>
      </c>
      <c r="N709" s="113" t="s">
        <v>2116</v>
      </c>
      <c r="O709" s="44">
        <v>0</v>
      </c>
    </row>
    <row r="710" spans="1:15" ht="13" customHeight="1" x14ac:dyDescent="0.15">
      <c r="A710" s="394">
        <v>709</v>
      </c>
      <c r="B710" s="395">
        <v>24</v>
      </c>
      <c r="C710" s="395">
        <v>31</v>
      </c>
      <c r="D710" s="113" t="s">
        <v>2880</v>
      </c>
      <c r="E710" s="113" t="s">
        <v>2118</v>
      </c>
      <c r="F710" s="75">
        <v>17</v>
      </c>
      <c r="G710" s="75">
        <v>19.72</v>
      </c>
      <c r="H710" s="75">
        <v>1.230448921</v>
      </c>
      <c r="I710" s="75">
        <v>1.294906911</v>
      </c>
      <c r="J710" s="113" t="s">
        <v>2794</v>
      </c>
      <c r="K710" s="113" t="s">
        <v>1476</v>
      </c>
      <c r="L710" s="113" t="s">
        <v>2774</v>
      </c>
      <c r="M710" s="113" t="s">
        <v>2641</v>
      </c>
      <c r="N710" s="113" t="s">
        <v>2116</v>
      </c>
      <c r="O710" s="44">
        <v>0</v>
      </c>
    </row>
    <row r="711" spans="1:15" ht="13" customHeight="1" x14ac:dyDescent="0.15">
      <c r="A711" s="394">
        <v>710</v>
      </c>
      <c r="B711" s="395">
        <v>24</v>
      </c>
      <c r="C711" s="395">
        <v>31</v>
      </c>
      <c r="D711" s="113" t="s">
        <v>2880</v>
      </c>
      <c r="E711" s="113" t="s">
        <v>2140</v>
      </c>
      <c r="F711" s="75">
        <v>552.20457439999996</v>
      </c>
      <c r="G711" s="75">
        <v>678.10721736319988</v>
      </c>
      <c r="H711" s="75">
        <v>2.7421000000000002</v>
      </c>
      <c r="I711" s="75">
        <v>2.8312983667694751</v>
      </c>
      <c r="J711" s="113" t="s">
        <v>2318</v>
      </c>
      <c r="K711" s="113" t="s">
        <v>1476</v>
      </c>
      <c r="L711" s="113" t="s">
        <v>2774</v>
      </c>
      <c r="M711" s="113" t="s">
        <v>2917</v>
      </c>
      <c r="N711" s="113" t="s">
        <v>2139</v>
      </c>
      <c r="O711" s="44">
        <v>0</v>
      </c>
    </row>
    <row r="712" spans="1:15" ht="13" customHeight="1" x14ac:dyDescent="0.15">
      <c r="A712" s="394">
        <v>711</v>
      </c>
      <c r="B712" s="395">
        <v>24</v>
      </c>
      <c r="C712" s="395">
        <v>31</v>
      </c>
      <c r="D712" s="113" t="s">
        <v>2880</v>
      </c>
      <c r="E712" s="113" t="s">
        <v>1966</v>
      </c>
      <c r="F712" s="75">
        <v>20.56666667</v>
      </c>
      <c r="G712" s="75">
        <v>150.09496820000001</v>
      </c>
      <c r="H712" s="75">
        <v>1.313163909</v>
      </c>
      <c r="I712" s="75">
        <v>2.1763661330000001</v>
      </c>
      <c r="J712" s="113" t="s">
        <v>2883</v>
      </c>
      <c r="K712" s="113" t="s">
        <v>1476</v>
      </c>
      <c r="L712" s="113" t="s">
        <v>2774</v>
      </c>
      <c r="M712" s="113" t="s">
        <v>2908</v>
      </c>
      <c r="N712" s="113" t="s">
        <v>2948</v>
      </c>
      <c r="O712" s="44">
        <v>0</v>
      </c>
    </row>
    <row r="713" spans="1:15" ht="13" customHeight="1" x14ac:dyDescent="0.15">
      <c r="A713" s="394">
        <v>712</v>
      </c>
      <c r="B713" s="395">
        <v>24</v>
      </c>
      <c r="C713" s="395">
        <v>31</v>
      </c>
      <c r="D713" s="113" t="s">
        <v>2880</v>
      </c>
      <c r="E713" s="113" t="s">
        <v>2160</v>
      </c>
      <c r="F713" s="75">
        <v>2000</v>
      </c>
      <c r="G713" s="75">
        <v>340</v>
      </c>
      <c r="H713" s="75">
        <v>3.301029996</v>
      </c>
      <c r="I713" s="75">
        <v>2.5314789169999998</v>
      </c>
      <c r="J713" s="113" t="s">
        <v>2776</v>
      </c>
      <c r="K713" s="113" t="s">
        <v>1476</v>
      </c>
      <c r="L713" s="113" t="s">
        <v>2774</v>
      </c>
      <c r="M713" s="113" t="s">
        <v>2475</v>
      </c>
      <c r="N713" s="113" t="s">
        <v>1967</v>
      </c>
      <c r="O713" s="44">
        <v>0</v>
      </c>
    </row>
    <row r="714" spans="1:15" ht="13" customHeight="1" x14ac:dyDescent="0.15">
      <c r="A714" s="394">
        <v>713</v>
      </c>
      <c r="B714" s="395">
        <v>24</v>
      </c>
      <c r="C714" s="395">
        <v>31</v>
      </c>
      <c r="D714" s="113" t="s">
        <v>2880</v>
      </c>
      <c r="E714" s="113" t="s">
        <v>2161</v>
      </c>
      <c r="F714" s="75">
        <v>2000</v>
      </c>
      <c r="G714" s="75">
        <v>340</v>
      </c>
      <c r="H714" s="75">
        <v>3.301029996</v>
      </c>
      <c r="I714" s="75">
        <v>2.5314789169999998</v>
      </c>
      <c r="J714" s="113" t="s">
        <v>2776</v>
      </c>
      <c r="K714" s="113" t="s">
        <v>1476</v>
      </c>
      <c r="L714" s="113" t="s">
        <v>2774</v>
      </c>
      <c r="M714" s="113" t="s">
        <v>2475</v>
      </c>
      <c r="N714" s="113" t="s">
        <v>1967</v>
      </c>
      <c r="O714" s="44">
        <v>0</v>
      </c>
    </row>
    <row r="715" spans="1:15" ht="13" customHeight="1" x14ac:dyDescent="0.15">
      <c r="A715" s="394">
        <v>714</v>
      </c>
      <c r="B715" s="395">
        <v>24</v>
      </c>
      <c r="C715" s="395">
        <v>31</v>
      </c>
      <c r="D715" s="113" t="s">
        <v>2880</v>
      </c>
      <c r="E715" s="113" t="s">
        <v>1978</v>
      </c>
      <c r="F715" s="75">
        <v>510</v>
      </c>
      <c r="G715" s="75">
        <v>1624.248083</v>
      </c>
      <c r="H715" s="75">
        <v>2.7075701759999999</v>
      </c>
      <c r="I715" s="75">
        <v>3.2106523629999999</v>
      </c>
      <c r="J715" s="113" t="s">
        <v>2883</v>
      </c>
      <c r="K715" s="113" t="s">
        <v>1476</v>
      </c>
      <c r="L715" s="113" t="s">
        <v>2774</v>
      </c>
      <c r="M715" s="113" t="s">
        <v>2908</v>
      </c>
      <c r="N715" s="113" t="s">
        <v>1977</v>
      </c>
      <c r="O715" s="44">
        <v>0</v>
      </c>
    </row>
    <row r="716" spans="1:15" ht="13" customHeight="1" x14ac:dyDescent="0.15">
      <c r="A716" s="394">
        <v>715</v>
      </c>
      <c r="B716" s="395">
        <v>24</v>
      </c>
      <c r="C716" s="395">
        <v>31</v>
      </c>
      <c r="D716" s="113" t="s">
        <v>2880</v>
      </c>
      <c r="E716" s="113" t="s">
        <v>2166</v>
      </c>
      <c r="F716" s="75">
        <v>132.5</v>
      </c>
      <c r="G716" s="75">
        <v>111.6428571</v>
      </c>
      <c r="H716" s="75">
        <v>2.122215878</v>
      </c>
      <c r="I716" s="75">
        <v>2.047830942</v>
      </c>
      <c r="J716" s="113" t="s">
        <v>2883</v>
      </c>
      <c r="K716" s="113" t="s">
        <v>1476</v>
      </c>
      <c r="L716" s="113" t="s">
        <v>2774</v>
      </c>
      <c r="M716" s="113" t="s">
        <v>2167</v>
      </c>
      <c r="N716" s="113" t="s">
        <v>2165</v>
      </c>
      <c r="O716" s="44">
        <v>0</v>
      </c>
    </row>
    <row r="717" spans="1:15" ht="13" customHeight="1" x14ac:dyDescent="0.15">
      <c r="A717" s="394">
        <v>716</v>
      </c>
      <c r="B717" s="395">
        <v>24</v>
      </c>
      <c r="C717" s="395">
        <v>31</v>
      </c>
      <c r="D717" s="113" t="s">
        <v>2880</v>
      </c>
      <c r="E717" s="113" t="s">
        <v>2346</v>
      </c>
      <c r="F717" s="75">
        <v>3500</v>
      </c>
      <c r="G717" s="75">
        <v>980</v>
      </c>
      <c r="H717" s="75">
        <v>3.5440680439999999</v>
      </c>
      <c r="I717" s="75">
        <v>2.9912260759999998</v>
      </c>
      <c r="J717" s="113" t="s">
        <v>2776</v>
      </c>
      <c r="K717" s="113" t="s">
        <v>1476</v>
      </c>
      <c r="L717" s="113" t="s">
        <v>2774</v>
      </c>
      <c r="M717" s="113" t="s">
        <v>2625</v>
      </c>
      <c r="N717" s="113" t="s">
        <v>2623</v>
      </c>
      <c r="O717" s="44">
        <v>0</v>
      </c>
    </row>
    <row r="718" spans="1:15" ht="13" customHeight="1" x14ac:dyDescent="0.15">
      <c r="A718" s="394">
        <v>717</v>
      </c>
      <c r="B718" s="395">
        <v>24</v>
      </c>
      <c r="C718" s="395">
        <v>31</v>
      </c>
      <c r="D718" s="113" t="s">
        <v>2880</v>
      </c>
      <c r="E718" s="113" t="s">
        <v>2360</v>
      </c>
      <c r="F718" s="75">
        <v>54.4</v>
      </c>
      <c r="G718" s="75">
        <v>187.88124999999999</v>
      </c>
      <c r="H718" s="75">
        <v>1.7355989000000001</v>
      </c>
      <c r="I718" s="75">
        <v>2.2738834410000002</v>
      </c>
      <c r="J718" s="113" t="s">
        <v>2883</v>
      </c>
      <c r="K718" s="113" t="s">
        <v>1476</v>
      </c>
      <c r="L718" s="113" t="s">
        <v>2774</v>
      </c>
      <c r="M718" s="113" t="s">
        <v>2908</v>
      </c>
      <c r="N718" s="113" t="s">
        <v>2359</v>
      </c>
      <c r="O718" s="44">
        <v>0</v>
      </c>
    </row>
    <row r="719" spans="1:15" ht="13" customHeight="1" x14ac:dyDescent="0.15">
      <c r="A719" s="394">
        <v>718</v>
      </c>
      <c r="B719" s="395">
        <v>24</v>
      </c>
      <c r="C719" s="395">
        <v>31</v>
      </c>
      <c r="D719" s="113" t="s">
        <v>2880</v>
      </c>
      <c r="E719" s="113" t="s">
        <v>2361</v>
      </c>
      <c r="F719" s="75">
        <v>85</v>
      </c>
      <c r="G719" s="75">
        <v>207.315</v>
      </c>
      <c r="H719" s="75">
        <v>1.9294189260000001</v>
      </c>
      <c r="I719" s="75">
        <v>2.3166307260000001</v>
      </c>
      <c r="J719" s="113" t="s">
        <v>2883</v>
      </c>
      <c r="K719" s="113" t="s">
        <v>1476</v>
      </c>
      <c r="L719" s="113" t="s">
        <v>2774</v>
      </c>
      <c r="M719" s="113" t="s">
        <v>2908</v>
      </c>
      <c r="N719" s="113" t="s">
        <v>2359</v>
      </c>
      <c r="O719" s="44">
        <v>0</v>
      </c>
    </row>
    <row r="720" spans="1:15" ht="13" customHeight="1" x14ac:dyDescent="0.15">
      <c r="A720" s="394">
        <v>719</v>
      </c>
      <c r="B720" s="395">
        <v>24</v>
      </c>
      <c r="C720" s="395">
        <v>31</v>
      </c>
      <c r="D720" s="113" t="s">
        <v>2880</v>
      </c>
      <c r="E720" s="113" t="s">
        <v>2196</v>
      </c>
      <c r="F720" s="75">
        <v>396</v>
      </c>
      <c r="G720" s="75">
        <v>182.16</v>
      </c>
      <c r="H720" s="75">
        <v>2.5976951860000002</v>
      </c>
      <c r="I720" s="75">
        <v>2.2604530180000002</v>
      </c>
      <c r="J720" s="113" t="s">
        <v>2776</v>
      </c>
      <c r="K720" s="113" t="s">
        <v>1476</v>
      </c>
      <c r="L720" s="113" t="s">
        <v>2774</v>
      </c>
      <c r="M720" s="113" t="s">
        <v>2197</v>
      </c>
      <c r="N720" s="113" t="s">
        <v>2195</v>
      </c>
      <c r="O720" s="44">
        <v>0</v>
      </c>
    </row>
    <row r="721" spans="1:15" ht="13" customHeight="1" x14ac:dyDescent="0.15">
      <c r="A721" s="394">
        <v>720</v>
      </c>
      <c r="B721" s="395">
        <v>24</v>
      </c>
      <c r="C721" s="395">
        <v>31</v>
      </c>
      <c r="D721" s="113" t="s">
        <v>2880</v>
      </c>
      <c r="E721" s="113" t="s">
        <v>2198</v>
      </c>
      <c r="F721" s="75">
        <v>145</v>
      </c>
      <c r="G721" s="75">
        <v>325.05200000000002</v>
      </c>
      <c r="H721" s="75">
        <v>2.1613680020000001</v>
      </c>
      <c r="I721" s="75">
        <v>2.511952843</v>
      </c>
      <c r="J721" s="113" t="s">
        <v>2883</v>
      </c>
      <c r="K721" s="113" t="s">
        <v>1476</v>
      </c>
      <c r="L721" s="113" t="s">
        <v>2774</v>
      </c>
      <c r="M721" s="113" t="s">
        <v>2641</v>
      </c>
      <c r="N721" s="113" t="s">
        <v>2639</v>
      </c>
      <c r="O721" s="44">
        <v>0</v>
      </c>
    </row>
    <row r="722" spans="1:15" ht="13" customHeight="1" x14ac:dyDescent="0.15">
      <c r="A722" s="394">
        <v>721</v>
      </c>
      <c r="B722" s="395">
        <v>24</v>
      </c>
      <c r="C722" s="395">
        <v>31</v>
      </c>
      <c r="D722" s="113" t="s">
        <v>2880</v>
      </c>
      <c r="E722" s="113" t="s">
        <v>2199</v>
      </c>
      <c r="F722" s="75">
        <v>60</v>
      </c>
      <c r="G722" s="75">
        <v>178.99700000000001</v>
      </c>
      <c r="H722" s="75">
        <v>1.7781512500000001</v>
      </c>
      <c r="I722" s="75">
        <v>2.2528457519999998</v>
      </c>
      <c r="J722" s="113" t="s">
        <v>2883</v>
      </c>
      <c r="K722" s="113" t="s">
        <v>1476</v>
      </c>
      <c r="L722" s="113" t="s">
        <v>2774</v>
      </c>
      <c r="M722" s="113" t="s">
        <v>2641</v>
      </c>
      <c r="N722" s="113" t="s">
        <v>2639</v>
      </c>
      <c r="O722" s="44">
        <v>0</v>
      </c>
    </row>
    <row r="723" spans="1:15" ht="13" customHeight="1" x14ac:dyDescent="0.15">
      <c r="A723" s="394">
        <v>722</v>
      </c>
      <c r="B723" s="395">
        <v>24</v>
      </c>
      <c r="C723" s="395">
        <v>31</v>
      </c>
      <c r="D723" s="113" t="s">
        <v>2880</v>
      </c>
      <c r="E723" s="113" t="s">
        <v>2022</v>
      </c>
      <c r="F723" s="75">
        <v>55.16</v>
      </c>
      <c r="G723" s="75">
        <v>50.4</v>
      </c>
      <c r="H723" s="75">
        <v>1.7416242580000001</v>
      </c>
      <c r="I723" s="75">
        <v>1.702430536</v>
      </c>
      <c r="J723" s="113" t="s">
        <v>2883</v>
      </c>
      <c r="K723" s="113" t="s">
        <v>1476</v>
      </c>
      <c r="L723" s="113" t="s">
        <v>2774</v>
      </c>
      <c r="M723" s="113" t="s">
        <v>2641</v>
      </c>
      <c r="N723" s="113" t="s">
        <v>2639</v>
      </c>
      <c r="O723" s="44">
        <v>0</v>
      </c>
    </row>
    <row r="724" spans="1:15" ht="13" customHeight="1" x14ac:dyDescent="0.15">
      <c r="A724" s="394">
        <v>723</v>
      </c>
      <c r="B724" s="395">
        <v>24</v>
      </c>
      <c r="C724" s="395">
        <v>31</v>
      </c>
      <c r="D724" s="113" t="s">
        <v>2880</v>
      </c>
      <c r="E724" s="113" t="s">
        <v>2023</v>
      </c>
      <c r="F724" s="75">
        <v>51</v>
      </c>
      <c r="G724" s="75">
        <v>30.09</v>
      </c>
      <c r="H724" s="75">
        <v>1.7075701759999999</v>
      </c>
      <c r="I724" s="75">
        <v>1.4784221879999999</v>
      </c>
      <c r="J724" s="113" t="s">
        <v>2794</v>
      </c>
      <c r="K724" s="113" t="s">
        <v>1476</v>
      </c>
      <c r="L724" s="113" t="s">
        <v>2774</v>
      </c>
      <c r="M724" s="113" t="s">
        <v>2641</v>
      </c>
      <c r="N724" s="113" t="s">
        <v>2639</v>
      </c>
      <c r="O724" s="44">
        <v>0</v>
      </c>
    </row>
    <row r="725" spans="1:15" ht="13" customHeight="1" x14ac:dyDescent="0.15">
      <c r="A725" s="394">
        <v>724</v>
      </c>
      <c r="B725" s="395">
        <v>24</v>
      </c>
      <c r="C725" s="395">
        <v>31</v>
      </c>
      <c r="D725" s="113" t="s">
        <v>2880</v>
      </c>
      <c r="E725" s="113" t="s">
        <v>1938</v>
      </c>
      <c r="F725" s="75">
        <v>164</v>
      </c>
      <c r="G725" s="75">
        <v>76.237499999999997</v>
      </c>
      <c r="H725" s="75">
        <v>2.2148438480000001</v>
      </c>
      <c r="I725" s="75">
        <v>1.882168646</v>
      </c>
      <c r="J725" s="113" t="s">
        <v>2883</v>
      </c>
      <c r="K725" s="113" t="s">
        <v>1476</v>
      </c>
      <c r="L725" s="113" t="s">
        <v>2774</v>
      </c>
      <c r="M725" s="113" t="s">
        <v>1939</v>
      </c>
      <c r="N725" s="113" t="s">
        <v>1937</v>
      </c>
      <c r="O725" s="44">
        <v>0</v>
      </c>
    </row>
    <row r="726" spans="1:15" ht="13" customHeight="1" x14ac:dyDescent="0.15">
      <c r="A726" s="394">
        <v>725</v>
      </c>
      <c r="B726" s="395">
        <v>24</v>
      </c>
      <c r="C726" s="395">
        <v>31</v>
      </c>
      <c r="D726" s="113" t="s">
        <v>2880</v>
      </c>
      <c r="E726" s="113" t="s">
        <v>1941</v>
      </c>
      <c r="F726" s="75">
        <v>181</v>
      </c>
      <c r="G726" s="75">
        <v>428.4</v>
      </c>
      <c r="H726" s="75">
        <v>2.2576785749999999</v>
      </c>
      <c r="I726" s="75">
        <v>2.6318494619999999</v>
      </c>
      <c r="J726" s="113" t="s">
        <v>2883</v>
      </c>
      <c r="K726" s="113" t="s">
        <v>1476</v>
      </c>
      <c r="L726" s="113" t="s">
        <v>2774</v>
      </c>
      <c r="M726" s="113" t="s">
        <v>2167</v>
      </c>
      <c r="N726" s="113" t="s">
        <v>1940</v>
      </c>
      <c r="O726" s="44">
        <v>0</v>
      </c>
    </row>
    <row r="727" spans="1:15" ht="13" customHeight="1" x14ac:dyDescent="0.15">
      <c r="A727" s="394">
        <v>726</v>
      </c>
      <c r="B727" s="395">
        <v>24</v>
      </c>
      <c r="C727" s="395">
        <v>31</v>
      </c>
      <c r="D727" s="113" t="s">
        <v>2880</v>
      </c>
      <c r="E727" s="113" t="s">
        <v>2288</v>
      </c>
      <c r="F727" s="75">
        <v>37</v>
      </c>
      <c r="G727" s="75">
        <v>183.83750000000001</v>
      </c>
      <c r="H727" s="75">
        <v>1.5682017239999999</v>
      </c>
      <c r="I727" s="75">
        <v>2.2644341049999999</v>
      </c>
      <c r="J727" s="113" t="s">
        <v>2883</v>
      </c>
      <c r="K727" s="113" t="s">
        <v>1476</v>
      </c>
      <c r="L727" s="113" t="s">
        <v>2774</v>
      </c>
      <c r="M727" s="113" t="s">
        <v>2908</v>
      </c>
      <c r="N727" s="113" t="s">
        <v>2123</v>
      </c>
      <c r="O727" s="44">
        <v>0</v>
      </c>
    </row>
    <row r="728" spans="1:15" ht="13" customHeight="1" x14ac:dyDescent="0.15">
      <c r="A728" s="394">
        <v>727</v>
      </c>
      <c r="B728" s="395">
        <v>24</v>
      </c>
      <c r="C728" s="395">
        <v>31</v>
      </c>
      <c r="D728" s="113" t="s">
        <v>2880</v>
      </c>
      <c r="E728" s="113" t="s">
        <v>2289</v>
      </c>
      <c r="F728" s="75">
        <v>139</v>
      </c>
      <c r="G728" s="75">
        <v>108.384</v>
      </c>
      <c r="H728" s="75">
        <v>2.1430148</v>
      </c>
      <c r="I728" s="75">
        <v>2.034965175</v>
      </c>
      <c r="J728" s="113" t="s">
        <v>2883</v>
      </c>
      <c r="K728" s="113" t="s">
        <v>1476</v>
      </c>
      <c r="L728" s="113" t="s">
        <v>2774</v>
      </c>
      <c r="M728" s="113" t="s">
        <v>2442</v>
      </c>
      <c r="N728" s="113" t="s">
        <v>2789</v>
      </c>
      <c r="O728" s="44">
        <v>0</v>
      </c>
    </row>
    <row r="729" spans="1:15" ht="13" customHeight="1" x14ac:dyDescent="0.15">
      <c r="A729" s="394">
        <v>728</v>
      </c>
      <c r="B729" s="395">
        <v>24</v>
      </c>
      <c r="C729" s="395">
        <v>31</v>
      </c>
      <c r="D729" s="113" t="s">
        <v>2880</v>
      </c>
      <c r="E729" s="113" t="s">
        <v>2135</v>
      </c>
      <c r="F729" s="75">
        <v>27</v>
      </c>
      <c r="G729" s="75">
        <v>68.31</v>
      </c>
      <c r="H729" s="75">
        <v>1.4313637640000001</v>
      </c>
      <c r="I729" s="75">
        <v>1.834484285</v>
      </c>
      <c r="J729" s="113" t="s">
        <v>2776</v>
      </c>
      <c r="K729" s="113" t="s">
        <v>1476</v>
      </c>
      <c r="L729" s="113" t="s">
        <v>2774</v>
      </c>
      <c r="M729" s="113" t="s">
        <v>2908</v>
      </c>
      <c r="N729" s="113" t="s">
        <v>2134</v>
      </c>
      <c r="O729" s="44">
        <v>0</v>
      </c>
    </row>
    <row r="730" spans="1:15" ht="13" customHeight="1" x14ac:dyDescent="0.15">
      <c r="A730" s="394">
        <v>729</v>
      </c>
      <c r="B730" s="395">
        <v>24</v>
      </c>
      <c r="C730" s="395">
        <v>31</v>
      </c>
      <c r="D730" s="113" t="s">
        <v>2880</v>
      </c>
      <c r="E730" s="113" t="s">
        <v>2342</v>
      </c>
      <c r="F730" s="75">
        <v>35</v>
      </c>
      <c r="G730" s="75">
        <v>344.57499999999999</v>
      </c>
      <c r="H730" s="75">
        <v>1.5440680440000001</v>
      </c>
      <c r="I730" s="75">
        <v>2.5372837650000002</v>
      </c>
      <c r="J730" s="113" t="s">
        <v>2883</v>
      </c>
      <c r="K730" s="113" t="s">
        <v>1476</v>
      </c>
      <c r="L730" s="113" t="s">
        <v>2774</v>
      </c>
      <c r="M730" s="113" t="s">
        <v>2167</v>
      </c>
      <c r="N730" s="113" t="s">
        <v>2341</v>
      </c>
      <c r="O730" s="44">
        <v>0</v>
      </c>
    </row>
    <row r="731" spans="1:15" ht="13" customHeight="1" x14ac:dyDescent="0.15">
      <c r="A731" s="394">
        <v>730</v>
      </c>
      <c r="B731" s="395">
        <v>24</v>
      </c>
      <c r="C731" s="395">
        <v>31</v>
      </c>
      <c r="D731" s="113" t="s">
        <v>2880</v>
      </c>
      <c r="E731" s="113" t="s">
        <v>2344</v>
      </c>
      <c r="F731" s="75">
        <v>66.5</v>
      </c>
      <c r="G731" s="75">
        <v>216.79</v>
      </c>
      <c r="H731" s="75">
        <v>1.8228216450000001</v>
      </c>
      <c r="I731" s="75">
        <v>2.3360392449999998</v>
      </c>
      <c r="J731" s="113" t="s">
        <v>2776</v>
      </c>
      <c r="K731" s="113" t="s">
        <v>1476</v>
      </c>
      <c r="L731" s="113" t="s">
        <v>2774</v>
      </c>
      <c r="M731" s="113" t="s">
        <v>2641</v>
      </c>
      <c r="N731" s="113" t="s">
        <v>2343</v>
      </c>
      <c r="O731" s="44">
        <v>0</v>
      </c>
    </row>
    <row r="732" spans="1:15" ht="13" customHeight="1" x14ac:dyDescent="0.15">
      <c r="A732" s="394">
        <v>731</v>
      </c>
      <c r="B732" s="395">
        <v>24</v>
      </c>
      <c r="C732" s="395">
        <v>31</v>
      </c>
      <c r="D732" s="113" t="s">
        <v>2880</v>
      </c>
      <c r="E732" s="113" t="s">
        <v>2178</v>
      </c>
      <c r="F732" s="75">
        <v>57</v>
      </c>
      <c r="G732" s="75">
        <v>92.91</v>
      </c>
      <c r="H732" s="75">
        <v>1.7558748559999999</v>
      </c>
      <c r="I732" s="75">
        <v>1.9680624600000001</v>
      </c>
      <c r="J732" s="113" t="s">
        <v>2776</v>
      </c>
      <c r="K732" s="113" t="s">
        <v>1476</v>
      </c>
      <c r="L732" s="113" t="s">
        <v>2774</v>
      </c>
      <c r="M732" s="113" t="s">
        <v>2641</v>
      </c>
      <c r="N732" s="113" t="s">
        <v>2343</v>
      </c>
      <c r="O732" s="44">
        <v>0</v>
      </c>
    </row>
    <row r="733" spans="1:15" ht="13" customHeight="1" x14ac:dyDescent="0.15">
      <c r="A733" s="394">
        <v>732</v>
      </c>
      <c r="B733" s="395">
        <v>24</v>
      </c>
      <c r="C733" s="395">
        <v>31</v>
      </c>
      <c r="D733" s="113" t="s">
        <v>2880</v>
      </c>
      <c r="E733" s="113" t="s">
        <v>2179</v>
      </c>
      <c r="F733" s="75">
        <v>79.5</v>
      </c>
      <c r="G733" s="75">
        <v>148.66499999999999</v>
      </c>
      <c r="H733" s="75">
        <v>1.9003671289999999</v>
      </c>
      <c r="I733" s="75">
        <v>2.1722087349999999</v>
      </c>
      <c r="J733" s="113" t="s">
        <v>2776</v>
      </c>
      <c r="K733" s="113" t="s">
        <v>1476</v>
      </c>
      <c r="L733" s="113" t="s">
        <v>2774</v>
      </c>
      <c r="M733" s="113" t="s">
        <v>2641</v>
      </c>
      <c r="N733" s="113" t="s">
        <v>2343</v>
      </c>
      <c r="O733" s="44">
        <v>0</v>
      </c>
    </row>
    <row r="734" spans="1:15" ht="13" customHeight="1" x14ac:dyDescent="0.15">
      <c r="A734" s="394">
        <v>733</v>
      </c>
      <c r="B734" s="395">
        <v>24</v>
      </c>
      <c r="C734" s="395">
        <v>31</v>
      </c>
      <c r="D734" s="113" t="s">
        <v>2880</v>
      </c>
      <c r="E734" s="113" t="s">
        <v>2180</v>
      </c>
      <c r="F734" s="75">
        <v>85</v>
      </c>
      <c r="G734" s="75">
        <v>155.55000000000001</v>
      </c>
      <c r="H734" s="75">
        <v>1.9294189260000001</v>
      </c>
      <c r="I734" s="75">
        <v>2.1918700150000001</v>
      </c>
      <c r="J734" s="113" t="s">
        <v>2776</v>
      </c>
      <c r="K734" s="113" t="s">
        <v>1476</v>
      </c>
      <c r="L734" s="113" t="s">
        <v>2774</v>
      </c>
      <c r="M734" s="113" t="s">
        <v>2641</v>
      </c>
      <c r="N734" s="113" t="s">
        <v>2343</v>
      </c>
      <c r="O734" s="44">
        <v>0</v>
      </c>
    </row>
    <row r="735" spans="1:15" ht="13" customHeight="1" x14ac:dyDescent="0.15">
      <c r="A735" s="394">
        <v>734</v>
      </c>
      <c r="B735" s="395">
        <v>24</v>
      </c>
      <c r="C735" s="395">
        <v>31</v>
      </c>
      <c r="D735" s="113" t="s">
        <v>2880</v>
      </c>
      <c r="E735" s="113" t="s">
        <v>2181</v>
      </c>
      <c r="F735" s="75">
        <v>81</v>
      </c>
      <c r="G735" s="75">
        <v>150.66</v>
      </c>
      <c r="H735" s="75">
        <v>1.908485019</v>
      </c>
      <c r="I735" s="75">
        <v>2.1779979630000001</v>
      </c>
      <c r="J735" s="113" t="s">
        <v>2776</v>
      </c>
      <c r="K735" s="113" t="s">
        <v>1476</v>
      </c>
      <c r="L735" s="113" t="s">
        <v>2774</v>
      </c>
      <c r="M735" s="113" t="s">
        <v>2641</v>
      </c>
      <c r="N735" s="113" t="s">
        <v>2343</v>
      </c>
      <c r="O735" s="44">
        <v>0</v>
      </c>
    </row>
    <row r="736" spans="1:15" ht="13" customHeight="1" x14ac:dyDescent="0.15">
      <c r="A736" s="394">
        <v>735</v>
      </c>
      <c r="B736" s="395">
        <v>24</v>
      </c>
      <c r="C736" s="395">
        <v>31</v>
      </c>
      <c r="D736" s="113" t="s">
        <v>2880</v>
      </c>
      <c r="E736" s="113" t="s">
        <v>2192</v>
      </c>
      <c r="F736" s="75">
        <v>455</v>
      </c>
      <c r="G736" s="75">
        <v>300.3</v>
      </c>
      <c r="H736" s="75">
        <v>2.6580113970000001</v>
      </c>
      <c r="I736" s="75">
        <v>2.4775553320000001</v>
      </c>
      <c r="J736" s="113" t="s">
        <v>2776</v>
      </c>
      <c r="K736" s="113" t="s">
        <v>1476</v>
      </c>
      <c r="L736" s="113" t="s">
        <v>2774</v>
      </c>
      <c r="M736" s="113" t="s">
        <v>2197</v>
      </c>
      <c r="N736" s="113" t="s">
        <v>2191</v>
      </c>
      <c r="O736" s="44">
        <v>0</v>
      </c>
    </row>
    <row r="737" spans="1:15" ht="13" customHeight="1" x14ac:dyDescent="0.15">
      <c r="A737" s="394">
        <v>736</v>
      </c>
      <c r="B737" s="395">
        <v>24</v>
      </c>
      <c r="C737" s="395">
        <v>31</v>
      </c>
      <c r="D737" s="113" t="s">
        <v>2880</v>
      </c>
      <c r="E737" s="113" t="s">
        <v>2018</v>
      </c>
      <c r="F737" s="75">
        <v>606</v>
      </c>
      <c r="G737" s="75">
        <v>1205.02125</v>
      </c>
      <c r="H737" s="75">
        <v>2.7824726239999999</v>
      </c>
      <c r="I737" s="75">
        <v>3.0809947059999998</v>
      </c>
      <c r="J737" s="113" t="s">
        <v>2883</v>
      </c>
      <c r="K737" s="113" t="s">
        <v>1476</v>
      </c>
      <c r="L737" s="113" t="s">
        <v>2774</v>
      </c>
      <c r="M737" s="113" t="s">
        <v>2908</v>
      </c>
      <c r="N737" s="113" t="s">
        <v>2194</v>
      </c>
      <c r="O737" s="44">
        <v>0</v>
      </c>
    </row>
    <row r="738" spans="1:15" ht="13" customHeight="1" x14ac:dyDescent="0.15">
      <c r="A738" s="394">
        <v>737</v>
      </c>
      <c r="B738" s="395">
        <v>24</v>
      </c>
      <c r="C738" s="395">
        <v>31</v>
      </c>
      <c r="D738" s="113" t="s">
        <v>2880</v>
      </c>
      <c r="E738" s="113" t="s">
        <v>1845</v>
      </c>
      <c r="F738" s="75">
        <v>139</v>
      </c>
      <c r="G738" s="75">
        <v>216.84</v>
      </c>
      <c r="H738" s="75">
        <v>2.1430148</v>
      </c>
      <c r="I738" s="75">
        <v>2.3361393989999999</v>
      </c>
      <c r="J738" s="113" t="s">
        <v>2776</v>
      </c>
      <c r="K738" s="113" t="s">
        <v>1476</v>
      </c>
      <c r="L738" s="113" t="s">
        <v>2774</v>
      </c>
      <c r="M738" s="113" t="s">
        <v>2908</v>
      </c>
      <c r="N738" s="113" t="s">
        <v>1844</v>
      </c>
      <c r="O738" s="44">
        <v>0</v>
      </c>
    </row>
    <row r="739" spans="1:15" ht="13" customHeight="1" x14ac:dyDescent="0.15">
      <c r="A739" s="394">
        <v>738</v>
      </c>
      <c r="B739" s="395">
        <v>24</v>
      </c>
      <c r="C739" s="395">
        <v>31</v>
      </c>
      <c r="D739" s="113" t="s">
        <v>2880</v>
      </c>
      <c r="E739" s="113" t="s">
        <v>2208</v>
      </c>
      <c r="F739" s="75">
        <v>104</v>
      </c>
      <c r="G739" s="75">
        <v>98.8</v>
      </c>
      <c r="H739" s="75">
        <v>2.0170333390000001</v>
      </c>
      <c r="I739" s="75">
        <v>1.994756945</v>
      </c>
      <c r="J739" s="113" t="s">
        <v>2776</v>
      </c>
      <c r="K739" s="113" t="s">
        <v>1476</v>
      </c>
      <c r="L739" s="113" t="s">
        <v>2774</v>
      </c>
      <c r="M739" s="113" t="s">
        <v>2908</v>
      </c>
      <c r="N739" s="113" t="s">
        <v>2207</v>
      </c>
      <c r="O739" s="44">
        <v>0</v>
      </c>
    </row>
    <row r="740" spans="1:15" ht="13" customHeight="1" x14ac:dyDescent="0.15">
      <c r="A740" s="394">
        <v>739</v>
      </c>
      <c r="B740" s="395">
        <v>24</v>
      </c>
      <c r="C740" s="395">
        <v>31</v>
      </c>
      <c r="D740" s="113" t="s">
        <v>2880</v>
      </c>
      <c r="E740" s="113" t="s">
        <v>2210</v>
      </c>
      <c r="F740" s="75">
        <v>55</v>
      </c>
      <c r="G740" s="75">
        <v>130</v>
      </c>
      <c r="H740" s="75">
        <v>1.7403626889999999</v>
      </c>
      <c r="I740" s="75">
        <v>2.1139433520000002</v>
      </c>
      <c r="J740" s="113" t="s">
        <v>2883</v>
      </c>
      <c r="K740" s="113" t="s">
        <v>1476</v>
      </c>
      <c r="L740" s="113" t="s">
        <v>2774</v>
      </c>
      <c r="M740" s="113" t="s">
        <v>2462</v>
      </c>
      <c r="N740" s="113" t="s">
        <v>2209</v>
      </c>
      <c r="O740" s="44">
        <v>0</v>
      </c>
    </row>
    <row r="741" spans="1:15" ht="13" customHeight="1" x14ac:dyDescent="0.15">
      <c r="A741" s="394">
        <v>740</v>
      </c>
      <c r="B741" s="395">
        <v>24</v>
      </c>
      <c r="C741" s="395">
        <v>31</v>
      </c>
      <c r="D741" s="113" t="s">
        <v>2880</v>
      </c>
      <c r="E741" s="113" t="s">
        <v>2214</v>
      </c>
      <c r="F741" s="75">
        <v>1252</v>
      </c>
      <c r="G741" s="75">
        <v>751.2</v>
      </c>
      <c r="H741" s="75">
        <v>3.0976043290000002</v>
      </c>
      <c r="I741" s="75">
        <v>2.8757555789999998</v>
      </c>
      <c r="J741" s="113" t="s">
        <v>2764</v>
      </c>
      <c r="K741" s="113" t="s">
        <v>1476</v>
      </c>
      <c r="L741" s="113" t="s">
        <v>2774</v>
      </c>
      <c r="M741" s="113" t="s">
        <v>2917</v>
      </c>
      <c r="N741" s="113" t="s">
        <v>2213</v>
      </c>
      <c r="O741" s="44">
        <v>0</v>
      </c>
    </row>
    <row r="742" spans="1:15" ht="13" customHeight="1" x14ac:dyDescent="0.15">
      <c r="A742" s="394">
        <v>741</v>
      </c>
      <c r="B742" s="395">
        <v>24</v>
      </c>
      <c r="C742" s="395">
        <v>31</v>
      </c>
      <c r="D742" s="113" t="s">
        <v>2880</v>
      </c>
      <c r="E742" s="113" t="s">
        <v>2061</v>
      </c>
      <c r="F742" s="75">
        <v>42.125</v>
      </c>
      <c r="G742" s="75">
        <v>132.82499999999999</v>
      </c>
      <c r="H742" s="75">
        <v>1.6245399140000001</v>
      </c>
      <c r="I742" s="75">
        <v>2.123279825</v>
      </c>
      <c r="J742" s="113" t="s">
        <v>2883</v>
      </c>
      <c r="K742" s="113" t="s">
        <v>1476</v>
      </c>
      <c r="L742" s="113" t="s">
        <v>2774</v>
      </c>
      <c r="M742" s="113" t="s">
        <v>2908</v>
      </c>
      <c r="N742" s="113" t="s">
        <v>1875</v>
      </c>
      <c r="O742" s="44">
        <v>0</v>
      </c>
    </row>
    <row r="743" spans="1:15" ht="13" customHeight="1" x14ac:dyDescent="0.15">
      <c r="A743" s="394">
        <v>742</v>
      </c>
      <c r="B743" s="395">
        <v>24</v>
      </c>
      <c r="C743" s="395">
        <v>31</v>
      </c>
      <c r="D743" s="113" t="s">
        <v>2880</v>
      </c>
      <c r="E743" s="113" t="s">
        <v>2096</v>
      </c>
      <c r="F743" s="75">
        <v>69</v>
      </c>
      <c r="G743" s="75">
        <v>59.34</v>
      </c>
      <c r="H743" s="75">
        <v>1.8388490909999999</v>
      </c>
      <c r="I743" s="75">
        <v>1.773347542</v>
      </c>
      <c r="J743" s="113" t="s">
        <v>2776</v>
      </c>
      <c r="K743" s="113" t="s">
        <v>1476</v>
      </c>
      <c r="L743" s="113" t="s">
        <v>2774</v>
      </c>
      <c r="M743" s="113" t="s">
        <v>2641</v>
      </c>
      <c r="N743" s="113" t="s">
        <v>2095</v>
      </c>
      <c r="O743" s="44">
        <v>0</v>
      </c>
    </row>
    <row r="744" spans="1:15" ht="13" customHeight="1" x14ac:dyDescent="0.15">
      <c r="A744" s="394">
        <v>743</v>
      </c>
      <c r="B744" s="395">
        <v>24</v>
      </c>
      <c r="C744" s="395">
        <v>31</v>
      </c>
      <c r="D744" s="113" t="s">
        <v>2880</v>
      </c>
      <c r="E744" s="113" t="s">
        <v>2097</v>
      </c>
      <c r="F744" s="75">
        <v>44.5</v>
      </c>
      <c r="G744" s="75">
        <v>117.035</v>
      </c>
      <c r="H744" s="75">
        <v>1.6483600110000001</v>
      </c>
      <c r="I744" s="75">
        <v>2.0683157589999999</v>
      </c>
      <c r="J744" s="113" t="s">
        <v>2776</v>
      </c>
      <c r="K744" s="113" t="s">
        <v>1476</v>
      </c>
      <c r="L744" s="113" t="s">
        <v>2774</v>
      </c>
      <c r="M744" s="113" t="s">
        <v>2641</v>
      </c>
      <c r="N744" s="113" t="s">
        <v>2095</v>
      </c>
      <c r="O744" s="44">
        <v>0</v>
      </c>
    </row>
    <row r="745" spans="1:15" ht="13" customHeight="1" x14ac:dyDescent="0.15">
      <c r="A745" s="394">
        <v>744</v>
      </c>
      <c r="B745" s="395">
        <v>24</v>
      </c>
      <c r="C745" s="395">
        <v>31</v>
      </c>
      <c r="D745" s="113" t="s">
        <v>2880</v>
      </c>
      <c r="E745" s="113" t="s">
        <v>2098</v>
      </c>
      <c r="F745" s="75">
        <v>47.5</v>
      </c>
      <c r="G745" s="75">
        <v>69.349999999999994</v>
      </c>
      <c r="H745" s="75">
        <v>1.6766936100000001</v>
      </c>
      <c r="I745" s="75">
        <v>1.841046465</v>
      </c>
      <c r="J745" s="113" t="s">
        <v>2776</v>
      </c>
      <c r="K745" s="113" t="s">
        <v>1476</v>
      </c>
      <c r="L745" s="113" t="s">
        <v>2774</v>
      </c>
      <c r="M745" s="113" t="s">
        <v>2641</v>
      </c>
      <c r="N745" s="113" t="s">
        <v>2095</v>
      </c>
      <c r="O745" s="44">
        <v>0</v>
      </c>
    </row>
    <row r="746" spans="1:15" ht="13" customHeight="1" x14ac:dyDescent="0.15">
      <c r="A746" s="394">
        <v>745</v>
      </c>
      <c r="B746" s="395">
        <v>24</v>
      </c>
      <c r="C746" s="395">
        <v>31</v>
      </c>
      <c r="D746" s="113" t="s">
        <v>2880</v>
      </c>
      <c r="E746" s="113" t="s">
        <v>1956</v>
      </c>
      <c r="F746" s="75">
        <v>3526</v>
      </c>
      <c r="G746" s="75">
        <v>1116.826667</v>
      </c>
      <c r="H746" s="75">
        <v>3.5472823080000002</v>
      </c>
      <c r="I746" s="75">
        <v>3.0479857749999999</v>
      </c>
      <c r="J746" s="113" t="s">
        <v>2883</v>
      </c>
      <c r="K746" s="113" t="s">
        <v>1476</v>
      </c>
      <c r="L746" s="113" t="s">
        <v>2774</v>
      </c>
      <c r="M746" s="113" t="s">
        <v>2442</v>
      </c>
      <c r="N746" s="113" t="s">
        <v>2565</v>
      </c>
      <c r="O746" s="44">
        <v>0</v>
      </c>
    </row>
    <row r="747" spans="1:15" ht="13" customHeight="1" x14ac:dyDescent="0.15">
      <c r="A747" s="394">
        <v>746</v>
      </c>
      <c r="B747" s="395">
        <v>24</v>
      </c>
      <c r="C747" s="395">
        <v>31</v>
      </c>
      <c r="D747" s="113" t="s">
        <v>2880</v>
      </c>
      <c r="E747" s="113" t="s">
        <v>1959</v>
      </c>
      <c r="F747" s="75">
        <v>44.587499999999999</v>
      </c>
      <c r="G747" s="75">
        <v>376.63563329999999</v>
      </c>
      <c r="H747" s="75">
        <v>1.6492131219999999</v>
      </c>
      <c r="I747" s="75">
        <v>2.575921406</v>
      </c>
      <c r="J747" s="113" t="s">
        <v>2883</v>
      </c>
      <c r="K747" s="113" t="s">
        <v>1476</v>
      </c>
      <c r="L747" s="113" t="s">
        <v>2774</v>
      </c>
      <c r="M747" s="113" t="s">
        <v>2908</v>
      </c>
      <c r="N747" s="113" t="s">
        <v>1958</v>
      </c>
      <c r="O747" s="44">
        <v>0</v>
      </c>
    </row>
    <row r="748" spans="1:15" ht="13" customHeight="1" x14ac:dyDescent="0.15">
      <c r="A748" s="394">
        <v>747</v>
      </c>
      <c r="B748" s="395">
        <v>24</v>
      </c>
      <c r="C748" s="395">
        <v>31</v>
      </c>
      <c r="D748" s="113" t="s">
        <v>2880</v>
      </c>
      <c r="E748" s="113" t="s">
        <v>1782</v>
      </c>
      <c r="F748" s="75">
        <v>57</v>
      </c>
      <c r="G748" s="75">
        <v>127.68</v>
      </c>
      <c r="H748" s="75">
        <v>1.7558748559999999</v>
      </c>
      <c r="I748" s="75">
        <v>2.106122874</v>
      </c>
      <c r="J748" s="113" t="s">
        <v>2776</v>
      </c>
      <c r="K748" s="113" t="s">
        <v>1476</v>
      </c>
      <c r="L748" s="113" t="s">
        <v>2774</v>
      </c>
      <c r="M748" s="113" t="s">
        <v>2908</v>
      </c>
      <c r="N748" s="113" t="s">
        <v>1964</v>
      </c>
      <c r="O748" s="44">
        <v>0</v>
      </c>
    </row>
    <row r="749" spans="1:15" ht="13" customHeight="1" x14ac:dyDescent="0.15">
      <c r="A749" s="394">
        <v>748</v>
      </c>
      <c r="B749" s="395">
        <v>24</v>
      </c>
      <c r="C749" s="395">
        <v>31</v>
      </c>
      <c r="D749" s="113" t="s">
        <v>2880</v>
      </c>
      <c r="E749" s="113" t="s">
        <v>1969</v>
      </c>
      <c r="F749" s="75">
        <v>78</v>
      </c>
      <c r="G749" s="75">
        <v>56.875</v>
      </c>
      <c r="H749" s="75">
        <v>1.8920946030000001</v>
      </c>
      <c r="I749" s="75">
        <v>1.7549214099999999</v>
      </c>
      <c r="J749" s="113" t="s">
        <v>2883</v>
      </c>
      <c r="K749" s="113" t="s">
        <v>1476</v>
      </c>
      <c r="L749" s="113" t="s">
        <v>2774</v>
      </c>
      <c r="M749" s="113" t="s">
        <v>2908</v>
      </c>
      <c r="N749" s="113" t="s">
        <v>1968</v>
      </c>
      <c r="O749" s="44">
        <v>0</v>
      </c>
    </row>
    <row r="750" spans="1:15" ht="13" customHeight="1" x14ac:dyDescent="0.15">
      <c r="A750" s="394">
        <v>749</v>
      </c>
      <c r="B750" s="395">
        <v>24</v>
      </c>
      <c r="C750" s="395">
        <v>31</v>
      </c>
      <c r="D750" s="113" t="s">
        <v>2880</v>
      </c>
      <c r="E750" s="113" t="s">
        <v>1974</v>
      </c>
      <c r="F750" s="75">
        <v>70</v>
      </c>
      <c r="G750" s="75">
        <v>320.005</v>
      </c>
      <c r="H750" s="75">
        <v>1.8450980400000001</v>
      </c>
      <c r="I750" s="75">
        <v>2.5051567640000001</v>
      </c>
      <c r="J750" s="113" t="s">
        <v>2883</v>
      </c>
      <c r="K750" s="113" t="s">
        <v>1476</v>
      </c>
      <c r="L750" s="113" t="s">
        <v>2774</v>
      </c>
      <c r="M750" s="113" t="s">
        <v>2908</v>
      </c>
      <c r="N750" s="113" t="s">
        <v>1973</v>
      </c>
      <c r="O750" s="44">
        <v>0</v>
      </c>
    </row>
    <row r="751" spans="1:15" ht="13" customHeight="1" x14ac:dyDescent="0.15">
      <c r="A751" s="394">
        <v>750</v>
      </c>
      <c r="B751" s="395">
        <v>24</v>
      </c>
      <c r="C751" s="395">
        <v>31</v>
      </c>
      <c r="D751" s="113" t="s">
        <v>2880</v>
      </c>
      <c r="E751" s="113" t="s">
        <v>1975</v>
      </c>
      <c r="F751" s="75">
        <v>53.25</v>
      </c>
      <c r="G751" s="75">
        <v>280.83993600000002</v>
      </c>
      <c r="H751" s="75">
        <v>1.7263196119999999</v>
      </c>
      <c r="I751" s="75">
        <v>2.4484588650000001</v>
      </c>
      <c r="J751" s="113" t="s">
        <v>2883</v>
      </c>
      <c r="K751" s="113" t="s">
        <v>1476</v>
      </c>
      <c r="L751" s="113" t="s">
        <v>2774</v>
      </c>
      <c r="M751" s="113" t="s">
        <v>2908</v>
      </c>
      <c r="N751" s="113" t="s">
        <v>1973</v>
      </c>
      <c r="O751" s="44">
        <v>0</v>
      </c>
    </row>
    <row r="752" spans="1:15" ht="13" customHeight="1" x14ac:dyDescent="0.15">
      <c r="A752" s="394">
        <v>751</v>
      </c>
      <c r="B752" s="395">
        <v>24</v>
      </c>
      <c r="C752" s="395">
        <v>31</v>
      </c>
      <c r="D752" s="113" t="s">
        <v>2880</v>
      </c>
      <c r="E752" s="113" t="s">
        <v>1793</v>
      </c>
      <c r="F752" s="75">
        <v>900</v>
      </c>
      <c r="G752" s="75">
        <v>3434.3654959999999</v>
      </c>
      <c r="H752" s="75">
        <v>2.9542425090000002</v>
      </c>
      <c r="I752" s="75">
        <v>3.535846512</v>
      </c>
      <c r="J752" s="113" t="s">
        <v>2883</v>
      </c>
      <c r="K752" s="113" t="s">
        <v>1476</v>
      </c>
      <c r="L752" s="113" t="s">
        <v>2774</v>
      </c>
      <c r="M752" s="113" t="s">
        <v>2908</v>
      </c>
      <c r="N752" s="113" t="s">
        <v>1976</v>
      </c>
      <c r="O752" s="44">
        <v>0</v>
      </c>
    </row>
    <row r="753" spans="1:16" ht="13" customHeight="1" x14ac:dyDescent="0.15">
      <c r="A753" s="394">
        <v>752</v>
      </c>
      <c r="B753" s="395">
        <v>24</v>
      </c>
      <c r="C753" s="395">
        <v>31</v>
      </c>
      <c r="D753" s="113" t="s">
        <v>2880</v>
      </c>
      <c r="E753" s="113" t="s">
        <v>1795</v>
      </c>
      <c r="F753" s="75">
        <v>105</v>
      </c>
      <c r="G753" s="75">
        <v>738.83105769999997</v>
      </c>
      <c r="H753" s="75">
        <v>2.021189299</v>
      </c>
      <c r="I753" s="75">
        <v>2.868545143</v>
      </c>
      <c r="J753" s="113" t="s">
        <v>2883</v>
      </c>
      <c r="K753" s="113" t="s">
        <v>1476</v>
      </c>
      <c r="L753" s="113" t="s">
        <v>2774</v>
      </c>
      <c r="M753" s="113" t="s">
        <v>2908</v>
      </c>
      <c r="N753" s="113" t="s">
        <v>1794</v>
      </c>
      <c r="O753" s="44">
        <v>0</v>
      </c>
    </row>
    <row r="754" spans="1:16" ht="13" customHeight="1" x14ac:dyDescent="0.15">
      <c r="A754" s="394">
        <v>753</v>
      </c>
      <c r="B754" s="395">
        <v>24</v>
      </c>
      <c r="C754" s="395">
        <v>31</v>
      </c>
      <c r="D754" s="113" t="s">
        <v>2880</v>
      </c>
      <c r="E754" s="113" t="s">
        <v>2007</v>
      </c>
      <c r="F754" s="75">
        <v>88.5</v>
      </c>
      <c r="G754" s="75">
        <v>168.15</v>
      </c>
      <c r="H754" s="75">
        <v>1.9469432710000001</v>
      </c>
      <c r="I754" s="75">
        <v>2.2256968719999999</v>
      </c>
      <c r="J754" s="113" t="s">
        <v>2776</v>
      </c>
      <c r="K754" s="113" t="s">
        <v>1476</v>
      </c>
      <c r="L754" s="113" t="s">
        <v>2774</v>
      </c>
      <c r="M754" s="113" t="s">
        <v>2442</v>
      </c>
      <c r="N754" s="113" t="s">
        <v>1986</v>
      </c>
      <c r="O754" s="44">
        <v>0</v>
      </c>
    </row>
    <row r="755" spans="1:16" ht="13" customHeight="1" x14ac:dyDescent="0.15">
      <c r="A755" s="394">
        <v>754</v>
      </c>
      <c r="B755" s="395">
        <v>24</v>
      </c>
      <c r="C755" s="395">
        <v>31</v>
      </c>
      <c r="D755" s="113" t="s">
        <v>2880</v>
      </c>
      <c r="E755" s="113" t="s">
        <v>2008</v>
      </c>
      <c r="F755" s="75">
        <v>120</v>
      </c>
      <c r="G755" s="75">
        <v>207.6</v>
      </c>
      <c r="H755" s="75">
        <v>2.0791812460000001</v>
      </c>
      <c r="I755" s="75">
        <v>2.3172273489999999</v>
      </c>
      <c r="J755" s="113" t="s">
        <v>2776</v>
      </c>
      <c r="K755" s="113" t="s">
        <v>1476</v>
      </c>
      <c r="L755" s="113" t="s">
        <v>2774</v>
      </c>
      <c r="M755" s="113" t="s">
        <v>2442</v>
      </c>
      <c r="N755" s="113" t="s">
        <v>1986</v>
      </c>
      <c r="O755" s="44">
        <v>0</v>
      </c>
    </row>
    <row r="756" spans="1:16" ht="13" customHeight="1" x14ac:dyDescent="0.15">
      <c r="A756" s="394">
        <v>755</v>
      </c>
      <c r="B756" s="395">
        <v>24</v>
      </c>
      <c r="C756" s="395">
        <v>31</v>
      </c>
      <c r="D756" s="113" t="s">
        <v>2880</v>
      </c>
      <c r="E756" s="113" t="s">
        <v>2009</v>
      </c>
      <c r="F756" s="75">
        <v>35.299999999999997</v>
      </c>
      <c r="G756" s="75">
        <v>121.09337499999999</v>
      </c>
      <c r="H756" s="75">
        <v>1.5477747049999999</v>
      </c>
      <c r="I756" s="75">
        <v>2.0831203839999999</v>
      </c>
      <c r="J756" s="113" t="s">
        <v>2883</v>
      </c>
      <c r="K756" s="113" t="s">
        <v>1476</v>
      </c>
      <c r="L756" s="113" t="s">
        <v>2774</v>
      </c>
      <c r="M756" s="113" t="s">
        <v>2908</v>
      </c>
      <c r="N756" s="113" t="s">
        <v>2726</v>
      </c>
      <c r="O756" s="44">
        <v>0</v>
      </c>
    </row>
    <row r="757" spans="1:16" ht="13" customHeight="1" x14ac:dyDescent="0.15">
      <c r="A757" s="394">
        <v>756</v>
      </c>
      <c r="B757" s="395">
        <v>24</v>
      </c>
      <c r="C757" s="395">
        <v>31</v>
      </c>
      <c r="D757" s="113" t="s">
        <v>2880</v>
      </c>
      <c r="E757" s="113" t="s">
        <v>2010</v>
      </c>
      <c r="F757" s="75">
        <v>33.5</v>
      </c>
      <c r="G757" s="75">
        <v>6.7</v>
      </c>
      <c r="H757" s="75">
        <v>1.525044807</v>
      </c>
      <c r="I757" s="75">
        <v>0.82607480300000002</v>
      </c>
      <c r="J757" s="113" t="s">
        <v>2776</v>
      </c>
      <c r="K757" s="113" t="s">
        <v>1476</v>
      </c>
      <c r="L757" s="113" t="s">
        <v>2774</v>
      </c>
      <c r="M757" s="113" t="s">
        <v>2908</v>
      </c>
      <c r="N757" s="113" t="s">
        <v>2726</v>
      </c>
      <c r="O757" s="44">
        <v>0</v>
      </c>
    </row>
    <row r="758" spans="1:16" ht="13" customHeight="1" x14ac:dyDescent="0.15">
      <c r="A758" s="394">
        <v>757</v>
      </c>
      <c r="B758" s="395">
        <v>24</v>
      </c>
      <c r="C758" s="395">
        <v>31</v>
      </c>
      <c r="D758" s="113" t="s">
        <v>2880</v>
      </c>
      <c r="E758" s="113" t="s">
        <v>2011</v>
      </c>
      <c r="F758" s="75">
        <v>51.6</v>
      </c>
      <c r="G758" s="75">
        <v>298</v>
      </c>
      <c r="H758" s="75">
        <v>1.712649702</v>
      </c>
      <c r="I758" s="75">
        <v>2.4742162639999998</v>
      </c>
      <c r="J758" s="113" t="s">
        <v>2883</v>
      </c>
      <c r="K758" s="113" t="s">
        <v>1476</v>
      </c>
      <c r="L758" s="113" t="s">
        <v>2774</v>
      </c>
      <c r="M758" s="113" t="s">
        <v>2908</v>
      </c>
      <c r="N758" s="113" t="s">
        <v>2726</v>
      </c>
      <c r="O758" s="44">
        <v>0</v>
      </c>
    </row>
    <row r="759" spans="1:16" ht="13" customHeight="1" x14ac:dyDescent="0.15">
      <c r="A759" s="394">
        <v>758</v>
      </c>
      <c r="B759" s="395">
        <v>24</v>
      </c>
      <c r="C759" s="395">
        <v>31</v>
      </c>
      <c r="D759" s="113" t="s">
        <v>2880</v>
      </c>
      <c r="E759" s="113" t="s">
        <v>2012</v>
      </c>
      <c r="F759" s="75">
        <v>42.5</v>
      </c>
      <c r="G759" s="75">
        <v>253.47472200000001</v>
      </c>
      <c r="H759" s="75">
        <v>1.6283889300000001</v>
      </c>
      <c r="I759" s="75">
        <v>2.403934655</v>
      </c>
      <c r="J759" s="113" t="s">
        <v>2883</v>
      </c>
      <c r="K759" s="113" t="s">
        <v>1476</v>
      </c>
      <c r="L759" s="113" t="s">
        <v>2774</v>
      </c>
      <c r="M759" s="113" t="s">
        <v>2908</v>
      </c>
      <c r="N759" s="113" t="s">
        <v>2726</v>
      </c>
      <c r="O759" s="44">
        <v>0</v>
      </c>
    </row>
    <row r="760" spans="1:16" ht="13" customHeight="1" x14ac:dyDescent="0.15">
      <c r="A760" s="394">
        <v>759</v>
      </c>
      <c r="B760" s="395">
        <v>24</v>
      </c>
      <c r="C760" s="395">
        <v>31</v>
      </c>
      <c r="D760" s="113" t="s">
        <v>2880</v>
      </c>
      <c r="E760" s="113" t="s">
        <v>2013</v>
      </c>
      <c r="F760" s="75">
        <v>30</v>
      </c>
      <c r="G760" s="75">
        <v>112.785</v>
      </c>
      <c r="H760" s="75">
        <v>1.4771212549999999</v>
      </c>
      <c r="I760" s="75">
        <v>2.0522513440000001</v>
      </c>
      <c r="J760" s="113" t="s">
        <v>2239</v>
      </c>
      <c r="K760" s="113" t="s">
        <v>1476</v>
      </c>
      <c r="L760" s="113" t="s">
        <v>2774</v>
      </c>
      <c r="M760" s="113" t="s">
        <v>2908</v>
      </c>
      <c r="N760" s="113" t="s">
        <v>2726</v>
      </c>
      <c r="O760" s="44">
        <v>0</v>
      </c>
      <c r="P760" s="113" t="s">
        <v>2731</v>
      </c>
    </row>
    <row r="761" spans="1:16" ht="13" customHeight="1" x14ac:dyDescent="0.15">
      <c r="A761" s="394">
        <v>760</v>
      </c>
      <c r="B761" s="395">
        <v>24</v>
      </c>
      <c r="C761" s="395">
        <v>31</v>
      </c>
      <c r="D761" s="113" t="s">
        <v>2880</v>
      </c>
      <c r="E761" s="113" t="s">
        <v>2014</v>
      </c>
      <c r="F761" s="75">
        <v>28</v>
      </c>
      <c r="G761" s="75">
        <v>76.189353330000003</v>
      </c>
      <c r="H761" s="75">
        <v>1.4471580310000001</v>
      </c>
      <c r="I761" s="75">
        <v>1.8818942869999999</v>
      </c>
      <c r="J761" s="113" t="s">
        <v>2883</v>
      </c>
      <c r="K761" s="113" t="s">
        <v>1476</v>
      </c>
      <c r="L761" s="113" t="s">
        <v>2774</v>
      </c>
      <c r="M761" s="113" t="s">
        <v>2908</v>
      </c>
      <c r="N761" s="113" t="s">
        <v>2726</v>
      </c>
      <c r="O761" s="44">
        <v>0</v>
      </c>
    </row>
    <row r="762" spans="1:16" ht="13" customHeight="1" x14ac:dyDescent="0.15">
      <c r="A762" s="394">
        <v>761</v>
      </c>
      <c r="B762" s="395">
        <v>24</v>
      </c>
      <c r="C762" s="395">
        <v>31</v>
      </c>
      <c r="D762" s="113" t="s">
        <v>2880</v>
      </c>
      <c r="E762" s="113" t="s">
        <v>2015</v>
      </c>
      <c r="F762" s="75">
        <v>106.2</v>
      </c>
      <c r="G762" s="75">
        <v>360.64400000000001</v>
      </c>
      <c r="H762" s="75">
        <v>2.026124517</v>
      </c>
      <c r="I762" s="75">
        <v>2.5570787109999999</v>
      </c>
      <c r="J762" s="113" t="s">
        <v>2883</v>
      </c>
      <c r="K762" s="113" t="s">
        <v>1476</v>
      </c>
      <c r="L762" s="113" t="s">
        <v>2774</v>
      </c>
      <c r="M762" s="113" t="s">
        <v>2908</v>
      </c>
      <c r="N762" s="113" t="s">
        <v>2726</v>
      </c>
      <c r="O762" s="44">
        <v>0</v>
      </c>
    </row>
    <row r="763" spans="1:16" ht="13" customHeight="1" x14ac:dyDescent="0.15">
      <c r="A763" s="394">
        <v>762</v>
      </c>
      <c r="B763" s="395">
        <v>24</v>
      </c>
      <c r="C763" s="395">
        <v>31</v>
      </c>
      <c r="D763" s="113" t="s">
        <v>2880</v>
      </c>
      <c r="E763" s="113" t="s">
        <v>2016</v>
      </c>
      <c r="F763" s="75">
        <v>19.5</v>
      </c>
      <c r="G763" s="75">
        <v>101.08351999999999</v>
      </c>
      <c r="H763" s="75">
        <v>1.2900346110000001</v>
      </c>
      <c r="I763" s="75">
        <v>2.0046803569999998</v>
      </c>
      <c r="J763" s="113" t="s">
        <v>2883</v>
      </c>
      <c r="K763" s="113" t="s">
        <v>1476</v>
      </c>
      <c r="L763" s="113" t="s">
        <v>2774</v>
      </c>
      <c r="M763" s="113" t="s">
        <v>2908</v>
      </c>
      <c r="N763" s="113" t="s">
        <v>2726</v>
      </c>
      <c r="O763" s="44">
        <v>0</v>
      </c>
    </row>
    <row r="764" spans="1:16" ht="13" customHeight="1" x14ac:dyDescent="0.15">
      <c r="A764" s="394">
        <v>763</v>
      </c>
      <c r="B764" s="395">
        <v>24</v>
      </c>
      <c r="C764" s="395">
        <v>31</v>
      </c>
      <c r="D764" s="113" t="s">
        <v>2880</v>
      </c>
      <c r="E764" s="113" t="s">
        <v>2017</v>
      </c>
      <c r="F764" s="75">
        <v>53.579665749999997</v>
      </c>
      <c r="G764" s="75">
        <v>331.22949366649999</v>
      </c>
      <c r="H764" s="75">
        <v>1.7290000000000001</v>
      </c>
      <c r="I764" s="75">
        <v>2.5201290007164721</v>
      </c>
      <c r="J764" s="113" t="s">
        <v>1837</v>
      </c>
      <c r="K764" s="113" t="s">
        <v>1476</v>
      </c>
      <c r="L764" s="113" t="s">
        <v>2774</v>
      </c>
      <c r="M764" s="113" t="s">
        <v>2908</v>
      </c>
      <c r="N764" s="113" t="s">
        <v>2726</v>
      </c>
      <c r="O764" s="44">
        <v>0</v>
      </c>
    </row>
    <row r="765" spans="1:16" ht="13" customHeight="1" x14ac:dyDescent="0.15">
      <c r="A765" s="394">
        <v>764</v>
      </c>
      <c r="B765" s="395">
        <v>24</v>
      </c>
      <c r="C765" s="395">
        <v>31</v>
      </c>
      <c r="D765" s="113" t="s">
        <v>2880</v>
      </c>
      <c r="E765" s="113" t="s">
        <v>1856</v>
      </c>
      <c r="F765" s="75">
        <v>7.25</v>
      </c>
      <c r="G765" s="75">
        <v>51.213333329999998</v>
      </c>
      <c r="H765" s="75">
        <v>0.86033800699999996</v>
      </c>
      <c r="I765" s="75">
        <v>1.709383044</v>
      </c>
      <c r="J765" s="113" t="s">
        <v>2883</v>
      </c>
      <c r="K765" s="113" t="s">
        <v>1476</v>
      </c>
      <c r="L765" s="113" t="s">
        <v>2774</v>
      </c>
      <c r="M765" s="113" t="s">
        <v>2908</v>
      </c>
      <c r="N765" s="113" t="s">
        <v>2744</v>
      </c>
      <c r="O765" s="44">
        <v>0</v>
      </c>
    </row>
    <row r="766" spans="1:16" ht="13" customHeight="1" x14ac:dyDescent="0.15">
      <c r="A766" s="394">
        <v>765</v>
      </c>
      <c r="B766" s="395">
        <v>24</v>
      </c>
      <c r="C766" s="395">
        <v>31</v>
      </c>
      <c r="D766" s="113" t="s">
        <v>2880</v>
      </c>
      <c r="E766" s="113" t="s">
        <v>1858</v>
      </c>
      <c r="F766" s="75">
        <v>5300</v>
      </c>
      <c r="G766" s="75">
        <v>16710.385569999999</v>
      </c>
      <c r="H766" s="75">
        <v>3.72427587</v>
      </c>
      <c r="I766" s="75">
        <v>4.2229864709999996</v>
      </c>
      <c r="J766" s="113" t="s">
        <v>2883</v>
      </c>
      <c r="K766" s="113" t="s">
        <v>1476</v>
      </c>
      <c r="L766" s="113" t="s">
        <v>2774</v>
      </c>
      <c r="M766" s="113" t="s">
        <v>1859</v>
      </c>
      <c r="N766" s="113" t="s">
        <v>1857</v>
      </c>
      <c r="O766" s="44">
        <v>0</v>
      </c>
    </row>
    <row r="767" spans="1:16" ht="13" customHeight="1" x14ac:dyDescent="0.15">
      <c r="A767" s="394">
        <v>766</v>
      </c>
      <c r="B767" s="395">
        <v>24</v>
      </c>
      <c r="C767" s="395">
        <v>31</v>
      </c>
      <c r="D767" s="113" t="s">
        <v>2880</v>
      </c>
      <c r="E767" s="113" t="s">
        <v>1861</v>
      </c>
      <c r="F767" s="75">
        <v>21</v>
      </c>
      <c r="G767" s="75">
        <v>29.19</v>
      </c>
      <c r="H767" s="75">
        <v>1.322219295</v>
      </c>
      <c r="I767" s="75">
        <v>1.465234095</v>
      </c>
      <c r="J767" s="113" t="s">
        <v>2794</v>
      </c>
      <c r="K767" s="113" t="s">
        <v>1476</v>
      </c>
      <c r="L767" s="113" t="s">
        <v>2774</v>
      </c>
      <c r="M767" s="113" t="s">
        <v>1862</v>
      </c>
      <c r="N767" s="113" t="s">
        <v>1860</v>
      </c>
      <c r="O767" s="44">
        <v>0</v>
      </c>
    </row>
    <row r="768" spans="1:16" ht="13" customHeight="1" x14ac:dyDescent="0.15">
      <c r="A768" s="394">
        <v>767</v>
      </c>
      <c r="B768" s="395">
        <v>24</v>
      </c>
      <c r="C768" s="395">
        <v>31</v>
      </c>
      <c r="D768" s="113" t="s">
        <v>2880</v>
      </c>
      <c r="E768" s="113" t="s">
        <v>1863</v>
      </c>
      <c r="F768" s="75">
        <v>20</v>
      </c>
      <c r="G768" s="75">
        <v>22.4</v>
      </c>
      <c r="H768" s="75">
        <v>1.301029996</v>
      </c>
      <c r="I768" s="75">
        <v>1.350248018</v>
      </c>
      <c r="J768" s="113" t="s">
        <v>2794</v>
      </c>
      <c r="K768" s="113" t="s">
        <v>1476</v>
      </c>
      <c r="L768" s="113" t="s">
        <v>2774</v>
      </c>
      <c r="M768" s="113" t="s">
        <v>1862</v>
      </c>
      <c r="N768" s="113" t="s">
        <v>1860</v>
      </c>
      <c r="O768" s="44">
        <v>0</v>
      </c>
    </row>
    <row r="769" spans="1:15" ht="13" customHeight="1" x14ac:dyDescent="0.15">
      <c r="A769" s="394">
        <v>768</v>
      </c>
      <c r="B769" s="395">
        <v>24</v>
      </c>
      <c r="C769" s="395">
        <v>31</v>
      </c>
      <c r="D769" s="113" t="s">
        <v>2880</v>
      </c>
      <c r="E769" s="113" t="s">
        <v>1864</v>
      </c>
      <c r="F769" s="75">
        <v>18</v>
      </c>
      <c r="G769" s="75">
        <v>25.56</v>
      </c>
      <c r="H769" s="75">
        <v>1.255272505</v>
      </c>
      <c r="I769" s="75">
        <v>1.407560849</v>
      </c>
      <c r="J769" s="113" t="s">
        <v>2794</v>
      </c>
      <c r="K769" s="113" t="s">
        <v>1476</v>
      </c>
      <c r="L769" s="113" t="s">
        <v>2774</v>
      </c>
      <c r="M769" s="113" t="s">
        <v>1862</v>
      </c>
      <c r="N769" s="113" t="s">
        <v>1860</v>
      </c>
      <c r="O769" s="44">
        <v>0</v>
      </c>
    </row>
    <row r="770" spans="1:15" ht="13" customHeight="1" x14ac:dyDescent="0.15">
      <c r="A770" s="394">
        <v>769</v>
      </c>
      <c r="B770" s="395">
        <v>24</v>
      </c>
      <c r="C770" s="395">
        <v>31</v>
      </c>
      <c r="D770" s="113" t="s">
        <v>2880</v>
      </c>
      <c r="E770" s="113" t="s">
        <v>1866</v>
      </c>
      <c r="F770" s="75">
        <v>910</v>
      </c>
      <c r="G770" s="75">
        <v>946.4</v>
      </c>
      <c r="H770" s="75">
        <v>2.959041392</v>
      </c>
      <c r="I770" s="75">
        <v>2.9760747319999998</v>
      </c>
      <c r="J770" s="113" t="s">
        <v>2764</v>
      </c>
      <c r="K770" s="113" t="s">
        <v>1476</v>
      </c>
      <c r="L770" s="113" t="s">
        <v>2774</v>
      </c>
      <c r="M770" s="113" t="s">
        <v>2625</v>
      </c>
      <c r="N770" s="113" t="s">
        <v>1865</v>
      </c>
      <c r="O770" s="44">
        <v>0</v>
      </c>
    </row>
    <row r="771" spans="1:15" ht="13" customHeight="1" x14ac:dyDescent="0.15">
      <c r="A771" s="394">
        <v>770</v>
      </c>
      <c r="B771" s="395">
        <v>24</v>
      </c>
      <c r="C771" s="395">
        <v>31</v>
      </c>
      <c r="D771" s="113" t="s">
        <v>2880</v>
      </c>
      <c r="E771" s="113" t="s">
        <v>1868</v>
      </c>
      <c r="F771" s="75">
        <v>25</v>
      </c>
      <c r="G771" s="75">
        <v>144.76249999999999</v>
      </c>
      <c r="H771" s="75">
        <v>1.397940009</v>
      </c>
      <c r="I771" s="75">
        <v>2.1606560749999999</v>
      </c>
      <c r="J771" s="113" t="s">
        <v>2883</v>
      </c>
      <c r="K771" s="113" t="s">
        <v>1476</v>
      </c>
      <c r="L771" s="113" t="s">
        <v>2774</v>
      </c>
      <c r="M771" s="113" t="s">
        <v>2908</v>
      </c>
      <c r="N771" s="113" t="s">
        <v>1867</v>
      </c>
      <c r="O771" s="44">
        <v>0</v>
      </c>
    </row>
    <row r="772" spans="1:15" ht="13" customHeight="1" x14ac:dyDescent="0.15">
      <c r="A772" s="394">
        <v>771</v>
      </c>
      <c r="B772" s="395">
        <v>24</v>
      </c>
      <c r="C772" s="395">
        <v>31</v>
      </c>
      <c r="D772" s="113" t="s">
        <v>2880</v>
      </c>
      <c r="E772" s="113" t="s">
        <v>1884</v>
      </c>
      <c r="F772" s="75">
        <v>17.5</v>
      </c>
      <c r="G772" s="75">
        <v>50.225000000000001</v>
      </c>
      <c r="H772" s="75">
        <v>1.2430380489999999</v>
      </c>
      <c r="I772" s="75">
        <v>1.7009199450000001</v>
      </c>
      <c r="J772" s="113" t="s">
        <v>2776</v>
      </c>
      <c r="K772" s="113" t="s">
        <v>1476</v>
      </c>
      <c r="L772" s="113" t="s">
        <v>2774</v>
      </c>
      <c r="M772" s="113" t="s">
        <v>2908</v>
      </c>
      <c r="N772" s="113" t="s">
        <v>1883</v>
      </c>
      <c r="O772" s="44">
        <v>0</v>
      </c>
    </row>
    <row r="773" spans="1:15" ht="13" customHeight="1" x14ac:dyDescent="0.15">
      <c r="A773" s="394">
        <v>772</v>
      </c>
      <c r="B773" s="395">
        <v>24</v>
      </c>
      <c r="C773" s="395">
        <v>31</v>
      </c>
      <c r="D773" s="113" t="s">
        <v>2880</v>
      </c>
      <c r="E773" s="113" t="s">
        <v>1710</v>
      </c>
      <c r="F773" s="75">
        <v>271</v>
      </c>
      <c r="G773" s="75">
        <v>795.8035367</v>
      </c>
      <c r="H773" s="75">
        <v>2.432969291</v>
      </c>
      <c r="I773" s="75">
        <v>2.9008058650000001</v>
      </c>
      <c r="J773" s="113" t="s">
        <v>2883</v>
      </c>
      <c r="K773" s="113" t="s">
        <v>1476</v>
      </c>
      <c r="L773" s="113" t="s">
        <v>2774</v>
      </c>
      <c r="M773" s="113" t="s">
        <v>2908</v>
      </c>
      <c r="N773" s="113" t="s">
        <v>2466</v>
      </c>
      <c r="O773" s="44">
        <v>0</v>
      </c>
    </row>
    <row r="774" spans="1:15" ht="13" customHeight="1" x14ac:dyDescent="0.15">
      <c r="A774" s="394">
        <v>773</v>
      </c>
      <c r="B774" s="395">
        <v>24</v>
      </c>
      <c r="C774" s="395">
        <v>31</v>
      </c>
      <c r="D774" s="113" t="s">
        <v>2880</v>
      </c>
      <c r="E774" s="113" t="s">
        <v>1891</v>
      </c>
      <c r="F774" s="75">
        <v>450</v>
      </c>
      <c r="G774" s="75">
        <v>391.05756939999998</v>
      </c>
      <c r="H774" s="75">
        <v>2.6532125139999998</v>
      </c>
      <c r="I774" s="75">
        <v>2.5922406969999998</v>
      </c>
      <c r="J774" s="113" t="s">
        <v>2883</v>
      </c>
      <c r="K774" s="113" t="s">
        <v>1476</v>
      </c>
      <c r="L774" s="113" t="s">
        <v>2774</v>
      </c>
      <c r="M774" s="113" t="s">
        <v>2908</v>
      </c>
      <c r="N774" s="113" t="s">
        <v>2466</v>
      </c>
      <c r="O774" s="44">
        <v>0</v>
      </c>
    </row>
    <row r="775" spans="1:15" ht="13" customHeight="1" x14ac:dyDescent="0.15">
      <c r="A775" s="394">
        <v>774</v>
      </c>
      <c r="B775" s="395">
        <v>24</v>
      </c>
      <c r="C775" s="395">
        <v>31</v>
      </c>
      <c r="D775" s="113" t="s">
        <v>2880</v>
      </c>
      <c r="E775" s="113" t="s">
        <v>1892</v>
      </c>
      <c r="F775" s="75">
        <v>122</v>
      </c>
      <c r="G775" s="75">
        <v>201.9989167</v>
      </c>
      <c r="H775" s="75">
        <v>2.0863598310000002</v>
      </c>
      <c r="I775" s="75">
        <v>2.3053490399999998</v>
      </c>
      <c r="J775" s="113" t="s">
        <v>2883</v>
      </c>
      <c r="K775" s="113" t="s">
        <v>1476</v>
      </c>
      <c r="L775" s="113" t="s">
        <v>2774</v>
      </c>
      <c r="M775" s="113" t="s">
        <v>2908</v>
      </c>
      <c r="N775" s="113" t="s">
        <v>2466</v>
      </c>
      <c r="O775" s="44">
        <v>0</v>
      </c>
    </row>
    <row r="776" spans="1:15" ht="13" customHeight="1" x14ac:dyDescent="0.15">
      <c r="A776" s="394">
        <v>775</v>
      </c>
      <c r="B776" s="395">
        <v>24</v>
      </c>
      <c r="C776" s="395">
        <v>31</v>
      </c>
      <c r="D776" s="113" t="s">
        <v>2880</v>
      </c>
      <c r="E776" s="113" t="s">
        <v>1893</v>
      </c>
      <c r="F776" s="75">
        <v>202</v>
      </c>
      <c r="G776" s="75">
        <v>163.62</v>
      </c>
      <c r="H776" s="75">
        <v>2.3053513689999998</v>
      </c>
      <c r="I776" s="75">
        <v>2.2138363879999998</v>
      </c>
      <c r="J776" s="113" t="s">
        <v>2776</v>
      </c>
      <c r="K776" s="113" t="s">
        <v>1476</v>
      </c>
      <c r="L776" s="113" t="s">
        <v>2774</v>
      </c>
      <c r="M776" s="113" t="s">
        <v>2908</v>
      </c>
      <c r="N776" s="113" t="s">
        <v>2466</v>
      </c>
      <c r="O776" s="44">
        <v>0</v>
      </c>
    </row>
    <row r="777" spans="1:15" ht="13" customHeight="1" x14ac:dyDescent="0.15">
      <c r="A777" s="394">
        <v>776</v>
      </c>
      <c r="B777" s="395">
        <v>24</v>
      </c>
      <c r="C777" s="395">
        <v>31</v>
      </c>
      <c r="D777" s="113" t="s">
        <v>2880</v>
      </c>
      <c r="E777" s="113" t="s">
        <v>1894</v>
      </c>
      <c r="F777" s="75">
        <v>227</v>
      </c>
      <c r="G777" s="75">
        <v>214.45439999999999</v>
      </c>
      <c r="H777" s="75">
        <v>2.3560258570000001</v>
      </c>
      <c r="I777" s="75">
        <v>2.331334961</v>
      </c>
      <c r="J777" s="113" t="s">
        <v>2883</v>
      </c>
      <c r="K777" s="113" t="s">
        <v>1476</v>
      </c>
      <c r="L777" s="113" t="s">
        <v>2774</v>
      </c>
      <c r="M777" s="113" t="s">
        <v>2908</v>
      </c>
      <c r="N777" s="113" t="s">
        <v>2466</v>
      </c>
      <c r="O777" s="44">
        <v>0</v>
      </c>
    </row>
    <row r="778" spans="1:15" ht="13" customHeight="1" x14ac:dyDescent="0.15">
      <c r="A778" s="394">
        <v>777</v>
      </c>
      <c r="B778" s="395">
        <v>24</v>
      </c>
      <c r="C778" s="395">
        <v>31</v>
      </c>
      <c r="D778" s="113" t="s">
        <v>2880</v>
      </c>
      <c r="E778" s="113" t="s">
        <v>1895</v>
      </c>
      <c r="F778" s="75">
        <v>142</v>
      </c>
      <c r="G778" s="75">
        <v>73.709999999999994</v>
      </c>
      <c r="H778" s="75">
        <v>2.152288344</v>
      </c>
      <c r="I778" s="75">
        <v>1.8675264110000001</v>
      </c>
      <c r="J778" s="113" t="s">
        <v>2883</v>
      </c>
      <c r="K778" s="113" t="s">
        <v>1476</v>
      </c>
      <c r="L778" s="113" t="s">
        <v>2774</v>
      </c>
      <c r="M778" s="113" t="s">
        <v>2908</v>
      </c>
      <c r="N778" s="113" t="s">
        <v>2466</v>
      </c>
      <c r="O778" s="44">
        <v>0</v>
      </c>
    </row>
    <row r="779" spans="1:15" ht="13" customHeight="1" x14ac:dyDescent="0.15">
      <c r="A779" s="394">
        <v>778</v>
      </c>
      <c r="B779" s="395">
        <v>24</v>
      </c>
      <c r="C779" s="395">
        <v>31</v>
      </c>
      <c r="D779" s="113" t="s">
        <v>2880</v>
      </c>
      <c r="E779" s="113" t="s">
        <v>1928</v>
      </c>
      <c r="F779" s="75">
        <v>53.5</v>
      </c>
      <c r="G779" s="75">
        <v>59.92</v>
      </c>
      <c r="H779" s="75">
        <v>1.7283537819999999</v>
      </c>
      <c r="I779" s="75">
        <v>1.777571805</v>
      </c>
      <c r="J779" s="113" t="s">
        <v>2776</v>
      </c>
      <c r="K779" s="113" t="s">
        <v>1476</v>
      </c>
      <c r="L779" s="113" t="s">
        <v>2774</v>
      </c>
      <c r="M779" s="113" t="s">
        <v>2908</v>
      </c>
      <c r="N779" s="113" t="s">
        <v>1927</v>
      </c>
      <c r="O779" s="44">
        <v>0</v>
      </c>
    </row>
    <row r="780" spans="1:15" ht="13" customHeight="1" x14ac:dyDescent="0.15">
      <c r="A780" s="394">
        <v>779</v>
      </c>
      <c r="B780" s="395">
        <v>24</v>
      </c>
      <c r="C780" s="395">
        <v>31</v>
      </c>
      <c r="D780" s="113" t="s">
        <v>2880</v>
      </c>
      <c r="E780" s="113" t="s">
        <v>1590</v>
      </c>
      <c r="F780" s="75">
        <v>33</v>
      </c>
      <c r="G780" s="75">
        <v>72.930000000000007</v>
      </c>
      <c r="H780" s="75">
        <v>1.5185139400000001</v>
      </c>
      <c r="I780" s="75">
        <v>1.8629062139999999</v>
      </c>
      <c r="J780" s="113" t="s">
        <v>2776</v>
      </c>
      <c r="K780" s="113" t="s">
        <v>1476</v>
      </c>
      <c r="L780" s="113" t="s">
        <v>2774</v>
      </c>
      <c r="M780" s="113" t="s">
        <v>2908</v>
      </c>
      <c r="N780" s="113" t="s">
        <v>1589</v>
      </c>
      <c r="O780" s="44">
        <v>0</v>
      </c>
    </row>
    <row r="781" spans="1:15" ht="13" customHeight="1" x14ac:dyDescent="0.15">
      <c r="A781" s="394">
        <v>780</v>
      </c>
      <c r="B781" s="395">
        <v>24</v>
      </c>
      <c r="C781" s="395">
        <v>31</v>
      </c>
      <c r="D781" s="113" t="s">
        <v>2880</v>
      </c>
      <c r="E781" s="113" t="s">
        <v>1591</v>
      </c>
      <c r="F781" s="75">
        <v>66</v>
      </c>
      <c r="G781" s="75">
        <v>119.46</v>
      </c>
      <c r="H781" s="75">
        <v>1.8195439360000001</v>
      </c>
      <c r="I781" s="75">
        <v>2.0772225099999999</v>
      </c>
      <c r="J781" s="113" t="s">
        <v>2776</v>
      </c>
      <c r="K781" s="113" t="s">
        <v>1476</v>
      </c>
      <c r="L781" s="113" t="s">
        <v>2774</v>
      </c>
      <c r="M781" s="113" t="s">
        <v>2908</v>
      </c>
      <c r="N781" s="113" t="s">
        <v>1589</v>
      </c>
      <c r="O781" s="44">
        <v>0</v>
      </c>
    </row>
    <row r="782" spans="1:15" ht="13" customHeight="1" x14ac:dyDescent="0.15">
      <c r="A782" s="394">
        <v>781</v>
      </c>
      <c r="B782" s="395">
        <v>24</v>
      </c>
      <c r="C782" s="395">
        <v>31</v>
      </c>
      <c r="D782" s="113" t="s">
        <v>2880</v>
      </c>
      <c r="E782" s="113" t="s">
        <v>1593</v>
      </c>
      <c r="F782" s="75">
        <v>13.5</v>
      </c>
      <c r="G782" s="75">
        <v>54.405000000000001</v>
      </c>
      <c r="H782" s="75">
        <v>1.1303337680000001</v>
      </c>
      <c r="I782" s="75">
        <v>1.7356388149999999</v>
      </c>
      <c r="J782" s="113" t="s">
        <v>2776</v>
      </c>
      <c r="K782" s="113" t="s">
        <v>1476</v>
      </c>
      <c r="L782" s="113" t="s">
        <v>2774</v>
      </c>
      <c r="M782" s="113" t="s">
        <v>2908</v>
      </c>
      <c r="N782" s="113" t="s">
        <v>1592</v>
      </c>
      <c r="O782" s="44">
        <v>0</v>
      </c>
    </row>
    <row r="783" spans="1:15" ht="13" customHeight="1" x14ac:dyDescent="0.15">
      <c r="A783" s="394">
        <v>782</v>
      </c>
      <c r="B783" s="395">
        <v>24</v>
      </c>
      <c r="C783" s="395">
        <v>31</v>
      </c>
      <c r="D783" s="113" t="s">
        <v>2880</v>
      </c>
      <c r="E783" s="113" t="s">
        <v>1594</v>
      </c>
      <c r="F783" s="75">
        <v>15</v>
      </c>
      <c r="G783" s="75">
        <v>58.5</v>
      </c>
      <c r="H783" s="75">
        <v>1.1760912590000001</v>
      </c>
      <c r="I783" s="75">
        <v>1.767155866</v>
      </c>
      <c r="J783" s="113" t="s">
        <v>2776</v>
      </c>
      <c r="K783" s="113" t="s">
        <v>1476</v>
      </c>
      <c r="L783" s="113" t="s">
        <v>2774</v>
      </c>
      <c r="M783" s="113" t="s">
        <v>2908</v>
      </c>
      <c r="N783" s="113" t="s">
        <v>1592</v>
      </c>
      <c r="O783" s="44">
        <v>0</v>
      </c>
    </row>
    <row r="784" spans="1:15" ht="13" customHeight="1" x14ac:dyDescent="0.15">
      <c r="A784" s="394">
        <v>783</v>
      </c>
      <c r="B784" s="395">
        <v>24</v>
      </c>
      <c r="C784" s="395">
        <v>31</v>
      </c>
      <c r="D784" s="113" t="s">
        <v>2880</v>
      </c>
      <c r="E784" s="113" t="s">
        <v>1771</v>
      </c>
      <c r="F784" s="75">
        <v>348.5</v>
      </c>
      <c r="G784" s="75">
        <v>407.745</v>
      </c>
      <c r="H784" s="75">
        <v>2.5422027819999999</v>
      </c>
      <c r="I784" s="75">
        <v>2.6103886439999999</v>
      </c>
      <c r="J784" s="113" t="s">
        <v>2776</v>
      </c>
      <c r="K784" s="113" t="s">
        <v>1476</v>
      </c>
      <c r="L784" s="113" t="s">
        <v>2774</v>
      </c>
      <c r="M784" s="113" t="s">
        <v>1939</v>
      </c>
      <c r="N784" s="113" t="s">
        <v>1770</v>
      </c>
      <c r="O784" s="44">
        <v>0</v>
      </c>
    </row>
    <row r="785" spans="1:15" ht="13" customHeight="1" x14ac:dyDescent="0.15">
      <c r="A785" s="394">
        <v>784</v>
      </c>
      <c r="B785" s="395">
        <v>24</v>
      </c>
      <c r="C785" s="395">
        <v>31</v>
      </c>
      <c r="D785" s="113" t="s">
        <v>2880</v>
      </c>
      <c r="E785" s="113" t="s">
        <v>1772</v>
      </c>
      <c r="F785" s="75">
        <v>831</v>
      </c>
      <c r="G785" s="75">
        <v>531.84</v>
      </c>
      <c r="H785" s="75">
        <v>2.9196010239999999</v>
      </c>
      <c r="I785" s="75">
        <v>2.7257809979999998</v>
      </c>
      <c r="J785" s="113" t="s">
        <v>2776</v>
      </c>
      <c r="K785" s="113" t="s">
        <v>1476</v>
      </c>
      <c r="L785" s="113" t="s">
        <v>2774</v>
      </c>
      <c r="M785" s="113" t="s">
        <v>1939</v>
      </c>
      <c r="N785" s="113" t="s">
        <v>1770</v>
      </c>
      <c r="O785" s="44">
        <v>0</v>
      </c>
    </row>
    <row r="786" spans="1:15" ht="13" customHeight="1" x14ac:dyDescent="0.15">
      <c r="A786" s="394">
        <v>785</v>
      </c>
      <c r="B786" s="395">
        <v>24</v>
      </c>
      <c r="C786" s="395">
        <v>31</v>
      </c>
      <c r="D786" s="113" t="s">
        <v>2880</v>
      </c>
      <c r="E786" s="113" t="s">
        <v>1773</v>
      </c>
      <c r="F786" s="75">
        <v>382</v>
      </c>
      <c r="G786" s="75">
        <v>435.48</v>
      </c>
      <c r="H786" s="75">
        <v>2.5820633630000001</v>
      </c>
      <c r="I786" s="75">
        <v>2.6389682140000001</v>
      </c>
      <c r="J786" s="113" t="s">
        <v>2776</v>
      </c>
      <c r="K786" s="113" t="s">
        <v>1476</v>
      </c>
      <c r="L786" s="113" t="s">
        <v>2774</v>
      </c>
      <c r="M786" s="113" t="s">
        <v>1939</v>
      </c>
      <c r="N786" s="113" t="s">
        <v>1770</v>
      </c>
      <c r="O786" s="44">
        <v>0</v>
      </c>
    </row>
    <row r="787" spans="1:15" ht="13" customHeight="1" x14ac:dyDescent="0.15">
      <c r="A787" s="394">
        <v>786</v>
      </c>
      <c r="B787" s="395">
        <v>24</v>
      </c>
      <c r="C787" s="395">
        <v>31</v>
      </c>
      <c r="D787" s="113" t="s">
        <v>2880</v>
      </c>
      <c r="E787" s="113" t="s">
        <v>1785</v>
      </c>
      <c r="F787" s="75">
        <v>96</v>
      </c>
      <c r="G787" s="75">
        <v>155.52000000000001</v>
      </c>
      <c r="H787" s="75">
        <v>1.9822712330000001</v>
      </c>
      <c r="I787" s="75">
        <v>2.1917862480000001</v>
      </c>
      <c r="J787" s="113" t="s">
        <v>2776</v>
      </c>
      <c r="K787" s="113" t="s">
        <v>1476</v>
      </c>
      <c r="L787" s="113" t="s">
        <v>2774</v>
      </c>
      <c r="M787" s="113" t="s">
        <v>2908</v>
      </c>
      <c r="N787" s="113" t="s">
        <v>1781</v>
      </c>
      <c r="O787" s="44">
        <v>0</v>
      </c>
    </row>
    <row r="788" spans="1:15" ht="13" customHeight="1" x14ac:dyDescent="0.15">
      <c r="A788" s="394">
        <v>787</v>
      </c>
      <c r="B788" s="395">
        <v>24</v>
      </c>
      <c r="C788" s="395">
        <v>31</v>
      </c>
      <c r="D788" s="113" t="s">
        <v>2880</v>
      </c>
      <c r="E788" s="113" t="s">
        <v>1786</v>
      </c>
      <c r="F788" s="75">
        <v>87</v>
      </c>
      <c r="G788" s="75">
        <v>164.43</v>
      </c>
      <c r="H788" s="75">
        <v>1.9395192530000001</v>
      </c>
      <c r="I788" s="75">
        <v>2.215981057</v>
      </c>
      <c r="J788" s="113" t="s">
        <v>2776</v>
      </c>
      <c r="K788" s="113" t="s">
        <v>1476</v>
      </c>
      <c r="L788" s="113" t="s">
        <v>2774</v>
      </c>
      <c r="M788" s="113" t="s">
        <v>2908</v>
      </c>
      <c r="N788" s="113" t="s">
        <v>1781</v>
      </c>
      <c r="O788" s="44">
        <v>0</v>
      </c>
    </row>
    <row r="789" spans="1:15" ht="13" customHeight="1" x14ac:dyDescent="0.15">
      <c r="A789" s="394">
        <v>788</v>
      </c>
      <c r="B789" s="395">
        <v>24</v>
      </c>
      <c r="C789" s="395">
        <v>31</v>
      </c>
      <c r="D789" s="113" t="s">
        <v>2880</v>
      </c>
      <c r="E789" s="113" t="s">
        <v>1787</v>
      </c>
      <c r="F789" s="75">
        <v>33</v>
      </c>
      <c r="G789" s="75">
        <v>72.930000000000007</v>
      </c>
      <c r="H789" s="75">
        <v>1.5185139400000001</v>
      </c>
      <c r="I789" s="75">
        <v>1.8629062139999999</v>
      </c>
      <c r="J789" s="113" t="s">
        <v>2776</v>
      </c>
      <c r="K789" s="113" t="s">
        <v>1476</v>
      </c>
      <c r="L789" s="113" t="s">
        <v>2774</v>
      </c>
      <c r="M789" s="113" t="s">
        <v>2908</v>
      </c>
      <c r="N789" s="113" t="s">
        <v>1781</v>
      </c>
      <c r="O789" s="44">
        <v>0</v>
      </c>
    </row>
    <row r="790" spans="1:15" ht="13" customHeight="1" x14ac:dyDescent="0.15">
      <c r="A790" s="394">
        <v>789</v>
      </c>
      <c r="B790" s="395">
        <v>24</v>
      </c>
      <c r="C790" s="395">
        <v>31</v>
      </c>
      <c r="D790" s="113" t="s">
        <v>2880</v>
      </c>
      <c r="E790" s="113" t="s">
        <v>1788</v>
      </c>
      <c r="F790" s="75">
        <v>57</v>
      </c>
      <c r="G790" s="75">
        <v>106.02</v>
      </c>
      <c r="H790" s="75">
        <v>1.7558748559999999</v>
      </c>
      <c r="I790" s="75">
        <v>2.0253877999999998</v>
      </c>
      <c r="J790" s="113" t="s">
        <v>2776</v>
      </c>
      <c r="K790" s="113" t="s">
        <v>1476</v>
      </c>
      <c r="L790" s="113" t="s">
        <v>2774</v>
      </c>
      <c r="M790" s="113" t="s">
        <v>2908</v>
      </c>
      <c r="N790" s="113" t="s">
        <v>1781</v>
      </c>
      <c r="O790" s="44">
        <v>0</v>
      </c>
    </row>
    <row r="791" spans="1:15" ht="13" customHeight="1" x14ac:dyDescent="0.15">
      <c r="A791" s="394">
        <v>790</v>
      </c>
      <c r="B791" s="395">
        <v>24</v>
      </c>
      <c r="C791" s="395">
        <v>31</v>
      </c>
      <c r="D791" s="113" t="s">
        <v>2880</v>
      </c>
      <c r="E791" s="113" t="s">
        <v>1789</v>
      </c>
      <c r="F791" s="75">
        <v>62.5</v>
      </c>
      <c r="G791" s="75">
        <v>148.125</v>
      </c>
      <c r="H791" s="75">
        <v>1.795880017</v>
      </c>
      <c r="I791" s="75">
        <v>2.1706283630000001</v>
      </c>
      <c r="J791" s="113" t="s">
        <v>2776</v>
      </c>
      <c r="K791" s="113" t="s">
        <v>1476</v>
      </c>
      <c r="L791" s="113" t="s">
        <v>2774</v>
      </c>
      <c r="M791" s="113" t="s">
        <v>2908</v>
      </c>
      <c r="N791" s="113" t="s">
        <v>1781</v>
      </c>
      <c r="O791" s="44">
        <v>0</v>
      </c>
    </row>
    <row r="792" spans="1:15" ht="13" customHeight="1" x14ac:dyDescent="0.15">
      <c r="A792" s="394">
        <v>791</v>
      </c>
      <c r="B792" s="395">
        <v>24</v>
      </c>
      <c r="C792" s="395">
        <v>31</v>
      </c>
      <c r="D792" s="113" t="s">
        <v>2880</v>
      </c>
      <c r="E792" s="113" t="s">
        <v>1791</v>
      </c>
      <c r="F792" s="75">
        <v>46</v>
      </c>
      <c r="G792" s="75">
        <v>105.34</v>
      </c>
      <c r="H792" s="75">
        <v>1.662757832</v>
      </c>
      <c r="I792" s="75">
        <v>2.0225933139999999</v>
      </c>
      <c r="J792" s="113" t="s">
        <v>2776</v>
      </c>
      <c r="K792" s="113" t="s">
        <v>1476</v>
      </c>
      <c r="L792" s="113" t="s">
        <v>2774</v>
      </c>
      <c r="M792" s="113" t="s">
        <v>2908</v>
      </c>
      <c r="N792" s="113" t="s">
        <v>1781</v>
      </c>
      <c r="O792" s="44">
        <v>0</v>
      </c>
    </row>
    <row r="793" spans="1:15" ht="13" customHeight="1" x14ac:dyDescent="0.15">
      <c r="A793" s="394">
        <v>792</v>
      </c>
      <c r="B793" s="395">
        <v>24</v>
      </c>
      <c r="C793" s="395">
        <v>31</v>
      </c>
      <c r="D793" s="113" t="s">
        <v>2880</v>
      </c>
      <c r="E793" s="113" t="s">
        <v>1792</v>
      </c>
      <c r="F793" s="75">
        <v>62.5</v>
      </c>
      <c r="G793" s="75">
        <v>431.56666669999998</v>
      </c>
      <c r="H793" s="75">
        <v>1.795880017</v>
      </c>
      <c r="I793" s="75">
        <v>2.6350478929999999</v>
      </c>
      <c r="J793" s="113" t="s">
        <v>2883</v>
      </c>
      <c r="K793" s="113" t="s">
        <v>1476</v>
      </c>
      <c r="L793" s="113" t="s">
        <v>2774</v>
      </c>
      <c r="M793" s="113" t="s">
        <v>2908</v>
      </c>
      <c r="N793" s="113" t="s">
        <v>1781</v>
      </c>
      <c r="O793" s="44">
        <v>0</v>
      </c>
    </row>
    <row r="794" spans="1:15" ht="13" customHeight="1" x14ac:dyDescent="0.15">
      <c r="A794" s="394">
        <v>793</v>
      </c>
      <c r="B794" s="395">
        <v>24</v>
      </c>
      <c r="C794" s="395">
        <v>31</v>
      </c>
      <c r="D794" s="113" t="s">
        <v>2880</v>
      </c>
      <c r="E794" s="113" t="s">
        <v>1790</v>
      </c>
      <c r="F794" s="75">
        <v>43.5</v>
      </c>
      <c r="G794" s="75">
        <v>105.705</v>
      </c>
      <c r="H794" s="75">
        <v>1.638489257</v>
      </c>
      <c r="I794" s="75">
        <v>2.0240955309999999</v>
      </c>
      <c r="J794" s="113" t="s">
        <v>2776</v>
      </c>
      <c r="K794" s="113" t="s">
        <v>1476</v>
      </c>
      <c r="L794" s="113" t="s">
        <v>2774</v>
      </c>
      <c r="M794" s="113" t="s">
        <v>2908</v>
      </c>
      <c r="N794" s="113" t="s">
        <v>1781</v>
      </c>
      <c r="O794" s="44">
        <v>0</v>
      </c>
    </row>
    <row r="795" spans="1:15" ht="13" customHeight="1" x14ac:dyDescent="0.15">
      <c r="A795" s="394">
        <v>794</v>
      </c>
      <c r="B795" s="395">
        <v>24</v>
      </c>
      <c r="C795" s="395">
        <v>31</v>
      </c>
      <c r="D795" s="113" t="s">
        <v>2880</v>
      </c>
      <c r="E795" s="113" t="s">
        <v>1629</v>
      </c>
      <c r="F795" s="75">
        <v>60.5</v>
      </c>
      <c r="G795" s="75">
        <v>148.22499999999999</v>
      </c>
      <c r="H795" s="75">
        <v>1.7817553749999999</v>
      </c>
      <c r="I795" s="75">
        <v>2.1709214590000001</v>
      </c>
      <c r="J795" s="113" t="s">
        <v>2776</v>
      </c>
      <c r="K795" s="113" t="s">
        <v>1476</v>
      </c>
      <c r="L795" s="113" t="s">
        <v>2774</v>
      </c>
      <c r="M795" s="113" t="s">
        <v>2908</v>
      </c>
      <c r="N795" s="113" t="s">
        <v>1781</v>
      </c>
      <c r="O795" s="44">
        <v>0</v>
      </c>
    </row>
    <row r="796" spans="1:15" ht="13" customHeight="1" x14ac:dyDescent="0.15">
      <c r="A796" s="394">
        <v>795</v>
      </c>
      <c r="B796" s="395">
        <v>24</v>
      </c>
      <c r="C796" s="395">
        <v>31</v>
      </c>
      <c r="D796" s="113" t="s">
        <v>2880</v>
      </c>
      <c r="E796" s="113" t="s">
        <v>1799</v>
      </c>
      <c r="F796" s="75">
        <v>143.69999999999999</v>
      </c>
      <c r="G796" s="75">
        <v>226.69499999999999</v>
      </c>
      <c r="H796" s="75">
        <v>2.1574567679999999</v>
      </c>
      <c r="I796" s="75">
        <v>2.355441941</v>
      </c>
      <c r="J796" s="113" t="s">
        <v>2883</v>
      </c>
      <c r="K796" s="113" t="s">
        <v>1476</v>
      </c>
      <c r="L796" s="113" t="s">
        <v>2774</v>
      </c>
      <c r="M796" s="113" t="s">
        <v>2908</v>
      </c>
      <c r="N796" s="113" t="s">
        <v>1635</v>
      </c>
      <c r="O796" s="44">
        <v>0</v>
      </c>
    </row>
    <row r="797" spans="1:15" ht="13" customHeight="1" x14ac:dyDescent="0.15">
      <c r="A797" s="394">
        <v>796</v>
      </c>
      <c r="B797" s="395">
        <v>24</v>
      </c>
      <c r="C797" s="395">
        <v>31</v>
      </c>
      <c r="D797" s="113" t="s">
        <v>2880</v>
      </c>
      <c r="E797" s="113" t="s">
        <v>1801</v>
      </c>
      <c r="F797" s="75">
        <v>33</v>
      </c>
      <c r="G797" s="75">
        <v>78.540000000000006</v>
      </c>
      <c r="H797" s="75">
        <v>1.5185139400000001</v>
      </c>
      <c r="I797" s="75">
        <v>1.895090897</v>
      </c>
      <c r="J797" s="113" t="s">
        <v>2776</v>
      </c>
      <c r="K797" s="113" t="s">
        <v>1476</v>
      </c>
      <c r="L797" s="113" t="s">
        <v>2774</v>
      </c>
      <c r="M797" s="113" t="s">
        <v>2908</v>
      </c>
      <c r="N797" s="113" t="s">
        <v>1800</v>
      </c>
      <c r="O797" s="44">
        <v>0</v>
      </c>
    </row>
    <row r="798" spans="1:15" ht="13" customHeight="1" x14ac:dyDescent="0.15">
      <c r="A798" s="394">
        <v>797</v>
      </c>
      <c r="B798" s="395">
        <v>24</v>
      </c>
      <c r="C798" s="395">
        <v>31</v>
      </c>
      <c r="D798" s="113" t="s">
        <v>2880</v>
      </c>
      <c r="E798" s="113" t="s">
        <v>1803</v>
      </c>
      <c r="F798" s="75">
        <v>59</v>
      </c>
      <c r="G798" s="75">
        <v>136.29</v>
      </c>
      <c r="H798" s="75">
        <v>1.770852012</v>
      </c>
      <c r="I798" s="75">
        <v>2.1344639920000001</v>
      </c>
      <c r="J798" s="113" t="s">
        <v>2776</v>
      </c>
      <c r="K798" s="113" t="s">
        <v>1476</v>
      </c>
      <c r="L798" s="113" t="s">
        <v>2774</v>
      </c>
      <c r="M798" s="113" t="s">
        <v>2908</v>
      </c>
      <c r="N798" s="113" t="s">
        <v>1802</v>
      </c>
      <c r="O798" s="44">
        <v>0</v>
      </c>
    </row>
    <row r="799" spans="1:15" ht="13" customHeight="1" x14ac:dyDescent="0.15">
      <c r="A799" s="394">
        <v>798</v>
      </c>
      <c r="B799" s="395">
        <v>24</v>
      </c>
      <c r="C799" s="395">
        <v>31</v>
      </c>
      <c r="D799" s="113" t="s">
        <v>2880</v>
      </c>
      <c r="E799" s="113" t="s">
        <v>1851</v>
      </c>
      <c r="F799" s="75">
        <v>9</v>
      </c>
      <c r="G799" s="75">
        <v>28.346190480000001</v>
      </c>
      <c r="H799" s="75">
        <v>0.95424250899999996</v>
      </c>
      <c r="I799" s="75">
        <v>1.452494701</v>
      </c>
      <c r="J799" s="113" t="s">
        <v>2883</v>
      </c>
      <c r="K799" s="113" t="s">
        <v>1476</v>
      </c>
      <c r="L799" s="113" t="s">
        <v>2774</v>
      </c>
      <c r="M799" s="113" t="s">
        <v>2641</v>
      </c>
      <c r="N799" s="113" t="s">
        <v>1850</v>
      </c>
      <c r="O799" s="44">
        <v>0</v>
      </c>
    </row>
    <row r="800" spans="1:15" ht="13" customHeight="1" x14ac:dyDescent="0.15">
      <c r="A800" s="394">
        <v>799</v>
      </c>
      <c r="B800" s="395">
        <v>24</v>
      </c>
      <c r="C800" s="395">
        <v>31</v>
      </c>
      <c r="D800" s="113" t="s">
        <v>2880</v>
      </c>
      <c r="E800" s="113" t="s">
        <v>1852</v>
      </c>
      <c r="F800" s="75">
        <v>45</v>
      </c>
      <c r="G800" s="75">
        <v>73.8</v>
      </c>
      <c r="H800" s="75">
        <v>1.653212514</v>
      </c>
      <c r="I800" s="75">
        <v>1.8680563619999999</v>
      </c>
      <c r="J800" s="113" t="s">
        <v>2776</v>
      </c>
      <c r="K800" s="113" t="s">
        <v>1476</v>
      </c>
      <c r="L800" s="113" t="s">
        <v>2774</v>
      </c>
      <c r="M800" s="113" t="s">
        <v>2908</v>
      </c>
      <c r="N800" s="113" t="s">
        <v>2815</v>
      </c>
      <c r="O800" s="44">
        <v>0</v>
      </c>
    </row>
    <row r="801" spans="1:16" ht="13" customHeight="1" x14ac:dyDescent="0.15">
      <c r="A801" s="394">
        <v>800</v>
      </c>
      <c r="B801" s="395">
        <v>24</v>
      </c>
      <c r="C801" s="395">
        <v>31</v>
      </c>
      <c r="D801" s="113" t="s">
        <v>2880</v>
      </c>
      <c r="E801" s="113" t="s">
        <v>1853</v>
      </c>
      <c r="F801" s="75">
        <v>38</v>
      </c>
      <c r="G801" s="75">
        <v>185.83688889999999</v>
      </c>
      <c r="H801" s="75">
        <v>1.579783597</v>
      </c>
      <c r="I801" s="75">
        <v>2.269131926</v>
      </c>
      <c r="J801" s="113" t="s">
        <v>2883</v>
      </c>
      <c r="K801" s="113" t="s">
        <v>1476</v>
      </c>
      <c r="L801" s="113" t="s">
        <v>2774</v>
      </c>
      <c r="M801" s="113" t="s">
        <v>2908</v>
      </c>
      <c r="N801" s="113" t="s">
        <v>2815</v>
      </c>
      <c r="O801" s="44">
        <v>0</v>
      </c>
    </row>
    <row r="802" spans="1:16" ht="13" customHeight="1" x14ac:dyDescent="0.15">
      <c r="A802" s="394">
        <v>801</v>
      </c>
      <c r="B802" s="395">
        <v>24</v>
      </c>
      <c r="C802" s="395">
        <v>31</v>
      </c>
      <c r="D802" s="113" t="s">
        <v>2880</v>
      </c>
      <c r="E802" s="113" t="s">
        <v>1854</v>
      </c>
      <c r="F802" s="75">
        <v>17</v>
      </c>
      <c r="G802" s="75">
        <v>84.995733329999993</v>
      </c>
      <c r="H802" s="75">
        <v>1.230448921</v>
      </c>
      <c r="I802" s="75">
        <v>1.9293971249999999</v>
      </c>
      <c r="J802" s="113" t="s">
        <v>2883</v>
      </c>
      <c r="K802" s="113" t="s">
        <v>1476</v>
      </c>
      <c r="L802" s="113" t="s">
        <v>2774</v>
      </c>
      <c r="M802" s="113" t="s">
        <v>2908</v>
      </c>
      <c r="N802" s="113" t="s">
        <v>2815</v>
      </c>
      <c r="O802" s="44">
        <v>0</v>
      </c>
    </row>
    <row r="803" spans="1:16" ht="13" customHeight="1" x14ac:dyDescent="0.15">
      <c r="A803" s="394">
        <v>802</v>
      </c>
      <c r="B803" s="395">
        <v>24</v>
      </c>
      <c r="C803" s="395">
        <v>31</v>
      </c>
      <c r="D803" s="113" t="s">
        <v>2880</v>
      </c>
      <c r="E803" s="113" t="s">
        <v>1855</v>
      </c>
      <c r="F803" s="75">
        <v>21</v>
      </c>
      <c r="G803" s="75">
        <v>17.010000000000002</v>
      </c>
      <c r="H803" s="75">
        <v>1.322219295</v>
      </c>
      <c r="I803" s="75">
        <v>1.230704314</v>
      </c>
      <c r="J803" s="113" t="s">
        <v>2794</v>
      </c>
      <c r="K803" s="113" t="s">
        <v>1476</v>
      </c>
      <c r="L803" s="113" t="s">
        <v>2774</v>
      </c>
      <c r="M803" s="113" t="s">
        <v>2908</v>
      </c>
      <c r="N803" s="113" t="s">
        <v>2815</v>
      </c>
      <c r="O803" s="44">
        <v>0</v>
      </c>
    </row>
    <row r="804" spans="1:16" ht="13" customHeight="1" x14ac:dyDescent="0.15">
      <c r="A804" s="394">
        <v>803</v>
      </c>
      <c r="B804" s="395">
        <v>24</v>
      </c>
      <c r="C804" s="395">
        <v>31</v>
      </c>
      <c r="D804" s="113" t="s">
        <v>2880</v>
      </c>
      <c r="E804" s="113" t="s">
        <v>1683</v>
      </c>
      <c r="F804" s="75">
        <v>65</v>
      </c>
      <c r="G804" s="75">
        <v>69.55</v>
      </c>
      <c r="H804" s="75">
        <v>1.812913357</v>
      </c>
      <c r="I804" s="75">
        <v>1.8422971340000001</v>
      </c>
      <c r="J804" s="113" t="s">
        <v>2776</v>
      </c>
      <c r="K804" s="113" t="s">
        <v>1476</v>
      </c>
      <c r="L804" s="113" t="s">
        <v>2774</v>
      </c>
      <c r="M804" s="113" t="s">
        <v>2908</v>
      </c>
      <c r="N804" s="113" t="s">
        <v>2815</v>
      </c>
      <c r="O804" s="44">
        <v>0</v>
      </c>
    </row>
    <row r="805" spans="1:16" ht="13" customHeight="1" x14ac:dyDescent="0.15">
      <c r="A805" s="394">
        <v>804</v>
      </c>
      <c r="B805" s="395">
        <v>24</v>
      </c>
      <c r="C805" s="395">
        <v>31</v>
      </c>
      <c r="D805" s="113" t="s">
        <v>2880</v>
      </c>
      <c r="E805" s="113" t="s">
        <v>1684</v>
      </c>
      <c r="F805" s="75">
        <v>54</v>
      </c>
      <c r="G805" s="75">
        <v>84.24</v>
      </c>
      <c r="H805" s="75">
        <v>1.7323937599999999</v>
      </c>
      <c r="I805" s="75">
        <v>1.9255183579999999</v>
      </c>
      <c r="J805" s="113" t="s">
        <v>2776</v>
      </c>
      <c r="K805" s="113" t="s">
        <v>1476</v>
      </c>
      <c r="L805" s="113" t="s">
        <v>2774</v>
      </c>
      <c r="M805" s="113" t="s">
        <v>2908</v>
      </c>
      <c r="N805" s="113" t="s">
        <v>2815</v>
      </c>
      <c r="O805" s="44">
        <v>0</v>
      </c>
    </row>
    <row r="806" spans="1:16" ht="13" customHeight="1" x14ac:dyDescent="0.15">
      <c r="A806" s="394">
        <v>805</v>
      </c>
      <c r="B806" s="395">
        <v>24</v>
      </c>
      <c r="C806" s="395">
        <v>31</v>
      </c>
      <c r="D806" s="113" t="s">
        <v>2880</v>
      </c>
      <c r="E806" s="113" t="s">
        <v>1685</v>
      </c>
      <c r="F806" s="75">
        <v>35.5</v>
      </c>
      <c r="G806" s="75">
        <v>67.094999999999999</v>
      </c>
      <c r="H806" s="75">
        <v>1.5502283530000001</v>
      </c>
      <c r="I806" s="75">
        <v>1.826690157</v>
      </c>
      <c r="J806" s="113" t="s">
        <v>2776</v>
      </c>
      <c r="K806" s="113" t="s">
        <v>1476</v>
      </c>
      <c r="L806" s="113" t="s">
        <v>2774</v>
      </c>
      <c r="M806" s="113" t="s">
        <v>2908</v>
      </c>
      <c r="N806" s="113" t="s">
        <v>2815</v>
      </c>
      <c r="O806" s="44">
        <v>0</v>
      </c>
    </row>
    <row r="807" spans="1:16" ht="13" customHeight="1" x14ac:dyDescent="0.15">
      <c r="A807" s="394">
        <v>806</v>
      </c>
      <c r="B807" s="395">
        <v>24</v>
      </c>
      <c r="C807" s="395">
        <v>31</v>
      </c>
      <c r="D807" s="113" t="s">
        <v>2880</v>
      </c>
      <c r="E807" s="113" t="s">
        <v>1686</v>
      </c>
      <c r="F807" s="75">
        <v>23</v>
      </c>
      <c r="G807" s="75">
        <v>165.36880210000001</v>
      </c>
      <c r="H807" s="75">
        <v>1.361727836</v>
      </c>
      <c r="I807" s="75">
        <v>2.2184535799999998</v>
      </c>
      <c r="J807" s="113" t="s">
        <v>2883</v>
      </c>
      <c r="K807" s="113" t="s">
        <v>1476</v>
      </c>
      <c r="L807" s="113" t="s">
        <v>2774</v>
      </c>
      <c r="M807" s="113" t="s">
        <v>2908</v>
      </c>
      <c r="N807" s="113" t="s">
        <v>2815</v>
      </c>
      <c r="O807" s="44">
        <v>0</v>
      </c>
    </row>
    <row r="808" spans="1:16" ht="13" customHeight="1" x14ac:dyDescent="0.15">
      <c r="A808" s="394">
        <v>807</v>
      </c>
      <c r="B808" s="395">
        <v>24</v>
      </c>
      <c r="C808" s="395">
        <v>31</v>
      </c>
      <c r="D808" s="113" t="s">
        <v>2880</v>
      </c>
      <c r="E808" s="113" t="s">
        <v>1687</v>
      </c>
      <c r="F808" s="75">
        <v>23</v>
      </c>
      <c r="G808" s="75">
        <v>39.1</v>
      </c>
      <c r="H808" s="75">
        <v>1.361727836</v>
      </c>
      <c r="I808" s="75">
        <v>1.5921767570000001</v>
      </c>
      <c r="J808" s="113" t="s">
        <v>2776</v>
      </c>
      <c r="K808" s="113" t="s">
        <v>1476</v>
      </c>
      <c r="L808" s="113" t="s">
        <v>2774</v>
      </c>
      <c r="M808" s="113" t="s">
        <v>2908</v>
      </c>
      <c r="N808" s="113" t="s">
        <v>2815</v>
      </c>
      <c r="O808" s="44">
        <v>0</v>
      </c>
    </row>
    <row r="809" spans="1:16" ht="13" customHeight="1" x14ac:dyDescent="0.15">
      <c r="A809" s="394">
        <v>808</v>
      </c>
      <c r="B809" s="395">
        <v>24</v>
      </c>
      <c r="C809" s="395">
        <v>31</v>
      </c>
      <c r="D809" s="113" t="s">
        <v>2880</v>
      </c>
      <c r="E809" s="113" t="s">
        <v>1688</v>
      </c>
      <c r="F809" s="75">
        <v>32</v>
      </c>
      <c r="G809" s="75">
        <v>33.92</v>
      </c>
      <c r="H809" s="75">
        <v>1.5051499779999999</v>
      </c>
      <c r="I809" s="75">
        <v>1.530455844</v>
      </c>
      <c r="J809" s="113" t="s">
        <v>2776</v>
      </c>
      <c r="K809" s="113" t="s">
        <v>1476</v>
      </c>
      <c r="L809" s="113" t="s">
        <v>2774</v>
      </c>
      <c r="M809" s="113" t="s">
        <v>2908</v>
      </c>
      <c r="N809" s="113" t="s">
        <v>2815</v>
      </c>
      <c r="O809" s="44">
        <v>0</v>
      </c>
    </row>
    <row r="810" spans="1:16" ht="13" customHeight="1" x14ac:dyDescent="0.15">
      <c r="A810" s="394">
        <v>809</v>
      </c>
      <c r="B810" s="395">
        <v>24</v>
      </c>
      <c r="C810" s="395">
        <v>31</v>
      </c>
      <c r="D810" s="113" t="s">
        <v>2880</v>
      </c>
      <c r="E810" s="113" t="s">
        <v>1689</v>
      </c>
      <c r="F810" s="75">
        <v>38</v>
      </c>
      <c r="G810" s="75">
        <v>80.56</v>
      </c>
      <c r="H810" s="75">
        <v>1.579783597</v>
      </c>
      <c r="I810" s="75">
        <v>1.906119458</v>
      </c>
      <c r="J810" s="113" t="s">
        <v>2776</v>
      </c>
      <c r="K810" s="113" t="s">
        <v>1476</v>
      </c>
      <c r="L810" s="113" t="s">
        <v>2774</v>
      </c>
      <c r="M810" s="113" t="s">
        <v>2908</v>
      </c>
      <c r="N810" s="113" t="s">
        <v>2815</v>
      </c>
      <c r="O810" s="44">
        <v>0</v>
      </c>
    </row>
    <row r="811" spans="1:16" ht="13" customHeight="1" x14ac:dyDescent="0.15">
      <c r="A811" s="394">
        <v>810</v>
      </c>
      <c r="B811" s="395">
        <v>24</v>
      </c>
      <c r="C811" s="395">
        <v>31</v>
      </c>
      <c r="D811" s="113" t="s">
        <v>2880</v>
      </c>
      <c r="E811" s="113" t="s">
        <v>1690</v>
      </c>
      <c r="F811" s="75">
        <v>41.5</v>
      </c>
      <c r="G811" s="75">
        <v>68.06</v>
      </c>
      <c r="H811" s="75">
        <v>1.618048097</v>
      </c>
      <c r="I811" s="75">
        <v>1.8328919450000001</v>
      </c>
      <c r="J811" s="113" t="s">
        <v>2776</v>
      </c>
      <c r="K811" s="113" t="s">
        <v>1476</v>
      </c>
      <c r="L811" s="113" t="s">
        <v>2774</v>
      </c>
      <c r="M811" s="113" t="s">
        <v>2908</v>
      </c>
      <c r="N811" s="113" t="s">
        <v>2815</v>
      </c>
      <c r="O811" s="44">
        <v>0</v>
      </c>
    </row>
    <row r="812" spans="1:16" ht="13" customHeight="1" x14ac:dyDescent="0.15">
      <c r="A812" s="394">
        <v>811</v>
      </c>
      <c r="B812" s="395">
        <v>24</v>
      </c>
      <c r="C812" s="395">
        <v>31</v>
      </c>
      <c r="D812" s="113" t="s">
        <v>2880</v>
      </c>
      <c r="E812" s="113" t="s">
        <v>1691</v>
      </c>
      <c r="F812" s="75">
        <v>13.66666667</v>
      </c>
      <c r="G812" s="75">
        <v>48.707696970000001</v>
      </c>
      <c r="H812" s="75">
        <v>1.135662602</v>
      </c>
      <c r="I812" s="75">
        <v>1.687597595</v>
      </c>
      <c r="J812" s="113" t="s">
        <v>2883</v>
      </c>
      <c r="K812" s="113" t="s">
        <v>1476</v>
      </c>
      <c r="L812" s="113" t="s">
        <v>2774</v>
      </c>
      <c r="M812" s="113" t="s">
        <v>2908</v>
      </c>
      <c r="N812" s="113" t="s">
        <v>2815</v>
      </c>
      <c r="O812" s="44">
        <v>0</v>
      </c>
    </row>
    <row r="813" spans="1:16" ht="13" customHeight="1" x14ac:dyDescent="0.15">
      <c r="A813" s="394">
        <v>812</v>
      </c>
      <c r="B813" s="395">
        <v>24</v>
      </c>
      <c r="C813" s="395">
        <v>31</v>
      </c>
      <c r="D813" s="113" t="s">
        <v>2880</v>
      </c>
      <c r="E813" s="113" t="s">
        <v>1692</v>
      </c>
      <c r="F813" s="75">
        <v>20</v>
      </c>
      <c r="G813" s="75">
        <v>76.650000000000006</v>
      </c>
      <c r="H813" s="75">
        <v>1.301029996</v>
      </c>
      <c r="I813" s="75">
        <v>1.884512159</v>
      </c>
      <c r="J813" s="113" t="s">
        <v>1693</v>
      </c>
      <c r="K813" s="113" t="s">
        <v>1476</v>
      </c>
      <c r="L813" s="113" t="s">
        <v>2774</v>
      </c>
      <c r="M813" s="113" t="s">
        <v>2908</v>
      </c>
      <c r="N813" s="113" t="s">
        <v>2815</v>
      </c>
      <c r="O813" s="44">
        <v>0</v>
      </c>
      <c r="P813" s="113" t="s">
        <v>2731</v>
      </c>
    </row>
    <row r="814" spans="1:16" ht="13" customHeight="1" x14ac:dyDescent="0.15">
      <c r="A814" s="394">
        <v>813</v>
      </c>
      <c r="B814" s="395">
        <v>24</v>
      </c>
      <c r="C814" s="395">
        <v>31</v>
      </c>
      <c r="D814" s="113" t="s">
        <v>2880</v>
      </c>
      <c r="E814" s="113" t="s">
        <v>1697</v>
      </c>
      <c r="F814" s="75">
        <v>30</v>
      </c>
      <c r="G814" s="75">
        <v>68.099999999999994</v>
      </c>
      <c r="H814" s="75">
        <v>1.4771212549999999</v>
      </c>
      <c r="I814" s="75">
        <v>1.833147112</v>
      </c>
      <c r="J814" s="113" t="s">
        <v>2776</v>
      </c>
      <c r="K814" s="113" t="s">
        <v>1476</v>
      </c>
      <c r="L814" s="113" t="s">
        <v>2774</v>
      </c>
      <c r="M814" s="113" t="s">
        <v>2908</v>
      </c>
      <c r="N814" s="113" t="s">
        <v>2815</v>
      </c>
      <c r="O814" s="44">
        <v>0</v>
      </c>
    </row>
    <row r="815" spans="1:16" ht="13" customHeight="1" x14ac:dyDescent="0.15">
      <c r="A815" s="394">
        <v>814</v>
      </c>
      <c r="B815" s="395">
        <v>24</v>
      </c>
      <c r="C815" s="395">
        <v>31</v>
      </c>
      <c r="D815" s="113" t="s">
        <v>2880</v>
      </c>
      <c r="E815" s="113" t="s">
        <v>1698</v>
      </c>
      <c r="F815" s="75">
        <v>27</v>
      </c>
      <c r="G815" s="75">
        <v>125.530125</v>
      </c>
      <c r="H815" s="75">
        <v>1.4313637640000001</v>
      </c>
      <c r="I815" s="75">
        <v>2.0987479609999999</v>
      </c>
      <c r="J815" s="113" t="s">
        <v>2883</v>
      </c>
      <c r="K815" s="113" t="s">
        <v>1476</v>
      </c>
      <c r="L815" s="113" t="s">
        <v>2774</v>
      </c>
      <c r="M815" s="113" t="s">
        <v>2908</v>
      </c>
      <c r="N815" s="113" t="s">
        <v>2815</v>
      </c>
      <c r="O815" s="44">
        <v>0</v>
      </c>
    </row>
    <row r="816" spans="1:16" ht="13" customHeight="1" x14ac:dyDescent="0.15">
      <c r="A816" s="394">
        <v>815</v>
      </c>
      <c r="B816" s="395">
        <v>24</v>
      </c>
      <c r="C816" s="395">
        <v>31</v>
      </c>
      <c r="D816" s="113" t="s">
        <v>2880</v>
      </c>
      <c r="E816" s="113" t="s">
        <v>1699</v>
      </c>
      <c r="F816" s="75">
        <v>21.5</v>
      </c>
      <c r="G816" s="75">
        <v>49.02</v>
      </c>
      <c r="H816" s="75">
        <v>1.3324384600000001</v>
      </c>
      <c r="I816" s="75">
        <v>1.690373307</v>
      </c>
      <c r="J816" s="113" t="s">
        <v>2776</v>
      </c>
      <c r="K816" s="113" t="s">
        <v>1476</v>
      </c>
      <c r="L816" s="113" t="s">
        <v>2774</v>
      </c>
      <c r="M816" s="113" t="s">
        <v>2908</v>
      </c>
      <c r="N816" s="113" t="s">
        <v>2815</v>
      </c>
      <c r="O816" s="44">
        <v>0</v>
      </c>
    </row>
    <row r="817" spans="1:15" ht="13" customHeight="1" x14ac:dyDescent="0.15">
      <c r="A817" s="394">
        <v>816</v>
      </c>
      <c r="B817" s="395">
        <v>24</v>
      </c>
      <c r="C817" s="395">
        <v>31</v>
      </c>
      <c r="D817" s="113" t="s">
        <v>2880</v>
      </c>
      <c r="E817" s="113" t="s">
        <v>1700</v>
      </c>
      <c r="F817" s="75">
        <v>64</v>
      </c>
      <c r="G817" s="75">
        <v>68.48</v>
      </c>
      <c r="H817" s="75">
        <v>1.806179974</v>
      </c>
      <c r="I817" s="75">
        <v>1.8355637520000001</v>
      </c>
      <c r="J817" s="113" t="s">
        <v>2776</v>
      </c>
      <c r="K817" s="113" t="s">
        <v>1476</v>
      </c>
      <c r="L817" s="113" t="s">
        <v>2774</v>
      </c>
      <c r="M817" s="113" t="s">
        <v>2908</v>
      </c>
      <c r="N817" s="113" t="s">
        <v>2815</v>
      </c>
      <c r="O817" s="44">
        <v>0</v>
      </c>
    </row>
    <row r="818" spans="1:15" ht="13" customHeight="1" x14ac:dyDescent="0.15">
      <c r="A818" s="394">
        <v>817</v>
      </c>
      <c r="B818" s="395">
        <v>24</v>
      </c>
      <c r="C818" s="395">
        <v>31</v>
      </c>
      <c r="D818" s="113" t="s">
        <v>2880</v>
      </c>
      <c r="E818" s="113" t="s">
        <v>1713</v>
      </c>
      <c r="F818" s="75">
        <v>32.5</v>
      </c>
      <c r="G818" s="75">
        <v>160.92757090000001</v>
      </c>
      <c r="H818" s="75">
        <v>1.511883361</v>
      </c>
      <c r="I818" s="75">
        <v>2.2066304560000001</v>
      </c>
      <c r="J818" s="113" t="s">
        <v>2883</v>
      </c>
      <c r="K818" s="113" t="s">
        <v>1476</v>
      </c>
      <c r="L818" s="113" t="s">
        <v>2774</v>
      </c>
      <c r="M818" s="113" t="s">
        <v>2908</v>
      </c>
      <c r="N818" s="113" t="s">
        <v>1712</v>
      </c>
      <c r="O818" s="44">
        <v>0</v>
      </c>
    </row>
    <row r="819" spans="1:15" ht="13" customHeight="1" x14ac:dyDescent="0.15">
      <c r="A819" s="394">
        <v>818</v>
      </c>
      <c r="B819" s="395">
        <v>24</v>
      </c>
      <c r="C819" s="395">
        <v>31</v>
      </c>
      <c r="D819" s="113" t="s">
        <v>2880</v>
      </c>
      <c r="E819" s="113" t="s">
        <v>2081</v>
      </c>
      <c r="F819" s="75">
        <v>23.4</v>
      </c>
      <c r="G819" s="75">
        <v>258.89640000000003</v>
      </c>
      <c r="H819" s="75">
        <v>1.3692158569999999</v>
      </c>
      <c r="I819" s="75">
        <v>2.4131260120000002</v>
      </c>
      <c r="J819" s="113" t="s">
        <v>2883</v>
      </c>
      <c r="K819" s="113" t="s">
        <v>1476</v>
      </c>
      <c r="L819" s="113" t="s">
        <v>2774</v>
      </c>
      <c r="M819" s="113" t="s">
        <v>2908</v>
      </c>
      <c r="N819" s="113" t="s">
        <v>2080</v>
      </c>
      <c r="O819" s="44">
        <v>0</v>
      </c>
    </row>
    <row r="820" spans="1:15" ht="13" customHeight="1" x14ac:dyDescent="0.15">
      <c r="A820" s="394">
        <v>819</v>
      </c>
      <c r="B820" s="395">
        <v>24</v>
      </c>
      <c r="C820" s="395">
        <v>31</v>
      </c>
      <c r="D820" s="113" t="s">
        <v>2880</v>
      </c>
      <c r="E820" s="113" t="s">
        <v>2085</v>
      </c>
      <c r="F820" s="75">
        <v>47.021881209999997</v>
      </c>
      <c r="G820" s="75">
        <v>141.06564362999998</v>
      </c>
      <c r="H820" s="75">
        <v>1.6722999999999999</v>
      </c>
      <c r="I820" s="75">
        <v>2.149421254727196</v>
      </c>
      <c r="J820" s="113" t="s">
        <v>2318</v>
      </c>
      <c r="K820" s="113" t="s">
        <v>1476</v>
      </c>
      <c r="L820" s="113" t="s">
        <v>2774</v>
      </c>
      <c r="M820" s="113" t="s">
        <v>2908</v>
      </c>
      <c r="N820" s="113" t="s">
        <v>2084</v>
      </c>
      <c r="O820" s="44">
        <v>0</v>
      </c>
    </row>
    <row r="821" spans="1:15" ht="13" customHeight="1" x14ac:dyDescent="0.15">
      <c r="A821" s="394">
        <v>820</v>
      </c>
      <c r="B821" s="395">
        <v>24</v>
      </c>
      <c r="C821" s="395">
        <v>31</v>
      </c>
      <c r="D821" s="113" t="s">
        <v>2880</v>
      </c>
      <c r="E821" s="113" t="s">
        <v>1994</v>
      </c>
      <c r="F821" s="75">
        <v>428</v>
      </c>
      <c r="G821" s="75">
        <v>821.76</v>
      </c>
      <c r="H821" s="75">
        <v>2.6314437690000001</v>
      </c>
      <c r="I821" s="75">
        <v>2.9147449980000002</v>
      </c>
      <c r="J821" s="113" t="s">
        <v>2776</v>
      </c>
      <c r="K821" s="113" t="s">
        <v>1476</v>
      </c>
      <c r="L821" s="113" t="s">
        <v>2774</v>
      </c>
      <c r="M821" s="113" t="s">
        <v>432</v>
      </c>
      <c r="N821" s="113" t="s">
        <v>1993</v>
      </c>
      <c r="O821" s="44">
        <v>0</v>
      </c>
    </row>
    <row r="822" spans="1:15" ht="13" customHeight="1" x14ac:dyDescent="0.15">
      <c r="A822" s="394">
        <v>821</v>
      </c>
      <c r="B822" s="395">
        <v>24</v>
      </c>
      <c r="C822" s="395">
        <v>31</v>
      </c>
      <c r="D822" s="113" t="s">
        <v>2880</v>
      </c>
      <c r="E822" s="113" t="s">
        <v>1821</v>
      </c>
      <c r="F822" s="75">
        <v>20</v>
      </c>
      <c r="G822" s="75">
        <v>148.5</v>
      </c>
      <c r="H822" s="75">
        <v>1.301029996</v>
      </c>
      <c r="I822" s="75">
        <v>2.1717264539999999</v>
      </c>
      <c r="J822" s="113" t="s">
        <v>2883</v>
      </c>
      <c r="K822" s="113" t="s">
        <v>1476</v>
      </c>
      <c r="L822" s="113" t="s">
        <v>2774</v>
      </c>
      <c r="M822" s="113" t="s">
        <v>2908</v>
      </c>
      <c r="N822" s="113" t="s">
        <v>1820</v>
      </c>
      <c r="O822" s="44">
        <v>0</v>
      </c>
    </row>
    <row r="823" spans="1:15" ht="13" customHeight="1" x14ac:dyDescent="0.15">
      <c r="A823" s="394">
        <v>822</v>
      </c>
      <c r="B823" s="395">
        <v>24</v>
      </c>
      <c r="C823" s="395">
        <v>31</v>
      </c>
      <c r="D823" s="113" t="s">
        <v>2880</v>
      </c>
      <c r="E823" s="113" t="s">
        <v>1831</v>
      </c>
      <c r="F823" s="75">
        <v>72</v>
      </c>
      <c r="G823" s="75">
        <v>278.4564613</v>
      </c>
      <c r="H823" s="75">
        <v>1.8573324959999999</v>
      </c>
      <c r="I823" s="75">
        <v>2.4447573</v>
      </c>
      <c r="J823" s="113" t="s">
        <v>2883</v>
      </c>
      <c r="K823" s="113" t="s">
        <v>1476</v>
      </c>
      <c r="L823" s="113" t="s">
        <v>2774</v>
      </c>
      <c r="M823" s="113" t="s">
        <v>2908</v>
      </c>
      <c r="N823" s="113" t="s">
        <v>2237</v>
      </c>
      <c r="O823" s="44">
        <v>0</v>
      </c>
    </row>
    <row r="824" spans="1:15" ht="13" customHeight="1" x14ac:dyDescent="0.15">
      <c r="A824" s="394">
        <v>823</v>
      </c>
      <c r="B824" s="395">
        <v>24</v>
      </c>
      <c r="C824" s="395">
        <v>31</v>
      </c>
      <c r="D824" s="113" t="s">
        <v>2880</v>
      </c>
      <c r="E824" s="113" t="s">
        <v>1832</v>
      </c>
      <c r="F824" s="75">
        <v>133</v>
      </c>
      <c r="G824" s="75">
        <v>286.38321250000001</v>
      </c>
      <c r="H824" s="75">
        <v>2.1238516409999999</v>
      </c>
      <c r="I824" s="75">
        <v>2.4569475559999998</v>
      </c>
      <c r="J824" s="113" t="s">
        <v>2883</v>
      </c>
      <c r="K824" s="113" t="s">
        <v>1476</v>
      </c>
      <c r="L824" s="113" t="s">
        <v>2774</v>
      </c>
      <c r="M824" s="113" t="s">
        <v>2908</v>
      </c>
      <c r="N824" s="113" t="s">
        <v>2237</v>
      </c>
      <c r="O824" s="44">
        <v>0</v>
      </c>
    </row>
    <row r="825" spans="1:15" ht="13" customHeight="1" x14ac:dyDescent="0.15">
      <c r="A825" s="394">
        <v>824</v>
      </c>
      <c r="B825" s="395">
        <v>24</v>
      </c>
      <c r="C825" s="395">
        <v>31</v>
      </c>
      <c r="D825" s="113" t="s">
        <v>2880</v>
      </c>
      <c r="E825" s="113" t="s">
        <v>1833</v>
      </c>
      <c r="F825" s="75">
        <v>111.5</v>
      </c>
      <c r="G825" s="75">
        <v>311.125</v>
      </c>
      <c r="H825" s="75">
        <v>2.0472748670000001</v>
      </c>
      <c r="I825" s="75">
        <v>2.4929349099999998</v>
      </c>
      <c r="J825" s="113" t="s">
        <v>2883</v>
      </c>
      <c r="K825" s="113" t="s">
        <v>1476</v>
      </c>
      <c r="L825" s="113" t="s">
        <v>2774</v>
      </c>
      <c r="M825" s="113" t="s">
        <v>2908</v>
      </c>
      <c r="N825" s="113" t="s">
        <v>2237</v>
      </c>
      <c r="O825" s="44">
        <v>0</v>
      </c>
    </row>
    <row r="826" spans="1:15" ht="13" customHeight="1" x14ac:dyDescent="0.15">
      <c r="A826" s="394">
        <v>825</v>
      </c>
      <c r="B826" s="395">
        <v>24</v>
      </c>
      <c r="C826" s="395">
        <v>31</v>
      </c>
      <c r="D826" s="113" t="s">
        <v>2880</v>
      </c>
      <c r="E826" s="113" t="s">
        <v>1661</v>
      </c>
      <c r="F826" s="75">
        <v>13</v>
      </c>
      <c r="G826" s="75">
        <v>45.5</v>
      </c>
      <c r="H826" s="75">
        <v>1.1139433519999999</v>
      </c>
      <c r="I826" s="75">
        <v>1.6580113970000001</v>
      </c>
      <c r="J826" s="113" t="s">
        <v>2776</v>
      </c>
      <c r="K826" s="113" t="s">
        <v>1476</v>
      </c>
      <c r="L826" s="113" t="s">
        <v>2774</v>
      </c>
      <c r="M826" s="113" t="s">
        <v>2908</v>
      </c>
      <c r="N826" s="113" t="s">
        <v>1660</v>
      </c>
      <c r="O826" s="44">
        <v>0</v>
      </c>
    </row>
    <row r="827" spans="1:15" ht="13" customHeight="1" x14ac:dyDescent="0.15">
      <c r="A827" s="394">
        <v>826</v>
      </c>
      <c r="B827" s="395">
        <v>24</v>
      </c>
      <c r="C827" s="395">
        <v>31</v>
      </c>
      <c r="D827" s="113" t="s">
        <v>2880</v>
      </c>
      <c r="E827" s="113" t="s">
        <v>1662</v>
      </c>
      <c r="F827" s="75">
        <v>23.5</v>
      </c>
      <c r="G827" s="75">
        <v>70.5</v>
      </c>
      <c r="H827" s="75">
        <v>1.3710678620000001</v>
      </c>
      <c r="I827" s="75">
        <v>1.848189117</v>
      </c>
      <c r="J827" s="113" t="s">
        <v>2776</v>
      </c>
      <c r="K827" s="113" t="s">
        <v>1476</v>
      </c>
      <c r="L827" s="113" t="s">
        <v>2774</v>
      </c>
      <c r="M827" s="113" t="s">
        <v>2908</v>
      </c>
      <c r="N827" s="113" t="s">
        <v>1660</v>
      </c>
      <c r="O827" s="44">
        <v>0</v>
      </c>
    </row>
    <row r="828" spans="1:15" ht="13" customHeight="1" x14ac:dyDescent="0.15">
      <c r="A828" s="394">
        <v>827</v>
      </c>
      <c r="B828" s="395">
        <v>24</v>
      </c>
      <c r="C828" s="395">
        <v>31</v>
      </c>
      <c r="D828" s="113" t="s">
        <v>2880</v>
      </c>
      <c r="E828" s="113" t="s">
        <v>1512</v>
      </c>
      <c r="F828" s="75">
        <v>8</v>
      </c>
      <c r="G828" s="75">
        <v>30.32</v>
      </c>
      <c r="H828" s="75">
        <v>0.90308998699999998</v>
      </c>
      <c r="I828" s="75">
        <v>1.4817291969999999</v>
      </c>
      <c r="J828" s="113" t="s">
        <v>2776</v>
      </c>
      <c r="K828" s="113" t="s">
        <v>1476</v>
      </c>
      <c r="L828" s="113" t="s">
        <v>2774</v>
      </c>
      <c r="M828" s="113" t="s">
        <v>2908</v>
      </c>
      <c r="N828" s="113" t="s">
        <v>1660</v>
      </c>
      <c r="O828" s="44">
        <v>0</v>
      </c>
    </row>
    <row r="829" spans="1:15" ht="13" customHeight="1" x14ac:dyDescent="0.15">
      <c r="A829" s="394">
        <v>828</v>
      </c>
      <c r="B829" s="395">
        <v>24</v>
      </c>
      <c r="C829" s="395">
        <v>31</v>
      </c>
      <c r="D829" s="113" t="s">
        <v>2880</v>
      </c>
      <c r="E829" s="113" t="s">
        <v>1513</v>
      </c>
      <c r="F829" s="75">
        <v>12</v>
      </c>
      <c r="G829" s="75">
        <v>32.76</v>
      </c>
      <c r="H829" s="75">
        <v>1.0791812460000001</v>
      </c>
      <c r="I829" s="75">
        <v>1.5153438930000001</v>
      </c>
      <c r="J829" s="113" t="s">
        <v>2776</v>
      </c>
      <c r="K829" s="113" t="s">
        <v>1476</v>
      </c>
      <c r="L829" s="113" t="s">
        <v>2774</v>
      </c>
      <c r="M829" s="113" t="s">
        <v>2908</v>
      </c>
      <c r="N829" s="113" t="s">
        <v>1660</v>
      </c>
      <c r="O829" s="44">
        <v>0</v>
      </c>
    </row>
    <row r="830" spans="1:15" ht="13" customHeight="1" x14ac:dyDescent="0.15">
      <c r="A830" s="394">
        <v>829</v>
      </c>
      <c r="B830" s="395">
        <v>24</v>
      </c>
      <c r="C830" s="395">
        <v>31</v>
      </c>
      <c r="D830" s="113" t="s">
        <v>2880</v>
      </c>
      <c r="E830" s="113" t="s">
        <v>1514</v>
      </c>
      <c r="F830" s="75">
        <v>13</v>
      </c>
      <c r="G830" s="75">
        <v>16.25</v>
      </c>
      <c r="H830" s="75">
        <v>1.1139433519999999</v>
      </c>
      <c r="I830" s="75">
        <v>1.210853365</v>
      </c>
      <c r="J830" s="113" t="s">
        <v>2794</v>
      </c>
      <c r="K830" s="113" t="s">
        <v>1476</v>
      </c>
      <c r="L830" s="113" t="s">
        <v>2774</v>
      </c>
      <c r="M830" s="113" t="s">
        <v>2908</v>
      </c>
      <c r="N830" s="113" t="s">
        <v>1660</v>
      </c>
      <c r="O830" s="44">
        <v>0</v>
      </c>
    </row>
    <row r="831" spans="1:15" ht="13" customHeight="1" x14ac:dyDescent="0.15">
      <c r="A831" s="394">
        <v>830</v>
      </c>
      <c r="B831" s="395">
        <v>24</v>
      </c>
      <c r="C831" s="395">
        <v>31</v>
      </c>
      <c r="D831" s="113" t="s">
        <v>2880</v>
      </c>
      <c r="E831" s="113" t="s">
        <v>1557</v>
      </c>
      <c r="F831" s="75">
        <v>16</v>
      </c>
      <c r="G831" s="75">
        <v>52.48</v>
      </c>
      <c r="H831" s="75">
        <v>1.204119983</v>
      </c>
      <c r="I831" s="75">
        <v>1.7199938260000001</v>
      </c>
      <c r="J831" s="113" t="s">
        <v>2776</v>
      </c>
      <c r="K831" s="113" t="s">
        <v>1476</v>
      </c>
      <c r="L831" s="113" t="s">
        <v>2774</v>
      </c>
      <c r="M831" s="113" t="s">
        <v>2908</v>
      </c>
      <c r="N831" s="113" t="s">
        <v>1660</v>
      </c>
      <c r="O831" s="44">
        <v>0</v>
      </c>
    </row>
    <row r="832" spans="1:15" ht="13" customHeight="1" x14ac:dyDescent="0.15">
      <c r="A832" s="394">
        <v>831</v>
      </c>
      <c r="B832" s="395">
        <v>24</v>
      </c>
      <c r="C832" s="395">
        <v>31</v>
      </c>
      <c r="D832" s="113" t="s">
        <v>2880</v>
      </c>
      <c r="E832" s="113" t="s">
        <v>1558</v>
      </c>
      <c r="F832" s="75">
        <v>9.5</v>
      </c>
      <c r="G832" s="75">
        <v>37.524999999999999</v>
      </c>
      <c r="H832" s="75">
        <v>0.977723605</v>
      </c>
      <c r="I832" s="75">
        <v>1.574320701</v>
      </c>
      <c r="J832" s="113" t="s">
        <v>2776</v>
      </c>
      <c r="K832" s="113" t="s">
        <v>1476</v>
      </c>
      <c r="L832" s="113" t="s">
        <v>2774</v>
      </c>
      <c r="M832" s="113" t="s">
        <v>2908</v>
      </c>
      <c r="N832" s="113" t="s">
        <v>1660</v>
      </c>
      <c r="O832" s="44">
        <v>0</v>
      </c>
    </row>
    <row r="833" spans="1:15" ht="13" customHeight="1" x14ac:dyDescent="0.15">
      <c r="A833" s="394">
        <v>832</v>
      </c>
      <c r="B833" s="395">
        <v>24</v>
      </c>
      <c r="C833" s="395">
        <v>31</v>
      </c>
      <c r="D833" s="113" t="s">
        <v>2880</v>
      </c>
      <c r="E833" s="113" t="s">
        <v>1559</v>
      </c>
      <c r="F833" s="75">
        <v>15</v>
      </c>
      <c r="G833" s="75">
        <v>51.6</v>
      </c>
      <c r="H833" s="75">
        <v>1.1760912590000001</v>
      </c>
      <c r="I833" s="75">
        <v>1.712649702</v>
      </c>
      <c r="J833" s="113" t="s">
        <v>2776</v>
      </c>
      <c r="K833" s="113" t="s">
        <v>1476</v>
      </c>
      <c r="L833" s="113" t="s">
        <v>2774</v>
      </c>
      <c r="M833" s="113" t="s">
        <v>2908</v>
      </c>
      <c r="N833" s="113" t="s">
        <v>1660</v>
      </c>
      <c r="O833" s="44">
        <v>0</v>
      </c>
    </row>
    <row r="834" spans="1:15" ht="13" customHeight="1" x14ac:dyDescent="0.15">
      <c r="A834" s="394">
        <v>833</v>
      </c>
      <c r="B834" s="395">
        <v>24</v>
      </c>
      <c r="C834" s="395">
        <v>31</v>
      </c>
      <c r="D834" s="113" t="s">
        <v>2880</v>
      </c>
      <c r="E834" s="113" t="s">
        <v>1560</v>
      </c>
      <c r="F834" s="75">
        <v>18.5</v>
      </c>
      <c r="G834" s="75">
        <v>59.755000000000003</v>
      </c>
      <c r="H834" s="75">
        <v>1.2671717280000001</v>
      </c>
      <c r="I834" s="75">
        <v>1.776374251</v>
      </c>
      <c r="J834" s="113" t="s">
        <v>2776</v>
      </c>
      <c r="K834" s="113" t="s">
        <v>1476</v>
      </c>
      <c r="L834" s="113" t="s">
        <v>2774</v>
      </c>
      <c r="M834" s="113" t="s">
        <v>2908</v>
      </c>
      <c r="N834" s="113" t="s">
        <v>1660</v>
      </c>
      <c r="O834" s="44">
        <v>0</v>
      </c>
    </row>
    <row r="835" spans="1:15" ht="13" customHeight="1" x14ac:dyDescent="0.15">
      <c r="A835" s="394">
        <v>834</v>
      </c>
      <c r="B835" s="395">
        <v>24</v>
      </c>
      <c r="C835" s="395">
        <v>31</v>
      </c>
      <c r="D835" s="113" t="s">
        <v>2880</v>
      </c>
      <c r="E835" s="113" t="s">
        <v>1561</v>
      </c>
      <c r="F835" s="75">
        <v>10.5</v>
      </c>
      <c r="G835" s="75">
        <v>45.78</v>
      </c>
      <c r="H835" s="75">
        <v>1.021189299</v>
      </c>
      <c r="I835" s="75">
        <v>1.660675788</v>
      </c>
      <c r="J835" s="113" t="s">
        <v>2776</v>
      </c>
      <c r="K835" s="113" t="s">
        <v>1476</v>
      </c>
      <c r="L835" s="113" t="s">
        <v>2774</v>
      </c>
      <c r="M835" s="113" t="s">
        <v>2908</v>
      </c>
      <c r="N835" s="113" t="s">
        <v>1660</v>
      </c>
      <c r="O835" s="44">
        <v>0</v>
      </c>
    </row>
    <row r="836" spans="1:15" ht="13" customHeight="1" x14ac:dyDescent="0.15">
      <c r="A836" s="394">
        <v>835</v>
      </c>
      <c r="B836" s="395">
        <v>24</v>
      </c>
      <c r="C836" s="395">
        <v>31</v>
      </c>
      <c r="D836" s="113" t="s">
        <v>2880</v>
      </c>
      <c r="E836" s="113" t="s">
        <v>1900</v>
      </c>
      <c r="F836" s="75">
        <v>22.5</v>
      </c>
      <c r="G836" s="75">
        <v>68.400000000000006</v>
      </c>
      <c r="H836" s="75">
        <v>1.352182518</v>
      </c>
      <c r="I836" s="75">
        <v>1.835056102</v>
      </c>
      <c r="J836" s="113" t="s">
        <v>2776</v>
      </c>
      <c r="K836" s="113" t="s">
        <v>1476</v>
      </c>
      <c r="L836" s="113" t="s">
        <v>2774</v>
      </c>
      <c r="M836" s="113" t="s">
        <v>2908</v>
      </c>
      <c r="N836" s="113" t="s">
        <v>1660</v>
      </c>
      <c r="O836" s="44">
        <v>0</v>
      </c>
    </row>
    <row r="837" spans="1:15" ht="13" customHeight="1" x14ac:dyDescent="0.15">
      <c r="A837" s="394">
        <v>836</v>
      </c>
      <c r="B837" s="395">
        <v>24</v>
      </c>
      <c r="C837" s="395">
        <v>31</v>
      </c>
      <c r="D837" s="113" t="s">
        <v>2880</v>
      </c>
      <c r="E837" s="113" t="s">
        <v>1902</v>
      </c>
      <c r="F837" s="75">
        <v>51.5</v>
      </c>
      <c r="G837" s="75">
        <v>221.6942</v>
      </c>
      <c r="H837" s="75">
        <v>1.7118072289999999</v>
      </c>
      <c r="I837" s="75">
        <v>2.3457543310000002</v>
      </c>
      <c r="J837" s="113" t="s">
        <v>2883</v>
      </c>
      <c r="K837" s="113" t="s">
        <v>1476</v>
      </c>
      <c r="L837" s="113" t="s">
        <v>2774</v>
      </c>
      <c r="M837" s="113" t="s">
        <v>2908</v>
      </c>
      <c r="N837" s="113" t="s">
        <v>1901</v>
      </c>
      <c r="O837" s="44">
        <v>0</v>
      </c>
    </row>
    <row r="838" spans="1:15" ht="13" customHeight="1" x14ac:dyDescent="0.15">
      <c r="A838" s="394">
        <v>837</v>
      </c>
      <c r="B838" s="395">
        <v>24</v>
      </c>
      <c r="C838" s="395">
        <v>31</v>
      </c>
      <c r="D838" s="113" t="s">
        <v>2880</v>
      </c>
      <c r="E838" s="113" t="s">
        <v>1904</v>
      </c>
      <c r="F838" s="75">
        <v>21</v>
      </c>
      <c r="G838" s="75">
        <v>3.57</v>
      </c>
      <c r="H838" s="75">
        <v>1.322219295</v>
      </c>
      <c r="I838" s="75">
        <v>0.55266821600000005</v>
      </c>
      <c r="J838" s="113" t="s">
        <v>2776</v>
      </c>
      <c r="K838" s="113" t="s">
        <v>1476</v>
      </c>
      <c r="L838" s="113" t="s">
        <v>2774</v>
      </c>
      <c r="M838" s="113" t="s">
        <v>2908</v>
      </c>
      <c r="N838" s="113" t="s">
        <v>1903</v>
      </c>
      <c r="O838" s="44">
        <v>0</v>
      </c>
    </row>
    <row r="839" spans="1:15" ht="13" customHeight="1" x14ac:dyDescent="0.15">
      <c r="A839" s="394">
        <v>838</v>
      </c>
      <c r="B839" s="395">
        <v>24</v>
      </c>
      <c r="C839" s="395">
        <v>31</v>
      </c>
      <c r="D839" s="113" t="s">
        <v>2880</v>
      </c>
      <c r="E839" s="113" t="s">
        <v>1905</v>
      </c>
      <c r="F839" s="75">
        <v>27</v>
      </c>
      <c r="G839" s="75">
        <v>5.13</v>
      </c>
      <c r="H839" s="75">
        <v>1.4313637640000001</v>
      </c>
      <c r="I839" s="75">
        <v>0.710117365</v>
      </c>
      <c r="J839" s="113" t="s">
        <v>2776</v>
      </c>
      <c r="K839" s="113" t="s">
        <v>1476</v>
      </c>
      <c r="L839" s="113" t="s">
        <v>2774</v>
      </c>
      <c r="M839" s="113" t="s">
        <v>2908</v>
      </c>
      <c r="N839" s="113" t="s">
        <v>1903</v>
      </c>
      <c r="O839" s="44">
        <v>0</v>
      </c>
    </row>
    <row r="840" spans="1:15" ht="13" customHeight="1" x14ac:dyDescent="0.15">
      <c r="A840" s="394">
        <v>839</v>
      </c>
      <c r="B840" s="395">
        <v>24</v>
      </c>
      <c r="C840" s="395">
        <v>31</v>
      </c>
      <c r="D840" s="113" t="s">
        <v>2880</v>
      </c>
      <c r="E840" s="113" t="s">
        <v>1765</v>
      </c>
      <c r="F840" s="75">
        <v>610</v>
      </c>
      <c r="G840" s="75">
        <v>1943.625</v>
      </c>
      <c r="H840" s="75">
        <v>2.7853298350000002</v>
      </c>
      <c r="I840" s="75">
        <v>3.288612477</v>
      </c>
      <c r="J840" s="113" t="s">
        <v>2883</v>
      </c>
      <c r="K840" s="113" t="s">
        <v>1476</v>
      </c>
      <c r="L840" s="113" t="s">
        <v>2774</v>
      </c>
      <c r="M840" s="113" t="s">
        <v>2442</v>
      </c>
      <c r="N840" s="113" t="s">
        <v>1764</v>
      </c>
      <c r="O840" s="44">
        <v>0</v>
      </c>
    </row>
    <row r="841" spans="1:15" ht="13" customHeight="1" x14ac:dyDescent="0.15">
      <c r="A841" s="394">
        <v>840</v>
      </c>
      <c r="B841" s="395">
        <v>24</v>
      </c>
      <c r="C841" s="395">
        <v>31</v>
      </c>
      <c r="D841" s="113" t="s">
        <v>2880</v>
      </c>
      <c r="E841" s="113" t="s">
        <v>1766</v>
      </c>
      <c r="F841" s="75">
        <v>527.5</v>
      </c>
      <c r="G841" s="75">
        <v>522.22500000000002</v>
      </c>
      <c r="H841" s="75">
        <v>2.7222224640000001</v>
      </c>
      <c r="I841" s="75">
        <v>2.7178576589999999</v>
      </c>
      <c r="J841" s="113" t="s">
        <v>2776</v>
      </c>
      <c r="K841" s="113" t="s">
        <v>1476</v>
      </c>
      <c r="L841" s="113" t="s">
        <v>2774</v>
      </c>
      <c r="M841" s="113" t="s">
        <v>2442</v>
      </c>
      <c r="N841" s="113" t="s">
        <v>1764</v>
      </c>
      <c r="O841" s="44">
        <v>0</v>
      </c>
    </row>
    <row r="842" spans="1:15" ht="13" customHeight="1" x14ac:dyDescent="0.15">
      <c r="A842" s="394">
        <v>841</v>
      </c>
      <c r="B842" s="395">
        <v>24</v>
      </c>
      <c r="C842" s="395">
        <v>31</v>
      </c>
      <c r="D842" s="113" t="s">
        <v>2880</v>
      </c>
      <c r="E842" s="113" t="s">
        <v>1767</v>
      </c>
      <c r="F842" s="75">
        <v>568</v>
      </c>
      <c r="G842" s="75">
        <v>1046.43</v>
      </c>
      <c r="H842" s="75">
        <v>2.7543483360000001</v>
      </c>
      <c r="I842" s="75">
        <v>3.0197101819999999</v>
      </c>
      <c r="J842" s="113" t="s">
        <v>2883</v>
      </c>
      <c r="K842" s="113" t="s">
        <v>1476</v>
      </c>
      <c r="L842" s="113" t="s">
        <v>2774</v>
      </c>
      <c r="M842" s="113" t="s">
        <v>2442</v>
      </c>
      <c r="N842" s="113" t="s">
        <v>1764</v>
      </c>
      <c r="O842" s="44">
        <v>0</v>
      </c>
    </row>
    <row r="843" spans="1:15" ht="13" customHeight="1" x14ac:dyDescent="0.15">
      <c r="A843" s="394">
        <v>842</v>
      </c>
      <c r="B843" s="395">
        <v>24</v>
      </c>
      <c r="C843" s="395">
        <v>31</v>
      </c>
      <c r="D843" s="113" t="s">
        <v>2880</v>
      </c>
      <c r="E843" s="113" t="s">
        <v>1768</v>
      </c>
      <c r="F843" s="75">
        <v>205</v>
      </c>
      <c r="G843" s="75">
        <v>217.3</v>
      </c>
      <c r="H843" s="75">
        <v>2.3117538610000001</v>
      </c>
      <c r="I843" s="75">
        <v>2.3370597260000001</v>
      </c>
      <c r="J843" s="113" t="s">
        <v>2776</v>
      </c>
      <c r="K843" s="113" t="s">
        <v>1476</v>
      </c>
      <c r="L843" s="113" t="s">
        <v>2774</v>
      </c>
      <c r="M843" s="113" t="s">
        <v>2442</v>
      </c>
      <c r="N843" s="113" t="s">
        <v>1764</v>
      </c>
      <c r="O843" s="44">
        <v>0</v>
      </c>
    </row>
    <row r="844" spans="1:15" ht="13" customHeight="1" x14ac:dyDescent="0.15">
      <c r="A844" s="394">
        <v>843</v>
      </c>
      <c r="B844" s="395">
        <v>24</v>
      </c>
      <c r="C844" s="395">
        <v>31</v>
      </c>
      <c r="D844" s="113" t="s">
        <v>2880</v>
      </c>
      <c r="E844" s="113" t="s">
        <v>1608</v>
      </c>
      <c r="F844" s="75">
        <v>375</v>
      </c>
      <c r="G844" s="75">
        <v>258.75</v>
      </c>
      <c r="H844" s="75">
        <v>2.5740312680000001</v>
      </c>
      <c r="I844" s="75">
        <v>2.4128803579999998</v>
      </c>
      <c r="J844" s="113" t="s">
        <v>2776</v>
      </c>
      <c r="K844" s="113" t="s">
        <v>1476</v>
      </c>
      <c r="L844" s="113" t="s">
        <v>2774</v>
      </c>
      <c r="M844" s="113" t="s">
        <v>2442</v>
      </c>
      <c r="N844" s="113" t="s">
        <v>1764</v>
      </c>
      <c r="O844" s="44">
        <v>0</v>
      </c>
    </row>
    <row r="845" spans="1:15" ht="13" customHeight="1" x14ac:dyDescent="0.15">
      <c r="A845" s="394">
        <v>844</v>
      </c>
      <c r="B845" s="395">
        <v>24</v>
      </c>
      <c r="C845" s="395">
        <v>31</v>
      </c>
      <c r="D845" s="113" t="s">
        <v>2880</v>
      </c>
      <c r="E845" s="113" t="s">
        <v>1609</v>
      </c>
      <c r="F845" s="75">
        <v>251.5</v>
      </c>
      <c r="G845" s="75">
        <v>251.5</v>
      </c>
      <c r="H845" s="75">
        <v>2.400537989</v>
      </c>
      <c r="I845" s="75">
        <v>2.400537989</v>
      </c>
      <c r="J845" s="113" t="s">
        <v>2776</v>
      </c>
      <c r="K845" s="113" t="s">
        <v>1476</v>
      </c>
      <c r="L845" s="113" t="s">
        <v>2774</v>
      </c>
      <c r="M845" s="113" t="s">
        <v>2442</v>
      </c>
      <c r="N845" s="113" t="s">
        <v>1764</v>
      </c>
      <c r="O845" s="44">
        <v>0</v>
      </c>
    </row>
    <row r="846" spans="1:15" ht="13" customHeight="1" x14ac:dyDescent="0.15">
      <c r="A846" s="394">
        <v>845</v>
      </c>
      <c r="B846" s="395">
        <v>24</v>
      </c>
      <c r="C846" s="395">
        <v>31</v>
      </c>
      <c r="D846" s="113" t="s">
        <v>2880</v>
      </c>
      <c r="E846" s="113" t="s">
        <v>1610</v>
      </c>
      <c r="F846" s="75">
        <v>678</v>
      </c>
      <c r="G846" s="75">
        <v>515.28</v>
      </c>
      <c r="H846" s="75">
        <v>2.8312296940000001</v>
      </c>
      <c r="I846" s="75">
        <v>2.7120432860000001</v>
      </c>
      <c r="J846" s="113" t="s">
        <v>2776</v>
      </c>
      <c r="K846" s="113" t="s">
        <v>1476</v>
      </c>
      <c r="L846" s="113" t="s">
        <v>2774</v>
      </c>
      <c r="M846" s="113" t="s">
        <v>2442</v>
      </c>
      <c r="N846" s="113" t="s">
        <v>1764</v>
      </c>
      <c r="O846" s="44">
        <v>0</v>
      </c>
    </row>
    <row r="847" spans="1:15" ht="13" customHeight="1" x14ac:dyDescent="0.15">
      <c r="A847" s="394">
        <v>846</v>
      </c>
      <c r="B847" s="395">
        <v>24</v>
      </c>
      <c r="C847" s="395">
        <v>31</v>
      </c>
      <c r="D847" s="113" t="s">
        <v>2880</v>
      </c>
      <c r="E847" s="113" t="s">
        <v>1611</v>
      </c>
      <c r="F847" s="75">
        <v>376</v>
      </c>
      <c r="G847" s="75">
        <v>278.24</v>
      </c>
      <c r="H847" s="75">
        <v>2.5751878449999999</v>
      </c>
      <c r="I847" s="75">
        <v>2.444419565</v>
      </c>
      <c r="J847" s="113" t="s">
        <v>2794</v>
      </c>
      <c r="K847" s="113" t="s">
        <v>1476</v>
      </c>
      <c r="L847" s="113" t="s">
        <v>2774</v>
      </c>
      <c r="M847" s="113" t="s">
        <v>2442</v>
      </c>
      <c r="N847" s="113" t="s">
        <v>1764</v>
      </c>
      <c r="O847" s="44">
        <v>0</v>
      </c>
    </row>
    <row r="848" spans="1:15" ht="13" customHeight="1" x14ac:dyDescent="0.15">
      <c r="A848" s="394">
        <v>847</v>
      </c>
      <c r="B848" s="395">
        <v>24</v>
      </c>
      <c r="C848" s="395">
        <v>31</v>
      </c>
      <c r="D848" s="113" t="s">
        <v>2880</v>
      </c>
      <c r="E848" s="113" t="s">
        <v>1612</v>
      </c>
      <c r="F848" s="75">
        <v>408</v>
      </c>
      <c r="G848" s="75">
        <v>359.04</v>
      </c>
      <c r="H848" s="75">
        <v>2.6106601629999999</v>
      </c>
      <c r="I848" s="75">
        <v>2.5551428349999998</v>
      </c>
      <c r="J848" s="113" t="s">
        <v>2776</v>
      </c>
      <c r="K848" s="113" t="s">
        <v>1476</v>
      </c>
      <c r="L848" s="113" t="s">
        <v>2774</v>
      </c>
      <c r="M848" s="113" t="s">
        <v>2442</v>
      </c>
      <c r="N848" s="113" t="s">
        <v>1764</v>
      </c>
      <c r="O848" s="44">
        <v>0</v>
      </c>
    </row>
    <row r="849" spans="1:16" ht="13" customHeight="1" x14ac:dyDescent="0.15">
      <c r="A849" s="394">
        <v>848</v>
      </c>
      <c r="B849" s="395">
        <v>24</v>
      </c>
      <c r="C849" s="395">
        <v>31</v>
      </c>
      <c r="D849" s="113" t="s">
        <v>2880</v>
      </c>
      <c r="E849" s="113" t="s">
        <v>1614</v>
      </c>
      <c r="F849" s="75">
        <v>11.5</v>
      </c>
      <c r="G849" s="75">
        <v>71.415000000000006</v>
      </c>
      <c r="H849" s="75">
        <v>1.06069784</v>
      </c>
      <c r="I849" s="75">
        <v>1.853789441</v>
      </c>
      <c r="J849" s="113" t="s">
        <v>2776</v>
      </c>
      <c r="K849" s="113" t="s">
        <v>1476</v>
      </c>
      <c r="L849" s="113" t="s">
        <v>2774</v>
      </c>
      <c r="M849" s="113" t="s">
        <v>2908</v>
      </c>
      <c r="N849" s="113" t="s">
        <v>1613</v>
      </c>
      <c r="O849" s="44">
        <v>0</v>
      </c>
    </row>
    <row r="850" spans="1:16" ht="13" customHeight="1" x14ac:dyDescent="0.15">
      <c r="A850" s="394">
        <v>849</v>
      </c>
      <c r="B850" s="395">
        <v>24</v>
      </c>
      <c r="C850" s="395">
        <v>31</v>
      </c>
      <c r="D850" s="113" t="s">
        <v>2880</v>
      </c>
      <c r="E850" s="113" t="s">
        <v>1615</v>
      </c>
      <c r="F850" s="75">
        <v>14</v>
      </c>
      <c r="G850" s="75">
        <v>50.4</v>
      </c>
      <c r="H850" s="75">
        <v>1.1461280359999999</v>
      </c>
      <c r="I850" s="75">
        <v>1.702430536</v>
      </c>
      <c r="J850" s="113" t="s">
        <v>2776</v>
      </c>
      <c r="K850" s="113" t="s">
        <v>1476</v>
      </c>
      <c r="L850" s="113" t="s">
        <v>2774</v>
      </c>
      <c r="M850" s="113" t="s">
        <v>2908</v>
      </c>
      <c r="N850" s="113" t="s">
        <v>1613</v>
      </c>
      <c r="O850" s="44">
        <v>0</v>
      </c>
    </row>
    <row r="851" spans="1:16" ht="13" customHeight="1" x14ac:dyDescent="0.15">
      <c r="A851" s="394">
        <v>850</v>
      </c>
      <c r="B851" s="395">
        <v>24</v>
      </c>
      <c r="C851" s="395">
        <v>31</v>
      </c>
      <c r="D851" s="113" t="s">
        <v>2880</v>
      </c>
      <c r="E851" s="113" t="s">
        <v>1813</v>
      </c>
      <c r="F851" s="75">
        <v>266</v>
      </c>
      <c r="G851" s="75">
        <v>560.23899749999998</v>
      </c>
      <c r="H851" s="75">
        <v>2.4248816369999999</v>
      </c>
      <c r="I851" s="75">
        <v>2.7483733359999998</v>
      </c>
      <c r="J851" s="113" t="s">
        <v>2883</v>
      </c>
      <c r="K851" s="113" t="s">
        <v>1476</v>
      </c>
      <c r="L851" s="113" t="s">
        <v>2774</v>
      </c>
      <c r="M851" s="113" t="s">
        <v>2442</v>
      </c>
      <c r="N851" s="113" t="s">
        <v>1812</v>
      </c>
      <c r="O851" s="44">
        <v>0</v>
      </c>
    </row>
    <row r="852" spans="1:16" ht="13" customHeight="1" x14ac:dyDescent="0.15">
      <c r="A852" s="394">
        <v>851</v>
      </c>
      <c r="B852" s="395">
        <v>24</v>
      </c>
      <c r="C852" s="395">
        <v>31</v>
      </c>
      <c r="D852" s="113" t="s">
        <v>2880</v>
      </c>
      <c r="E852" s="113" t="s">
        <v>1814</v>
      </c>
      <c r="F852" s="75">
        <v>550.5</v>
      </c>
      <c r="G852" s="75">
        <v>465.02499999999998</v>
      </c>
      <c r="H852" s="75">
        <v>2.740757323</v>
      </c>
      <c r="I852" s="75">
        <v>2.6674763010000002</v>
      </c>
      <c r="J852" s="113" t="s">
        <v>2883</v>
      </c>
      <c r="K852" s="113" t="s">
        <v>1476</v>
      </c>
      <c r="L852" s="113" t="s">
        <v>2774</v>
      </c>
      <c r="M852" s="113" t="s">
        <v>2442</v>
      </c>
      <c r="N852" s="113" t="s">
        <v>1812</v>
      </c>
      <c r="O852" s="44">
        <v>0</v>
      </c>
    </row>
    <row r="853" spans="1:16" ht="13" customHeight="1" x14ac:dyDescent="0.15">
      <c r="A853" s="394">
        <v>852</v>
      </c>
      <c r="B853" s="395">
        <v>24</v>
      </c>
      <c r="C853" s="395">
        <v>31</v>
      </c>
      <c r="D853" s="113" t="s">
        <v>2880</v>
      </c>
      <c r="E853" s="113" t="s">
        <v>1815</v>
      </c>
      <c r="F853" s="75">
        <v>282</v>
      </c>
      <c r="G853" s="75">
        <v>295.15530000000001</v>
      </c>
      <c r="H853" s="75">
        <v>2.450249108</v>
      </c>
      <c r="I853" s="75">
        <v>2.4700505860000002</v>
      </c>
      <c r="J853" s="113" t="s">
        <v>2883</v>
      </c>
      <c r="K853" s="113" t="s">
        <v>1476</v>
      </c>
      <c r="L853" s="113" t="s">
        <v>2774</v>
      </c>
      <c r="M853" s="113" t="s">
        <v>2442</v>
      </c>
      <c r="N853" s="113" t="s">
        <v>1812</v>
      </c>
      <c r="O853" s="44">
        <v>0</v>
      </c>
    </row>
    <row r="854" spans="1:16" ht="13" customHeight="1" x14ac:dyDescent="0.15">
      <c r="A854" s="394">
        <v>853</v>
      </c>
      <c r="B854" s="395">
        <v>24</v>
      </c>
      <c r="C854" s="395">
        <v>31</v>
      </c>
      <c r="D854" s="113" t="s">
        <v>2880</v>
      </c>
      <c r="E854" s="113" t="s">
        <v>1816</v>
      </c>
      <c r="F854" s="75">
        <v>412</v>
      </c>
      <c r="G854" s="75">
        <v>338.67039469999997</v>
      </c>
      <c r="H854" s="75">
        <v>2.6148972160000001</v>
      </c>
      <c r="I854" s="75">
        <v>2.529777234</v>
      </c>
      <c r="J854" s="113" t="s">
        <v>2883</v>
      </c>
      <c r="K854" s="113" t="s">
        <v>1476</v>
      </c>
      <c r="L854" s="113" t="s">
        <v>2774</v>
      </c>
      <c r="M854" s="113" t="s">
        <v>2442</v>
      </c>
      <c r="N854" s="113" t="s">
        <v>1812</v>
      </c>
      <c r="O854" s="44">
        <v>0</v>
      </c>
    </row>
    <row r="855" spans="1:16" ht="13" customHeight="1" x14ac:dyDescent="0.15">
      <c r="A855" s="394">
        <v>854</v>
      </c>
      <c r="B855" s="395">
        <v>24</v>
      </c>
      <c r="C855" s="395">
        <v>31</v>
      </c>
      <c r="D855" s="113" t="s">
        <v>2880</v>
      </c>
      <c r="E855" s="113" t="s">
        <v>1817</v>
      </c>
      <c r="F855" s="75">
        <v>453.6</v>
      </c>
      <c r="G855" s="75">
        <v>420.57142859999999</v>
      </c>
      <c r="H855" s="75">
        <v>2.6566730459999999</v>
      </c>
      <c r="I855" s="75">
        <v>2.6238397660000001</v>
      </c>
      <c r="J855" s="113" t="s">
        <v>2883</v>
      </c>
      <c r="K855" s="113" t="s">
        <v>1476</v>
      </c>
      <c r="L855" s="113" t="s">
        <v>2774</v>
      </c>
      <c r="M855" s="113" t="s">
        <v>2442</v>
      </c>
      <c r="N855" s="113" t="s">
        <v>1812</v>
      </c>
      <c r="O855" s="44">
        <v>0</v>
      </c>
    </row>
    <row r="856" spans="1:16" ht="13" customHeight="1" x14ac:dyDescent="0.15">
      <c r="A856" s="394">
        <v>855</v>
      </c>
      <c r="B856" s="395">
        <v>24</v>
      </c>
      <c r="C856" s="395">
        <v>31</v>
      </c>
      <c r="D856" s="113" t="s">
        <v>2880</v>
      </c>
      <c r="E856" s="113" t="s">
        <v>1818</v>
      </c>
      <c r="F856" s="75">
        <v>158.25</v>
      </c>
      <c r="G856" s="75">
        <v>356.68488000000002</v>
      </c>
      <c r="H856" s="75">
        <v>2.1993437189999998</v>
      </c>
      <c r="I856" s="75">
        <v>2.5522847</v>
      </c>
      <c r="J856" s="113" t="s">
        <v>2883</v>
      </c>
      <c r="K856" s="113" t="s">
        <v>1476</v>
      </c>
      <c r="L856" s="113" t="s">
        <v>2774</v>
      </c>
      <c r="M856" s="113" t="s">
        <v>2442</v>
      </c>
      <c r="N856" s="113" t="s">
        <v>1812</v>
      </c>
      <c r="O856" s="44">
        <v>0</v>
      </c>
    </row>
    <row r="857" spans="1:16" customFormat="1" ht="13" customHeight="1" x14ac:dyDescent="0.15">
      <c r="A857" s="394">
        <v>856</v>
      </c>
      <c r="B857" s="395">
        <v>24</v>
      </c>
      <c r="C857" s="395">
        <v>31</v>
      </c>
      <c r="D857" s="113" t="s">
        <v>2880</v>
      </c>
      <c r="E857" s="113" t="s">
        <v>1819</v>
      </c>
      <c r="F857" s="75">
        <v>625.02875800000004</v>
      </c>
      <c r="G857" s="75">
        <v>550.02530704000003</v>
      </c>
      <c r="H857" s="75">
        <v>2.7959000000000001</v>
      </c>
      <c r="I857" s="75">
        <v>2.7403826721396554</v>
      </c>
      <c r="J857" s="113" t="s">
        <v>1650</v>
      </c>
      <c r="K857" s="113" t="s">
        <v>1476</v>
      </c>
      <c r="L857" s="113" t="s">
        <v>2774</v>
      </c>
      <c r="M857" s="113" t="s">
        <v>2442</v>
      </c>
      <c r="N857" s="113" t="s">
        <v>1812</v>
      </c>
      <c r="O857" s="44">
        <v>0</v>
      </c>
      <c r="P857" s="113"/>
    </row>
    <row r="858" spans="1:16" ht="13" customHeight="1" x14ac:dyDescent="0.15">
      <c r="A858" s="394">
        <v>857</v>
      </c>
      <c r="B858" s="395">
        <v>24</v>
      </c>
      <c r="C858" s="395">
        <v>31</v>
      </c>
      <c r="D858" s="113" t="s">
        <v>2880</v>
      </c>
      <c r="E858" s="113" t="s">
        <v>1651</v>
      </c>
      <c r="F858" s="75">
        <v>279</v>
      </c>
      <c r="G858" s="75">
        <v>561.75583329999995</v>
      </c>
      <c r="H858" s="75">
        <v>2.4456042029999998</v>
      </c>
      <c r="I858" s="75">
        <v>2.7495475909999998</v>
      </c>
      <c r="J858" s="113" t="s">
        <v>2883</v>
      </c>
      <c r="K858" s="113" t="s">
        <v>1476</v>
      </c>
      <c r="L858" s="113" t="s">
        <v>2774</v>
      </c>
      <c r="M858" s="113" t="s">
        <v>2442</v>
      </c>
      <c r="N858" s="113" t="s">
        <v>1812</v>
      </c>
      <c r="O858" s="44">
        <v>0</v>
      </c>
    </row>
    <row r="859" spans="1:16" ht="13" customHeight="1" x14ac:dyDescent="0.15">
      <c r="A859" s="394">
        <v>858</v>
      </c>
      <c r="B859" s="395">
        <v>24</v>
      </c>
      <c r="C859" s="395">
        <v>31</v>
      </c>
      <c r="D859" s="113" t="s">
        <v>2880</v>
      </c>
      <c r="E859" s="113" t="s">
        <v>1652</v>
      </c>
      <c r="F859" s="75">
        <v>275</v>
      </c>
      <c r="G859" s="75">
        <v>471.46785</v>
      </c>
      <c r="H859" s="75">
        <v>2.439332694</v>
      </c>
      <c r="I859" s="75">
        <v>2.6734520829999999</v>
      </c>
      <c r="J859" s="113" t="s">
        <v>2883</v>
      </c>
      <c r="K859" s="113" t="s">
        <v>1476</v>
      </c>
      <c r="L859" s="113" t="s">
        <v>2774</v>
      </c>
      <c r="M859" s="113" t="s">
        <v>2442</v>
      </c>
      <c r="N859" s="113" t="s">
        <v>1812</v>
      </c>
      <c r="O859" s="44">
        <v>0</v>
      </c>
    </row>
    <row r="860" spans="1:16" ht="13" customHeight="1" x14ac:dyDescent="0.15">
      <c r="A860" s="394">
        <v>859</v>
      </c>
      <c r="B860" s="395">
        <v>24</v>
      </c>
      <c r="C860" s="395">
        <v>31</v>
      </c>
      <c r="D860" s="113" t="s">
        <v>2880</v>
      </c>
      <c r="E860" s="113" t="s">
        <v>1653</v>
      </c>
      <c r="F860" s="75">
        <v>195</v>
      </c>
      <c r="G860" s="75">
        <v>398.14285710000001</v>
      </c>
      <c r="H860" s="75">
        <v>2.2900346109999998</v>
      </c>
      <c r="I860" s="75">
        <v>2.6000389290000001</v>
      </c>
      <c r="J860" s="113" t="s">
        <v>2883</v>
      </c>
      <c r="K860" s="113" t="s">
        <v>1476</v>
      </c>
      <c r="L860" s="113" t="s">
        <v>2774</v>
      </c>
      <c r="M860" s="113" t="s">
        <v>2442</v>
      </c>
      <c r="N860" s="113" t="s">
        <v>1812</v>
      </c>
      <c r="O860" s="44">
        <v>0</v>
      </c>
    </row>
    <row r="861" spans="1:16" ht="13" customHeight="1" x14ac:dyDescent="0.15">
      <c r="A861" s="394">
        <v>860</v>
      </c>
      <c r="B861" s="395">
        <v>24</v>
      </c>
      <c r="C861" s="395">
        <v>31</v>
      </c>
      <c r="D861" s="113" t="s">
        <v>2880</v>
      </c>
      <c r="E861" s="113" t="s">
        <v>1654</v>
      </c>
      <c r="F861" s="75">
        <v>155</v>
      </c>
      <c r="G861" s="75">
        <v>333.90719999999999</v>
      </c>
      <c r="H861" s="75">
        <v>2.190331698</v>
      </c>
      <c r="I861" s="75">
        <v>2.523625784</v>
      </c>
      <c r="J861" s="113" t="s">
        <v>2883</v>
      </c>
      <c r="K861" s="113" t="s">
        <v>1476</v>
      </c>
      <c r="L861" s="113" t="s">
        <v>2774</v>
      </c>
      <c r="M861" s="113" t="s">
        <v>2442</v>
      </c>
      <c r="N861" s="113" t="s">
        <v>1812</v>
      </c>
      <c r="O861" s="44">
        <v>0</v>
      </c>
    </row>
    <row r="862" spans="1:16" ht="13" customHeight="1" x14ac:dyDescent="0.15">
      <c r="A862" s="394">
        <v>861</v>
      </c>
      <c r="B862" s="395">
        <v>24</v>
      </c>
      <c r="C862" s="395">
        <v>31</v>
      </c>
      <c r="D862" s="113" t="s">
        <v>2880</v>
      </c>
      <c r="E862" s="113" t="s">
        <v>1655</v>
      </c>
      <c r="F862" s="75">
        <v>161</v>
      </c>
      <c r="G862" s="75">
        <v>112.3946667</v>
      </c>
      <c r="H862" s="75">
        <v>2.2068258759999999</v>
      </c>
      <c r="I862" s="75">
        <v>2.0507457040000001</v>
      </c>
      <c r="J862" s="113" t="s">
        <v>2883</v>
      </c>
      <c r="K862" s="113" t="s">
        <v>1476</v>
      </c>
      <c r="L862" s="113" t="s">
        <v>2774</v>
      </c>
      <c r="M862" s="113" t="s">
        <v>2442</v>
      </c>
      <c r="N862" s="113" t="s">
        <v>1812</v>
      </c>
      <c r="O862" s="44">
        <v>0</v>
      </c>
    </row>
    <row r="863" spans="1:16" ht="13" customHeight="1" x14ac:dyDescent="0.15">
      <c r="A863" s="394">
        <v>862</v>
      </c>
      <c r="B863" s="395">
        <v>24</v>
      </c>
      <c r="C863" s="395">
        <v>31</v>
      </c>
      <c r="D863" s="113" t="s">
        <v>2880</v>
      </c>
      <c r="E863" s="113" t="s">
        <v>1656</v>
      </c>
      <c r="F863" s="75">
        <v>663.03333329999998</v>
      </c>
      <c r="G863" s="75">
        <v>640</v>
      </c>
      <c r="H863" s="75">
        <v>2.8215353630000002</v>
      </c>
      <c r="I863" s="75">
        <v>2.806179974</v>
      </c>
      <c r="J863" s="113" t="s">
        <v>2883</v>
      </c>
      <c r="K863" s="113" t="s">
        <v>1476</v>
      </c>
      <c r="L863" s="113" t="s">
        <v>2774</v>
      </c>
      <c r="M863" s="113" t="s">
        <v>2442</v>
      </c>
      <c r="N863" s="113" t="s">
        <v>1812</v>
      </c>
      <c r="O863" s="44">
        <v>0</v>
      </c>
    </row>
    <row r="864" spans="1:16" ht="13" customHeight="1" x14ac:dyDescent="0.15">
      <c r="A864" s="394">
        <v>863</v>
      </c>
      <c r="B864" s="395">
        <v>24</v>
      </c>
      <c r="C864" s="395">
        <v>31</v>
      </c>
      <c r="D864" s="113" t="s">
        <v>2880</v>
      </c>
      <c r="E864" s="113" t="s">
        <v>1387</v>
      </c>
      <c r="F864" s="75">
        <v>37.049999999999997</v>
      </c>
      <c r="G864" s="75">
        <v>167.14285709999999</v>
      </c>
      <c r="H864" s="75">
        <v>1.5687882120000001</v>
      </c>
      <c r="I864" s="75">
        <v>2.2230878220000001</v>
      </c>
      <c r="J864" s="113" t="s">
        <v>2883</v>
      </c>
      <c r="K864" s="113" t="s">
        <v>1476</v>
      </c>
      <c r="L864" s="113" t="s">
        <v>2774</v>
      </c>
      <c r="M864" s="113" t="s">
        <v>2908</v>
      </c>
      <c r="N864" s="113" t="s">
        <v>1511</v>
      </c>
      <c r="O864" s="44">
        <v>0</v>
      </c>
    </row>
    <row r="865" spans="1:16" ht="13" customHeight="1" x14ac:dyDescent="0.15">
      <c r="A865" s="394">
        <v>864</v>
      </c>
      <c r="B865" s="395">
        <v>24</v>
      </c>
      <c r="C865" s="395">
        <v>31</v>
      </c>
      <c r="D865" s="113" t="s">
        <v>2880</v>
      </c>
      <c r="E865" s="113" t="s">
        <v>1389</v>
      </c>
      <c r="F865" s="75">
        <v>150</v>
      </c>
      <c r="G865" s="75">
        <v>243</v>
      </c>
      <c r="H865" s="75">
        <v>2.1760912590000001</v>
      </c>
      <c r="I865" s="75">
        <v>2.3856062740000001</v>
      </c>
      <c r="J865" s="113" t="s">
        <v>2776</v>
      </c>
      <c r="K865" s="113" t="s">
        <v>1476</v>
      </c>
      <c r="L865" s="113" t="s">
        <v>2774</v>
      </c>
      <c r="M865" s="113" t="s">
        <v>2442</v>
      </c>
      <c r="N865" s="113" t="s">
        <v>1388</v>
      </c>
      <c r="O865" s="44">
        <v>0</v>
      </c>
    </row>
    <row r="866" spans="1:16" ht="13" customHeight="1" x14ac:dyDescent="0.15">
      <c r="A866" s="394">
        <v>865</v>
      </c>
      <c r="B866" s="395">
        <v>24</v>
      </c>
      <c r="C866" s="395">
        <v>31</v>
      </c>
      <c r="D866" s="113" t="s">
        <v>2880</v>
      </c>
      <c r="E866" s="113" t="s">
        <v>1682</v>
      </c>
      <c r="F866" s="75">
        <v>47.5</v>
      </c>
      <c r="G866" s="75">
        <v>104.02500000000001</v>
      </c>
      <c r="H866" s="75">
        <v>1.6766936100000001</v>
      </c>
      <c r="I866" s="75">
        <v>2.0171377239999999</v>
      </c>
      <c r="J866" s="113" t="s">
        <v>2883</v>
      </c>
      <c r="K866" s="113" t="s">
        <v>1476</v>
      </c>
      <c r="L866" s="113" t="s">
        <v>2774</v>
      </c>
      <c r="M866" s="113" t="s">
        <v>2442</v>
      </c>
      <c r="N866" s="113" t="s">
        <v>2598</v>
      </c>
      <c r="O866" s="44">
        <v>0</v>
      </c>
    </row>
    <row r="867" spans="1:16" ht="13" customHeight="1" x14ac:dyDescent="0.15">
      <c r="A867" s="394">
        <v>866</v>
      </c>
      <c r="B867" s="395">
        <v>24</v>
      </c>
      <c r="C867" s="395">
        <v>31</v>
      </c>
      <c r="D867" s="113" t="s">
        <v>2880</v>
      </c>
      <c r="E867" s="113" t="s">
        <v>1524</v>
      </c>
      <c r="F867" s="75">
        <v>57.3</v>
      </c>
      <c r="G867" s="75">
        <v>74.88</v>
      </c>
      <c r="H867" s="75">
        <v>1.7581546219999999</v>
      </c>
      <c r="I867" s="75">
        <v>1.874365836</v>
      </c>
      <c r="J867" s="113" t="s">
        <v>2883</v>
      </c>
      <c r="K867" s="113" t="s">
        <v>1476</v>
      </c>
      <c r="L867" s="113" t="s">
        <v>2774</v>
      </c>
      <c r="M867" s="113" t="s">
        <v>2442</v>
      </c>
      <c r="N867" s="113" t="s">
        <v>2598</v>
      </c>
      <c r="O867" s="44">
        <v>0</v>
      </c>
    </row>
    <row r="868" spans="1:16" ht="13" customHeight="1" x14ac:dyDescent="0.15">
      <c r="A868" s="394">
        <v>867</v>
      </c>
      <c r="B868" s="395">
        <v>24</v>
      </c>
      <c r="C868" s="395">
        <v>31</v>
      </c>
      <c r="D868" s="113" t="s">
        <v>2880</v>
      </c>
      <c r="E868" s="113" t="s">
        <v>1525</v>
      </c>
      <c r="F868" s="75">
        <v>78.5</v>
      </c>
      <c r="G868" s="75">
        <v>149.21250000000001</v>
      </c>
      <c r="H868" s="75">
        <v>1.8948696570000001</v>
      </c>
      <c r="I868" s="75">
        <v>2.173805207</v>
      </c>
      <c r="J868" s="113" t="s">
        <v>2883</v>
      </c>
      <c r="K868" s="113" t="s">
        <v>1476</v>
      </c>
      <c r="L868" s="113" t="s">
        <v>2774</v>
      </c>
      <c r="M868" s="113" t="s">
        <v>2442</v>
      </c>
      <c r="N868" s="113" t="s">
        <v>2598</v>
      </c>
      <c r="O868" s="44">
        <v>0</v>
      </c>
    </row>
    <row r="869" spans="1:16" ht="13" customHeight="1" x14ac:dyDescent="0.15">
      <c r="A869" s="394">
        <v>868</v>
      </c>
      <c r="B869" s="395">
        <v>24</v>
      </c>
      <c r="C869" s="395">
        <v>31</v>
      </c>
      <c r="D869" s="113" t="s">
        <v>2880</v>
      </c>
      <c r="E869" s="113" t="s">
        <v>1541</v>
      </c>
      <c r="F869" s="75">
        <v>75</v>
      </c>
      <c r="G869" s="75">
        <v>508.5</v>
      </c>
      <c r="H869" s="75">
        <v>1.8750612630000001</v>
      </c>
      <c r="I869" s="75">
        <v>2.7062909570000002</v>
      </c>
      <c r="J869" s="113" t="s">
        <v>2883</v>
      </c>
      <c r="K869" s="113" t="s">
        <v>1476</v>
      </c>
      <c r="L869" s="113" t="s">
        <v>2774</v>
      </c>
      <c r="M869" s="113" t="s">
        <v>2908</v>
      </c>
      <c r="N869" s="113" t="s">
        <v>1540</v>
      </c>
      <c r="O869" s="44">
        <v>0</v>
      </c>
    </row>
    <row r="870" spans="1:16" ht="13" customHeight="1" x14ac:dyDescent="0.15">
      <c r="A870" s="394">
        <v>869</v>
      </c>
      <c r="B870" s="395">
        <v>24</v>
      </c>
      <c r="C870" s="395">
        <v>31</v>
      </c>
      <c r="D870" s="113" t="s">
        <v>2880</v>
      </c>
      <c r="E870" s="113" t="s">
        <v>1454</v>
      </c>
      <c r="F870" s="75">
        <v>326</v>
      </c>
      <c r="G870" s="75">
        <v>462.92</v>
      </c>
      <c r="H870" s="75">
        <v>2.5132175999999999</v>
      </c>
      <c r="I870" s="75">
        <v>2.665505944</v>
      </c>
      <c r="J870" s="113" t="s">
        <v>2776</v>
      </c>
      <c r="K870" s="113" t="s">
        <v>1476</v>
      </c>
      <c r="L870" s="113" t="s">
        <v>2774</v>
      </c>
      <c r="M870" s="113" t="s">
        <v>2908</v>
      </c>
      <c r="N870" s="113" t="s">
        <v>1607</v>
      </c>
      <c r="O870" s="44">
        <v>0</v>
      </c>
    </row>
    <row r="871" spans="1:16" ht="13" customHeight="1" x14ac:dyDescent="0.15">
      <c r="A871" s="394">
        <v>870</v>
      </c>
      <c r="B871" s="395">
        <v>24</v>
      </c>
      <c r="C871" s="395">
        <v>31</v>
      </c>
      <c r="D871" s="113" t="s">
        <v>2880</v>
      </c>
      <c r="E871" s="113" t="s">
        <v>1455</v>
      </c>
      <c r="F871" s="75">
        <v>224</v>
      </c>
      <c r="G871" s="75">
        <v>284.48</v>
      </c>
      <c r="H871" s="75">
        <v>2.3502480179999998</v>
      </c>
      <c r="I871" s="75">
        <v>2.4540517390000001</v>
      </c>
      <c r="J871" s="113" t="s">
        <v>2776</v>
      </c>
      <c r="K871" s="113" t="s">
        <v>1476</v>
      </c>
      <c r="L871" s="113" t="s">
        <v>2774</v>
      </c>
      <c r="M871" s="113" t="s">
        <v>2908</v>
      </c>
      <c r="N871" s="113" t="s">
        <v>1607</v>
      </c>
      <c r="O871" s="44">
        <v>0</v>
      </c>
    </row>
    <row r="872" spans="1:16" ht="13" customHeight="1" x14ac:dyDescent="0.15">
      <c r="A872" s="394">
        <v>871</v>
      </c>
      <c r="B872" s="395">
        <v>24</v>
      </c>
      <c r="C872" s="395">
        <v>31</v>
      </c>
      <c r="D872" s="113" t="s">
        <v>2880</v>
      </c>
      <c r="E872" s="113" t="s">
        <v>1475</v>
      </c>
      <c r="F872" s="75">
        <v>22</v>
      </c>
      <c r="G872" s="75">
        <v>11.88</v>
      </c>
      <c r="H872" s="75">
        <v>1.342422681</v>
      </c>
      <c r="I872" s="75">
        <v>1.0748164410000001</v>
      </c>
      <c r="J872" s="113" t="s">
        <v>2794</v>
      </c>
      <c r="K872" s="113" t="s">
        <v>1911</v>
      </c>
      <c r="L872" s="113" t="s">
        <v>2774</v>
      </c>
      <c r="M872" s="113" t="s">
        <v>2462</v>
      </c>
      <c r="N872" s="113" t="s">
        <v>2312</v>
      </c>
      <c r="O872" s="44">
        <v>0</v>
      </c>
    </row>
    <row r="873" spans="1:16" customFormat="1" ht="13" customHeight="1" x14ac:dyDescent="0.15">
      <c r="A873" s="394">
        <v>872</v>
      </c>
      <c r="B873" s="395">
        <v>24</v>
      </c>
      <c r="C873" s="395" t="s">
        <v>2942</v>
      </c>
      <c r="D873" s="113" t="s">
        <v>2880</v>
      </c>
      <c r="E873" s="113" t="s">
        <v>2297</v>
      </c>
      <c r="F873" s="75">
        <v>157.54332239999999</v>
      </c>
      <c r="G873" s="75">
        <v>165.42048851999999</v>
      </c>
      <c r="H873" s="75">
        <v>2.1974</v>
      </c>
      <c r="I873" s="75">
        <v>2.2185892990503353</v>
      </c>
      <c r="J873" s="113" t="s">
        <v>2901</v>
      </c>
      <c r="K873" s="113" t="s">
        <v>1476</v>
      </c>
      <c r="L873" s="113" t="s">
        <v>2298</v>
      </c>
      <c r="M873" s="113" t="s">
        <v>2299</v>
      </c>
      <c r="N873" s="113" t="s">
        <v>2450</v>
      </c>
      <c r="O873" s="44">
        <v>3</v>
      </c>
      <c r="P873" s="113"/>
    </row>
    <row r="874" spans="1:16" ht="13" customHeight="1" x14ac:dyDescent="0.15">
      <c r="A874" s="394">
        <v>873</v>
      </c>
      <c r="B874" s="395">
        <v>24</v>
      </c>
      <c r="C874" s="395" t="s">
        <v>2942</v>
      </c>
      <c r="D874" s="113" t="s">
        <v>2880</v>
      </c>
      <c r="E874" s="113" t="s">
        <v>2297</v>
      </c>
      <c r="F874" s="75">
        <v>148</v>
      </c>
      <c r="G874" s="75">
        <v>444</v>
      </c>
      <c r="H874" s="75">
        <v>2.1702617150000001</v>
      </c>
      <c r="I874" s="75">
        <v>2.6473829699999998</v>
      </c>
      <c r="J874" s="113" t="s">
        <v>2764</v>
      </c>
      <c r="K874" s="113" t="s">
        <v>1476</v>
      </c>
      <c r="L874" s="113" t="s">
        <v>2298</v>
      </c>
      <c r="M874" s="113" t="s">
        <v>2299</v>
      </c>
      <c r="N874" s="113" t="s">
        <v>2450</v>
      </c>
      <c r="O874" s="44">
        <v>3</v>
      </c>
    </row>
    <row r="875" spans="1:16" ht="13" customHeight="1" x14ac:dyDescent="0.15">
      <c r="A875" s="394">
        <v>874</v>
      </c>
      <c r="B875" s="395">
        <v>24</v>
      </c>
      <c r="C875" s="395" t="s">
        <v>2942</v>
      </c>
      <c r="D875" s="113" t="s">
        <v>2880</v>
      </c>
      <c r="E875" s="113" t="s">
        <v>2297</v>
      </c>
      <c r="F875" s="75">
        <v>148</v>
      </c>
      <c r="G875" s="75">
        <v>142.08000000000001</v>
      </c>
      <c r="H875" s="75">
        <v>2.1702617150000001</v>
      </c>
      <c r="I875" s="75">
        <v>2.1525329480000002</v>
      </c>
      <c r="J875" s="113" t="s">
        <v>2794</v>
      </c>
      <c r="K875" s="113" t="s">
        <v>1476</v>
      </c>
      <c r="L875" s="113" t="s">
        <v>2298</v>
      </c>
      <c r="M875" s="113" t="s">
        <v>2299</v>
      </c>
      <c r="N875" s="113" t="s">
        <v>2450</v>
      </c>
      <c r="O875" s="44">
        <v>3</v>
      </c>
    </row>
    <row r="876" spans="1:16" customFormat="1" ht="13" customHeight="1" x14ac:dyDescent="0.15">
      <c r="A876" s="394">
        <v>875</v>
      </c>
      <c r="B876" s="395">
        <v>24</v>
      </c>
      <c r="C876" s="395" t="s">
        <v>2942</v>
      </c>
      <c r="D876" s="113" t="s">
        <v>2880</v>
      </c>
      <c r="E876" s="113" t="s">
        <v>1602</v>
      </c>
      <c r="F876" s="75">
        <v>311243.29190000001</v>
      </c>
      <c r="G876" s="75">
        <v>40461.627947000001</v>
      </c>
      <c r="H876" s="75">
        <v>5.4931000000000001</v>
      </c>
      <c r="I876" s="75">
        <v>4.6070433523392778</v>
      </c>
      <c r="J876" s="113" t="s">
        <v>2901</v>
      </c>
      <c r="K876" s="113" t="s">
        <v>1476</v>
      </c>
      <c r="L876" s="113" t="s">
        <v>1603</v>
      </c>
      <c r="M876" s="113" t="s">
        <v>1604</v>
      </c>
      <c r="N876" s="113" t="s">
        <v>1601</v>
      </c>
      <c r="O876" s="44">
        <v>2</v>
      </c>
      <c r="P876" s="113"/>
    </row>
    <row r="877" spans="1:16" customFormat="1" ht="13" customHeight="1" x14ac:dyDescent="0.15">
      <c r="A877" s="394">
        <v>876</v>
      </c>
      <c r="B877" s="395">
        <v>24</v>
      </c>
      <c r="C877" s="395" t="s">
        <v>2942</v>
      </c>
      <c r="D877" s="113" t="s">
        <v>2880</v>
      </c>
      <c r="E877" s="113" t="s">
        <v>1602</v>
      </c>
      <c r="F877" s="75">
        <v>311243.29190000001</v>
      </c>
      <c r="G877" s="75">
        <v>40461.627947000001</v>
      </c>
      <c r="H877" s="75">
        <v>5.4931000000000001</v>
      </c>
      <c r="I877" s="75">
        <v>4.6070433523392778</v>
      </c>
      <c r="J877" s="113" t="s">
        <v>2910</v>
      </c>
      <c r="K877" s="113" t="s">
        <v>1476</v>
      </c>
      <c r="L877" s="113" t="s">
        <v>1603</v>
      </c>
      <c r="M877" s="113" t="s">
        <v>1604</v>
      </c>
      <c r="N877" s="113" t="s">
        <v>1601</v>
      </c>
      <c r="O877" s="44">
        <v>2</v>
      </c>
      <c r="P877" s="113"/>
    </row>
    <row r="878" spans="1:16" ht="13" customHeight="1" x14ac:dyDescent="0.15">
      <c r="A878" s="394">
        <v>877</v>
      </c>
      <c r="B878" s="395">
        <v>24</v>
      </c>
      <c r="C878" s="395" t="s">
        <v>2942</v>
      </c>
      <c r="D878" s="113" t="s">
        <v>2880</v>
      </c>
      <c r="E878" s="113" t="s">
        <v>2711</v>
      </c>
      <c r="F878" s="75">
        <v>17</v>
      </c>
      <c r="G878" s="75">
        <v>216.41</v>
      </c>
      <c r="H878" s="75">
        <v>1.230448921</v>
      </c>
      <c r="I878" s="75">
        <v>2.3352773249999998</v>
      </c>
      <c r="J878" s="113" t="s">
        <v>2764</v>
      </c>
      <c r="K878" s="113" t="s">
        <v>1476</v>
      </c>
      <c r="L878" s="113" t="s">
        <v>2712</v>
      </c>
      <c r="M878" s="113" t="s">
        <v>2713</v>
      </c>
      <c r="N878" s="113" t="s">
        <v>2710</v>
      </c>
      <c r="O878" s="44">
        <v>2</v>
      </c>
    </row>
    <row r="879" spans="1:16" ht="13" customHeight="1" x14ac:dyDescent="0.15">
      <c r="A879" s="394">
        <v>878</v>
      </c>
      <c r="B879" s="395">
        <v>24</v>
      </c>
      <c r="C879" s="395" t="s">
        <v>2942</v>
      </c>
      <c r="D879" s="113" t="s">
        <v>2880</v>
      </c>
      <c r="E879" s="113" t="s">
        <v>2711</v>
      </c>
      <c r="F879" s="75">
        <v>17</v>
      </c>
      <c r="G879" s="75">
        <v>18.7</v>
      </c>
      <c r="H879" s="75">
        <v>1.230448921</v>
      </c>
      <c r="I879" s="75">
        <v>1.271841607</v>
      </c>
      <c r="J879" s="113" t="s">
        <v>2794</v>
      </c>
      <c r="K879" s="113" t="s">
        <v>1476</v>
      </c>
      <c r="L879" s="113" t="s">
        <v>2712</v>
      </c>
      <c r="M879" s="113" t="s">
        <v>2713</v>
      </c>
      <c r="N879" s="113" t="s">
        <v>2710</v>
      </c>
      <c r="O879" s="44">
        <v>2</v>
      </c>
    </row>
    <row r="880" spans="1:16" ht="13" customHeight="1" x14ac:dyDescent="0.15">
      <c r="A880" s="394">
        <v>879</v>
      </c>
      <c r="B880" s="395">
        <v>24</v>
      </c>
      <c r="C880" s="395" t="s">
        <v>2942</v>
      </c>
      <c r="D880" s="113" t="s">
        <v>2880</v>
      </c>
      <c r="E880" s="113" t="s">
        <v>2439</v>
      </c>
      <c r="F880" s="75">
        <v>5</v>
      </c>
      <c r="G880" s="75">
        <v>83.7</v>
      </c>
      <c r="H880" s="75">
        <v>0.69897000399999998</v>
      </c>
      <c r="I880" s="75">
        <v>1.9227254579999999</v>
      </c>
      <c r="J880" s="113" t="s">
        <v>2764</v>
      </c>
      <c r="K880" s="113" t="s">
        <v>1476</v>
      </c>
      <c r="L880" s="113" t="s">
        <v>2712</v>
      </c>
      <c r="M880" s="113" t="s">
        <v>2713</v>
      </c>
      <c r="N880" s="113" t="s">
        <v>2609</v>
      </c>
      <c r="O880" s="44">
        <v>2</v>
      </c>
    </row>
    <row r="881" spans="1:15" ht="13" customHeight="1" x14ac:dyDescent="0.15">
      <c r="A881" s="394">
        <v>880</v>
      </c>
      <c r="B881" s="395">
        <v>24</v>
      </c>
      <c r="C881" s="395" t="s">
        <v>2942</v>
      </c>
      <c r="D881" s="113" t="s">
        <v>2880</v>
      </c>
      <c r="E881" s="113" t="s">
        <v>2439</v>
      </c>
      <c r="F881" s="75">
        <v>6</v>
      </c>
      <c r="G881" s="75">
        <v>65.400000000000006</v>
      </c>
      <c r="H881" s="75">
        <v>0.77815124999999996</v>
      </c>
      <c r="I881" s="75">
        <v>1.8155777479999999</v>
      </c>
      <c r="J881" s="113" t="s">
        <v>2776</v>
      </c>
      <c r="K881" s="113" t="s">
        <v>1476</v>
      </c>
      <c r="L881" s="113" t="s">
        <v>2712</v>
      </c>
      <c r="M881" s="113" t="s">
        <v>2713</v>
      </c>
      <c r="N881" s="113" t="s">
        <v>2609</v>
      </c>
      <c r="O881" s="44">
        <v>2</v>
      </c>
    </row>
    <row r="882" spans="1:15" ht="13" customHeight="1" x14ac:dyDescent="0.15">
      <c r="A882" s="394">
        <v>881</v>
      </c>
      <c r="B882" s="395">
        <v>24</v>
      </c>
      <c r="C882" s="395" t="s">
        <v>2942</v>
      </c>
      <c r="D882" s="113" t="s">
        <v>2880</v>
      </c>
      <c r="E882" s="113" t="s">
        <v>2168</v>
      </c>
      <c r="F882" s="75">
        <v>9.5</v>
      </c>
      <c r="G882" s="75">
        <v>29.925000000000001</v>
      </c>
      <c r="H882" s="75">
        <v>0.977723605</v>
      </c>
      <c r="I882" s="75">
        <v>1.4760341589999999</v>
      </c>
      <c r="J882" s="113" t="s">
        <v>2776</v>
      </c>
      <c r="K882" s="113" t="s">
        <v>1476</v>
      </c>
      <c r="L882" s="113" t="s">
        <v>2712</v>
      </c>
      <c r="M882" s="113" t="s">
        <v>2713</v>
      </c>
      <c r="N882" s="113" t="s">
        <v>2609</v>
      </c>
      <c r="O882" s="44">
        <v>0</v>
      </c>
    </row>
    <row r="883" spans="1:15" ht="13" customHeight="1" x14ac:dyDescent="0.15">
      <c r="A883" s="394">
        <v>882</v>
      </c>
      <c r="B883" s="395">
        <v>24</v>
      </c>
      <c r="C883" s="395" t="s">
        <v>2942</v>
      </c>
      <c r="D883" s="113" t="s">
        <v>2880</v>
      </c>
      <c r="E883" s="113" t="s">
        <v>2169</v>
      </c>
      <c r="F883" s="75">
        <v>15.5</v>
      </c>
      <c r="G883" s="75">
        <v>42.47</v>
      </c>
      <c r="H883" s="75">
        <v>1.190331698</v>
      </c>
      <c r="I883" s="75">
        <v>1.6280822610000001</v>
      </c>
      <c r="J883" s="113" t="s">
        <v>2776</v>
      </c>
      <c r="K883" s="113" t="s">
        <v>1476</v>
      </c>
      <c r="L883" s="113" t="s">
        <v>2712</v>
      </c>
      <c r="M883" s="113" t="s">
        <v>2713</v>
      </c>
      <c r="N883" s="113" t="s">
        <v>2609</v>
      </c>
      <c r="O883" s="44">
        <v>0</v>
      </c>
    </row>
    <row r="884" spans="1:15" ht="13" customHeight="1" x14ac:dyDescent="0.15">
      <c r="A884" s="394">
        <v>883</v>
      </c>
      <c r="B884" s="395">
        <v>24</v>
      </c>
      <c r="C884" s="395" t="s">
        <v>2942</v>
      </c>
      <c r="D884" s="113" t="s">
        <v>2880</v>
      </c>
      <c r="E884" s="113" t="s">
        <v>2333</v>
      </c>
      <c r="F884" s="75">
        <v>7.5</v>
      </c>
      <c r="G884" s="75">
        <v>19.350000000000001</v>
      </c>
      <c r="H884" s="75">
        <v>0.87506126299999998</v>
      </c>
      <c r="I884" s="75">
        <v>1.2866809690000001</v>
      </c>
      <c r="J884" s="113" t="s">
        <v>2776</v>
      </c>
      <c r="K884" s="113" t="s">
        <v>1476</v>
      </c>
      <c r="L884" s="113" t="s">
        <v>2712</v>
      </c>
      <c r="M884" s="113" t="s">
        <v>2713</v>
      </c>
      <c r="N884" s="113" t="s">
        <v>2609</v>
      </c>
      <c r="O884" s="44">
        <v>0</v>
      </c>
    </row>
    <row r="885" spans="1:15" ht="13" customHeight="1" x14ac:dyDescent="0.15">
      <c r="A885" s="394">
        <v>884</v>
      </c>
      <c r="B885" s="395">
        <v>24</v>
      </c>
      <c r="C885" s="395" t="s">
        <v>2942</v>
      </c>
      <c r="D885" s="113" t="s">
        <v>2880</v>
      </c>
      <c r="E885" s="113" t="s">
        <v>2334</v>
      </c>
      <c r="F885" s="75">
        <v>8</v>
      </c>
      <c r="G885" s="75">
        <v>26.48</v>
      </c>
      <c r="H885" s="75">
        <v>0.90308998699999998</v>
      </c>
      <c r="I885" s="75">
        <v>1.4229179810000001</v>
      </c>
      <c r="J885" s="113" t="s">
        <v>2776</v>
      </c>
      <c r="K885" s="113" t="s">
        <v>1476</v>
      </c>
      <c r="L885" s="113" t="s">
        <v>2712</v>
      </c>
      <c r="M885" s="113" t="s">
        <v>2713</v>
      </c>
      <c r="N885" s="113" t="s">
        <v>2609</v>
      </c>
      <c r="O885" s="44">
        <v>0</v>
      </c>
    </row>
    <row r="886" spans="1:15" ht="13" customHeight="1" x14ac:dyDescent="0.15">
      <c r="A886" s="394">
        <v>885</v>
      </c>
      <c r="B886" s="395">
        <v>24</v>
      </c>
      <c r="C886" s="395" t="s">
        <v>2942</v>
      </c>
      <c r="D886" s="113" t="s">
        <v>2880</v>
      </c>
      <c r="E886" s="113" t="s">
        <v>2335</v>
      </c>
      <c r="F886" s="75">
        <v>6.5</v>
      </c>
      <c r="G886" s="75">
        <v>11.765000000000001</v>
      </c>
      <c r="H886" s="75">
        <v>0.812913357</v>
      </c>
      <c r="I886" s="75">
        <v>1.0705919319999999</v>
      </c>
      <c r="J886" s="113" t="s">
        <v>2776</v>
      </c>
      <c r="K886" s="113" t="s">
        <v>1476</v>
      </c>
      <c r="L886" s="113" t="s">
        <v>2712</v>
      </c>
      <c r="M886" s="113" t="s">
        <v>2713</v>
      </c>
      <c r="N886" s="113" t="s">
        <v>2609</v>
      </c>
      <c r="O886" s="44">
        <v>0</v>
      </c>
    </row>
    <row r="887" spans="1:15" ht="13" customHeight="1" x14ac:dyDescent="0.15">
      <c r="A887" s="394">
        <v>886</v>
      </c>
      <c r="B887" s="395">
        <v>24</v>
      </c>
      <c r="C887" s="395" t="s">
        <v>2942</v>
      </c>
      <c r="D887" s="113" t="s">
        <v>2880</v>
      </c>
      <c r="E887" s="113" t="s">
        <v>1627</v>
      </c>
      <c r="F887" s="75">
        <v>4</v>
      </c>
      <c r="G887" s="75">
        <v>2.64</v>
      </c>
      <c r="H887" s="75">
        <v>0.60205999099999996</v>
      </c>
      <c r="I887" s="75">
        <v>0.42160392699999999</v>
      </c>
      <c r="J887" s="113" t="s">
        <v>2794</v>
      </c>
      <c r="K887" s="113" t="s">
        <v>1476</v>
      </c>
      <c r="L887" s="113" t="s">
        <v>1495</v>
      </c>
      <c r="M887" s="113" t="s">
        <v>2713</v>
      </c>
      <c r="N887" s="113" t="s">
        <v>2576</v>
      </c>
      <c r="O887" s="44">
        <v>0</v>
      </c>
    </row>
    <row r="888" spans="1:15" ht="13" customHeight="1" x14ac:dyDescent="0.15">
      <c r="A888" s="394">
        <v>887</v>
      </c>
      <c r="B888" s="395">
        <v>24</v>
      </c>
      <c r="C888" s="395" t="s">
        <v>2942</v>
      </c>
      <c r="D888" s="113" t="s">
        <v>2880</v>
      </c>
      <c r="E888" s="113" t="s">
        <v>1506</v>
      </c>
      <c r="F888" s="75">
        <v>39</v>
      </c>
      <c r="G888" s="75">
        <v>308.10000000000002</v>
      </c>
      <c r="H888" s="75">
        <v>1.5910646070000001</v>
      </c>
      <c r="I888" s="75">
        <v>2.4886916979999998</v>
      </c>
      <c r="J888" s="113" t="s">
        <v>2764</v>
      </c>
      <c r="K888" s="113" t="s">
        <v>1476</v>
      </c>
      <c r="L888" s="113" t="s">
        <v>1495</v>
      </c>
      <c r="M888" s="113" t="s">
        <v>2713</v>
      </c>
      <c r="N888" s="113" t="s">
        <v>1659</v>
      </c>
      <c r="O888" s="44">
        <v>0</v>
      </c>
    </row>
    <row r="889" spans="1:15" ht="13" customHeight="1" x14ac:dyDescent="0.15">
      <c r="A889" s="394">
        <v>888</v>
      </c>
      <c r="B889" s="395">
        <v>24</v>
      </c>
      <c r="C889" s="395" t="s">
        <v>2942</v>
      </c>
      <c r="D889" s="113" t="s">
        <v>2880</v>
      </c>
      <c r="E889" s="113" t="s">
        <v>1775</v>
      </c>
      <c r="F889" s="75">
        <v>60000</v>
      </c>
      <c r="G889" s="75">
        <v>6458.3333329999996</v>
      </c>
      <c r="H889" s="75">
        <v>4.7781512499999996</v>
      </c>
      <c r="I889" s="75">
        <v>3.8101204559999999</v>
      </c>
      <c r="J889" s="113" t="s">
        <v>2883</v>
      </c>
      <c r="K889" s="113" t="s">
        <v>1476</v>
      </c>
      <c r="L889" s="113" t="s">
        <v>1776</v>
      </c>
      <c r="M889" s="113" t="s">
        <v>1777</v>
      </c>
      <c r="N889" s="113" t="s">
        <v>1774</v>
      </c>
      <c r="O889" s="44">
        <v>0</v>
      </c>
    </row>
    <row r="890" spans="1:15" ht="13" customHeight="1" x14ac:dyDescent="0.15">
      <c r="A890" s="394">
        <v>889</v>
      </c>
      <c r="B890" s="395">
        <v>24</v>
      </c>
      <c r="C890" s="395">
        <v>32</v>
      </c>
      <c r="D890" s="113" t="s">
        <v>2880</v>
      </c>
      <c r="E890" s="113" t="s">
        <v>2871</v>
      </c>
      <c r="F890" s="75">
        <v>6250</v>
      </c>
      <c r="G890" s="75">
        <v>1125</v>
      </c>
      <c r="H890" s="75">
        <v>3.795880017</v>
      </c>
      <c r="I890" s="75">
        <v>3.0511525220000002</v>
      </c>
      <c r="J890" s="113" t="s">
        <v>2764</v>
      </c>
      <c r="K890" s="113" t="s">
        <v>1476</v>
      </c>
      <c r="L890" s="113" t="s">
        <v>2872</v>
      </c>
      <c r="M890" s="113" t="s">
        <v>2873</v>
      </c>
      <c r="N890" s="113" t="s">
        <v>2870</v>
      </c>
      <c r="O890" s="44">
        <v>2</v>
      </c>
    </row>
    <row r="891" spans="1:15" ht="13" customHeight="1" x14ac:dyDescent="0.15">
      <c r="A891" s="394">
        <v>890</v>
      </c>
      <c r="B891" s="395">
        <v>24</v>
      </c>
      <c r="C891" s="395">
        <v>32</v>
      </c>
      <c r="D891" s="113" t="s">
        <v>2880</v>
      </c>
      <c r="E891" s="113" t="s">
        <v>2871</v>
      </c>
      <c r="F891" s="75">
        <v>6000</v>
      </c>
      <c r="G891" s="75">
        <v>360</v>
      </c>
      <c r="H891" s="75">
        <v>3.7781512500000001</v>
      </c>
      <c r="I891" s="75">
        <v>2.5563025009999998</v>
      </c>
      <c r="J891" s="113" t="s">
        <v>2776</v>
      </c>
      <c r="K891" s="113" t="s">
        <v>1476</v>
      </c>
      <c r="L891" s="113" t="s">
        <v>2872</v>
      </c>
      <c r="M891" s="113" t="s">
        <v>2873</v>
      </c>
      <c r="N891" s="113" t="s">
        <v>2870</v>
      </c>
      <c r="O891" s="44">
        <v>2</v>
      </c>
    </row>
    <row r="892" spans="1:15" ht="13" customHeight="1" x14ac:dyDescent="0.15">
      <c r="A892" s="394">
        <v>891</v>
      </c>
      <c r="B892" s="395">
        <v>24</v>
      </c>
      <c r="C892" s="395">
        <v>32</v>
      </c>
      <c r="D892" s="113" t="s">
        <v>2880</v>
      </c>
      <c r="E892" s="113" t="s">
        <v>2627</v>
      </c>
      <c r="F892" s="75">
        <v>3688.0771719999998</v>
      </c>
      <c r="G892" s="75">
        <v>2581.6540203999998</v>
      </c>
      <c r="H892" s="75">
        <v>3.5668000000000002</v>
      </c>
      <c r="I892" s="75">
        <v>3.4118980399834582</v>
      </c>
      <c r="J892" s="113" t="s">
        <v>2901</v>
      </c>
      <c r="K892" s="113" t="s">
        <v>1476</v>
      </c>
      <c r="L892" s="113" t="s">
        <v>2872</v>
      </c>
      <c r="M892" s="113" t="s">
        <v>2628</v>
      </c>
      <c r="N892" s="113" t="s">
        <v>2626</v>
      </c>
      <c r="O892" s="44">
        <v>3</v>
      </c>
    </row>
    <row r="893" spans="1:15" ht="13" customHeight="1" x14ac:dyDescent="0.15">
      <c r="A893" s="394">
        <v>892</v>
      </c>
      <c r="B893" s="395">
        <v>24</v>
      </c>
      <c r="C893" s="395">
        <v>32</v>
      </c>
      <c r="D893" s="113" t="s">
        <v>2880</v>
      </c>
      <c r="E893" s="113" t="s">
        <v>2627</v>
      </c>
      <c r="F893" s="75">
        <v>3688.0771719999998</v>
      </c>
      <c r="G893" s="75">
        <v>2544.7732486799996</v>
      </c>
      <c r="H893" s="75">
        <v>3.5668000000000002</v>
      </c>
      <c r="I893" s="75">
        <v>3.4056490907064569</v>
      </c>
      <c r="J893" s="113" t="s">
        <v>2773</v>
      </c>
      <c r="K893" s="113" t="s">
        <v>1476</v>
      </c>
      <c r="L893" s="113" t="s">
        <v>2872</v>
      </c>
      <c r="M893" s="113" t="s">
        <v>2628</v>
      </c>
      <c r="N893" s="113" t="s">
        <v>2626</v>
      </c>
      <c r="O893" s="44">
        <v>3</v>
      </c>
    </row>
    <row r="894" spans="1:15" ht="13" customHeight="1" x14ac:dyDescent="0.15">
      <c r="A894" s="394">
        <v>893</v>
      </c>
      <c r="B894" s="395">
        <v>24</v>
      </c>
      <c r="C894" s="395">
        <v>32</v>
      </c>
      <c r="D894" s="113" t="s">
        <v>2880</v>
      </c>
      <c r="E894" s="113" t="s">
        <v>2627</v>
      </c>
      <c r="F894" s="75">
        <v>5000</v>
      </c>
      <c r="G894" s="75">
        <v>4750</v>
      </c>
      <c r="H894" s="75">
        <v>3.698970004</v>
      </c>
      <c r="I894" s="75">
        <v>3.6766936100000001</v>
      </c>
      <c r="J894" s="113" t="s">
        <v>2776</v>
      </c>
      <c r="K894" s="113" t="s">
        <v>1476</v>
      </c>
      <c r="L894" s="113" t="s">
        <v>2872</v>
      </c>
      <c r="M894" s="113" t="s">
        <v>2628</v>
      </c>
      <c r="N894" s="113" t="s">
        <v>2626</v>
      </c>
      <c r="O894" s="44">
        <v>2</v>
      </c>
    </row>
    <row r="895" spans="1:15" ht="13" customHeight="1" x14ac:dyDescent="0.15">
      <c r="A895" s="394">
        <v>894</v>
      </c>
      <c r="B895" s="395">
        <v>24</v>
      </c>
      <c r="C895" s="395">
        <v>32</v>
      </c>
      <c r="D895" s="113" t="s">
        <v>2880</v>
      </c>
      <c r="E895" s="113" t="s">
        <v>2458</v>
      </c>
      <c r="F895" s="75">
        <v>28661.57157</v>
      </c>
      <c r="G895" s="75">
        <v>10031.5500495</v>
      </c>
      <c r="H895" s="75">
        <v>4.4573</v>
      </c>
      <c r="I895" s="75">
        <v>4.0013680442799373</v>
      </c>
      <c r="J895" s="113" t="s">
        <v>2773</v>
      </c>
      <c r="K895" s="113" t="s">
        <v>1476</v>
      </c>
      <c r="L895" s="113" t="s">
        <v>2872</v>
      </c>
      <c r="M895" s="113" t="s">
        <v>2459</v>
      </c>
      <c r="N895" s="113" t="s">
        <v>2457</v>
      </c>
      <c r="O895" s="44">
        <v>2</v>
      </c>
    </row>
    <row r="896" spans="1:15" ht="13" customHeight="1" x14ac:dyDescent="0.15">
      <c r="A896" s="394">
        <v>895</v>
      </c>
      <c r="B896" s="395">
        <v>24</v>
      </c>
      <c r="C896" s="395">
        <v>32</v>
      </c>
      <c r="D896" s="113" t="s">
        <v>2880</v>
      </c>
      <c r="E896" s="113" t="s">
        <v>2458</v>
      </c>
      <c r="F896" s="75">
        <v>30500</v>
      </c>
      <c r="G896" s="75">
        <v>2745</v>
      </c>
      <c r="H896" s="75">
        <v>4.4842998390000002</v>
      </c>
      <c r="I896" s="75">
        <v>3.438542349</v>
      </c>
      <c r="J896" s="113" t="s">
        <v>2776</v>
      </c>
      <c r="K896" s="113" t="s">
        <v>1476</v>
      </c>
      <c r="L896" s="113" t="s">
        <v>2872</v>
      </c>
      <c r="M896" s="113" t="s">
        <v>2459</v>
      </c>
      <c r="N896" s="113" t="s">
        <v>2457</v>
      </c>
      <c r="O896" s="44">
        <v>2</v>
      </c>
    </row>
    <row r="897" spans="1:16" ht="13" customHeight="1" x14ac:dyDescent="0.15">
      <c r="A897" s="394">
        <v>896</v>
      </c>
      <c r="B897" s="395">
        <v>24</v>
      </c>
      <c r="C897" s="395">
        <v>32</v>
      </c>
      <c r="D897" s="113" t="s">
        <v>2880</v>
      </c>
      <c r="E897" s="113" t="s">
        <v>2223</v>
      </c>
      <c r="F897" s="75">
        <v>3008.1535439999998</v>
      </c>
      <c r="G897" s="75">
        <v>782.11992143999998</v>
      </c>
      <c r="H897" s="75">
        <v>3.4782999999999999</v>
      </c>
      <c r="I897" s="75">
        <v>2.8932733479788717</v>
      </c>
      <c r="J897" s="113" t="s">
        <v>2773</v>
      </c>
      <c r="K897" s="113" t="s">
        <v>1476</v>
      </c>
      <c r="L897" s="113" t="s">
        <v>2872</v>
      </c>
      <c r="M897" s="113" t="s">
        <v>2224</v>
      </c>
      <c r="N897" s="113" t="s">
        <v>2222</v>
      </c>
      <c r="O897" s="44">
        <v>0</v>
      </c>
    </row>
    <row r="898" spans="1:16" ht="13" customHeight="1" x14ac:dyDescent="0.15">
      <c r="A898" s="394">
        <v>897</v>
      </c>
      <c r="B898" s="395">
        <v>24</v>
      </c>
      <c r="C898" s="395">
        <v>32</v>
      </c>
      <c r="D898" s="113" t="s">
        <v>2880</v>
      </c>
      <c r="E898" s="113" t="s">
        <v>2225</v>
      </c>
      <c r="F898" s="75">
        <v>3900</v>
      </c>
      <c r="G898" s="75">
        <v>1287</v>
      </c>
      <c r="H898" s="75">
        <v>3.5910646069999999</v>
      </c>
      <c r="I898" s="75">
        <v>3.1095785469999999</v>
      </c>
      <c r="J898" s="113" t="s">
        <v>2776</v>
      </c>
      <c r="K898" s="113" t="s">
        <v>1476</v>
      </c>
      <c r="L898" s="113" t="s">
        <v>2872</v>
      </c>
      <c r="M898" s="113" t="s">
        <v>2224</v>
      </c>
      <c r="N898" s="113" t="s">
        <v>2222</v>
      </c>
      <c r="O898" s="44">
        <v>0</v>
      </c>
    </row>
    <row r="899" spans="1:16" ht="13" customHeight="1" x14ac:dyDescent="0.15">
      <c r="A899" s="394">
        <v>898</v>
      </c>
      <c r="B899" s="395">
        <v>24</v>
      </c>
      <c r="C899" s="395">
        <v>32</v>
      </c>
      <c r="D899" s="113" t="s">
        <v>2880</v>
      </c>
      <c r="E899" s="113" t="s">
        <v>2230</v>
      </c>
      <c r="F899" s="75">
        <v>3000</v>
      </c>
      <c r="G899" s="75">
        <v>480</v>
      </c>
      <c r="H899" s="75">
        <v>3.4771212550000001</v>
      </c>
      <c r="I899" s="75">
        <v>2.6812412370000001</v>
      </c>
      <c r="J899" s="113" t="s">
        <v>2776</v>
      </c>
      <c r="K899" s="113" t="s">
        <v>1476</v>
      </c>
      <c r="L899" s="113" t="s">
        <v>2872</v>
      </c>
      <c r="M899" s="113" t="s">
        <v>2628</v>
      </c>
      <c r="N899" s="113" t="s">
        <v>2229</v>
      </c>
      <c r="O899" s="44">
        <v>0</v>
      </c>
    </row>
    <row r="900" spans="1:16" ht="13" customHeight="1" x14ac:dyDescent="0.15">
      <c r="A900" s="394">
        <v>899</v>
      </c>
      <c r="B900" s="395">
        <v>24</v>
      </c>
      <c r="C900" s="395">
        <v>32</v>
      </c>
      <c r="D900" s="113" t="s">
        <v>2880</v>
      </c>
      <c r="E900" s="113" t="s">
        <v>2145</v>
      </c>
      <c r="F900" s="75">
        <v>5018.8012790000002</v>
      </c>
      <c r="G900" s="75">
        <v>702.63217906000011</v>
      </c>
      <c r="H900" s="75">
        <v>3.7006000000000001</v>
      </c>
      <c r="I900" s="75">
        <v>2.8467280356754334</v>
      </c>
      <c r="J900" s="113" t="s">
        <v>2773</v>
      </c>
      <c r="K900" s="113" t="s">
        <v>1476</v>
      </c>
      <c r="L900" s="113" t="s">
        <v>2872</v>
      </c>
      <c r="M900" s="113" t="s">
        <v>2873</v>
      </c>
      <c r="N900" s="113" t="s">
        <v>2870</v>
      </c>
      <c r="O900" s="44">
        <v>0</v>
      </c>
    </row>
    <row r="901" spans="1:16" ht="13" customHeight="1" x14ac:dyDescent="0.15">
      <c r="A901" s="394">
        <v>900</v>
      </c>
      <c r="B901" s="395">
        <v>24</v>
      </c>
      <c r="C901" s="395">
        <v>32</v>
      </c>
      <c r="D901" s="113" t="s">
        <v>2880</v>
      </c>
      <c r="E901" s="113" t="s">
        <v>2505</v>
      </c>
      <c r="F901" s="75">
        <v>215</v>
      </c>
      <c r="G901" s="75">
        <v>79.55</v>
      </c>
      <c r="H901" s="75">
        <v>2.3324384600000001</v>
      </c>
      <c r="I901" s="75">
        <v>1.900640184</v>
      </c>
      <c r="J901" s="113" t="s">
        <v>2776</v>
      </c>
      <c r="K901" s="113" t="s">
        <v>1476</v>
      </c>
      <c r="L901" s="113" t="s">
        <v>2872</v>
      </c>
      <c r="M901" s="113" t="s">
        <v>2459</v>
      </c>
      <c r="N901" s="113" t="s">
        <v>2504</v>
      </c>
      <c r="O901" s="44">
        <v>0</v>
      </c>
    </row>
    <row r="902" spans="1:16" ht="13" customHeight="1" x14ac:dyDescent="0.15">
      <c r="A902" s="394">
        <v>901</v>
      </c>
      <c r="B902" s="395">
        <v>24</v>
      </c>
      <c r="C902" s="395">
        <v>32</v>
      </c>
      <c r="D902" s="113" t="s">
        <v>2880</v>
      </c>
      <c r="E902" s="113" t="s">
        <v>2345</v>
      </c>
      <c r="F902" s="75">
        <v>3000</v>
      </c>
      <c r="G902" s="75">
        <v>1020</v>
      </c>
      <c r="H902" s="75">
        <v>3.4771212550000001</v>
      </c>
      <c r="I902" s="75">
        <v>3.008600172</v>
      </c>
      <c r="J902" s="113" t="s">
        <v>2776</v>
      </c>
      <c r="K902" s="113" t="s">
        <v>1476</v>
      </c>
      <c r="L902" s="113" t="s">
        <v>2872</v>
      </c>
      <c r="M902" s="113" t="s">
        <v>2628</v>
      </c>
      <c r="N902" s="113" t="s">
        <v>2623</v>
      </c>
      <c r="O902" s="44">
        <v>0</v>
      </c>
    </row>
    <row r="903" spans="1:16" ht="13" customHeight="1" x14ac:dyDescent="0.15">
      <c r="A903" s="394">
        <v>902</v>
      </c>
      <c r="B903" s="395">
        <v>24</v>
      </c>
      <c r="C903" s="395">
        <v>32</v>
      </c>
      <c r="D903" s="113" t="s">
        <v>2880</v>
      </c>
      <c r="E903" s="113" t="s">
        <v>2270</v>
      </c>
      <c r="F903" s="75">
        <v>5472.6793109999999</v>
      </c>
      <c r="G903" s="75">
        <v>4323.41665569</v>
      </c>
      <c r="H903" s="75">
        <v>3.7382</v>
      </c>
      <c r="I903" s="75">
        <v>3.6358270913160795</v>
      </c>
      <c r="J903" s="113" t="s">
        <v>2773</v>
      </c>
      <c r="K903" s="113" t="s">
        <v>1476</v>
      </c>
      <c r="L903" s="113" t="s">
        <v>2872</v>
      </c>
      <c r="M903" s="113" t="s">
        <v>2628</v>
      </c>
      <c r="N903" s="113" t="s">
        <v>2269</v>
      </c>
      <c r="O903" s="44">
        <v>0</v>
      </c>
    </row>
    <row r="904" spans="1:16" customFormat="1" ht="13" customHeight="1" x14ac:dyDescent="0.15">
      <c r="A904" s="394">
        <v>903</v>
      </c>
      <c r="B904" s="395">
        <v>24</v>
      </c>
      <c r="C904" s="395">
        <v>32</v>
      </c>
      <c r="D904" s="113" t="s">
        <v>2880</v>
      </c>
      <c r="E904" s="113" t="s">
        <v>1642</v>
      </c>
      <c r="F904" s="75">
        <v>44647.793409999998</v>
      </c>
      <c r="G904" s="75">
        <v>26342.198111899997</v>
      </c>
      <c r="H904" s="75">
        <v>4.6497999999999999</v>
      </c>
      <c r="I904" s="75">
        <v>4.4206520116295023</v>
      </c>
      <c r="J904" s="113" t="s">
        <v>2773</v>
      </c>
      <c r="K904" s="113" t="s">
        <v>1476</v>
      </c>
      <c r="L904" s="113" t="s">
        <v>2872</v>
      </c>
      <c r="M904" s="113" t="s">
        <v>2628</v>
      </c>
      <c r="N904" s="113" t="s">
        <v>1641</v>
      </c>
      <c r="O904" s="44">
        <v>0</v>
      </c>
      <c r="P904" s="113"/>
    </row>
    <row r="905" spans="1:16" ht="13" customHeight="1" x14ac:dyDescent="0.15">
      <c r="A905" s="394">
        <v>904</v>
      </c>
      <c r="B905" s="395">
        <v>24</v>
      </c>
      <c r="C905" s="395">
        <v>32</v>
      </c>
      <c r="D905" s="113" t="s">
        <v>2880</v>
      </c>
      <c r="E905" s="113" t="s">
        <v>1680</v>
      </c>
      <c r="F905" s="75">
        <v>6150</v>
      </c>
      <c r="G905" s="75">
        <v>861</v>
      </c>
      <c r="H905" s="75">
        <v>3.7888751159999998</v>
      </c>
      <c r="I905" s="75">
        <v>2.9350031510000001</v>
      </c>
      <c r="J905" s="113" t="s">
        <v>2776</v>
      </c>
      <c r="K905" s="113" t="s">
        <v>1476</v>
      </c>
      <c r="L905" s="113" t="s">
        <v>2872</v>
      </c>
      <c r="M905" s="113" t="s">
        <v>2459</v>
      </c>
      <c r="N905" s="113" t="s">
        <v>1679</v>
      </c>
      <c r="O905" s="44">
        <v>0</v>
      </c>
    </row>
    <row r="906" spans="1:16" customFormat="1" ht="13" customHeight="1" x14ac:dyDescent="0.15">
      <c r="A906" s="394">
        <v>905</v>
      </c>
      <c r="B906" s="395">
        <v>24</v>
      </c>
      <c r="C906" s="395">
        <v>32</v>
      </c>
      <c r="D906" s="113" t="s">
        <v>2880</v>
      </c>
      <c r="E906" s="113" t="s">
        <v>1681</v>
      </c>
      <c r="F906" s="75">
        <v>4314.1972729999998</v>
      </c>
      <c r="G906" s="75">
        <v>2070.8146910399996</v>
      </c>
      <c r="H906" s="75">
        <v>3.6349</v>
      </c>
      <c r="I906" s="75">
        <v>3.3161412373485346</v>
      </c>
      <c r="J906" s="113" t="s">
        <v>2773</v>
      </c>
      <c r="K906" s="113" t="s">
        <v>1476</v>
      </c>
      <c r="L906" s="113" t="s">
        <v>2872</v>
      </c>
      <c r="M906" s="113" t="s">
        <v>2459</v>
      </c>
      <c r="N906" s="113" t="s">
        <v>1679</v>
      </c>
      <c r="O906" s="44">
        <v>0</v>
      </c>
      <c r="P906" s="113"/>
    </row>
    <row r="907" spans="1:16" customFormat="1" ht="13" customHeight="1" x14ac:dyDescent="0.15">
      <c r="A907" s="394">
        <v>906</v>
      </c>
      <c r="B907" s="395">
        <v>24</v>
      </c>
      <c r="C907" s="395">
        <v>32</v>
      </c>
      <c r="D907" s="113" t="s">
        <v>2880</v>
      </c>
      <c r="E907" s="113" t="s">
        <v>1554</v>
      </c>
      <c r="F907" s="75">
        <v>1114.0379869999999</v>
      </c>
      <c r="G907" s="75">
        <v>479.03633440999994</v>
      </c>
      <c r="H907" s="75">
        <v>3.0468999999999999</v>
      </c>
      <c r="I907" s="75">
        <v>2.680368455450699</v>
      </c>
      <c r="J907" s="113" t="s">
        <v>2773</v>
      </c>
      <c r="K907" s="113" t="s">
        <v>1476</v>
      </c>
      <c r="L907" s="113" t="s">
        <v>2872</v>
      </c>
      <c r="M907" s="113" t="s">
        <v>2628</v>
      </c>
      <c r="N907" s="113" t="s">
        <v>1420</v>
      </c>
      <c r="O907" s="44">
        <v>0</v>
      </c>
      <c r="P907" s="113"/>
    </row>
    <row r="908" spans="1:16" ht="13" customHeight="1" x14ac:dyDescent="0.15">
      <c r="A908" s="394">
        <v>907</v>
      </c>
      <c r="B908" s="395">
        <v>20</v>
      </c>
      <c r="C908" s="395">
        <v>21</v>
      </c>
      <c r="D908" s="113" t="s">
        <v>2880</v>
      </c>
      <c r="E908" s="113" t="s">
        <v>2785</v>
      </c>
      <c r="F908" s="75">
        <v>22.346010580000002</v>
      </c>
      <c r="G908" s="75">
        <v>37.988217986000002</v>
      </c>
      <c r="H908" s="75">
        <v>1.3492</v>
      </c>
      <c r="I908" s="75">
        <v>1.5796489214305107</v>
      </c>
      <c r="J908" s="113" t="s">
        <v>2767</v>
      </c>
      <c r="K908" s="113" t="s">
        <v>2768</v>
      </c>
      <c r="L908" s="113" t="s">
        <v>2786</v>
      </c>
      <c r="M908" s="113" t="s">
        <v>2787</v>
      </c>
      <c r="N908" s="113" t="s">
        <v>2784</v>
      </c>
      <c r="O908" s="44">
        <v>2</v>
      </c>
    </row>
    <row r="909" spans="1:16" ht="13" customHeight="1" x14ac:dyDescent="0.15">
      <c r="A909" s="394">
        <v>908</v>
      </c>
      <c r="B909" s="395">
        <v>20</v>
      </c>
      <c r="C909" s="395">
        <v>21</v>
      </c>
      <c r="D909" s="113" t="s">
        <v>2880</v>
      </c>
      <c r="E909" s="113" t="s">
        <v>2785</v>
      </c>
      <c r="F909" s="75">
        <v>22</v>
      </c>
      <c r="G909" s="75">
        <v>35.64</v>
      </c>
      <c r="H909" s="75">
        <v>1.342422681</v>
      </c>
      <c r="I909" s="75">
        <v>1.5519376949999999</v>
      </c>
      <c r="J909" s="113" t="s">
        <v>2764</v>
      </c>
      <c r="K909" s="113" t="s">
        <v>2768</v>
      </c>
      <c r="L909" s="113" t="s">
        <v>2786</v>
      </c>
      <c r="M909" s="113" t="s">
        <v>2787</v>
      </c>
      <c r="N909" s="113" t="s">
        <v>2784</v>
      </c>
      <c r="O909" s="44">
        <v>2</v>
      </c>
    </row>
    <row r="910" spans="1:16" ht="13" customHeight="1" x14ac:dyDescent="0.15">
      <c r="A910" s="394">
        <v>909</v>
      </c>
      <c r="B910" s="395">
        <v>20</v>
      </c>
      <c r="C910" s="395">
        <v>21</v>
      </c>
      <c r="D910" s="113" t="s">
        <v>2880</v>
      </c>
      <c r="E910" s="113" t="s">
        <v>2644</v>
      </c>
      <c r="F910" s="75">
        <v>52.372101389999997</v>
      </c>
      <c r="G910" s="75">
        <v>90.080014390799988</v>
      </c>
      <c r="H910" s="75">
        <v>1.7191000000000001</v>
      </c>
      <c r="I910" s="75">
        <v>1.9546284468883159</v>
      </c>
      <c r="J910" s="113" t="s">
        <v>2767</v>
      </c>
      <c r="K910" s="113" t="s">
        <v>2768</v>
      </c>
      <c r="L910" s="113" t="s">
        <v>2786</v>
      </c>
      <c r="M910" s="113" t="s">
        <v>2787</v>
      </c>
      <c r="N910" s="113" t="s">
        <v>2784</v>
      </c>
      <c r="O910" s="44">
        <v>2</v>
      </c>
    </row>
    <row r="911" spans="1:16" ht="13" customHeight="1" x14ac:dyDescent="0.15">
      <c r="A911" s="394">
        <v>910</v>
      </c>
      <c r="B911" s="395">
        <v>20</v>
      </c>
      <c r="C911" s="395">
        <v>21</v>
      </c>
      <c r="D911" s="113" t="s">
        <v>2880</v>
      </c>
      <c r="E911" s="113" t="s">
        <v>2644</v>
      </c>
      <c r="F911" s="75">
        <v>47</v>
      </c>
      <c r="G911" s="75">
        <v>75.2</v>
      </c>
      <c r="H911" s="75">
        <v>1.6720978580000001</v>
      </c>
      <c r="I911" s="75">
        <v>1.8762178410000001</v>
      </c>
      <c r="J911" s="113" t="s">
        <v>2764</v>
      </c>
      <c r="K911" s="113" t="s">
        <v>2768</v>
      </c>
      <c r="L911" s="113" t="s">
        <v>2786</v>
      </c>
      <c r="M911" s="113" t="s">
        <v>2787</v>
      </c>
      <c r="N911" s="113" t="s">
        <v>2784</v>
      </c>
      <c r="O911" s="44">
        <v>2</v>
      </c>
    </row>
    <row r="912" spans="1:16" ht="13" customHeight="1" x14ac:dyDescent="0.15">
      <c r="A912" s="394">
        <v>911</v>
      </c>
      <c r="B912" s="395">
        <v>20</v>
      </c>
      <c r="C912" s="395">
        <v>21</v>
      </c>
      <c r="D912" s="113" t="s">
        <v>2880</v>
      </c>
      <c r="E912" s="113" t="s">
        <v>2622</v>
      </c>
      <c r="F912" s="75">
        <v>92.982239059999998</v>
      </c>
      <c r="G912" s="75">
        <v>142.2628257618</v>
      </c>
      <c r="H912" s="75">
        <v>1.9683999999999999</v>
      </c>
      <c r="I912" s="75">
        <v>2.1530914308244271</v>
      </c>
      <c r="J912" s="113" t="s">
        <v>2767</v>
      </c>
      <c r="K912" s="113" t="s">
        <v>2768</v>
      </c>
      <c r="L912" s="113" t="s">
        <v>2786</v>
      </c>
      <c r="M912" s="113" t="s">
        <v>2787</v>
      </c>
      <c r="N912" s="113" t="s">
        <v>2621</v>
      </c>
      <c r="O912" s="44">
        <v>2</v>
      </c>
    </row>
    <row r="913" spans="1:15" ht="13" customHeight="1" x14ac:dyDescent="0.15">
      <c r="A913" s="394">
        <v>912</v>
      </c>
      <c r="B913" s="395">
        <v>20</v>
      </c>
      <c r="C913" s="395">
        <v>21</v>
      </c>
      <c r="D913" s="113" t="s">
        <v>2880</v>
      </c>
      <c r="E913" s="113" t="s">
        <v>2622</v>
      </c>
      <c r="F913" s="75">
        <v>95</v>
      </c>
      <c r="G913" s="75">
        <v>130.15</v>
      </c>
      <c r="H913" s="75">
        <v>1.977723605</v>
      </c>
      <c r="I913" s="75">
        <v>2.1144441719999998</v>
      </c>
      <c r="J913" s="113" t="s">
        <v>2764</v>
      </c>
      <c r="K913" s="113" t="s">
        <v>2768</v>
      </c>
      <c r="L913" s="113" t="s">
        <v>2786</v>
      </c>
      <c r="M913" s="113" t="s">
        <v>2787</v>
      </c>
      <c r="N913" s="113" t="s">
        <v>2621</v>
      </c>
      <c r="O913" s="44">
        <v>2</v>
      </c>
    </row>
    <row r="914" spans="1:15" ht="13" customHeight="1" x14ac:dyDescent="0.15">
      <c r="A914" s="394">
        <v>913</v>
      </c>
      <c r="B914" s="395">
        <v>20</v>
      </c>
      <c r="C914" s="395">
        <v>21</v>
      </c>
      <c r="D914" s="113" t="s">
        <v>2880</v>
      </c>
      <c r="E914" s="113" t="s">
        <v>2630</v>
      </c>
      <c r="F914" s="75">
        <v>1086.6758110000001</v>
      </c>
      <c r="G914" s="75">
        <v>1499.6126191799999</v>
      </c>
      <c r="H914" s="75">
        <v>3.0360999999999998</v>
      </c>
      <c r="I914" s="75">
        <v>3.1759790863355235</v>
      </c>
      <c r="J914" s="113" t="s">
        <v>2767</v>
      </c>
      <c r="K914" s="113" t="s">
        <v>2768</v>
      </c>
      <c r="L914" s="113" t="s">
        <v>2786</v>
      </c>
      <c r="M914" s="113" t="s">
        <v>2787</v>
      </c>
      <c r="N914" s="113" t="s">
        <v>2629</v>
      </c>
      <c r="O914" s="44">
        <v>2</v>
      </c>
    </row>
    <row r="915" spans="1:15" ht="13" customHeight="1" x14ac:dyDescent="0.15">
      <c r="A915" s="394">
        <v>914</v>
      </c>
      <c r="B915" s="395">
        <v>20</v>
      </c>
      <c r="C915" s="395">
        <v>21</v>
      </c>
      <c r="D915" s="113" t="s">
        <v>2880</v>
      </c>
      <c r="E915" s="113" t="s">
        <v>2630</v>
      </c>
      <c r="F915" s="75">
        <v>880</v>
      </c>
      <c r="G915" s="75">
        <v>1240.8</v>
      </c>
      <c r="H915" s="75">
        <v>2.9444826719999999</v>
      </c>
      <c r="I915" s="75">
        <v>3.0937017849999999</v>
      </c>
      <c r="J915" s="113" t="s">
        <v>2764</v>
      </c>
      <c r="K915" s="113" t="s">
        <v>2768</v>
      </c>
      <c r="L915" s="113" t="s">
        <v>2786</v>
      </c>
      <c r="M915" s="113" t="s">
        <v>2787</v>
      </c>
      <c r="N915" s="113" t="s">
        <v>2629</v>
      </c>
      <c r="O915" s="44">
        <v>2</v>
      </c>
    </row>
    <row r="916" spans="1:15" ht="13" customHeight="1" x14ac:dyDescent="0.15">
      <c r="A916" s="394">
        <v>915</v>
      </c>
      <c r="B916" s="395">
        <v>20</v>
      </c>
      <c r="C916" s="395">
        <v>21</v>
      </c>
      <c r="D916" s="113" t="s">
        <v>2880</v>
      </c>
      <c r="E916" s="113" t="s">
        <v>2631</v>
      </c>
      <c r="F916" s="75">
        <v>477.96929699999998</v>
      </c>
      <c r="G916" s="75">
        <v>755.19148926000003</v>
      </c>
      <c r="H916" s="75">
        <v>2.6793999999999998</v>
      </c>
      <c r="I916" s="75">
        <v>2.8780570869729494</v>
      </c>
      <c r="J916" s="113" t="s">
        <v>2767</v>
      </c>
      <c r="K916" s="113" t="s">
        <v>2768</v>
      </c>
      <c r="L916" s="113" t="s">
        <v>2786</v>
      </c>
      <c r="M916" s="113" t="s">
        <v>2787</v>
      </c>
      <c r="N916" s="113" t="s">
        <v>2629</v>
      </c>
      <c r="O916" s="44">
        <v>2</v>
      </c>
    </row>
    <row r="917" spans="1:15" ht="13" customHeight="1" x14ac:dyDescent="0.15">
      <c r="A917" s="394">
        <v>916</v>
      </c>
      <c r="B917" s="395">
        <v>20</v>
      </c>
      <c r="C917" s="395">
        <v>21</v>
      </c>
      <c r="D917" s="113" t="s">
        <v>2880</v>
      </c>
      <c r="E917" s="113" t="s">
        <v>2631</v>
      </c>
      <c r="F917" s="75">
        <v>378</v>
      </c>
      <c r="G917" s="75">
        <v>608.58000000000004</v>
      </c>
      <c r="H917" s="75">
        <v>2.5774918000000002</v>
      </c>
      <c r="I917" s="75">
        <v>2.7843176760000001</v>
      </c>
      <c r="J917" s="113" t="s">
        <v>2764</v>
      </c>
      <c r="K917" s="113" t="s">
        <v>2768</v>
      </c>
      <c r="L917" s="113" t="s">
        <v>2786</v>
      </c>
      <c r="M917" s="113" t="s">
        <v>2787</v>
      </c>
      <c r="N917" s="113" t="s">
        <v>2629</v>
      </c>
      <c r="O917" s="44">
        <v>2</v>
      </c>
    </row>
    <row r="918" spans="1:15" ht="13" customHeight="1" x14ac:dyDescent="0.15">
      <c r="A918" s="394">
        <v>917</v>
      </c>
      <c r="B918" s="395">
        <v>20</v>
      </c>
      <c r="C918" s="395">
        <v>21</v>
      </c>
      <c r="D918" s="113" t="s">
        <v>2880</v>
      </c>
      <c r="E918" s="113" t="s">
        <v>2632</v>
      </c>
      <c r="F918" s="75">
        <v>1229.702342</v>
      </c>
      <c r="G918" s="75">
        <v>1721.5832788</v>
      </c>
      <c r="H918" s="75">
        <v>3.0897999999999999</v>
      </c>
      <c r="I918" s="75">
        <v>3.2359280358402933</v>
      </c>
      <c r="J918" s="113" t="s">
        <v>2901</v>
      </c>
      <c r="K918" s="113" t="s">
        <v>2768</v>
      </c>
      <c r="L918" s="113" t="s">
        <v>2786</v>
      </c>
      <c r="M918" s="113" t="s">
        <v>2787</v>
      </c>
      <c r="N918" s="113" t="s">
        <v>2629</v>
      </c>
      <c r="O918" s="44">
        <v>3</v>
      </c>
    </row>
    <row r="919" spans="1:15" ht="13" customHeight="1" x14ac:dyDescent="0.15">
      <c r="A919" s="394">
        <v>918</v>
      </c>
      <c r="B919" s="395">
        <v>20</v>
      </c>
      <c r="C919" s="395">
        <v>21</v>
      </c>
      <c r="D919" s="113" t="s">
        <v>2880</v>
      </c>
      <c r="E919" s="113" t="s">
        <v>2632</v>
      </c>
      <c r="F919" s="75">
        <v>1229.702342</v>
      </c>
      <c r="G919" s="75">
        <v>1623.2070914400001</v>
      </c>
      <c r="H919" s="75">
        <v>3.0897999999999999</v>
      </c>
      <c r="I919" s="75">
        <v>3.2103739313679052</v>
      </c>
      <c r="J919" s="113" t="s">
        <v>2767</v>
      </c>
      <c r="K919" s="113" t="s">
        <v>2768</v>
      </c>
      <c r="L919" s="113" t="s">
        <v>2786</v>
      </c>
      <c r="M919" s="113" t="s">
        <v>2787</v>
      </c>
      <c r="N919" s="113" t="s">
        <v>2629</v>
      </c>
      <c r="O919" s="44">
        <v>3</v>
      </c>
    </row>
    <row r="920" spans="1:15" ht="13" customHeight="1" x14ac:dyDescent="0.15">
      <c r="A920" s="394">
        <v>919</v>
      </c>
      <c r="B920" s="395">
        <v>20</v>
      </c>
      <c r="C920" s="395">
        <v>21</v>
      </c>
      <c r="D920" s="113" t="s">
        <v>2880</v>
      </c>
      <c r="E920" s="113" t="s">
        <v>2632</v>
      </c>
      <c r="F920" s="75">
        <v>2438</v>
      </c>
      <c r="G920" s="75">
        <v>2998.74</v>
      </c>
      <c r="H920" s="75">
        <v>3.387033701</v>
      </c>
      <c r="I920" s="75">
        <v>3.4769388129999999</v>
      </c>
      <c r="J920" s="113" t="s">
        <v>2764</v>
      </c>
      <c r="K920" s="113" t="s">
        <v>2768</v>
      </c>
      <c r="L920" s="113" t="s">
        <v>2786</v>
      </c>
      <c r="M920" s="113" t="s">
        <v>2787</v>
      </c>
      <c r="N920" s="113" t="s">
        <v>2629</v>
      </c>
      <c r="O920" s="44">
        <v>2</v>
      </c>
    </row>
    <row r="921" spans="1:15" ht="13" customHeight="1" x14ac:dyDescent="0.15">
      <c r="A921" s="394">
        <v>920</v>
      </c>
      <c r="B921" s="395">
        <v>20</v>
      </c>
      <c r="C921" s="395">
        <v>21</v>
      </c>
      <c r="D921" s="113" t="s">
        <v>2880</v>
      </c>
      <c r="E921" s="113" t="s">
        <v>2633</v>
      </c>
      <c r="F921" s="75">
        <v>912.01083940000001</v>
      </c>
      <c r="G921" s="75">
        <v>1258.5749583719999</v>
      </c>
      <c r="H921" s="75">
        <v>2.96</v>
      </c>
      <c r="I921" s="75">
        <v>3.0998790864222321</v>
      </c>
      <c r="J921" s="113" t="s">
        <v>2767</v>
      </c>
      <c r="K921" s="113" t="s">
        <v>2768</v>
      </c>
      <c r="L921" s="113" t="s">
        <v>2786</v>
      </c>
      <c r="M921" s="113" t="s">
        <v>2787</v>
      </c>
      <c r="N921" s="113" t="s">
        <v>2629</v>
      </c>
      <c r="O921" s="44">
        <v>2</v>
      </c>
    </row>
    <row r="922" spans="1:15" ht="13" customHeight="1" x14ac:dyDescent="0.15">
      <c r="A922" s="394">
        <v>921</v>
      </c>
      <c r="B922" s="395">
        <v>20</v>
      </c>
      <c r="C922" s="395">
        <v>21</v>
      </c>
      <c r="D922" s="113" t="s">
        <v>2880</v>
      </c>
      <c r="E922" s="113" t="s">
        <v>2633</v>
      </c>
      <c r="F922" s="75">
        <v>843</v>
      </c>
      <c r="G922" s="75">
        <v>1399.38</v>
      </c>
      <c r="H922" s="75">
        <v>2.925827575</v>
      </c>
      <c r="I922" s="75">
        <v>3.1459356629999999</v>
      </c>
      <c r="J922" s="113" t="s">
        <v>2764</v>
      </c>
      <c r="K922" s="113" t="s">
        <v>2768</v>
      </c>
      <c r="L922" s="113" t="s">
        <v>2786</v>
      </c>
      <c r="M922" s="113" t="s">
        <v>2787</v>
      </c>
      <c r="N922" s="113" t="s">
        <v>2629</v>
      </c>
      <c r="O922" s="44">
        <v>2</v>
      </c>
    </row>
    <row r="923" spans="1:15" ht="13" customHeight="1" x14ac:dyDescent="0.15">
      <c r="A923" s="394">
        <v>922</v>
      </c>
      <c r="B923" s="395">
        <v>20</v>
      </c>
      <c r="C923" s="395">
        <v>21</v>
      </c>
      <c r="D923" s="113" t="s">
        <v>2880</v>
      </c>
      <c r="E923" s="113" t="s">
        <v>2685</v>
      </c>
      <c r="F923" s="75">
        <v>154.81035270000001</v>
      </c>
      <c r="G923" s="75">
        <v>250.79277137400004</v>
      </c>
      <c r="H923" s="75">
        <v>2.1898</v>
      </c>
      <c r="I923" s="75">
        <v>2.399315014624285</v>
      </c>
      <c r="J923" s="113" t="s">
        <v>2767</v>
      </c>
      <c r="K923" s="113" t="s">
        <v>2768</v>
      </c>
      <c r="L923" s="113" t="s">
        <v>2786</v>
      </c>
      <c r="M923" s="113" t="s">
        <v>2787</v>
      </c>
      <c r="N923" s="113" t="s">
        <v>2684</v>
      </c>
      <c r="O923" s="44">
        <v>2</v>
      </c>
    </row>
    <row r="924" spans="1:15" ht="13" customHeight="1" x14ac:dyDescent="0.15">
      <c r="A924" s="394">
        <v>923</v>
      </c>
      <c r="B924" s="395">
        <v>20</v>
      </c>
      <c r="C924" s="395">
        <v>21</v>
      </c>
      <c r="D924" s="113" t="s">
        <v>2880</v>
      </c>
      <c r="E924" s="113" t="s">
        <v>2685</v>
      </c>
      <c r="F924" s="75">
        <v>156</v>
      </c>
      <c r="G924" s="75">
        <v>393.12</v>
      </c>
      <c r="H924" s="75">
        <v>2.1931245979999998</v>
      </c>
      <c r="I924" s="75">
        <v>2.5945251389999999</v>
      </c>
      <c r="J924" s="113" t="s">
        <v>2764</v>
      </c>
      <c r="K924" s="113" t="s">
        <v>2768</v>
      </c>
      <c r="L924" s="113" t="s">
        <v>2786</v>
      </c>
      <c r="M924" s="113" t="s">
        <v>2787</v>
      </c>
      <c r="N924" s="113" t="s">
        <v>2684</v>
      </c>
      <c r="O924" s="44">
        <v>2</v>
      </c>
    </row>
    <row r="925" spans="1:15" ht="13" customHeight="1" x14ac:dyDescent="0.15">
      <c r="A925" s="394">
        <v>924</v>
      </c>
      <c r="B925" s="395">
        <v>20</v>
      </c>
      <c r="C925" s="395">
        <v>21</v>
      </c>
      <c r="D925" s="113" t="s">
        <v>2880</v>
      </c>
      <c r="E925" s="113" t="s">
        <v>2206</v>
      </c>
      <c r="F925" s="75">
        <v>7.937797217</v>
      </c>
      <c r="G925" s="75">
        <v>15.954972406169999</v>
      </c>
      <c r="H925" s="75">
        <v>0.89970000000000006</v>
      </c>
      <c r="I925" s="75">
        <v>1.202896057425896</v>
      </c>
      <c r="J925" s="113" t="s">
        <v>2767</v>
      </c>
      <c r="K925" s="113" t="s">
        <v>2768</v>
      </c>
      <c r="L925" s="113" t="s">
        <v>2786</v>
      </c>
      <c r="M925" s="113" t="s">
        <v>2787</v>
      </c>
      <c r="N925" s="113" t="s">
        <v>2205</v>
      </c>
      <c r="O925" s="44">
        <v>2</v>
      </c>
    </row>
    <row r="926" spans="1:15" ht="13" customHeight="1" x14ac:dyDescent="0.15">
      <c r="A926" s="394">
        <v>925</v>
      </c>
      <c r="B926" s="395">
        <v>20</v>
      </c>
      <c r="C926" s="395">
        <v>21</v>
      </c>
      <c r="D926" s="113" t="s">
        <v>2880</v>
      </c>
      <c r="E926" s="113" t="s">
        <v>2206</v>
      </c>
      <c r="F926" s="75">
        <v>7</v>
      </c>
      <c r="G926" s="75">
        <v>27.93</v>
      </c>
      <c r="H926" s="75">
        <v>0.84509803999999999</v>
      </c>
      <c r="I926" s="75">
        <v>1.4460709359999999</v>
      </c>
      <c r="J926" s="113" t="s">
        <v>2764</v>
      </c>
      <c r="K926" s="113" t="s">
        <v>2768</v>
      </c>
      <c r="L926" s="113" t="s">
        <v>2786</v>
      </c>
      <c r="M926" s="113" t="s">
        <v>2787</v>
      </c>
      <c r="N926" s="113" t="s">
        <v>2205</v>
      </c>
      <c r="O926" s="44">
        <v>2</v>
      </c>
    </row>
    <row r="927" spans="1:15" ht="13" customHeight="1" x14ac:dyDescent="0.15">
      <c r="A927" s="394">
        <v>926</v>
      </c>
      <c r="B927" s="395">
        <v>20</v>
      </c>
      <c r="C927" s="395">
        <v>21</v>
      </c>
      <c r="D927" s="113" t="s">
        <v>2880</v>
      </c>
      <c r="E927" s="113" t="s">
        <v>2370</v>
      </c>
      <c r="F927" s="75">
        <v>10.27306415</v>
      </c>
      <c r="G927" s="75">
        <v>36.263916449499995</v>
      </c>
      <c r="H927" s="75">
        <v>1.0117</v>
      </c>
      <c r="I927" s="75">
        <v>1.5594747054560221</v>
      </c>
      <c r="J927" s="113" t="s">
        <v>2767</v>
      </c>
      <c r="K927" s="113" t="s">
        <v>2768</v>
      </c>
      <c r="L927" s="113" t="s">
        <v>2786</v>
      </c>
      <c r="M927" s="113" t="s">
        <v>2787</v>
      </c>
      <c r="N927" s="113" t="s">
        <v>2205</v>
      </c>
      <c r="O927" s="44">
        <v>2</v>
      </c>
    </row>
    <row r="928" spans="1:15" ht="13" customHeight="1" x14ac:dyDescent="0.15">
      <c r="A928" s="394">
        <v>927</v>
      </c>
      <c r="B928" s="395">
        <v>20</v>
      </c>
      <c r="C928" s="395">
        <v>21</v>
      </c>
      <c r="D928" s="113" t="s">
        <v>2880</v>
      </c>
      <c r="E928" s="113" t="s">
        <v>2370</v>
      </c>
      <c r="F928" s="75">
        <v>10</v>
      </c>
      <c r="G928" s="75">
        <v>25.5</v>
      </c>
      <c r="H928" s="75">
        <v>1</v>
      </c>
      <c r="I928" s="75">
        <v>1.4065401799999999</v>
      </c>
      <c r="J928" s="113" t="s">
        <v>2764</v>
      </c>
      <c r="K928" s="113" t="s">
        <v>2768</v>
      </c>
      <c r="L928" s="113" t="s">
        <v>2786</v>
      </c>
      <c r="M928" s="113" t="s">
        <v>2787</v>
      </c>
      <c r="N928" s="113" t="s">
        <v>2205</v>
      </c>
      <c r="O928" s="44">
        <v>2</v>
      </c>
    </row>
    <row r="929" spans="1:16" customFormat="1" ht="13" customHeight="1" x14ac:dyDescent="0.15">
      <c r="A929" s="394">
        <v>928</v>
      </c>
      <c r="B929" s="395">
        <v>20</v>
      </c>
      <c r="C929" s="395">
        <v>21</v>
      </c>
      <c r="D929" s="113" t="s">
        <v>2880</v>
      </c>
      <c r="E929" s="113" t="s">
        <v>2574</v>
      </c>
      <c r="F929" s="75">
        <v>15.477471039999999</v>
      </c>
      <c r="G929" s="75">
        <v>70.422493231999994</v>
      </c>
      <c r="H929" s="75">
        <v>1.1897</v>
      </c>
      <c r="I929" s="75">
        <v>1.8477113967314935</v>
      </c>
      <c r="J929" s="113" t="s">
        <v>2767</v>
      </c>
      <c r="K929" s="113" t="s">
        <v>2768</v>
      </c>
      <c r="L929" s="113" t="s">
        <v>2786</v>
      </c>
      <c r="M929" s="113" t="s">
        <v>2787</v>
      </c>
      <c r="N929" s="113" t="s">
        <v>2409</v>
      </c>
      <c r="O929" s="44">
        <v>2</v>
      </c>
      <c r="P929" s="113"/>
    </row>
    <row r="930" spans="1:16" ht="13" customHeight="1" x14ac:dyDescent="0.15">
      <c r="A930" s="394">
        <v>929</v>
      </c>
      <c r="B930" s="395">
        <v>20</v>
      </c>
      <c r="C930" s="395">
        <v>21</v>
      </c>
      <c r="D930" s="113" t="s">
        <v>2880</v>
      </c>
      <c r="E930" s="113" t="s">
        <v>2574</v>
      </c>
      <c r="F930" s="75">
        <v>15</v>
      </c>
      <c r="G930" s="75">
        <v>59.7</v>
      </c>
      <c r="H930" s="75">
        <v>1.1760912590000001</v>
      </c>
      <c r="I930" s="75">
        <v>1.775974331</v>
      </c>
      <c r="J930" s="113" t="s">
        <v>2764</v>
      </c>
      <c r="K930" s="113" t="s">
        <v>2768</v>
      </c>
      <c r="L930" s="113" t="s">
        <v>2786</v>
      </c>
      <c r="M930" s="113" t="s">
        <v>2787</v>
      </c>
      <c r="N930" s="113" t="s">
        <v>2409</v>
      </c>
      <c r="O930" s="44">
        <v>2</v>
      </c>
    </row>
    <row r="931" spans="1:16" customFormat="1" ht="13" customHeight="1" x14ac:dyDescent="0.15">
      <c r="A931" s="394">
        <v>930</v>
      </c>
      <c r="B931" s="395">
        <v>20</v>
      </c>
      <c r="C931" s="395">
        <v>21</v>
      </c>
      <c r="D931" s="113" t="s">
        <v>2880</v>
      </c>
      <c r="E931" s="113" t="s">
        <v>2575</v>
      </c>
      <c r="F931" s="75">
        <v>20.314212909999998</v>
      </c>
      <c r="G931" s="75">
        <v>120.0569982981</v>
      </c>
      <c r="H931" s="75">
        <v>1.3078000000000001</v>
      </c>
      <c r="I931" s="75">
        <v>2.0793874807917345</v>
      </c>
      <c r="J931" s="113" t="s">
        <v>2767</v>
      </c>
      <c r="K931" s="113" t="s">
        <v>2768</v>
      </c>
      <c r="L931" s="113" t="s">
        <v>2786</v>
      </c>
      <c r="M931" s="113" t="s">
        <v>2787</v>
      </c>
      <c r="N931" s="113" t="s">
        <v>2409</v>
      </c>
      <c r="O931" s="44">
        <v>2</v>
      </c>
      <c r="P931" s="113"/>
    </row>
    <row r="932" spans="1:16" ht="13" customHeight="1" x14ac:dyDescent="0.15">
      <c r="A932" s="394">
        <v>931</v>
      </c>
      <c r="B932" s="395">
        <v>20</v>
      </c>
      <c r="C932" s="395">
        <v>21</v>
      </c>
      <c r="D932" s="113" t="s">
        <v>2880</v>
      </c>
      <c r="E932" s="113" t="s">
        <v>2575</v>
      </c>
      <c r="F932" s="75">
        <v>20</v>
      </c>
      <c r="G932" s="75">
        <v>113.8</v>
      </c>
      <c r="H932" s="75">
        <v>1.301029996</v>
      </c>
      <c r="I932" s="75">
        <v>2.0561422619999998</v>
      </c>
      <c r="J932" s="113" t="s">
        <v>2764</v>
      </c>
      <c r="K932" s="113" t="s">
        <v>2768</v>
      </c>
      <c r="L932" s="113" t="s">
        <v>2786</v>
      </c>
      <c r="M932" s="113" t="s">
        <v>2787</v>
      </c>
      <c r="N932" s="113" t="s">
        <v>2409</v>
      </c>
      <c r="O932" s="44">
        <v>2</v>
      </c>
    </row>
    <row r="933" spans="1:16" ht="13" customHeight="1" x14ac:dyDescent="0.15">
      <c r="A933" s="394">
        <v>932</v>
      </c>
      <c r="B933" s="395">
        <v>20</v>
      </c>
      <c r="C933" s="395">
        <v>21</v>
      </c>
      <c r="D933" s="113" t="s">
        <v>2880</v>
      </c>
      <c r="E933" s="113" t="s">
        <v>2332</v>
      </c>
      <c r="F933" s="75">
        <v>34.001650580000003</v>
      </c>
      <c r="G933" s="75">
        <v>62.563037067200007</v>
      </c>
      <c r="H933" s="75">
        <v>1.5315000000000001</v>
      </c>
      <c r="I933" s="75">
        <v>1.7963178230043366</v>
      </c>
      <c r="J933" s="113" t="s">
        <v>2767</v>
      </c>
      <c r="K933" s="113" t="s">
        <v>2768</v>
      </c>
      <c r="L933" s="113" t="s">
        <v>2786</v>
      </c>
      <c r="M933" s="113" t="s">
        <v>2787</v>
      </c>
      <c r="N933" s="113" t="s">
        <v>2784</v>
      </c>
      <c r="O933" s="44">
        <v>0</v>
      </c>
    </row>
    <row r="934" spans="1:16" ht="13" customHeight="1" x14ac:dyDescent="0.15">
      <c r="A934" s="394">
        <v>933</v>
      </c>
      <c r="B934" s="395">
        <v>20</v>
      </c>
      <c r="C934" s="395">
        <v>21</v>
      </c>
      <c r="D934" s="113" t="s">
        <v>2880</v>
      </c>
      <c r="E934" s="113" t="s">
        <v>2491</v>
      </c>
      <c r="F934" s="75">
        <v>54.000775910000002</v>
      </c>
      <c r="G934" s="75">
        <v>96.661388878899999</v>
      </c>
      <c r="H934" s="75">
        <v>1.7323999999999999</v>
      </c>
      <c r="I934" s="75">
        <v>1.9852530310067606</v>
      </c>
      <c r="J934" s="113" t="s">
        <v>2767</v>
      </c>
      <c r="K934" s="113" t="s">
        <v>2768</v>
      </c>
      <c r="L934" s="113" t="s">
        <v>2786</v>
      </c>
      <c r="M934" s="113" t="s">
        <v>2787</v>
      </c>
      <c r="N934" s="113" t="s">
        <v>2784</v>
      </c>
      <c r="O934" s="44">
        <v>0</v>
      </c>
    </row>
    <row r="935" spans="1:16" ht="13" customHeight="1" x14ac:dyDescent="0.15">
      <c r="A935" s="394">
        <v>934</v>
      </c>
      <c r="B935" s="395">
        <v>20</v>
      </c>
      <c r="C935" s="395">
        <v>21</v>
      </c>
      <c r="D935" s="113" t="s">
        <v>2880</v>
      </c>
      <c r="E935" s="113" t="s">
        <v>2492</v>
      </c>
      <c r="F935" s="75">
        <v>41.995233470000002</v>
      </c>
      <c r="G935" s="75">
        <v>66.352468882600007</v>
      </c>
      <c r="H935" s="75">
        <v>1.6232</v>
      </c>
      <c r="I935" s="75">
        <v>1.821857086991584</v>
      </c>
      <c r="J935" s="113" t="s">
        <v>2767</v>
      </c>
      <c r="K935" s="113" t="s">
        <v>2768</v>
      </c>
      <c r="L935" s="113" t="s">
        <v>2786</v>
      </c>
      <c r="M935" s="113" t="s">
        <v>2787</v>
      </c>
      <c r="N935" s="113" t="s">
        <v>2784</v>
      </c>
      <c r="O935" s="44">
        <v>0</v>
      </c>
    </row>
    <row r="936" spans="1:16" ht="13" customHeight="1" x14ac:dyDescent="0.15">
      <c r="A936" s="394">
        <v>935</v>
      </c>
      <c r="B936" s="395">
        <v>20</v>
      </c>
      <c r="C936" s="395">
        <v>21</v>
      </c>
      <c r="D936" s="113" t="s">
        <v>2880</v>
      </c>
      <c r="E936" s="113" t="s">
        <v>2511</v>
      </c>
      <c r="F936" s="75">
        <v>99.976976800000003</v>
      </c>
      <c r="G936" s="75">
        <v>213.95073035200002</v>
      </c>
      <c r="H936" s="75">
        <v>1.9999</v>
      </c>
      <c r="I936" s="75">
        <v>2.3303137733499915</v>
      </c>
      <c r="J936" s="113" t="s">
        <v>2767</v>
      </c>
      <c r="K936" s="113" t="s">
        <v>2768</v>
      </c>
      <c r="L936" s="113" t="s">
        <v>2786</v>
      </c>
      <c r="M936" s="113" t="s">
        <v>2787</v>
      </c>
      <c r="N936" s="113" t="s">
        <v>2621</v>
      </c>
      <c r="O936" s="44">
        <v>0</v>
      </c>
    </row>
    <row r="937" spans="1:16" ht="13" customHeight="1" x14ac:dyDescent="0.15">
      <c r="A937" s="394">
        <v>936</v>
      </c>
      <c r="B937" s="395">
        <v>20</v>
      </c>
      <c r="C937" s="395">
        <v>21</v>
      </c>
      <c r="D937" s="113" t="s">
        <v>2880</v>
      </c>
      <c r="E937" s="113" t="s">
        <v>2513</v>
      </c>
      <c r="F937" s="75">
        <v>29.998531809999999</v>
      </c>
      <c r="G937" s="75">
        <v>49.197592168399993</v>
      </c>
      <c r="H937" s="75">
        <v>1.4771000000000001</v>
      </c>
      <c r="I937" s="75">
        <v>1.6919438480200764</v>
      </c>
      <c r="J937" s="113" t="s">
        <v>2767</v>
      </c>
      <c r="K937" s="113" t="s">
        <v>2768</v>
      </c>
      <c r="L937" s="113" t="s">
        <v>2786</v>
      </c>
      <c r="M937" s="113" t="s">
        <v>2787</v>
      </c>
      <c r="N937" s="113" t="s">
        <v>2512</v>
      </c>
      <c r="O937" s="44">
        <v>0</v>
      </c>
    </row>
    <row r="938" spans="1:16" ht="13" customHeight="1" x14ac:dyDescent="0.15">
      <c r="A938" s="394">
        <v>937</v>
      </c>
      <c r="B938" s="395">
        <v>20</v>
      </c>
      <c r="C938" s="395">
        <v>21</v>
      </c>
      <c r="D938" s="113" t="s">
        <v>2880</v>
      </c>
      <c r="E938" s="113" t="s">
        <v>1897</v>
      </c>
      <c r="F938" s="75">
        <v>8.499629594</v>
      </c>
      <c r="G938" s="75">
        <v>13.769399942280002</v>
      </c>
      <c r="H938" s="75">
        <v>0.9294</v>
      </c>
      <c r="I938" s="75">
        <v>1.1389150145172775</v>
      </c>
      <c r="J938" s="113" t="s">
        <v>2767</v>
      </c>
      <c r="K938" s="113" t="s">
        <v>2768</v>
      </c>
      <c r="L938" s="113" t="s">
        <v>2786</v>
      </c>
      <c r="M938" s="113" t="s">
        <v>2787</v>
      </c>
      <c r="N938" s="113" t="s">
        <v>1896</v>
      </c>
      <c r="O938" s="44">
        <v>0</v>
      </c>
    </row>
    <row r="939" spans="1:16" ht="13" customHeight="1" x14ac:dyDescent="0.15">
      <c r="A939" s="394">
        <v>938</v>
      </c>
      <c r="B939" s="395">
        <v>20</v>
      </c>
      <c r="C939" s="395">
        <v>21</v>
      </c>
      <c r="D939" s="113" t="s">
        <v>2880</v>
      </c>
      <c r="E939" s="113" t="s">
        <v>1515</v>
      </c>
      <c r="F939" s="75">
        <v>24.99769702</v>
      </c>
      <c r="G939" s="75">
        <v>32.9969600664</v>
      </c>
      <c r="H939" s="75">
        <v>1.3978999999999999</v>
      </c>
      <c r="I939" s="75">
        <v>1.518473931174837</v>
      </c>
      <c r="J939" s="113" t="s">
        <v>2767</v>
      </c>
      <c r="K939" s="113" t="s">
        <v>2768</v>
      </c>
      <c r="L939" s="113" t="s">
        <v>2786</v>
      </c>
      <c r="M939" s="113" t="s">
        <v>2787</v>
      </c>
      <c r="N939" s="113" t="s">
        <v>2006</v>
      </c>
      <c r="O939" s="44">
        <v>0</v>
      </c>
    </row>
    <row r="940" spans="1:16" ht="13" customHeight="1" x14ac:dyDescent="0.15">
      <c r="A940" s="394">
        <v>939</v>
      </c>
      <c r="B940" s="395">
        <v>20</v>
      </c>
      <c r="C940" s="395">
        <v>21</v>
      </c>
      <c r="D940" s="113" t="s">
        <v>2880</v>
      </c>
      <c r="E940" s="113" t="s">
        <v>1711</v>
      </c>
      <c r="F940" s="75">
        <v>43.003123359999996</v>
      </c>
      <c r="G940" s="75">
        <v>72.245247244799998</v>
      </c>
      <c r="H940" s="75">
        <v>1.6335</v>
      </c>
      <c r="I940" s="75">
        <v>1.8588092816950157</v>
      </c>
      <c r="J940" s="113" t="s">
        <v>2767</v>
      </c>
      <c r="K940" s="113" t="s">
        <v>2768</v>
      </c>
      <c r="L940" s="113" t="s">
        <v>2786</v>
      </c>
      <c r="M940" s="113" t="s">
        <v>2787</v>
      </c>
      <c r="N940" s="113" t="s">
        <v>2684</v>
      </c>
      <c r="O940" s="44">
        <v>0</v>
      </c>
    </row>
    <row r="941" spans="1:16" ht="13" customHeight="1" x14ac:dyDescent="0.15">
      <c r="A941" s="394">
        <v>940</v>
      </c>
      <c r="B941" s="395">
        <v>20</v>
      </c>
      <c r="C941" s="395">
        <v>21</v>
      </c>
      <c r="D941" s="113" t="s">
        <v>2880</v>
      </c>
      <c r="E941" s="113" t="s">
        <v>1917</v>
      </c>
      <c r="F941" s="75">
        <v>6.1347942240000002</v>
      </c>
      <c r="G941" s="75">
        <v>12.392284332480001</v>
      </c>
      <c r="H941" s="75">
        <v>0.78779999999999994</v>
      </c>
      <c r="I941" s="75">
        <v>1.0931513694550272</v>
      </c>
      <c r="J941" s="113" t="s">
        <v>2767</v>
      </c>
      <c r="K941" s="113" t="s">
        <v>2768</v>
      </c>
      <c r="L941" s="113" t="s">
        <v>2786</v>
      </c>
      <c r="M941" s="113" t="s">
        <v>2787</v>
      </c>
      <c r="N941" s="113" t="s">
        <v>2205</v>
      </c>
      <c r="O941" s="44">
        <v>0</v>
      </c>
    </row>
    <row r="942" spans="1:16" customFormat="1" ht="13" customHeight="1" x14ac:dyDescent="0.15">
      <c r="A942" s="394">
        <v>941</v>
      </c>
      <c r="B942" s="395">
        <v>20</v>
      </c>
      <c r="C942" s="395">
        <v>21</v>
      </c>
      <c r="D942" s="113" t="s">
        <v>2880</v>
      </c>
      <c r="E942" s="113" t="s">
        <v>2001</v>
      </c>
      <c r="F942" s="75">
        <v>35.958370260000002</v>
      </c>
      <c r="G942" s="75">
        <v>50.341718364000002</v>
      </c>
      <c r="H942" s="75">
        <v>1.5558000000000001</v>
      </c>
      <c r="I942" s="75">
        <v>1.701928035671348</v>
      </c>
      <c r="J942" s="113" t="s">
        <v>2767</v>
      </c>
      <c r="K942" s="113" t="s">
        <v>2768</v>
      </c>
      <c r="L942" s="113" t="s">
        <v>2786</v>
      </c>
      <c r="M942" s="113" t="s">
        <v>2787</v>
      </c>
      <c r="N942" s="113" t="s">
        <v>2000</v>
      </c>
      <c r="O942" s="44">
        <v>0</v>
      </c>
      <c r="P942" s="113"/>
    </row>
    <row r="943" spans="1:16" customFormat="1" ht="13" customHeight="1" x14ac:dyDescent="0.15">
      <c r="A943" s="394">
        <v>942</v>
      </c>
      <c r="B943" s="395">
        <v>20</v>
      </c>
      <c r="C943" s="395">
        <v>21</v>
      </c>
      <c r="D943" s="113" t="s">
        <v>2880</v>
      </c>
      <c r="E943" s="113" t="s">
        <v>2002</v>
      </c>
      <c r="F943" s="75">
        <v>17.49846689</v>
      </c>
      <c r="G943" s="75">
        <v>19.073328910100003</v>
      </c>
      <c r="H943" s="75">
        <v>1.2430000000000001</v>
      </c>
      <c r="I943" s="75">
        <v>1.2804264980337801</v>
      </c>
      <c r="J943" s="113" t="s">
        <v>2767</v>
      </c>
      <c r="K943" s="113" t="s">
        <v>2768</v>
      </c>
      <c r="L943" s="113" t="s">
        <v>2786</v>
      </c>
      <c r="M943" s="113" t="s">
        <v>2787</v>
      </c>
      <c r="N943" s="113" t="s">
        <v>2000</v>
      </c>
      <c r="O943" s="44">
        <v>0</v>
      </c>
      <c r="P943" s="113"/>
    </row>
    <row r="944" spans="1:16" ht="13" customHeight="1" x14ac:dyDescent="0.15">
      <c r="A944" s="394">
        <v>943</v>
      </c>
      <c r="B944" s="395">
        <v>20</v>
      </c>
      <c r="C944" s="395">
        <v>21</v>
      </c>
      <c r="D944" s="113" t="s">
        <v>2880</v>
      </c>
      <c r="E944" s="113" t="s">
        <v>1599</v>
      </c>
      <c r="F944" s="75">
        <v>8000</v>
      </c>
      <c r="G944" s="75">
        <v>5280</v>
      </c>
      <c r="H944" s="75">
        <v>3.903089987</v>
      </c>
      <c r="I944" s="75">
        <v>3.7226339230000001</v>
      </c>
      <c r="J944" s="113" t="s">
        <v>2764</v>
      </c>
      <c r="K944" s="113" t="s">
        <v>2768</v>
      </c>
      <c r="L944" s="113" t="s">
        <v>2786</v>
      </c>
      <c r="M944" s="113" t="s">
        <v>2787</v>
      </c>
      <c r="N944" s="113" t="s">
        <v>1598</v>
      </c>
      <c r="O944" s="44">
        <v>0</v>
      </c>
    </row>
    <row r="945" spans="1:16" customFormat="1" ht="13" customHeight="1" x14ac:dyDescent="0.15">
      <c r="A945" s="394">
        <v>944</v>
      </c>
      <c r="B945" s="395">
        <v>20</v>
      </c>
      <c r="C945" s="395">
        <v>21</v>
      </c>
      <c r="D945" s="113" t="s">
        <v>2880</v>
      </c>
      <c r="E945" s="113" t="s">
        <v>1760</v>
      </c>
      <c r="F945" s="75">
        <v>6020.0486369999999</v>
      </c>
      <c r="G945" s="75">
        <v>4454.8359913799995</v>
      </c>
      <c r="H945" s="75">
        <v>3.7795999999999998</v>
      </c>
      <c r="I945" s="75">
        <v>3.6488317197421876</v>
      </c>
      <c r="J945" s="113" t="s">
        <v>2901</v>
      </c>
      <c r="K945" s="113" t="s">
        <v>2768</v>
      </c>
      <c r="L945" s="113" t="s">
        <v>2786</v>
      </c>
      <c r="M945" s="113" t="s">
        <v>2787</v>
      </c>
      <c r="N945" s="113" t="s">
        <v>1598</v>
      </c>
      <c r="O945" s="44">
        <v>2</v>
      </c>
      <c r="P945" s="113"/>
    </row>
    <row r="946" spans="1:16" customFormat="1" ht="13" customHeight="1" x14ac:dyDescent="0.15">
      <c r="A946" s="394">
        <v>945</v>
      </c>
      <c r="B946" s="395">
        <v>20</v>
      </c>
      <c r="C946" s="395">
        <v>21</v>
      </c>
      <c r="D946" s="113" t="s">
        <v>2880</v>
      </c>
      <c r="E946" s="113" t="s">
        <v>1760</v>
      </c>
      <c r="F946" s="75">
        <v>6020.0486369999999</v>
      </c>
      <c r="G946" s="75">
        <v>3431.4277230899997</v>
      </c>
      <c r="H946" s="75">
        <v>3.7795999999999998</v>
      </c>
      <c r="I946" s="75">
        <v>3.5354748556837028</v>
      </c>
      <c r="J946" s="113" t="s">
        <v>2767</v>
      </c>
      <c r="K946" s="113" t="s">
        <v>2768</v>
      </c>
      <c r="L946" s="113" t="s">
        <v>2786</v>
      </c>
      <c r="M946" s="113" t="s">
        <v>2787</v>
      </c>
      <c r="N946" s="113" t="s">
        <v>1598</v>
      </c>
      <c r="O946" s="44">
        <v>2</v>
      </c>
      <c r="P946" s="113"/>
    </row>
    <row r="947" spans="1:16" customFormat="1" ht="13" customHeight="1" x14ac:dyDescent="0.15">
      <c r="A947" s="394">
        <v>946</v>
      </c>
      <c r="B947" s="395">
        <v>20</v>
      </c>
      <c r="C947" s="395">
        <v>21</v>
      </c>
      <c r="D947" s="113" t="s">
        <v>2880</v>
      </c>
      <c r="E947" s="113" t="s">
        <v>1621</v>
      </c>
      <c r="F947" s="75">
        <v>12.399380860000001</v>
      </c>
      <c r="G947" s="75">
        <v>25.170743145799999</v>
      </c>
      <c r="H947" s="75">
        <v>1.0933999999999999</v>
      </c>
      <c r="I947" s="75">
        <v>1.4008960379303954</v>
      </c>
      <c r="J947" s="113" t="s">
        <v>2767</v>
      </c>
      <c r="K947" s="113" t="s">
        <v>2768</v>
      </c>
      <c r="L947" s="113" t="s">
        <v>2786</v>
      </c>
      <c r="M947" s="113" t="s">
        <v>2787</v>
      </c>
      <c r="N947" s="113" t="s">
        <v>2409</v>
      </c>
      <c r="O947" s="44">
        <v>0</v>
      </c>
      <c r="P947" s="113"/>
    </row>
    <row r="948" spans="1:16" customFormat="1" ht="13" customHeight="1" x14ac:dyDescent="0.15">
      <c r="A948" s="394">
        <v>947</v>
      </c>
      <c r="B948" s="395">
        <v>20</v>
      </c>
      <c r="C948" s="395">
        <v>21</v>
      </c>
      <c r="D948" s="113" t="s">
        <v>2880</v>
      </c>
      <c r="E948" s="113" t="s">
        <v>1622</v>
      </c>
      <c r="F948" s="75">
        <v>22.698648519999999</v>
      </c>
      <c r="G948" s="75">
        <v>46.078256495599994</v>
      </c>
      <c r="H948" s="75">
        <v>1.3560000000000001</v>
      </c>
      <c r="I948" s="75">
        <v>1.6634960379354413</v>
      </c>
      <c r="J948" s="113" t="s">
        <v>2767</v>
      </c>
      <c r="K948" s="113" t="s">
        <v>2768</v>
      </c>
      <c r="L948" s="113" t="s">
        <v>2786</v>
      </c>
      <c r="M948" s="113" t="s">
        <v>2787</v>
      </c>
      <c r="N948" s="113" t="s">
        <v>2409</v>
      </c>
      <c r="O948" s="44">
        <v>0</v>
      </c>
      <c r="P948" s="113"/>
    </row>
    <row r="949" spans="1:16" customFormat="1" ht="13" customHeight="1" x14ac:dyDescent="0.15">
      <c r="A949" s="394">
        <v>948</v>
      </c>
      <c r="B949" s="395">
        <v>20</v>
      </c>
      <c r="C949" s="395">
        <v>21</v>
      </c>
      <c r="D949" s="113" t="s">
        <v>2880</v>
      </c>
      <c r="E949" s="113" t="s">
        <v>1623</v>
      </c>
      <c r="F949" s="75">
        <v>19.00203003</v>
      </c>
      <c r="G949" s="75">
        <v>32.303451050999996</v>
      </c>
      <c r="H949" s="75">
        <v>1.2787999999999999</v>
      </c>
      <c r="I949" s="75">
        <v>1.5092489214748981</v>
      </c>
      <c r="J949" s="113" t="s">
        <v>2767</v>
      </c>
      <c r="K949" s="113" t="s">
        <v>2768</v>
      </c>
      <c r="L949" s="113" t="s">
        <v>2786</v>
      </c>
      <c r="M949" s="113" t="s">
        <v>2787</v>
      </c>
      <c r="N949" s="113" t="s">
        <v>2409</v>
      </c>
      <c r="O949" s="44">
        <v>0</v>
      </c>
      <c r="P949" s="113"/>
    </row>
    <row r="950" spans="1:16" customFormat="1" ht="13" customHeight="1" x14ac:dyDescent="0.15">
      <c r="A950" s="394">
        <v>949</v>
      </c>
      <c r="B950" s="395">
        <v>20</v>
      </c>
      <c r="C950" s="395">
        <v>21</v>
      </c>
      <c r="D950" s="113" t="s">
        <v>2880</v>
      </c>
      <c r="E950" s="113" t="s">
        <v>1624</v>
      </c>
      <c r="F950" s="75">
        <v>14.804713250000001</v>
      </c>
      <c r="G950" s="75">
        <v>25.464106790000002</v>
      </c>
      <c r="H950" s="75">
        <v>1.1704000000000001</v>
      </c>
      <c r="I950" s="75">
        <v>1.4059284469375803</v>
      </c>
      <c r="J950" s="113" t="s">
        <v>2767</v>
      </c>
      <c r="K950" s="113" t="s">
        <v>2768</v>
      </c>
      <c r="L950" s="113" t="s">
        <v>2786</v>
      </c>
      <c r="M950" s="113" t="s">
        <v>2787</v>
      </c>
      <c r="N950" s="113" t="s">
        <v>2409</v>
      </c>
      <c r="O950" s="44">
        <v>0</v>
      </c>
      <c r="P950" s="113"/>
    </row>
    <row r="951" spans="1:16" customFormat="1" ht="13" customHeight="1" x14ac:dyDescent="0.15">
      <c r="A951" s="394">
        <v>950</v>
      </c>
      <c r="B951" s="395">
        <v>20</v>
      </c>
      <c r="C951" s="395">
        <v>21</v>
      </c>
      <c r="D951" s="113" t="s">
        <v>2880</v>
      </c>
      <c r="E951" s="113" t="s">
        <v>1625</v>
      </c>
      <c r="F951" s="75">
        <v>11.00018528</v>
      </c>
      <c r="G951" s="75">
        <v>19.910335356800001</v>
      </c>
      <c r="H951" s="75">
        <v>1.0414000000000001</v>
      </c>
      <c r="I951" s="75">
        <v>1.2990785750641318</v>
      </c>
      <c r="J951" s="113" t="s">
        <v>2767</v>
      </c>
      <c r="K951" s="113" t="s">
        <v>2768</v>
      </c>
      <c r="L951" s="113" t="s">
        <v>2786</v>
      </c>
      <c r="M951" s="113" t="s">
        <v>2787</v>
      </c>
      <c r="N951" s="113" t="s">
        <v>2409</v>
      </c>
      <c r="O951" s="44">
        <v>0</v>
      </c>
      <c r="P951" s="113"/>
    </row>
    <row r="952" spans="1:16" customFormat="1" ht="13" customHeight="1" x14ac:dyDescent="0.15">
      <c r="A952" s="394">
        <v>951</v>
      </c>
      <c r="B952" s="395">
        <v>20</v>
      </c>
      <c r="C952" s="395">
        <v>21</v>
      </c>
      <c r="D952" s="113" t="s">
        <v>2880</v>
      </c>
      <c r="E952" s="113" t="s">
        <v>1626</v>
      </c>
      <c r="F952" s="75">
        <v>34.001650580000003</v>
      </c>
      <c r="G952" s="75">
        <v>90.104374036999999</v>
      </c>
      <c r="H952" s="75">
        <v>1.5315000000000001</v>
      </c>
      <c r="I952" s="75">
        <v>1.9547458739316079</v>
      </c>
      <c r="J952" s="113" t="s">
        <v>2767</v>
      </c>
      <c r="K952" s="113" t="s">
        <v>2768</v>
      </c>
      <c r="L952" s="113" t="s">
        <v>2786</v>
      </c>
      <c r="M952" s="113" t="s">
        <v>2787</v>
      </c>
      <c r="N952" s="113" t="s">
        <v>2409</v>
      </c>
      <c r="O952" s="44">
        <v>0</v>
      </c>
      <c r="P952" s="113"/>
    </row>
    <row r="953" spans="1:16" ht="13" customHeight="1" x14ac:dyDescent="0.15">
      <c r="A953" s="394">
        <v>952</v>
      </c>
      <c r="B953" s="395">
        <v>20</v>
      </c>
      <c r="C953" s="395">
        <v>22</v>
      </c>
      <c r="D953" s="113" t="s">
        <v>2880</v>
      </c>
      <c r="E953" s="113" t="s">
        <v>2635</v>
      </c>
      <c r="F953" s="75">
        <v>1379.7487209999999</v>
      </c>
      <c r="G953" s="75">
        <v>5270.6401142199993</v>
      </c>
      <c r="H953" s="75">
        <v>3.1398000000000001</v>
      </c>
      <c r="I953" s="75">
        <v>3.7218633630667304</v>
      </c>
      <c r="J953" s="113" t="s">
        <v>2767</v>
      </c>
      <c r="K953" s="113" t="s">
        <v>2768</v>
      </c>
      <c r="L953" s="113" t="s">
        <v>2636</v>
      </c>
      <c r="M953" s="113" t="s">
        <v>2637</v>
      </c>
      <c r="N953" s="113" t="s">
        <v>2634</v>
      </c>
      <c r="O953" s="44">
        <v>3</v>
      </c>
    </row>
    <row r="954" spans="1:16" ht="13" customHeight="1" x14ac:dyDescent="0.15">
      <c r="A954" s="394">
        <v>953</v>
      </c>
      <c r="B954" s="395">
        <v>20</v>
      </c>
      <c r="C954" s="395">
        <v>22</v>
      </c>
      <c r="D954" s="113" t="s">
        <v>2880</v>
      </c>
      <c r="E954" s="113" t="s">
        <v>2635</v>
      </c>
      <c r="F954" s="75">
        <v>1500</v>
      </c>
      <c r="G954" s="75">
        <v>3375</v>
      </c>
      <c r="H954" s="75">
        <v>3.1760912590000001</v>
      </c>
      <c r="I954" s="75">
        <v>3.5282737769999999</v>
      </c>
      <c r="J954" s="113" t="s">
        <v>2776</v>
      </c>
      <c r="K954" s="113" t="s">
        <v>2768</v>
      </c>
      <c r="L954" s="113" t="s">
        <v>2636</v>
      </c>
      <c r="M954" s="113" t="s">
        <v>2637</v>
      </c>
      <c r="N954" s="113" t="s">
        <v>2634</v>
      </c>
      <c r="O954" s="44">
        <v>3</v>
      </c>
    </row>
    <row r="955" spans="1:16" ht="13" customHeight="1" x14ac:dyDescent="0.15">
      <c r="A955" s="394">
        <v>954</v>
      </c>
      <c r="B955" s="395">
        <v>20</v>
      </c>
      <c r="C955" s="395">
        <v>22</v>
      </c>
      <c r="D955" s="113" t="s">
        <v>2880</v>
      </c>
      <c r="E955" s="113" t="s">
        <v>2635</v>
      </c>
      <c r="F955" s="75">
        <v>1280</v>
      </c>
      <c r="G955" s="75">
        <v>4172.8</v>
      </c>
      <c r="H955" s="75">
        <v>3.10720997</v>
      </c>
      <c r="I955" s="75">
        <v>3.6204275699999999</v>
      </c>
      <c r="J955" s="113" t="s">
        <v>2764</v>
      </c>
      <c r="K955" s="113" t="s">
        <v>2768</v>
      </c>
      <c r="L955" s="113" t="s">
        <v>2636</v>
      </c>
      <c r="M955" s="113" t="s">
        <v>2637</v>
      </c>
      <c r="N955" s="113" t="s">
        <v>2634</v>
      </c>
      <c r="O955" s="44">
        <v>3</v>
      </c>
    </row>
    <row r="956" spans="1:16" ht="13" customHeight="1" x14ac:dyDescent="0.15">
      <c r="A956" s="394">
        <v>955</v>
      </c>
      <c r="B956" s="395">
        <v>20</v>
      </c>
      <c r="C956" s="395">
        <v>22</v>
      </c>
      <c r="D956" s="113" t="s">
        <v>2880</v>
      </c>
      <c r="E956" s="113" t="s">
        <v>2638</v>
      </c>
      <c r="F956" s="75">
        <v>1800</v>
      </c>
      <c r="G956" s="75">
        <v>7290</v>
      </c>
      <c r="H956" s="75">
        <v>3.2552725050000002</v>
      </c>
      <c r="I956" s="75">
        <v>3.8627275280000002</v>
      </c>
      <c r="J956" s="113" t="s">
        <v>2776</v>
      </c>
      <c r="K956" s="113" t="s">
        <v>2768</v>
      </c>
      <c r="L956" s="113" t="s">
        <v>2636</v>
      </c>
      <c r="M956" s="113" t="s">
        <v>2637</v>
      </c>
      <c r="N956" s="113" t="s">
        <v>2634</v>
      </c>
      <c r="O956" s="44">
        <v>3</v>
      </c>
    </row>
    <row r="957" spans="1:16" ht="13" customHeight="1" x14ac:dyDescent="0.15">
      <c r="A957" s="394">
        <v>956</v>
      </c>
      <c r="B957" s="395">
        <v>20</v>
      </c>
      <c r="C957" s="395">
        <v>22</v>
      </c>
      <c r="D957" s="113" t="s">
        <v>2880</v>
      </c>
      <c r="E957" s="113" t="s">
        <v>2638</v>
      </c>
      <c r="F957" s="75">
        <v>2432.204009</v>
      </c>
      <c r="G957" s="75">
        <v>6931.7814256500005</v>
      </c>
      <c r="H957" s="75">
        <v>3.3860000000000001</v>
      </c>
      <c r="I957" s="75">
        <v>3.8408448599953298</v>
      </c>
      <c r="J957" s="113" t="s">
        <v>2901</v>
      </c>
      <c r="K957" s="113" t="s">
        <v>2768</v>
      </c>
      <c r="L957" s="113" t="s">
        <v>2636</v>
      </c>
      <c r="M957" s="113" t="s">
        <v>2637</v>
      </c>
      <c r="N957" s="113" t="s">
        <v>2634</v>
      </c>
      <c r="O957" s="44">
        <v>4</v>
      </c>
    </row>
    <row r="958" spans="1:16" ht="13" customHeight="1" x14ac:dyDescent="0.15">
      <c r="A958" s="394">
        <v>957</v>
      </c>
      <c r="B958" s="395">
        <v>20</v>
      </c>
      <c r="C958" s="395">
        <v>22</v>
      </c>
      <c r="D958" s="113" t="s">
        <v>2880</v>
      </c>
      <c r="E958" s="113" t="s">
        <v>2638</v>
      </c>
      <c r="F958" s="75">
        <v>2432.204009</v>
      </c>
      <c r="G958" s="75">
        <v>12744.74900716</v>
      </c>
      <c r="H958" s="75">
        <v>3.3860000000000001</v>
      </c>
      <c r="I958" s="75">
        <v>4.1053312869705465</v>
      </c>
      <c r="J958" s="113" t="s">
        <v>2767</v>
      </c>
      <c r="K958" s="113" t="s">
        <v>2768</v>
      </c>
      <c r="L958" s="113" t="s">
        <v>2636</v>
      </c>
      <c r="M958" s="113" t="s">
        <v>2637</v>
      </c>
      <c r="N958" s="113" t="s">
        <v>2634</v>
      </c>
      <c r="O958" s="44">
        <v>4</v>
      </c>
    </row>
    <row r="959" spans="1:16" ht="13" customHeight="1" x14ac:dyDescent="0.15">
      <c r="A959" s="394">
        <v>958</v>
      </c>
      <c r="B959" s="395">
        <v>20</v>
      </c>
      <c r="C959" s="395">
        <v>22</v>
      </c>
      <c r="D959" s="113" t="s">
        <v>2880</v>
      </c>
      <c r="E959" s="113" t="s">
        <v>2638</v>
      </c>
      <c r="F959" s="75">
        <v>1850</v>
      </c>
      <c r="G959" s="75">
        <v>6031</v>
      </c>
      <c r="H959" s="75">
        <v>3.2671717280000001</v>
      </c>
      <c r="I959" s="75">
        <v>3.780389328</v>
      </c>
      <c r="J959" s="113" t="s">
        <v>2764</v>
      </c>
      <c r="K959" s="113" t="s">
        <v>2768</v>
      </c>
      <c r="L959" s="113" t="s">
        <v>2636</v>
      </c>
      <c r="M959" s="113" t="s">
        <v>2637</v>
      </c>
      <c r="N959" s="113" t="s">
        <v>2634</v>
      </c>
      <c r="O959" s="44">
        <v>3</v>
      </c>
    </row>
    <row r="960" spans="1:16" ht="13" customHeight="1" x14ac:dyDescent="0.15">
      <c r="A960" s="394">
        <v>959</v>
      </c>
      <c r="B960" s="395">
        <v>20</v>
      </c>
      <c r="C960" s="395">
        <v>22</v>
      </c>
      <c r="D960" s="113" t="s">
        <v>2880</v>
      </c>
      <c r="E960" s="113" t="s">
        <v>2566</v>
      </c>
      <c r="F960" s="75">
        <v>84</v>
      </c>
      <c r="G960" s="75">
        <v>136.08000000000001</v>
      </c>
      <c r="H960" s="75">
        <v>1.924279286</v>
      </c>
      <c r="I960" s="75">
        <v>2.133794301</v>
      </c>
      <c r="J960" s="113" t="s">
        <v>2776</v>
      </c>
      <c r="K960" s="113" t="s">
        <v>2768</v>
      </c>
      <c r="L960" s="113" t="s">
        <v>2636</v>
      </c>
      <c r="M960" s="113" t="s">
        <v>2637</v>
      </c>
      <c r="N960" s="113" t="s">
        <v>2403</v>
      </c>
      <c r="O960" s="44">
        <v>3</v>
      </c>
    </row>
    <row r="961" spans="1:15" ht="13" customHeight="1" x14ac:dyDescent="0.15">
      <c r="A961" s="394">
        <v>960</v>
      </c>
      <c r="B961" s="395">
        <v>20</v>
      </c>
      <c r="C961" s="395">
        <v>22</v>
      </c>
      <c r="D961" s="113" t="s">
        <v>2880</v>
      </c>
      <c r="E961" s="113" t="s">
        <v>2566</v>
      </c>
      <c r="F961" s="75">
        <v>85.565757610000006</v>
      </c>
      <c r="G961" s="75">
        <v>577.5688638675</v>
      </c>
      <c r="H961" s="75">
        <v>1.9322999999999999</v>
      </c>
      <c r="I961" s="75">
        <v>2.7616037728319927</v>
      </c>
      <c r="J961" s="113" t="s">
        <v>2767</v>
      </c>
      <c r="K961" s="113" t="s">
        <v>2768</v>
      </c>
      <c r="L961" s="113" t="s">
        <v>2636</v>
      </c>
      <c r="M961" s="113" t="s">
        <v>2637</v>
      </c>
      <c r="N961" s="113" t="s">
        <v>2403</v>
      </c>
      <c r="O961" s="44">
        <v>3</v>
      </c>
    </row>
    <row r="962" spans="1:15" ht="13" customHeight="1" x14ac:dyDescent="0.15">
      <c r="A962" s="394">
        <v>961</v>
      </c>
      <c r="B962" s="395">
        <v>20</v>
      </c>
      <c r="C962" s="395">
        <v>22</v>
      </c>
      <c r="D962" s="113" t="s">
        <v>2880</v>
      </c>
      <c r="E962" s="113" t="s">
        <v>2566</v>
      </c>
      <c r="F962" s="75">
        <v>58</v>
      </c>
      <c r="G962" s="75">
        <v>379.32</v>
      </c>
      <c r="H962" s="75">
        <v>1.7634279939999999</v>
      </c>
      <c r="I962" s="75">
        <v>2.5790057420000001</v>
      </c>
      <c r="J962" s="113" t="s">
        <v>2764</v>
      </c>
      <c r="K962" s="113" t="s">
        <v>2768</v>
      </c>
      <c r="L962" s="113" t="s">
        <v>2636</v>
      </c>
      <c r="M962" s="113" t="s">
        <v>2637</v>
      </c>
      <c r="N962" s="113" t="s">
        <v>2403</v>
      </c>
      <c r="O962" s="44">
        <v>3</v>
      </c>
    </row>
    <row r="963" spans="1:15" ht="13" customHeight="1" x14ac:dyDescent="0.15">
      <c r="A963" s="394">
        <v>962</v>
      </c>
      <c r="B963" s="395">
        <v>20</v>
      </c>
      <c r="C963" s="395">
        <v>22</v>
      </c>
      <c r="D963" s="113" t="s">
        <v>2880</v>
      </c>
      <c r="E963" s="113" t="s">
        <v>2690</v>
      </c>
      <c r="F963" s="75">
        <v>581.29956770000001</v>
      </c>
      <c r="G963" s="75">
        <v>3359.911501306</v>
      </c>
      <c r="H963" s="75">
        <v>2.7644000000000002</v>
      </c>
      <c r="I963" s="75">
        <v>3.5263278384015613</v>
      </c>
      <c r="J963" s="113" t="s">
        <v>2767</v>
      </c>
      <c r="K963" s="113" t="s">
        <v>2768</v>
      </c>
      <c r="L963" s="113" t="s">
        <v>2636</v>
      </c>
      <c r="M963" s="113" t="s">
        <v>2637</v>
      </c>
      <c r="N963" s="113" t="s">
        <v>2689</v>
      </c>
      <c r="O963" s="44">
        <v>2</v>
      </c>
    </row>
    <row r="964" spans="1:15" ht="13" customHeight="1" x14ac:dyDescent="0.15">
      <c r="A964" s="394">
        <v>963</v>
      </c>
      <c r="B964" s="395">
        <v>20</v>
      </c>
      <c r="C964" s="395">
        <v>22</v>
      </c>
      <c r="D964" s="113" t="s">
        <v>2880</v>
      </c>
      <c r="E964" s="113" t="s">
        <v>2690</v>
      </c>
      <c r="F964" s="75">
        <v>832</v>
      </c>
      <c r="G964" s="75">
        <v>807.04</v>
      </c>
      <c r="H964" s="75">
        <v>2.9201233260000001</v>
      </c>
      <c r="I964" s="75">
        <v>2.9068950610000002</v>
      </c>
      <c r="J964" s="113" t="s">
        <v>2776</v>
      </c>
      <c r="K964" s="113" t="s">
        <v>2768</v>
      </c>
      <c r="L964" s="113" t="s">
        <v>2636</v>
      </c>
      <c r="M964" s="113" t="s">
        <v>2637</v>
      </c>
      <c r="N964" s="113" t="s">
        <v>2689</v>
      </c>
      <c r="O964" s="44">
        <v>2</v>
      </c>
    </row>
    <row r="965" spans="1:15" ht="13" customHeight="1" x14ac:dyDescent="0.15">
      <c r="A965" s="394">
        <v>964</v>
      </c>
      <c r="B965" s="395">
        <v>20</v>
      </c>
      <c r="C965" s="395">
        <v>22</v>
      </c>
      <c r="D965" s="113" t="s">
        <v>2880</v>
      </c>
      <c r="E965" s="113" t="s">
        <v>2059</v>
      </c>
      <c r="F965" s="75">
        <v>300</v>
      </c>
      <c r="G965" s="75">
        <v>288</v>
      </c>
      <c r="H965" s="75">
        <v>2.4771212550000001</v>
      </c>
      <c r="I965" s="75">
        <v>2.4593924880000002</v>
      </c>
      <c r="J965" s="113" t="s">
        <v>2776</v>
      </c>
      <c r="K965" s="113" t="s">
        <v>2768</v>
      </c>
      <c r="L965" s="113" t="s">
        <v>2636</v>
      </c>
      <c r="M965" s="113" t="s">
        <v>2637</v>
      </c>
      <c r="N965" s="113" t="s">
        <v>2058</v>
      </c>
      <c r="O965" s="44">
        <v>0</v>
      </c>
    </row>
    <row r="966" spans="1:15" ht="13" customHeight="1" x14ac:dyDescent="0.15">
      <c r="A966" s="394">
        <v>965</v>
      </c>
      <c r="B966" s="395">
        <v>20</v>
      </c>
      <c r="C966" s="395">
        <v>22</v>
      </c>
      <c r="D966" s="113" t="s">
        <v>2880</v>
      </c>
      <c r="E966" s="113" t="s">
        <v>2060</v>
      </c>
      <c r="F966" s="75">
        <v>186.98208579999999</v>
      </c>
      <c r="G966" s="75">
        <v>452.49664763599998</v>
      </c>
      <c r="H966" s="75">
        <v>2.2717999999999998</v>
      </c>
      <c r="I966" s="75">
        <v>2.6556153660415984</v>
      </c>
      <c r="J966" s="113" t="s">
        <v>2767</v>
      </c>
      <c r="K966" s="113" t="s">
        <v>2768</v>
      </c>
      <c r="L966" s="113" t="s">
        <v>2636</v>
      </c>
      <c r="M966" s="113" t="s">
        <v>2637</v>
      </c>
      <c r="N966" s="113" t="s">
        <v>2058</v>
      </c>
      <c r="O966" s="44">
        <v>0</v>
      </c>
    </row>
    <row r="967" spans="1:15" ht="13" customHeight="1" x14ac:dyDescent="0.15">
      <c r="A967" s="394">
        <v>966</v>
      </c>
      <c r="B967" s="395">
        <v>20</v>
      </c>
      <c r="C967" s="395">
        <v>22</v>
      </c>
      <c r="D967" s="113" t="s">
        <v>2880</v>
      </c>
      <c r="E967" s="113" t="s">
        <v>2142</v>
      </c>
      <c r="F967" s="75">
        <v>697</v>
      </c>
      <c r="G967" s="75">
        <v>683.06</v>
      </c>
      <c r="H967" s="75">
        <v>2.843232778</v>
      </c>
      <c r="I967" s="75">
        <v>2.8344588540000002</v>
      </c>
      <c r="J967" s="113" t="s">
        <v>2776</v>
      </c>
      <c r="K967" s="113" t="s">
        <v>2768</v>
      </c>
      <c r="L967" s="113" t="s">
        <v>2636</v>
      </c>
      <c r="M967" s="113" t="s">
        <v>2637</v>
      </c>
      <c r="N967" s="113" t="s">
        <v>2141</v>
      </c>
      <c r="O967" s="44">
        <v>0</v>
      </c>
    </row>
    <row r="968" spans="1:15" ht="13" customHeight="1" x14ac:dyDescent="0.15">
      <c r="A968" s="394">
        <v>967</v>
      </c>
      <c r="B968" s="395">
        <v>20</v>
      </c>
      <c r="C968" s="395">
        <v>22</v>
      </c>
      <c r="D968" s="113" t="s">
        <v>2880</v>
      </c>
      <c r="E968" s="113" t="s">
        <v>2362</v>
      </c>
      <c r="F968" s="75">
        <v>825.08748549999996</v>
      </c>
      <c r="G968" s="75">
        <v>2194.7327114300001</v>
      </c>
      <c r="H968" s="75">
        <v>2.9165000000000001</v>
      </c>
      <c r="I968" s="75">
        <v>3.3413816366422218</v>
      </c>
      <c r="J968" s="113" t="s">
        <v>2767</v>
      </c>
      <c r="K968" s="113" t="s">
        <v>2768</v>
      </c>
      <c r="L968" s="113" t="s">
        <v>2636</v>
      </c>
      <c r="M968" s="113" t="s">
        <v>2637</v>
      </c>
      <c r="N968" s="113" t="s">
        <v>2634</v>
      </c>
      <c r="O968" s="44">
        <v>0</v>
      </c>
    </row>
    <row r="969" spans="1:15" ht="13" customHeight="1" x14ac:dyDescent="0.15">
      <c r="A969" s="394">
        <v>968</v>
      </c>
      <c r="B969" s="395">
        <v>20</v>
      </c>
      <c r="C969" s="395">
        <v>22</v>
      </c>
      <c r="D969" s="113" t="s">
        <v>2880</v>
      </c>
      <c r="E969" s="113" t="s">
        <v>1951</v>
      </c>
      <c r="F969" s="75">
        <v>40</v>
      </c>
      <c r="G969" s="75">
        <v>248</v>
      </c>
      <c r="H969" s="75">
        <v>1.602059991</v>
      </c>
      <c r="I969" s="75">
        <v>2.3944516810000001</v>
      </c>
      <c r="J969" s="113" t="s">
        <v>2776</v>
      </c>
      <c r="K969" s="113" t="s">
        <v>2768</v>
      </c>
      <c r="L969" s="113" t="s">
        <v>2636</v>
      </c>
      <c r="M969" s="113" t="s">
        <v>2637</v>
      </c>
      <c r="N969" s="113" t="s">
        <v>2403</v>
      </c>
      <c r="O969" s="44">
        <v>0</v>
      </c>
    </row>
    <row r="970" spans="1:15" ht="13" customHeight="1" x14ac:dyDescent="0.15">
      <c r="A970" s="394">
        <v>969</v>
      </c>
      <c r="B970" s="395">
        <v>20</v>
      </c>
      <c r="C970" s="395">
        <v>22</v>
      </c>
      <c r="D970" s="113" t="s">
        <v>2880</v>
      </c>
      <c r="E970" s="113" t="s">
        <v>1952</v>
      </c>
      <c r="F970" s="75">
        <v>57</v>
      </c>
      <c r="G970" s="75">
        <v>311.79000000000002</v>
      </c>
      <c r="H970" s="75">
        <v>1.7558748559999999</v>
      </c>
      <c r="I970" s="75">
        <v>2.493862182</v>
      </c>
      <c r="J970" s="113" t="s">
        <v>2776</v>
      </c>
      <c r="K970" s="113" t="s">
        <v>2768</v>
      </c>
      <c r="L970" s="113" t="s">
        <v>2636</v>
      </c>
      <c r="M970" s="113" t="s">
        <v>2637</v>
      </c>
      <c r="N970" s="113" t="s">
        <v>2403</v>
      </c>
      <c r="O970" s="44">
        <v>0</v>
      </c>
    </row>
    <row r="971" spans="1:15" ht="13" customHeight="1" x14ac:dyDescent="0.15">
      <c r="A971" s="394">
        <v>970</v>
      </c>
      <c r="B971" s="395">
        <v>20</v>
      </c>
      <c r="C971" s="395">
        <v>22</v>
      </c>
      <c r="D971" s="113" t="s">
        <v>2880</v>
      </c>
      <c r="E971" s="113" t="s">
        <v>1954</v>
      </c>
      <c r="F971" s="75">
        <v>41</v>
      </c>
      <c r="G971" s="75">
        <v>212.38</v>
      </c>
      <c r="H971" s="75">
        <v>1.6127838569999999</v>
      </c>
      <c r="I971" s="75">
        <v>2.3271136160000001</v>
      </c>
      <c r="J971" s="113" t="s">
        <v>2776</v>
      </c>
      <c r="K971" s="113" t="s">
        <v>2768</v>
      </c>
      <c r="L971" s="113" t="s">
        <v>2636</v>
      </c>
      <c r="M971" s="113" t="s">
        <v>2637</v>
      </c>
      <c r="N971" s="113" t="s">
        <v>1953</v>
      </c>
      <c r="O971" s="44">
        <v>0</v>
      </c>
    </row>
    <row r="972" spans="1:15" ht="13" customHeight="1" x14ac:dyDescent="0.15">
      <c r="A972" s="394">
        <v>971</v>
      </c>
      <c r="B972" s="395">
        <v>20</v>
      </c>
      <c r="C972" s="395">
        <v>22</v>
      </c>
      <c r="D972" s="113" t="s">
        <v>2880</v>
      </c>
      <c r="E972" s="113" t="s">
        <v>1955</v>
      </c>
      <c r="F972" s="75">
        <v>40.5</v>
      </c>
      <c r="G972" s="75">
        <v>210.6</v>
      </c>
      <c r="H972" s="75">
        <v>1.607455023</v>
      </c>
      <c r="I972" s="75">
        <v>2.3234583670000002</v>
      </c>
      <c r="J972" s="113" t="s">
        <v>2776</v>
      </c>
      <c r="K972" s="113" t="s">
        <v>2768</v>
      </c>
      <c r="L972" s="113" t="s">
        <v>2636</v>
      </c>
      <c r="M972" s="113" t="s">
        <v>2637</v>
      </c>
      <c r="N972" s="113" t="s">
        <v>1953</v>
      </c>
      <c r="O972" s="44">
        <v>0</v>
      </c>
    </row>
    <row r="973" spans="1:15" ht="13" customHeight="1" x14ac:dyDescent="0.15">
      <c r="A973" s="394">
        <v>972</v>
      </c>
      <c r="B973" s="395">
        <v>20</v>
      </c>
      <c r="C973" s="395">
        <v>22</v>
      </c>
      <c r="D973" s="113" t="s">
        <v>2880</v>
      </c>
      <c r="E973" s="113" t="s">
        <v>1797</v>
      </c>
      <c r="F973" s="75">
        <v>437</v>
      </c>
      <c r="G973" s="75">
        <v>659.87</v>
      </c>
      <c r="H973" s="75">
        <v>2.640481437</v>
      </c>
      <c r="I973" s="75">
        <v>2.8194583839999998</v>
      </c>
      <c r="J973" s="113" t="s">
        <v>2776</v>
      </c>
      <c r="K973" s="113" t="s">
        <v>2768</v>
      </c>
      <c r="L973" s="113" t="s">
        <v>2636</v>
      </c>
      <c r="M973" s="113" t="s">
        <v>2637</v>
      </c>
      <c r="N973" s="113" t="s">
        <v>1796</v>
      </c>
      <c r="O973" s="44">
        <v>0</v>
      </c>
    </row>
    <row r="974" spans="1:15" ht="13" customHeight="1" x14ac:dyDescent="0.15">
      <c r="A974" s="394">
        <v>973</v>
      </c>
      <c r="B974" s="395">
        <v>20</v>
      </c>
      <c r="C974" s="395">
        <v>22</v>
      </c>
      <c r="D974" s="113" t="s">
        <v>2880</v>
      </c>
      <c r="E974" s="113" t="s">
        <v>1982</v>
      </c>
      <c r="F974" s="75">
        <v>105</v>
      </c>
      <c r="G974" s="75">
        <v>475.65</v>
      </c>
      <c r="H974" s="75">
        <v>2.021189299</v>
      </c>
      <c r="I974" s="75">
        <v>2.6772875009999999</v>
      </c>
      <c r="J974" s="113" t="s">
        <v>2776</v>
      </c>
      <c r="K974" s="113" t="s">
        <v>2768</v>
      </c>
      <c r="L974" s="113" t="s">
        <v>2636</v>
      </c>
      <c r="M974" s="113" t="s">
        <v>2637</v>
      </c>
      <c r="N974" s="113" t="s">
        <v>1798</v>
      </c>
      <c r="O974" s="44">
        <v>0</v>
      </c>
    </row>
    <row r="975" spans="1:15" ht="13" customHeight="1" x14ac:dyDescent="0.15">
      <c r="A975" s="394">
        <v>974</v>
      </c>
      <c r="B975" s="395">
        <v>20</v>
      </c>
      <c r="C975" s="395">
        <v>22</v>
      </c>
      <c r="D975" s="113" t="s">
        <v>2880</v>
      </c>
      <c r="E975" s="113" t="s">
        <v>1672</v>
      </c>
      <c r="F975" s="75">
        <v>35</v>
      </c>
      <c r="G975" s="75">
        <v>152.25</v>
      </c>
      <c r="H975" s="75">
        <v>1.5440680440000001</v>
      </c>
      <c r="I975" s="75">
        <v>2.1825573010000001</v>
      </c>
      <c r="J975" s="113" t="s">
        <v>2776</v>
      </c>
      <c r="K975" s="113" t="s">
        <v>2768</v>
      </c>
      <c r="L975" s="113" t="s">
        <v>2636</v>
      </c>
      <c r="M975" s="113" t="s">
        <v>2637</v>
      </c>
      <c r="N975" s="113" t="s">
        <v>1671</v>
      </c>
      <c r="O975" s="44">
        <v>0</v>
      </c>
    </row>
    <row r="976" spans="1:15" ht="13" customHeight="1" x14ac:dyDescent="0.15">
      <c r="A976" s="394">
        <v>975</v>
      </c>
      <c r="B976" s="395">
        <v>20</v>
      </c>
      <c r="C976" s="395">
        <v>22</v>
      </c>
      <c r="D976" s="113" t="s">
        <v>2880</v>
      </c>
      <c r="E976" s="113" t="s">
        <v>2031</v>
      </c>
      <c r="F976" s="75">
        <v>85</v>
      </c>
      <c r="G976" s="75">
        <v>369.75</v>
      </c>
      <c r="H976" s="75">
        <v>1.9294189260000001</v>
      </c>
      <c r="I976" s="75">
        <v>2.5679081830000001</v>
      </c>
      <c r="J976" s="113" t="s">
        <v>2764</v>
      </c>
      <c r="K976" s="113" t="s">
        <v>2768</v>
      </c>
      <c r="L976" s="113" t="s">
        <v>2636</v>
      </c>
      <c r="M976" s="113" t="s">
        <v>2637</v>
      </c>
      <c r="N976" s="113" t="s">
        <v>1671</v>
      </c>
      <c r="O976" s="44">
        <v>0</v>
      </c>
    </row>
    <row r="977" spans="1:15" ht="13" customHeight="1" x14ac:dyDescent="0.15">
      <c r="A977" s="394">
        <v>976</v>
      </c>
      <c r="B977" s="395">
        <v>20</v>
      </c>
      <c r="C977" s="395">
        <v>23</v>
      </c>
      <c r="D977" s="113" t="s">
        <v>2880</v>
      </c>
      <c r="E977" s="113" t="s">
        <v>2766</v>
      </c>
      <c r="F977" s="75">
        <v>2655.2168780000002</v>
      </c>
      <c r="G977" s="75">
        <v>3133.1559160400002</v>
      </c>
      <c r="H977" s="75">
        <v>3.4241000000000001</v>
      </c>
      <c r="I977" s="75">
        <v>3.4959820073269534</v>
      </c>
      <c r="J977" s="113" t="s">
        <v>2767</v>
      </c>
      <c r="K977" s="113" t="s">
        <v>2768</v>
      </c>
      <c r="L977" s="113" t="s">
        <v>2769</v>
      </c>
      <c r="M977" s="113" t="s">
        <v>2770</v>
      </c>
      <c r="N977" s="113" t="s">
        <v>2765</v>
      </c>
      <c r="O977" s="44">
        <v>2</v>
      </c>
    </row>
    <row r="978" spans="1:15" ht="13" customHeight="1" x14ac:dyDescent="0.15">
      <c r="A978" s="394">
        <v>977</v>
      </c>
      <c r="B978" s="395">
        <v>20</v>
      </c>
      <c r="C978" s="395">
        <v>23</v>
      </c>
      <c r="D978" s="113" t="s">
        <v>2880</v>
      </c>
      <c r="E978" s="113" t="s">
        <v>2766</v>
      </c>
      <c r="F978" s="75">
        <v>2500</v>
      </c>
      <c r="G978" s="75">
        <v>2175</v>
      </c>
      <c r="H978" s="75">
        <v>3.397940009</v>
      </c>
      <c r="I978" s="75">
        <v>3.3374592609999998</v>
      </c>
      <c r="J978" s="113" t="s">
        <v>2764</v>
      </c>
      <c r="K978" s="113" t="s">
        <v>2768</v>
      </c>
      <c r="L978" s="113" t="s">
        <v>2769</v>
      </c>
      <c r="M978" s="113" t="s">
        <v>2770</v>
      </c>
      <c r="N978" s="113" t="s">
        <v>2765</v>
      </c>
      <c r="O978" s="44">
        <v>2</v>
      </c>
    </row>
    <row r="979" spans="1:15" ht="13" customHeight="1" x14ac:dyDescent="0.15">
      <c r="A979" s="394">
        <v>978</v>
      </c>
      <c r="B979" s="395">
        <v>20</v>
      </c>
      <c r="C979" s="395">
        <v>23</v>
      </c>
      <c r="D979" s="113" t="s">
        <v>2880</v>
      </c>
      <c r="E979" s="113" t="s">
        <v>2706</v>
      </c>
      <c r="F979" s="75">
        <v>1299.8702370000001</v>
      </c>
      <c r="G979" s="75">
        <v>2092.7910815700002</v>
      </c>
      <c r="H979" s="75">
        <v>3.1139000000000001</v>
      </c>
      <c r="I979" s="75">
        <v>3.3207258759020148</v>
      </c>
      <c r="J979" s="113" t="s">
        <v>2767</v>
      </c>
      <c r="K979" s="113" t="s">
        <v>2768</v>
      </c>
      <c r="L979" s="113" t="s">
        <v>2769</v>
      </c>
      <c r="M979" s="113" t="s">
        <v>2770</v>
      </c>
      <c r="N979" s="113" t="s">
        <v>2705</v>
      </c>
      <c r="O979" s="44">
        <v>2</v>
      </c>
    </row>
    <row r="980" spans="1:15" ht="13" customHeight="1" x14ac:dyDescent="0.15">
      <c r="A980" s="394">
        <v>979</v>
      </c>
      <c r="B980" s="395">
        <v>20</v>
      </c>
      <c r="C980" s="395">
        <v>23</v>
      </c>
      <c r="D980" s="113" t="s">
        <v>2880</v>
      </c>
      <c r="E980" s="113" t="s">
        <v>2706</v>
      </c>
      <c r="F980" s="75">
        <v>1300</v>
      </c>
      <c r="G980" s="75">
        <v>1326</v>
      </c>
      <c r="H980" s="75">
        <v>3.1139433520000002</v>
      </c>
      <c r="I980" s="75">
        <v>3.1225435240000001</v>
      </c>
      <c r="J980" s="113" t="s">
        <v>2764</v>
      </c>
      <c r="K980" s="113" t="s">
        <v>2768</v>
      </c>
      <c r="L980" s="113" t="s">
        <v>2769</v>
      </c>
      <c r="M980" s="113" t="s">
        <v>2770</v>
      </c>
      <c r="N980" s="113" t="s">
        <v>2705</v>
      </c>
      <c r="O980" s="44">
        <v>2</v>
      </c>
    </row>
    <row r="981" spans="1:15" ht="13" customHeight="1" x14ac:dyDescent="0.15">
      <c r="A981" s="394">
        <v>980</v>
      </c>
      <c r="B981" s="395">
        <v>20</v>
      </c>
      <c r="C981" s="395">
        <v>23</v>
      </c>
      <c r="D981" s="113" t="s">
        <v>2880</v>
      </c>
      <c r="E981" s="113" t="s">
        <v>2553</v>
      </c>
      <c r="F981" s="75">
        <v>11000.18528</v>
      </c>
      <c r="G981" s="75">
        <v>6600.1111679999995</v>
      </c>
      <c r="H981" s="75">
        <v>4.0414000000000003</v>
      </c>
      <c r="I981" s="75">
        <v>3.8195512505785909</v>
      </c>
      <c r="J981" s="113" t="s">
        <v>2767</v>
      </c>
      <c r="K981" s="113" t="s">
        <v>2768</v>
      </c>
      <c r="L981" s="113" t="s">
        <v>2769</v>
      </c>
      <c r="M981" s="113" t="s">
        <v>2554</v>
      </c>
      <c r="N981" s="113" t="s">
        <v>2552</v>
      </c>
      <c r="O981" s="44">
        <v>2</v>
      </c>
    </row>
    <row r="982" spans="1:15" ht="13" customHeight="1" x14ac:dyDescent="0.15">
      <c r="A982" s="394">
        <v>981</v>
      </c>
      <c r="B982" s="395">
        <v>20</v>
      </c>
      <c r="C982" s="395">
        <v>23</v>
      </c>
      <c r="D982" s="113" t="s">
        <v>2880</v>
      </c>
      <c r="E982" s="113" t="s">
        <v>2553</v>
      </c>
      <c r="F982" s="75">
        <v>11000</v>
      </c>
      <c r="G982" s="75">
        <v>6050</v>
      </c>
      <c r="H982" s="75">
        <v>4.0413926849999999</v>
      </c>
      <c r="I982" s="75">
        <v>3.7817553749999999</v>
      </c>
      <c r="J982" s="113" t="s">
        <v>2764</v>
      </c>
      <c r="K982" s="113" t="s">
        <v>2768</v>
      </c>
      <c r="L982" s="113" t="s">
        <v>2769</v>
      </c>
      <c r="M982" s="113" t="s">
        <v>2554</v>
      </c>
      <c r="N982" s="113" t="s">
        <v>2552</v>
      </c>
      <c r="O982" s="44">
        <v>2</v>
      </c>
    </row>
    <row r="983" spans="1:15" ht="13" customHeight="1" x14ac:dyDescent="0.15">
      <c r="A983" s="394">
        <v>982</v>
      </c>
      <c r="B983" s="395">
        <v>20</v>
      </c>
      <c r="C983" s="395">
        <v>23</v>
      </c>
      <c r="D983" s="113" t="s">
        <v>2880</v>
      </c>
      <c r="E983" s="113" t="s">
        <v>2393</v>
      </c>
      <c r="F983" s="75">
        <v>5135.704178</v>
      </c>
      <c r="G983" s="75">
        <v>2259.70983832</v>
      </c>
      <c r="H983" s="75">
        <v>3.7105999999999999</v>
      </c>
      <c r="I983" s="75">
        <v>3.354052676445296</v>
      </c>
      <c r="J983" s="113" t="s">
        <v>2767</v>
      </c>
      <c r="K983" s="113" t="s">
        <v>2768</v>
      </c>
      <c r="L983" s="113" t="s">
        <v>2769</v>
      </c>
      <c r="M983" s="113" t="s">
        <v>2554</v>
      </c>
      <c r="N983" s="113" t="s">
        <v>2552</v>
      </c>
      <c r="O983" s="44">
        <v>2</v>
      </c>
    </row>
    <row r="984" spans="1:15" ht="13" customHeight="1" x14ac:dyDescent="0.15">
      <c r="A984" s="394">
        <v>983</v>
      </c>
      <c r="B984" s="395">
        <v>20</v>
      </c>
      <c r="C984" s="395">
        <v>23</v>
      </c>
      <c r="D984" s="113" t="s">
        <v>2880</v>
      </c>
      <c r="E984" s="113" t="s">
        <v>2393</v>
      </c>
      <c r="F984" s="75">
        <v>5500</v>
      </c>
      <c r="G984" s="75">
        <v>2090</v>
      </c>
      <c r="H984" s="75">
        <v>3.7403626889999999</v>
      </c>
      <c r="I984" s="75">
        <v>3.3201462859999999</v>
      </c>
      <c r="J984" s="113" t="s">
        <v>2764</v>
      </c>
      <c r="K984" s="113" t="s">
        <v>2768</v>
      </c>
      <c r="L984" s="113" t="s">
        <v>2769</v>
      </c>
      <c r="M984" s="113" t="s">
        <v>2554</v>
      </c>
      <c r="N984" s="113" t="s">
        <v>2552</v>
      </c>
      <c r="O984" s="44">
        <v>2</v>
      </c>
    </row>
    <row r="985" spans="1:15" ht="13" customHeight="1" x14ac:dyDescent="0.15">
      <c r="A985" s="394">
        <v>984</v>
      </c>
      <c r="B985" s="395">
        <v>20</v>
      </c>
      <c r="C985" s="395">
        <v>23</v>
      </c>
      <c r="D985" s="113" t="s">
        <v>2880</v>
      </c>
      <c r="E985" s="113" t="s">
        <v>2394</v>
      </c>
      <c r="F985" s="75">
        <v>23664.645329999999</v>
      </c>
      <c r="G985" s="75">
        <v>15618.665917800001</v>
      </c>
      <c r="H985" s="75">
        <v>4.3741000000000003</v>
      </c>
      <c r="I985" s="75">
        <v>4.1936439354771657</v>
      </c>
      <c r="J985" s="113" t="s">
        <v>2395</v>
      </c>
      <c r="K985" s="113" t="s">
        <v>2768</v>
      </c>
      <c r="L985" s="113" t="s">
        <v>2769</v>
      </c>
      <c r="M985" s="113" t="s">
        <v>2554</v>
      </c>
      <c r="N985" s="113" t="s">
        <v>2552</v>
      </c>
      <c r="O985" s="44">
        <v>3</v>
      </c>
    </row>
    <row r="986" spans="1:15" ht="13" customHeight="1" x14ac:dyDescent="0.15">
      <c r="A986" s="394">
        <v>985</v>
      </c>
      <c r="B986" s="395">
        <v>20</v>
      </c>
      <c r="C986" s="395">
        <v>23</v>
      </c>
      <c r="D986" s="113" t="s">
        <v>2880</v>
      </c>
      <c r="E986" s="113" t="s">
        <v>2394</v>
      </c>
      <c r="F986" s="75">
        <v>23664.645329999999</v>
      </c>
      <c r="G986" s="75">
        <v>8992.5652253999997</v>
      </c>
      <c r="H986" s="75">
        <v>4.3741000000000003</v>
      </c>
      <c r="I986" s="75">
        <v>3.9538835965521075</v>
      </c>
      <c r="J986" s="113" t="s">
        <v>2767</v>
      </c>
      <c r="K986" s="113" t="s">
        <v>2768</v>
      </c>
      <c r="L986" s="113" t="s">
        <v>2769</v>
      </c>
      <c r="M986" s="113" t="s">
        <v>2554</v>
      </c>
      <c r="N986" s="113" t="s">
        <v>2552</v>
      </c>
      <c r="O986" s="44">
        <v>3</v>
      </c>
    </row>
    <row r="987" spans="1:15" ht="13" customHeight="1" x14ac:dyDescent="0.15">
      <c r="A987" s="394">
        <v>986</v>
      </c>
      <c r="B987" s="395">
        <v>20</v>
      </c>
      <c r="C987" s="395">
        <v>23</v>
      </c>
      <c r="D987" s="113" t="s">
        <v>2880</v>
      </c>
      <c r="E987" s="113" t="s">
        <v>2394</v>
      </c>
      <c r="F987" s="75">
        <v>21750</v>
      </c>
      <c r="G987" s="75">
        <v>6960</v>
      </c>
      <c r="H987" s="75">
        <v>4.3374592610000002</v>
      </c>
      <c r="I987" s="75">
        <v>3.8426092399999998</v>
      </c>
      <c r="J987" s="113" t="s">
        <v>2764</v>
      </c>
      <c r="K987" s="113" t="s">
        <v>2768</v>
      </c>
      <c r="L987" s="113" t="s">
        <v>2769</v>
      </c>
      <c r="M987" s="113" t="s">
        <v>2554</v>
      </c>
      <c r="N987" s="113" t="s">
        <v>2552</v>
      </c>
      <c r="O987" s="44">
        <v>2</v>
      </c>
    </row>
    <row r="988" spans="1:15" ht="13" customHeight="1" x14ac:dyDescent="0.15">
      <c r="A988" s="394">
        <v>987</v>
      </c>
      <c r="B988" s="395">
        <v>20</v>
      </c>
      <c r="C988" s="395">
        <v>23</v>
      </c>
      <c r="D988" s="113" t="s">
        <v>2880</v>
      </c>
      <c r="E988" s="113" t="s">
        <v>2561</v>
      </c>
      <c r="F988" s="75">
        <v>24957.43795</v>
      </c>
      <c r="G988" s="75">
        <v>13726.590872500001</v>
      </c>
      <c r="H988" s="75">
        <v>4.3971999999999998</v>
      </c>
      <c r="I988" s="75">
        <v>4.1375626895235529</v>
      </c>
      <c r="J988" s="113" t="s">
        <v>2396</v>
      </c>
      <c r="K988" s="113" t="s">
        <v>2768</v>
      </c>
      <c r="L988" s="113" t="s">
        <v>2769</v>
      </c>
      <c r="M988" s="113" t="s">
        <v>2554</v>
      </c>
      <c r="N988" s="113" t="s">
        <v>2552</v>
      </c>
      <c r="O988" s="44">
        <v>3</v>
      </c>
    </row>
    <row r="989" spans="1:15" ht="13" customHeight="1" x14ac:dyDescent="0.15">
      <c r="A989" s="394">
        <v>988</v>
      </c>
      <c r="B989" s="395">
        <v>20</v>
      </c>
      <c r="C989" s="395">
        <v>23</v>
      </c>
      <c r="D989" s="113" t="s">
        <v>2880</v>
      </c>
      <c r="E989" s="113" t="s">
        <v>2561</v>
      </c>
      <c r="F989" s="75">
        <v>24957.43795</v>
      </c>
      <c r="G989" s="75">
        <v>8735.1032824999984</v>
      </c>
      <c r="H989" s="75">
        <v>4.3971999999999998</v>
      </c>
      <c r="I989" s="75">
        <v>3.9412680443795844</v>
      </c>
      <c r="J989" s="113" t="s">
        <v>2767</v>
      </c>
      <c r="K989" s="113" t="s">
        <v>2768</v>
      </c>
      <c r="L989" s="113" t="s">
        <v>2769</v>
      </c>
      <c r="M989" s="113" t="s">
        <v>2554</v>
      </c>
      <c r="N989" s="113" t="s">
        <v>2552</v>
      </c>
      <c r="O989" s="44">
        <v>3</v>
      </c>
    </row>
    <row r="990" spans="1:15" ht="13" customHeight="1" x14ac:dyDescent="0.15">
      <c r="A990" s="394">
        <v>989</v>
      </c>
      <c r="B990" s="395">
        <v>20</v>
      </c>
      <c r="C990" s="395">
        <v>23</v>
      </c>
      <c r="D990" s="113" t="s">
        <v>2880</v>
      </c>
      <c r="E990" s="113" t="s">
        <v>2561</v>
      </c>
      <c r="F990" s="75">
        <v>26100</v>
      </c>
      <c r="G990" s="75">
        <v>8352</v>
      </c>
      <c r="H990" s="75">
        <v>4.4166405070000003</v>
      </c>
      <c r="I990" s="75">
        <v>3.9217904859999999</v>
      </c>
      <c r="J990" s="113" t="s">
        <v>2764</v>
      </c>
      <c r="K990" s="113" t="s">
        <v>2768</v>
      </c>
      <c r="L990" s="113" t="s">
        <v>2769</v>
      </c>
      <c r="M990" s="113" t="s">
        <v>2554</v>
      </c>
      <c r="N990" s="113" t="s">
        <v>2552</v>
      </c>
      <c r="O990" s="44">
        <v>2</v>
      </c>
    </row>
    <row r="991" spans="1:15" ht="13" customHeight="1" x14ac:dyDescent="0.15">
      <c r="A991" s="394">
        <v>990</v>
      </c>
      <c r="B991" s="395">
        <v>20</v>
      </c>
      <c r="C991" s="395">
        <v>23</v>
      </c>
      <c r="D991" s="113" t="s">
        <v>2880</v>
      </c>
      <c r="E991" s="113" t="s">
        <v>2397</v>
      </c>
      <c r="F991" s="75">
        <v>3549.7682450000002</v>
      </c>
      <c r="G991" s="75">
        <v>2023.36789965</v>
      </c>
      <c r="H991" s="75">
        <v>3.5501999999999998</v>
      </c>
      <c r="I991" s="75">
        <v>3.3060748557126094</v>
      </c>
      <c r="J991" s="113" t="s">
        <v>2767</v>
      </c>
      <c r="K991" s="113" t="s">
        <v>2768</v>
      </c>
      <c r="L991" s="113" t="s">
        <v>2769</v>
      </c>
      <c r="M991" s="113" t="s">
        <v>2554</v>
      </c>
      <c r="N991" s="113" t="s">
        <v>2552</v>
      </c>
      <c r="O991" s="44">
        <v>2</v>
      </c>
    </row>
    <row r="992" spans="1:15" ht="13" customHeight="1" x14ac:dyDescent="0.15">
      <c r="A992" s="394">
        <v>991</v>
      </c>
      <c r="B992" s="395">
        <v>20</v>
      </c>
      <c r="C992" s="395">
        <v>23</v>
      </c>
      <c r="D992" s="113" t="s">
        <v>2880</v>
      </c>
      <c r="E992" s="113" t="s">
        <v>2397</v>
      </c>
      <c r="F992" s="75">
        <v>3775</v>
      </c>
      <c r="G992" s="75">
        <v>2453.75</v>
      </c>
      <c r="H992" s="75">
        <v>3.5769169559999998</v>
      </c>
      <c r="I992" s="75">
        <v>3.389830313</v>
      </c>
      <c r="J992" s="113" t="s">
        <v>2764</v>
      </c>
      <c r="K992" s="113" t="s">
        <v>2768</v>
      </c>
      <c r="L992" s="113" t="s">
        <v>2769</v>
      </c>
      <c r="M992" s="113" t="s">
        <v>2554</v>
      </c>
      <c r="N992" s="113" t="s">
        <v>2552</v>
      </c>
      <c r="O992" s="44">
        <v>2</v>
      </c>
    </row>
    <row r="993" spans="1:15" ht="13" customHeight="1" x14ac:dyDescent="0.15">
      <c r="A993" s="394">
        <v>992</v>
      </c>
      <c r="B993" s="395">
        <v>20</v>
      </c>
      <c r="C993" s="395">
        <v>23</v>
      </c>
      <c r="D993" s="113" t="s">
        <v>2880</v>
      </c>
      <c r="E993" s="113" t="s">
        <v>2398</v>
      </c>
      <c r="F993" s="75">
        <v>11000.18528</v>
      </c>
      <c r="G993" s="75">
        <v>4620.0778175999994</v>
      </c>
      <c r="H993" s="75">
        <v>4.0414000000000003</v>
      </c>
      <c r="I993" s="75">
        <v>3.6646492905928478</v>
      </c>
      <c r="J993" s="113" t="s">
        <v>2767</v>
      </c>
      <c r="K993" s="113" t="s">
        <v>2768</v>
      </c>
      <c r="L993" s="113" t="s">
        <v>2769</v>
      </c>
      <c r="M993" s="113" t="s">
        <v>2554</v>
      </c>
      <c r="N993" s="113" t="s">
        <v>2552</v>
      </c>
      <c r="O993" s="44">
        <v>2</v>
      </c>
    </row>
    <row r="994" spans="1:15" ht="13" customHeight="1" x14ac:dyDescent="0.15">
      <c r="A994" s="394">
        <v>993</v>
      </c>
      <c r="B994" s="395">
        <v>20</v>
      </c>
      <c r="C994" s="395">
        <v>23</v>
      </c>
      <c r="D994" s="113" t="s">
        <v>2880</v>
      </c>
      <c r="E994" s="113" t="s">
        <v>2398</v>
      </c>
      <c r="F994" s="75">
        <v>11000</v>
      </c>
      <c r="G994" s="75">
        <v>3740</v>
      </c>
      <c r="H994" s="75">
        <v>4.0413926849999999</v>
      </c>
      <c r="I994" s="75">
        <v>3.5728716020000002</v>
      </c>
      <c r="J994" s="113" t="s">
        <v>2764</v>
      </c>
      <c r="K994" s="113" t="s">
        <v>2768</v>
      </c>
      <c r="L994" s="113" t="s">
        <v>2769</v>
      </c>
      <c r="M994" s="113" t="s">
        <v>2554</v>
      </c>
      <c r="N994" s="113" t="s">
        <v>2552</v>
      </c>
      <c r="O994" s="44">
        <v>2</v>
      </c>
    </row>
    <row r="995" spans="1:15" ht="13" customHeight="1" x14ac:dyDescent="0.15">
      <c r="A995" s="394">
        <v>994</v>
      </c>
      <c r="B995" s="395">
        <v>20</v>
      </c>
      <c r="C995" s="395">
        <v>23</v>
      </c>
      <c r="D995" s="113" t="s">
        <v>2880</v>
      </c>
      <c r="E995" s="113" t="s">
        <v>2399</v>
      </c>
      <c r="F995" s="75">
        <v>21503.04679</v>
      </c>
      <c r="G995" s="75">
        <v>9676.3710554999998</v>
      </c>
      <c r="H995" s="75">
        <v>4.3324999999999996</v>
      </c>
      <c r="I995" s="75">
        <v>3.9857125137066225</v>
      </c>
      <c r="J995" s="113" t="s">
        <v>2767</v>
      </c>
      <c r="K995" s="113" t="s">
        <v>2768</v>
      </c>
      <c r="L995" s="113" t="s">
        <v>2769</v>
      </c>
      <c r="M995" s="113" t="s">
        <v>2554</v>
      </c>
      <c r="N995" s="113" t="s">
        <v>2552</v>
      </c>
      <c r="O995" s="44">
        <v>3</v>
      </c>
    </row>
    <row r="996" spans="1:15" ht="13" customHeight="1" x14ac:dyDescent="0.15">
      <c r="A996" s="394">
        <v>995</v>
      </c>
      <c r="B996" s="395">
        <v>20</v>
      </c>
      <c r="C996" s="395">
        <v>23</v>
      </c>
      <c r="D996" s="113" t="s">
        <v>2880</v>
      </c>
      <c r="E996" s="113" t="s">
        <v>2399</v>
      </c>
      <c r="F996" s="75">
        <v>21503.04679</v>
      </c>
      <c r="G996" s="75">
        <v>8816.2491838999995</v>
      </c>
      <c r="H996" s="75">
        <v>4.3324999999999996</v>
      </c>
      <c r="I996" s="75">
        <v>3.9452838566510144</v>
      </c>
      <c r="J996" s="113" t="s">
        <v>2767</v>
      </c>
      <c r="K996" s="113" t="s">
        <v>2768</v>
      </c>
      <c r="L996" s="113" t="s">
        <v>2769</v>
      </c>
      <c r="M996" s="113" t="s">
        <v>2554</v>
      </c>
      <c r="N996" s="113" t="s">
        <v>2552</v>
      </c>
      <c r="O996" s="44">
        <v>3</v>
      </c>
    </row>
    <row r="997" spans="1:15" ht="13" customHeight="1" x14ac:dyDescent="0.15">
      <c r="A997" s="394">
        <v>996</v>
      </c>
      <c r="B997" s="395">
        <v>20</v>
      </c>
      <c r="C997" s="395">
        <v>23</v>
      </c>
      <c r="D997" s="113" t="s">
        <v>2880</v>
      </c>
      <c r="E997" s="113" t="s">
        <v>2399</v>
      </c>
      <c r="F997" s="75">
        <v>16733</v>
      </c>
      <c r="G997" s="75">
        <v>5689.22</v>
      </c>
      <c r="H997" s="75">
        <v>4.2235738109999996</v>
      </c>
      <c r="I997" s="75">
        <v>3.7550527279999999</v>
      </c>
      <c r="J997" s="113" t="s">
        <v>2764</v>
      </c>
      <c r="K997" s="113" t="s">
        <v>2768</v>
      </c>
      <c r="L997" s="113" t="s">
        <v>2769</v>
      </c>
      <c r="M997" s="113" t="s">
        <v>2554</v>
      </c>
      <c r="N997" s="113" t="s">
        <v>2552</v>
      </c>
      <c r="O997" s="44">
        <v>2</v>
      </c>
    </row>
    <row r="998" spans="1:15" ht="13" customHeight="1" x14ac:dyDescent="0.15">
      <c r="A998" s="394">
        <v>997</v>
      </c>
      <c r="B998" s="395">
        <v>20</v>
      </c>
      <c r="C998" s="395">
        <v>23</v>
      </c>
      <c r="D998" s="113" t="s">
        <v>2880</v>
      </c>
      <c r="E998" s="113" t="s">
        <v>2400</v>
      </c>
      <c r="F998" s="75">
        <v>30164.76873</v>
      </c>
      <c r="G998" s="75">
        <v>17193.9181761</v>
      </c>
      <c r="H998" s="75">
        <v>4.4794999999999998</v>
      </c>
      <c r="I998" s="75">
        <v>4.2353748556491357</v>
      </c>
      <c r="J998" s="113" t="s">
        <v>2395</v>
      </c>
      <c r="K998" s="113" t="s">
        <v>2768</v>
      </c>
      <c r="L998" s="113" t="s">
        <v>2769</v>
      </c>
      <c r="M998" s="113" t="s">
        <v>2554</v>
      </c>
      <c r="N998" s="113" t="s">
        <v>2552</v>
      </c>
      <c r="O998" s="44">
        <v>5</v>
      </c>
    </row>
    <row r="999" spans="1:15" ht="13" customHeight="1" x14ac:dyDescent="0.15">
      <c r="A999" s="394">
        <v>998</v>
      </c>
      <c r="B999" s="395">
        <v>20</v>
      </c>
      <c r="C999" s="395">
        <v>23</v>
      </c>
      <c r="D999" s="113" t="s">
        <v>2880</v>
      </c>
      <c r="E999" s="113" t="s">
        <v>2400</v>
      </c>
      <c r="F999" s="75">
        <v>30164.76873</v>
      </c>
      <c r="G999" s="75">
        <v>13272.498241200001</v>
      </c>
      <c r="H999" s="75">
        <v>4.4794999999999998</v>
      </c>
      <c r="I999" s="75">
        <v>4.1229526764628321</v>
      </c>
      <c r="J999" s="113" t="s">
        <v>2395</v>
      </c>
      <c r="K999" s="113" t="s">
        <v>2768</v>
      </c>
      <c r="L999" s="113" t="s">
        <v>2769</v>
      </c>
      <c r="M999" s="113" t="s">
        <v>2554</v>
      </c>
      <c r="N999" s="113" t="s">
        <v>2552</v>
      </c>
      <c r="O999" s="44">
        <v>5</v>
      </c>
    </row>
    <row r="1000" spans="1:15" ht="13" customHeight="1" x14ac:dyDescent="0.15">
      <c r="A1000" s="394">
        <v>999</v>
      </c>
      <c r="B1000" s="395">
        <v>20</v>
      </c>
      <c r="C1000" s="395">
        <v>23</v>
      </c>
      <c r="D1000" s="113" t="s">
        <v>2880</v>
      </c>
      <c r="E1000" s="113" t="s">
        <v>2400</v>
      </c>
      <c r="F1000" s="75">
        <v>30164.76873</v>
      </c>
      <c r="G1000" s="75">
        <v>7842.8398698000001</v>
      </c>
      <c r="H1000" s="75">
        <v>4.4794999999999998</v>
      </c>
      <c r="I1000" s="75">
        <v>3.8944733479474625</v>
      </c>
      <c r="J1000" s="113" t="s">
        <v>2901</v>
      </c>
      <c r="K1000" s="113" t="s">
        <v>2768</v>
      </c>
      <c r="L1000" s="113" t="s">
        <v>2769</v>
      </c>
      <c r="M1000" s="113" t="s">
        <v>2554</v>
      </c>
      <c r="N1000" s="113" t="s">
        <v>2552</v>
      </c>
      <c r="O1000" s="44">
        <v>5</v>
      </c>
    </row>
    <row r="1001" spans="1:15" ht="13" customHeight="1" x14ac:dyDescent="0.15">
      <c r="A1001" s="394">
        <v>1000</v>
      </c>
      <c r="B1001" s="395">
        <v>20</v>
      </c>
      <c r="C1001" s="395">
        <v>23</v>
      </c>
      <c r="D1001" s="113" t="s">
        <v>2880</v>
      </c>
      <c r="E1001" s="113" t="s">
        <v>2400</v>
      </c>
      <c r="F1001" s="75">
        <v>30164.76873</v>
      </c>
      <c r="G1001" s="75">
        <v>14479.0889904</v>
      </c>
      <c r="H1001" s="75">
        <v>4.4794999999999998</v>
      </c>
      <c r="I1001" s="75">
        <v>4.1607412373522319</v>
      </c>
      <c r="J1001" s="113" t="s">
        <v>2767</v>
      </c>
      <c r="K1001" s="113" t="s">
        <v>2768</v>
      </c>
      <c r="L1001" s="113" t="s">
        <v>2769</v>
      </c>
      <c r="M1001" s="113" t="s">
        <v>2554</v>
      </c>
      <c r="N1001" s="113" t="s">
        <v>2552</v>
      </c>
      <c r="O1001" s="44">
        <v>5</v>
      </c>
    </row>
    <row r="1002" spans="1:15" ht="13" customHeight="1" x14ac:dyDescent="0.15">
      <c r="A1002" s="394">
        <v>1001</v>
      </c>
      <c r="B1002" s="395">
        <v>20</v>
      </c>
      <c r="C1002" s="395">
        <v>23</v>
      </c>
      <c r="D1002" s="113" t="s">
        <v>2880</v>
      </c>
      <c r="E1002" s="113" t="s">
        <v>2400</v>
      </c>
      <c r="F1002" s="75">
        <v>27667</v>
      </c>
      <c r="G1002" s="75">
        <v>11620.14</v>
      </c>
      <c r="H1002" s="75">
        <v>4.4419620699999998</v>
      </c>
      <c r="I1002" s="75">
        <v>4.0652113600000002</v>
      </c>
      <c r="J1002" s="113" t="s">
        <v>2764</v>
      </c>
      <c r="K1002" s="113" t="s">
        <v>2768</v>
      </c>
      <c r="L1002" s="113" t="s">
        <v>2769</v>
      </c>
      <c r="M1002" s="113" t="s">
        <v>2554</v>
      </c>
      <c r="N1002" s="113" t="s">
        <v>2552</v>
      </c>
      <c r="O1002" s="44">
        <v>2</v>
      </c>
    </row>
    <row r="1003" spans="1:15" ht="13" customHeight="1" x14ac:dyDescent="0.15">
      <c r="A1003" s="394">
        <v>1002</v>
      </c>
      <c r="B1003" s="395">
        <v>20</v>
      </c>
      <c r="C1003" s="395">
        <v>23</v>
      </c>
      <c r="D1003" s="113" t="s">
        <v>2880</v>
      </c>
      <c r="E1003" s="113" t="s">
        <v>2659</v>
      </c>
      <c r="F1003" s="75">
        <v>33</v>
      </c>
      <c r="G1003" s="75">
        <v>150.47999999999999</v>
      </c>
      <c r="H1003" s="75">
        <v>1.5185139400000001</v>
      </c>
      <c r="I1003" s="75">
        <v>2.1774787830000002</v>
      </c>
      <c r="J1003" s="113" t="s">
        <v>2764</v>
      </c>
      <c r="K1003" s="113" t="s">
        <v>2768</v>
      </c>
      <c r="L1003" s="113" t="s">
        <v>2769</v>
      </c>
      <c r="M1003" s="113" t="s">
        <v>2554</v>
      </c>
      <c r="N1003" s="113" t="s">
        <v>2658</v>
      </c>
      <c r="O1003" s="44">
        <v>3</v>
      </c>
    </row>
    <row r="1004" spans="1:15" ht="13" customHeight="1" x14ac:dyDescent="0.15">
      <c r="A1004" s="394">
        <v>1003</v>
      </c>
      <c r="B1004" s="395">
        <v>20</v>
      </c>
      <c r="C1004" s="395">
        <v>23</v>
      </c>
      <c r="D1004" s="113" t="s">
        <v>2880</v>
      </c>
      <c r="E1004" s="113" t="s">
        <v>2659</v>
      </c>
      <c r="F1004" s="75">
        <v>33</v>
      </c>
      <c r="G1004" s="75">
        <v>40.26</v>
      </c>
      <c r="H1004" s="75">
        <v>1.5185139400000001</v>
      </c>
      <c r="I1004" s="75">
        <v>1.6048737710000001</v>
      </c>
      <c r="J1004" s="113" t="s">
        <v>2794</v>
      </c>
      <c r="K1004" s="113" t="s">
        <v>2768</v>
      </c>
      <c r="L1004" s="113" t="s">
        <v>2769</v>
      </c>
      <c r="M1004" s="113" t="s">
        <v>2554</v>
      </c>
      <c r="N1004" s="113" t="s">
        <v>2658</v>
      </c>
      <c r="O1004" s="44">
        <v>3</v>
      </c>
    </row>
    <row r="1005" spans="1:15" ht="13" customHeight="1" x14ac:dyDescent="0.15">
      <c r="A1005" s="394">
        <v>1004</v>
      </c>
      <c r="B1005" s="395">
        <v>20</v>
      </c>
      <c r="C1005" s="395">
        <v>23</v>
      </c>
      <c r="D1005" s="113" t="s">
        <v>2880</v>
      </c>
      <c r="E1005" s="113" t="s">
        <v>2660</v>
      </c>
      <c r="F1005" s="75">
        <v>22</v>
      </c>
      <c r="G1005" s="75">
        <v>97.9</v>
      </c>
      <c r="H1005" s="75">
        <v>1.342422681</v>
      </c>
      <c r="I1005" s="75">
        <v>1.990782692</v>
      </c>
      <c r="J1005" s="113" t="s">
        <v>2764</v>
      </c>
      <c r="K1005" s="113" t="s">
        <v>2768</v>
      </c>
      <c r="L1005" s="113" t="s">
        <v>2769</v>
      </c>
      <c r="M1005" s="113" t="s">
        <v>2554</v>
      </c>
      <c r="N1005" s="113" t="s">
        <v>2658</v>
      </c>
      <c r="O1005" s="44">
        <v>3</v>
      </c>
    </row>
    <row r="1006" spans="1:15" ht="13" customHeight="1" x14ac:dyDescent="0.15">
      <c r="A1006" s="394">
        <v>1005</v>
      </c>
      <c r="B1006" s="395">
        <v>20</v>
      </c>
      <c r="C1006" s="395">
        <v>23</v>
      </c>
      <c r="D1006" s="113" t="s">
        <v>2880</v>
      </c>
      <c r="E1006" s="113" t="s">
        <v>2660</v>
      </c>
      <c r="F1006" s="75">
        <v>22</v>
      </c>
      <c r="G1006" s="75">
        <v>19.14</v>
      </c>
      <c r="H1006" s="75">
        <v>1.342422681</v>
      </c>
      <c r="I1006" s="75">
        <v>1.2819419329999999</v>
      </c>
      <c r="J1006" s="113" t="s">
        <v>2794</v>
      </c>
      <c r="K1006" s="113" t="s">
        <v>2768</v>
      </c>
      <c r="L1006" s="113" t="s">
        <v>2769</v>
      </c>
      <c r="M1006" s="113" t="s">
        <v>2554</v>
      </c>
      <c r="N1006" s="113" t="s">
        <v>2658</v>
      </c>
      <c r="O1006" s="44">
        <v>3</v>
      </c>
    </row>
    <row r="1007" spans="1:15" ht="13" customHeight="1" x14ac:dyDescent="0.15">
      <c r="A1007" s="394">
        <v>1006</v>
      </c>
      <c r="B1007" s="395">
        <v>20</v>
      </c>
      <c r="C1007" s="395">
        <v>23</v>
      </c>
      <c r="D1007" s="113" t="s">
        <v>2880</v>
      </c>
      <c r="E1007" s="113" t="s">
        <v>2680</v>
      </c>
      <c r="F1007" s="75">
        <v>121.9551094</v>
      </c>
      <c r="G1007" s="75">
        <v>143.90702909199999</v>
      </c>
      <c r="H1007" s="75">
        <v>2.0861999999999998</v>
      </c>
      <c r="I1007" s="75">
        <v>2.1580820074273155</v>
      </c>
      <c r="J1007" s="113" t="s">
        <v>2767</v>
      </c>
      <c r="K1007" s="113" t="s">
        <v>2768</v>
      </c>
      <c r="L1007" s="113" t="s">
        <v>2769</v>
      </c>
      <c r="M1007" s="113" t="s">
        <v>2681</v>
      </c>
      <c r="N1007" s="113" t="s">
        <v>2817</v>
      </c>
      <c r="O1007" s="44">
        <v>2</v>
      </c>
    </row>
    <row r="1008" spans="1:15" ht="13" customHeight="1" x14ac:dyDescent="0.15">
      <c r="A1008" s="394">
        <v>1007</v>
      </c>
      <c r="B1008" s="395">
        <v>20</v>
      </c>
      <c r="C1008" s="395">
        <v>23</v>
      </c>
      <c r="D1008" s="113" t="s">
        <v>2880</v>
      </c>
      <c r="E1008" s="113" t="s">
        <v>2680</v>
      </c>
      <c r="F1008" s="75">
        <v>109</v>
      </c>
      <c r="G1008" s="75">
        <v>119.9</v>
      </c>
      <c r="H1008" s="75">
        <v>2.0374264979999999</v>
      </c>
      <c r="I1008" s="75">
        <v>2.0788191829999998</v>
      </c>
      <c r="J1008" s="113" t="s">
        <v>2764</v>
      </c>
      <c r="K1008" s="113" t="s">
        <v>2768</v>
      </c>
      <c r="L1008" s="113" t="s">
        <v>2769</v>
      </c>
      <c r="M1008" s="113" t="s">
        <v>2681</v>
      </c>
      <c r="N1008" s="113" t="s">
        <v>2817</v>
      </c>
      <c r="O1008" s="44">
        <v>2</v>
      </c>
    </row>
    <row r="1009" spans="1:16" ht="13" customHeight="1" x14ac:dyDescent="0.15">
      <c r="A1009" s="394">
        <v>1008</v>
      </c>
      <c r="B1009" s="395">
        <v>20</v>
      </c>
      <c r="C1009" s="395">
        <v>23</v>
      </c>
      <c r="D1009" s="113" t="s">
        <v>2880</v>
      </c>
      <c r="E1009" s="113" t="s">
        <v>2683</v>
      </c>
      <c r="F1009" s="75">
        <v>6299.4118049999997</v>
      </c>
      <c r="G1009" s="75">
        <v>3275.6941385999999</v>
      </c>
      <c r="H1009" s="75">
        <v>3.7993000000000001</v>
      </c>
      <c r="I1009" s="75">
        <v>3.5153033436013219</v>
      </c>
      <c r="J1009" s="113" t="s">
        <v>2767</v>
      </c>
      <c r="K1009" s="113" t="s">
        <v>2768</v>
      </c>
      <c r="L1009" s="113" t="s">
        <v>2769</v>
      </c>
      <c r="M1009" s="113" t="s">
        <v>2554</v>
      </c>
      <c r="N1009" s="113" t="s">
        <v>2682</v>
      </c>
      <c r="O1009" s="44">
        <v>2</v>
      </c>
    </row>
    <row r="1010" spans="1:16" ht="13" customHeight="1" x14ac:dyDescent="0.15">
      <c r="A1010" s="394">
        <v>1009</v>
      </c>
      <c r="B1010" s="395">
        <v>20</v>
      </c>
      <c r="C1010" s="395">
        <v>23</v>
      </c>
      <c r="D1010" s="113" t="s">
        <v>2880</v>
      </c>
      <c r="E1010" s="113" t="s">
        <v>2683</v>
      </c>
      <c r="F1010" s="75">
        <v>6300</v>
      </c>
      <c r="G1010" s="75">
        <v>2583</v>
      </c>
      <c r="H1010" s="75">
        <v>3.7993405490000001</v>
      </c>
      <c r="I1010" s="75">
        <v>3.4121244060000002</v>
      </c>
      <c r="J1010" s="113" t="s">
        <v>2764</v>
      </c>
      <c r="K1010" s="113" t="s">
        <v>2768</v>
      </c>
      <c r="L1010" s="113" t="s">
        <v>2769</v>
      </c>
      <c r="M1010" s="113" t="s">
        <v>2554</v>
      </c>
      <c r="N1010" s="113" t="s">
        <v>2682</v>
      </c>
      <c r="O1010" s="44">
        <v>2</v>
      </c>
    </row>
    <row r="1011" spans="1:16" ht="13" customHeight="1" x14ac:dyDescent="0.15">
      <c r="A1011" s="394">
        <v>1010</v>
      </c>
      <c r="B1011" s="395">
        <v>20</v>
      </c>
      <c r="C1011" s="395">
        <v>23</v>
      </c>
      <c r="D1011" s="113" t="s">
        <v>2880</v>
      </c>
      <c r="E1011" s="113" t="s">
        <v>2687</v>
      </c>
      <c r="F1011" s="75">
        <v>4679.5059090000004</v>
      </c>
      <c r="G1011" s="75">
        <v>1450.6468317900001</v>
      </c>
      <c r="H1011" s="75">
        <v>3.6701999999999999</v>
      </c>
      <c r="I1011" s="75">
        <v>3.1615616938479589</v>
      </c>
      <c r="J1011" s="113" t="s">
        <v>2767</v>
      </c>
      <c r="K1011" s="113" t="s">
        <v>2768</v>
      </c>
      <c r="L1011" s="113" t="s">
        <v>2769</v>
      </c>
      <c r="M1011" s="113" t="s">
        <v>2688</v>
      </c>
      <c r="N1011" s="113" t="s">
        <v>2686</v>
      </c>
      <c r="O1011" s="44">
        <v>3</v>
      </c>
    </row>
    <row r="1012" spans="1:16" ht="13" customHeight="1" x14ac:dyDescent="0.15">
      <c r="A1012" s="394">
        <v>1011</v>
      </c>
      <c r="B1012" s="395">
        <v>20</v>
      </c>
      <c r="C1012" s="395">
        <v>23</v>
      </c>
      <c r="D1012" s="113" t="s">
        <v>2880</v>
      </c>
      <c r="E1012" s="113" t="s">
        <v>2687</v>
      </c>
      <c r="F1012" s="75">
        <v>4679.5059090000004</v>
      </c>
      <c r="G1012" s="75">
        <v>748.72094544000004</v>
      </c>
      <c r="H1012" s="75">
        <v>3.6701999999999999</v>
      </c>
      <c r="I1012" s="75">
        <v>2.8743199826696109</v>
      </c>
      <c r="J1012" s="113" t="s">
        <v>2901</v>
      </c>
      <c r="K1012" s="113" t="s">
        <v>2768</v>
      </c>
      <c r="L1012" s="113" t="s">
        <v>2769</v>
      </c>
      <c r="M1012" s="113" t="s">
        <v>2688</v>
      </c>
      <c r="N1012" s="113" t="s">
        <v>2686</v>
      </c>
      <c r="O1012" s="44">
        <v>3</v>
      </c>
    </row>
    <row r="1013" spans="1:16" ht="13" customHeight="1" x14ac:dyDescent="0.15">
      <c r="A1013" s="394">
        <v>1012</v>
      </c>
      <c r="B1013" s="395">
        <v>20</v>
      </c>
      <c r="C1013" s="395">
        <v>23</v>
      </c>
      <c r="D1013" s="113" t="s">
        <v>2880</v>
      </c>
      <c r="E1013" s="113" t="s">
        <v>2687</v>
      </c>
      <c r="F1013" s="75">
        <v>6024</v>
      </c>
      <c r="G1013" s="75">
        <v>1867.44</v>
      </c>
      <c r="H1013" s="75">
        <v>3.7798849630000002</v>
      </c>
      <c r="I1013" s="75">
        <v>3.2712466569999998</v>
      </c>
      <c r="J1013" s="113" t="s">
        <v>2764</v>
      </c>
      <c r="K1013" s="113" t="s">
        <v>2768</v>
      </c>
      <c r="L1013" s="113" t="s">
        <v>2769</v>
      </c>
      <c r="M1013" s="113" t="s">
        <v>2688</v>
      </c>
      <c r="N1013" s="113" t="s">
        <v>2686</v>
      </c>
      <c r="O1013" s="44">
        <v>2</v>
      </c>
    </row>
    <row r="1014" spans="1:16" customFormat="1" ht="13" customHeight="1" x14ac:dyDescent="0.15">
      <c r="A1014" s="394">
        <v>1013</v>
      </c>
      <c r="B1014" s="395">
        <v>20</v>
      </c>
      <c r="C1014" s="395">
        <v>23</v>
      </c>
      <c r="D1014" s="113" t="s">
        <v>2880</v>
      </c>
      <c r="E1014" s="113" t="s">
        <v>2372</v>
      </c>
      <c r="F1014" s="75">
        <v>1032.7614060000001</v>
      </c>
      <c r="G1014" s="75">
        <v>919.15765134000003</v>
      </c>
      <c r="H1014" s="75">
        <v>3.0139999999999998</v>
      </c>
      <c r="I1014" s="75">
        <v>2.9633900067452492</v>
      </c>
      <c r="J1014" s="113" t="s">
        <v>2767</v>
      </c>
      <c r="K1014" s="113" t="s">
        <v>2768</v>
      </c>
      <c r="L1014" s="113" t="s">
        <v>2769</v>
      </c>
      <c r="M1014" s="113" t="s">
        <v>2770</v>
      </c>
      <c r="N1014" s="113" t="s">
        <v>2371</v>
      </c>
      <c r="O1014" s="44">
        <v>2</v>
      </c>
      <c r="P1014" s="113"/>
    </row>
    <row r="1015" spans="1:16" ht="13" customHeight="1" x14ac:dyDescent="0.15">
      <c r="A1015" s="394">
        <v>1014</v>
      </c>
      <c r="B1015" s="395">
        <v>20</v>
      </c>
      <c r="C1015" s="395">
        <v>23</v>
      </c>
      <c r="D1015" s="113" t="s">
        <v>2880</v>
      </c>
      <c r="E1015" s="113" t="s">
        <v>2372</v>
      </c>
      <c r="F1015" s="75">
        <v>876</v>
      </c>
      <c r="G1015" s="75">
        <v>928.56</v>
      </c>
      <c r="H1015" s="75">
        <v>2.9425041059999999</v>
      </c>
      <c r="I1015" s="75">
        <v>2.9678099709999999</v>
      </c>
      <c r="J1015" s="113" t="s">
        <v>2764</v>
      </c>
      <c r="K1015" s="113" t="s">
        <v>2768</v>
      </c>
      <c r="L1015" s="113" t="s">
        <v>2769</v>
      </c>
      <c r="M1015" s="113" t="s">
        <v>2770</v>
      </c>
      <c r="N1015" s="113" t="s">
        <v>2371</v>
      </c>
      <c r="O1015" s="44">
        <v>2</v>
      </c>
    </row>
    <row r="1016" spans="1:16" customFormat="1" ht="13" customHeight="1" x14ac:dyDescent="0.15">
      <c r="A1016" s="394">
        <v>1015</v>
      </c>
      <c r="B1016" s="395">
        <v>20</v>
      </c>
      <c r="C1016" s="395">
        <v>23</v>
      </c>
      <c r="D1016" s="113" t="s">
        <v>2880</v>
      </c>
      <c r="E1016" s="113" t="s">
        <v>2381</v>
      </c>
      <c r="F1016" s="75">
        <v>879.42741490000003</v>
      </c>
      <c r="G1016" s="75">
        <v>694.74765777100004</v>
      </c>
      <c r="H1016" s="75">
        <v>2.9441999999999999</v>
      </c>
      <c r="I1016" s="75">
        <v>2.8418270912984993</v>
      </c>
      <c r="J1016" s="113" t="s">
        <v>2767</v>
      </c>
      <c r="K1016" s="113" t="s">
        <v>2768</v>
      </c>
      <c r="L1016" s="113" t="s">
        <v>2769</v>
      </c>
      <c r="M1016" s="113" t="s">
        <v>2382</v>
      </c>
      <c r="N1016" s="113" t="s">
        <v>2380</v>
      </c>
      <c r="O1016" s="44">
        <v>2</v>
      </c>
      <c r="P1016" s="113"/>
    </row>
    <row r="1017" spans="1:16" ht="13" customHeight="1" x14ac:dyDescent="0.15">
      <c r="A1017" s="394">
        <v>1016</v>
      </c>
      <c r="B1017" s="395">
        <v>20</v>
      </c>
      <c r="C1017" s="395">
        <v>23</v>
      </c>
      <c r="D1017" s="113" t="s">
        <v>2880</v>
      </c>
      <c r="E1017" s="113" t="s">
        <v>2381</v>
      </c>
      <c r="F1017" s="75">
        <v>885</v>
      </c>
      <c r="G1017" s="75">
        <v>778.8</v>
      </c>
      <c r="H1017" s="75">
        <v>2.9469432709999999</v>
      </c>
      <c r="I1017" s="75">
        <v>2.8914259430000002</v>
      </c>
      <c r="J1017" s="113" t="s">
        <v>2764</v>
      </c>
      <c r="K1017" s="113" t="s">
        <v>2768</v>
      </c>
      <c r="L1017" s="113" t="s">
        <v>2769</v>
      </c>
      <c r="M1017" s="113" t="s">
        <v>2382</v>
      </c>
      <c r="N1017" s="113" t="s">
        <v>2380</v>
      </c>
      <c r="O1017" s="44">
        <v>2</v>
      </c>
    </row>
    <row r="1018" spans="1:16" customFormat="1" ht="13" customHeight="1" x14ac:dyDescent="0.15">
      <c r="A1018" s="394">
        <v>1017</v>
      </c>
      <c r="B1018" s="395">
        <v>20</v>
      </c>
      <c r="C1018" s="395">
        <v>23</v>
      </c>
      <c r="D1018" s="113" t="s">
        <v>2880</v>
      </c>
      <c r="E1018" s="113" t="s">
        <v>2572</v>
      </c>
      <c r="F1018" s="75">
        <v>2799.6258830000002</v>
      </c>
      <c r="G1018" s="75">
        <v>1091.8540943700002</v>
      </c>
      <c r="H1018" s="75">
        <v>3.4470999999999998</v>
      </c>
      <c r="I1018" s="75">
        <v>3.0381646070100805</v>
      </c>
      <c r="J1018" s="113" t="s">
        <v>2767</v>
      </c>
      <c r="K1018" s="113" t="s">
        <v>2768</v>
      </c>
      <c r="L1018" s="113" t="s">
        <v>2769</v>
      </c>
      <c r="M1018" s="113" t="s">
        <v>2554</v>
      </c>
      <c r="N1018" s="113" t="s">
        <v>2571</v>
      </c>
      <c r="O1018" s="44">
        <v>2</v>
      </c>
      <c r="P1018" s="113"/>
    </row>
    <row r="1019" spans="1:16" ht="13" customHeight="1" x14ac:dyDescent="0.15">
      <c r="A1019" s="394">
        <v>1018</v>
      </c>
      <c r="B1019" s="395">
        <v>20</v>
      </c>
      <c r="C1019" s="395">
        <v>23</v>
      </c>
      <c r="D1019" s="113" t="s">
        <v>2880</v>
      </c>
      <c r="E1019" s="113" t="s">
        <v>2572</v>
      </c>
      <c r="F1019" s="75">
        <v>3250</v>
      </c>
      <c r="G1019" s="75">
        <v>2470</v>
      </c>
      <c r="H1019" s="75">
        <v>3.5118833610000002</v>
      </c>
      <c r="I1019" s="75">
        <v>3.3926969530000002</v>
      </c>
      <c r="J1019" s="113" t="s">
        <v>2764</v>
      </c>
      <c r="K1019" s="113" t="s">
        <v>2768</v>
      </c>
      <c r="L1019" s="113" t="s">
        <v>2769</v>
      </c>
      <c r="M1019" s="113" t="s">
        <v>2554</v>
      </c>
      <c r="N1019" s="113" t="s">
        <v>2571</v>
      </c>
      <c r="O1019" s="44">
        <v>2</v>
      </c>
    </row>
    <row r="1020" spans="1:16" customFormat="1" ht="13" customHeight="1" x14ac:dyDescent="0.15">
      <c r="A1020" s="394">
        <v>1019</v>
      </c>
      <c r="B1020" s="395">
        <v>20</v>
      </c>
      <c r="C1020" s="395">
        <v>23</v>
      </c>
      <c r="D1020" s="113" t="s">
        <v>2880</v>
      </c>
      <c r="E1020" s="113" t="s">
        <v>2607</v>
      </c>
      <c r="F1020" s="75">
        <v>3900.317845</v>
      </c>
      <c r="G1020" s="75">
        <v>2379.1938854499999</v>
      </c>
      <c r="H1020" s="75">
        <v>3.5911</v>
      </c>
      <c r="I1020" s="75">
        <v>3.3764298350385311</v>
      </c>
      <c r="J1020" s="113" t="s">
        <v>2767</v>
      </c>
      <c r="K1020" s="113" t="s">
        <v>2768</v>
      </c>
      <c r="L1020" s="113" t="s">
        <v>2769</v>
      </c>
      <c r="M1020" s="113" t="s">
        <v>2554</v>
      </c>
      <c r="N1020" s="113" t="s">
        <v>2606</v>
      </c>
      <c r="O1020" s="44">
        <v>2</v>
      </c>
      <c r="P1020" s="113"/>
    </row>
    <row r="1021" spans="1:16" ht="13" customHeight="1" x14ac:dyDescent="0.15">
      <c r="A1021" s="394">
        <v>1020</v>
      </c>
      <c r="B1021" s="395">
        <v>20</v>
      </c>
      <c r="C1021" s="395">
        <v>23</v>
      </c>
      <c r="D1021" s="113" t="s">
        <v>2880</v>
      </c>
      <c r="E1021" s="113" t="s">
        <v>2607</v>
      </c>
      <c r="F1021" s="75">
        <v>3900</v>
      </c>
      <c r="G1021" s="75">
        <v>1989</v>
      </c>
      <c r="H1021" s="75">
        <v>3.5910646069999999</v>
      </c>
      <c r="I1021" s="75">
        <v>3.2986347829999998</v>
      </c>
      <c r="J1021" s="113" t="s">
        <v>2764</v>
      </c>
      <c r="K1021" s="113" t="s">
        <v>2768</v>
      </c>
      <c r="L1021" s="113" t="s">
        <v>2769</v>
      </c>
      <c r="M1021" s="113" t="s">
        <v>2554</v>
      </c>
      <c r="N1021" s="113" t="s">
        <v>2606</v>
      </c>
      <c r="O1021" s="44">
        <v>2</v>
      </c>
    </row>
    <row r="1022" spans="1:16" customFormat="1" ht="13" customHeight="1" x14ac:dyDescent="0.15">
      <c r="A1022" s="394">
        <v>1021</v>
      </c>
      <c r="B1022" s="395">
        <v>20</v>
      </c>
      <c r="C1022" s="395">
        <v>23</v>
      </c>
      <c r="D1022" s="113" t="s">
        <v>2880</v>
      </c>
      <c r="E1022" s="113" t="s">
        <v>2120</v>
      </c>
      <c r="F1022" s="75">
        <v>2900.0133689999998</v>
      </c>
      <c r="G1022" s="75">
        <v>899.00414438999996</v>
      </c>
      <c r="H1022" s="75">
        <v>3.4624000000000001</v>
      </c>
      <c r="I1022" s="75">
        <v>2.9537616938261757</v>
      </c>
      <c r="J1022" s="113" t="s">
        <v>2767</v>
      </c>
      <c r="K1022" s="113" t="s">
        <v>2768</v>
      </c>
      <c r="L1022" s="113" t="s">
        <v>2769</v>
      </c>
      <c r="M1022" s="113" t="s">
        <v>2121</v>
      </c>
      <c r="N1022" s="113" t="s">
        <v>2286</v>
      </c>
      <c r="O1022" s="44">
        <v>2</v>
      </c>
      <c r="P1022" s="113"/>
    </row>
    <row r="1023" spans="1:16" ht="13" customHeight="1" x14ac:dyDescent="0.15">
      <c r="A1023" s="394">
        <v>1022</v>
      </c>
      <c r="B1023" s="395">
        <v>20</v>
      </c>
      <c r="C1023" s="395">
        <v>23</v>
      </c>
      <c r="D1023" s="113" t="s">
        <v>2880</v>
      </c>
      <c r="E1023" s="113" t="s">
        <v>2120</v>
      </c>
      <c r="F1023" s="75">
        <v>2933</v>
      </c>
      <c r="G1023" s="75">
        <v>733.25</v>
      </c>
      <c r="H1023" s="75">
        <v>3.4673120630000001</v>
      </c>
      <c r="I1023" s="75">
        <v>2.8652520720000001</v>
      </c>
      <c r="J1023" s="113" t="s">
        <v>2764</v>
      </c>
      <c r="K1023" s="113" t="s">
        <v>2768</v>
      </c>
      <c r="L1023" s="113" t="s">
        <v>2769</v>
      </c>
      <c r="M1023" s="113" t="s">
        <v>2121</v>
      </c>
      <c r="N1023" s="113" t="s">
        <v>2286</v>
      </c>
      <c r="O1023" s="44">
        <v>2</v>
      </c>
    </row>
    <row r="1024" spans="1:16" customFormat="1" ht="13" customHeight="1" x14ac:dyDescent="0.15">
      <c r="A1024" s="394">
        <v>1023</v>
      </c>
      <c r="B1024" s="395">
        <v>20</v>
      </c>
      <c r="C1024" s="395">
        <v>23</v>
      </c>
      <c r="D1024" s="113" t="s">
        <v>2880</v>
      </c>
      <c r="E1024" s="113" t="s">
        <v>2122</v>
      </c>
      <c r="F1024" s="75">
        <v>2243.8819239999998</v>
      </c>
      <c r="G1024" s="75">
        <v>493.65402327999993</v>
      </c>
      <c r="H1024" s="75">
        <v>3.351</v>
      </c>
      <c r="I1024" s="75">
        <v>2.6934226808642507</v>
      </c>
      <c r="J1024" s="113" t="s">
        <v>2449</v>
      </c>
      <c r="K1024" s="113" t="s">
        <v>2768</v>
      </c>
      <c r="L1024" s="113" t="s">
        <v>2769</v>
      </c>
      <c r="M1024" s="113" t="s">
        <v>2121</v>
      </c>
      <c r="N1024" s="113" t="s">
        <v>2286</v>
      </c>
      <c r="O1024" s="44">
        <v>4</v>
      </c>
      <c r="P1024" s="113"/>
    </row>
    <row r="1025" spans="1:16" customFormat="1" ht="13" customHeight="1" x14ac:dyDescent="0.15">
      <c r="A1025" s="394">
        <v>1024</v>
      </c>
      <c r="B1025" s="395">
        <v>20</v>
      </c>
      <c r="C1025" s="395">
        <v>23</v>
      </c>
      <c r="D1025" s="113" t="s">
        <v>2880</v>
      </c>
      <c r="E1025" s="113" t="s">
        <v>2122</v>
      </c>
      <c r="F1025" s="75">
        <v>2243.8819239999998</v>
      </c>
      <c r="G1025" s="75">
        <v>1166.81860048</v>
      </c>
      <c r="H1025" s="75">
        <v>3.351</v>
      </c>
      <c r="I1025" s="75">
        <v>3.067003343676844</v>
      </c>
      <c r="J1025" s="113" t="s">
        <v>2767</v>
      </c>
      <c r="K1025" s="113" t="s">
        <v>2768</v>
      </c>
      <c r="L1025" s="113" t="s">
        <v>2769</v>
      </c>
      <c r="M1025" s="113" t="s">
        <v>2121</v>
      </c>
      <c r="N1025" s="113" t="s">
        <v>2286</v>
      </c>
      <c r="O1025" s="44">
        <v>4</v>
      </c>
      <c r="P1025" s="113"/>
    </row>
    <row r="1026" spans="1:16" customFormat="1" ht="13" customHeight="1" x14ac:dyDescent="0.15">
      <c r="A1026" s="394">
        <v>1025</v>
      </c>
      <c r="B1026" s="395">
        <v>20</v>
      </c>
      <c r="C1026" s="395">
        <v>23</v>
      </c>
      <c r="D1026" s="113" t="s">
        <v>2880</v>
      </c>
      <c r="E1026" s="113" t="s">
        <v>2122</v>
      </c>
      <c r="F1026" s="75">
        <v>2243.8819239999998</v>
      </c>
      <c r="G1026" s="75">
        <v>1682.911443</v>
      </c>
      <c r="H1026" s="75">
        <v>3.351</v>
      </c>
      <c r="I1026" s="75">
        <v>3.2260612634337447</v>
      </c>
      <c r="J1026" s="113" t="s">
        <v>2901</v>
      </c>
      <c r="K1026" s="113" t="s">
        <v>2768</v>
      </c>
      <c r="L1026" s="113" t="s">
        <v>2769</v>
      </c>
      <c r="M1026" s="113" t="s">
        <v>2121</v>
      </c>
      <c r="N1026" s="113" t="s">
        <v>2286</v>
      </c>
      <c r="O1026" s="44">
        <v>4</v>
      </c>
      <c r="P1026" s="113"/>
    </row>
    <row r="1027" spans="1:16" ht="13" customHeight="1" x14ac:dyDescent="0.15">
      <c r="A1027" s="394">
        <v>1026</v>
      </c>
      <c r="B1027" s="395">
        <v>20</v>
      </c>
      <c r="C1027" s="395">
        <v>23</v>
      </c>
      <c r="D1027" s="113" t="s">
        <v>2880</v>
      </c>
      <c r="E1027" s="113" t="s">
        <v>2122</v>
      </c>
      <c r="F1027" s="75">
        <v>2433</v>
      </c>
      <c r="G1027" s="75">
        <v>1630.11</v>
      </c>
      <c r="H1027" s="75">
        <v>3.3861421090000001</v>
      </c>
      <c r="I1027" s="75">
        <v>3.2122169120000001</v>
      </c>
      <c r="J1027" s="113" t="s">
        <v>2764</v>
      </c>
      <c r="K1027" s="113" t="s">
        <v>2768</v>
      </c>
      <c r="L1027" s="113" t="s">
        <v>2769</v>
      </c>
      <c r="M1027" s="113" t="s">
        <v>2121</v>
      </c>
      <c r="N1027" s="113" t="s">
        <v>2286</v>
      </c>
      <c r="O1027" s="44">
        <v>2</v>
      </c>
    </row>
    <row r="1028" spans="1:16" customFormat="1" ht="13" customHeight="1" x14ac:dyDescent="0.15">
      <c r="A1028" s="394">
        <v>1027</v>
      </c>
      <c r="B1028" s="395">
        <v>20</v>
      </c>
      <c r="C1028" s="395">
        <v>23</v>
      </c>
      <c r="D1028" s="113" t="s">
        <v>2880</v>
      </c>
      <c r="E1028" s="113" t="s">
        <v>2311</v>
      </c>
      <c r="F1028" s="75">
        <v>12998.702370000001</v>
      </c>
      <c r="G1028" s="75">
        <v>6369.3641613</v>
      </c>
      <c r="H1028" s="75">
        <v>4.1139000000000001</v>
      </c>
      <c r="I1028" s="75">
        <v>3.8040960798986787</v>
      </c>
      <c r="J1028" s="113" t="s">
        <v>2767</v>
      </c>
      <c r="K1028" s="113" t="s">
        <v>2768</v>
      </c>
      <c r="L1028" s="113" t="s">
        <v>2769</v>
      </c>
      <c r="M1028" s="113" t="s">
        <v>2554</v>
      </c>
      <c r="N1028" s="113" t="s">
        <v>2310</v>
      </c>
      <c r="O1028" s="44">
        <v>2</v>
      </c>
      <c r="P1028" s="113"/>
    </row>
    <row r="1029" spans="1:16" ht="13" customHeight="1" x14ac:dyDescent="0.15">
      <c r="A1029" s="394">
        <v>1028</v>
      </c>
      <c r="B1029" s="395">
        <v>20</v>
      </c>
      <c r="C1029" s="395">
        <v>23</v>
      </c>
      <c r="D1029" s="113" t="s">
        <v>2880</v>
      </c>
      <c r="E1029" s="113" t="s">
        <v>2311</v>
      </c>
      <c r="F1029" s="75">
        <v>13000</v>
      </c>
      <c r="G1029" s="75">
        <v>4810</v>
      </c>
      <c r="H1029" s="75">
        <v>4.1139433519999997</v>
      </c>
      <c r="I1029" s="75">
        <v>3.6821450759999999</v>
      </c>
      <c r="J1029" s="113" t="s">
        <v>2794</v>
      </c>
      <c r="K1029" s="113" t="s">
        <v>2768</v>
      </c>
      <c r="L1029" s="113" t="s">
        <v>2769</v>
      </c>
      <c r="M1029" s="113" t="s">
        <v>2554</v>
      </c>
      <c r="N1029" s="113" t="s">
        <v>2310</v>
      </c>
      <c r="O1029" s="44">
        <v>2</v>
      </c>
    </row>
    <row r="1030" spans="1:16" ht="13" customHeight="1" x14ac:dyDescent="0.15">
      <c r="A1030" s="394">
        <v>1029</v>
      </c>
      <c r="B1030" s="395">
        <v>20</v>
      </c>
      <c r="C1030" s="395">
        <v>23</v>
      </c>
      <c r="D1030" s="113" t="s">
        <v>2880</v>
      </c>
      <c r="E1030" s="113" t="s">
        <v>2151</v>
      </c>
      <c r="F1030" s="75">
        <v>12.96283521</v>
      </c>
      <c r="G1030" s="75">
        <v>23.592360082199999</v>
      </c>
      <c r="H1030" s="75">
        <v>1.1127</v>
      </c>
      <c r="I1030" s="75">
        <v>1.3727713880838859</v>
      </c>
      <c r="J1030" s="113" t="s">
        <v>2767</v>
      </c>
      <c r="K1030" s="113" t="s">
        <v>2768</v>
      </c>
      <c r="L1030" s="113" t="s">
        <v>2769</v>
      </c>
      <c r="M1030" s="113" t="s">
        <v>2152</v>
      </c>
      <c r="N1030" s="113" t="s">
        <v>2150</v>
      </c>
      <c r="O1030" s="44">
        <v>0</v>
      </c>
    </row>
    <row r="1031" spans="1:16" ht="13" customHeight="1" x14ac:dyDescent="0.15">
      <c r="A1031" s="394">
        <v>1030</v>
      </c>
      <c r="B1031" s="395">
        <v>20</v>
      </c>
      <c r="C1031" s="395">
        <v>23</v>
      </c>
      <c r="D1031" s="113" t="s">
        <v>2880</v>
      </c>
      <c r="E1031" s="113" t="s">
        <v>2377</v>
      </c>
      <c r="F1031" s="75">
        <v>1516.351901</v>
      </c>
      <c r="G1031" s="75">
        <v>1652.8235720900002</v>
      </c>
      <c r="H1031" s="75">
        <v>3.1808000000000001</v>
      </c>
      <c r="I1031" s="75">
        <v>3.2182264980015458</v>
      </c>
      <c r="J1031" s="113" t="s">
        <v>2767</v>
      </c>
      <c r="K1031" s="113" t="s">
        <v>2768</v>
      </c>
      <c r="L1031" s="113" t="s">
        <v>2769</v>
      </c>
      <c r="M1031" s="113" t="s">
        <v>2770</v>
      </c>
      <c r="N1031" s="113" t="s">
        <v>2705</v>
      </c>
      <c r="O1031" s="44">
        <v>0</v>
      </c>
    </row>
    <row r="1032" spans="1:16" ht="13" customHeight="1" x14ac:dyDescent="0.15">
      <c r="A1032" s="394">
        <v>1031</v>
      </c>
      <c r="B1032" s="395">
        <v>20</v>
      </c>
      <c r="C1032" s="395">
        <v>23</v>
      </c>
      <c r="D1032" s="113" t="s">
        <v>2880</v>
      </c>
      <c r="E1032" s="113" t="s">
        <v>2216</v>
      </c>
      <c r="F1032" s="75">
        <v>1127.7166689999999</v>
      </c>
      <c r="G1032" s="75">
        <v>1894.5640039199998</v>
      </c>
      <c r="H1032" s="75">
        <v>3.0522</v>
      </c>
      <c r="I1032" s="75">
        <v>3.2775092815982099</v>
      </c>
      <c r="J1032" s="113" t="s">
        <v>2767</v>
      </c>
      <c r="K1032" s="113" t="s">
        <v>2768</v>
      </c>
      <c r="L1032" s="113" t="s">
        <v>2769</v>
      </c>
      <c r="M1032" s="113" t="s">
        <v>2770</v>
      </c>
      <c r="N1032" s="113" t="s">
        <v>2705</v>
      </c>
      <c r="O1032" s="44">
        <v>2</v>
      </c>
    </row>
    <row r="1033" spans="1:16" ht="13" customHeight="1" x14ac:dyDescent="0.15">
      <c r="A1033" s="394">
        <v>1032</v>
      </c>
      <c r="B1033" s="395">
        <v>20</v>
      </c>
      <c r="C1033" s="395">
        <v>23</v>
      </c>
      <c r="D1033" s="113" t="s">
        <v>2880</v>
      </c>
      <c r="E1033" s="113" t="s">
        <v>2216</v>
      </c>
      <c r="F1033" s="75">
        <v>1127.7166689999999</v>
      </c>
      <c r="G1033" s="75">
        <v>1274.3198359699998</v>
      </c>
      <c r="H1033" s="75">
        <v>3.0522</v>
      </c>
      <c r="I1033" s="75">
        <v>3.1052784433557665</v>
      </c>
      <c r="J1033" s="113" t="s">
        <v>2767</v>
      </c>
      <c r="K1033" s="113" t="s">
        <v>2768</v>
      </c>
      <c r="L1033" s="113" t="s">
        <v>2769</v>
      </c>
      <c r="M1033" s="113" t="s">
        <v>2770</v>
      </c>
      <c r="N1033" s="113" t="s">
        <v>2705</v>
      </c>
      <c r="O1033" s="44">
        <v>2</v>
      </c>
    </row>
    <row r="1034" spans="1:16" ht="13" customHeight="1" x14ac:dyDescent="0.15">
      <c r="A1034" s="394">
        <v>1033</v>
      </c>
      <c r="B1034" s="395">
        <v>20</v>
      </c>
      <c r="C1034" s="395">
        <v>23</v>
      </c>
      <c r="D1034" s="113" t="s">
        <v>2880</v>
      </c>
      <c r="E1034" s="113" t="s">
        <v>2227</v>
      </c>
      <c r="F1034" s="75">
        <v>43.132040070000002</v>
      </c>
      <c r="G1034" s="75">
        <v>45.719962474200003</v>
      </c>
      <c r="H1034" s="75">
        <v>1.6348</v>
      </c>
      <c r="I1034" s="75">
        <v>1.660105865265358</v>
      </c>
      <c r="J1034" s="113" t="s">
        <v>2767</v>
      </c>
      <c r="K1034" s="113" t="s">
        <v>2768</v>
      </c>
      <c r="L1034" s="113" t="s">
        <v>2769</v>
      </c>
      <c r="M1034" s="113" t="s">
        <v>2228</v>
      </c>
      <c r="N1034" s="113" t="s">
        <v>2226</v>
      </c>
      <c r="O1034" s="44">
        <v>0</v>
      </c>
    </row>
    <row r="1035" spans="1:16" ht="13" customHeight="1" x14ac:dyDescent="0.15">
      <c r="A1035" s="394">
        <v>1034</v>
      </c>
      <c r="B1035" s="395">
        <v>20</v>
      </c>
      <c r="C1035" s="395">
        <v>23</v>
      </c>
      <c r="D1035" s="113" t="s">
        <v>2880</v>
      </c>
      <c r="E1035" s="113" t="s">
        <v>2429</v>
      </c>
      <c r="F1035" s="75">
        <v>29.998531809999999</v>
      </c>
      <c r="G1035" s="75">
        <v>34.198326263399998</v>
      </c>
      <c r="H1035" s="75">
        <v>1.4771000000000001</v>
      </c>
      <c r="I1035" s="75">
        <v>1.5340048513088511</v>
      </c>
      <c r="J1035" s="113" t="s">
        <v>2767</v>
      </c>
      <c r="K1035" s="113" t="s">
        <v>2768</v>
      </c>
      <c r="L1035" s="113" t="s">
        <v>2769</v>
      </c>
      <c r="M1035" s="113" t="s">
        <v>2228</v>
      </c>
      <c r="N1035" s="113" t="s">
        <v>2428</v>
      </c>
      <c r="O1035" s="44">
        <v>0</v>
      </c>
    </row>
    <row r="1036" spans="1:16" ht="13" customHeight="1" x14ac:dyDescent="0.15">
      <c r="A1036" s="394">
        <v>1035</v>
      </c>
      <c r="B1036" s="395">
        <v>20</v>
      </c>
      <c r="C1036" s="395">
        <v>23</v>
      </c>
      <c r="D1036" s="113" t="s">
        <v>2880</v>
      </c>
      <c r="E1036" s="113" t="s">
        <v>2430</v>
      </c>
      <c r="F1036" s="75">
        <v>39.43664854</v>
      </c>
      <c r="G1036" s="75">
        <v>144.73250014179999</v>
      </c>
      <c r="H1036" s="75">
        <v>1.5959000000000001</v>
      </c>
      <c r="I1036" s="75">
        <v>2.1605660642730351</v>
      </c>
      <c r="J1036" s="113" t="s">
        <v>2767</v>
      </c>
      <c r="K1036" s="113" t="s">
        <v>2768</v>
      </c>
      <c r="L1036" s="113" t="s">
        <v>2769</v>
      </c>
      <c r="M1036" s="113" t="s">
        <v>2228</v>
      </c>
      <c r="N1036" s="113" t="s">
        <v>2428</v>
      </c>
      <c r="O1036" s="44">
        <v>0</v>
      </c>
    </row>
    <row r="1037" spans="1:16" ht="13" customHeight="1" x14ac:dyDescent="0.15">
      <c r="A1037" s="394">
        <v>1036</v>
      </c>
      <c r="B1037" s="395">
        <v>20</v>
      </c>
      <c r="C1037" s="395">
        <v>23</v>
      </c>
      <c r="D1037" s="113" t="s">
        <v>2880</v>
      </c>
      <c r="E1037" s="113" t="s">
        <v>2353</v>
      </c>
      <c r="F1037" s="75">
        <v>8002.0267709999998</v>
      </c>
      <c r="G1037" s="75">
        <v>2240.56749588</v>
      </c>
      <c r="H1037" s="75">
        <v>3.9032</v>
      </c>
      <c r="I1037" s="75">
        <v>3.3503580313317269</v>
      </c>
      <c r="J1037" s="113" t="s">
        <v>2767</v>
      </c>
      <c r="K1037" s="113" t="s">
        <v>2768</v>
      </c>
      <c r="L1037" s="113" t="s">
        <v>2769</v>
      </c>
      <c r="M1037" s="113" t="s">
        <v>2554</v>
      </c>
      <c r="N1037" s="113" t="s">
        <v>2352</v>
      </c>
      <c r="O1037" s="44">
        <v>0</v>
      </c>
    </row>
    <row r="1038" spans="1:16" ht="13" customHeight="1" x14ac:dyDescent="0.15">
      <c r="A1038" s="394">
        <v>1037</v>
      </c>
      <c r="B1038" s="395">
        <v>20</v>
      </c>
      <c r="C1038" s="395">
        <v>23</v>
      </c>
      <c r="D1038" s="113" t="s">
        <v>2880</v>
      </c>
      <c r="E1038" s="113" t="s">
        <v>2027</v>
      </c>
      <c r="F1038" s="75">
        <v>3570.2612800000002</v>
      </c>
      <c r="G1038" s="75">
        <v>2142.1567679999998</v>
      </c>
      <c r="H1038" s="75">
        <v>3.5527000000000002</v>
      </c>
      <c r="I1038" s="75">
        <v>3.3308512503361847</v>
      </c>
      <c r="J1038" s="113" t="s">
        <v>2767</v>
      </c>
      <c r="K1038" s="113" t="s">
        <v>2768</v>
      </c>
      <c r="L1038" s="113" t="s">
        <v>2769</v>
      </c>
      <c r="M1038" s="113" t="s">
        <v>2554</v>
      </c>
      <c r="N1038" s="113" t="s">
        <v>2026</v>
      </c>
      <c r="O1038" s="44">
        <v>0</v>
      </c>
    </row>
    <row r="1039" spans="1:16" ht="13" customHeight="1" x14ac:dyDescent="0.15">
      <c r="A1039" s="394">
        <v>1038</v>
      </c>
      <c r="B1039" s="395">
        <v>20</v>
      </c>
      <c r="C1039" s="395">
        <v>23</v>
      </c>
      <c r="D1039" s="113" t="s">
        <v>2880</v>
      </c>
      <c r="E1039" s="113" t="s">
        <v>2133</v>
      </c>
      <c r="F1039" s="75">
        <v>148.5935642</v>
      </c>
      <c r="G1039" s="75">
        <v>141.16388598999998</v>
      </c>
      <c r="H1039" s="75">
        <v>2.1720000000000002</v>
      </c>
      <c r="I1039" s="75">
        <v>2.1497236052049642</v>
      </c>
      <c r="J1039" s="113" t="s">
        <v>2767</v>
      </c>
      <c r="K1039" s="113" t="s">
        <v>2768</v>
      </c>
      <c r="L1039" s="113" t="s">
        <v>2769</v>
      </c>
      <c r="M1039" s="113" t="s">
        <v>2681</v>
      </c>
      <c r="N1039" s="113" t="s">
        <v>2296</v>
      </c>
      <c r="O1039" s="44">
        <v>0</v>
      </c>
    </row>
    <row r="1040" spans="1:16" ht="13" customHeight="1" x14ac:dyDescent="0.15">
      <c r="A1040" s="394">
        <v>1039</v>
      </c>
      <c r="B1040" s="395">
        <v>20</v>
      </c>
      <c r="C1040" s="395">
        <v>23</v>
      </c>
      <c r="D1040" s="113" t="s">
        <v>2880</v>
      </c>
      <c r="E1040" s="113" t="s">
        <v>1843</v>
      </c>
      <c r="F1040" s="75">
        <v>510.97540909999998</v>
      </c>
      <c r="G1040" s="75">
        <v>362.79254046099999</v>
      </c>
      <c r="H1040" s="75">
        <v>2.7084000000000001</v>
      </c>
      <c r="I1040" s="75">
        <v>2.5596583487575977</v>
      </c>
      <c r="J1040" s="113" t="s">
        <v>2767</v>
      </c>
      <c r="K1040" s="113" t="s">
        <v>2768</v>
      </c>
      <c r="L1040" s="113" t="s">
        <v>2769</v>
      </c>
      <c r="M1040" s="113" t="s">
        <v>2770</v>
      </c>
      <c r="N1040" s="113" t="s">
        <v>1842</v>
      </c>
      <c r="O1040" s="44">
        <v>0</v>
      </c>
    </row>
    <row r="1041" spans="1:16" ht="13" customHeight="1" x14ac:dyDescent="0.15">
      <c r="A1041" s="394">
        <v>1040</v>
      </c>
      <c r="B1041" s="395">
        <v>20</v>
      </c>
      <c r="C1041" s="395">
        <v>23</v>
      </c>
      <c r="D1041" s="113" t="s">
        <v>2880</v>
      </c>
      <c r="E1041" s="113" t="s">
        <v>2041</v>
      </c>
      <c r="F1041" s="75">
        <v>2824.8799749999998</v>
      </c>
      <c r="G1041" s="75">
        <v>2203.4063805000001</v>
      </c>
      <c r="H1041" s="75">
        <v>3.4510000000000001</v>
      </c>
      <c r="I1041" s="75">
        <v>3.3430946027034394</v>
      </c>
      <c r="J1041" s="113" t="s">
        <v>2767</v>
      </c>
      <c r="K1041" s="113" t="s">
        <v>2768</v>
      </c>
      <c r="L1041" s="113" t="s">
        <v>2769</v>
      </c>
      <c r="M1041" s="113" t="s">
        <v>2554</v>
      </c>
      <c r="N1041" s="113" t="s">
        <v>2215</v>
      </c>
      <c r="O1041" s="44">
        <v>0</v>
      </c>
    </row>
    <row r="1042" spans="1:16" ht="13" customHeight="1" x14ac:dyDescent="0.15">
      <c r="A1042" s="394">
        <v>1041</v>
      </c>
      <c r="B1042" s="395">
        <v>20</v>
      </c>
      <c r="C1042" s="395">
        <v>23</v>
      </c>
      <c r="D1042" s="113" t="s">
        <v>2880</v>
      </c>
      <c r="E1042" s="113" t="s">
        <v>2042</v>
      </c>
      <c r="F1042" s="75">
        <v>1310.0865859999999</v>
      </c>
      <c r="G1042" s="75">
        <v>1283.8848542799999</v>
      </c>
      <c r="H1042" s="75">
        <v>3.1173000000000002</v>
      </c>
      <c r="I1042" s="75">
        <v>3.1085260756072897</v>
      </c>
      <c r="J1042" s="113" t="s">
        <v>2767</v>
      </c>
      <c r="K1042" s="113" t="s">
        <v>2768</v>
      </c>
      <c r="L1042" s="113" t="s">
        <v>2769</v>
      </c>
      <c r="M1042" s="113" t="s">
        <v>2554</v>
      </c>
      <c r="N1042" s="113" t="s">
        <v>2215</v>
      </c>
      <c r="O1042" s="44">
        <v>0</v>
      </c>
    </row>
    <row r="1043" spans="1:16" ht="13" customHeight="1" x14ac:dyDescent="0.15">
      <c r="A1043" s="394">
        <v>1042</v>
      </c>
      <c r="B1043" s="395">
        <v>20</v>
      </c>
      <c r="C1043" s="395">
        <v>23</v>
      </c>
      <c r="D1043" s="113" t="s">
        <v>2880</v>
      </c>
      <c r="E1043" s="113" t="s">
        <v>2044</v>
      </c>
      <c r="F1043" s="75">
        <v>1800.1139599999999</v>
      </c>
      <c r="G1043" s="75">
        <v>522.03304839999998</v>
      </c>
      <c r="H1043" s="75">
        <v>3.2553000000000001</v>
      </c>
      <c r="I1043" s="75">
        <v>2.7176979977981071</v>
      </c>
      <c r="J1043" s="113" t="s">
        <v>2767</v>
      </c>
      <c r="K1043" s="113" t="s">
        <v>2768</v>
      </c>
      <c r="L1043" s="113" t="s">
        <v>2769</v>
      </c>
      <c r="M1043" s="113" t="s">
        <v>2554</v>
      </c>
      <c r="N1043" s="113" t="s">
        <v>2043</v>
      </c>
      <c r="O1043" s="44">
        <v>0</v>
      </c>
    </row>
    <row r="1044" spans="1:16" ht="13" customHeight="1" x14ac:dyDescent="0.15">
      <c r="A1044" s="394">
        <v>1043</v>
      </c>
      <c r="B1044" s="395">
        <v>20</v>
      </c>
      <c r="C1044" s="395">
        <v>23</v>
      </c>
      <c r="D1044" s="113" t="s">
        <v>2880</v>
      </c>
      <c r="E1044" s="113" t="s">
        <v>2050</v>
      </c>
      <c r="F1044" s="75">
        <v>26668.586650000001</v>
      </c>
      <c r="G1044" s="75">
        <v>9334.0053274999991</v>
      </c>
      <c r="H1044" s="75">
        <v>4.4260000000000002</v>
      </c>
      <c r="I1044" s="75">
        <v>3.9700680444282019</v>
      </c>
      <c r="J1044" s="113" t="s">
        <v>2767</v>
      </c>
      <c r="K1044" s="113" t="s">
        <v>2768</v>
      </c>
      <c r="L1044" s="113" t="s">
        <v>2769</v>
      </c>
      <c r="M1044" s="113" t="s">
        <v>2051</v>
      </c>
      <c r="N1044" s="113" t="s">
        <v>2049</v>
      </c>
      <c r="O1044" s="44">
        <v>0</v>
      </c>
    </row>
    <row r="1045" spans="1:16" ht="13" customHeight="1" x14ac:dyDescent="0.15">
      <c r="A1045" s="394">
        <v>1044</v>
      </c>
      <c r="B1045" s="395">
        <v>20</v>
      </c>
      <c r="C1045" s="395">
        <v>23</v>
      </c>
      <c r="D1045" s="113" t="s">
        <v>2880</v>
      </c>
      <c r="E1045" s="113" t="s">
        <v>1756</v>
      </c>
      <c r="F1045" s="75">
        <v>6499.8000970000003</v>
      </c>
      <c r="G1045" s="75">
        <v>3769.8840562599999</v>
      </c>
      <c r="H1045" s="75">
        <v>3.8129</v>
      </c>
      <c r="I1045" s="75">
        <v>3.5763279935742793</v>
      </c>
      <c r="J1045" s="113" t="s">
        <v>2767</v>
      </c>
      <c r="K1045" s="113" t="s">
        <v>2768</v>
      </c>
      <c r="L1045" s="113" t="s">
        <v>2769</v>
      </c>
      <c r="M1045" s="113" t="s">
        <v>2554</v>
      </c>
      <c r="N1045" s="113" t="s">
        <v>2552</v>
      </c>
      <c r="O1045" s="44">
        <v>0</v>
      </c>
    </row>
    <row r="1046" spans="1:16" ht="13" customHeight="1" x14ac:dyDescent="0.15">
      <c r="A1046" s="394">
        <v>1045</v>
      </c>
      <c r="B1046" s="395">
        <v>20</v>
      </c>
      <c r="C1046" s="395">
        <v>23</v>
      </c>
      <c r="D1046" s="113" t="s">
        <v>2880</v>
      </c>
      <c r="E1046" s="113" t="s">
        <v>1757</v>
      </c>
      <c r="F1046" s="75">
        <v>13800.664559999999</v>
      </c>
      <c r="G1046" s="75">
        <v>6624.3189887999997</v>
      </c>
      <c r="H1046" s="75">
        <v>4.1398999999999999</v>
      </c>
      <c r="I1046" s="75">
        <v>3.8211412373849236</v>
      </c>
      <c r="J1046" s="113" t="s">
        <v>2767</v>
      </c>
      <c r="K1046" s="113" t="s">
        <v>2768</v>
      </c>
      <c r="L1046" s="113" t="s">
        <v>2769</v>
      </c>
      <c r="M1046" s="113" t="s">
        <v>2554</v>
      </c>
      <c r="N1046" s="113" t="s">
        <v>2552</v>
      </c>
      <c r="O1046" s="44">
        <v>0</v>
      </c>
    </row>
    <row r="1047" spans="1:16" ht="13" customHeight="1" x14ac:dyDescent="0.15">
      <c r="A1047" s="394">
        <v>1046</v>
      </c>
      <c r="B1047" s="395">
        <v>20</v>
      </c>
      <c r="C1047" s="395">
        <v>23</v>
      </c>
      <c r="D1047" s="113" t="s">
        <v>2880</v>
      </c>
      <c r="E1047" s="113" t="s">
        <v>1758</v>
      </c>
      <c r="F1047" s="75">
        <v>16200</v>
      </c>
      <c r="G1047" s="75">
        <v>6156</v>
      </c>
      <c r="H1047" s="75">
        <v>4.209515015</v>
      </c>
      <c r="I1047" s="75">
        <v>3.789298611</v>
      </c>
      <c r="J1047" s="113" t="s">
        <v>2764</v>
      </c>
      <c r="K1047" s="113" t="s">
        <v>2768</v>
      </c>
      <c r="L1047" s="113" t="s">
        <v>2769</v>
      </c>
      <c r="M1047" s="113" t="s">
        <v>2554</v>
      </c>
      <c r="N1047" s="113" t="s">
        <v>2552</v>
      </c>
      <c r="O1047" s="44">
        <v>0</v>
      </c>
    </row>
    <row r="1048" spans="1:16" ht="13" customHeight="1" x14ac:dyDescent="0.15">
      <c r="A1048" s="394">
        <v>1047</v>
      </c>
      <c r="B1048" s="395">
        <v>20</v>
      </c>
      <c r="C1048" s="395">
        <v>23</v>
      </c>
      <c r="D1048" s="113" t="s">
        <v>2880</v>
      </c>
      <c r="E1048" s="113" t="s">
        <v>2124</v>
      </c>
      <c r="F1048" s="75">
        <v>16200</v>
      </c>
      <c r="G1048" s="75">
        <v>5994</v>
      </c>
      <c r="H1048" s="75">
        <v>4.209515015</v>
      </c>
      <c r="I1048" s="75">
        <v>3.7777167390000002</v>
      </c>
      <c r="J1048" s="113" t="s">
        <v>2764</v>
      </c>
      <c r="K1048" s="113" t="s">
        <v>2768</v>
      </c>
      <c r="L1048" s="113" t="s">
        <v>2769</v>
      </c>
      <c r="M1048" s="113" t="s">
        <v>2554</v>
      </c>
      <c r="N1048" s="113" t="s">
        <v>2552</v>
      </c>
      <c r="O1048" s="44">
        <v>0</v>
      </c>
    </row>
    <row r="1049" spans="1:16" ht="13" customHeight="1" x14ac:dyDescent="0.15">
      <c r="A1049" s="394">
        <v>1048</v>
      </c>
      <c r="B1049" s="395">
        <v>20</v>
      </c>
      <c r="C1049" s="395">
        <v>23</v>
      </c>
      <c r="D1049" s="113" t="s">
        <v>2880</v>
      </c>
      <c r="E1049" s="113" t="s">
        <v>1596</v>
      </c>
      <c r="F1049" s="75">
        <v>3400.165058</v>
      </c>
      <c r="G1049" s="75">
        <v>4556.22117772</v>
      </c>
      <c r="H1049" s="75">
        <v>3.5314999999999999</v>
      </c>
      <c r="I1049" s="75">
        <v>3.6586047983596077</v>
      </c>
      <c r="J1049" s="113" t="s">
        <v>2767</v>
      </c>
      <c r="K1049" s="113" t="s">
        <v>2768</v>
      </c>
      <c r="L1049" s="113" t="s">
        <v>2769</v>
      </c>
      <c r="M1049" s="113" t="s">
        <v>2554</v>
      </c>
      <c r="N1049" s="113" t="s">
        <v>1595</v>
      </c>
      <c r="O1049" s="44">
        <v>0</v>
      </c>
    </row>
    <row r="1050" spans="1:16" ht="13" customHeight="1" x14ac:dyDescent="0.15">
      <c r="A1050" s="394">
        <v>1049</v>
      </c>
      <c r="B1050" s="395">
        <v>20</v>
      </c>
      <c r="C1050" s="395">
        <v>23</v>
      </c>
      <c r="D1050" s="113" t="s">
        <v>2880</v>
      </c>
      <c r="E1050" s="113" t="s">
        <v>1547</v>
      </c>
      <c r="F1050" s="75">
        <v>1392.1947769999999</v>
      </c>
      <c r="G1050" s="75">
        <v>417.65843309999997</v>
      </c>
      <c r="H1050" s="75">
        <v>3.1436999999999999</v>
      </c>
      <c r="I1050" s="75">
        <v>2.6208212548351848</v>
      </c>
      <c r="J1050" s="113" t="s">
        <v>2767</v>
      </c>
      <c r="K1050" s="113" t="s">
        <v>2768</v>
      </c>
      <c r="L1050" s="113" t="s">
        <v>2769</v>
      </c>
      <c r="M1050" s="113" t="s">
        <v>2382</v>
      </c>
      <c r="N1050" s="113" t="s">
        <v>1881</v>
      </c>
      <c r="O1050" s="44">
        <v>0</v>
      </c>
    </row>
    <row r="1051" spans="1:16" ht="13" customHeight="1" x14ac:dyDescent="0.15">
      <c r="A1051" s="394">
        <v>1050</v>
      </c>
      <c r="B1051" s="395">
        <v>20</v>
      </c>
      <c r="C1051" s="395">
        <v>23</v>
      </c>
      <c r="D1051" s="113" t="s">
        <v>2880</v>
      </c>
      <c r="E1051" s="113" t="s">
        <v>1703</v>
      </c>
      <c r="F1051" s="75">
        <v>527.95875980000005</v>
      </c>
      <c r="G1051" s="75">
        <v>142.54886514600003</v>
      </c>
      <c r="H1051" s="75">
        <v>2.7225999999999999</v>
      </c>
      <c r="I1051" s="75">
        <v>2.153963764172369</v>
      </c>
      <c r="J1051" s="113" t="s">
        <v>2767</v>
      </c>
      <c r="K1051" s="113" t="s">
        <v>2768</v>
      </c>
      <c r="L1051" s="113" t="s">
        <v>2769</v>
      </c>
      <c r="M1051" s="113" t="s">
        <v>2681</v>
      </c>
      <c r="N1051" s="113" t="s">
        <v>2817</v>
      </c>
      <c r="O1051" s="44">
        <v>0</v>
      </c>
    </row>
    <row r="1052" spans="1:16" ht="13" customHeight="1" x14ac:dyDescent="0.15">
      <c r="A1052" s="394">
        <v>1051</v>
      </c>
      <c r="B1052" s="395">
        <v>20</v>
      </c>
      <c r="C1052" s="395">
        <v>23</v>
      </c>
      <c r="D1052" s="113" t="s">
        <v>2880</v>
      </c>
      <c r="E1052" s="113" t="s">
        <v>1549</v>
      </c>
      <c r="F1052" s="75">
        <v>4300.312336</v>
      </c>
      <c r="G1052" s="75">
        <v>2322.1686614400001</v>
      </c>
      <c r="H1052" s="75">
        <v>3.6335000000000002</v>
      </c>
      <c r="I1052" s="75">
        <v>3.3658937597921215</v>
      </c>
      <c r="J1052" s="113" t="s">
        <v>2767</v>
      </c>
      <c r="K1052" s="113" t="s">
        <v>2768</v>
      </c>
      <c r="L1052" s="113" t="s">
        <v>2769</v>
      </c>
      <c r="M1052" s="113" t="s">
        <v>2554</v>
      </c>
      <c r="N1052" s="113" t="s">
        <v>2682</v>
      </c>
      <c r="O1052" s="44">
        <v>0</v>
      </c>
    </row>
    <row r="1053" spans="1:16" ht="13" customHeight="1" x14ac:dyDescent="0.15">
      <c r="A1053" s="394">
        <v>1052</v>
      </c>
      <c r="B1053" s="395">
        <v>20</v>
      </c>
      <c r="C1053" s="395">
        <v>23</v>
      </c>
      <c r="D1053" s="113" t="s">
        <v>2880</v>
      </c>
      <c r="E1053" s="113" t="s">
        <v>1550</v>
      </c>
      <c r="F1053" s="75">
        <v>1349.895035</v>
      </c>
      <c r="G1053" s="75">
        <v>877.43177275000005</v>
      </c>
      <c r="H1053" s="75">
        <v>3.1303000000000001</v>
      </c>
      <c r="I1053" s="75">
        <v>2.9432133566248453</v>
      </c>
      <c r="J1053" s="113" t="s">
        <v>2767</v>
      </c>
      <c r="K1053" s="113" t="s">
        <v>2768</v>
      </c>
      <c r="L1053" s="113" t="s">
        <v>2769</v>
      </c>
      <c r="M1053" s="113" t="s">
        <v>2554</v>
      </c>
      <c r="N1053" s="113" t="s">
        <v>2682</v>
      </c>
      <c r="O1053" s="44">
        <v>0</v>
      </c>
    </row>
    <row r="1054" spans="1:16" ht="13" customHeight="1" x14ac:dyDescent="0.15">
      <c r="A1054" s="394">
        <v>1053</v>
      </c>
      <c r="B1054" s="395">
        <v>20</v>
      </c>
      <c r="C1054" s="395">
        <v>23</v>
      </c>
      <c r="D1054" s="113" t="s">
        <v>2880</v>
      </c>
      <c r="E1054" s="113" t="s">
        <v>1551</v>
      </c>
      <c r="F1054" s="75">
        <v>7000.0315909999999</v>
      </c>
      <c r="G1054" s="75">
        <v>3780.0170591400001</v>
      </c>
      <c r="H1054" s="75">
        <v>3.8451</v>
      </c>
      <c r="I1054" s="75">
        <v>3.5774937598037995</v>
      </c>
      <c r="J1054" s="113" t="s">
        <v>2767</v>
      </c>
      <c r="K1054" s="113" t="s">
        <v>2768</v>
      </c>
      <c r="L1054" s="113" t="s">
        <v>2769</v>
      </c>
      <c r="M1054" s="113" t="s">
        <v>2554</v>
      </c>
      <c r="N1054" s="113" t="s">
        <v>2682</v>
      </c>
      <c r="O1054" s="44">
        <v>0</v>
      </c>
    </row>
    <row r="1055" spans="1:16" customFormat="1" ht="13" customHeight="1" x14ac:dyDescent="0.15">
      <c r="A1055" s="394">
        <v>1054</v>
      </c>
      <c r="B1055" s="395">
        <v>20</v>
      </c>
      <c r="C1055" s="395">
        <v>23</v>
      </c>
      <c r="D1055" s="113" t="s">
        <v>2880</v>
      </c>
      <c r="E1055" s="113" t="s">
        <v>1640</v>
      </c>
      <c r="F1055" s="75">
        <v>1650.061001</v>
      </c>
      <c r="G1055" s="75">
        <v>874.53233053000008</v>
      </c>
      <c r="H1055" s="75">
        <v>3.2174999999999998</v>
      </c>
      <c r="I1055" s="75">
        <v>2.9417758695165053</v>
      </c>
      <c r="J1055" s="113" t="s">
        <v>2767</v>
      </c>
      <c r="K1055" s="113" t="s">
        <v>2768</v>
      </c>
      <c r="L1055" s="113" t="s">
        <v>2769</v>
      </c>
      <c r="M1055" s="113" t="s">
        <v>2770</v>
      </c>
      <c r="N1055" s="113" t="s">
        <v>2371</v>
      </c>
      <c r="O1055" s="44">
        <v>0</v>
      </c>
      <c r="P1055" s="113"/>
    </row>
    <row r="1056" spans="1:16" customFormat="1" ht="13" customHeight="1" x14ac:dyDescent="0.15">
      <c r="A1056" s="394">
        <v>1055</v>
      </c>
      <c r="B1056" s="395">
        <v>20</v>
      </c>
      <c r="C1056" s="395">
        <v>23</v>
      </c>
      <c r="D1056" s="113" t="s">
        <v>2880</v>
      </c>
      <c r="E1056" s="113" t="s">
        <v>1537</v>
      </c>
      <c r="F1056" s="75">
        <v>9.4863686989999998</v>
      </c>
      <c r="G1056" s="75">
        <v>28.459106096999999</v>
      </c>
      <c r="H1056" s="75">
        <v>0.97709999999999997</v>
      </c>
      <c r="I1056" s="75">
        <v>1.4542212547350133</v>
      </c>
      <c r="J1056" s="113" t="s">
        <v>2767</v>
      </c>
      <c r="K1056" s="113" t="s">
        <v>2768</v>
      </c>
      <c r="L1056" s="113" t="s">
        <v>2769</v>
      </c>
      <c r="M1056" s="113" t="s">
        <v>1409</v>
      </c>
      <c r="N1056" s="113" t="s">
        <v>1536</v>
      </c>
      <c r="O1056" s="44">
        <v>0</v>
      </c>
      <c r="P1056" s="113"/>
    </row>
    <row r="1057" spans="1:16" customFormat="1" ht="13" customHeight="1" x14ac:dyDescent="0.15">
      <c r="A1057" s="394">
        <v>1056</v>
      </c>
      <c r="B1057" s="395">
        <v>20</v>
      </c>
      <c r="C1057" s="395">
        <v>23</v>
      </c>
      <c r="D1057" s="113" t="s">
        <v>2880</v>
      </c>
      <c r="E1057" s="113" t="s">
        <v>1419</v>
      </c>
      <c r="F1057" s="75">
        <v>3800.1435289999999</v>
      </c>
      <c r="G1057" s="75">
        <v>2204.0832468199997</v>
      </c>
      <c r="H1057" s="75">
        <v>3.5798000000000001</v>
      </c>
      <c r="I1057" s="75">
        <v>3.3432279935154114</v>
      </c>
      <c r="J1057" s="113" t="s">
        <v>2767</v>
      </c>
      <c r="K1057" s="113" t="s">
        <v>2768</v>
      </c>
      <c r="L1057" s="113" t="s">
        <v>2769</v>
      </c>
      <c r="M1057" s="113" t="s">
        <v>2554</v>
      </c>
      <c r="N1057" s="113" t="s">
        <v>2606</v>
      </c>
      <c r="O1057" s="44">
        <v>0</v>
      </c>
      <c r="P1057" s="113"/>
    </row>
    <row r="1058" spans="1:16" customFormat="1" ht="13" customHeight="1" x14ac:dyDescent="0.15">
      <c r="A1058" s="394">
        <v>1057</v>
      </c>
      <c r="B1058" s="395">
        <v>20</v>
      </c>
      <c r="C1058" s="395">
        <v>23</v>
      </c>
      <c r="D1058" s="113" t="s">
        <v>2880</v>
      </c>
      <c r="E1058" s="113" t="s">
        <v>1467</v>
      </c>
      <c r="F1058" s="75">
        <v>26001.59563</v>
      </c>
      <c r="G1058" s="75">
        <v>4680.2872133999999</v>
      </c>
      <c r="H1058" s="75">
        <v>4.415</v>
      </c>
      <c r="I1058" s="75">
        <v>3.6702725050757015</v>
      </c>
      <c r="J1058" s="113" t="s">
        <v>2767</v>
      </c>
      <c r="K1058" s="113" t="s">
        <v>2768</v>
      </c>
      <c r="L1058" s="113" t="s">
        <v>2769</v>
      </c>
      <c r="M1058" s="113" t="s">
        <v>2051</v>
      </c>
      <c r="N1058" s="113" t="s">
        <v>1466</v>
      </c>
      <c r="O1058" s="44">
        <v>0</v>
      </c>
      <c r="P1058" s="113"/>
    </row>
    <row r="1059" spans="1:16" customFormat="1" ht="13" customHeight="1" x14ac:dyDescent="0.15">
      <c r="A1059" s="394">
        <v>1058</v>
      </c>
      <c r="B1059" s="395">
        <v>20</v>
      </c>
      <c r="C1059" s="395">
        <v>23</v>
      </c>
      <c r="D1059" s="113" t="s">
        <v>2880</v>
      </c>
      <c r="E1059" s="113" t="s">
        <v>1472</v>
      </c>
      <c r="F1059" s="75">
        <v>1674.9428760000001</v>
      </c>
      <c r="G1059" s="75">
        <v>401.98629024000002</v>
      </c>
      <c r="H1059" s="75">
        <v>3.2240000000000002</v>
      </c>
      <c r="I1059" s="75">
        <v>2.6042112417047512</v>
      </c>
      <c r="J1059" s="113" t="s">
        <v>2767</v>
      </c>
      <c r="K1059" s="113" t="s">
        <v>2768</v>
      </c>
      <c r="L1059" s="113" t="s">
        <v>2769</v>
      </c>
      <c r="M1059" s="113" t="s">
        <v>2121</v>
      </c>
      <c r="N1059" s="113" t="s">
        <v>1471</v>
      </c>
      <c r="O1059" s="44">
        <v>0</v>
      </c>
      <c r="P1059" s="113"/>
    </row>
    <row r="1060" spans="1:16" ht="13" customHeight="1" x14ac:dyDescent="0.15">
      <c r="A1060" s="394">
        <v>1059</v>
      </c>
      <c r="B1060" s="395">
        <v>20</v>
      </c>
      <c r="C1060" s="395" t="s">
        <v>2942</v>
      </c>
      <c r="D1060" s="113" t="s">
        <v>2880</v>
      </c>
      <c r="E1060" s="113" t="s">
        <v>2065</v>
      </c>
      <c r="F1060" s="75">
        <v>23.99937877</v>
      </c>
      <c r="G1060" s="75">
        <v>25.679335283900002</v>
      </c>
      <c r="H1060" s="75">
        <v>1.3802000000000001</v>
      </c>
      <c r="I1060" s="75">
        <v>1.4095837777196141</v>
      </c>
      <c r="J1060" s="113" t="s">
        <v>2767</v>
      </c>
      <c r="K1060" s="113" t="s">
        <v>2768</v>
      </c>
      <c r="L1060" s="113" t="s">
        <v>2066</v>
      </c>
      <c r="M1060" s="113" t="s">
        <v>2067</v>
      </c>
      <c r="N1060" s="113" t="s">
        <v>2028</v>
      </c>
      <c r="O1060" s="44">
        <v>0</v>
      </c>
    </row>
    <row r="1061" spans="1:16" ht="13" customHeight="1" x14ac:dyDescent="0.15">
      <c r="A1061" s="394">
        <v>1060</v>
      </c>
      <c r="B1061" s="395">
        <v>20</v>
      </c>
      <c r="C1061" s="395" t="s">
        <v>2942</v>
      </c>
      <c r="D1061" s="113" t="s">
        <v>2880</v>
      </c>
      <c r="E1061" s="113" t="s">
        <v>1947</v>
      </c>
      <c r="F1061" s="75">
        <v>1111.987742</v>
      </c>
      <c r="G1061" s="75">
        <v>745.03178714000001</v>
      </c>
      <c r="H1061" s="75">
        <v>3.0461</v>
      </c>
      <c r="I1061" s="75">
        <v>2.8721748025268101</v>
      </c>
      <c r="J1061" s="113" t="s">
        <v>2901</v>
      </c>
      <c r="K1061" s="113" t="s">
        <v>2768</v>
      </c>
      <c r="L1061" s="113" t="s">
        <v>1948</v>
      </c>
      <c r="M1061" s="113" t="s">
        <v>1769</v>
      </c>
      <c r="N1061" s="113" t="s">
        <v>1946</v>
      </c>
      <c r="O1061" s="44">
        <v>0</v>
      </c>
    </row>
    <row r="1062" spans="1:16" customFormat="1" ht="13" customHeight="1" x14ac:dyDescent="0.15">
      <c r="A1062" s="394">
        <v>1061</v>
      </c>
      <c r="B1062" s="395">
        <v>20</v>
      </c>
      <c r="C1062" s="395" t="s">
        <v>2942</v>
      </c>
      <c r="D1062" s="113" t="s">
        <v>2880</v>
      </c>
      <c r="E1062" s="113" t="s">
        <v>1391</v>
      </c>
      <c r="F1062" s="75">
        <v>2953.9286430000002</v>
      </c>
      <c r="G1062" s="75">
        <v>1181.5714572000002</v>
      </c>
      <c r="H1062" s="75">
        <v>3.4704000000000002</v>
      </c>
      <c r="I1062" s="75">
        <v>3.072459991333802</v>
      </c>
      <c r="J1062" s="113" t="s">
        <v>2901</v>
      </c>
      <c r="K1062" s="113" t="s">
        <v>2768</v>
      </c>
      <c r="L1062" s="113" t="s">
        <v>1948</v>
      </c>
      <c r="M1062" s="113" t="s">
        <v>1392</v>
      </c>
      <c r="N1062" s="113" t="s">
        <v>1390</v>
      </c>
      <c r="O1062" s="44">
        <v>0</v>
      </c>
      <c r="P1062" s="113"/>
    </row>
    <row r="1063" spans="1:16" ht="13" customHeight="1" x14ac:dyDescent="0.15">
      <c r="A1063" s="394">
        <v>1062</v>
      </c>
      <c r="B1063" s="395">
        <v>17</v>
      </c>
      <c r="C1063" s="395">
        <v>18</v>
      </c>
      <c r="D1063" s="113" t="s">
        <v>1356</v>
      </c>
      <c r="E1063" s="113" t="s">
        <v>1357</v>
      </c>
      <c r="F1063" s="75">
        <v>11</v>
      </c>
      <c r="G1063" s="75">
        <v>103.5730337</v>
      </c>
      <c r="H1063" s="75">
        <v>1.0413926849999999</v>
      </c>
      <c r="I1063" s="75">
        <v>2.0152466969999998</v>
      </c>
      <c r="J1063" s="113" t="s">
        <v>2883</v>
      </c>
      <c r="K1063" s="113" t="s">
        <v>433</v>
      </c>
      <c r="L1063" s="113" t="s">
        <v>1358</v>
      </c>
      <c r="M1063" s="113" t="s">
        <v>434</v>
      </c>
      <c r="N1063" s="113" t="s">
        <v>1477</v>
      </c>
      <c r="O1063" s="44">
        <v>2</v>
      </c>
      <c r="P1063" s="113" t="s">
        <v>348</v>
      </c>
    </row>
    <row r="1064" spans="1:16" ht="13" customHeight="1" x14ac:dyDescent="0.15">
      <c r="A1064" s="394">
        <v>1063</v>
      </c>
      <c r="B1064" s="395">
        <v>17</v>
      </c>
      <c r="C1064" s="395">
        <v>18</v>
      </c>
      <c r="D1064" s="113" t="s">
        <v>1356</v>
      </c>
      <c r="E1064" s="113" t="s">
        <v>1357</v>
      </c>
      <c r="F1064" s="75">
        <v>11</v>
      </c>
      <c r="G1064" s="75">
        <v>113.9759036</v>
      </c>
      <c r="H1064" s="75">
        <v>1.0413926849999999</v>
      </c>
      <c r="I1064" s="75">
        <v>2.0568130440000001</v>
      </c>
      <c r="J1064" s="113" t="s">
        <v>2883</v>
      </c>
      <c r="K1064" s="113" t="s">
        <v>433</v>
      </c>
      <c r="L1064" s="113" t="s">
        <v>1358</v>
      </c>
      <c r="M1064" s="113" t="s">
        <v>434</v>
      </c>
      <c r="N1064" s="113" t="s">
        <v>1477</v>
      </c>
      <c r="O1064" s="44">
        <v>2</v>
      </c>
      <c r="P1064" s="113" t="s">
        <v>348</v>
      </c>
    </row>
    <row r="1065" spans="1:16" ht="13" customHeight="1" x14ac:dyDescent="0.15">
      <c r="A1065" s="394">
        <v>1064</v>
      </c>
      <c r="B1065" s="395">
        <v>17</v>
      </c>
      <c r="C1065" s="395">
        <v>18</v>
      </c>
      <c r="D1065" s="113" t="s">
        <v>1356</v>
      </c>
      <c r="E1065" s="113" t="s">
        <v>1360</v>
      </c>
      <c r="F1065" s="75">
        <v>77.3</v>
      </c>
      <c r="G1065" s="75">
        <v>728.02545450000002</v>
      </c>
      <c r="H1065" s="75">
        <v>1.8881794940000001</v>
      </c>
      <c r="I1065" s="75">
        <v>2.8621465640000001</v>
      </c>
      <c r="J1065" s="113" t="s">
        <v>2883</v>
      </c>
      <c r="K1065" s="113" t="s">
        <v>433</v>
      </c>
      <c r="L1065" s="113" t="s">
        <v>1358</v>
      </c>
      <c r="M1065" s="113" t="s">
        <v>349</v>
      </c>
      <c r="N1065" s="113" t="s">
        <v>1359</v>
      </c>
      <c r="O1065" s="44">
        <v>2</v>
      </c>
    </row>
    <row r="1066" spans="1:16" ht="13" customHeight="1" x14ac:dyDescent="0.15">
      <c r="A1066" s="394">
        <v>1065</v>
      </c>
      <c r="B1066" s="395">
        <v>17</v>
      </c>
      <c r="C1066" s="395">
        <v>18</v>
      </c>
      <c r="D1066" s="113" t="s">
        <v>1356</v>
      </c>
      <c r="E1066" s="113" t="s">
        <v>1360</v>
      </c>
      <c r="F1066" s="75">
        <v>77.3</v>
      </c>
      <c r="G1066" s="75">
        <v>837.41666669999995</v>
      </c>
      <c r="H1066" s="75">
        <v>1.8881794940000001</v>
      </c>
      <c r="I1066" s="75">
        <v>2.9229416000000001</v>
      </c>
      <c r="J1066" s="113" t="s">
        <v>2883</v>
      </c>
      <c r="K1066" s="113" t="s">
        <v>433</v>
      </c>
      <c r="L1066" s="113" t="s">
        <v>1358</v>
      </c>
      <c r="M1066" s="113" t="s">
        <v>349</v>
      </c>
      <c r="N1066" s="113" t="s">
        <v>1359</v>
      </c>
      <c r="O1066" s="44">
        <v>2</v>
      </c>
    </row>
    <row r="1067" spans="1:16" ht="13" customHeight="1" x14ac:dyDescent="0.15">
      <c r="A1067" s="394">
        <v>1066</v>
      </c>
      <c r="B1067" s="395">
        <v>17</v>
      </c>
      <c r="C1067" s="395">
        <v>18</v>
      </c>
      <c r="D1067" s="113" t="s">
        <v>1356</v>
      </c>
      <c r="E1067" s="113" t="s">
        <v>1489</v>
      </c>
      <c r="F1067" s="75">
        <v>18.399999999999999</v>
      </c>
      <c r="G1067" s="75">
        <v>168.8</v>
      </c>
      <c r="H1067" s="75">
        <v>1.264817823</v>
      </c>
      <c r="I1067" s="75">
        <v>2.2273724420000001</v>
      </c>
      <c r="J1067" s="113" t="s">
        <v>2883</v>
      </c>
      <c r="K1067" s="113" t="s">
        <v>433</v>
      </c>
      <c r="L1067" s="113" t="s">
        <v>1358</v>
      </c>
      <c r="M1067" s="113" t="s">
        <v>352</v>
      </c>
      <c r="N1067" s="113" t="s">
        <v>1488</v>
      </c>
      <c r="O1067" s="44">
        <v>0</v>
      </c>
    </row>
    <row r="1068" spans="1:16" ht="13" customHeight="1" x14ac:dyDescent="0.15">
      <c r="A1068" s="394">
        <v>1067</v>
      </c>
      <c r="B1068" s="395">
        <v>17</v>
      </c>
      <c r="C1068" s="395">
        <v>18</v>
      </c>
      <c r="D1068" s="113" t="s">
        <v>1356</v>
      </c>
      <c r="E1068" s="113" t="s">
        <v>1491</v>
      </c>
      <c r="F1068" s="75">
        <v>80</v>
      </c>
      <c r="G1068" s="75">
        <v>165.81818179999999</v>
      </c>
      <c r="H1068" s="75">
        <v>1.903089987</v>
      </c>
      <c r="I1068" s="75">
        <v>2.2196321490000002</v>
      </c>
      <c r="J1068" s="113" t="s">
        <v>2883</v>
      </c>
      <c r="K1068" s="113" t="s">
        <v>433</v>
      </c>
      <c r="L1068" s="113" t="s">
        <v>1358</v>
      </c>
      <c r="M1068" s="113" t="s">
        <v>353</v>
      </c>
      <c r="N1068" s="113" t="s">
        <v>1490</v>
      </c>
      <c r="O1068" s="44">
        <v>0</v>
      </c>
    </row>
    <row r="1069" spans="1:16" ht="13" customHeight="1" x14ac:dyDescent="0.15">
      <c r="A1069" s="394">
        <v>1068</v>
      </c>
      <c r="B1069" s="395">
        <v>17</v>
      </c>
      <c r="C1069" s="395">
        <v>18</v>
      </c>
      <c r="D1069" s="113" t="s">
        <v>1356</v>
      </c>
      <c r="E1069" s="113" t="s">
        <v>1732</v>
      </c>
      <c r="F1069" s="75">
        <v>20</v>
      </c>
      <c r="G1069" s="75">
        <v>124.6153846</v>
      </c>
      <c r="H1069" s="75">
        <v>1.301029996</v>
      </c>
      <c r="I1069" s="75">
        <v>2.0955716619999998</v>
      </c>
      <c r="J1069" s="113" t="s">
        <v>2883</v>
      </c>
      <c r="K1069" s="113" t="s">
        <v>433</v>
      </c>
      <c r="L1069" s="113" t="s">
        <v>1358</v>
      </c>
      <c r="M1069" s="113" t="s">
        <v>436</v>
      </c>
      <c r="N1069" s="113" t="s">
        <v>1731</v>
      </c>
      <c r="O1069" s="44">
        <v>0</v>
      </c>
    </row>
    <row r="1070" spans="1:16" ht="13" customHeight="1" x14ac:dyDescent="0.15">
      <c r="A1070" s="394">
        <v>1069</v>
      </c>
      <c r="B1070" s="395">
        <v>17</v>
      </c>
      <c r="C1070" s="395">
        <v>18</v>
      </c>
      <c r="D1070" s="113" t="s">
        <v>1356</v>
      </c>
      <c r="E1070" s="113" t="s">
        <v>1570</v>
      </c>
      <c r="F1070" s="75">
        <v>12</v>
      </c>
      <c r="G1070" s="75">
        <v>84.387096769999999</v>
      </c>
      <c r="H1070" s="75">
        <v>1.0791812460000001</v>
      </c>
      <c r="I1070" s="75">
        <v>1.9262760459999999</v>
      </c>
      <c r="J1070" s="113" t="s">
        <v>2883</v>
      </c>
      <c r="K1070" s="113" t="s">
        <v>433</v>
      </c>
      <c r="L1070" s="113" t="s">
        <v>1358</v>
      </c>
      <c r="M1070" s="113" t="s">
        <v>438</v>
      </c>
      <c r="N1070" s="113" t="s">
        <v>1569</v>
      </c>
      <c r="O1070" s="44">
        <v>0</v>
      </c>
    </row>
    <row r="1071" spans="1:16" ht="13" customHeight="1" x14ac:dyDescent="0.15">
      <c r="A1071" s="394">
        <v>1070</v>
      </c>
      <c r="B1071" s="395">
        <v>17</v>
      </c>
      <c r="C1071" s="395">
        <v>18</v>
      </c>
      <c r="D1071" s="113" t="s">
        <v>1356</v>
      </c>
      <c r="E1071" s="113" t="s">
        <v>1572</v>
      </c>
      <c r="F1071" s="75">
        <v>15.8</v>
      </c>
      <c r="G1071" s="75">
        <v>131.22777780000001</v>
      </c>
      <c r="H1071" s="75">
        <v>1.198657087</v>
      </c>
      <c r="I1071" s="75">
        <v>2.118025775</v>
      </c>
      <c r="J1071" s="113" t="s">
        <v>2883</v>
      </c>
      <c r="K1071" s="113" t="s">
        <v>433</v>
      </c>
      <c r="L1071" s="113" t="s">
        <v>1358</v>
      </c>
      <c r="M1071" s="113" t="s">
        <v>436</v>
      </c>
      <c r="N1071" s="113" t="s">
        <v>1571</v>
      </c>
      <c r="O1071" s="44">
        <v>0</v>
      </c>
    </row>
    <row r="1072" spans="1:16" ht="13" customHeight="1" x14ac:dyDescent="0.15">
      <c r="A1072" s="394">
        <v>1071</v>
      </c>
      <c r="B1072" s="395">
        <v>17</v>
      </c>
      <c r="C1072" s="395">
        <v>18</v>
      </c>
      <c r="D1072" s="113" t="s">
        <v>1356</v>
      </c>
      <c r="E1072" s="113" t="s">
        <v>1577</v>
      </c>
      <c r="F1072" s="75">
        <v>8</v>
      </c>
      <c r="G1072" s="75">
        <v>64.796875</v>
      </c>
      <c r="H1072" s="75">
        <v>0.90308998699999998</v>
      </c>
      <c r="I1072" s="75">
        <v>1.811554061</v>
      </c>
      <c r="J1072" s="113" t="s">
        <v>2883</v>
      </c>
      <c r="K1072" s="113" t="s">
        <v>433</v>
      </c>
      <c r="L1072" s="113" t="s">
        <v>1358</v>
      </c>
      <c r="M1072" s="113" t="s">
        <v>530</v>
      </c>
      <c r="N1072" s="113" t="s">
        <v>1576</v>
      </c>
      <c r="O1072" s="44">
        <v>0</v>
      </c>
    </row>
    <row r="1073" spans="1:15" ht="13" customHeight="1" x14ac:dyDescent="0.15">
      <c r="A1073" s="394">
        <v>1072</v>
      </c>
      <c r="B1073" s="395">
        <v>17</v>
      </c>
      <c r="C1073" s="395">
        <v>18</v>
      </c>
      <c r="D1073" s="113" t="s">
        <v>1356</v>
      </c>
      <c r="E1073" s="113" t="s">
        <v>1579</v>
      </c>
      <c r="F1073" s="75">
        <v>16</v>
      </c>
      <c r="G1073" s="75">
        <v>84.21052632</v>
      </c>
      <c r="H1073" s="75">
        <v>1.204119983</v>
      </c>
      <c r="I1073" s="75">
        <v>1.925366382</v>
      </c>
      <c r="J1073" s="113" t="s">
        <v>2883</v>
      </c>
      <c r="K1073" s="113" t="s">
        <v>433</v>
      </c>
      <c r="L1073" s="113" t="s">
        <v>1358</v>
      </c>
      <c r="M1073" s="113" t="s">
        <v>531</v>
      </c>
      <c r="N1073" s="113" t="s">
        <v>1578</v>
      </c>
      <c r="O1073" s="44">
        <v>0</v>
      </c>
    </row>
    <row r="1074" spans="1:15" ht="13" customHeight="1" x14ac:dyDescent="0.15">
      <c r="A1074" s="394">
        <v>1073</v>
      </c>
      <c r="B1074" s="395">
        <v>17</v>
      </c>
      <c r="C1074" s="395">
        <v>18</v>
      </c>
      <c r="D1074" s="113" t="s">
        <v>1356</v>
      </c>
      <c r="E1074" s="113" t="s">
        <v>1436</v>
      </c>
      <c r="F1074" s="75">
        <v>10.8</v>
      </c>
      <c r="G1074" s="75">
        <v>98.181818179999993</v>
      </c>
      <c r="H1074" s="75">
        <v>1.0334237550000001</v>
      </c>
      <c r="I1074" s="75">
        <v>1.9920310699999999</v>
      </c>
      <c r="J1074" s="113" t="s">
        <v>2883</v>
      </c>
      <c r="K1074" s="113" t="s">
        <v>433</v>
      </c>
      <c r="L1074" s="113" t="s">
        <v>1358</v>
      </c>
      <c r="M1074" s="113" t="s">
        <v>434</v>
      </c>
      <c r="N1074" s="113" t="s">
        <v>1477</v>
      </c>
      <c r="O1074" s="44">
        <v>0</v>
      </c>
    </row>
    <row r="1075" spans="1:15" ht="13" customHeight="1" x14ac:dyDescent="0.15">
      <c r="A1075" s="394">
        <v>1074</v>
      </c>
      <c r="B1075" s="395">
        <v>17</v>
      </c>
      <c r="C1075" s="395">
        <v>18</v>
      </c>
      <c r="D1075" s="113" t="s">
        <v>1356</v>
      </c>
      <c r="E1075" s="113" t="s">
        <v>1438</v>
      </c>
      <c r="F1075" s="75">
        <v>22</v>
      </c>
      <c r="G1075" s="75">
        <v>691.42857140000001</v>
      </c>
      <c r="H1075" s="75">
        <v>1.342422681</v>
      </c>
      <c r="I1075" s="75">
        <v>2.839747322</v>
      </c>
      <c r="J1075" s="113" t="s">
        <v>2883</v>
      </c>
      <c r="K1075" s="113" t="s">
        <v>433</v>
      </c>
      <c r="L1075" s="113" t="s">
        <v>1358</v>
      </c>
      <c r="M1075" s="113" t="s">
        <v>245</v>
      </c>
      <c r="N1075" s="113" t="s">
        <v>1437</v>
      </c>
      <c r="O1075" s="44">
        <v>0</v>
      </c>
    </row>
    <row r="1076" spans="1:15" ht="13" customHeight="1" x14ac:dyDescent="0.15">
      <c r="A1076" s="394">
        <v>1075</v>
      </c>
      <c r="B1076" s="395">
        <v>17</v>
      </c>
      <c r="C1076" s="395">
        <v>18</v>
      </c>
      <c r="D1076" s="113" t="s">
        <v>1356</v>
      </c>
      <c r="E1076" s="113" t="s">
        <v>1396</v>
      </c>
      <c r="F1076" s="75">
        <v>54.1</v>
      </c>
      <c r="G1076" s="75">
        <v>724.94</v>
      </c>
      <c r="H1076" s="75">
        <v>1.733197265</v>
      </c>
      <c r="I1076" s="75">
        <v>2.8603020629999998</v>
      </c>
      <c r="J1076" s="113" t="s">
        <v>2883</v>
      </c>
      <c r="K1076" s="113" t="s">
        <v>433</v>
      </c>
      <c r="L1076" s="113" t="s">
        <v>1358</v>
      </c>
      <c r="M1076" s="113" t="s">
        <v>349</v>
      </c>
      <c r="N1076" s="113" t="s">
        <v>1359</v>
      </c>
      <c r="O1076" s="44">
        <v>0</v>
      </c>
    </row>
    <row r="1077" spans="1:15" ht="13" customHeight="1" x14ac:dyDescent="0.15">
      <c r="A1077" s="394">
        <v>1076</v>
      </c>
      <c r="B1077" s="395">
        <v>17</v>
      </c>
      <c r="C1077" s="395">
        <v>18</v>
      </c>
      <c r="D1077" s="113" t="s">
        <v>1356</v>
      </c>
      <c r="E1077" s="113" t="s">
        <v>1518</v>
      </c>
      <c r="F1077" s="75">
        <v>71.400000000000006</v>
      </c>
      <c r="G1077" s="75">
        <v>1021.236364</v>
      </c>
      <c r="H1077" s="75">
        <v>1.8536982120000001</v>
      </c>
      <c r="I1077" s="75">
        <v>3.009126271</v>
      </c>
      <c r="J1077" s="113" t="s">
        <v>2883</v>
      </c>
      <c r="K1077" s="113" t="s">
        <v>433</v>
      </c>
      <c r="L1077" s="113" t="s">
        <v>1358</v>
      </c>
      <c r="M1077" s="113" t="s">
        <v>349</v>
      </c>
      <c r="N1077" s="113" t="s">
        <v>1359</v>
      </c>
      <c r="O1077" s="44">
        <v>0</v>
      </c>
    </row>
    <row r="1078" spans="1:15" ht="13" customHeight="1" x14ac:dyDescent="0.15">
      <c r="A1078" s="394">
        <v>1077</v>
      </c>
      <c r="B1078" s="395">
        <v>17</v>
      </c>
      <c r="C1078" s="395">
        <v>18</v>
      </c>
      <c r="D1078" s="113" t="s">
        <v>1356</v>
      </c>
      <c r="E1078" s="113" t="s">
        <v>1519</v>
      </c>
      <c r="F1078" s="75">
        <v>73.8</v>
      </c>
      <c r="G1078" s="75">
        <v>1134.675</v>
      </c>
      <c r="H1078" s="75">
        <v>1.8680563619999999</v>
      </c>
      <c r="I1078" s="75">
        <v>3.0548714860000001</v>
      </c>
      <c r="J1078" s="113" t="s">
        <v>2883</v>
      </c>
      <c r="K1078" s="113" t="s">
        <v>433</v>
      </c>
      <c r="L1078" s="113" t="s">
        <v>1358</v>
      </c>
      <c r="M1078" s="113" t="s">
        <v>349</v>
      </c>
      <c r="N1078" s="113" t="s">
        <v>1359</v>
      </c>
      <c r="O1078" s="44">
        <v>0</v>
      </c>
    </row>
    <row r="1079" spans="1:15" ht="13" customHeight="1" x14ac:dyDescent="0.15">
      <c r="A1079" s="394">
        <v>1078</v>
      </c>
      <c r="B1079" s="395">
        <v>17</v>
      </c>
      <c r="C1079" s="395">
        <v>18</v>
      </c>
      <c r="D1079" s="113" t="s">
        <v>1356</v>
      </c>
      <c r="E1079" s="113" t="s">
        <v>1520</v>
      </c>
      <c r="F1079" s="75">
        <v>63.9</v>
      </c>
      <c r="G1079" s="75">
        <v>526.6909091</v>
      </c>
      <c r="H1079" s="75">
        <v>1.805500858</v>
      </c>
      <c r="I1079" s="75">
        <v>2.721555822</v>
      </c>
      <c r="J1079" s="113" t="s">
        <v>2883</v>
      </c>
      <c r="K1079" s="113" t="s">
        <v>433</v>
      </c>
      <c r="L1079" s="113" t="s">
        <v>1358</v>
      </c>
      <c r="M1079" s="113" t="s">
        <v>349</v>
      </c>
      <c r="N1079" s="113" t="s">
        <v>1359</v>
      </c>
      <c r="O1079" s="44">
        <v>0</v>
      </c>
    </row>
    <row r="1080" spans="1:15" ht="13" customHeight="1" x14ac:dyDescent="0.15">
      <c r="A1080" s="394">
        <v>1079</v>
      </c>
      <c r="B1080" s="395">
        <v>17</v>
      </c>
      <c r="C1080" s="395">
        <v>19</v>
      </c>
      <c r="D1080" s="113" t="s">
        <v>1356</v>
      </c>
      <c r="E1080" s="113" t="s">
        <v>1362</v>
      </c>
      <c r="F1080" s="75">
        <v>290</v>
      </c>
      <c r="G1080" s="75">
        <v>2531.8341310000001</v>
      </c>
      <c r="H1080" s="75">
        <v>2.4623979980000001</v>
      </c>
      <c r="I1080" s="75">
        <v>3.4034352499999998</v>
      </c>
      <c r="J1080" s="113" t="s">
        <v>2883</v>
      </c>
      <c r="K1080" s="113" t="s">
        <v>350</v>
      </c>
      <c r="L1080" s="113" t="s">
        <v>1483</v>
      </c>
      <c r="M1080" s="113" t="s">
        <v>1484</v>
      </c>
      <c r="N1080" s="113" t="s">
        <v>1361</v>
      </c>
      <c r="O1080" s="44">
        <v>0</v>
      </c>
    </row>
    <row r="1081" spans="1:15" ht="13" customHeight="1" x14ac:dyDescent="0.15">
      <c r="A1081" s="394">
        <v>1080</v>
      </c>
      <c r="B1081" s="395">
        <v>17</v>
      </c>
      <c r="C1081" s="395">
        <v>19</v>
      </c>
      <c r="D1081" s="113" t="s">
        <v>1356</v>
      </c>
      <c r="E1081" s="113" t="s">
        <v>1486</v>
      </c>
      <c r="F1081" s="75">
        <v>40</v>
      </c>
      <c r="G1081" s="75">
        <v>565.92592590000004</v>
      </c>
      <c r="H1081" s="75">
        <v>1.602059991</v>
      </c>
      <c r="I1081" s="75">
        <v>2.7527595900000001</v>
      </c>
      <c r="J1081" s="113" t="s">
        <v>2883</v>
      </c>
      <c r="K1081" s="113" t="s">
        <v>350</v>
      </c>
      <c r="L1081" s="113" t="s">
        <v>1487</v>
      </c>
      <c r="M1081" s="113" t="s">
        <v>351</v>
      </c>
      <c r="N1081" s="113" t="s">
        <v>1485</v>
      </c>
      <c r="O1081" s="44">
        <v>0</v>
      </c>
    </row>
    <row r="1082" spans="1:15" ht="13" customHeight="1" x14ac:dyDescent="0.15">
      <c r="A1082" s="394">
        <v>1081</v>
      </c>
      <c r="B1082" s="395">
        <v>17</v>
      </c>
      <c r="C1082" s="395">
        <v>19</v>
      </c>
      <c r="D1082" s="113" t="s">
        <v>1356</v>
      </c>
      <c r="E1082" s="113" t="s">
        <v>1493</v>
      </c>
      <c r="F1082" s="75">
        <v>1443</v>
      </c>
      <c r="G1082" s="75">
        <v>6140.4255320000002</v>
      </c>
      <c r="H1082" s="75">
        <v>3.159266331</v>
      </c>
      <c r="I1082" s="75">
        <v>3.7881984690000001</v>
      </c>
      <c r="J1082" s="113" t="s">
        <v>2883</v>
      </c>
      <c r="K1082" s="113" t="s">
        <v>350</v>
      </c>
      <c r="L1082" s="113" t="s">
        <v>1494</v>
      </c>
      <c r="M1082" s="113" t="s">
        <v>535</v>
      </c>
      <c r="N1082" s="113" t="s">
        <v>1492</v>
      </c>
      <c r="O1082" s="44">
        <v>0</v>
      </c>
    </row>
    <row r="1083" spans="1:15" ht="13" customHeight="1" x14ac:dyDescent="0.15">
      <c r="A1083" s="394">
        <v>1082</v>
      </c>
      <c r="B1083" s="395">
        <v>17</v>
      </c>
      <c r="C1083" s="395">
        <v>19</v>
      </c>
      <c r="D1083" s="113" t="s">
        <v>1356</v>
      </c>
      <c r="E1083" s="113" t="s">
        <v>1724</v>
      </c>
      <c r="F1083" s="75">
        <v>1600</v>
      </c>
      <c r="G1083" s="75">
        <v>9066.6666669999995</v>
      </c>
      <c r="H1083" s="75">
        <v>3.204119983</v>
      </c>
      <c r="I1083" s="75">
        <v>3.9574476490000001</v>
      </c>
      <c r="J1083" s="113" t="s">
        <v>2883</v>
      </c>
      <c r="K1083" s="113" t="s">
        <v>350</v>
      </c>
      <c r="L1083" s="113" t="s">
        <v>1725</v>
      </c>
      <c r="M1083" s="113" t="s">
        <v>357</v>
      </c>
      <c r="N1083" s="113" t="s">
        <v>1723</v>
      </c>
      <c r="O1083" s="44">
        <v>0</v>
      </c>
    </row>
    <row r="1084" spans="1:15" ht="13" customHeight="1" x14ac:dyDescent="0.15">
      <c r="A1084" s="394">
        <v>1083</v>
      </c>
      <c r="B1084" s="395">
        <v>17</v>
      </c>
      <c r="C1084" s="395">
        <v>19</v>
      </c>
      <c r="D1084" s="113" t="s">
        <v>1356</v>
      </c>
      <c r="E1084" s="113" t="s">
        <v>1727</v>
      </c>
      <c r="F1084" s="75">
        <v>643</v>
      </c>
      <c r="G1084" s="75">
        <v>2218.35</v>
      </c>
      <c r="H1084" s="75">
        <v>2.808210973</v>
      </c>
      <c r="I1084" s="75">
        <v>3.3460300680000001</v>
      </c>
      <c r="J1084" s="113" t="s">
        <v>2883</v>
      </c>
      <c r="K1084" s="113" t="s">
        <v>350</v>
      </c>
      <c r="L1084" s="113" t="s">
        <v>1728</v>
      </c>
      <c r="M1084" s="113" t="s">
        <v>358</v>
      </c>
      <c r="N1084" s="113" t="s">
        <v>1726</v>
      </c>
      <c r="O1084" s="44">
        <v>0</v>
      </c>
    </row>
    <row r="1085" spans="1:15" ht="13" customHeight="1" x14ac:dyDescent="0.15">
      <c r="A1085" s="394">
        <v>1084</v>
      </c>
      <c r="B1085" s="395">
        <v>17</v>
      </c>
      <c r="C1085" s="395">
        <v>19</v>
      </c>
      <c r="D1085" s="113" t="s">
        <v>1356</v>
      </c>
      <c r="E1085" s="113" t="s">
        <v>1730</v>
      </c>
      <c r="F1085" s="75">
        <v>8000</v>
      </c>
      <c r="G1085" s="75">
        <v>44000</v>
      </c>
      <c r="H1085" s="75">
        <v>3.903089987</v>
      </c>
      <c r="I1085" s="75">
        <v>4.6434526759999999</v>
      </c>
      <c r="J1085" s="113" t="s">
        <v>2883</v>
      </c>
      <c r="K1085" s="113" t="s">
        <v>350</v>
      </c>
      <c r="L1085" s="113" t="s">
        <v>1725</v>
      </c>
      <c r="M1085" s="113" t="s">
        <v>357</v>
      </c>
      <c r="N1085" s="113" t="s">
        <v>1729</v>
      </c>
      <c r="O1085" s="44">
        <v>0</v>
      </c>
    </row>
    <row r="1086" spans="1:15" ht="13" customHeight="1" x14ac:dyDescent="0.15">
      <c r="A1086" s="394">
        <v>1085</v>
      </c>
      <c r="B1086" s="395">
        <v>17</v>
      </c>
      <c r="C1086" s="395">
        <v>19</v>
      </c>
      <c r="D1086" s="113" t="s">
        <v>1356</v>
      </c>
      <c r="E1086" s="113" t="s">
        <v>1734</v>
      </c>
      <c r="F1086" s="75">
        <v>6900</v>
      </c>
      <c r="G1086" s="75">
        <v>6900</v>
      </c>
      <c r="H1086" s="75">
        <v>3.8388490910000002</v>
      </c>
      <c r="I1086" s="75">
        <v>3.8388490910000002</v>
      </c>
      <c r="J1086" s="113" t="s">
        <v>2883</v>
      </c>
      <c r="K1086" s="113" t="s">
        <v>350</v>
      </c>
      <c r="L1086" s="113" t="s">
        <v>1568</v>
      </c>
      <c r="M1086" s="113" t="s">
        <v>437</v>
      </c>
      <c r="N1086" s="113" t="s">
        <v>1733</v>
      </c>
      <c r="O1086" s="44">
        <v>0</v>
      </c>
    </row>
    <row r="1087" spans="1:15" ht="13" customHeight="1" x14ac:dyDescent="0.15">
      <c r="A1087" s="394">
        <v>1086</v>
      </c>
      <c r="B1087" s="395">
        <v>17</v>
      </c>
      <c r="C1087" s="395">
        <v>19</v>
      </c>
      <c r="D1087" s="113" t="s">
        <v>1356</v>
      </c>
      <c r="E1087" s="113" t="s">
        <v>1574</v>
      </c>
      <c r="F1087" s="75">
        <v>260</v>
      </c>
      <c r="G1087" s="75">
        <v>767.61904760000004</v>
      </c>
      <c r="H1087" s="75">
        <v>2.4149733480000002</v>
      </c>
      <c r="I1087" s="75">
        <v>2.8851457429999998</v>
      </c>
      <c r="J1087" s="113" t="s">
        <v>2883</v>
      </c>
      <c r="K1087" s="113" t="s">
        <v>350</v>
      </c>
      <c r="L1087" s="113" t="s">
        <v>1575</v>
      </c>
      <c r="M1087" s="113" t="s">
        <v>439</v>
      </c>
      <c r="N1087" s="113" t="s">
        <v>1573</v>
      </c>
      <c r="O1087" s="44">
        <v>0</v>
      </c>
    </row>
    <row r="1088" spans="1:15" ht="13" customHeight="1" x14ac:dyDescent="0.15">
      <c r="A1088" s="394">
        <v>1087</v>
      </c>
      <c r="B1088" s="395">
        <v>17</v>
      </c>
      <c r="C1088" s="395">
        <v>19</v>
      </c>
      <c r="D1088" s="113" t="s">
        <v>1356</v>
      </c>
      <c r="E1088" s="113" t="s">
        <v>1581</v>
      </c>
      <c r="F1088" s="75">
        <v>3067</v>
      </c>
      <c r="G1088" s="75">
        <v>3030.632411</v>
      </c>
      <c r="H1088" s="75">
        <v>3.4867137760000002</v>
      </c>
      <c r="I1088" s="75">
        <v>3.4815332630000002</v>
      </c>
      <c r="J1088" s="113" t="s">
        <v>2883</v>
      </c>
      <c r="K1088" s="113" t="s">
        <v>350</v>
      </c>
      <c r="L1088" s="113" t="s">
        <v>1582</v>
      </c>
      <c r="M1088" s="113" t="s">
        <v>532</v>
      </c>
      <c r="N1088" s="113" t="s">
        <v>1580</v>
      </c>
      <c r="O1088" s="44">
        <v>0</v>
      </c>
    </row>
    <row r="1089" spans="1:16" ht="13" customHeight="1" x14ac:dyDescent="0.15">
      <c r="A1089" s="394">
        <v>1088</v>
      </c>
      <c r="B1089" s="395">
        <v>17</v>
      </c>
      <c r="C1089" s="395">
        <v>19</v>
      </c>
      <c r="D1089" s="113" t="s">
        <v>1356</v>
      </c>
      <c r="E1089" s="113" t="s">
        <v>1584</v>
      </c>
      <c r="F1089" s="75">
        <v>194</v>
      </c>
      <c r="G1089" s="75">
        <v>646.66666669999995</v>
      </c>
      <c r="H1089" s="75">
        <v>2.28780173</v>
      </c>
      <c r="I1089" s="75">
        <v>2.8106804749999998</v>
      </c>
      <c r="J1089" s="113" t="s">
        <v>2883</v>
      </c>
      <c r="K1089" s="113" t="s">
        <v>346</v>
      </c>
      <c r="L1089" s="113" t="s">
        <v>1433</v>
      </c>
      <c r="M1089" s="113" t="s">
        <v>347</v>
      </c>
      <c r="N1089" s="113" t="s">
        <v>1583</v>
      </c>
      <c r="O1089" s="44">
        <v>0</v>
      </c>
    </row>
    <row r="1090" spans="1:16" ht="13" customHeight="1" x14ac:dyDescent="0.15">
      <c r="A1090" s="394">
        <v>1089</v>
      </c>
      <c r="B1090" s="395">
        <v>17</v>
      </c>
      <c r="C1090" s="395">
        <v>19</v>
      </c>
      <c r="D1090" s="113" t="s">
        <v>1356</v>
      </c>
      <c r="E1090" s="113" t="s">
        <v>1435</v>
      </c>
      <c r="F1090" s="75">
        <v>1798</v>
      </c>
      <c r="G1090" s="75">
        <v>5291.4998429999996</v>
      </c>
      <c r="H1090" s="75">
        <v>3.2547896870000002</v>
      </c>
      <c r="I1090" s="75">
        <v>3.7235787880000002</v>
      </c>
      <c r="J1090" s="113" t="s">
        <v>2883</v>
      </c>
      <c r="K1090" s="113" t="s">
        <v>350</v>
      </c>
      <c r="L1090" s="113" t="s">
        <v>1728</v>
      </c>
      <c r="M1090" s="113" t="s">
        <v>244</v>
      </c>
      <c r="N1090" s="113" t="s">
        <v>1434</v>
      </c>
      <c r="O1090" s="44">
        <v>0</v>
      </c>
    </row>
    <row r="1091" spans="1:16" ht="13" customHeight="1" x14ac:dyDescent="0.15">
      <c r="A1091" s="394">
        <v>1090</v>
      </c>
      <c r="B1091" s="395">
        <v>17</v>
      </c>
      <c r="C1091" s="395">
        <v>19</v>
      </c>
      <c r="D1091" s="113" t="s">
        <v>1356</v>
      </c>
      <c r="E1091" s="113" t="s">
        <v>1440</v>
      </c>
      <c r="F1091" s="75">
        <v>3174</v>
      </c>
      <c r="G1091" s="75">
        <v>9522</v>
      </c>
      <c r="H1091" s="75">
        <v>3.5016069220000001</v>
      </c>
      <c r="I1091" s="75">
        <v>3.9787281769999998</v>
      </c>
      <c r="J1091" s="113" t="s">
        <v>2883</v>
      </c>
      <c r="K1091" s="113" t="s">
        <v>350</v>
      </c>
      <c r="L1091" s="113" t="s">
        <v>1494</v>
      </c>
      <c r="M1091" s="113" t="s">
        <v>246</v>
      </c>
      <c r="N1091" s="113" t="s">
        <v>1439</v>
      </c>
      <c r="O1091" s="44">
        <v>0</v>
      </c>
    </row>
    <row r="1092" spans="1:16" ht="13" customHeight="1" x14ac:dyDescent="0.15">
      <c r="A1092" s="394">
        <v>1091</v>
      </c>
      <c r="B1092" s="395">
        <v>17</v>
      </c>
      <c r="C1092" s="395">
        <v>19</v>
      </c>
      <c r="D1092" s="113" t="s">
        <v>1356</v>
      </c>
      <c r="E1092" s="113" t="s">
        <v>1332</v>
      </c>
      <c r="F1092" s="75">
        <v>1598</v>
      </c>
      <c r="G1092" s="75">
        <v>5174.0327020000004</v>
      </c>
      <c r="H1092" s="75">
        <v>3.2035767750000002</v>
      </c>
      <c r="I1092" s="75">
        <v>3.7138291689999998</v>
      </c>
      <c r="J1092" s="113" t="s">
        <v>2883</v>
      </c>
      <c r="K1092" s="113" t="s">
        <v>350</v>
      </c>
      <c r="L1092" s="113" t="s">
        <v>1494</v>
      </c>
      <c r="M1092" s="113" t="s">
        <v>247</v>
      </c>
      <c r="N1092" s="113" t="s">
        <v>1331</v>
      </c>
      <c r="O1092" s="44">
        <v>0</v>
      </c>
    </row>
    <row r="1093" spans="1:16" ht="13" customHeight="1" x14ac:dyDescent="0.15">
      <c r="A1093" s="394">
        <v>1092</v>
      </c>
      <c r="B1093" s="395">
        <v>17</v>
      </c>
      <c r="C1093" s="395">
        <v>19</v>
      </c>
      <c r="D1093" s="113" t="s">
        <v>1356</v>
      </c>
      <c r="E1093" s="113" t="s">
        <v>1334</v>
      </c>
      <c r="F1093" s="75">
        <v>500</v>
      </c>
      <c r="G1093" s="75">
        <v>540.98360660000003</v>
      </c>
      <c r="H1093" s="75">
        <v>2.698970004</v>
      </c>
      <c r="I1093" s="75">
        <v>2.7331841049999999</v>
      </c>
      <c r="J1093" s="113" t="s">
        <v>2883</v>
      </c>
      <c r="K1093" s="113" t="s">
        <v>350</v>
      </c>
      <c r="L1093" s="113" t="s">
        <v>1568</v>
      </c>
      <c r="M1093" s="113" t="s">
        <v>248</v>
      </c>
      <c r="N1093" s="113" t="s">
        <v>1333</v>
      </c>
      <c r="O1093" s="44">
        <v>0</v>
      </c>
    </row>
    <row r="1094" spans="1:16" ht="13" customHeight="1" x14ac:dyDescent="0.15">
      <c r="A1094" s="394">
        <v>1093</v>
      </c>
      <c r="B1094" s="395">
        <v>17</v>
      </c>
      <c r="C1094" s="395">
        <v>19</v>
      </c>
      <c r="D1094" s="113" t="s">
        <v>1356</v>
      </c>
      <c r="E1094" s="113" t="s">
        <v>1336</v>
      </c>
      <c r="F1094" s="75">
        <v>393</v>
      </c>
      <c r="G1094" s="75">
        <v>1016.37931</v>
      </c>
      <c r="H1094" s="75">
        <v>2.5943925499999998</v>
      </c>
      <c r="I1094" s="75">
        <v>3.0070558159999998</v>
      </c>
      <c r="J1094" s="113" t="s">
        <v>2883</v>
      </c>
      <c r="K1094" s="113" t="s">
        <v>350</v>
      </c>
      <c r="L1094" s="113" t="s">
        <v>1575</v>
      </c>
      <c r="M1094" s="113" t="s">
        <v>439</v>
      </c>
      <c r="N1094" s="113" t="s">
        <v>1335</v>
      </c>
      <c r="O1094" s="44">
        <v>0</v>
      </c>
    </row>
    <row r="1095" spans="1:16" ht="13" customHeight="1" x14ac:dyDescent="0.15">
      <c r="A1095" s="394">
        <v>1094</v>
      </c>
      <c r="B1095" s="395">
        <v>17</v>
      </c>
      <c r="C1095" s="395">
        <v>19</v>
      </c>
      <c r="D1095" s="113" t="s">
        <v>1356</v>
      </c>
      <c r="E1095" s="113" t="s">
        <v>1395</v>
      </c>
      <c r="F1095" s="75">
        <v>863</v>
      </c>
      <c r="G1095" s="75">
        <v>1992.5764899999999</v>
      </c>
      <c r="H1095" s="75">
        <v>2.9360107960000001</v>
      </c>
      <c r="I1095" s="75">
        <v>3.2994150019999999</v>
      </c>
      <c r="J1095" s="113" t="s">
        <v>2883</v>
      </c>
      <c r="K1095" s="113" t="s">
        <v>350</v>
      </c>
      <c r="L1095" s="113" t="s">
        <v>1433</v>
      </c>
      <c r="M1095" s="113" t="s">
        <v>249</v>
      </c>
      <c r="N1095" s="113" t="s">
        <v>1337</v>
      </c>
      <c r="O1095" s="44">
        <v>0</v>
      </c>
    </row>
    <row r="1096" spans="1:16" ht="13" customHeight="1" x14ac:dyDescent="0.15">
      <c r="A1096" s="394">
        <v>1095</v>
      </c>
      <c r="B1096" s="395">
        <v>13</v>
      </c>
      <c r="C1096" s="395" t="s">
        <v>2942</v>
      </c>
      <c r="D1096" s="113" t="s">
        <v>1405</v>
      </c>
      <c r="E1096" s="113" t="s">
        <v>7304</v>
      </c>
      <c r="F1096" s="75">
        <v>27</v>
      </c>
      <c r="G1096" s="75">
        <v>44.0625</v>
      </c>
      <c r="H1096" s="75">
        <v>1.4313637641589874</v>
      </c>
      <c r="I1096" s="75">
        <v>1.6440691343354739</v>
      </c>
      <c r="J1096" s="113" t="s">
        <v>1399</v>
      </c>
      <c r="K1096" s="75" t="s">
        <v>1400</v>
      </c>
      <c r="L1096" s="113" t="s">
        <v>250</v>
      </c>
      <c r="M1096" s="113" t="s">
        <v>1386</v>
      </c>
      <c r="N1096" s="132" t="s">
        <v>9200</v>
      </c>
      <c r="O1096" s="44">
        <v>0</v>
      </c>
    </row>
    <row r="1097" spans="1:16" ht="13" customHeight="1" x14ac:dyDescent="0.15">
      <c r="A1097" s="394">
        <v>1096</v>
      </c>
      <c r="B1097" s="395">
        <v>13</v>
      </c>
      <c r="C1097" s="395" t="s">
        <v>2942</v>
      </c>
      <c r="D1097" s="113" t="s">
        <v>1405</v>
      </c>
      <c r="E1097" s="113" t="s">
        <v>7377</v>
      </c>
      <c r="F1097" s="75">
        <v>5</v>
      </c>
      <c r="G1097" s="75">
        <v>25</v>
      </c>
      <c r="H1097" s="75">
        <v>0.69897000433601886</v>
      </c>
      <c r="I1097" s="75">
        <v>1.3979400086720377</v>
      </c>
      <c r="J1097" s="113" t="s">
        <v>1314</v>
      </c>
      <c r="K1097" s="75" t="s">
        <v>1400</v>
      </c>
      <c r="L1097" s="113" t="s">
        <v>1413</v>
      </c>
      <c r="M1097" s="113" t="s">
        <v>1355</v>
      </c>
      <c r="N1097" s="132" t="s">
        <v>9011</v>
      </c>
      <c r="O1097" s="44">
        <v>0</v>
      </c>
      <c r="P1097" s="113" t="s">
        <v>5336</v>
      </c>
    </row>
    <row r="1098" spans="1:16" ht="13" customHeight="1" x14ac:dyDescent="0.15">
      <c r="A1098" s="394">
        <v>1097</v>
      </c>
      <c r="B1098" s="395">
        <v>13</v>
      </c>
      <c r="C1098" s="395" t="s">
        <v>2942</v>
      </c>
      <c r="D1098" s="113" t="s">
        <v>1405</v>
      </c>
      <c r="E1098" s="113" t="s">
        <v>7543</v>
      </c>
      <c r="F1098" s="75">
        <v>36</v>
      </c>
      <c r="G1098" s="75">
        <v>139.32911392405063</v>
      </c>
      <c r="H1098" s="75">
        <v>1.5563025007672873</v>
      </c>
      <c r="I1098" s="75">
        <v>2.1440418751851689</v>
      </c>
      <c r="J1098" s="113" t="s">
        <v>1411</v>
      </c>
      <c r="K1098" s="75" t="s">
        <v>1412</v>
      </c>
      <c r="L1098" s="113" t="s">
        <v>251</v>
      </c>
      <c r="M1098" s="113" t="s">
        <v>252</v>
      </c>
      <c r="N1098" s="132" t="s">
        <v>8808</v>
      </c>
      <c r="O1098" s="44">
        <v>0</v>
      </c>
    </row>
    <row r="1099" spans="1:16" ht="13" customHeight="1" x14ac:dyDescent="0.15">
      <c r="A1099" s="394">
        <v>1098</v>
      </c>
      <c r="B1099" s="395">
        <v>13</v>
      </c>
      <c r="C1099" s="395" t="s">
        <v>2942</v>
      </c>
      <c r="D1099" s="113" t="s">
        <v>1405</v>
      </c>
      <c r="E1099" s="113" t="s">
        <v>7875</v>
      </c>
      <c r="F1099" s="75">
        <v>3000</v>
      </c>
      <c r="G1099" s="75">
        <v>2046.3576158940398</v>
      </c>
      <c r="H1099" s="75">
        <v>3.4771212547196626</v>
      </c>
      <c r="I1099" s="75">
        <v>3.3109815321316654</v>
      </c>
      <c r="J1099" s="113" t="s">
        <v>1354</v>
      </c>
      <c r="K1099" s="75"/>
      <c r="L1099" s="113" t="s">
        <v>1413</v>
      </c>
      <c r="M1099" s="113" t="s">
        <v>1355</v>
      </c>
      <c r="N1099" s="132" t="s">
        <v>8515</v>
      </c>
      <c r="O1099" s="44">
        <v>0</v>
      </c>
    </row>
    <row r="1100" spans="1:16" ht="13" customHeight="1" x14ac:dyDescent="0.15">
      <c r="A1100" s="394">
        <v>1099</v>
      </c>
      <c r="B1100" s="395">
        <v>13</v>
      </c>
      <c r="C1100" s="395">
        <v>14</v>
      </c>
      <c r="D1100" s="113" t="s">
        <v>1405</v>
      </c>
      <c r="E1100" s="113" t="s">
        <v>7418</v>
      </c>
      <c r="F1100" s="75">
        <v>817</v>
      </c>
      <c r="G1100" s="75">
        <v>139.48780487804879</v>
      </c>
      <c r="H1100" s="75">
        <v>2.9122220565324155</v>
      </c>
      <c r="I1100" s="75">
        <v>2.144536239826937</v>
      </c>
      <c r="J1100" s="113" t="s">
        <v>1421</v>
      </c>
      <c r="K1100" s="75" t="s">
        <v>1400</v>
      </c>
      <c r="L1100" s="113" t="s">
        <v>1422</v>
      </c>
      <c r="M1100" s="113" t="s">
        <v>1423</v>
      </c>
      <c r="N1100" s="132" t="s">
        <v>8609</v>
      </c>
      <c r="O1100" s="44">
        <v>3</v>
      </c>
    </row>
    <row r="1101" spans="1:16" ht="13" customHeight="1" x14ac:dyDescent="0.15">
      <c r="A1101" s="394">
        <v>1100</v>
      </c>
      <c r="B1101" s="395">
        <v>13</v>
      </c>
      <c r="C1101" s="395">
        <v>14</v>
      </c>
      <c r="D1101" s="113" t="s">
        <v>1405</v>
      </c>
      <c r="E1101" s="113" t="s">
        <v>7418</v>
      </c>
      <c r="F1101" s="75">
        <v>794</v>
      </c>
      <c r="G1101" s="75">
        <v>246.41379310344834</v>
      </c>
      <c r="H1101" s="75">
        <v>2.8998205024270964</v>
      </c>
      <c r="I1101" s="75">
        <v>2.3916650139674651</v>
      </c>
      <c r="J1101" s="113" t="s">
        <v>1421</v>
      </c>
      <c r="K1101" s="75" t="s">
        <v>1400</v>
      </c>
      <c r="L1101" s="113" t="s">
        <v>1422</v>
      </c>
      <c r="M1101" s="113" t="s">
        <v>1423</v>
      </c>
      <c r="N1101" s="132" t="s">
        <v>8609</v>
      </c>
      <c r="O1101" s="44">
        <v>3</v>
      </c>
    </row>
    <row r="1102" spans="1:16" ht="13" customHeight="1" x14ac:dyDescent="0.15">
      <c r="A1102" s="394">
        <v>1101</v>
      </c>
      <c r="B1102" s="395">
        <v>13</v>
      </c>
      <c r="C1102" s="395">
        <v>14</v>
      </c>
      <c r="D1102" s="113" t="s">
        <v>1405</v>
      </c>
      <c r="E1102" s="113" t="s">
        <v>7418</v>
      </c>
      <c r="F1102" s="75">
        <v>414</v>
      </c>
      <c r="G1102" s="75">
        <v>82.054054054054063</v>
      </c>
      <c r="H1102" s="75">
        <v>2.6170003411208991</v>
      </c>
      <c r="I1102" s="75">
        <v>1.9141000431564479</v>
      </c>
      <c r="J1102" s="113" t="s">
        <v>1421</v>
      </c>
      <c r="K1102" s="75" t="s">
        <v>1400</v>
      </c>
      <c r="L1102" s="113" t="s">
        <v>1422</v>
      </c>
      <c r="M1102" s="113" t="s">
        <v>1423</v>
      </c>
      <c r="N1102" s="132" t="s">
        <v>8609</v>
      </c>
      <c r="O1102" s="44">
        <v>3</v>
      </c>
    </row>
    <row r="1103" spans="1:16" ht="13" customHeight="1" x14ac:dyDescent="0.15">
      <c r="A1103" s="394">
        <v>1102</v>
      </c>
      <c r="B1103" s="395">
        <v>13</v>
      </c>
      <c r="C1103" s="395">
        <v>14</v>
      </c>
      <c r="D1103" s="113" t="s">
        <v>1405</v>
      </c>
      <c r="E1103" s="113" t="s">
        <v>1502</v>
      </c>
      <c r="F1103" s="75">
        <v>1310</v>
      </c>
      <c r="G1103" s="75">
        <v>1664.7916666666665</v>
      </c>
      <c r="H1103" s="75">
        <v>3.1172712956557644</v>
      </c>
      <c r="I1103" s="75">
        <v>3.221359893290944</v>
      </c>
      <c r="J1103" s="113" t="s">
        <v>1503</v>
      </c>
      <c r="K1103" s="75" t="s">
        <v>1400</v>
      </c>
      <c r="L1103" s="113" t="s">
        <v>1422</v>
      </c>
      <c r="M1103" s="113" t="s">
        <v>1316</v>
      </c>
      <c r="N1103" s="132" t="s">
        <v>1649</v>
      </c>
      <c r="O1103" s="44">
        <v>0</v>
      </c>
    </row>
    <row r="1104" spans="1:16" ht="13" customHeight="1" x14ac:dyDescent="0.15">
      <c r="A1104" s="394">
        <v>1103</v>
      </c>
      <c r="B1104" s="395">
        <v>13</v>
      </c>
      <c r="C1104" s="395">
        <v>14</v>
      </c>
      <c r="D1104" s="113" t="s">
        <v>1405</v>
      </c>
      <c r="E1104" s="113" t="s">
        <v>7919</v>
      </c>
      <c r="F1104" s="75">
        <v>408</v>
      </c>
      <c r="G1104" s="75">
        <v>532.17391304347825</v>
      </c>
      <c r="H1104" s="75">
        <v>2.61066016308988</v>
      </c>
      <c r="I1104" s="75">
        <v>2.7260535817919496</v>
      </c>
      <c r="J1104" s="113" t="s">
        <v>1426</v>
      </c>
      <c r="K1104" s="75" t="s">
        <v>1400</v>
      </c>
      <c r="L1104" s="113" t="s">
        <v>1422</v>
      </c>
      <c r="M1104" s="113" t="s">
        <v>1316</v>
      </c>
      <c r="N1104" s="132" t="s">
        <v>8750</v>
      </c>
      <c r="O1104" s="44">
        <v>0</v>
      </c>
      <c r="P1104" s="113" t="s">
        <v>5336</v>
      </c>
    </row>
    <row r="1105" spans="1:16" ht="13" customHeight="1" x14ac:dyDescent="0.15">
      <c r="A1105" s="394">
        <v>1104</v>
      </c>
      <c r="B1105" s="395">
        <v>13</v>
      </c>
      <c r="C1105" s="395">
        <v>14</v>
      </c>
      <c r="D1105" s="113" t="s">
        <v>1405</v>
      </c>
      <c r="E1105" s="113" t="s">
        <v>7303</v>
      </c>
      <c r="F1105" s="75">
        <v>152</v>
      </c>
      <c r="G1105" s="75">
        <v>66.132258064516137</v>
      </c>
      <c r="H1105" s="75">
        <v>2.1818435879447726</v>
      </c>
      <c r="I1105" s="75">
        <v>1.8204133518014669</v>
      </c>
      <c r="J1105" s="113" t="s">
        <v>1221</v>
      </c>
      <c r="K1105" s="75" t="s">
        <v>1400</v>
      </c>
      <c r="L1105" s="113" t="s">
        <v>1422</v>
      </c>
      <c r="M1105" s="113" t="s">
        <v>1316</v>
      </c>
      <c r="N1105" s="132" t="s">
        <v>8536</v>
      </c>
      <c r="O1105" s="44">
        <v>4</v>
      </c>
    </row>
    <row r="1106" spans="1:16" ht="13" customHeight="1" x14ac:dyDescent="0.15">
      <c r="A1106" s="394">
        <v>1105</v>
      </c>
      <c r="B1106" s="395">
        <v>13</v>
      </c>
      <c r="C1106" s="395">
        <v>14</v>
      </c>
      <c r="D1106" s="113" t="s">
        <v>2831</v>
      </c>
      <c r="E1106" s="113" t="s">
        <v>1256</v>
      </c>
      <c r="F1106" s="75">
        <v>208</v>
      </c>
      <c r="G1106" s="75">
        <v>113.93630573248407</v>
      </c>
      <c r="H1106" s="75">
        <v>2.3180633349627615</v>
      </c>
      <c r="I1106" s="75">
        <v>2.0566621337970954</v>
      </c>
      <c r="J1106" s="113" t="s">
        <v>1257</v>
      </c>
      <c r="K1106" s="75" t="s">
        <v>1400</v>
      </c>
      <c r="L1106" s="113" t="s">
        <v>257</v>
      </c>
      <c r="M1106" s="113" t="s">
        <v>258</v>
      </c>
      <c r="N1106" s="132" t="s">
        <v>9181</v>
      </c>
      <c r="O1106" s="44">
        <v>0</v>
      </c>
    </row>
    <row r="1107" spans="1:16" ht="13" customHeight="1" x14ac:dyDescent="0.15">
      <c r="A1107" s="394">
        <v>1106</v>
      </c>
      <c r="B1107" s="395">
        <v>13</v>
      </c>
      <c r="C1107" s="395">
        <v>14</v>
      </c>
      <c r="D1107" s="113" t="s">
        <v>2831</v>
      </c>
      <c r="E1107" s="113" t="s">
        <v>7277</v>
      </c>
      <c r="F1107" s="75">
        <v>1230</v>
      </c>
      <c r="G1107" s="75">
        <v>745.4545454545455</v>
      </c>
      <c r="H1107" s="75">
        <v>3.0899051114393981</v>
      </c>
      <c r="I1107" s="75">
        <v>2.8724211672254918</v>
      </c>
      <c r="J1107" s="113" t="s">
        <v>1348</v>
      </c>
      <c r="K1107" s="75" t="s">
        <v>1400</v>
      </c>
      <c r="L1107" s="113" t="s">
        <v>257</v>
      </c>
      <c r="M1107" s="113" t="s">
        <v>258</v>
      </c>
      <c r="N1107" s="132" t="s">
        <v>8993</v>
      </c>
      <c r="O1107" s="44">
        <v>0</v>
      </c>
    </row>
    <row r="1108" spans="1:16" ht="13" customHeight="1" x14ac:dyDescent="0.15">
      <c r="A1108" s="394">
        <v>1107</v>
      </c>
      <c r="B1108" s="395">
        <v>13</v>
      </c>
      <c r="C1108" s="395">
        <v>14</v>
      </c>
      <c r="D1108" s="113" t="s">
        <v>5285</v>
      </c>
      <c r="E1108" s="113" t="s">
        <v>1402</v>
      </c>
      <c r="F1108" s="75">
        <v>6.92</v>
      </c>
      <c r="G1108" s="75">
        <v>11.113519999999999</v>
      </c>
      <c r="H1108" s="75">
        <v>0.84010609400000003</v>
      </c>
      <c r="I1108" s="75">
        <v>1.045851635</v>
      </c>
      <c r="J1108" s="113" t="s">
        <v>1403</v>
      </c>
      <c r="K1108" s="113" t="s">
        <v>5285</v>
      </c>
      <c r="L1108" s="113" t="s">
        <v>440</v>
      </c>
      <c r="M1108" s="113" t="s">
        <v>441</v>
      </c>
      <c r="N1108" s="113" t="s">
        <v>1401</v>
      </c>
      <c r="O1108" s="44">
        <v>0</v>
      </c>
      <c r="P1108" s="113" t="s">
        <v>1404</v>
      </c>
    </row>
    <row r="1109" spans="1:16" ht="13" customHeight="1" x14ac:dyDescent="0.15">
      <c r="A1109" s="394">
        <v>1108</v>
      </c>
      <c r="B1109" s="395">
        <v>13</v>
      </c>
      <c r="C1109" s="395">
        <v>14</v>
      </c>
      <c r="D1109" s="113" t="s">
        <v>5285</v>
      </c>
      <c r="E1109" s="113" t="s">
        <v>1452</v>
      </c>
      <c r="F1109" s="75">
        <v>9.23</v>
      </c>
      <c r="G1109" s="75">
        <v>18.192329999999998</v>
      </c>
      <c r="H1109" s="75">
        <v>0.96520170100000002</v>
      </c>
      <c r="I1109" s="75">
        <v>1.2598883249999999</v>
      </c>
      <c r="J1109" s="113" t="s">
        <v>1403</v>
      </c>
      <c r="K1109" s="113" t="s">
        <v>5285</v>
      </c>
      <c r="L1109" s="113" t="s">
        <v>440</v>
      </c>
      <c r="M1109" s="113" t="s">
        <v>441</v>
      </c>
      <c r="N1109" s="113" t="s">
        <v>1451</v>
      </c>
      <c r="O1109" s="44">
        <v>0</v>
      </c>
      <c r="P1109" s="113" t="s">
        <v>1453</v>
      </c>
    </row>
    <row r="1110" spans="1:16" ht="13" customHeight="1" x14ac:dyDescent="0.15">
      <c r="A1110" s="394">
        <v>1109</v>
      </c>
      <c r="B1110" s="395">
        <v>13</v>
      </c>
      <c r="C1110" s="395">
        <v>14</v>
      </c>
      <c r="D1110" s="113" t="s">
        <v>5285</v>
      </c>
      <c r="E1110" s="113" t="s">
        <v>1366</v>
      </c>
      <c r="F1110" s="75">
        <v>13.8</v>
      </c>
      <c r="G1110" s="75">
        <v>24.177600000000002</v>
      </c>
      <c r="H1110" s="75">
        <v>1.1398790860000001</v>
      </c>
      <c r="I1110" s="75">
        <v>1.383413188</v>
      </c>
      <c r="J1110" s="113" t="s">
        <v>1403</v>
      </c>
      <c r="K1110" s="113" t="s">
        <v>5285</v>
      </c>
      <c r="L1110" s="113" t="s">
        <v>440</v>
      </c>
      <c r="M1110" s="113" t="s">
        <v>441</v>
      </c>
      <c r="N1110" s="113" t="s">
        <v>1365</v>
      </c>
      <c r="O1110" s="44">
        <v>0</v>
      </c>
      <c r="P1110" s="113" t="s">
        <v>1299</v>
      </c>
    </row>
    <row r="1111" spans="1:16" ht="13" customHeight="1" x14ac:dyDescent="0.15">
      <c r="A1111" s="394">
        <v>1110</v>
      </c>
      <c r="B1111" s="395">
        <v>13</v>
      </c>
      <c r="C1111" s="395">
        <v>14</v>
      </c>
      <c r="D1111" s="113" t="s">
        <v>5285</v>
      </c>
      <c r="E1111" s="113" t="s">
        <v>1295</v>
      </c>
      <c r="F1111" s="75">
        <v>1.77</v>
      </c>
      <c r="G1111" s="75">
        <v>4.9745850000000003</v>
      </c>
      <c r="H1111" s="75">
        <v>0.247973266</v>
      </c>
      <c r="I1111" s="75">
        <v>0.69675685600000004</v>
      </c>
      <c r="J1111" s="113" t="s">
        <v>1403</v>
      </c>
      <c r="K1111" s="113" t="s">
        <v>5285</v>
      </c>
      <c r="L1111" s="113" t="s">
        <v>440</v>
      </c>
      <c r="M1111" s="113" t="s">
        <v>441</v>
      </c>
      <c r="N1111" s="113" t="s">
        <v>1381</v>
      </c>
      <c r="O1111" s="44">
        <v>2</v>
      </c>
      <c r="P1111" s="113" t="s">
        <v>1264</v>
      </c>
    </row>
    <row r="1112" spans="1:16" ht="13" customHeight="1" x14ac:dyDescent="0.15">
      <c r="A1112" s="394">
        <v>1111</v>
      </c>
      <c r="B1112" s="395">
        <v>13</v>
      </c>
      <c r="C1112" s="395">
        <v>14</v>
      </c>
      <c r="D1112" s="113" t="s">
        <v>5285</v>
      </c>
      <c r="E1112" s="113" t="s">
        <v>7303</v>
      </c>
      <c r="F1112" s="75">
        <v>15.4</v>
      </c>
      <c r="G1112" s="75">
        <v>14.0525</v>
      </c>
      <c r="H1112" s="75">
        <v>1.1875207210000001</v>
      </c>
      <c r="I1112" s="75">
        <v>1.1477535940000001</v>
      </c>
      <c r="J1112" s="113" t="s">
        <v>1403</v>
      </c>
      <c r="K1112" s="113" t="s">
        <v>5285</v>
      </c>
      <c r="L1112" s="113" t="s">
        <v>440</v>
      </c>
      <c r="M1112" s="113" t="s">
        <v>441</v>
      </c>
      <c r="N1112" s="113" t="s">
        <v>8536</v>
      </c>
      <c r="O1112" s="44">
        <v>4</v>
      </c>
      <c r="P1112" s="113" t="s">
        <v>1298</v>
      </c>
    </row>
    <row r="1113" spans="1:16" ht="13" customHeight="1" x14ac:dyDescent="0.15">
      <c r="A1113" s="394">
        <v>1112</v>
      </c>
      <c r="B1113" s="395">
        <v>13</v>
      </c>
      <c r="C1113" s="395">
        <v>14</v>
      </c>
      <c r="D1113" s="113" t="s">
        <v>2831</v>
      </c>
      <c r="E1113" s="113" t="s">
        <v>7367</v>
      </c>
      <c r="F1113" s="75">
        <v>2385</v>
      </c>
      <c r="G1113" s="75">
        <v>325.22727272727275</v>
      </c>
      <c r="H1113" s="75">
        <v>3.3774883833761327</v>
      </c>
      <c r="I1113" s="75">
        <v>2.5121869572735891</v>
      </c>
      <c r="J1113" s="113" t="s">
        <v>1297</v>
      </c>
      <c r="K1113" s="75" t="s">
        <v>1412</v>
      </c>
      <c r="L1113" s="113" t="s">
        <v>440</v>
      </c>
      <c r="M1113" s="113" t="s">
        <v>441</v>
      </c>
      <c r="N1113" s="132" t="s">
        <v>9159</v>
      </c>
      <c r="O1113" s="44">
        <v>0</v>
      </c>
      <c r="P1113" s="113" t="s">
        <v>5336</v>
      </c>
    </row>
    <row r="1114" spans="1:16" ht="13" customHeight="1" x14ac:dyDescent="0.15">
      <c r="A1114" s="394">
        <v>1113</v>
      </c>
      <c r="B1114" s="395">
        <v>13</v>
      </c>
      <c r="C1114" s="395">
        <v>14</v>
      </c>
      <c r="D1114" s="113" t="s">
        <v>442</v>
      </c>
      <c r="E1114" s="113" t="s">
        <v>7850</v>
      </c>
      <c r="F1114" s="75">
        <v>19</v>
      </c>
      <c r="G1114" s="75">
        <v>38</v>
      </c>
      <c r="H1114" s="75">
        <v>1.2787536009528289</v>
      </c>
      <c r="I1114" s="75">
        <v>1.5797835966168101</v>
      </c>
      <c r="J1114" s="113" t="s">
        <v>1564</v>
      </c>
      <c r="K1114" s="75" t="s">
        <v>1497</v>
      </c>
      <c r="L1114" s="113" t="s">
        <v>440</v>
      </c>
      <c r="M1114" s="113" t="s">
        <v>441</v>
      </c>
      <c r="N1114" s="132" t="s">
        <v>8952</v>
      </c>
      <c r="O1114" s="44">
        <v>0</v>
      </c>
      <c r="P1114" s="113" t="s">
        <v>5336</v>
      </c>
    </row>
    <row r="1115" spans="1:16" ht="13" customHeight="1" x14ac:dyDescent="0.15">
      <c r="A1115" s="394">
        <v>1114</v>
      </c>
      <c r="B1115" s="395">
        <v>13</v>
      </c>
      <c r="C1115" s="395">
        <v>14</v>
      </c>
      <c r="D1115" s="113" t="s">
        <v>442</v>
      </c>
      <c r="E1115" s="113" t="s">
        <v>7316</v>
      </c>
      <c r="F1115" s="75">
        <v>15</v>
      </c>
      <c r="G1115" s="75">
        <v>37.5</v>
      </c>
      <c r="H1115" s="75">
        <v>1.1760912590556813</v>
      </c>
      <c r="I1115" s="75">
        <v>1.5740312677277188</v>
      </c>
      <c r="J1115" s="113" t="s">
        <v>1261</v>
      </c>
      <c r="K1115" s="75" t="s">
        <v>1497</v>
      </c>
      <c r="L1115" s="113" t="s">
        <v>440</v>
      </c>
      <c r="M1115" s="113" t="s">
        <v>441</v>
      </c>
      <c r="N1115" s="132" t="s">
        <v>9081</v>
      </c>
      <c r="O1115" s="44">
        <v>0</v>
      </c>
    </row>
    <row r="1116" spans="1:16" ht="13" customHeight="1" x14ac:dyDescent="0.15">
      <c r="A1116" s="394">
        <v>1115</v>
      </c>
      <c r="B1116" s="395">
        <v>13</v>
      </c>
      <c r="C1116" s="395">
        <v>14</v>
      </c>
      <c r="D1116" s="113" t="s">
        <v>1521</v>
      </c>
      <c r="E1116" s="113" t="s">
        <v>7702</v>
      </c>
      <c r="F1116" s="75">
        <v>27</v>
      </c>
      <c r="G1116" s="75">
        <v>56.07692307692308</v>
      </c>
      <c r="H1116" s="75">
        <v>1.4313637641589874</v>
      </c>
      <c r="I1116" s="75">
        <v>1.7487841760111378</v>
      </c>
      <c r="J1116" s="113" t="s">
        <v>1262</v>
      </c>
      <c r="K1116" s="75" t="s">
        <v>1497</v>
      </c>
      <c r="L1116" s="113" t="s">
        <v>1258</v>
      </c>
      <c r="M1116" s="113" t="s">
        <v>1259</v>
      </c>
      <c r="N1116" s="132" t="s">
        <v>9081</v>
      </c>
      <c r="O1116" s="44">
        <v>0</v>
      </c>
    </row>
    <row r="1117" spans="1:16" ht="13" customHeight="1" x14ac:dyDescent="0.15">
      <c r="A1117" s="394">
        <v>1116</v>
      </c>
      <c r="B1117" s="395">
        <v>13</v>
      </c>
      <c r="C1117" s="395">
        <v>14</v>
      </c>
      <c r="D1117" s="113" t="s">
        <v>1521</v>
      </c>
      <c r="E1117" s="113" t="s">
        <v>7514</v>
      </c>
      <c r="F1117" s="75">
        <v>1450</v>
      </c>
      <c r="G1117" s="75">
        <v>572.3245109321058</v>
      </c>
      <c r="H1117" s="75">
        <v>3.1613680022349748</v>
      </c>
      <c r="I1117" s="75">
        <v>2.7576423458290789</v>
      </c>
      <c r="J1117" s="113" t="s">
        <v>1522</v>
      </c>
      <c r="K1117" s="75" t="s">
        <v>1523</v>
      </c>
      <c r="L1117" s="113" t="s">
        <v>1258</v>
      </c>
      <c r="M1117" s="113" t="s">
        <v>1259</v>
      </c>
      <c r="N1117" s="132" t="s">
        <v>9150</v>
      </c>
      <c r="O1117" s="44">
        <v>0</v>
      </c>
    </row>
    <row r="1118" spans="1:16" ht="13" customHeight="1" x14ac:dyDescent="0.15">
      <c r="A1118" s="394">
        <v>1117</v>
      </c>
      <c r="B1118" s="395">
        <v>13</v>
      </c>
      <c r="C1118" s="395">
        <v>14</v>
      </c>
      <c r="D1118" s="113" t="s">
        <v>3082</v>
      </c>
      <c r="E1118" s="113" t="s">
        <v>7263</v>
      </c>
      <c r="F1118" s="75">
        <v>841</v>
      </c>
      <c r="G1118" s="75">
        <v>509.0263157894737</v>
      </c>
      <c r="H1118" s="75">
        <v>2.9247959957979122</v>
      </c>
      <c r="I1118" s="75">
        <v>2.7067402351986951</v>
      </c>
      <c r="J1118" s="113" t="s">
        <v>1414</v>
      </c>
      <c r="K1118" s="75" t="s">
        <v>1523</v>
      </c>
      <c r="L1118" s="113" t="s">
        <v>443</v>
      </c>
      <c r="M1118" s="113" t="s">
        <v>486</v>
      </c>
      <c r="N1118" s="132" t="s">
        <v>9046</v>
      </c>
      <c r="O1118" s="44">
        <v>0</v>
      </c>
    </row>
    <row r="1119" spans="1:16" ht="13" customHeight="1" x14ac:dyDescent="0.15">
      <c r="A1119" s="394">
        <v>1118</v>
      </c>
      <c r="B1119" s="395">
        <v>13</v>
      </c>
      <c r="C1119" s="395">
        <v>14</v>
      </c>
      <c r="D1119" s="113" t="s">
        <v>3082</v>
      </c>
      <c r="E1119" s="113" t="s">
        <v>1277</v>
      </c>
      <c r="F1119" s="75">
        <v>2252</v>
      </c>
      <c r="G1119" s="75">
        <v>1696.7123287671234</v>
      </c>
      <c r="H1119" s="75">
        <v>3.3525683861793087</v>
      </c>
      <c r="I1119" s="75">
        <v>3.2296082155530965</v>
      </c>
      <c r="J1119" s="113" t="s">
        <v>1363</v>
      </c>
      <c r="K1119" s="75" t="s">
        <v>1523</v>
      </c>
      <c r="L1119" s="113" t="s">
        <v>443</v>
      </c>
      <c r="M1119" s="113" t="s">
        <v>487</v>
      </c>
      <c r="N1119" s="132" t="s">
        <v>488</v>
      </c>
      <c r="O1119" s="44">
        <v>0</v>
      </c>
    </row>
    <row r="1120" spans="1:16" ht="13" customHeight="1" x14ac:dyDescent="0.15">
      <c r="A1120" s="394">
        <v>1119</v>
      </c>
      <c r="B1120" s="395">
        <v>13</v>
      </c>
      <c r="C1120" s="395">
        <v>14</v>
      </c>
      <c r="D1120" s="113" t="s">
        <v>3082</v>
      </c>
      <c r="E1120" s="113" t="s">
        <v>7754</v>
      </c>
      <c r="F1120" s="75">
        <v>10</v>
      </c>
      <c r="G1120" s="75">
        <v>5.806451612903226</v>
      </c>
      <c r="H1120" s="75">
        <v>1</v>
      </c>
      <c r="I1120" s="75">
        <v>0.76391081126903337</v>
      </c>
      <c r="J1120" s="113" t="s">
        <v>1322</v>
      </c>
      <c r="K1120" s="75" t="s">
        <v>1523</v>
      </c>
      <c r="L1120" s="113" t="s">
        <v>443</v>
      </c>
      <c r="M1120" s="113" t="s">
        <v>486</v>
      </c>
      <c r="N1120" s="132" t="s">
        <v>8773</v>
      </c>
      <c r="O1120" s="44">
        <v>0</v>
      </c>
      <c r="P1120" s="113" t="s">
        <v>5336</v>
      </c>
    </row>
    <row r="1121" spans="1:16" ht="13" customHeight="1" x14ac:dyDescent="0.15">
      <c r="A1121" s="394">
        <v>1120</v>
      </c>
      <c r="B1121" s="395">
        <v>13</v>
      </c>
      <c r="C1121" s="395">
        <v>14</v>
      </c>
      <c r="D1121" s="113" t="s">
        <v>3082</v>
      </c>
      <c r="E1121" s="113" t="s">
        <v>7988</v>
      </c>
      <c r="F1121" s="75">
        <v>5</v>
      </c>
      <c r="G1121" s="75">
        <v>3.2</v>
      </c>
      <c r="H1121" s="75">
        <v>0.69897000433601886</v>
      </c>
      <c r="I1121" s="75">
        <v>0.50514997831990605</v>
      </c>
      <c r="J1121" s="113" t="s">
        <v>1501</v>
      </c>
      <c r="K1121" s="75" t="s">
        <v>1523</v>
      </c>
      <c r="L1121" s="113" t="s">
        <v>443</v>
      </c>
      <c r="M1121" s="113" t="s">
        <v>486</v>
      </c>
      <c r="N1121" s="132" t="s">
        <v>8823</v>
      </c>
      <c r="O1121" s="44">
        <v>2</v>
      </c>
      <c r="P1121" s="113" t="s">
        <v>5336</v>
      </c>
    </row>
    <row r="1122" spans="1:16" ht="13" customHeight="1" x14ac:dyDescent="0.15">
      <c r="A1122" s="394">
        <v>1121</v>
      </c>
      <c r="B1122" s="395">
        <v>13</v>
      </c>
      <c r="C1122" s="395">
        <v>14</v>
      </c>
      <c r="D1122" s="113" t="s">
        <v>453</v>
      </c>
      <c r="E1122" s="113" t="s">
        <v>7988</v>
      </c>
      <c r="F1122" s="75">
        <v>10</v>
      </c>
      <c r="G1122" s="75">
        <v>4.8275862068965516</v>
      </c>
      <c r="H1122" s="75">
        <v>1</v>
      </c>
      <c r="I1122" s="75">
        <v>0.68373003777928187</v>
      </c>
      <c r="J1122" s="113" t="s">
        <v>1380</v>
      </c>
      <c r="K1122" s="75" t="s">
        <v>1523</v>
      </c>
      <c r="L1122" s="113" t="s">
        <v>454</v>
      </c>
      <c r="M1122" s="113" t="s">
        <v>455</v>
      </c>
      <c r="N1122" s="132" t="s">
        <v>8823</v>
      </c>
      <c r="O1122" s="44">
        <v>2</v>
      </c>
      <c r="P1122" s="113" t="s">
        <v>5336</v>
      </c>
    </row>
    <row r="1123" spans="1:16" ht="13" customHeight="1" x14ac:dyDescent="0.15">
      <c r="A1123" s="394">
        <v>1122</v>
      </c>
      <c r="B1123" s="395">
        <v>13</v>
      </c>
      <c r="C1123" s="395">
        <v>14</v>
      </c>
      <c r="D1123" s="113" t="s">
        <v>453</v>
      </c>
      <c r="E1123" s="113" t="s">
        <v>7849</v>
      </c>
      <c r="F1123" s="75">
        <v>7</v>
      </c>
      <c r="G1123" s="75">
        <v>20.066666666666666</v>
      </c>
      <c r="H1123" s="75">
        <v>0.84509804001425681</v>
      </c>
      <c r="I1123" s="75">
        <v>1.3024752365381622</v>
      </c>
      <c r="J1123" s="113" t="s">
        <v>1296</v>
      </c>
      <c r="K1123" s="75" t="s">
        <v>1523</v>
      </c>
      <c r="L1123" s="113" t="s">
        <v>454</v>
      </c>
      <c r="M1123" s="113" t="s">
        <v>455</v>
      </c>
      <c r="N1123" s="132" t="s">
        <v>9014</v>
      </c>
      <c r="O1123" s="44">
        <v>2</v>
      </c>
      <c r="P1123" s="113" t="s">
        <v>5336</v>
      </c>
    </row>
    <row r="1124" spans="1:16" ht="13" customHeight="1" x14ac:dyDescent="0.15">
      <c r="A1124" s="394">
        <v>1123</v>
      </c>
      <c r="B1124" s="395">
        <v>13</v>
      </c>
      <c r="C1124" s="395">
        <v>14</v>
      </c>
      <c r="D1124" s="113" t="s">
        <v>453</v>
      </c>
      <c r="E1124" s="113" t="s">
        <v>7303</v>
      </c>
      <c r="F1124" s="75">
        <v>400</v>
      </c>
      <c r="G1124" s="75">
        <v>131.29770992366412</v>
      </c>
      <c r="H1124" s="75">
        <v>2.6020599913279625</v>
      </c>
      <c r="I1124" s="75">
        <v>2.1182571512517847</v>
      </c>
      <c r="J1124" s="113" t="s">
        <v>1222</v>
      </c>
      <c r="K1124" s="75" t="s">
        <v>1523</v>
      </c>
      <c r="L1124" s="113" t="s">
        <v>454</v>
      </c>
      <c r="M1124" s="113" t="s">
        <v>455</v>
      </c>
      <c r="N1124" s="132" t="s">
        <v>8536</v>
      </c>
      <c r="O1124" s="44">
        <v>4</v>
      </c>
    </row>
    <row r="1125" spans="1:16" ht="13" customHeight="1" x14ac:dyDescent="0.15">
      <c r="A1125" s="394">
        <v>1124</v>
      </c>
      <c r="B1125" s="395">
        <v>13</v>
      </c>
      <c r="C1125" s="395">
        <v>14</v>
      </c>
      <c r="D1125" s="113" t="s">
        <v>2831</v>
      </c>
      <c r="E1125" s="113" t="s">
        <v>7303</v>
      </c>
      <c r="F1125" s="75">
        <v>340</v>
      </c>
      <c r="G1125" s="75">
        <v>447.34353268428362</v>
      </c>
      <c r="H1125" s="75">
        <v>2.5314789170422549</v>
      </c>
      <c r="I1125" s="75">
        <v>2.6506411630611653</v>
      </c>
      <c r="J1125" s="113" t="s">
        <v>1522</v>
      </c>
      <c r="K1125" s="75" t="s">
        <v>1523</v>
      </c>
      <c r="L1125" s="113" t="s">
        <v>257</v>
      </c>
      <c r="M1125" s="113" t="s">
        <v>258</v>
      </c>
      <c r="N1125" s="132" t="s">
        <v>8536</v>
      </c>
      <c r="O1125" s="44">
        <v>4</v>
      </c>
    </row>
    <row r="1126" spans="1:16" ht="13" customHeight="1" x14ac:dyDescent="0.15">
      <c r="A1126" s="394">
        <v>1125</v>
      </c>
      <c r="B1126" s="395">
        <v>13</v>
      </c>
      <c r="C1126" s="395">
        <v>14</v>
      </c>
      <c r="D1126" s="113" t="s">
        <v>2831</v>
      </c>
      <c r="E1126" s="113" t="s">
        <v>1317</v>
      </c>
      <c r="F1126" s="75">
        <v>2146</v>
      </c>
      <c r="G1126" s="75">
        <v>1566</v>
      </c>
      <c r="H1126" s="75">
        <v>3.3316297176299323</v>
      </c>
      <c r="I1126" s="75">
        <v>3.1947917577219247</v>
      </c>
      <c r="J1126" s="113" t="s">
        <v>1318</v>
      </c>
      <c r="K1126" s="75"/>
      <c r="L1126" s="113" t="s">
        <v>456</v>
      </c>
      <c r="M1126" s="113" t="s">
        <v>457</v>
      </c>
      <c r="N1126" s="132" t="s">
        <v>458</v>
      </c>
      <c r="O1126" s="44">
        <v>0</v>
      </c>
    </row>
    <row r="1127" spans="1:16" ht="13" customHeight="1" x14ac:dyDescent="0.15">
      <c r="A1127" s="394">
        <v>1126</v>
      </c>
      <c r="B1127" s="395">
        <v>13</v>
      </c>
      <c r="C1127" s="395">
        <v>14</v>
      </c>
      <c r="D1127" s="113" t="s">
        <v>2831</v>
      </c>
      <c r="E1127" s="113" t="s">
        <v>7874</v>
      </c>
      <c r="F1127" s="75">
        <v>1630</v>
      </c>
      <c r="G1127" s="75">
        <v>982.79411764705878</v>
      </c>
      <c r="H1127" s="75">
        <v>3.2121876044039577</v>
      </c>
      <c r="I1127" s="75">
        <v>2.992462548417457</v>
      </c>
      <c r="J1127" s="113" t="s">
        <v>1276</v>
      </c>
      <c r="K1127" s="75"/>
      <c r="L1127" s="113" t="s">
        <v>257</v>
      </c>
      <c r="M1127" s="113" t="s">
        <v>459</v>
      </c>
      <c r="N1127" s="132" t="s">
        <v>8513</v>
      </c>
      <c r="O1127" s="44">
        <v>0</v>
      </c>
    </row>
    <row r="1128" spans="1:16" ht="13" customHeight="1" x14ac:dyDescent="0.15">
      <c r="A1128" s="394">
        <v>1127</v>
      </c>
      <c r="B1128" s="395">
        <v>13</v>
      </c>
      <c r="C1128" s="395">
        <v>14</v>
      </c>
      <c r="D1128" s="113" t="s">
        <v>380</v>
      </c>
      <c r="E1128" s="113" t="s">
        <v>7944</v>
      </c>
      <c r="F1128" s="75">
        <v>15</v>
      </c>
      <c r="G1128" s="75">
        <v>1.7242765273311897</v>
      </c>
      <c r="H1128" s="75">
        <v>1.1760912590556813</v>
      </c>
      <c r="I1128" s="75">
        <v>0.23660691616594318</v>
      </c>
      <c r="J1128" s="113" t="s">
        <v>1563</v>
      </c>
      <c r="K1128" s="75"/>
      <c r="L1128" s="113" t="s">
        <v>381</v>
      </c>
      <c r="M1128" s="113" t="s">
        <v>382</v>
      </c>
      <c r="N1128" s="132" t="s">
        <v>8850</v>
      </c>
      <c r="O1128" s="44">
        <v>0</v>
      </c>
      <c r="P1128" s="113" t="s">
        <v>5336</v>
      </c>
    </row>
    <row r="1129" spans="1:16" ht="13" customHeight="1" x14ac:dyDescent="0.15">
      <c r="A1129" s="394">
        <v>1128</v>
      </c>
      <c r="B1129" s="395">
        <v>13</v>
      </c>
      <c r="C1129" s="395" t="s">
        <v>2942</v>
      </c>
      <c r="D1129" s="113" t="s">
        <v>1405</v>
      </c>
      <c r="E1129" s="113" t="s">
        <v>7617</v>
      </c>
      <c r="F1129" s="75">
        <v>571</v>
      </c>
      <c r="G1129" s="75">
        <v>215.15942028985506</v>
      </c>
      <c r="H1129" s="75">
        <v>2.7566361082458481</v>
      </c>
      <c r="I1129" s="75">
        <v>2.3327603654794107</v>
      </c>
      <c r="J1129" s="113" t="s">
        <v>1504</v>
      </c>
      <c r="K1129" s="75" t="s">
        <v>1412</v>
      </c>
      <c r="L1129" s="113" t="s">
        <v>272</v>
      </c>
      <c r="M1129" s="113" t="s">
        <v>273</v>
      </c>
      <c r="N1129" s="132" t="s">
        <v>8992</v>
      </c>
      <c r="O1129" s="44">
        <v>4</v>
      </c>
    </row>
    <row r="1130" spans="1:16" ht="13" customHeight="1" x14ac:dyDescent="0.15">
      <c r="A1130" s="394">
        <v>1129</v>
      </c>
      <c r="B1130" s="395">
        <v>13</v>
      </c>
      <c r="C1130" s="395" t="s">
        <v>2942</v>
      </c>
      <c r="D1130" s="113" t="s">
        <v>1405</v>
      </c>
      <c r="E1130" s="113" t="s">
        <v>7617</v>
      </c>
      <c r="F1130" s="75">
        <v>1386</v>
      </c>
      <c r="G1130" s="75">
        <v>967.58490566037744</v>
      </c>
      <c r="H1130" s="75">
        <v>3.1417632302757879</v>
      </c>
      <c r="I1130" s="75">
        <v>2.9856890847419941</v>
      </c>
      <c r="J1130" s="113" t="s">
        <v>1505</v>
      </c>
      <c r="K1130" s="75" t="s">
        <v>1412</v>
      </c>
      <c r="L1130" s="113" t="s">
        <v>272</v>
      </c>
      <c r="M1130" s="113" t="s">
        <v>1383</v>
      </c>
      <c r="N1130" s="132" t="s">
        <v>8992</v>
      </c>
      <c r="O1130" s="44">
        <v>4</v>
      </c>
    </row>
    <row r="1131" spans="1:16" ht="13" customHeight="1" x14ac:dyDescent="0.15">
      <c r="A1131" s="394">
        <v>1130</v>
      </c>
      <c r="B1131" s="395">
        <v>13</v>
      </c>
      <c r="C1131" s="395" t="s">
        <v>2942</v>
      </c>
      <c r="D1131" s="113" t="s">
        <v>1405</v>
      </c>
      <c r="E1131" s="113" t="s">
        <v>7617</v>
      </c>
      <c r="F1131" s="75">
        <v>4425</v>
      </c>
      <c r="G1131" s="75">
        <v>2706.3616071428573</v>
      </c>
      <c r="H1131" s="75">
        <v>3.6459132750338443</v>
      </c>
      <c r="I1131" s="75">
        <v>3.4323858238560883</v>
      </c>
      <c r="J1131" s="113" t="s">
        <v>1382</v>
      </c>
      <c r="K1131" s="75" t="s">
        <v>1412</v>
      </c>
      <c r="L1131" s="113" t="s">
        <v>272</v>
      </c>
      <c r="M1131" s="113" t="s">
        <v>273</v>
      </c>
      <c r="N1131" s="132" t="s">
        <v>8992</v>
      </c>
      <c r="O1131" s="44">
        <v>4</v>
      </c>
    </row>
    <row r="1132" spans="1:16" ht="13" customHeight="1" x14ac:dyDescent="0.15">
      <c r="A1132" s="394">
        <v>1131</v>
      </c>
      <c r="B1132" s="395">
        <v>13</v>
      </c>
      <c r="C1132" s="395" t="s">
        <v>2942</v>
      </c>
      <c r="D1132" s="113" t="s">
        <v>1405</v>
      </c>
      <c r="E1132" s="113" t="s">
        <v>7617</v>
      </c>
      <c r="F1132" s="75">
        <v>4445</v>
      </c>
      <c r="G1132" s="75">
        <v>4608.119266055046</v>
      </c>
      <c r="H1132" s="75">
        <v>3.6478717653062325</v>
      </c>
      <c r="I1132" s="75">
        <v>3.6635237108490286</v>
      </c>
      <c r="J1132" s="113" t="s">
        <v>1382</v>
      </c>
      <c r="K1132" s="75" t="s">
        <v>1412</v>
      </c>
      <c r="L1132" s="113" t="s">
        <v>272</v>
      </c>
      <c r="M1132" s="113" t="s">
        <v>273</v>
      </c>
      <c r="N1132" s="132" t="s">
        <v>8992</v>
      </c>
      <c r="O1132" s="44">
        <v>4</v>
      </c>
    </row>
    <row r="1133" spans="1:16" ht="13" customHeight="1" x14ac:dyDescent="0.15">
      <c r="A1133" s="394">
        <v>1132</v>
      </c>
      <c r="B1133" s="395">
        <v>13</v>
      </c>
      <c r="C1133" s="395" t="s">
        <v>2942</v>
      </c>
      <c r="D1133" s="113" t="s">
        <v>5285</v>
      </c>
      <c r="E1133" s="113" t="s">
        <v>1303</v>
      </c>
      <c r="F1133" s="75">
        <v>15000</v>
      </c>
      <c r="G1133" s="75">
        <v>2190</v>
      </c>
      <c r="H1133" s="75">
        <v>4.1760912589999997</v>
      </c>
      <c r="I1133" s="75">
        <v>3.3404441149999999</v>
      </c>
      <c r="J1133" s="113" t="s">
        <v>1304</v>
      </c>
      <c r="K1133" s="113" t="s">
        <v>5285</v>
      </c>
      <c r="L1133" s="113" t="s">
        <v>274</v>
      </c>
      <c r="M1133" s="113" t="s">
        <v>275</v>
      </c>
      <c r="N1133" s="113" t="s">
        <v>1302</v>
      </c>
      <c r="O1133" s="44">
        <v>0</v>
      </c>
      <c r="P1133" s="113" t="s">
        <v>1264</v>
      </c>
    </row>
    <row r="1134" spans="1:16" ht="13" customHeight="1" x14ac:dyDescent="0.15">
      <c r="A1134" s="394">
        <v>1133</v>
      </c>
      <c r="B1134" s="395">
        <v>13</v>
      </c>
      <c r="C1134" s="395" t="s">
        <v>2942</v>
      </c>
      <c r="D1134" s="113" t="s">
        <v>1405</v>
      </c>
      <c r="E1134" s="113" t="s">
        <v>7166</v>
      </c>
      <c r="F1134" s="75">
        <v>4</v>
      </c>
      <c r="G1134" s="75">
        <v>5.1764705882352944</v>
      </c>
      <c r="H1134" s="75">
        <v>0.6020599913279624</v>
      </c>
      <c r="I1134" s="75">
        <v>0.71403375077189468</v>
      </c>
      <c r="J1134" s="113" t="s">
        <v>1265</v>
      </c>
      <c r="K1134" s="75" t="s">
        <v>1497</v>
      </c>
      <c r="L1134" s="113" t="s">
        <v>1339</v>
      </c>
      <c r="M1134" s="113" t="s">
        <v>1450</v>
      </c>
      <c r="N1134" s="132" t="s">
        <v>8976</v>
      </c>
      <c r="O1134" s="44">
        <v>2</v>
      </c>
      <c r="P1134" s="113" t="s">
        <v>5336</v>
      </c>
    </row>
    <row r="1135" spans="1:16" ht="13" customHeight="1" x14ac:dyDescent="0.15">
      <c r="A1135" s="394">
        <v>1134</v>
      </c>
      <c r="B1135" s="395">
        <v>13</v>
      </c>
      <c r="C1135" s="395" t="s">
        <v>2942</v>
      </c>
      <c r="D1135" s="113" t="s">
        <v>1405</v>
      </c>
      <c r="E1135" s="113" t="s">
        <v>7166</v>
      </c>
      <c r="F1135" s="75">
        <v>4</v>
      </c>
      <c r="G1135" s="75">
        <v>3.2</v>
      </c>
      <c r="H1135" s="75">
        <v>0.6020599913279624</v>
      </c>
      <c r="I1135" s="75">
        <v>0.50514997831990605</v>
      </c>
      <c r="J1135" s="113" t="s">
        <v>1449</v>
      </c>
      <c r="K1135" s="75" t="s">
        <v>1497</v>
      </c>
      <c r="L1135" s="113" t="s">
        <v>1339</v>
      </c>
      <c r="M1135" s="113" t="s">
        <v>1450</v>
      </c>
      <c r="N1135" s="132" t="s">
        <v>8976</v>
      </c>
      <c r="O1135" s="44">
        <v>2</v>
      </c>
      <c r="P1135" s="113" t="s">
        <v>5336</v>
      </c>
    </row>
    <row r="1136" spans="1:16" ht="13" customHeight="1" x14ac:dyDescent="0.15">
      <c r="A1136" s="394">
        <v>1135</v>
      </c>
      <c r="B1136" s="395">
        <v>13</v>
      </c>
      <c r="C1136" s="395" t="s">
        <v>2942</v>
      </c>
      <c r="D1136" s="113" t="s">
        <v>1405</v>
      </c>
      <c r="E1136" s="113" t="s">
        <v>7544</v>
      </c>
      <c r="F1136" s="75">
        <v>2900</v>
      </c>
      <c r="G1136" s="75">
        <v>1508.9430894308941</v>
      </c>
      <c r="H1136" s="75">
        <v>3.4623979978989561</v>
      </c>
      <c r="I1136" s="75">
        <v>3.1786728604434451</v>
      </c>
      <c r="J1136" s="113" t="s">
        <v>1321</v>
      </c>
      <c r="K1136" s="75" t="s">
        <v>1400</v>
      </c>
      <c r="L1136" s="113" t="s">
        <v>1353</v>
      </c>
      <c r="M1136" s="113" t="s">
        <v>1320</v>
      </c>
      <c r="N1136" s="132" t="s">
        <v>8810</v>
      </c>
      <c r="O1136" s="44">
        <v>0</v>
      </c>
      <c r="P1136" s="113" t="s">
        <v>5336</v>
      </c>
    </row>
    <row r="1137" spans="1:16" ht="13" customHeight="1" x14ac:dyDescent="0.15">
      <c r="A1137" s="394">
        <v>1136</v>
      </c>
      <c r="B1137" s="395">
        <v>13</v>
      </c>
      <c r="C1137" s="395" t="s">
        <v>2942</v>
      </c>
      <c r="D1137" s="113" t="s">
        <v>1405</v>
      </c>
      <c r="E1137" s="113" t="s">
        <v>7378</v>
      </c>
      <c r="F1137" s="75">
        <v>1500</v>
      </c>
      <c r="G1137" s="75">
        <v>804.27631578947376</v>
      </c>
      <c r="H1137" s="75">
        <v>3.1760912590556813</v>
      </c>
      <c r="I1137" s="75">
        <v>2.9054052798508851</v>
      </c>
      <c r="J1137" s="113" t="s">
        <v>1319</v>
      </c>
      <c r="K1137" s="75" t="s">
        <v>1412</v>
      </c>
      <c r="L1137" s="113" t="s">
        <v>276</v>
      </c>
      <c r="M1137" s="113" t="s">
        <v>277</v>
      </c>
      <c r="N1137" s="132" t="s">
        <v>8703</v>
      </c>
      <c r="O1137" s="44">
        <v>0</v>
      </c>
      <c r="P1137" s="113" t="s">
        <v>5336</v>
      </c>
    </row>
    <row r="1138" spans="1:16" ht="13" customHeight="1" x14ac:dyDescent="0.15">
      <c r="A1138" s="394">
        <v>1137</v>
      </c>
      <c r="B1138" s="395">
        <v>13</v>
      </c>
      <c r="C1138" s="395" t="s">
        <v>2942</v>
      </c>
      <c r="D1138" s="113" t="s">
        <v>1405</v>
      </c>
      <c r="E1138" s="113" t="s">
        <v>7654</v>
      </c>
      <c r="F1138" s="75">
        <v>133</v>
      </c>
      <c r="G1138" s="75">
        <v>248.72346983707618</v>
      </c>
      <c r="H1138" s="75">
        <v>2.1238516409670858</v>
      </c>
      <c r="I1138" s="75">
        <v>2.3957167677380302</v>
      </c>
      <c r="J1138" s="113" t="s">
        <v>1352</v>
      </c>
      <c r="K1138" s="75"/>
      <c r="L1138" s="113" t="s">
        <v>1353</v>
      </c>
      <c r="M1138" s="113" t="s">
        <v>1320</v>
      </c>
      <c r="N1138" s="132" t="s">
        <v>9154</v>
      </c>
      <c r="O1138" s="44">
        <v>0</v>
      </c>
    </row>
    <row r="1139" spans="1:16" ht="13" customHeight="1" x14ac:dyDescent="0.15">
      <c r="A1139" s="394">
        <v>1138</v>
      </c>
      <c r="B1139" s="395">
        <v>13</v>
      </c>
      <c r="C1139" s="395" t="s">
        <v>2942</v>
      </c>
      <c r="D1139" s="113" t="s">
        <v>1405</v>
      </c>
      <c r="E1139" s="113" t="s">
        <v>1407</v>
      </c>
      <c r="F1139" s="75">
        <v>222</v>
      </c>
      <c r="G1139" s="75">
        <v>291.77142857142854</v>
      </c>
      <c r="H1139" s="75">
        <v>2.3463529744506388</v>
      </c>
      <c r="I1139" s="75">
        <v>2.465042761781937</v>
      </c>
      <c r="J1139" s="113" t="s">
        <v>1408</v>
      </c>
      <c r="K1139" s="75"/>
      <c r="L1139" s="113" t="s">
        <v>1353</v>
      </c>
      <c r="M1139" s="113" t="s">
        <v>1320</v>
      </c>
      <c r="N1139" s="132" t="s">
        <v>9077</v>
      </c>
      <c r="O1139" s="44">
        <v>0</v>
      </c>
      <c r="P1139" s="113" t="s">
        <v>5336</v>
      </c>
    </row>
    <row r="1140" spans="1:16" ht="13" customHeight="1" x14ac:dyDescent="0.15">
      <c r="A1140" s="394">
        <v>1139</v>
      </c>
      <c r="B1140" s="395">
        <v>13</v>
      </c>
      <c r="C1140" s="395">
        <v>15</v>
      </c>
      <c r="D1140" s="113" t="s">
        <v>1405</v>
      </c>
      <c r="E1140" s="113" t="s">
        <v>7809</v>
      </c>
      <c r="F1140" s="75">
        <v>150</v>
      </c>
      <c r="G1140" s="75">
        <v>378.65853658536588</v>
      </c>
      <c r="H1140" s="75">
        <v>2.1760912590556813</v>
      </c>
      <c r="I1140" s="75">
        <v>2.5782477521288825</v>
      </c>
      <c r="J1140" s="113" t="s">
        <v>1432</v>
      </c>
      <c r="K1140" s="75" t="s">
        <v>1400</v>
      </c>
      <c r="L1140" s="113" t="s">
        <v>1425</v>
      </c>
      <c r="M1140" s="113" t="s">
        <v>1386</v>
      </c>
      <c r="N1140" s="132" t="s">
        <v>8611</v>
      </c>
      <c r="O1140" s="44">
        <v>2</v>
      </c>
      <c r="P1140" s="113" t="s">
        <v>5336</v>
      </c>
    </row>
    <row r="1141" spans="1:16" ht="13" customHeight="1" x14ac:dyDescent="0.15">
      <c r="A1141" s="394">
        <v>1140</v>
      </c>
      <c r="B1141" s="395">
        <v>13</v>
      </c>
      <c r="C1141" s="395">
        <v>15</v>
      </c>
      <c r="D1141" s="113" t="s">
        <v>3082</v>
      </c>
      <c r="E1141" s="113" t="s">
        <v>7420</v>
      </c>
      <c r="F1141" s="75">
        <v>90</v>
      </c>
      <c r="G1141" s="75">
        <v>38.675675675675677</v>
      </c>
      <c r="H1141" s="75">
        <v>1.954242509439325</v>
      </c>
      <c r="I1141" s="75">
        <v>1.5874379096927813</v>
      </c>
      <c r="J1141" s="113" t="s">
        <v>1330</v>
      </c>
      <c r="K1141" s="75" t="s">
        <v>1400</v>
      </c>
      <c r="L1141" s="113" t="s">
        <v>278</v>
      </c>
      <c r="M1141" s="113" t="s">
        <v>449</v>
      </c>
      <c r="N1141" s="132" t="s">
        <v>375</v>
      </c>
      <c r="O1141" s="44">
        <v>11</v>
      </c>
      <c r="P1141" s="113" t="s">
        <v>5336</v>
      </c>
    </row>
    <row r="1142" spans="1:16" ht="13" customHeight="1" x14ac:dyDescent="0.15">
      <c r="A1142" s="394">
        <v>1141</v>
      </c>
      <c r="B1142" s="395">
        <v>13</v>
      </c>
      <c r="C1142" s="395">
        <v>15</v>
      </c>
      <c r="D1142" s="113" t="s">
        <v>3082</v>
      </c>
      <c r="E1142" s="113" t="s">
        <v>7420</v>
      </c>
      <c r="F1142" s="75">
        <v>43</v>
      </c>
      <c r="G1142" s="75">
        <v>33.261324041811847</v>
      </c>
      <c r="H1142" s="75">
        <v>1.6334684555795864</v>
      </c>
      <c r="I1142" s="75">
        <v>1.5219395332962329</v>
      </c>
      <c r="J1142" s="113" t="s">
        <v>1278</v>
      </c>
      <c r="K1142" s="75" t="s">
        <v>1400</v>
      </c>
      <c r="L1142" s="113" t="s">
        <v>278</v>
      </c>
      <c r="M1142" s="113" t="s">
        <v>449</v>
      </c>
      <c r="N1142" s="132" t="s">
        <v>8611</v>
      </c>
      <c r="O1142" s="44">
        <v>11</v>
      </c>
      <c r="P1142" s="113" t="s">
        <v>5336</v>
      </c>
    </row>
    <row r="1143" spans="1:16" ht="13" customHeight="1" x14ac:dyDescent="0.15">
      <c r="A1143" s="394">
        <v>1142</v>
      </c>
      <c r="B1143" s="395">
        <v>13</v>
      </c>
      <c r="C1143" s="395">
        <v>15</v>
      </c>
      <c r="D1143" s="113" t="s">
        <v>5285</v>
      </c>
      <c r="E1143" s="113" t="s">
        <v>1385</v>
      </c>
      <c r="F1143" s="75">
        <v>1.23</v>
      </c>
      <c r="G1143" s="75">
        <v>2.379435</v>
      </c>
      <c r="H1143" s="75">
        <v>8.9905110999999996E-2</v>
      </c>
      <c r="I1143" s="75">
        <v>0.37647384499999997</v>
      </c>
      <c r="J1143" s="113" t="s">
        <v>1403</v>
      </c>
      <c r="K1143" s="113" t="s">
        <v>5285</v>
      </c>
      <c r="L1143" s="113" t="s">
        <v>376</v>
      </c>
      <c r="M1143" s="113" t="s">
        <v>164</v>
      </c>
      <c r="N1143" s="113" t="s">
        <v>1384</v>
      </c>
      <c r="O1143" s="44">
        <v>0</v>
      </c>
      <c r="P1143" s="113" t="s">
        <v>1299</v>
      </c>
    </row>
    <row r="1144" spans="1:16" ht="13" customHeight="1" x14ac:dyDescent="0.15">
      <c r="A1144" s="394">
        <v>1143</v>
      </c>
      <c r="B1144" s="395">
        <v>13</v>
      </c>
      <c r="C1144" s="395">
        <v>15</v>
      </c>
      <c r="D1144" s="113" t="s">
        <v>5285</v>
      </c>
      <c r="E1144" s="113" t="s">
        <v>1300</v>
      </c>
      <c r="F1144" s="75">
        <v>0.53800000000000003</v>
      </c>
      <c r="G1144" s="75">
        <v>1.3942270000000001</v>
      </c>
      <c r="H1144" s="75">
        <v>-0.26921772399999999</v>
      </c>
      <c r="I1144" s="75">
        <v>0.14433348900000001</v>
      </c>
      <c r="J1144" s="113" t="s">
        <v>1403</v>
      </c>
      <c r="K1144" s="113" t="s">
        <v>5285</v>
      </c>
      <c r="L1144" s="113" t="s">
        <v>376</v>
      </c>
      <c r="M1144" s="113" t="s">
        <v>164</v>
      </c>
      <c r="N1144" s="113" t="s">
        <v>1384</v>
      </c>
      <c r="O1144" s="44">
        <v>0</v>
      </c>
      <c r="P1144" s="113" t="s">
        <v>165</v>
      </c>
    </row>
    <row r="1145" spans="1:16" ht="13" customHeight="1" x14ac:dyDescent="0.15">
      <c r="A1145" s="394">
        <v>1144</v>
      </c>
      <c r="B1145" s="395">
        <v>13</v>
      </c>
      <c r="C1145" s="395">
        <v>15</v>
      </c>
      <c r="D1145" s="113" t="s">
        <v>442</v>
      </c>
      <c r="E1145" s="113" t="s">
        <v>7940</v>
      </c>
      <c r="F1145" s="75">
        <v>830</v>
      </c>
      <c r="G1145" s="75">
        <v>540.46511627906978</v>
      </c>
      <c r="H1145" s="75">
        <v>2.9190780923760737</v>
      </c>
      <c r="I1145" s="75">
        <v>2.7327676681387065</v>
      </c>
      <c r="J1145" s="113" t="s">
        <v>1424</v>
      </c>
      <c r="K1145" s="75" t="s">
        <v>1412</v>
      </c>
      <c r="L1145" s="113" t="s">
        <v>376</v>
      </c>
      <c r="M1145" s="113" t="s">
        <v>166</v>
      </c>
      <c r="N1145" s="132" t="s">
        <v>167</v>
      </c>
      <c r="O1145" s="44">
        <v>2</v>
      </c>
    </row>
    <row r="1146" spans="1:16" ht="13" customHeight="1" x14ac:dyDescent="0.15">
      <c r="A1146" s="394">
        <v>1145</v>
      </c>
      <c r="B1146" s="395">
        <v>13</v>
      </c>
      <c r="C1146" s="395">
        <v>15</v>
      </c>
      <c r="D1146" s="113" t="s">
        <v>442</v>
      </c>
      <c r="E1146" s="113" t="s">
        <v>7940</v>
      </c>
      <c r="F1146" s="75">
        <v>291</v>
      </c>
      <c r="G1146" s="75">
        <v>212.14510489510491</v>
      </c>
      <c r="H1146" s="75">
        <v>2.4638929889859074</v>
      </c>
      <c r="I1146" s="75">
        <v>2.3266330151666406</v>
      </c>
      <c r="J1146" s="113" t="s">
        <v>1562</v>
      </c>
      <c r="K1146" s="75" t="s">
        <v>1412</v>
      </c>
      <c r="L1146" s="113" t="s">
        <v>376</v>
      </c>
      <c r="M1146" s="113" t="s">
        <v>166</v>
      </c>
      <c r="N1146" s="132" t="s">
        <v>8798</v>
      </c>
      <c r="O1146" s="44">
        <v>2</v>
      </c>
    </row>
    <row r="1147" spans="1:16" ht="13" customHeight="1" x14ac:dyDescent="0.15">
      <c r="A1147" s="394">
        <v>1146</v>
      </c>
      <c r="B1147" s="395">
        <v>13</v>
      </c>
      <c r="C1147" s="395">
        <v>15</v>
      </c>
      <c r="D1147" s="113" t="s">
        <v>442</v>
      </c>
      <c r="E1147" s="113" t="s">
        <v>7572</v>
      </c>
      <c r="F1147" s="75">
        <v>2923</v>
      </c>
      <c r="G1147" s="75">
        <v>1976.6560559006207</v>
      </c>
      <c r="H1147" s="75">
        <v>3.4658288153574364</v>
      </c>
      <c r="I1147" s="75">
        <v>3.2959311073413065</v>
      </c>
      <c r="J1147" s="113" t="s">
        <v>1315</v>
      </c>
      <c r="K1147" s="75" t="s">
        <v>1412</v>
      </c>
      <c r="L1147" s="113" t="s">
        <v>376</v>
      </c>
      <c r="M1147" s="113" t="s">
        <v>73</v>
      </c>
      <c r="N1147" s="132" t="s">
        <v>8577</v>
      </c>
      <c r="O1147" s="44">
        <v>2</v>
      </c>
      <c r="P1147" s="113" t="s">
        <v>5336</v>
      </c>
    </row>
    <row r="1148" spans="1:16" ht="13" customHeight="1" x14ac:dyDescent="0.15">
      <c r="A1148" s="394">
        <v>1147</v>
      </c>
      <c r="B1148" s="395">
        <v>13</v>
      </c>
      <c r="C1148" s="395">
        <v>15</v>
      </c>
      <c r="D1148" s="113" t="s">
        <v>442</v>
      </c>
      <c r="E1148" s="113" t="s">
        <v>7572</v>
      </c>
      <c r="F1148" s="75">
        <v>2217</v>
      </c>
      <c r="G1148" s="75">
        <v>1696.2811387900356</v>
      </c>
      <c r="H1148" s="75">
        <v>3.3457656931144881</v>
      </c>
      <c r="I1148" s="75">
        <v>3.2294978331250137</v>
      </c>
      <c r="J1148" s="113" t="s">
        <v>1315</v>
      </c>
      <c r="K1148" s="75" t="s">
        <v>1412</v>
      </c>
      <c r="L1148" s="113" t="s">
        <v>376</v>
      </c>
      <c r="M1148" s="113" t="s">
        <v>73</v>
      </c>
      <c r="N1148" s="132" t="s">
        <v>8577</v>
      </c>
      <c r="O1148" s="44">
        <v>2</v>
      </c>
      <c r="P1148" s="113" t="s">
        <v>5336</v>
      </c>
    </row>
    <row r="1149" spans="1:16" ht="13" customHeight="1" x14ac:dyDescent="0.15">
      <c r="A1149" s="394">
        <v>1148</v>
      </c>
      <c r="B1149" s="395">
        <v>13</v>
      </c>
      <c r="C1149" s="395">
        <v>15</v>
      </c>
      <c r="D1149" s="113" t="s">
        <v>442</v>
      </c>
      <c r="E1149" s="113" t="s">
        <v>7809</v>
      </c>
      <c r="F1149" s="75">
        <v>415</v>
      </c>
      <c r="G1149" s="75">
        <v>191.53846153846152</v>
      </c>
      <c r="H1149" s="75">
        <v>2.6180480967120925</v>
      </c>
      <c r="I1149" s="75">
        <v>2.2822559947888994</v>
      </c>
      <c r="J1149" s="113" t="s">
        <v>1329</v>
      </c>
      <c r="K1149" s="75" t="s">
        <v>1412</v>
      </c>
      <c r="L1149" s="113" t="s">
        <v>376</v>
      </c>
      <c r="M1149" s="113" t="s">
        <v>164</v>
      </c>
      <c r="N1149" s="132" t="s">
        <v>8611</v>
      </c>
      <c r="O1149" s="44">
        <v>2</v>
      </c>
      <c r="P1149" s="113" t="s">
        <v>5336</v>
      </c>
    </row>
    <row r="1150" spans="1:16" ht="13" customHeight="1" x14ac:dyDescent="0.15">
      <c r="A1150" s="394">
        <v>1149</v>
      </c>
      <c r="B1150" s="395">
        <v>13</v>
      </c>
      <c r="C1150" s="395">
        <v>15</v>
      </c>
      <c r="D1150" s="113" t="s">
        <v>3082</v>
      </c>
      <c r="E1150" s="113" t="s">
        <v>7420</v>
      </c>
      <c r="F1150" s="75">
        <v>30</v>
      </c>
      <c r="G1150" s="75">
        <v>16.938775510204085</v>
      </c>
      <c r="H1150" s="75">
        <v>1.4771212547196624</v>
      </c>
      <c r="I1150" s="75">
        <v>1.2288820123475603</v>
      </c>
      <c r="J1150" s="113" t="s">
        <v>1263</v>
      </c>
      <c r="K1150" s="75" t="s">
        <v>1412</v>
      </c>
      <c r="L1150" s="113" t="s">
        <v>376</v>
      </c>
      <c r="M1150" s="113" t="s">
        <v>164</v>
      </c>
      <c r="N1150" s="132" t="s">
        <v>8611</v>
      </c>
      <c r="O1150" s="44">
        <v>11</v>
      </c>
      <c r="P1150" s="113" t="s">
        <v>5336</v>
      </c>
    </row>
    <row r="1151" spans="1:16" ht="13" customHeight="1" x14ac:dyDescent="0.15">
      <c r="A1151" s="394">
        <v>1150</v>
      </c>
      <c r="B1151" s="395">
        <v>13</v>
      </c>
      <c r="C1151" s="395">
        <v>15</v>
      </c>
      <c r="D1151" s="113" t="s">
        <v>3082</v>
      </c>
      <c r="E1151" s="113" t="s">
        <v>7420</v>
      </c>
      <c r="F1151" s="75">
        <v>475</v>
      </c>
      <c r="G1151" s="75">
        <v>476.21794871794873</v>
      </c>
      <c r="H1151" s="75">
        <v>2.6766936096248664</v>
      </c>
      <c r="I1151" s="75">
        <v>2.677805759994234</v>
      </c>
      <c r="J1151" s="113" t="s">
        <v>1210</v>
      </c>
      <c r="K1151" s="75" t="s">
        <v>1412</v>
      </c>
      <c r="L1151" s="113" t="s">
        <v>376</v>
      </c>
      <c r="M1151" s="113" t="s">
        <v>449</v>
      </c>
      <c r="N1151" s="132" t="s">
        <v>8611</v>
      </c>
      <c r="O1151" s="44">
        <v>11</v>
      </c>
      <c r="P1151" s="113" t="s">
        <v>5336</v>
      </c>
    </row>
    <row r="1152" spans="1:16" ht="13" customHeight="1" x14ac:dyDescent="0.15">
      <c r="A1152" s="394">
        <v>1151</v>
      </c>
      <c r="B1152" s="395">
        <v>13</v>
      </c>
      <c r="C1152" s="395">
        <v>15</v>
      </c>
      <c r="D1152" s="113" t="s">
        <v>3082</v>
      </c>
      <c r="E1152" s="113" t="s">
        <v>7420</v>
      </c>
      <c r="F1152" s="75">
        <v>35</v>
      </c>
      <c r="G1152" s="75">
        <v>26.81818181818182</v>
      </c>
      <c r="H1152" s="75">
        <v>1.5440680443502757</v>
      </c>
      <c r="I1152" s="75">
        <v>1.4284293308199381</v>
      </c>
      <c r="J1152" s="113" t="s">
        <v>1278</v>
      </c>
      <c r="K1152" s="75" t="s">
        <v>1412</v>
      </c>
      <c r="L1152" s="113" t="s">
        <v>376</v>
      </c>
      <c r="M1152" s="113" t="s">
        <v>449</v>
      </c>
      <c r="N1152" s="132" t="s">
        <v>8611</v>
      </c>
      <c r="O1152" s="44">
        <v>11</v>
      </c>
      <c r="P1152" s="113" t="s">
        <v>5336</v>
      </c>
    </row>
    <row r="1153" spans="1:16" ht="13" customHeight="1" x14ac:dyDescent="0.15">
      <c r="A1153" s="394">
        <v>1152</v>
      </c>
      <c r="B1153" s="395">
        <v>13</v>
      </c>
      <c r="C1153" s="395">
        <v>15</v>
      </c>
      <c r="D1153" s="113" t="s">
        <v>3082</v>
      </c>
      <c r="E1153" s="113" t="s">
        <v>7420</v>
      </c>
      <c r="F1153" s="75">
        <v>235</v>
      </c>
      <c r="G1153" s="75">
        <v>140.74866310160428</v>
      </c>
      <c r="H1153" s="75">
        <v>2.3710678622717363</v>
      </c>
      <c r="I1153" s="75">
        <v>2.1484442784054187</v>
      </c>
      <c r="J1153" s="113" t="s">
        <v>1280</v>
      </c>
      <c r="K1153" s="75" t="s">
        <v>1412</v>
      </c>
      <c r="L1153" s="113" t="s">
        <v>376</v>
      </c>
      <c r="M1153" s="113" t="s">
        <v>164</v>
      </c>
      <c r="N1153" s="132" t="s">
        <v>8611</v>
      </c>
      <c r="O1153" s="44">
        <v>11</v>
      </c>
      <c r="P1153" s="113" t="s">
        <v>5336</v>
      </c>
    </row>
    <row r="1154" spans="1:16" ht="13" customHeight="1" x14ac:dyDescent="0.15">
      <c r="A1154" s="394">
        <v>1153</v>
      </c>
      <c r="B1154" s="395">
        <v>13</v>
      </c>
      <c r="C1154" s="395">
        <v>15</v>
      </c>
      <c r="D1154" s="113" t="s">
        <v>3082</v>
      </c>
      <c r="E1154" s="113" t="s">
        <v>7420</v>
      </c>
      <c r="F1154" s="75">
        <v>310</v>
      </c>
      <c r="G1154" s="75">
        <v>847.94117647058829</v>
      </c>
      <c r="H1154" s="75">
        <v>2.4913616938342726</v>
      </c>
      <c r="I1154" s="75">
        <v>2.9283657253459525</v>
      </c>
      <c r="J1154" s="113" t="s">
        <v>1281</v>
      </c>
      <c r="K1154" s="75" t="s">
        <v>1412</v>
      </c>
      <c r="L1154" s="113" t="s">
        <v>376</v>
      </c>
      <c r="M1154" s="113" t="s">
        <v>164</v>
      </c>
      <c r="N1154" s="132" t="s">
        <v>8611</v>
      </c>
      <c r="O1154" s="44">
        <v>11</v>
      </c>
      <c r="P1154" s="113" t="s">
        <v>5336</v>
      </c>
    </row>
    <row r="1155" spans="1:16" ht="13" customHeight="1" x14ac:dyDescent="0.15">
      <c r="A1155" s="394">
        <v>1154</v>
      </c>
      <c r="B1155" s="395">
        <v>13</v>
      </c>
      <c r="C1155" s="395">
        <v>15</v>
      </c>
      <c r="D1155" s="113" t="s">
        <v>3082</v>
      </c>
      <c r="E1155" s="113" t="s">
        <v>7420</v>
      </c>
      <c r="F1155" s="75">
        <v>192</v>
      </c>
      <c r="G1155" s="75">
        <v>116.25974025974025</v>
      </c>
      <c r="H1155" s="75">
        <v>2.2833012287035497</v>
      </c>
      <c r="I1155" s="75">
        <v>2.0654293483478119</v>
      </c>
      <c r="J1155" s="113" t="s">
        <v>1499</v>
      </c>
      <c r="K1155" s="75" t="s">
        <v>1412</v>
      </c>
      <c r="L1155" s="113" t="s">
        <v>376</v>
      </c>
      <c r="M1155" s="113" t="s">
        <v>164</v>
      </c>
      <c r="N1155" s="132" t="s">
        <v>8611</v>
      </c>
      <c r="O1155" s="44">
        <v>11</v>
      </c>
      <c r="P1155" s="113" t="s">
        <v>5336</v>
      </c>
    </row>
    <row r="1156" spans="1:16" ht="13" customHeight="1" x14ac:dyDescent="0.15">
      <c r="A1156" s="394">
        <v>1155</v>
      </c>
      <c r="B1156" s="395">
        <v>13</v>
      </c>
      <c r="C1156" s="395">
        <v>15</v>
      </c>
      <c r="D1156" s="113" t="s">
        <v>3082</v>
      </c>
      <c r="E1156" s="113" t="s">
        <v>7524</v>
      </c>
      <c r="F1156" s="75">
        <v>2110</v>
      </c>
      <c r="G1156" s="75">
        <v>763.9655172413793</v>
      </c>
      <c r="H1156" s="75">
        <v>3.3242824552976926</v>
      </c>
      <c r="I1156" s="75">
        <v>2.8830737564686748</v>
      </c>
      <c r="J1156" s="113" t="s">
        <v>1340</v>
      </c>
      <c r="K1156" s="75" t="s">
        <v>1412</v>
      </c>
      <c r="L1156" s="113" t="s">
        <v>376</v>
      </c>
      <c r="M1156" s="113" t="s">
        <v>164</v>
      </c>
      <c r="N1156" s="132" t="s">
        <v>9161</v>
      </c>
      <c r="O1156" s="44">
        <v>0</v>
      </c>
    </row>
    <row r="1157" spans="1:16" ht="13" customHeight="1" x14ac:dyDescent="0.15">
      <c r="A1157" s="394">
        <v>1156</v>
      </c>
      <c r="B1157" s="395">
        <v>13</v>
      </c>
      <c r="C1157" s="395">
        <v>15</v>
      </c>
      <c r="D1157" s="113" t="s">
        <v>442</v>
      </c>
      <c r="E1157" s="113" t="s">
        <v>7629</v>
      </c>
      <c r="F1157" s="75">
        <v>278</v>
      </c>
      <c r="G1157" s="75">
        <v>274.07173913043476</v>
      </c>
      <c r="H1157" s="75">
        <v>2.4440447959180762</v>
      </c>
      <c r="I1157" s="75">
        <v>2.4378642556326162</v>
      </c>
      <c r="J1157" s="113" t="s">
        <v>1562</v>
      </c>
      <c r="K1157" s="75" t="s">
        <v>1497</v>
      </c>
      <c r="L1157" s="113" t="s">
        <v>376</v>
      </c>
      <c r="M1157" s="113" t="s">
        <v>73</v>
      </c>
      <c r="N1157" s="132" t="s">
        <v>8568</v>
      </c>
      <c r="O1157" s="44">
        <v>3</v>
      </c>
    </row>
    <row r="1158" spans="1:16" ht="13" customHeight="1" x14ac:dyDescent="0.15">
      <c r="A1158" s="394">
        <v>1157</v>
      </c>
      <c r="B1158" s="395">
        <v>13</v>
      </c>
      <c r="C1158" s="395">
        <v>15</v>
      </c>
      <c r="D1158" s="113" t="s">
        <v>74</v>
      </c>
      <c r="E1158" s="113" t="s">
        <v>7629</v>
      </c>
      <c r="F1158" s="75">
        <v>355</v>
      </c>
      <c r="G1158" s="75">
        <v>243.11144730206757</v>
      </c>
      <c r="H1158" s="75">
        <v>2.5502283530550942</v>
      </c>
      <c r="I1158" s="75">
        <v>2.3858054087942744</v>
      </c>
      <c r="J1158" s="113" t="s">
        <v>1424</v>
      </c>
      <c r="K1158" s="75" t="s">
        <v>1497</v>
      </c>
      <c r="L1158" s="113" t="s">
        <v>75</v>
      </c>
      <c r="M1158" s="113" t="s">
        <v>76</v>
      </c>
      <c r="N1158" s="132" t="s">
        <v>8568</v>
      </c>
      <c r="O1158" s="44">
        <v>3</v>
      </c>
    </row>
    <row r="1159" spans="1:16" ht="13" customHeight="1" x14ac:dyDescent="0.15">
      <c r="A1159" s="394">
        <v>1158</v>
      </c>
      <c r="B1159" s="395">
        <v>13</v>
      </c>
      <c r="C1159" s="395">
        <v>15</v>
      </c>
      <c r="D1159" s="113" t="s">
        <v>74</v>
      </c>
      <c r="E1159" s="113" t="s">
        <v>7420</v>
      </c>
      <c r="F1159" s="75">
        <v>30</v>
      </c>
      <c r="G1159" s="75">
        <v>14.554455445544555</v>
      </c>
      <c r="H1159" s="75">
        <v>1.4771212547196624</v>
      </c>
      <c r="I1159" s="75">
        <v>1.1629959609655336</v>
      </c>
      <c r="J1159" s="113" t="s">
        <v>1368</v>
      </c>
      <c r="K1159" s="75" t="s">
        <v>1497</v>
      </c>
      <c r="L1159" s="113" t="s">
        <v>75</v>
      </c>
      <c r="M1159" s="113" t="s">
        <v>77</v>
      </c>
      <c r="N1159" s="132" t="s">
        <v>8611</v>
      </c>
      <c r="O1159" s="44">
        <v>11</v>
      </c>
      <c r="P1159" s="113" t="s">
        <v>5336</v>
      </c>
    </row>
    <row r="1160" spans="1:16" ht="13" customHeight="1" x14ac:dyDescent="0.15">
      <c r="A1160" s="394">
        <v>1159</v>
      </c>
      <c r="B1160" s="395">
        <v>13</v>
      </c>
      <c r="C1160" s="395">
        <v>15</v>
      </c>
      <c r="D1160" s="113" t="s">
        <v>3082</v>
      </c>
      <c r="E1160" s="113" t="s">
        <v>7593</v>
      </c>
      <c r="F1160" s="75">
        <v>8</v>
      </c>
      <c r="G1160" s="75">
        <v>14.478616924476796</v>
      </c>
      <c r="H1160" s="75">
        <v>0.90308998699194354</v>
      </c>
      <c r="I1160" s="75">
        <v>1.1607270776928886</v>
      </c>
      <c r="J1160" s="113" t="s">
        <v>1500</v>
      </c>
      <c r="K1160" s="75" t="s">
        <v>1497</v>
      </c>
      <c r="L1160" s="113" t="s">
        <v>278</v>
      </c>
      <c r="M1160" s="113" t="s">
        <v>78</v>
      </c>
      <c r="N1160" s="132" t="s">
        <v>9082</v>
      </c>
      <c r="O1160" s="44">
        <v>0</v>
      </c>
      <c r="P1160" s="113" t="s">
        <v>5336</v>
      </c>
    </row>
    <row r="1161" spans="1:16" ht="13" customHeight="1" x14ac:dyDescent="0.15">
      <c r="A1161" s="394">
        <v>1160</v>
      </c>
      <c r="B1161" s="395">
        <v>13</v>
      </c>
      <c r="C1161" s="395">
        <v>15</v>
      </c>
      <c r="D1161" s="113" t="s">
        <v>3082</v>
      </c>
      <c r="E1161" s="113" t="s">
        <v>7345</v>
      </c>
      <c r="F1161" s="75">
        <v>17</v>
      </c>
      <c r="G1161" s="75">
        <v>41.796178343949052</v>
      </c>
      <c r="H1161" s="75">
        <v>1.2304489213782739</v>
      </c>
      <c r="I1161" s="75">
        <v>1.6211365736407952</v>
      </c>
      <c r="J1161" s="113" t="s">
        <v>1327</v>
      </c>
      <c r="K1161" s="75" t="s">
        <v>1497</v>
      </c>
      <c r="L1161" s="113" t="s">
        <v>278</v>
      </c>
      <c r="M1161" s="113" t="s">
        <v>79</v>
      </c>
      <c r="N1161" s="132" t="s">
        <v>8710</v>
      </c>
      <c r="O1161" s="44">
        <v>0</v>
      </c>
    </row>
    <row r="1162" spans="1:16" ht="13" customHeight="1" x14ac:dyDescent="0.15">
      <c r="A1162" s="394">
        <v>1161</v>
      </c>
      <c r="B1162" s="395">
        <v>13</v>
      </c>
      <c r="C1162" s="395">
        <v>15</v>
      </c>
      <c r="D1162" s="113" t="s">
        <v>3082</v>
      </c>
      <c r="E1162" s="113" t="s">
        <v>7302</v>
      </c>
      <c r="F1162" s="75">
        <v>1000</v>
      </c>
      <c r="G1162" s="75">
        <v>1440.5405405405404</v>
      </c>
      <c r="H1162" s="75">
        <v>3</v>
      </c>
      <c r="I1162" s="75">
        <v>3.1585254849595774</v>
      </c>
      <c r="J1162" s="113" t="s">
        <v>1270</v>
      </c>
      <c r="K1162" s="75" t="s">
        <v>1497</v>
      </c>
      <c r="L1162" s="113" t="s">
        <v>278</v>
      </c>
      <c r="M1162" s="113" t="s">
        <v>79</v>
      </c>
      <c r="N1162" s="132" t="s">
        <v>8507</v>
      </c>
      <c r="O1162" s="44">
        <v>0</v>
      </c>
    </row>
    <row r="1163" spans="1:16" ht="13" customHeight="1" x14ac:dyDescent="0.15">
      <c r="A1163" s="394">
        <v>1162</v>
      </c>
      <c r="B1163" s="395">
        <v>13</v>
      </c>
      <c r="C1163" s="395">
        <v>15</v>
      </c>
      <c r="D1163" s="113" t="s">
        <v>80</v>
      </c>
      <c r="E1163" s="113" t="s">
        <v>7829</v>
      </c>
      <c r="F1163" s="75">
        <v>1180</v>
      </c>
      <c r="G1163" s="75">
        <v>1362.7296587926508</v>
      </c>
      <c r="H1163" s="75">
        <v>3.0718820073061255</v>
      </c>
      <c r="I1163" s="75">
        <v>3.1344097081166935</v>
      </c>
      <c r="J1163" s="113" t="s">
        <v>1271</v>
      </c>
      <c r="K1163" s="75" t="s">
        <v>1497</v>
      </c>
      <c r="L1163" s="113" t="s">
        <v>168</v>
      </c>
      <c r="M1163" s="113" t="s">
        <v>169</v>
      </c>
      <c r="N1163" s="132" t="s">
        <v>8507</v>
      </c>
      <c r="O1163" s="44">
        <v>0</v>
      </c>
    </row>
    <row r="1164" spans="1:16" ht="13" customHeight="1" x14ac:dyDescent="0.15">
      <c r="A1164" s="394">
        <v>1163</v>
      </c>
      <c r="B1164" s="395">
        <v>13</v>
      </c>
      <c r="C1164" s="395">
        <v>15</v>
      </c>
      <c r="D1164" s="113" t="s">
        <v>80</v>
      </c>
      <c r="E1164" s="113" t="s">
        <v>7629</v>
      </c>
      <c r="F1164" s="75">
        <v>56</v>
      </c>
      <c r="G1164" s="75">
        <v>45.37205081669692</v>
      </c>
      <c r="H1164" s="75">
        <v>1.7481880270062005</v>
      </c>
      <c r="I1164" s="75">
        <v>1.6567884098202526</v>
      </c>
      <c r="J1164" s="113" t="s">
        <v>1364</v>
      </c>
      <c r="K1164" s="75" t="s">
        <v>1523</v>
      </c>
      <c r="L1164" s="113" t="s">
        <v>168</v>
      </c>
      <c r="M1164" s="113" t="s">
        <v>170</v>
      </c>
      <c r="N1164" s="132" t="s">
        <v>8568</v>
      </c>
      <c r="O1164" s="44">
        <v>3</v>
      </c>
    </row>
    <row r="1165" spans="1:16" ht="13" customHeight="1" x14ac:dyDescent="0.15">
      <c r="A1165" s="394">
        <v>1164</v>
      </c>
      <c r="B1165" s="395">
        <v>13</v>
      </c>
      <c r="C1165" s="395">
        <v>15</v>
      </c>
      <c r="D1165" s="113" t="s">
        <v>74</v>
      </c>
      <c r="E1165" s="113" t="s">
        <v>7420</v>
      </c>
      <c r="F1165" s="75">
        <v>90</v>
      </c>
      <c r="G1165" s="75">
        <v>22.714285714285715</v>
      </c>
      <c r="H1165" s="75">
        <v>1.954242509439325</v>
      </c>
      <c r="I1165" s="75">
        <v>1.3562990843061946</v>
      </c>
      <c r="J1165" s="113" t="s">
        <v>1646</v>
      </c>
      <c r="K1165" s="75" t="s">
        <v>1523</v>
      </c>
      <c r="L1165" s="113" t="s">
        <v>75</v>
      </c>
      <c r="M1165" s="113" t="s">
        <v>77</v>
      </c>
      <c r="N1165" s="132" t="s">
        <v>8611</v>
      </c>
      <c r="O1165" s="44">
        <v>11</v>
      </c>
      <c r="P1165" s="113" t="s">
        <v>5336</v>
      </c>
    </row>
    <row r="1166" spans="1:16" ht="13" customHeight="1" x14ac:dyDescent="0.15">
      <c r="A1166" s="394">
        <v>1165</v>
      </c>
      <c r="B1166" s="395">
        <v>13</v>
      </c>
      <c r="C1166" s="395">
        <v>15</v>
      </c>
      <c r="D1166" s="113" t="s">
        <v>3082</v>
      </c>
      <c r="E1166" s="113" t="s">
        <v>7420</v>
      </c>
      <c r="F1166" s="75">
        <v>43</v>
      </c>
      <c r="G1166" s="75">
        <v>12.141176470588235</v>
      </c>
      <c r="H1166" s="75">
        <v>1.6334684555795864</v>
      </c>
      <c r="I1166" s="75">
        <v>1.0842607715768997</v>
      </c>
      <c r="J1166" s="113" t="s">
        <v>1279</v>
      </c>
      <c r="K1166" s="75" t="s">
        <v>1523</v>
      </c>
      <c r="L1166" s="113" t="s">
        <v>278</v>
      </c>
      <c r="M1166" s="113" t="s">
        <v>449</v>
      </c>
      <c r="N1166" s="132" t="s">
        <v>8611</v>
      </c>
      <c r="O1166" s="44">
        <v>11</v>
      </c>
      <c r="P1166" s="113" t="s">
        <v>5336</v>
      </c>
    </row>
    <row r="1167" spans="1:16" ht="13" customHeight="1" x14ac:dyDescent="0.15">
      <c r="A1167" s="394">
        <v>1166</v>
      </c>
      <c r="B1167" s="395">
        <v>13</v>
      </c>
      <c r="C1167" s="395">
        <v>15</v>
      </c>
      <c r="D1167" s="113" t="s">
        <v>3082</v>
      </c>
      <c r="E1167" s="113" t="s">
        <v>7966</v>
      </c>
      <c r="F1167" s="75">
        <v>6</v>
      </c>
      <c r="G1167" s="75">
        <v>13.736842105263158</v>
      </c>
      <c r="H1167" s="75">
        <v>0.77815125038364363</v>
      </c>
      <c r="I1167" s="75">
        <v>1.137886906385452</v>
      </c>
      <c r="J1167" s="113" t="s">
        <v>1343</v>
      </c>
      <c r="K1167" s="75"/>
      <c r="L1167" s="113" t="s">
        <v>278</v>
      </c>
      <c r="M1167" s="113" t="s">
        <v>79</v>
      </c>
      <c r="N1167" s="132" t="s">
        <v>9026</v>
      </c>
      <c r="O1167" s="44">
        <v>0</v>
      </c>
      <c r="P1167" s="113" t="s">
        <v>5336</v>
      </c>
    </row>
    <row r="1168" spans="1:16" ht="13" customHeight="1" x14ac:dyDescent="0.15">
      <c r="A1168" s="394">
        <v>1167</v>
      </c>
      <c r="B1168" s="395">
        <v>13</v>
      </c>
      <c r="C1168" s="395">
        <v>15</v>
      </c>
      <c r="D1168" s="113" t="s">
        <v>3082</v>
      </c>
      <c r="E1168" s="113" t="s">
        <v>7823</v>
      </c>
      <c r="F1168" s="75">
        <v>440</v>
      </c>
      <c r="G1168" s="75">
        <v>440</v>
      </c>
      <c r="H1168" s="75">
        <v>2.6434526764861874</v>
      </c>
      <c r="I1168" s="75">
        <v>2.6434526764861874</v>
      </c>
      <c r="J1168" s="113" t="s">
        <v>1430</v>
      </c>
      <c r="K1168" s="75"/>
      <c r="L1168" s="113" t="s">
        <v>278</v>
      </c>
      <c r="M1168" s="113" t="s">
        <v>79</v>
      </c>
      <c r="N1168" s="132" t="s">
        <v>8812</v>
      </c>
      <c r="O1168" s="44">
        <v>0</v>
      </c>
    </row>
    <row r="1169" spans="1:16" ht="13" customHeight="1" x14ac:dyDescent="0.15">
      <c r="A1169" s="394">
        <v>1168</v>
      </c>
      <c r="B1169" s="395">
        <v>13</v>
      </c>
      <c r="C1169" s="395">
        <v>15</v>
      </c>
      <c r="D1169" s="113" t="s">
        <v>3082</v>
      </c>
      <c r="E1169" s="113" t="s">
        <v>7503</v>
      </c>
      <c r="F1169" s="75">
        <v>350</v>
      </c>
      <c r="G1169" s="75">
        <v>289.63838664812238</v>
      </c>
      <c r="H1169" s="75">
        <v>2.5440680443502757</v>
      </c>
      <c r="I1169" s="75">
        <v>2.4618561196959425</v>
      </c>
      <c r="J1169" s="113" t="s">
        <v>1328</v>
      </c>
      <c r="K1169" s="75"/>
      <c r="L1169" s="113" t="s">
        <v>278</v>
      </c>
      <c r="M1169" s="113" t="s">
        <v>79</v>
      </c>
      <c r="N1169" s="132" t="s">
        <v>8710</v>
      </c>
      <c r="O1169" s="44">
        <v>0</v>
      </c>
    </row>
    <row r="1170" spans="1:16" ht="13" customHeight="1" x14ac:dyDescent="0.15">
      <c r="A1170" s="394">
        <v>1169</v>
      </c>
      <c r="B1170" s="395">
        <v>13</v>
      </c>
      <c r="C1170" s="395" t="s">
        <v>2942</v>
      </c>
      <c r="D1170" s="113" t="s">
        <v>5285</v>
      </c>
      <c r="E1170" s="113" t="s">
        <v>1346</v>
      </c>
      <c r="F1170" s="75">
        <v>277</v>
      </c>
      <c r="G1170" s="75">
        <v>111.21550000000001</v>
      </c>
      <c r="H1170" s="75">
        <v>2.4424797690000002</v>
      </c>
      <c r="I1170" s="75">
        <v>2.046165319</v>
      </c>
      <c r="J1170" s="113" t="s">
        <v>1403</v>
      </c>
      <c r="K1170" s="113" t="s">
        <v>5285</v>
      </c>
      <c r="L1170" s="113" t="s">
        <v>171</v>
      </c>
      <c r="M1170" s="113" t="s">
        <v>172</v>
      </c>
      <c r="N1170" s="113" t="s">
        <v>1345</v>
      </c>
      <c r="O1170" s="44">
        <v>0</v>
      </c>
      <c r="P1170" s="113" t="s">
        <v>1347</v>
      </c>
    </row>
    <row r="1171" spans="1:16" ht="13" customHeight="1" x14ac:dyDescent="0.15">
      <c r="A1171" s="394">
        <v>1170</v>
      </c>
      <c r="B1171" s="395">
        <v>13</v>
      </c>
      <c r="C1171" s="395" t="s">
        <v>2942</v>
      </c>
      <c r="D1171" s="113" t="s">
        <v>1405</v>
      </c>
      <c r="E1171" s="113" t="s">
        <v>7618</v>
      </c>
      <c r="F1171" s="75">
        <v>367</v>
      </c>
      <c r="G1171" s="75">
        <v>200.18181818181816</v>
      </c>
      <c r="H1171" s="75">
        <v>2.5646660642520893</v>
      </c>
      <c r="I1171" s="75">
        <v>2.3014246294775078</v>
      </c>
      <c r="J1171" s="113" t="s">
        <v>1246</v>
      </c>
      <c r="K1171" s="75" t="s">
        <v>1400</v>
      </c>
      <c r="L1171" s="113" t="s">
        <v>1498</v>
      </c>
      <c r="M1171" s="113" t="s">
        <v>1566</v>
      </c>
      <c r="N1171" s="132" t="s">
        <v>8398</v>
      </c>
      <c r="O1171" s="44">
        <v>7</v>
      </c>
    </row>
    <row r="1172" spans="1:16" ht="13" customHeight="1" x14ac:dyDescent="0.15">
      <c r="A1172" s="394">
        <v>1171</v>
      </c>
      <c r="B1172" s="395">
        <v>13</v>
      </c>
      <c r="C1172" s="395" t="s">
        <v>2942</v>
      </c>
      <c r="D1172" s="113" t="s">
        <v>1405</v>
      </c>
      <c r="E1172" s="113" t="s">
        <v>7618</v>
      </c>
      <c r="F1172" s="75">
        <v>229</v>
      </c>
      <c r="G1172" s="75">
        <v>458</v>
      </c>
      <c r="H1172" s="75">
        <v>2.3598354823398879</v>
      </c>
      <c r="I1172" s="75">
        <v>2.6608654780038692</v>
      </c>
      <c r="J1172" s="113" t="s">
        <v>1428</v>
      </c>
      <c r="K1172" s="75" t="s">
        <v>1400</v>
      </c>
      <c r="L1172" s="113" t="s">
        <v>1498</v>
      </c>
      <c r="M1172" s="113" t="s">
        <v>1566</v>
      </c>
      <c r="N1172" s="132" t="s">
        <v>8398</v>
      </c>
      <c r="O1172" s="44">
        <v>7</v>
      </c>
    </row>
    <row r="1173" spans="1:16" ht="13" customHeight="1" x14ac:dyDescent="0.15">
      <c r="A1173" s="394">
        <v>1172</v>
      </c>
      <c r="B1173" s="395">
        <v>13</v>
      </c>
      <c r="C1173" s="395" t="s">
        <v>2942</v>
      </c>
      <c r="D1173" s="113" t="s">
        <v>1405</v>
      </c>
      <c r="E1173" s="113" t="s">
        <v>7853</v>
      </c>
      <c r="F1173" s="75">
        <v>156</v>
      </c>
      <c r="G1173" s="75">
        <v>124.29268292682927</v>
      </c>
      <c r="H1173" s="75">
        <v>2.1931245983544616</v>
      </c>
      <c r="I1173" s="75">
        <v>2.0944455626075587</v>
      </c>
      <c r="J1173" s="113" t="s">
        <v>1397</v>
      </c>
      <c r="K1173" s="75" t="s">
        <v>1412</v>
      </c>
      <c r="L1173" s="113" t="s">
        <v>173</v>
      </c>
      <c r="M1173" s="113" t="s">
        <v>384</v>
      </c>
      <c r="N1173" s="132" t="s">
        <v>8579</v>
      </c>
      <c r="O1173" s="44">
        <v>0</v>
      </c>
    </row>
    <row r="1174" spans="1:16" ht="13" customHeight="1" x14ac:dyDescent="0.15">
      <c r="A1174" s="394">
        <v>1173</v>
      </c>
      <c r="B1174" s="395">
        <v>13</v>
      </c>
      <c r="C1174" s="395" t="s">
        <v>2942</v>
      </c>
      <c r="D1174" s="113" t="s">
        <v>1405</v>
      </c>
      <c r="E1174" s="113" t="s">
        <v>7674</v>
      </c>
      <c r="F1174" s="75">
        <v>820</v>
      </c>
      <c r="G1174" s="75">
        <v>919.87179487179492</v>
      </c>
      <c r="H1174" s="75">
        <v>2.9138138523837167</v>
      </c>
      <c r="I1174" s="75">
        <v>2.9637273027155495</v>
      </c>
      <c r="J1174" s="113" t="s">
        <v>1398</v>
      </c>
      <c r="K1174" s="75" t="s">
        <v>1412</v>
      </c>
      <c r="L1174" s="113" t="s">
        <v>173</v>
      </c>
      <c r="M1174" s="113" t="s">
        <v>384</v>
      </c>
      <c r="N1174" s="132" t="s">
        <v>8579</v>
      </c>
      <c r="O1174" s="44">
        <v>2</v>
      </c>
    </row>
    <row r="1175" spans="1:16" ht="13" customHeight="1" x14ac:dyDescent="0.15">
      <c r="A1175" s="394">
        <v>1174</v>
      </c>
      <c r="B1175" s="395">
        <v>13</v>
      </c>
      <c r="C1175" s="395" t="s">
        <v>2942</v>
      </c>
      <c r="D1175" s="113" t="s">
        <v>1405</v>
      </c>
      <c r="E1175" s="113" t="s">
        <v>7618</v>
      </c>
      <c r="F1175" s="75">
        <v>320</v>
      </c>
      <c r="G1175" s="75">
        <v>225.18518518518516</v>
      </c>
      <c r="H1175" s="75">
        <v>2.5051499783199058</v>
      </c>
      <c r="I1175" s="75">
        <v>2.3525398151137478</v>
      </c>
      <c r="J1175" s="113" t="s">
        <v>1310</v>
      </c>
      <c r="K1175" s="75" t="s">
        <v>1412</v>
      </c>
      <c r="L1175" s="113" t="s">
        <v>173</v>
      </c>
      <c r="M1175" s="113" t="s">
        <v>384</v>
      </c>
      <c r="N1175" s="132" t="s">
        <v>8398</v>
      </c>
      <c r="O1175" s="44">
        <v>7</v>
      </c>
    </row>
    <row r="1176" spans="1:16" ht="13" customHeight="1" x14ac:dyDescent="0.15">
      <c r="A1176" s="394">
        <v>1175</v>
      </c>
      <c r="B1176" s="395">
        <v>13</v>
      </c>
      <c r="C1176" s="395" t="s">
        <v>2942</v>
      </c>
      <c r="D1176" s="113" t="s">
        <v>1405</v>
      </c>
      <c r="E1176" s="113" t="s">
        <v>7618</v>
      </c>
      <c r="F1176" s="75">
        <v>1600</v>
      </c>
      <c r="G1176" s="75">
        <v>1066.6666666666667</v>
      </c>
      <c r="H1176" s="75">
        <v>3.2041199826559246</v>
      </c>
      <c r="I1176" s="75">
        <v>3.0280287236002437</v>
      </c>
      <c r="J1176" s="113" t="s">
        <v>1323</v>
      </c>
      <c r="K1176" s="75" t="s">
        <v>1412</v>
      </c>
      <c r="L1176" s="113" t="s">
        <v>173</v>
      </c>
      <c r="M1176" s="113" t="s">
        <v>1566</v>
      </c>
      <c r="N1176" s="132" t="s">
        <v>8398</v>
      </c>
      <c r="O1176" s="44">
        <v>7</v>
      </c>
    </row>
    <row r="1177" spans="1:16" ht="13" customHeight="1" x14ac:dyDescent="0.15">
      <c r="A1177" s="394">
        <v>1176</v>
      </c>
      <c r="B1177" s="395">
        <v>13</v>
      </c>
      <c r="C1177" s="395" t="s">
        <v>2942</v>
      </c>
      <c r="D1177" s="113" t="s">
        <v>1405</v>
      </c>
      <c r="E1177" s="113" t="s">
        <v>7618</v>
      </c>
      <c r="F1177" s="75">
        <v>913</v>
      </c>
      <c r="G1177" s="75">
        <v>497.99999999999994</v>
      </c>
      <c r="H1177" s="75">
        <v>2.9604707775342991</v>
      </c>
      <c r="I1177" s="75">
        <v>2.6972293427597176</v>
      </c>
      <c r="J1177" s="113" t="s">
        <v>1246</v>
      </c>
      <c r="K1177" s="75" t="s">
        <v>1412</v>
      </c>
      <c r="L1177" s="113" t="s">
        <v>173</v>
      </c>
      <c r="M1177" s="113" t="s">
        <v>384</v>
      </c>
      <c r="N1177" s="132" t="s">
        <v>8398</v>
      </c>
      <c r="O1177" s="44">
        <v>7</v>
      </c>
    </row>
    <row r="1178" spans="1:16" ht="13" customHeight="1" x14ac:dyDescent="0.15">
      <c r="A1178" s="394">
        <v>1177</v>
      </c>
      <c r="B1178" s="395">
        <v>13</v>
      </c>
      <c r="C1178" s="395" t="s">
        <v>2942</v>
      </c>
      <c r="D1178" s="113" t="s">
        <v>1405</v>
      </c>
      <c r="E1178" s="113" t="s">
        <v>7618</v>
      </c>
      <c r="F1178" s="75">
        <v>309</v>
      </c>
      <c r="G1178" s="75">
        <v>219.29032258064518</v>
      </c>
      <c r="H1178" s="75">
        <v>2.4899584794248346</v>
      </c>
      <c r="I1178" s="75">
        <v>2.3410194664127681</v>
      </c>
      <c r="J1178" s="113" t="s">
        <v>1427</v>
      </c>
      <c r="K1178" s="75" t="s">
        <v>1412</v>
      </c>
      <c r="L1178" s="113" t="s">
        <v>173</v>
      </c>
      <c r="M1178" s="113" t="s">
        <v>384</v>
      </c>
      <c r="N1178" s="132" t="s">
        <v>8398</v>
      </c>
      <c r="O1178" s="44">
        <v>7</v>
      </c>
    </row>
    <row r="1179" spans="1:16" ht="13" customHeight="1" x14ac:dyDescent="0.15">
      <c r="A1179" s="394">
        <v>1178</v>
      </c>
      <c r="B1179" s="395">
        <v>13</v>
      </c>
      <c r="C1179" s="395" t="s">
        <v>2942</v>
      </c>
      <c r="D1179" s="113" t="s">
        <v>1405</v>
      </c>
      <c r="E1179" s="113" t="s">
        <v>7618</v>
      </c>
      <c r="F1179" s="75">
        <v>1641</v>
      </c>
      <c r="G1179" s="75">
        <v>895.09090909090901</v>
      </c>
      <c r="H1179" s="75">
        <v>3.2151085810530931</v>
      </c>
      <c r="I1179" s="75">
        <v>2.9518671462785115</v>
      </c>
      <c r="J1179" s="113" t="s">
        <v>1246</v>
      </c>
      <c r="K1179" s="75" t="s">
        <v>1412</v>
      </c>
      <c r="L1179" s="113" t="s">
        <v>173</v>
      </c>
      <c r="M1179" s="113" t="s">
        <v>384</v>
      </c>
      <c r="N1179" s="132" t="s">
        <v>8398</v>
      </c>
      <c r="O1179" s="44">
        <v>7</v>
      </c>
    </row>
    <row r="1180" spans="1:16" ht="13" customHeight="1" x14ac:dyDescent="0.15">
      <c r="A1180" s="394">
        <v>1179</v>
      </c>
      <c r="B1180" s="395">
        <v>13</v>
      </c>
      <c r="C1180" s="395" t="s">
        <v>2942</v>
      </c>
      <c r="D1180" s="113" t="s">
        <v>1405</v>
      </c>
      <c r="E1180" s="113" t="s">
        <v>7262</v>
      </c>
      <c r="F1180" s="75">
        <v>500</v>
      </c>
      <c r="G1180" s="75">
        <v>351.35135135135135</v>
      </c>
      <c r="H1180" s="75">
        <v>2.6989700043360187</v>
      </c>
      <c r="I1180" s="75">
        <v>2.545741628239842</v>
      </c>
      <c r="J1180" s="113" t="s">
        <v>1429</v>
      </c>
      <c r="K1180" s="75" t="s">
        <v>1412</v>
      </c>
      <c r="L1180" s="113" t="s">
        <v>173</v>
      </c>
      <c r="M1180" s="113" t="s">
        <v>1566</v>
      </c>
      <c r="N1180" s="132" t="s">
        <v>8398</v>
      </c>
      <c r="O1180" s="44">
        <v>0</v>
      </c>
    </row>
    <row r="1181" spans="1:16" ht="13" customHeight="1" x14ac:dyDescent="0.15">
      <c r="A1181" s="394">
        <v>1180</v>
      </c>
      <c r="B1181" s="395">
        <v>13</v>
      </c>
      <c r="C1181" s="395" t="s">
        <v>2942</v>
      </c>
      <c r="D1181" s="113" t="s">
        <v>1405</v>
      </c>
      <c r="E1181" s="113" t="s">
        <v>7588</v>
      </c>
      <c r="F1181" s="300">
        <v>1127</v>
      </c>
      <c r="G1181" s="75">
        <v>330.20382165605093</v>
      </c>
      <c r="H1181" s="75">
        <v>3.0519239160461065</v>
      </c>
      <c r="I1181" s="75">
        <v>2.5187820953184468</v>
      </c>
      <c r="J1181" s="113" t="s">
        <v>1496</v>
      </c>
      <c r="K1181" s="300" t="s">
        <v>1497</v>
      </c>
      <c r="L1181" s="113" t="s">
        <v>1498</v>
      </c>
      <c r="M1181" s="113" t="s">
        <v>1566</v>
      </c>
      <c r="N1181" s="73" t="s">
        <v>8804</v>
      </c>
      <c r="O1181" s="44">
        <v>8</v>
      </c>
    </row>
    <row r="1182" spans="1:16" ht="13" customHeight="1" x14ac:dyDescent="0.15">
      <c r="A1182" s="394">
        <v>1181</v>
      </c>
      <c r="B1182" s="395">
        <v>13</v>
      </c>
      <c r="C1182" s="395" t="s">
        <v>2942</v>
      </c>
      <c r="D1182" s="113" t="s">
        <v>1405</v>
      </c>
      <c r="E1182" s="113" t="s">
        <v>7588</v>
      </c>
      <c r="F1182" s="75">
        <v>1127</v>
      </c>
      <c r="G1182" s="75">
        <v>254.86925795053003</v>
      </c>
      <c r="H1182" s="75">
        <v>3.0519239160461065</v>
      </c>
      <c r="I1182" s="75">
        <v>2.4063174545057033</v>
      </c>
      <c r="J1182" s="113" t="s">
        <v>1496</v>
      </c>
      <c r="K1182" s="75" t="s">
        <v>1497</v>
      </c>
      <c r="L1182" s="113" t="s">
        <v>1498</v>
      </c>
      <c r="M1182" s="113" t="s">
        <v>1566</v>
      </c>
      <c r="N1182" s="73" t="s">
        <v>8804</v>
      </c>
      <c r="O1182" s="44">
        <v>8</v>
      </c>
    </row>
    <row r="1183" spans="1:16" ht="13" customHeight="1" x14ac:dyDescent="0.15">
      <c r="A1183" s="394">
        <v>1182</v>
      </c>
      <c r="B1183" s="395">
        <v>13</v>
      </c>
      <c r="C1183" s="395" t="s">
        <v>2942</v>
      </c>
      <c r="D1183" s="113" t="s">
        <v>1405</v>
      </c>
      <c r="E1183" s="113" t="s">
        <v>7588</v>
      </c>
      <c r="F1183" s="75">
        <v>1127</v>
      </c>
      <c r="G1183" s="75">
        <v>349.91532258064518</v>
      </c>
      <c r="H1183" s="75">
        <v>3.0519239160461065</v>
      </c>
      <c r="I1183" s="75">
        <v>2.5439629603923724</v>
      </c>
      <c r="J1183" s="113" t="s">
        <v>1496</v>
      </c>
      <c r="K1183" s="75" t="s">
        <v>1497</v>
      </c>
      <c r="L1183" s="113" t="s">
        <v>1498</v>
      </c>
      <c r="M1183" s="113" t="s">
        <v>1566</v>
      </c>
      <c r="N1183" s="73" t="s">
        <v>8804</v>
      </c>
      <c r="O1183" s="44">
        <v>8</v>
      </c>
    </row>
    <row r="1184" spans="1:16" ht="13" customHeight="1" x14ac:dyDescent="0.15">
      <c r="A1184" s="394">
        <v>1183</v>
      </c>
      <c r="B1184" s="395">
        <v>13</v>
      </c>
      <c r="C1184" s="395" t="s">
        <v>2942</v>
      </c>
      <c r="D1184" s="113" t="s">
        <v>1405</v>
      </c>
      <c r="E1184" s="113" t="s">
        <v>7588</v>
      </c>
      <c r="F1184" s="75">
        <v>1127</v>
      </c>
      <c r="G1184" s="75">
        <v>241.12558139534883</v>
      </c>
      <c r="H1184" s="75">
        <v>3.0519239160461065</v>
      </c>
      <c r="I1184" s="75">
        <v>2.3822432878120754</v>
      </c>
      <c r="J1184" s="113" t="s">
        <v>1496</v>
      </c>
      <c r="K1184" s="75" t="s">
        <v>1497</v>
      </c>
      <c r="L1184" s="113" t="s">
        <v>1498</v>
      </c>
      <c r="M1184" s="113" t="s">
        <v>1566</v>
      </c>
      <c r="N1184" s="73" t="s">
        <v>8804</v>
      </c>
      <c r="O1184" s="44">
        <v>8</v>
      </c>
    </row>
    <row r="1185" spans="1:16" ht="13" customHeight="1" x14ac:dyDescent="0.15">
      <c r="A1185" s="394">
        <v>1184</v>
      </c>
      <c r="B1185" s="395">
        <v>13</v>
      </c>
      <c r="C1185" s="395" t="s">
        <v>2942</v>
      </c>
      <c r="D1185" s="113" t="s">
        <v>1405</v>
      </c>
      <c r="E1185" s="113" t="s">
        <v>7588</v>
      </c>
      <c r="F1185" s="75">
        <v>1127</v>
      </c>
      <c r="G1185" s="75">
        <v>227.79787234042553</v>
      </c>
      <c r="H1185" s="75">
        <v>3.0519239160461065</v>
      </c>
      <c r="I1185" s="75">
        <v>2.357549663399237</v>
      </c>
      <c r="J1185" s="113" t="s">
        <v>1496</v>
      </c>
      <c r="K1185" s="75" t="s">
        <v>1497</v>
      </c>
      <c r="L1185" s="113" t="s">
        <v>1498</v>
      </c>
      <c r="M1185" s="113" t="s">
        <v>1566</v>
      </c>
      <c r="N1185" s="73" t="s">
        <v>8804</v>
      </c>
      <c r="O1185" s="44">
        <v>8</v>
      </c>
    </row>
    <row r="1186" spans="1:16" ht="13" customHeight="1" x14ac:dyDescent="0.15">
      <c r="A1186" s="394">
        <v>1185</v>
      </c>
      <c r="B1186" s="395">
        <v>13</v>
      </c>
      <c r="C1186" s="395" t="s">
        <v>2942</v>
      </c>
      <c r="D1186" s="113" t="s">
        <v>1405</v>
      </c>
      <c r="E1186" s="113" t="s">
        <v>7588</v>
      </c>
      <c r="F1186" s="75">
        <v>1127</v>
      </c>
      <c r="G1186" s="75">
        <v>154.58849557522123</v>
      </c>
      <c r="H1186" s="75">
        <v>3.0519239160461065</v>
      </c>
      <c r="I1186" s="75">
        <v>2.1891771707329784</v>
      </c>
      <c r="J1186" s="113" t="s">
        <v>1496</v>
      </c>
      <c r="K1186" s="75" t="s">
        <v>1497</v>
      </c>
      <c r="L1186" s="113" t="s">
        <v>1498</v>
      </c>
      <c r="M1186" s="113" t="s">
        <v>1566</v>
      </c>
      <c r="N1186" s="73" t="s">
        <v>8804</v>
      </c>
      <c r="O1186" s="44">
        <v>8</v>
      </c>
    </row>
    <row r="1187" spans="1:16" ht="13" customHeight="1" x14ac:dyDescent="0.15">
      <c r="A1187" s="394">
        <v>1186</v>
      </c>
      <c r="B1187" s="395">
        <v>13</v>
      </c>
      <c r="C1187" s="395" t="s">
        <v>2942</v>
      </c>
      <c r="D1187" s="113" t="s">
        <v>1405</v>
      </c>
      <c r="E1187" s="113" t="s">
        <v>7588</v>
      </c>
      <c r="F1187" s="75">
        <v>1127</v>
      </c>
      <c r="G1187" s="75">
        <v>184.94358974358974</v>
      </c>
      <c r="H1187" s="75">
        <v>3.0519239160461065</v>
      </c>
      <c r="I1187" s="75">
        <v>2.2670392830034944</v>
      </c>
      <c r="J1187" s="113" t="s">
        <v>1496</v>
      </c>
      <c r="K1187" s="75" t="s">
        <v>1497</v>
      </c>
      <c r="L1187" s="113" t="s">
        <v>1498</v>
      </c>
      <c r="M1187" s="113" t="s">
        <v>1566</v>
      </c>
      <c r="N1187" s="73" t="s">
        <v>8804</v>
      </c>
      <c r="O1187" s="44">
        <v>8</v>
      </c>
    </row>
    <row r="1188" spans="1:16" ht="13" customHeight="1" x14ac:dyDescent="0.15">
      <c r="A1188" s="394">
        <v>1187</v>
      </c>
      <c r="B1188" s="395">
        <v>13</v>
      </c>
      <c r="C1188" s="395" t="s">
        <v>2942</v>
      </c>
      <c r="D1188" s="113" t="s">
        <v>1405</v>
      </c>
      <c r="E1188" s="113" t="s">
        <v>7588</v>
      </c>
      <c r="F1188" s="75">
        <v>1127</v>
      </c>
      <c r="G1188" s="75">
        <v>118.26543209876544</v>
      </c>
      <c r="H1188" s="75">
        <v>3.0519239160461065</v>
      </c>
      <c r="I1188" s="75">
        <v>2.0728578228817494</v>
      </c>
      <c r="J1188" s="113" t="s">
        <v>1496</v>
      </c>
      <c r="K1188" s="75" t="s">
        <v>1497</v>
      </c>
      <c r="L1188" s="113" t="s">
        <v>1498</v>
      </c>
      <c r="M1188" s="113" t="s">
        <v>1566</v>
      </c>
      <c r="N1188" s="73" t="s">
        <v>8804</v>
      </c>
      <c r="O1188" s="44">
        <v>8</v>
      </c>
    </row>
    <row r="1189" spans="1:16" ht="13" customHeight="1" x14ac:dyDescent="0.15">
      <c r="A1189" s="394">
        <v>1188</v>
      </c>
      <c r="B1189" s="395">
        <v>13</v>
      </c>
      <c r="C1189" s="395" t="s">
        <v>2942</v>
      </c>
      <c r="D1189" s="113" t="s">
        <v>1405</v>
      </c>
      <c r="E1189" s="113" t="s">
        <v>7188</v>
      </c>
      <c r="F1189" s="75">
        <v>620</v>
      </c>
      <c r="G1189" s="75">
        <v>251.40893470790377</v>
      </c>
      <c r="H1189" s="75">
        <v>2.7923916894982539</v>
      </c>
      <c r="I1189" s="75">
        <v>2.400380707818472</v>
      </c>
      <c r="J1189" s="113" t="s">
        <v>1646</v>
      </c>
      <c r="K1189" s="75" t="s">
        <v>1497</v>
      </c>
      <c r="L1189" s="113" t="s">
        <v>1498</v>
      </c>
      <c r="M1189" s="113" t="s">
        <v>1566</v>
      </c>
      <c r="N1189" s="132" t="s">
        <v>8804</v>
      </c>
      <c r="O1189" s="44">
        <v>0</v>
      </c>
    </row>
    <row r="1190" spans="1:16" ht="13" customHeight="1" x14ac:dyDescent="0.15">
      <c r="A1190" s="394">
        <v>1189</v>
      </c>
      <c r="B1190" s="395">
        <v>13</v>
      </c>
      <c r="C1190" s="395" t="s">
        <v>2942</v>
      </c>
      <c r="D1190" s="113" t="s">
        <v>1405</v>
      </c>
      <c r="E1190" s="113" t="s">
        <v>7582</v>
      </c>
      <c r="F1190" s="75">
        <v>280</v>
      </c>
      <c r="G1190" s="75">
        <v>255</v>
      </c>
      <c r="H1190" s="75">
        <v>2.4471580313422194</v>
      </c>
      <c r="I1190" s="75">
        <v>2.406540180433955</v>
      </c>
      <c r="J1190" s="113" t="s">
        <v>1647</v>
      </c>
      <c r="K1190" s="75" t="s">
        <v>1497</v>
      </c>
      <c r="L1190" s="113" t="s">
        <v>1498</v>
      </c>
      <c r="M1190" s="113" t="s">
        <v>1566</v>
      </c>
      <c r="N1190" s="132" t="s">
        <v>8804</v>
      </c>
      <c r="O1190" s="44">
        <v>0</v>
      </c>
    </row>
    <row r="1191" spans="1:16" ht="13" customHeight="1" x14ac:dyDescent="0.15">
      <c r="A1191" s="394">
        <v>1190</v>
      </c>
      <c r="B1191" s="395">
        <v>13</v>
      </c>
      <c r="C1191" s="395" t="s">
        <v>2942</v>
      </c>
      <c r="D1191" s="113" t="s">
        <v>1405</v>
      </c>
      <c r="E1191" s="113" t="s">
        <v>7239</v>
      </c>
      <c r="F1191" s="75">
        <v>125</v>
      </c>
      <c r="G1191" s="75">
        <v>305.94405594405595</v>
      </c>
      <c r="H1191" s="75">
        <v>2.0969100130080562</v>
      </c>
      <c r="I1191" s="75">
        <v>2.48564201989327</v>
      </c>
      <c r="J1191" s="113" t="s">
        <v>1565</v>
      </c>
      <c r="K1191" s="75" t="s">
        <v>1497</v>
      </c>
      <c r="L1191" s="113" t="s">
        <v>1498</v>
      </c>
      <c r="M1191" s="113" t="s">
        <v>1566</v>
      </c>
      <c r="N1191" s="132" t="s">
        <v>8978</v>
      </c>
      <c r="O1191" s="44">
        <v>3</v>
      </c>
      <c r="P1191" s="113" t="s">
        <v>5336</v>
      </c>
    </row>
    <row r="1192" spans="1:16" ht="13" customHeight="1" x14ac:dyDescent="0.15">
      <c r="A1192" s="394">
        <v>1191</v>
      </c>
      <c r="B1192" s="395">
        <v>13</v>
      </c>
      <c r="C1192" s="395" t="s">
        <v>2942</v>
      </c>
      <c r="D1192" s="113" t="s">
        <v>1405</v>
      </c>
      <c r="E1192" s="113" t="s">
        <v>7239</v>
      </c>
      <c r="F1192" s="75">
        <v>125</v>
      </c>
      <c r="G1192" s="75">
        <v>87.349397590361434</v>
      </c>
      <c r="H1192" s="75">
        <v>2.0969100130080562</v>
      </c>
      <c r="I1192" s="75">
        <v>1.9412599141949198</v>
      </c>
      <c r="J1192" s="113" t="s">
        <v>1567</v>
      </c>
      <c r="K1192" s="75" t="s">
        <v>1497</v>
      </c>
      <c r="L1192" s="113" t="s">
        <v>1498</v>
      </c>
      <c r="M1192" s="113" t="s">
        <v>1566</v>
      </c>
      <c r="N1192" s="132" t="s">
        <v>8978</v>
      </c>
      <c r="O1192" s="44">
        <v>3</v>
      </c>
      <c r="P1192" s="113" t="s">
        <v>5336</v>
      </c>
    </row>
    <row r="1193" spans="1:16" ht="13" customHeight="1" x14ac:dyDescent="0.15">
      <c r="A1193" s="394">
        <v>1192</v>
      </c>
      <c r="B1193" s="395">
        <v>13</v>
      </c>
      <c r="C1193" s="395" t="s">
        <v>2942</v>
      </c>
      <c r="D1193" s="113" t="s">
        <v>1405</v>
      </c>
      <c r="E1193" s="113" t="s">
        <v>7239</v>
      </c>
      <c r="F1193" s="75">
        <v>125</v>
      </c>
      <c r="G1193" s="75">
        <v>152.17391304347828</v>
      </c>
      <c r="H1193" s="75">
        <v>2.0969100130080562</v>
      </c>
      <c r="I1193" s="75">
        <v>2.1823402083326826</v>
      </c>
      <c r="J1193" s="113" t="s">
        <v>1431</v>
      </c>
      <c r="K1193" s="75" t="s">
        <v>1497</v>
      </c>
      <c r="L1193" s="113" t="s">
        <v>1498</v>
      </c>
      <c r="M1193" s="113" t="s">
        <v>1566</v>
      </c>
      <c r="N1193" s="132" t="s">
        <v>8978</v>
      </c>
      <c r="O1193" s="44">
        <v>3</v>
      </c>
      <c r="P1193" s="113" t="s">
        <v>5336</v>
      </c>
    </row>
    <row r="1194" spans="1:16" ht="13" customHeight="1" x14ac:dyDescent="0.15">
      <c r="A1194" s="394">
        <v>1193</v>
      </c>
      <c r="B1194" s="395">
        <v>13</v>
      </c>
      <c r="C1194" s="395" t="s">
        <v>2942</v>
      </c>
      <c r="D1194" s="113" t="s">
        <v>1405</v>
      </c>
      <c r="E1194" s="113" t="s">
        <v>7422</v>
      </c>
      <c r="F1194" s="75">
        <v>570</v>
      </c>
      <c r="G1194" s="75">
        <v>10.961538461538462</v>
      </c>
      <c r="H1194" s="75">
        <v>2.7558748556724915</v>
      </c>
      <c r="I1194" s="75">
        <v>1.0398715120376922</v>
      </c>
      <c r="J1194" s="113" t="s">
        <v>1309</v>
      </c>
      <c r="K1194" s="75" t="s">
        <v>1497</v>
      </c>
      <c r="L1194" s="113" t="s">
        <v>1498</v>
      </c>
      <c r="M1194" s="113" t="s">
        <v>1566</v>
      </c>
      <c r="N1194" s="132" t="s">
        <v>8398</v>
      </c>
      <c r="O1194" s="44">
        <v>0</v>
      </c>
    </row>
    <row r="1195" spans="1:16" ht="13" customHeight="1" x14ac:dyDescent="0.15">
      <c r="A1195" s="394">
        <v>1194</v>
      </c>
      <c r="B1195" s="395">
        <v>13</v>
      </c>
      <c r="C1195" s="395" t="s">
        <v>2942</v>
      </c>
      <c r="D1195" s="113" t="s">
        <v>1405</v>
      </c>
      <c r="E1195" s="113" t="s">
        <v>7674</v>
      </c>
      <c r="F1195" s="75">
        <v>500</v>
      </c>
      <c r="G1195" s="75">
        <v>393.49112426035509</v>
      </c>
      <c r="H1195" s="75">
        <v>2.6989700043360187</v>
      </c>
      <c r="I1195" s="75">
        <v>2.5949349406894311</v>
      </c>
      <c r="J1195" s="113" t="s">
        <v>1308</v>
      </c>
      <c r="K1195" s="75" t="s">
        <v>1523</v>
      </c>
      <c r="L1195" s="113" t="s">
        <v>1498</v>
      </c>
      <c r="M1195" s="113" t="s">
        <v>1566</v>
      </c>
      <c r="N1195" s="132" t="s">
        <v>8579</v>
      </c>
      <c r="O1195" s="44">
        <v>2</v>
      </c>
    </row>
    <row r="1196" spans="1:16" ht="13" customHeight="1" x14ac:dyDescent="0.15">
      <c r="A1196" s="394">
        <v>1195</v>
      </c>
      <c r="B1196" s="395">
        <v>13</v>
      </c>
      <c r="C1196" s="395" t="s">
        <v>2942</v>
      </c>
      <c r="D1196" s="113" t="s">
        <v>1405</v>
      </c>
      <c r="E1196" s="113" t="s">
        <v>7357</v>
      </c>
      <c r="F1196" s="75">
        <v>110</v>
      </c>
      <c r="G1196" s="75">
        <v>121.34020618556701</v>
      </c>
      <c r="H1196" s="75">
        <v>2.0413926851582249</v>
      </c>
      <c r="I1196" s="75">
        <v>2.0840047285771899</v>
      </c>
      <c r="J1196" s="113" t="s">
        <v>1648</v>
      </c>
      <c r="K1196" s="75" t="s">
        <v>1412</v>
      </c>
      <c r="L1196" s="113" t="s">
        <v>385</v>
      </c>
      <c r="M1196" s="113" t="s">
        <v>386</v>
      </c>
      <c r="N1196" s="132" t="s">
        <v>8748</v>
      </c>
      <c r="O1196" s="44">
        <v>0</v>
      </c>
    </row>
    <row r="1197" spans="1:16" ht="13" customHeight="1" x14ac:dyDescent="0.15">
      <c r="A1197" s="394">
        <v>1196</v>
      </c>
      <c r="B1197" s="395">
        <v>13</v>
      </c>
      <c r="C1197" s="395" t="s">
        <v>2942</v>
      </c>
      <c r="D1197" s="113" t="s">
        <v>1405</v>
      </c>
      <c r="E1197" s="113" t="s">
        <v>7289</v>
      </c>
      <c r="F1197" s="75">
        <v>85</v>
      </c>
      <c r="G1197" s="75">
        <v>81.530612244897952</v>
      </c>
      <c r="H1197" s="75">
        <v>1.9294189257142926</v>
      </c>
      <c r="I1197" s="75">
        <v>1.9113207036214965</v>
      </c>
      <c r="J1197" s="113" t="s">
        <v>1301</v>
      </c>
      <c r="K1197" s="75" t="s">
        <v>1412</v>
      </c>
      <c r="L1197" s="113" t="s">
        <v>387</v>
      </c>
      <c r="M1197" s="113" t="s">
        <v>388</v>
      </c>
      <c r="N1197" s="132" t="s">
        <v>9086</v>
      </c>
      <c r="O1197" s="44">
        <v>0</v>
      </c>
    </row>
    <row r="1198" spans="1:16" ht="13" customHeight="1" x14ac:dyDescent="0.15">
      <c r="A1198" s="394">
        <v>1197</v>
      </c>
      <c r="B1198" s="395">
        <v>13</v>
      </c>
      <c r="C1198" s="395" t="s">
        <v>2942</v>
      </c>
      <c r="D1198" s="113" t="s">
        <v>1405</v>
      </c>
      <c r="E1198" s="113" t="s">
        <v>7720</v>
      </c>
      <c r="F1198" s="75">
        <v>53</v>
      </c>
      <c r="G1198" s="75">
        <v>35.333333333333336</v>
      </c>
      <c r="H1198" s="75">
        <v>1.7242758696007889</v>
      </c>
      <c r="I1198" s="75">
        <v>1.5481846105451078</v>
      </c>
      <c r="J1198" s="113" t="s">
        <v>1260</v>
      </c>
      <c r="K1198" s="75" t="s">
        <v>1412</v>
      </c>
      <c r="L1198" s="113" t="s">
        <v>387</v>
      </c>
      <c r="M1198" s="113" t="s">
        <v>388</v>
      </c>
      <c r="N1198" s="132" t="s">
        <v>8510</v>
      </c>
      <c r="O1198" s="44">
        <v>0</v>
      </c>
    </row>
    <row r="1199" spans="1:16" ht="13" customHeight="1" x14ac:dyDescent="0.15">
      <c r="A1199" s="394">
        <v>1198</v>
      </c>
      <c r="B1199" s="395">
        <v>13</v>
      </c>
      <c r="C1199" s="395" t="s">
        <v>2942</v>
      </c>
      <c r="D1199" s="113" t="s">
        <v>1405</v>
      </c>
      <c r="E1199" s="113" t="s">
        <v>7876</v>
      </c>
      <c r="F1199" s="75">
        <v>2700</v>
      </c>
      <c r="G1199" s="75">
        <v>1194.0845070422533</v>
      </c>
      <c r="H1199" s="75">
        <v>3.4313637641589874</v>
      </c>
      <c r="I1199" s="75">
        <v>3.0770350635131267</v>
      </c>
      <c r="J1199" s="113" t="s">
        <v>1721</v>
      </c>
      <c r="K1199" s="75"/>
      <c r="L1199" s="113" t="s">
        <v>1722</v>
      </c>
      <c r="M1199" s="113" t="s">
        <v>1367</v>
      </c>
      <c r="N1199" s="132" t="s">
        <v>9019</v>
      </c>
      <c r="O1199" s="44">
        <v>0</v>
      </c>
    </row>
    <row r="1200" spans="1:16" ht="13" customHeight="1" x14ac:dyDescent="0.15">
      <c r="A1200" s="394">
        <v>1199</v>
      </c>
      <c r="B1200" s="395">
        <v>13</v>
      </c>
      <c r="C1200" s="395" t="s">
        <v>2942</v>
      </c>
      <c r="D1200" s="113" t="s">
        <v>1405</v>
      </c>
      <c r="E1200" s="113" t="s">
        <v>7895</v>
      </c>
      <c r="F1200" s="75">
        <v>4200</v>
      </c>
      <c r="G1200" s="75">
        <v>2503.8461538461538</v>
      </c>
      <c r="H1200" s="75">
        <v>3.6232492903979003</v>
      </c>
      <c r="I1200" s="75">
        <v>3.398607640597374</v>
      </c>
      <c r="J1200" s="113" t="s">
        <v>1344</v>
      </c>
      <c r="K1200" s="75"/>
      <c r="L1200" s="113" t="s">
        <v>1722</v>
      </c>
      <c r="M1200" s="113" t="s">
        <v>1367</v>
      </c>
      <c r="N1200" s="132" t="s">
        <v>9156</v>
      </c>
      <c r="O1200" s="44">
        <v>0</v>
      </c>
      <c r="P1200" s="113" t="s">
        <v>5336</v>
      </c>
    </row>
    <row r="1201" spans="1:16" ht="13" customHeight="1" x14ac:dyDescent="0.15">
      <c r="A1201" s="394">
        <v>1200</v>
      </c>
      <c r="B1201" s="395">
        <v>13</v>
      </c>
      <c r="C1201" s="395" t="s">
        <v>2942</v>
      </c>
      <c r="D1201" s="113" t="s">
        <v>1405</v>
      </c>
      <c r="E1201" s="113" t="s">
        <v>7792</v>
      </c>
      <c r="F1201" s="75">
        <v>2800</v>
      </c>
      <c r="G1201" s="75">
        <v>3019.2771084337351</v>
      </c>
      <c r="H1201" s="75">
        <v>3.4471580313422194</v>
      </c>
      <c r="I1201" s="75">
        <v>3.4799029742820573</v>
      </c>
      <c r="J1201" s="113" t="s">
        <v>1311</v>
      </c>
      <c r="K1201" s="75"/>
      <c r="L1201" s="113" t="s">
        <v>1722</v>
      </c>
      <c r="M1201" s="113" t="s">
        <v>1406</v>
      </c>
      <c r="N1201" s="132" t="s">
        <v>9017</v>
      </c>
      <c r="O1201" s="44">
        <v>0</v>
      </c>
      <c r="P1201" s="113" t="s">
        <v>5336</v>
      </c>
    </row>
    <row r="1202" spans="1:16" ht="13" customHeight="1" x14ac:dyDescent="0.15">
      <c r="A1202" s="394">
        <v>1201</v>
      </c>
      <c r="B1202" s="395">
        <v>13</v>
      </c>
      <c r="C1202" s="395" t="s">
        <v>2942</v>
      </c>
      <c r="D1202" s="113" t="s">
        <v>1405</v>
      </c>
      <c r="E1202" s="113" t="s">
        <v>7967</v>
      </c>
      <c r="F1202" s="75">
        <v>35</v>
      </c>
      <c r="G1202" s="75">
        <v>35</v>
      </c>
      <c r="H1202" s="75">
        <v>1.5440680443502757</v>
      </c>
      <c r="I1202" s="75">
        <v>1.5440680443502757</v>
      </c>
      <c r="J1202" s="113" t="s">
        <v>1341</v>
      </c>
      <c r="K1202" s="75"/>
      <c r="L1202" s="113" t="s">
        <v>1722</v>
      </c>
      <c r="M1202" s="113" t="s">
        <v>1342</v>
      </c>
      <c r="N1202" s="132" t="s">
        <v>8775</v>
      </c>
      <c r="O1202" s="44">
        <v>0</v>
      </c>
    </row>
    <row r="1203" spans="1:16" ht="13" customHeight="1" x14ac:dyDescent="0.15">
      <c r="A1203" s="394">
        <v>1202</v>
      </c>
      <c r="B1203" s="395">
        <v>13</v>
      </c>
      <c r="C1203" s="395" t="s">
        <v>2942</v>
      </c>
      <c r="D1203" s="113" t="s">
        <v>1405</v>
      </c>
      <c r="E1203" s="113" t="s">
        <v>7744</v>
      </c>
      <c r="F1203" s="75">
        <v>440</v>
      </c>
      <c r="G1203" s="75">
        <v>395.44303797468348</v>
      </c>
      <c r="H1203" s="75">
        <v>2.6434526764861874</v>
      </c>
      <c r="I1203" s="75">
        <v>2.5970839339148211</v>
      </c>
      <c r="J1203" s="113" t="s">
        <v>1269</v>
      </c>
      <c r="K1203" s="75"/>
      <c r="L1203" s="113" t="s">
        <v>1722</v>
      </c>
      <c r="M1203" s="113" t="s">
        <v>1342</v>
      </c>
      <c r="N1203" s="132" t="s">
        <v>8775</v>
      </c>
      <c r="O1203" s="44">
        <v>0</v>
      </c>
    </row>
    <row r="1204" spans="1:16" ht="13" customHeight="1" x14ac:dyDescent="0.15">
      <c r="A1204" s="394">
        <v>1203</v>
      </c>
      <c r="B1204" s="395">
        <v>10</v>
      </c>
      <c r="C1204" s="395" t="s">
        <v>2942</v>
      </c>
      <c r="D1204" s="113" t="s">
        <v>1349</v>
      </c>
      <c r="E1204" s="113" t="s">
        <v>7386</v>
      </c>
      <c r="F1204" s="73">
        <v>2.6230103243087673E-2</v>
      </c>
      <c r="G1204" s="73">
        <v>0.16680151850852934</v>
      </c>
      <c r="H1204" s="75">
        <v>-1.5811999999999999</v>
      </c>
      <c r="I1204" s="75">
        <v>-0.77779999999999982</v>
      </c>
      <c r="J1204" s="113" t="s">
        <v>1245</v>
      </c>
      <c r="K1204" s="113" t="s">
        <v>1275</v>
      </c>
      <c r="L1204" s="113" t="s">
        <v>389</v>
      </c>
      <c r="M1204" s="113" t="s">
        <v>390</v>
      </c>
      <c r="N1204" s="73" t="s">
        <v>8969</v>
      </c>
      <c r="O1204" s="44">
        <v>0</v>
      </c>
      <c r="P1204" s="113" t="s">
        <v>5336</v>
      </c>
    </row>
    <row r="1205" spans="1:16" ht="13" customHeight="1" x14ac:dyDescent="0.15">
      <c r="A1205" s="394">
        <v>1204</v>
      </c>
      <c r="B1205" s="395">
        <v>10</v>
      </c>
      <c r="C1205" s="395" t="s">
        <v>2942</v>
      </c>
      <c r="D1205" s="113" t="s">
        <v>1349</v>
      </c>
      <c r="E1205" s="113" t="s">
        <v>7233</v>
      </c>
      <c r="F1205" s="73">
        <v>3.9994474976109751E-2</v>
      </c>
      <c r="G1205" s="73">
        <v>7.6067650076622723E-2</v>
      </c>
      <c r="H1205" s="75">
        <v>-1.3979999999999999</v>
      </c>
      <c r="I1205" s="75">
        <v>-1.1188</v>
      </c>
      <c r="J1205" s="113" t="s">
        <v>1184</v>
      </c>
      <c r="K1205" s="113" t="s">
        <v>1275</v>
      </c>
      <c r="L1205" s="113" t="s">
        <v>389</v>
      </c>
      <c r="M1205" s="113" t="s">
        <v>390</v>
      </c>
      <c r="N1205" s="73" t="s">
        <v>8969</v>
      </c>
      <c r="O1205" s="44">
        <v>0</v>
      </c>
      <c r="P1205" s="113" t="s">
        <v>5336</v>
      </c>
    </row>
    <row r="1206" spans="1:16" ht="13" customHeight="1" x14ac:dyDescent="0.15">
      <c r="A1206" s="394">
        <v>1205</v>
      </c>
      <c r="B1206" s="395">
        <v>10</v>
      </c>
      <c r="C1206" s="395" t="s">
        <v>2942</v>
      </c>
      <c r="D1206" s="113" t="s">
        <v>1349</v>
      </c>
      <c r="E1206" s="113" t="s">
        <v>1215</v>
      </c>
      <c r="F1206" s="73">
        <v>0.01</v>
      </c>
      <c r="G1206" s="73">
        <v>3.9536662006812801E-2</v>
      </c>
      <c r="H1206" s="75">
        <v>-2</v>
      </c>
      <c r="I1206" s="75">
        <v>-1.4029999999999998</v>
      </c>
      <c r="J1206" s="113" t="s">
        <v>1184</v>
      </c>
      <c r="K1206" s="113" t="s">
        <v>1275</v>
      </c>
      <c r="L1206" s="113" t="s">
        <v>389</v>
      </c>
      <c r="M1206" s="113" t="s">
        <v>391</v>
      </c>
      <c r="N1206" s="73" t="s">
        <v>392</v>
      </c>
      <c r="O1206" s="44">
        <v>0</v>
      </c>
      <c r="P1206" s="113" t="s">
        <v>5336</v>
      </c>
    </row>
    <row r="1207" spans="1:16" ht="13" customHeight="1" x14ac:dyDescent="0.15">
      <c r="A1207" s="394">
        <v>1206</v>
      </c>
      <c r="B1207" s="395">
        <v>10</v>
      </c>
      <c r="C1207" s="395" t="s">
        <v>2942</v>
      </c>
      <c r="D1207" s="113" t="s">
        <v>1349</v>
      </c>
      <c r="E1207" s="113" t="s">
        <v>1230</v>
      </c>
      <c r="F1207" s="75">
        <v>6.9999999999999994E-5</v>
      </c>
      <c r="G1207" s="75">
        <v>1.81405E-3</v>
      </c>
      <c r="H1207" s="75">
        <v>-4.1549019600000001</v>
      </c>
      <c r="I1207" s="75">
        <v>-2.7413507469999998</v>
      </c>
      <c r="J1207" s="113" t="s">
        <v>1234</v>
      </c>
      <c r="K1207" s="113" t="s">
        <v>1224</v>
      </c>
      <c r="L1207" s="113" t="s">
        <v>393</v>
      </c>
      <c r="M1207" s="113" t="s">
        <v>394</v>
      </c>
      <c r="N1207" s="113" t="s">
        <v>1307</v>
      </c>
      <c r="O1207" s="44">
        <v>3</v>
      </c>
      <c r="P1207" s="113" t="s">
        <v>1373</v>
      </c>
    </row>
    <row r="1208" spans="1:16" ht="13" customHeight="1" x14ac:dyDescent="0.15">
      <c r="A1208" s="394">
        <v>1207</v>
      </c>
      <c r="B1208" s="395">
        <v>10</v>
      </c>
      <c r="C1208" s="395" t="s">
        <v>2942</v>
      </c>
      <c r="D1208" s="113" t="s">
        <v>1349</v>
      </c>
      <c r="E1208" s="113" t="s">
        <v>1230</v>
      </c>
      <c r="F1208" s="75">
        <v>6.9999999999999994E-5</v>
      </c>
      <c r="G1208" s="75">
        <v>3.65365E-3</v>
      </c>
      <c r="H1208" s="75">
        <v>-4.1549019600000001</v>
      </c>
      <c r="I1208" s="75">
        <v>-2.4372730580000002</v>
      </c>
      <c r="J1208" s="113" t="s">
        <v>1234</v>
      </c>
      <c r="K1208" s="113" t="s">
        <v>1224</v>
      </c>
      <c r="L1208" s="113" t="s">
        <v>393</v>
      </c>
      <c r="M1208" s="113" t="s">
        <v>394</v>
      </c>
      <c r="N1208" s="113" t="s">
        <v>1307</v>
      </c>
      <c r="O1208" s="44">
        <v>3</v>
      </c>
      <c r="P1208" s="113" t="s">
        <v>1239</v>
      </c>
    </row>
    <row r="1209" spans="1:16" ht="13" customHeight="1" x14ac:dyDescent="0.15">
      <c r="A1209" s="394">
        <v>1208</v>
      </c>
      <c r="B1209" s="395">
        <v>10</v>
      </c>
      <c r="C1209" s="395" t="s">
        <v>2942</v>
      </c>
      <c r="D1209" s="113" t="s">
        <v>1349</v>
      </c>
      <c r="E1209" s="113" t="s">
        <v>1230</v>
      </c>
      <c r="F1209" s="75">
        <v>6.9999999999999994E-5</v>
      </c>
      <c r="G1209" s="75">
        <v>3.3214999999999998E-3</v>
      </c>
      <c r="H1209" s="75">
        <v>-4.1549019600000001</v>
      </c>
      <c r="I1209" s="75">
        <v>-2.4786657430000001</v>
      </c>
      <c r="J1209" s="113" t="s">
        <v>1234</v>
      </c>
      <c r="K1209" s="113" t="s">
        <v>1224</v>
      </c>
      <c r="L1209" s="113" t="s">
        <v>393</v>
      </c>
      <c r="M1209" s="113" t="s">
        <v>394</v>
      </c>
      <c r="N1209" s="113" t="s">
        <v>1307</v>
      </c>
      <c r="O1209" s="44">
        <v>3</v>
      </c>
      <c r="P1209" s="113" t="s">
        <v>1375</v>
      </c>
    </row>
    <row r="1210" spans="1:16" ht="13" customHeight="1" x14ac:dyDescent="0.15">
      <c r="A1210" s="394">
        <v>1209</v>
      </c>
      <c r="B1210" s="395">
        <v>10</v>
      </c>
      <c r="C1210" s="395" t="s">
        <v>2942</v>
      </c>
      <c r="D1210" s="113" t="s">
        <v>1349</v>
      </c>
      <c r="E1210" s="113" t="s">
        <v>6108</v>
      </c>
      <c r="F1210" s="73">
        <v>4.0003685104612496E-2</v>
      </c>
      <c r="G1210" s="73">
        <v>0.41802282895403253</v>
      </c>
      <c r="H1210" s="75">
        <v>-1.3978999999999999</v>
      </c>
      <c r="I1210" s="75">
        <v>-0.37880000000000003</v>
      </c>
      <c r="J1210" s="113" t="s">
        <v>1182</v>
      </c>
      <c r="K1210" s="113" t="s">
        <v>1275</v>
      </c>
      <c r="L1210" s="113" t="s">
        <v>395</v>
      </c>
      <c r="M1210" s="113" t="s">
        <v>396</v>
      </c>
      <c r="N1210" s="73" t="s">
        <v>9033</v>
      </c>
      <c r="O1210" s="44">
        <v>2</v>
      </c>
      <c r="P1210" s="113" t="s">
        <v>5336</v>
      </c>
    </row>
    <row r="1211" spans="1:16" ht="13" customHeight="1" x14ac:dyDescent="0.15">
      <c r="A1211" s="394">
        <v>1210</v>
      </c>
      <c r="B1211" s="395">
        <v>10</v>
      </c>
      <c r="C1211" s="395" t="s">
        <v>2942</v>
      </c>
      <c r="D1211" s="113" t="s">
        <v>1349</v>
      </c>
      <c r="E1211" s="113" t="s">
        <v>6108</v>
      </c>
      <c r="F1211" s="73">
        <v>4.0003685104612496E-2</v>
      </c>
      <c r="G1211" s="73">
        <v>0.80020267711933268</v>
      </c>
      <c r="H1211" s="75">
        <v>-1.3978999999999999</v>
      </c>
      <c r="I1211" s="75">
        <v>-9.6799999999999997E-2</v>
      </c>
      <c r="J1211" s="113" t="s">
        <v>1100</v>
      </c>
      <c r="K1211" s="113" t="s">
        <v>1275</v>
      </c>
      <c r="L1211" s="113" t="s">
        <v>395</v>
      </c>
      <c r="M1211" s="113" t="s">
        <v>396</v>
      </c>
      <c r="N1211" s="73" t="s">
        <v>9033</v>
      </c>
      <c r="O1211" s="44">
        <v>2</v>
      </c>
      <c r="P1211" s="113" t="s">
        <v>5336</v>
      </c>
    </row>
    <row r="1212" spans="1:16" ht="13" customHeight="1" x14ac:dyDescent="0.15">
      <c r="A1212" s="394">
        <v>1211</v>
      </c>
      <c r="B1212" s="395">
        <v>10</v>
      </c>
      <c r="C1212" s="395" t="s">
        <v>2942</v>
      </c>
      <c r="D1212" s="113" t="s">
        <v>1349</v>
      </c>
      <c r="E1212" s="113" t="s">
        <v>1294</v>
      </c>
      <c r="F1212" s="73">
        <v>1.0495424286523223</v>
      </c>
      <c r="G1212" s="73">
        <v>6.0869537233490103</v>
      </c>
      <c r="H1212" s="75">
        <v>2.1000000000000005E-2</v>
      </c>
      <c r="I1212" s="75">
        <v>0.78439999999999988</v>
      </c>
      <c r="J1212" s="113" t="s">
        <v>1216</v>
      </c>
      <c r="K1212" s="113" t="s">
        <v>1275</v>
      </c>
      <c r="L1212" s="113" t="s">
        <v>397</v>
      </c>
      <c r="M1212" s="113" t="s">
        <v>506</v>
      </c>
      <c r="N1212" s="73" t="s">
        <v>7361</v>
      </c>
      <c r="O1212" s="44">
        <v>0</v>
      </c>
      <c r="P1212" s="113" t="s">
        <v>5336</v>
      </c>
    </row>
    <row r="1213" spans="1:16" ht="13" customHeight="1" x14ac:dyDescent="0.15">
      <c r="A1213" s="394">
        <v>1212</v>
      </c>
      <c r="B1213" s="395">
        <v>10</v>
      </c>
      <c r="C1213" s="395" t="s">
        <v>2942</v>
      </c>
      <c r="D1213" s="113" t="s">
        <v>1349</v>
      </c>
      <c r="E1213" s="113" t="s">
        <v>7269</v>
      </c>
      <c r="F1213" s="73">
        <v>0.12000518202042657</v>
      </c>
      <c r="G1213" s="73">
        <v>0.36517412725483789</v>
      </c>
      <c r="H1213" s="75">
        <v>-0.92079999999999984</v>
      </c>
      <c r="I1213" s="75">
        <v>-0.43749999999999978</v>
      </c>
      <c r="J1213" s="113" t="s">
        <v>1209</v>
      </c>
      <c r="K1213" s="113" t="s">
        <v>1275</v>
      </c>
      <c r="L1213" s="113" t="s">
        <v>507</v>
      </c>
      <c r="M1213" s="113" t="s">
        <v>508</v>
      </c>
      <c r="N1213" s="73" t="s">
        <v>8638</v>
      </c>
      <c r="O1213" s="44">
        <v>0</v>
      </c>
      <c r="P1213" s="113" t="s">
        <v>5336</v>
      </c>
    </row>
    <row r="1214" spans="1:16" ht="13" customHeight="1" x14ac:dyDescent="0.15">
      <c r="A1214" s="394">
        <v>1213</v>
      </c>
      <c r="B1214" s="395">
        <v>10</v>
      </c>
      <c r="C1214" s="395" t="s">
        <v>2942</v>
      </c>
      <c r="D1214" s="113" t="s">
        <v>1349</v>
      </c>
      <c r="E1214" s="113" t="s">
        <v>7270</v>
      </c>
      <c r="F1214" s="73">
        <v>0.26001595631652724</v>
      </c>
      <c r="G1214" s="73">
        <v>0.33651156937549082</v>
      </c>
      <c r="H1214" s="75">
        <v>-0.58499999999999996</v>
      </c>
      <c r="I1214" s="75">
        <v>-0.47299999999999986</v>
      </c>
      <c r="J1214" s="113" t="s">
        <v>1209</v>
      </c>
      <c r="K1214" s="113" t="s">
        <v>1275</v>
      </c>
      <c r="L1214" s="113" t="s">
        <v>507</v>
      </c>
      <c r="M1214" s="113" t="s">
        <v>508</v>
      </c>
      <c r="N1214" s="73" t="s">
        <v>8638</v>
      </c>
      <c r="O1214" s="44">
        <v>0</v>
      </c>
      <c r="P1214" s="113" t="s">
        <v>5336</v>
      </c>
    </row>
    <row r="1215" spans="1:16" ht="13" customHeight="1" x14ac:dyDescent="0.15">
      <c r="A1215" s="394">
        <v>1214</v>
      </c>
      <c r="B1215" s="395">
        <v>10</v>
      </c>
      <c r="C1215" s="395" t="s">
        <v>2942</v>
      </c>
      <c r="D1215" s="113" t="s">
        <v>1349</v>
      </c>
      <c r="E1215" s="113" t="s">
        <v>1107</v>
      </c>
      <c r="F1215" s="73">
        <v>8.9351119860521983E-7</v>
      </c>
      <c r="G1215" s="73">
        <v>6.7158347293333077E-6</v>
      </c>
      <c r="H1215" s="75">
        <v>-6.0488999999999997</v>
      </c>
      <c r="I1215" s="75">
        <v>-5.1729000000000003</v>
      </c>
      <c r="J1215" s="113" t="s">
        <v>1284</v>
      </c>
      <c r="K1215" s="113" t="s">
        <v>1224</v>
      </c>
      <c r="L1215" s="113" t="s">
        <v>293</v>
      </c>
      <c r="M1215" s="113" t="s">
        <v>294</v>
      </c>
      <c r="N1215" s="73" t="s">
        <v>7128</v>
      </c>
      <c r="O1215" s="44">
        <v>6</v>
      </c>
      <c r="P1215" s="113" t="s">
        <v>1108</v>
      </c>
    </row>
    <row r="1216" spans="1:16" ht="13" customHeight="1" x14ac:dyDescent="0.15">
      <c r="A1216" s="394">
        <v>1215</v>
      </c>
      <c r="B1216" s="395">
        <v>10</v>
      </c>
      <c r="C1216" s="395" t="s">
        <v>2942</v>
      </c>
      <c r="D1216" s="113" t="s">
        <v>1349</v>
      </c>
      <c r="E1216" s="113" t="s">
        <v>1107</v>
      </c>
      <c r="F1216" s="73">
        <v>8.9351119860521983E-7</v>
      </c>
      <c r="G1216" s="73">
        <v>3.0881614691845125E-5</v>
      </c>
      <c r="H1216" s="75">
        <v>-6.0488999999999997</v>
      </c>
      <c r="I1216" s="75">
        <v>-4.5103</v>
      </c>
      <c r="J1216" s="113" t="s">
        <v>1212</v>
      </c>
      <c r="K1216" s="113" t="s">
        <v>1224</v>
      </c>
      <c r="L1216" s="113" t="s">
        <v>293</v>
      </c>
      <c r="M1216" s="113" t="s">
        <v>294</v>
      </c>
      <c r="N1216" s="73" t="s">
        <v>7128</v>
      </c>
      <c r="O1216" s="44">
        <v>6</v>
      </c>
      <c r="P1216" s="113" t="s">
        <v>1108</v>
      </c>
    </row>
    <row r="1217" spans="1:16" ht="13" customHeight="1" x14ac:dyDescent="0.15">
      <c r="A1217" s="394">
        <v>1216</v>
      </c>
      <c r="B1217" s="395">
        <v>10</v>
      </c>
      <c r="C1217" s="395" t="s">
        <v>2942</v>
      </c>
      <c r="D1217" s="113" t="s">
        <v>1349</v>
      </c>
      <c r="E1217" s="113" t="s">
        <v>1107</v>
      </c>
      <c r="F1217" s="73">
        <v>8.9351119860521983E-7</v>
      </c>
      <c r="G1217" s="73">
        <v>3.253868517801079E-5</v>
      </c>
      <c r="H1217" s="75">
        <v>-6.0488999999999997</v>
      </c>
      <c r="I1217" s="75">
        <v>-4.4875999999999996</v>
      </c>
      <c r="J1217" s="113" t="s">
        <v>1212</v>
      </c>
      <c r="K1217" s="113" t="s">
        <v>1224</v>
      </c>
      <c r="L1217" s="113" t="s">
        <v>293</v>
      </c>
      <c r="M1217" s="113" t="s">
        <v>294</v>
      </c>
      <c r="N1217" s="73" t="s">
        <v>7128</v>
      </c>
      <c r="O1217" s="44">
        <v>6</v>
      </c>
      <c r="P1217" s="113" t="s">
        <v>1108</v>
      </c>
    </row>
    <row r="1218" spans="1:16" ht="13" customHeight="1" x14ac:dyDescent="0.15">
      <c r="A1218" s="394">
        <v>1217</v>
      </c>
      <c r="B1218" s="395">
        <v>10</v>
      </c>
      <c r="C1218" s="395" t="s">
        <v>2942</v>
      </c>
      <c r="D1218" s="113" t="s">
        <v>1349</v>
      </c>
      <c r="E1218" s="113" t="s">
        <v>1107</v>
      </c>
      <c r="F1218" s="73">
        <v>8.9351119860521983E-7</v>
      </c>
      <c r="G1218" s="73">
        <v>5.3002944883579614E-5</v>
      </c>
      <c r="H1218" s="75">
        <v>-6.0488999999999997</v>
      </c>
      <c r="I1218" s="75">
        <v>-4.2756999999999996</v>
      </c>
      <c r="J1218" s="113" t="s">
        <v>1324</v>
      </c>
      <c r="K1218" s="113" t="s">
        <v>1224</v>
      </c>
      <c r="L1218" s="113" t="s">
        <v>293</v>
      </c>
      <c r="M1218" s="113" t="s">
        <v>294</v>
      </c>
      <c r="N1218" s="73" t="s">
        <v>7128</v>
      </c>
      <c r="O1218" s="44">
        <v>6</v>
      </c>
      <c r="P1218" s="113" t="s">
        <v>1108</v>
      </c>
    </row>
    <row r="1219" spans="1:16" ht="13" customHeight="1" x14ac:dyDescent="0.15">
      <c r="A1219" s="394">
        <v>1218</v>
      </c>
      <c r="B1219" s="395">
        <v>10</v>
      </c>
      <c r="C1219" s="395" t="s">
        <v>2942</v>
      </c>
      <c r="D1219" s="113" t="s">
        <v>1349</v>
      </c>
      <c r="E1219" s="113" t="s">
        <v>1107</v>
      </c>
      <c r="F1219" s="73">
        <v>8.9351119860521983E-7</v>
      </c>
      <c r="G1219" s="73">
        <v>5.9758542971557323E-5</v>
      </c>
      <c r="H1219" s="75">
        <v>-6.0488999999999997</v>
      </c>
      <c r="I1219" s="75">
        <v>-4.2235999999999994</v>
      </c>
      <c r="J1219" s="113" t="s">
        <v>1324</v>
      </c>
      <c r="K1219" s="113" t="s">
        <v>1224</v>
      </c>
      <c r="L1219" s="113" t="s">
        <v>293</v>
      </c>
      <c r="M1219" s="113" t="s">
        <v>294</v>
      </c>
      <c r="N1219" s="73" t="s">
        <v>7128</v>
      </c>
      <c r="O1219" s="44">
        <v>6</v>
      </c>
      <c r="P1219" s="113" t="s">
        <v>1108</v>
      </c>
    </row>
    <row r="1220" spans="1:16" ht="13" customHeight="1" x14ac:dyDescent="0.15">
      <c r="A1220" s="394">
        <v>1219</v>
      </c>
      <c r="B1220" s="395">
        <v>10</v>
      </c>
      <c r="C1220" s="395" t="s">
        <v>2942</v>
      </c>
      <c r="D1220" s="113" t="s">
        <v>1349</v>
      </c>
      <c r="E1220" s="113" t="s">
        <v>1107</v>
      </c>
      <c r="F1220" s="73">
        <v>8.9351119860521983E-7</v>
      </c>
      <c r="G1220" s="73">
        <v>8.7357460397215246E-6</v>
      </c>
      <c r="H1220" s="75">
        <v>-6.0488999999999997</v>
      </c>
      <c r="I1220" s="75">
        <v>-5.0587</v>
      </c>
      <c r="J1220" s="113" t="s">
        <v>1284</v>
      </c>
      <c r="K1220" s="113" t="s">
        <v>1224</v>
      </c>
      <c r="L1220" s="113" t="s">
        <v>293</v>
      </c>
      <c r="M1220" s="113" t="s">
        <v>294</v>
      </c>
      <c r="N1220" s="73" t="s">
        <v>7128</v>
      </c>
      <c r="O1220" s="44">
        <v>6</v>
      </c>
      <c r="P1220" s="113" t="s">
        <v>1108</v>
      </c>
    </row>
    <row r="1221" spans="1:16" ht="13" customHeight="1" x14ac:dyDescent="0.15">
      <c r="A1221" s="394">
        <v>1220</v>
      </c>
      <c r="B1221" s="395">
        <v>10</v>
      </c>
      <c r="C1221" s="395" t="s">
        <v>2942</v>
      </c>
      <c r="D1221" s="113" t="s">
        <v>1349</v>
      </c>
      <c r="E1221" s="113" t="s">
        <v>7764</v>
      </c>
      <c r="F1221" s="73">
        <v>1E-4</v>
      </c>
      <c r="G1221" s="73">
        <v>2.8569326345836971E-4</v>
      </c>
      <c r="H1221" s="75">
        <v>-4</v>
      </c>
      <c r="I1221" s="75">
        <v>-3.5440999999999998</v>
      </c>
      <c r="J1221" s="113" t="s">
        <v>1235</v>
      </c>
      <c r="K1221" s="113" t="s">
        <v>1224</v>
      </c>
      <c r="L1221" s="113" t="s">
        <v>295</v>
      </c>
      <c r="M1221" s="113" t="s">
        <v>296</v>
      </c>
      <c r="N1221" s="73" t="s">
        <v>9061</v>
      </c>
      <c r="O1221" s="44">
        <v>2</v>
      </c>
      <c r="P1221" s="113" t="s">
        <v>5336</v>
      </c>
    </row>
    <row r="1222" spans="1:16" ht="13" customHeight="1" x14ac:dyDescent="0.15">
      <c r="A1222" s="394">
        <v>1221</v>
      </c>
      <c r="B1222" s="395">
        <v>10</v>
      </c>
      <c r="C1222" s="395" t="s">
        <v>2942</v>
      </c>
      <c r="D1222" s="113" t="s">
        <v>1349</v>
      </c>
      <c r="E1222" s="113" t="s">
        <v>7764</v>
      </c>
      <c r="F1222" s="73">
        <v>1E-4</v>
      </c>
      <c r="G1222" s="73">
        <v>2.4333243383582498E-4</v>
      </c>
      <c r="H1222" s="75">
        <v>-4</v>
      </c>
      <c r="I1222" s="75">
        <v>-3.6137999999999999</v>
      </c>
      <c r="J1222" s="113" t="s">
        <v>1235</v>
      </c>
      <c r="K1222" s="113" t="s">
        <v>1224</v>
      </c>
      <c r="L1222" s="113" t="s">
        <v>295</v>
      </c>
      <c r="M1222" s="113" t="s">
        <v>296</v>
      </c>
      <c r="N1222" s="73" t="s">
        <v>9061</v>
      </c>
      <c r="O1222" s="44">
        <v>2</v>
      </c>
      <c r="P1222" s="113" t="s">
        <v>5336</v>
      </c>
    </row>
    <row r="1223" spans="1:16" ht="13" customHeight="1" x14ac:dyDescent="0.15">
      <c r="A1223" s="394">
        <v>1222</v>
      </c>
      <c r="B1223" s="395">
        <v>10</v>
      </c>
      <c r="C1223" s="395" t="s">
        <v>2942</v>
      </c>
      <c r="D1223" s="113" t="s">
        <v>1349</v>
      </c>
      <c r="E1223" s="113" t="s">
        <v>1181</v>
      </c>
      <c r="F1223" s="73">
        <v>1.4801304730208222E-3</v>
      </c>
      <c r="G1223" s="73">
        <v>0.10826797151272997</v>
      </c>
      <c r="H1223" s="75">
        <v>-2.8296999999999999</v>
      </c>
      <c r="I1223" s="75">
        <v>-0.96549999999999991</v>
      </c>
      <c r="J1223" s="113" t="s">
        <v>1243</v>
      </c>
      <c r="K1223" s="113" t="s">
        <v>1224</v>
      </c>
      <c r="L1223" s="113" t="s">
        <v>295</v>
      </c>
      <c r="M1223" s="113" t="s">
        <v>296</v>
      </c>
      <c r="N1223" s="73" t="s">
        <v>8803</v>
      </c>
      <c r="O1223" s="44">
        <v>0</v>
      </c>
      <c r="P1223" s="113" t="s">
        <v>5336</v>
      </c>
    </row>
    <row r="1224" spans="1:16" ht="13" customHeight="1" x14ac:dyDescent="0.15">
      <c r="A1224" s="394">
        <v>1223</v>
      </c>
      <c r="B1224" s="395">
        <v>10</v>
      </c>
      <c r="C1224" s="395" t="s">
        <v>2942</v>
      </c>
      <c r="D1224" s="113" t="s">
        <v>1349</v>
      </c>
      <c r="E1224" s="113" t="s">
        <v>5882</v>
      </c>
      <c r="F1224" s="73">
        <v>1.2000518202042651E-5</v>
      </c>
      <c r="G1224" s="73">
        <v>1.412862830860634E-4</v>
      </c>
      <c r="H1224" s="75">
        <v>-4.9207999999999998</v>
      </c>
      <c r="I1224" s="75">
        <v>-3.8498999999999999</v>
      </c>
      <c r="J1224" s="113" t="s">
        <v>1195</v>
      </c>
      <c r="K1224" s="113" t="s">
        <v>1224</v>
      </c>
      <c r="L1224" s="113" t="s">
        <v>295</v>
      </c>
      <c r="M1224" s="113" t="s">
        <v>297</v>
      </c>
      <c r="N1224" s="73" t="s">
        <v>9111</v>
      </c>
      <c r="O1224" s="44">
        <v>0</v>
      </c>
      <c r="P1224" s="113" t="s">
        <v>5336</v>
      </c>
    </row>
    <row r="1225" spans="1:16" ht="13" customHeight="1" x14ac:dyDescent="0.15">
      <c r="A1225" s="394">
        <v>1224</v>
      </c>
      <c r="B1225" s="395">
        <v>10</v>
      </c>
      <c r="C1225" s="395" t="s">
        <v>2942</v>
      </c>
      <c r="D1225" s="113" t="s">
        <v>1349</v>
      </c>
      <c r="E1225" s="113" t="s">
        <v>1164</v>
      </c>
      <c r="F1225" s="73">
        <v>2.8411881849832433E-4</v>
      </c>
      <c r="G1225" s="73">
        <v>4.9796635416448571E-3</v>
      </c>
      <c r="H1225" s="75">
        <v>-3.5465</v>
      </c>
      <c r="I1225" s="75">
        <v>-2.3028</v>
      </c>
      <c r="J1225" s="113" t="s">
        <v>1324</v>
      </c>
      <c r="K1225" s="113" t="s">
        <v>1224</v>
      </c>
      <c r="L1225" s="113" t="s">
        <v>295</v>
      </c>
      <c r="M1225" s="113" t="s">
        <v>296</v>
      </c>
      <c r="N1225" s="73" t="s">
        <v>7520</v>
      </c>
      <c r="O1225" s="44">
        <v>0</v>
      </c>
      <c r="P1225" s="113" t="s">
        <v>5336</v>
      </c>
    </row>
    <row r="1226" spans="1:16" ht="13" customHeight="1" x14ac:dyDescent="0.15">
      <c r="A1226" s="394">
        <v>1225</v>
      </c>
      <c r="B1226" s="395">
        <v>10</v>
      </c>
      <c r="C1226" s="395" t="s">
        <v>2942</v>
      </c>
      <c r="D1226" s="113" t="s">
        <v>1349</v>
      </c>
      <c r="E1226" s="113" t="s">
        <v>1164</v>
      </c>
      <c r="F1226" s="73">
        <v>2.8411881849832433E-4</v>
      </c>
      <c r="G1226" s="73">
        <v>4.8517677121925704E-3</v>
      </c>
      <c r="H1226" s="75">
        <v>-3.5465</v>
      </c>
      <c r="I1226" s="75">
        <v>-2.3141000000000003</v>
      </c>
      <c r="J1226" s="113" t="s">
        <v>1324</v>
      </c>
      <c r="K1226" s="113" t="s">
        <v>1224</v>
      </c>
      <c r="L1226" s="113" t="s">
        <v>295</v>
      </c>
      <c r="M1226" s="113" t="s">
        <v>296</v>
      </c>
      <c r="N1226" s="73" t="s">
        <v>7520</v>
      </c>
      <c r="O1226" s="44">
        <v>0</v>
      </c>
      <c r="P1226" s="113" t="s">
        <v>5336</v>
      </c>
    </row>
    <row r="1227" spans="1:16" ht="13" customHeight="1" x14ac:dyDescent="0.15">
      <c r="A1227" s="394">
        <v>1226</v>
      </c>
      <c r="B1227" s="395">
        <v>10</v>
      </c>
      <c r="C1227" s="395" t="s">
        <v>2942</v>
      </c>
      <c r="D1227" s="113" t="s">
        <v>1349</v>
      </c>
      <c r="E1227" s="113" t="s">
        <v>5646</v>
      </c>
      <c r="F1227" s="73">
        <v>2.8411881849832433E-4</v>
      </c>
      <c r="G1227" s="73">
        <v>7.02263343735764E-3</v>
      </c>
      <c r="H1227" s="75">
        <v>-3.5465</v>
      </c>
      <c r="I1227" s="75">
        <v>-2.1535000000000002</v>
      </c>
      <c r="J1227" s="113" t="s">
        <v>1165</v>
      </c>
      <c r="K1227" s="113" t="s">
        <v>1224</v>
      </c>
      <c r="L1227" s="113" t="s">
        <v>295</v>
      </c>
      <c r="M1227" s="113" t="s">
        <v>296</v>
      </c>
      <c r="N1227" s="73" t="s">
        <v>8821</v>
      </c>
      <c r="O1227" s="44">
        <v>2</v>
      </c>
      <c r="P1227" s="113" t="s">
        <v>5336</v>
      </c>
    </row>
    <row r="1228" spans="1:16" ht="13" customHeight="1" x14ac:dyDescent="0.15">
      <c r="A1228" s="394">
        <v>1227</v>
      </c>
      <c r="B1228" s="395">
        <v>10</v>
      </c>
      <c r="C1228" s="395" t="s">
        <v>2942</v>
      </c>
      <c r="D1228" s="113" t="s">
        <v>1349</v>
      </c>
      <c r="E1228" s="113" t="s">
        <v>5646</v>
      </c>
      <c r="F1228" s="73">
        <v>2.8411881849832433E-4</v>
      </c>
      <c r="G1228" s="73">
        <v>7.7929160898024784E-3</v>
      </c>
      <c r="H1228" s="75">
        <v>-3.5465</v>
      </c>
      <c r="I1228" s="75">
        <v>-2.1083000000000003</v>
      </c>
      <c r="J1228" s="113" t="s">
        <v>1165</v>
      </c>
      <c r="K1228" s="113" t="s">
        <v>1224</v>
      </c>
      <c r="L1228" s="113" t="s">
        <v>295</v>
      </c>
      <c r="M1228" s="113" t="s">
        <v>296</v>
      </c>
      <c r="N1228" s="73" t="s">
        <v>8821</v>
      </c>
      <c r="O1228" s="44">
        <v>2</v>
      </c>
      <c r="P1228" s="113" t="s">
        <v>5336</v>
      </c>
    </row>
    <row r="1229" spans="1:16" ht="13" customHeight="1" x14ac:dyDescent="0.15">
      <c r="A1229" s="394">
        <v>1228</v>
      </c>
      <c r="B1229" s="395">
        <v>10</v>
      </c>
      <c r="C1229" s="395" t="s">
        <v>2942</v>
      </c>
      <c r="D1229" s="113" t="s">
        <v>1349</v>
      </c>
      <c r="E1229" s="113" t="s">
        <v>7434</v>
      </c>
      <c r="F1229" s="73">
        <v>2.0003224078650374E-4</v>
      </c>
      <c r="G1229" s="73">
        <v>2.0003224078650374E-3</v>
      </c>
      <c r="H1229" s="75">
        <v>-3.6989000000000005</v>
      </c>
      <c r="I1229" s="75">
        <v>-2.6989000000000005</v>
      </c>
      <c r="J1229" s="113" t="s">
        <v>1282</v>
      </c>
      <c r="K1229" s="113" t="s">
        <v>1224</v>
      </c>
      <c r="L1229" s="113" t="s">
        <v>295</v>
      </c>
      <c r="M1229" s="113" t="s">
        <v>296</v>
      </c>
      <c r="N1229" s="73" t="s">
        <v>8704</v>
      </c>
      <c r="O1229" s="44">
        <v>0</v>
      </c>
      <c r="P1229" s="113" t="s">
        <v>1139</v>
      </c>
    </row>
    <row r="1230" spans="1:16" ht="13" customHeight="1" x14ac:dyDescent="0.15">
      <c r="A1230" s="394">
        <v>1229</v>
      </c>
      <c r="B1230" s="395">
        <v>10</v>
      </c>
      <c r="C1230" s="395" t="s">
        <v>2942</v>
      </c>
      <c r="D1230" s="113" t="s">
        <v>1349</v>
      </c>
      <c r="E1230" s="113" t="s">
        <v>7285</v>
      </c>
      <c r="F1230" s="73">
        <v>2.0003224078650374E-4</v>
      </c>
      <c r="G1230" s="73">
        <v>1.3941194940347435E-3</v>
      </c>
      <c r="H1230" s="75">
        <v>-3.6989000000000005</v>
      </c>
      <c r="I1230" s="75">
        <v>-2.8557000000000006</v>
      </c>
      <c r="J1230" s="113" t="s">
        <v>1209</v>
      </c>
      <c r="K1230" s="113" t="s">
        <v>1224</v>
      </c>
      <c r="L1230" s="113" t="s">
        <v>295</v>
      </c>
      <c r="M1230" s="113" t="s">
        <v>296</v>
      </c>
      <c r="N1230" s="73" t="s">
        <v>8704</v>
      </c>
      <c r="O1230" s="44">
        <v>0</v>
      </c>
      <c r="P1230" s="113" t="s">
        <v>5336</v>
      </c>
    </row>
    <row r="1231" spans="1:16" ht="13" customHeight="1" x14ac:dyDescent="0.15">
      <c r="A1231" s="394">
        <v>1230</v>
      </c>
      <c r="B1231" s="395">
        <v>10</v>
      </c>
      <c r="C1231" s="395" t="s">
        <v>2942</v>
      </c>
      <c r="D1231" s="113" t="s">
        <v>1349</v>
      </c>
      <c r="E1231" s="113" t="s">
        <v>5957</v>
      </c>
      <c r="F1231" s="73">
        <v>2.2003917096373983E-4</v>
      </c>
      <c r="G1231" s="73">
        <v>5.7782988562822112E-4</v>
      </c>
      <c r="H1231" s="75">
        <v>-3.6575000000000002</v>
      </c>
      <c r="I1231" s="75">
        <v>-3.2382</v>
      </c>
      <c r="J1231" s="113" t="s">
        <v>1116</v>
      </c>
      <c r="K1231" s="113" t="s">
        <v>1224</v>
      </c>
      <c r="L1231" s="113" t="s">
        <v>295</v>
      </c>
      <c r="M1231" s="113" t="s">
        <v>296</v>
      </c>
      <c r="N1231" s="73" t="s">
        <v>8946</v>
      </c>
      <c r="O1231" s="44">
        <v>0</v>
      </c>
      <c r="P1231" s="113" t="s">
        <v>5336</v>
      </c>
    </row>
    <row r="1232" spans="1:16" ht="13" customHeight="1" x14ac:dyDescent="0.15">
      <c r="A1232" s="394">
        <v>1231</v>
      </c>
      <c r="B1232" s="395">
        <v>10</v>
      </c>
      <c r="C1232" s="395" t="s">
        <v>2942</v>
      </c>
      <c r="D1232" s="113" t="s">
        <v>1349</v>
      </c>
      <c r="E1232" s="113" t="s">
        <v>7630</v>
      </c>
      <c r="F1232" s="73">
        <v>1.5000301904559477E-3</v>
      </c>
      <c r="G1232" s="73">
        <v>2.51246488132877E-2</v>
      </c>
      <c r="H1232" s="75">
        <v>-2.8239000000000001</v>
      </c>
      <c r="I1232" s="75">
        <v>-1.5998999999999999</v>
      </c>
      <c r="J1232" s="113" t="s">
        <v>1193</v>
      </c>
      <c r="K1232" s="113" t="s">
        <v>1224</v>
      </c>
      <c r="L1232" s="113" t="s">
        <v>295</v>
      </c>
      <c r="M1232" s="113" t="s">
        <v>296</v>
      </c>
      <c r="N1232" s="73" t="s">
        <v>9105</v>
      </c>
      <c r="O1232" s="44">
        <v>0</v>
      </c>
      <c r="P1232" s="113" t="s">
        <v>5336</v>
      </c>
    </row>
    <row r="1233" spans="1:16" ht="13" customHeight="1" x14ac:dyDescent="0.15">
      <c r="A1233" s="394">
        <v>1232</v>
      </c>
      <c r="B1233" s="395">
        <v>10</v>
      </c>
      <c r="C1233" s="395" t="s">
        <v>2942</v>
      </c>
      <c r="D1233" s="113" t="s">
        <v>1349</v>
      </c>
      <c r="E1233" s="113" t="s">
        <v>5887</v>
      </c>
      <c r="F1233" s="73">
        <v>1.1000185275062213E-4</v>
      </c>
      <c r="G1233" s="73">
        <v>1.5048735188025143E-4</v>
      </c>
      <c r="H1233" s="75">
        <v>-3.9585999999999997</v>
      </c>
      <c r="I1233" s="75">
        <v>-3.8224999999999998</v>
      </c>
      <c r="J1233" s="113" t="s">
        <v>1211</v>
      </c>
      <c r="K1233" s="113" t="s">
        <v>1275</v>
      </c>
      <c r="L1233" s="113" t="s">
        <v>298</v>
      </c>
      <c r="M1233" s="113" t="s">
        <v>299</v>
      </c>
      <c r="N1233" s="73" t="s">
        <v>9293</v>
      </c>
      <c r="O1233" s="44">
        <v>0</v>
      </c>
      <c r="P1233" s="113" t="s">
        <v>1199</v>
      </c>
    </row>
    <row r="1234" spans="1:16" ht="13" customHeight="1" x14ac:dyDescent="0.15">
      <c r="A1234" s="394">
        <v>1233</v>
      </c>
      <c r="B1234" s="395">
        <v>10</v>
      </c>
      <c r="C1234" s="395" t="s">
        <v>2942</v>
      </c>
      <c r="D1234" s="113" t="s">
        <v>1349</v>
      </c>
      <c r="E1234" s="113" t="s">
        <v>5727</v>
      </c>
      <c r="F1234" s="73">
        <v>8.6736121840146361E-5</v>
      </c>
      <c r="G1234" s="73">
        <v>6.0131217878993349E-4</v>
      </c>
      <c r="H1234" s="75">
        <v>-4.0617999999999999</v>
      </c>
      <c r="I1234" s="75">
        <v>-3.2209000000000003</v>
      </c>
      <c r="J1234" s="113" t="s">
        <v>1106</v>
      </c>
      <c r="K1234" s="113" t="s">
        <v>1224</v>
      </c>
      <c r="L1234" s="113" t="s">
        <v>295</v>
      </c>
      <c r="N1234" s="73" t="s">
        <v>9140</v>
      </c>
      <c r="O1234" s="44">
        <v>0</v>
      </c>
      <c r="P1234" s="113" t="s">
        <v>5336</v>
      </c>
    </row>
    <row r="1235" spans="1:16" ht="13" customHeight="1" x14ac:dyDescent="0.15">
      <c r="A1235" s="394">
        <v>1234</v>
      </c>
      <c r="B1235" s="395">
        <v>10</v>
      </c>
      <c r="C1235" s="395">
        <v>11</v>
      </c>
      <c r="D1235" s="113" t="s">
        <v>300</v>
      </c>
      <c r="E1235" s="113" t="s">
        <v>7466</v>
      </c>
      <c r="F1235" s="73">
        <v>4.2276594851624094E-5</v>
      </c>
      <c r="G1235" s="73">
        <v>1.1053504693828429E-3</v>
      </c>
      <c r="H1235" s="75">
        <v>-4.3738999999999999</v>
      </c>
      <c r="I1235" s="75">
        <v>-2.9565000000000001</v>
      </c>
      <c r="J1235" s="113" t="s">
        <v>1282</v>
      </c>
      <c r="K1235" s="113" t="s">
        <v>1224</v>
      </c>
      <c r="L1235" s="113" t="s">
        <v>183</v>
      </c>
      <c r="M1235" s="113" t="s">
        <v>184</v>
      </c>
      <c r="N1235" s="73" t="s">
        <v>9098</v>
      </c>
      <c r="O1235" s="44">
        <v>0</v>
      </c>
      <c r="P1235" s="113" t="s">
        <v>5336</v>
      </c>
    </row>
    <row r="1236" spans="1:16" ht="13" customHeight="1" x14ac:dyDescent="0.15">
      <c r="A1236" s="394">
        <v>1235</v>
      </c>
      <c r="B1236" s="395">
        <v>10</v>
      </c>
      <c r="C1236" s="395">
        <v>11</v>
      </c>
      <c r="D1236" s="113" t="s">
        <v>185</v>
      </c>
      <c r="E1236" s="113" t="s">
        <v>7774</v>
      </c>
      <c r="F1236" s="73">
        <v>4.5814188671453344E-5</v>
      </c>
      <c r="G1236" s="73">
        <v>1.8780190790114112E-3</v>
      </c>
      <c r="H1236" s="75">
        <v>-4.3390000000000004</v>
      </c>
      <c r="I1236" s="75">
        <v>-2.7262999999999997</v>
      </c>
      <c r="J1236" s="113" t="s">
        <v>1217</v>
      </c>
      <c r="K1236" s="113" t="s">
        <v>1224</v>
      </c>
      <c r="L1236" s="113" t="s">
        <v>186</v>
      </c>
      <c r="M1236" s="113" t="s">
        <v>187</v>
      </c>
      <c r="N1236" s="73" t="s">
        <v>9098</v>
      </c>
      <c r="O1236" s="44">
        <v>0</v>
      </c>
      <c r="P1236" s="113" t="s">
        <v>5336</v>
      </c>
    </row>
    <row r="1237" spans="1:16" ht="13" customHeight="1" x14ac:dyDescent="0.15">
      <c r="A1237" s="394">
        <v>1236</v>
      </c>
      <c r="B1237" s="395">
        <v>10</v>
      </c>
      <c r="C1237" s="395">
        <v>11</v>
      </c>
      <c r="D1237" s="113" t="s">
        <v>185</v>
      </c>
      <c r="E1237" s="113" t="s">
        <v>7648</v>
      </c>
      <c r="F1237" s="73">
        <v>4.5814188671453344E-5</v>
      </c>
      <c r="G1237" s="73">
        <v>2.4683116896973456E-3</v>
      </c>
      <c r="H1237" s="75">
        <v>-4.3390000000000004</v>
      </c>
      <c r="I1237" s="75">
        <v>-2.6075999999999997</v>
      </c>
      <c r="J1237" s="113" t="s">
        <v>1217</v>
      </c>
      <c r="K1237" s="113" t="s">
        <v>1224</v>
      </c>
      <c r="L1237" s="113" t="s">
        <v>186</v>
      </c>
      <c r="M1237" s="113" t="s">
        <v>187</v>
      </c>
      <c r="N1237" s="73" t="s">
        <v>9098</v>
      </c>
      <c r="O1237" s="44">
        <v>2</v>
      </c>
      <c r="P1237" s="113" t="s">
        <v>1218</v>
      </c>
    </row>
    <row r="1238" spans="1:16" ht="13" customHeight="1" x14ac:dyDescent="0.15">
      <c r="A1238" s="394">
        <v>1237</v>
      </c>
      <c r="B1238" s="395">
        <v>10</v>
      </c>
      <c r="C1238" s="395">
        <v>11</v>
      </c>
      <c r="D1238" s="113" t="s">
        <v>185</v>
      </c>
      <c r="E1238" s="113" t="s">
        <v>7648</v>
      </c>
      <c r="F1238" s="73">
        <v>2.4049164887444017E-5</v>
      </c>
      <c r="G1238" s="73">
        <v>6.7608297539198164E-4</v>
      </c>
      <c r="H1238" s="75">
        <v>-4.6189</v>
      </c>
      <c r="I1238" s="75">
        <v>-3.17</v>
      </c>
      <c r="J1238" s="113" t="s">
        <v>1219</v>
      </c>
      <c r="K1238" s="113" t="s">
        <v>1224</v>
      </c>
      <c r="L1238" s="113" t="s">
        <v>186</v>
      </c>
      <c r="M1238" s="113" t="s">
        <v>187</v>
      </c>
      <c r="N1238" s="73" t="s">
        <v>9098</v>
      </c>
      <c r="O1238" s="44">
        <v>2</v>
      </c>
      <c r="P1238" s="113" t="s">
        <v>1188</v>
      </c>
    </row>
    <row r="1239" spans="1:16" ht="13" customHeight="1" x14ac:dyDescent="0.15">
      <c r="A1239" s="394">
        <v>1238</v>
      </c>
      <c r="B1239" s="395">
        <v>10</v>
      </c>
      <c r="C1239" s="395">
        <v>11</v>
      </c>
      <c r="D1239" s="113" t="s">
        <v>185</v>
      </c>
      <c r="E1239" s="113" t="s">
        <v>7182</v>
      </c>
      <c r="F1239" s="73">
        <v>1.2000518202042643E-4</v>
      </c>
      <c r="G1239" s="73">
        <v>3.6140986263961303E-3</v>
      </c>
      <c r="H1239" s="75">
        <v>-3.9208000000000003</v>
      </c>
      <c r="I1239" s="75">
        <v>-2.4420000000000002</v>
      </c>
      <c r="J1239" s="113" t="s">
        <v>1189</v>
      </c>
      <c r="K1239" s="113" t="s">
        <v>1224</v>
      </c>
      <c r="L1239" s="113" t="s">
        <v>186</v>
      </c>
      <c r="M1239" s="113" t="s">
        <v>187</v>
      </c>
      <c r="N1239" s="73" t="s">
        <v>9098</v>
      </c>
      <c r="O1239" s="44">
        <v>0</v>
      </c>
      <c r="P1239" s="113" t="s">
        <v>5336</v>
      </c>
    </row>
    <row r="1240" spans="1:16" ht="13" customHeight="1" x14ac:dyDescent="0.15">
      <c r="A1240" s="394">
        <v>1239</v>
      </c>
      <c r="B1240" s="395">
        <v>10</v>
      </c>
      <c r="C1240" s="395">
        <v>11</v>
      </c>
      <c r="D1240" s="113" t="s">
        <v>185</v>
      </c>
      <c r="E1240" s="113" t="s">
        <v>1197</v>
      </c>
      <c r="F1240" s="75">
        <v>3.3550000000000002E-5</v>
      </c>
      <c r="G1240" s="75">
        <v>6.12288E-4</v>
      </c>
      <c r="H1240" s="75">
        <v>-4.4743074749999998</v>
      </c>
      <c r="I1240" s="75">
        <v>-3.2130446070000001</v>
      </c>
      <c r="J1240" s="113" t="s">
        <v>1198</v>
      </c>
      <c r="K1240" s="113" t="s">
        <v>1224</v>
      </c>
      <c r="L1240" s="113" t="s">
        <v>186</v>
      </c>
      <c r="M1240" s="113" t="s">
        <v>188</v>
      </c>
      <c r="N1240" s="113" t="s">
        <v>8717</v>
      </c>
      <c r="O1240" s="44">
        <v>4</v>
      </c>
      <c r="P1240" s="113" t="s">
        <v>1264</v>
      </c>
    </row>
    <row r="1241" spans="1:16" ht="13" customHeight="1" x14ac:dyDescent="0.15">
      <c r="A1241" s="394">
        <v>1240</v>
      </c>
      <c r="B1241" s="395">
        <v>10</v>
      </c>
      <c r="C1241" s="395">
        <v>11</v>
      </c>
      <c r="D1241" s="113" t="s">
        <v>185</v>
      </c>
      <c r="E1241" s="113" t="s">
        <v>1197</v>
      </c>
      <c r="F1241" s="75">
        <v>3.3550000000000002E-5</v>
      </c>
      <c r="G1241" s="75">
        <v>1.4694899999999999E-3</v>
      </c>
      <c r="H1241" s="75">
        <v>-4.4743074749999998</v>
      </c>
      <c r="I1241" s="75">
        <v>-2.8328333649999999</v>
      </c>
      <c r="J1241" s="113" t="s">
        <v>1198</v>
      </c>
      <c r="K1241" s="113" t="s">
        <v>1224</v>
      </c>
      <c r="L1241" s="113" t="s">
        <v>186</v>
      </c>
      <c r="M1241" s="113" t="s">
        <v>188</v>
      </c>
      <c r="N1241" s="113" t="s">
        <v>8717</v>
      </c>
      <c r="O1241" s="44">
        <v>4</v>
      </c>
      <c r="P1241" s="113" t="s">
        <v>1404</v>
      </c>
    </row>
    <row r="1242" spans="1:16" ht="13" customHeight="1" x14ac:dyDescent="0.15">
      <c r="A1242" s="394">
        <v>1241</v>
      </c>
      <c r="B1242" s="395">
        <v>10</v>
      </c>
      <c r="C1242" s="395">
        <v>11</v>
      </c>
      <c r="D1242" s="113" t="s">
        <v>185</v>
      </c>
      <c r="E1242" s="113" t="s">
        <v>1197</v>
      </c>
      <c r="F1242" s="75">
        <v>3.3550000000000002E-5</v>
      </c>
      <c r="G1242" s="75">
        <v>2.4491500000000002E-3</v>
      </c>
      <c r="H1242" s="75">
        <v>-4.4743074749999998</v>
      </c>
      <c r="I1242" s="75">
        <v>-2.610984615</v>
      </c>
      <c r="J1242" s="113" t="s">
        <v>1198</v>
      </c>
      <c r="K1242" s="113" t="s">
        <v>1224</v>
      </c>
      <c r="L1242" s="113" t="s">
        <v>186</v>
      </c>
      <c r="M1242" s="113" t="s">
        <v>188</v>
      </c>
      <c r="N1242" s="113" t="s">
        <v>8717</v>
      </c>
      <c r="O1242" s="44">
        <v>4</v>
      </c>
      <c r="P1242" s="113" t="s">
        <v>1239</v>
      </c>
    </row>
    <row r="1243" spans="1:16" ht="13" customHeight="1" x14ac:dyDescent="0.15">
      <c r="A1243" s="394">
        <v>1242</v>
      </c>
      <c r="B1243" s="395">
        <v>10</v>
      </c>
      <c r="C1243" s="395">
        <v>11</v>
      </c>
      <c r="D1243" s="113" t="s">
        <v>185</v>
      </c>
      <c r="E1243" s="113" t="s">
        <v>1197</v>
      </c>
      <c r="F1243" s="75">
        <v>3.3550000000000002E-5</v>
      </c>
      <c r="G1243" s="75">
        <v>3.183895E-3</v>
      </c>
      <c r="H1243" s="75">
        <v>-4.4743074749999998</v>
      </c>
      <c r="I1243" s="75">
        <v>-2.4970412629999998</v>
      </c>
      <c r="J1243" s="113" t="s">
        <v>1198</v>
      </c>
      <c r="K1243" s="113" t="s">
        <v>1224</v>
      </c>
      <c r="L1243" s="113" t="s">
        <v>186</v>
      </c>
      <c r="M1243" s="113" t="s">
        <v>188</v>
      </c>
      <c r="N1243" s="113" t="s">
        <v>8717</v>
      </c>
      <c r="O1243" s="44">
        <v>4</v>
      </c>
      <c r="P1243" s="113" t="s">
        <v>1240</v>
      </c>
    </row>
    <row r="1244" spans="1:16" ht="13" customHeight="1" x14ac:dyDescent="0.15">
      <c r="A1244" s="394">
        <v>1243</v>
      </c>
      <c r="B1244" s="395">
        <v>10</v>
      </c>
      <c r="C1244" s="395">
        <v>11</v>
      </c>
      <c r="D1244" s="113" t="s">
        <v>185</v>
      </c>
      <c r="E1244" s="113" t="s">
        <v>7242</v>
      </c>
      <c r="F1244" s="73">
        <v>3.8115357714484881E-5</v>
      </c>
      <c r="G1244" s="73">
        <v>2.1340274428489773E-3</v>
      </c>
      <c r="H1244" s="75">
        <v>-4.4188999999999998</v>
      </c>
      <c r="I1244" s="75">
        <v>-2.6707999999999998</v>
      </c>
      <c r="J1244" s="113" t="s">
        <v>1219</v>
      </c>
      <c r="K1244" s="113" t="s">
        <v>1224</v>
      </c>
      <c r="L1244" s="113" t="s">
        <v>186</v>
      </c>
      <c r="M1244" s="113" t="s">
        <v>188</v>
      </c>
      <c r="N1244" s="73" t="s">
        <v>8717</v>
      </c>
      <c r="O1244" s="44">
        <v>0</v>
      </c>
      <c r="P1244" s="113" t="s">
        <v>5336</v>
      </c>
    </row>
    <row r="1245" spans="1:16" ht="13" customHeight="1" x14ac:dyDescent="0.15">
      <c r="A1245" s="394">
        <v>1244</v>
      </c>
      <c r="B1245" s="395">
        <v>10</v>
      </c>
      <c r="C1245" s="395">
        <v>11</v>
      </c>
      <c r="D1245" s="113" t="s">
        <v>185</v>
      </c>
      <c r="E1245" s="113" t="s">
        <v>7773</v>
      </c>
      <c r="F1245" s="75">
        <v>3.0000000000000001E-5</v>
      </c>
      <c r="G1245" s="73">
        <v>2.5102747328443505E-4</v>
      </c>
      <c r="H1245" s="75">
        <v>-4.5228787452803374</v>
      </c>
      <c r="I1245" s="75">
        <v>-3.6002787452803373</v>
      </c>
      <c r="J1245" s="113" t="s">
        <v>1217</v>
      </c>
      <c r="K1245" s="113" t="s">
        <v>1224</v>
      </c>
      <c r="L1245" s="113" t="s">
        <v>186</v>
      </c>
      <c r="M1245" s="113" t="s">
        <v>189</v>
      </c>
      <c r="N1245" s="73" t="s">
        <v>9099</v>
      </c>
      <c r="O1245" s="44">
        <v>4</v>
      </c>
      <c r="P1245" s="113" t="s">
        <v>5336</v>
      </c>
    </row>
    <row r="1246" spans="1:16" ht="13" customHeight="1" x14ac:dyDescent="0.15">
      <c r="A1246" s="394">
        <v>1245</v>
      </c>
      <c r="B1246" s="395">
        <v>10</v>
      </c>
      <c r="C1246" s="395">
        <v>11</v>
      </c>
      <c r="D1246" s="113" t="s">
        <v>190</v>
      </c>
      <c r="E1246" s="113" t="s">
        <v>7773</v>
      </c>
      <c r="F1246" s="75">
        <v>3.0000000000000001E-5</v>
      </c>
      <c r="G1246" s="73">
        <v>1.3502719774368505E-3</v>
      </c>
      <c r="H1246" s="75">
        <v>-4.5228787452803374</v>
      </c>
      <c r="I1246" s="75">
        <v>-2.8695787452803376</v>
      </c>
      <c r="J1246" s="113" t="s">
        <v>1282</v>
      </c>
      <c r="K1246" s="113" t="s">
        <v>1224</v>
      </c>
      <c r="L1246" s="113" t="s">
        <v>191</v>
      </c>
      <c r="M1246" s="113" t="s">
        <v>192</v>
      </c>
      <c r="N1246" s="73" t="s">
        <v>9099</v>
      </c>
      <c r="O1246" s="44">
        <v>4</v>
      </c>
      <c r="P1246" s="113" t="s">
        <v>5336</v>
      </c>
    </row>
    <row r="1247" spans="1:16" ht="13" customHeight="1" x14ac:dyDescent="0.15">
      <c r="A1247" s="394">
        <v>1246</v>
      </c>
      <c r="B1247" s="395">
        <v>10</v>
      </c>
      <c r="C1247" s="395">
        <v>11</v>
      </c>
      <c r="D1247" s="113" t="s">
        <v>190</v>
      </c>
      <c r="E1247" s="113" t="s">
        <v>7773</v>
      </c>
      <c r="F1247" s="75">
        <v>3.0000000000000001E-5</v>
      </c>
      <c r="G1247" s="75">
        <v>1.5658499999999999E-3</v>
      </c>
      <c r="H1247" s="75">
        <v>-4.5228787449999999</v>
      </c>
      <c r="I1247" s="75">
        <v>-2.8052498429999999</v>
      </c>
      <c r="J1247" s="113" t="s">
        <v>1234</v>
      </c>
      <c r="K1247" s="113" t="s">
        <v>1224</v>
      </c>
      <c r="L1247" s="113" t="s">
        <v>191</v>
      </c>
      <c r="M1247" s="113" t="s">
        <v>192</v>
      </c>
      <c r="N1247" s="113" t="s">
        <v>9099</v>
      </c>
      <c r="O1247" s="44">
        <v>4</v>
      </c>
      <c r="P1247" s="113" t="s">
        <v>1404</v>
      </c>
    </row>
    <row r="1248" spans="1:16" ht="13" customHeight="1" x14ac:dyDescent="0.15">
      <c r="A1248" s="394">
        <v>1247</v>
      </c>
      <c r="B1248" s="395">
        <v>10</v>
      </c>
      <c r="C1248" s="395">
        <v>11</v>
      </c>
      <c r="D1248" s="113" t="s">
        <v>190</v>
      </c>
      <c r="E1248" s="113" t="s">
        <v>7773</v>
      </c>
      <c r="F1248" s="75">
        <v>3.0000000000000001E-5</v>
      </c>
      <c r="G1248" s="75">
        <v>2.9345999999999999E-3</v>
      </c>
      <c r="H1248" s="75">
        <v>-4.5228787449999999</v>
      </c>
      <c r="I1248" s="75">
        <v>-2.5324510870000001</v>
      </c>
      <c r="J1248" s="113" t="s">
        <v>1234</v>
      </c>
      <c r="K1248" s="113" t="s">
        <v>1224</v>
      </c>
      <c r="L1248" s="113" t="s">
        <v>191</v>
      </c>
      <c r="M1248" s="113" t="s">
        <v>192</v>
      </c>
      <c r="N1248" s="113" t="s">
        <v>9099</v>
      </c>
      <c r="O1248" s="44">
        <v>4</v>
      </c>
      <c r="P1248" s="113" t="s">
        <v>1240</v>
      </c>
    </row>
    <row r="1249" spans="1:16" ht="13" customHeight="1" x14ac:dyDescent="0.15">
      <c r="A1249" s="394">
        <v>1248</v>
      </c>
      <c r="B1249" s="395">
        <v>10</v>
      </c>
      <c r="C1249" s="395">
        <v>11</v>
      </c>
      <c r="D1249" s="113" t="s">
        <v>190</v>
      </c>
      <c r="E1249" s="113" t="s">
        <v>7301</v>
      </c>
      <c r="F1249" s="73">
        <v>3.2794423443213445E-4</v>
      </c>
      <c r="G1249" s="73">
        <v>1.3049684141302227E-2</v>
      </c>
      <c r="H1249" s="75">
        <v>-3.4842000000000004</v>
      </c>
      <c r="I1249" s="75">
        <v>-1.8844000000000001</v>
      </c>
      <c r="J1249" s="113" t="s">
        <v>1223</v>
      </c>
      <c r="K1249" s="113" t="s">
        <v>1224</v>
      </c>
      <c r="L1249" s="113" t="s">
        <v>191</v>
      </c>
      <c r="M1249" s="113" t="s">
        <v>193</v>
      </c>
      <c r="N1249" s="73" t="s">
        <v>8862</v>
      </c>
      <c r="O1249" s="44">
        <v>0</v>
      </c>
      <c r="P1249" s="113" t="s">
        <v>5336</v>
      </c>
    </row>
    <row r="1250" spans="1:16" ht="13" customHeight="1" x14ac:dyDescent="0.15">
      <c r="A1250" s="394">
        <v>1249</v>
      </c>
      <c r="B1250" s="395">
        <v>10</v>
      </c>
      <c r="C1250" s="395">
        <v>11</v>
      </c>
      <c r="D1250" s="113" t="s">
        <v>1071</v>
      </c>
      <c r="E1250" s="113" t="s">
        <v>5648</v>
      </c>
      <c r="F1250" s="73">
        <v>1.3999096265683425E-3</v>
      </c>
      <c r="G1250" s="73">
        <v>7.3147586301472542E-2</v>
      </c>
      <c r="H1250" s="75">
        <v>-2.8538999999999999</v>
      </c>
      <c r="I1250" s="75">
        <v>-1.1357999999999999</v>
      </c>
      <c r="J1250" s="113" t="s">
        <v>1157</v>
      </c>
      <c r="K1250" s="113" t="s">
        <v>1224</v>
      </c>
      <c r="L1250" s="113" t="s">
        <v>194</v>
      </c>
      <c r="M1250" s="113" t="s">
        <v>302</v>
      </c>
      <c r="N1250" s="73" t="s">
        <v>8862</v>
      </c>
      <c r="O1250" s="44">
        <v>2</v>
      </c>
      <c r="P1250" s="113" t="s">
        <v>5336</v>
      </c>
    </row>
    <row r="1251" spans="1:16" ht="13" customHeight="1" x14ac:dyDescent="0.15">
      <c r="A1251" s="394">
        <v>1250</v>
      </c>
      <c r="B1251" s="395">
        <v>10</v>
      </c>
      <c r="C1251" s="395">
        <v>11</v>
      </c>
      <c r="D1251" s="113" t="s">
        <v>1071</v>
      </c>
      <c r="E1251" s="113" t="s">
        <v>5648</v>
      </c>
      <c r="F1251" s="73">
        <v>3.2794423443213445E-4</v>
      </c>
      <c r="G1251" s="73">
        <v>2.7441004182565717E-2</v>
      </c>
      <c r="H1251" s="75">
        <v>-3.4842000000000004</v>
      </c>
      <c r="I1251" s="75">
        <v>-1.5616000000000001</v>
      </c>
      <c r="J1251" s="113" t="s">
        <v>1223</v>
      </c>
      <c r="K1251" s="113" t="s">
        <v>1224</v>
      </c>
      <c r="L1251" s="113" t="s">
        <v>194</v>
      </c>
      <c r="M1251" s="113" t="s">
        <v>302</v>
      </c>
      <c r="N1251" s="73" t="s">
        <v>8862</v>
      </c>
      <c r="O1251" s="44">
        <v>2</v>
      </c>
      <c r="P1251" s="113" t="s">
        <v>5336</v>
      </c>
    </row>
    <row r="1252" spans="1:16" ht="13" customHeight="1" x14ac:dyDescent="0.15">
      <c r="A1252" s="394">
        <v>1251</v>
      </c>
      <c r="B1252" s="395">
        <v>10</v>
      </c>
      <c r="C1252" s="395">
        <v>11</v>
      </c>
      <c r="D1252" s="113" t="s">
        <v>1071</v>
      </c>
      <c r="E1252" s="113" t="s">
        <v>7426</v>
      </c>
      <c r="F1252" s="73">
        <v>2.9998531811907932E-4</v>
      </c>
      <c r="G1252" s="73">
        <v>4.3072492098197488E-4</v>
      </c>
      <c r="H1252" s="75">
        <v>-3.5228999999999999</v>
      </c>
      <c r="I1252" s="75">
        <v>-3.3658000000000001</v>
      </c>
      <c r="J1252" s="113" t="s">
        <v>1211</v>
      </c>
      <c r="K1252" s="113" t="s">
        <v>1224</v>
      </c>
      <c r="L1252" s="113" t="s">
        <v>194</v>
      </c>
      <c r="M1252" s="113" t="s">
        <v>302</v>
      </c>
      <c r="N1252" s="73" t="s">
        <v>8862</v>
      </c>
      <c r="O1252" s="44">
        <v>0</v>
      </c>
      <c r="P1252" s="113" t="s">
        <v>5336</v>
      </c>
    </row>
    <row r="1253" spans="1:16" ht="13" customHeight="1" x14ac:dyDescent="0.15">
      <c r="A1253" s="394">
        <v>1252</v>
      </c>
      <c r="B1253" s="395">
        <v>10</v>
      </c>
      <c r="C1253" s="395">
        <v>11</v>
      </c>
      <c r="D1253" s="113" t="s">
        <v>1071</v>
      </c>
      <c r="E1253" s="113" t="s">
        <v>1158</v>
      </c>
      <c r="F1253" s="75">
        <v>8.8500000000000004E-4</v>
      </c>
      <c r="G1253" s="75">
        <v>4.328535E-2</v>
      </c>
      <c r="H1253" s="75">
        <v>-3.0530567290000001</v>
      </c>
      <c r="I1253" s="75">
        <v>-1.3636590660000001</v>
      </c>
      <c r="J1253" s="113" t="s">
        <v>303</v>
      </c>
      <c r="K1253" s="113" t="s">
        <v>1224</v>
      </c>
      <c r="L1253" s="113" t="s">
        <v>194</v>
      </c>
      <c r="M1253" s="113" t="s">
        <v>302</v>
      </c>
      <c r="N1253" s="113" t="s">
        <v>8862</v>
      </c>
      <c r="O1253" s="44">
        <v>4</v>
      </c>
      <c r="P1253" s="113" t="s">
        <v>1453</v>
      </c>
    </row>
    <row r="1254" spans="1:16" ht="13" customHeight="1" x14ac:dyDescent="0.15">
      <c r="A1254" s="394">
        <v>1253</v>
      </c>
      <c r="B1254" s="395">
        <v>10</v>
      </c>
      <c r="C1254" s="395">
        <v>11</v>
      </c>
      <c r="D1254" s="113" t="s">
        <v>1071</v>
      </c>
      <c r="E1254" s="113" t="s">
        <v>1158</v>
      </c>
      <c r="F1254" s="75">
        <v>8.8500000000000004E-4</v>
      </c>
      <c r="G1254" s="75">
        <v>7.1711549999999999E-2</v>
      </c>
      <c r="H1254" s="75">
        <v>-3.0530567290000001</v>
      </c>
      <c r="I1254" s="75">
        <v>-1.1444108900000001</v>
      </c>
      <c r="J1254" s="113" t="s">
        <v>1159</v>
      </c>
      <c r="K1254" s="113" t="s">
        <v>1224</v>
      </c>
      <c r="L1254" s="113" t="s">
        <v>194</v>
      </c>
      <c r="M1254" s="113" t="s">
        <v>302</v>
      </c>
      <c r="N1254" s="113" t="s">
        <v>8862</v>
      </c>
      <c r="O1254" s="44">
        <v>4</v>
      </c>
      <c r="P1254" s="113" t="s">
        <v>1379</v>
      </c>
    </row>
    <row r="1255" spans="1:16" ht="13" customHeight="1" x14ac:dyDescent="0.15">
      <c r="A1255" s="394">
        <v>1254</v>
      </c>
      <c r="B1255" s="395">
        <v>10</v>
      </c>
      <c r="C1255" s="395">
        <v>11</v>
      </c>
      <c r="D1255" s="113" t="s">
        <v>1071</v>
      </c>
      <c r="E1255" s="113" t="s">
        <v>1158</v>
      </c>
      <c r="F1255" s="75">
        <v>8.8500000000000004E-4</v>
      </c>
      <c r="G1255" s="75">
        <v>7.8818100000000002E-2</v>
      </c>
      <c r="H1255" s="75">
        <v>-3.0530567290000001</v>
      </c>
      <c r="I1255" s="75">
        <v>-1.103374039</v>
      </c>
      <c r="J1255" s="113" t="s">
        <v>1159</v>
      </c>
      <c r="K1255" s="113" t="s">
        <v>1224</v>
      </c>
      <c r="L1255" s="113" t="s">
        <v>194</v>
      </c>
      <c r="M1255" s="113" t="s">
        <v>302</v>
      </c>
      <c r="N1255" s="113" t="s">
        <v>8862</v>
      </c>
      <c r="O1255" s="44">
        <v>4</v>
      </c>
      <c r="P1255" s="113" t="s">
        <v>1375</v>
      </c>
    </row>
    <row r="1256" spans="1:16" ht="13" customHeight="1" x14ac:dyDescent="0.15">
      <c r="A1256" s="394">
        <v>1255</v>
      </c>
      <c r="B1256" s="395">
        <v>10</v>
      </c>
      <c r="C1256" s="395">
        <v>11</v>
      </c>
      <c r="D1256" s="113" t="s">
        <v>1071</v>
      </c>
      <c r="E1256" s="113" t="s">
        <v>1158</v>
      </c>
      <c r="F1256" s="75">
        <v>8.8500000000000004E-4</v>
      </c>
      <c r="G1256" s="75">
        <v>8.9154899999999995E-2</v>
      </c>
      <c r="H1256" s="75">
        <v>-3.0530567290000001</v>
      </c>
      <c r="I1256" s="75">
        <v>-1.049854783</v>
      </c>
      <c r="J1256" s="113" t="s">
        <v>1160</v>
      </c>
      <c r="K1256" s="113" t="s">
        <v>1224</v>
      </c>
      <c r="L1256" s="113" t="s">
        <v>194</v>
      </c>
      <c r="M1256" s="113" t="s">
        <v>302</v>
      </c>
      <c r="N1256" s="113" t="s">
        <v>8862</v>
      </c>
      <c r="O1256" s="44">
        <v>4</v>
      </c>
      <c r="P1256" s="113" t="s">
        <v>1376</v>
      </c>
    </row>
    <row r="1257" spans="1:16" ht="13" customHeight="1" x14ac:dyDescent="0.15">
      <c r="A1257" s="394">
        <v>1256</v>
      </c>
      <c r="B1257" s="395">
        <v>10</v>
      </c>
      <c r="C1257" s="395">
        <v>11</v>
      </c>
      <c r="D1257" s="113" t="s">
        <v>1071</v>
      </c>
      <c r="E1257" s="113" t="s">
        <v>7241</v>
      </c>
      <c r="F1257" s="73">
        <v>8.3965330157987429E-5</v>
      </c>
      <c r="G1257" s="73">
        <v>1.8754262912167551E-3</v>
      </c>
      <c r="H1257" s="75">
        <v>-4.0758999999999999</v>
      </c>
      <c r="I1257" s="75">
        <v>-2.7269000000000001</v>
      </c>
      <c r="J1257" s="113" t="s">
        <v>1219</v>
      </c>
      <c r="K1257" s="113" t="s">
        <v>1224</v>
      </c>
      <c r="L1257" s="113" t="s">
        <v>194</v>
      </c>
      <c r="M1257" s="113" t="s">
        <v>302</v>
      </c>
      <c r="N1257" s="73" t="s">
        <v>8862</v>
      </c>
      <c r="O1257" s="44">
        <v>0</v>
      </c>
      <c r="P1257" s="113" t="s">
        <v>5336</v>
      </c>
    </row>
    <row r="1258" spans="1:16" ht="13" customHeight="1" x14ac:dyDescent="0.15">
      <c r="A1258" s="394">
        <v>1257</v>
      </c>
      <c r="B1258" s="395">
        <v>10</v>
      </c>
      <c r="C1258" s="395">
        <v>11</v>
      </c>
      <c r="D1258" s="113" t="s">
        <v>1071</v>
      </c>
      <c r="E1258" s="113" t="s">
        <v>5662</v>
      </c>
      <c r="F1258" s="73">
        <v>3.2794423443213445E-4</v>
      </c>
      <c r="G1258" s="73">
        <v>1.4507747890889112E-2</v>
      </c>
      <c r="H1258" s="75">
        <v>-3.4842000000000004</v>
      </c>
      <c r="I1258" s="75">
        <v>-1.8384</v>
      </c>
      <c r="J1258" s="113" t="s">
        <v>1282</v>
      </c>
      <c r="K1258" s="113" t="s">
        <v>1224</v>
      </c>
      <c r="L1258" s="113" t="s">
        <v>194</v>
      </c>
      <c r="M1258" s="113" t="s">
        <v>302</v>
      </c>
      <c r="N1258" s="73" t="s">
        <v>8862</v>
      </c>
      <c r="O1258" s="44">
        <v>0</v>
      </c>
      <c r="P1258" s="113" t="s">
        <v>1220</v>
      </c>
    </row>
    <row r="1259" spans="1:16" ht="13" customHeight="1" x14ac:dyDescent="0.15">
      <c r="A1259" s="394">
        <v>1258</v>
      </c>
      <c r="B1259" s="395">
        <v>10</v>
      </c>
      <c r="C1259" s="395">
        <v>11</v>
      </c>
      <c r="D1259" s="113" t="s">
        <v>1071</v>
      </c>
      <c r="E1259" s="113" t="s">
        <v>7600</v>
      </c>
      <c r="F1259" s="73">
        <v>3.9536662006812778E-4</v>
      </c>
      <c r="G1259" s="73">
        <v>2.405470304988095E-2</v>
      </c>
      <c r="H1259" s="75">
        <v>-3.403</v>
      </c>
      <c r="I1259" s="75">
        <v>-1.6188</v>
      </c>
      <c r="J1259" s="113" t="s">
        <v>1189</v>
      </c>
      <c r="K1259" s="113" t="s">
        <v>1224</v>
      </c>
      <c r="L1259" s="113" t="s">
        <v>194</v>
      </c>
      <c r="M1259" s="113" t="s">
        <v>304</v>
      </c>
      <c r="N1259" s="73" t="s">
        <v>8988</v>
      </c>
      <c r="O1259" s="44">
        <v>0</v>
      </c>
      <c r="P1259" s="113" t="s">
        <v>5336</v>
      </c>
    </row>
    <row r="1260" spans="1:16" ht="13" customHeight="1" x14ac:dyDescent="0.15">
      <c r="A1260" s="394">
        <v>1259</v>
      </c>
      <c r="B1260" s="395">
        <v>10</v>
      </c>
      <c r="C1260" s="395" t="s">
        <v>2942</v>
      </c>
      <c r="D1260" s="113" t="s">
        <v>1349</v>
      </c>
      <c r="E1260" s="113" t="s">
        <v>5557</v>
      </c>
      <c r="F1260" s="73">
        <v>1.1000185275062213E-4</v>
      </c>
      <c r="G1260" s="73">
        <v>1.0289635722967549E-2</v>
      </c>
      <c r="H1260" s="75">
        <v>-3.9585999999999997</v>
      </c>
      <c r="I1260" s="75">
        <v>-1.9875999999999996</v>
      </c>
      <c r="J1260" s="113" t="s">
        <v>1223</v>
      </c>
      <c r="K1260" s="113" t="s">
        <v>1224</v>
      </c>
      <c r="L1260" s="113" t="s">
        <v>1225</v>
      </c>
      <c r="M1260" s="113" t="s">
        <v>1226</v>
      </c>
      <c r="N1260" s="73" t="s">
        <v>9024</v>
      </c>
      <c r="O1260" s="44">
        <v>0</v>
      </c>
      <c r="P1260" s="113" t="s">
        <v>1305</v>
      </c>
    </row>
    <row r="1261" spans="1:16" ht="13" customHeight="1" x14ac:dyDescent="0.15">
      <c r="A1261" s="394">
        <v>1260</v>
      </c>
      <c r="B1261" s="395">
        <v>10</v>
      </c>
      <c r="C1261" s="395" t="s">
        <v>2942</v>
      </c>
      <c r="D1261" s="113" t="s">
        <v>1349</v>
      </c>
      <c r="E1261" s="113" t="s">
        <v>1187</v>
      </c>
      <c r="F1261" s="73">
        <v>1.1000185275062213E-4</v>
      </c>
      <c r="G1261" s="73">
        <v>1.982896289054719E-3</v>
      </c>
      <c r="H1261" s="75">
        <v>-3.9585999999999997</v>
      </c>
      <c r="I1261" s="75">
        <v>-2.7026999999999997</v>
      </c>
      <c r="J1261" s="113" t="s">
        <v>1324</v>
      </c>
      <c r="K1261" s="113" t="s">
        <v>1224</v>
      </c>
      <c r="L1261" s="113" t="s">
        <v>1225</v>
      </c>
      <c r="M1261" s="113" t="s">
        <v>1226</v>
      </c>
      <c r="N1261" s="73" t="s">
        <v>7365</v>
      </c>
      <c r="O1261" s="44">
        <v>0</v>
      </c>
      <c r="P1261" s="113" t="s">
        <v>1325</v>
      </c>
    </row>
    <row r="1262" spans="1:16" ht="13" customHeight="1" x14ac:dyDescent="0.15">
      <c r="A1262" s="394">
        <v>1261</v>
      </c>
      <c r="B1262" s="395">
        <v>10</v>
      </c>
      <c r="C1262" s="395" t="s">
        <v>2942</v>
      </c>
      <c r="D1262" s="113" t="s">
        <v>1349</v>
      </c>
      <c r="E1262" s="113" t="s">
        <v>1187</v>
      </c>
      <c r="F1262" s="73">
        <v>1.1000185275062213E-4</v>
      </c>
      <c r="G1262" s="73">
        <v>1.9915902890576135E-3</v>
      </c>
      <c r="H1262" s="75">
        <v>-3.9585999999999997</v>
      </c>
      <c r="I1262" s="75">
        <v>-2.7007999999999996</v>
      </c>
      <c r="J1262" s="113" t="s">
        <v>1324</v>
      </c>
      <c r="K1262" s="113" t="s">
        <v>1224</v>
      </c>
      <c r="L1262" s="113" t="s">
        <v>1225</v>
      </c>
      <c r="M1262" s="113" t="s">
        <v>1226</v>
      </c>
      <c r="N1262" s="73" t="s">
        <v>7365</v>
      </c>
      <c r="O1262" s="44">
        <v>0</v>
      </c>
      <c r="P1262" s="113" t="s">
        <v>1326</v>
      </c>
    </row>
    <row r="1263" spans="1:16" ht="13" customHeight="1" x14ac:dyDescent="0.15">
      <c r="A1263" s="394">
        <v>1262</v>
      </c>
      <c r="B1263" s="395">
        <v>10</v>
      </c>
      <c r="C1263" s="395" t="s">
        <v>2942</v>
      </c>
      <c r="D1263" s="113" t="s">
        <v>1349</v>
      </c>
      <c r="E1263" s="113" t="s">
        <v>7708</v>
      </c>
      <c r="F1263" s="73">
        <v>1.1000185275062213E-4</v>
      </c>
      <c r="G1263" s="73">
        <v>1.8676693856443892E-3</v>
      </c>
      <c r="H1263" s="75">
        <v>-3.9585999999999997</v>
      </c>
      <c r="I1263" s="75">
        <v>-2.7286999999999995</v>
      </c>
      <c r="J1263" s="113" t="s">
        <v>1212</v>
      </c>
      <c r="K1263" s="113" t="s">
        <v>1224</v>
      </c>
      <c r="L1263" s="113" t="s">
        <v>1225</v>
      </c>
      <c r="M1263" s="113" t="s">
        <v>1226</v>
      </c>
      <c r="N1263" s="73" t="s">
        <v>9065</v>
      </c>
      <c r="O1263" s="44">
        <v>3</v>
      </c>
      <c r="P1263" s="113" t="s">
        <v>1252</v>
      </c>
    </row>
    <row r="1264" spans="1:16" ht="13" customHeight="1" x14ac:dyDescent="0.15">
      <c r="A1264" s="394">
        <v>1263</v>
      </c>
      <c r="B1264" s="395">
        <v>10</v>
      </c>
      <c r="C1264" s="395" t="s">
        <v>2942</v>
      </c>
      <c r="D1264" s="113" t="s">
        <v>1349</v>
      </c>
      <c r="E1264" s="113" t="s">
        <v>7708</v>
      </c>
      <c r="F1264" s="73">
        <v>1.1000185275062213E-4</v>
      </c>
      <c r="G1264" s="73">
        <v>2.3610218159596636E-3</v>
      </c>
      <c r="H1264" s="75">
        <v>-3.9585999999999997</v>
      </c>
      <c r="I1264" s="75">
        <v>-2.6268999999999996</v>
      </c>
      <c r="J1264" s="113" t="s">
        <v>1212</v>
      </c>
      <c r="K1264" s="113" t="s">
        <v>1224</v>
      </c>
      <c r="L1264" s="113" t="s">
        <v>1225</v>
      </c>
      <c r="M1264" s="113" t="s">
        <v>1226</v>
      </c>
      <c r="N1264" s="73" t="s">
        <v>9065</v>
      </c>
      <c r="O1264" s="44">
        <v>3</v>
      </c>
      <c r="P1264" s="113" t="s">
        <v>1252</v>
      </c>
    </row>
    <row r="1265" spans="1:16" ht="13" customHeight="1" x14ac:dyDescent="0.15">
      <c r="A1265" s="394">
        <v>1264</v>
      </c>
      <c r="B1265" s="395">
        <v>10</v>
      </c>
      <c r="C1265" s="395" t="s">
        <v>2942</v>
      </c>
      <c r="D1265" s="113" t="s">
        <v>1349</v>
      </c>
      <c r="E1265" s="113" t="s">
        <v>7708</v>
      </c>
      <c r="F1265" s="73">
        <v>1.1000185275062213E-4</v>
      </c>
      <c r="G1265" s="73">
        <v>5.5680099155786293E-4</v>
      </c>
      <c r="H1265" s="75">
        <v>-3.9585999999999997</v>
      </c>
      <c r="I1265" s="75">
        <v>-3.2542999999999997</v>
      </c>
      <c r="J1265" s="113" t="s">
        <v>1189</v>
      </c>
      <c r="K1265" s="113" t="s">
        <v>1224</v>
      </c>
      <c r="L1265" s="113" t="s">
        <v>1225</v>
      </c>
      <c r="M1265" s="113" t="s">
        <v>1226</v>
      </c>
      <c r="N1265" s="73" t="s">
        <v>9065</v>
      </c>
      <c r="O1265" s="44">
        <v>3</v>
      </c>
      <c r="P1265" s="113" t="s">
        <v>1252</v>
      </c>
    </row>
    <row r="1266" spans="1:16" ht="13" customHeight="1" x14ac:dyDescent="0.15">
      <c r="A1266" s="394">
        <v>1265</v>
      </c>
      <c r="B1266" s="395">
        <v>10</v>
      </c>
      <c r="C1266" s="395" t="s">
        <v>2942</v>
      </c>
      <c r="D1266" s="113" t="s">
        <v>1349</v>
      </c>
      <c r="E1266" s="113" t="s">
        <v>7364</v>
      </c>
      <c r="F1266" s="73">
        <v>4.8006495124668438E-5</v>
      </c>
      <c r="G1266" s="73">
        <v>9.9426007395295602E-4</v>
      </c>
      <c r="H1266" s="75">
        <v>-4.3187000000000006</v>
      </c>
      <c r="I1266" s="75">
        <v>-3.0025000000000004</v>
      </c>
      <c r="J1266" s="113" t="s">
        <v>1244</v>
      </c>
      <c r="K1266" s="113" t="s">
        <v>1224</v>
      </c>
      <c r="L1266" s="113" t="s">
        <v>1225</v>
      </c>
      <c r="M1266" s="113" t="s">
        <v>1226</v>
      </c>
      <c r="N1266" s="73" t="s">
        <v>9065</v>
      </c>
      <c r="O1266" s="44">
        <v>0</v>
      </c>
      <c r="P1266" s="113" t="s">
        <v>1252</v>
      </c>
    </row>
    <row r="1267" spans="1:16" ht="13" customHeight="1" x14ac:dyDescent="0.15">
      <c r="A1267" s="394">
        <v>1266</v>
      </c>
      <c r="B1267" s="395">
        <v>10</v>
      </c>
      <c r="C1267" s="395" t="s">
        <v>2942</v>
      </c>
      <c r="D1267" s="113" t="s">
        <v>1349</v>
      </c>
      <c r="E1267" s="113" t="s">
        <v>7765</v>
      </c>
      <c r="F1267" s="73">
        <v>6.3988215683255935E-5</v>
      </c>
      <c r="G1267" s="73">
        <v>9.8016682686628419E-4</v>
      </c>
      <c r="H1267" s="75">
        <v>-4.1939000000000002</v>
      </c>
      <c r="I1267" s="75">
        <v>-3.0087000000000002</v>
      </c>
      <c r="J1267" s="113" t="s">
        <v>1219</v>
      </c>
      <c r="K1267" s="113" t="s">
        <v>1224</v>
      </c>
      <c r="L1267" s="113" t="s">
        <v>1225</v>
      </c>
      <c r="M1267" s="113" t="s">
        <v>1226</v>
      </c>
      <c r="N1267" s="73" t="s">
        <v>9180</v>
      </c>
      <c r="O1267" s="44">
        <v>0</v>
      </c>
      <c r="P1267" s="113" t="s">
        <v>1163</v>
      </c>
    </row>
    <row r="1268" spans="1:16" ht="13" customHeight="1" x14ac:dyDescent="0.15">
      <c r="A1268" s="394">
        <v>1267</v>
      </c>
      <c r="B1268" s="395">
        <v>10</v>
      </c>
      <c r="C1268" s="395" t="s">
        <v>2942</v>
      </c>
      <c r="D1268" s="113" t="s">
        <v>1349</v>
      </c>
      <c r="E1268" s="113" t="s">
        <v>5863</v>
      </c>
      <c r="F1268" s="73">
        <v>2.5003453616964298E-5</v>
      </c>
      <c r="G1268" s="73">
        <v>1.0002302850208245E-4</v>
      </c>
      <c r="H1268" s="75">
        <v>-4.6020000000000003</v>
      </c>
      <c r="I1268" s="75">
        <v>-3.9999000000000002</v>
      </c>
      <c r="J1268" s="113" t="s">
        <v>1120</v>
      </c>
      <c r="K1268" s="113" t="s">
        <v>1224</v>
      </c>
      <c r="L1268" s="113" t="s">
        <v>1225</v>
      </c>
      <c r="M1268" s="113" t="s">
        <v>1226</v>
      </c>
      <c r="N1268" s="73" t="s">
        <v>8883</v>
      </c>
      <c r="O1268" s="44">
        <v>3</v>
      </c>
      <c r="P1268" s="113" t="s">
        <v>1200</v>
      </c>
    </row>
    <row r="1269" spans="1:16" ht="13" customHeight="1" x14ac:dyDescent="0.15">
      <c r="A1269" s="394">
        <v>1268</v>
      </c>
      <c r="B1269" s="395">
        <v>10</v>
      </c>
      <c r="C1269" s="395" t="s">
        <v>2942</v>
      </c>
      <c r="D1269" s="113" t="s">
        <v>1349</v>
      </c>
      <c r="E1269" s="113" t="s">
        <v>5863</v>
      </c>
      <c r="F1269" s="73">
        <v>2.5003453616964298E-5</v>
      </c>
      <c r="G1269" s="73">
        <v>4.8540025483448657E-5</v>
      </c>
      <c r="H1269" s="75">
        <v>-4.6020000000000003</v>
      </c>
      <c r="I1269" s="75">
        <v>-4.3139000000000003</v>
      </c>
      <c r="J1269" s="113" t="s">
        <v>1282</v>
      </c>
      <c r="K1269" s="113" t="s">
        <v>1224</v>
      </c>
      <c r="L1269" s="113" t="s">
        <v>1225</v>
      </c>
      <c r="M1269" s="113" t="s">
        <v>1226</v>
      </c>
      <c r="N1269" s="73" t="s">
        <v>8883</v>
      </c>
      <c r="O1269" s="44">
        <v>3</v>
      </c>
      <c r="P1269" s="113" t="s">
        <v>1200</v>
      </c>
    </row>
    <row r="1270" spans="1:16" ht="13" customHeight="1" x14ac:dyDescent="0.15">
      <c r="A1270" s="394">
        <v>1269</v>
      </c>
      <c r="B1270" s="395">
        <v>10</v>
      </c>
      <c r="C1270" s="395" t="s">
        <v>2942</v>
      </c>
      <c r="D1270" s="113" t="s">
        <v>1349</v>
      </c>
      <c r="E1270" s="113" t="s">
        <v>5863</v>
      </c>
      <c r="F1270" s="73">
        <v>2.5003453616964298E-5</v>
      </c>
      <c r="G1270" s="73">
        <v>1.4845676750522725E-3</v>
      </c>
      <c r="H1270" s="75">
        <v>-4.6020000000000003</v>
      </c>
      <c r="I1270" s="75">
        <v>-2.8283999999999998</v>
      </c>
      <c r="J1270" s="113" t="s">
        <v>1223</v>
      </c>
      <c r="K1270" s="113" t="s">
        <v>1224</v>
      </c>
      <c r="L1270" s="113" t="s">
        <v>1225</v>
      </c>
      <c r="M1270" s="113" t="s">
        <v>1226</v>
      </c>
      <c r="N1270" s="73" t="s">
        <v>8883</v>
      </c>
      <c r="O1270" s="44">
        <v>3</v>
      </c>
      <c r="P1270" s="113" t="s">
        <v>1200</v>
      </c>
    </row>
    <row r="1271" spans="1:16" ht="13" customHeight="1" x14ac:dyDescent="0.15">
      <c r="A1271" s="394">
        <v>1270</v>
      </c>
      <c r="B1271" s="395">
        <v>10</v>
      </c>
      <c r="C1271" s="395" t="s">
        <v>2942</v>
      </c>
      <c r="D1271" s="113" t="s">
        <v>1349</v>
      </c>
      <c r="E1271" s="113" t="s">
        <v>7247</v>
      </c>
      <c r="F1271" s="73">
        <v>2.5003453616964298E-5</v>
      </c>
      <c r="G1271" s="73">
        <v>3.4292567329755985E-4</v>
      </c>
      <c r="H1271" s="75">
        <v>-4.6020000000000003</v>
      </c>
      <c r="I1271" s="75">
        <v>-3.4648000000000003</v>
      </c>
      <c r="J1271" s="113" t="s">
        <v>1282</v>
      </c>
      <c r="K1271" s="113" t="s">
        <v>1224</v>
      </c>
      <c r="L1271" s="113" t="s">
        <v>1225</v>
      </c>
      <c r="M1271" s="113" t="s">
        <v>1226</v>
      </c>
      <c r="N1271" s="73" t="s">
        <v>8883</v>
      </c>
      <c r="O1271" s="44">
        <v>0</v>
      </c>
      <c r="P1271" s="113" t="s">
        <v>5336</v>
      </c>
    </row>
    <row r="1272" spans="1:16" ht="13" customHeight="1" x14ac:dyDescent="0.15">
      <c r="A1272" s="394">
        <v>1271</v>
      </c>
      <c r="B1272" s="395">
        <v>10</v>
      </c>
      <c r="C1272" s="395" t="s">
        <v>2942</v>
      </c>
      <c r="D1272" s="113" t="s">
        <v>1349</v>
      </c>
      <c r="E1272" s="113" t="s">
        <v>5615</v>
      </c>
      <c r="F1272" s="73">
        <v>1.6002948219489947E-5</v>
      </c>
      <c r="G1272" s="73">
        <v>6.410619496207431E-4</v>
      </c>
      <c r="H1272" s="75">
        <v>-4.7957999999999998</v>
      </c>
      <c r="I1272" s="75">
        <v>-3.1931000000000003</v>
      </c>
      <c r="J1272" s="113" t="s">
        <v>1227</v>
      </c>
      <c r="K1272" s="113" t="s">
        <v>1224</v>
      </c>
      <c r="L1272" s="113" t="s">
        <v>1225</v>
      </c>
      <c r="M1272" s="113" t="s">
        <v>1226</v>
      </c>
      <c r="N1272" s="73" t="s">
        <v>8889</v>
      </c>
      <c r="O1272" s="44">
        <v>0</v>
      </c>
      <c r="P1272" s="113" t="s">
        <v>1174</v>
      </c>
    </row>
    <row r="1273" spans="1:16" ht="13" customHeight="1" x14ac:dyDescent="0.15">
      <c r="A1273" s="394">
        <v>1272</v>
      </c>
      <c r="B1273" s="395">
        <v>10</v>
      </c>
      <c r="C1273" s="395" t="s">
        <v>2942</v>
      </c>
      <c r="D1273" s="113" t="s">
        <v>1349</v>
      </c>
      <c r="E1273" s="113" t="s">
        <v>7240</v>
      </c>
      <c r="F1273" s="73">
        <v>3.3970348320337934E-5</v>
      </c>
      <c r="G1273" s="73">
        <v>1.8416199035246707E-4</v>
      </c>
      <c r="H1273" s="75">
        <v>-4.4689000000000005</v>
      </c>
      <c r="I1273" s="75">
        <v>-3.7347999999999999</v>
      </c>
      <c r="J1273" s="113" t="s">
        <v>1219</v>
      </c>
      <c r="K1273" s="113" t="s">
        <v>1224</v>
      </c>
      <c r="L1273" s="113" t="s">
        <v>1225</v>
      </c>
      <c r="M1273" s="113" t="s">
        <v>1226</v>
      </c>
      <c r="N1273" s="73" t="s">
        <v>8860</v>
      </c>
      <c r="O1273" s="44">
        <v>0</v>
      </c>
      <c r="P1273" s="113" t="s">
        <v>1098</v>
      </c>
    </row>
    <row r="1274" spans="1:16" ht="13" customHeight="1" x14ac:dyDescent="0.15">
      <c r="A1274" s="394">
        <v>1273</v>
      </c>
      <c r="B1274" s="395">
        <v>10</v>
      </c>
      <c r="C1274" s="395" t="s">
        <v>2942</v>
      </c>
      <c r="D1274" s="113" t="s">
        <v>1349</v>
      </c>
      <c r="E1274" s="113" t="s">
        <v>5650</v>
      </c>
      <c r="F1274" s="73">
        <v>2.0003224078650374E-4</v>
      </c>
      <c r="G1274" s="73">
        <v>1.3765753865094151E-3</v>
      </c>
      <c r="H1274" s="75">
        <v>-3.6989000000000005</v>
      </c>
      <c r="I1274" s="75">
        <v>-2.8612000000000002</v>
      </c>
      <c r="J1274" s="113" t="s">
        <v>1196</v>
      </c>
      <c r="K1274" s="113" t="s">
        <v>1224</v>
      </c>
      <c r="L1274" s="113" t="s">
        <v>305</v>
      </c>
      <c r="M1274" s="113" t="s">
        <v>509</v>
      </c>
      <c r="N1274" s="73" t="s">
        <v>9038</v>
      </c>
      <c r="O1274" s="44">
        <v>0</v>
      </c>
      <c r="P1274" s="113" t="s">
        <v>5336</v>
      </c>
    </row>
    <row r="1275" spans="1:16" ht="13" customHeight="1" x14ac:dyDescent="0.15">
      <c r="A1275" s="394">
        <v>1274</v>
      </c>
      <c r="B1275" s="395">
        <v>10</v>
      </c>
      <c r="C1275" s="395" t="s">
        <v>2942</v>
      </c>
      <c r="D1275" s="113" t="s">
        <v>1349</v>
      </c>
      <c r="E1275" s="113" t="s">
        <v>5846</v>
      </c>
      <c r="F1275" s="73">
        <v>2.9998531811907956</v>
      </c>
      <c r="G1275" s="73">
        <v>5.4878217929145885</v>
      </c>
      <c r="H1275" s="75">
        <v>0.47710000000000041</v>
      </c>
      <c r="I1275" s="75">
        <v>0.73940000000000039</v>
      </c>
      <c r="J1275" s="113" t="s">
        <v>1267</v>
      </c>
      <c r="K1275" s="113" t="s">
        <v>1275</v>
      </c>
      <c r="L1275" s="113" t="s">
        <v>510</v>
      </c>
      <c r="M1275" s="113" t="s">
        <v>511</v>
      </c>
      <c r="N1275" s="75" t="s">
        <v>8725</v>
      </c>
      <c r="O1275" s="44">
        <v>5</v>
      </c>
      <c r="P1275" s="113" t="s">
        <v>5336</v>
      </c>
    </row>
    <row r="1276" spans="1:16" ht="13" customHeight="1" x14ac:dyDescent="0.15">
      <c r="A1276" s="394">
        <v>1275</v>
      </c>
      <c r="B1276" s="395">
        <v>10</v>
      </c>
      <c r="C1276" s="395" t="s">
        <v>306</v>
      </c>
      <c r="D1276" s="113" t="s">
        <v>1349</v>
      </c>
      <c r="E1276" s="113" t="s">
        <v>5846</v>
      </c>
      <c r="F1276" s="73">
        <v>2.9998531811907956</v>
      </c>
      <c r="G1276" s="73">
        <v>3.4403291876822815</v>
      </c>
      <c r="H1276" s="75">
        <v>0.47710000000000041</v>
      </c>
      <c r="I1276" s="75">
        <v>0.53660000000000041</v>
      </c>
      <c r="J1276" s="113" t="s">
        <v>1268</v>
      </c>
      <c r="K1276" s="113" t="s">
        <v>1275</v>
      </c>
      <c r="L1276" s="113" t="s">
        <v>510</v>
      </c>
      <c r="M1276" s="113" t="s">
        <v>511</v>
      </c>
      <c r="N1276" s="73" t="s">
        <v>8725</v>
      </c>
      <c r="O1276" s="44">
        <v>5</v>
      </c>
      <c r="P1276" s="113" t="s">
        <v>5336</v>
      </c>
    </row>
    <row r="1277" spans="1:16" ht="13" customHeight="1" x14ac:dyDescent="0.15">
      <c r="A1277" s="394">
        <v>1276</v>
      </c>
      <c r="B1277" s="395">
        <v>10</v>
      </c>
      <c r="C1277" s="395" t="s">
        <v>306</v>
      </c>
      <c r="D1277" s="113" t="s">
        <v>1349</v>
      </c>
      <c r="E1277" s="113" t="s">
        <v>5846</v>
      </c>
      <c r="F1277" s="73">
        <v>2.9998531811907956</v>
      </c>
      <c r="G1277" s="73">
        <v>4.4391518378955173</v>
      </c>
      <c r="H1277" s="75">
        <v>0.47710000000000041</v>
      </c>
      <c r="I1277" s="75">
        <v>0.64730000000000043</v>
      </c>
      <c r="J1277" s="113" t="s">
        <v>1128</v>
      </c>
      <c r="K1277" s="113" t="s">
        <v>1275</v>
      </c>
      <c r="L1277" s="113" t="s">
        <v>510</v>
      </c>
      <c r="M1277" s="113" t="s">
        <v>511</v>
      </c>
      <c r="N1277" s="73" t="s">
        <v>8725</v>
      </c>
      <c r="O1277" s="44">
        <v>5</v>
      </c>
      <c r="P1277" s="113" t="s">
        <v>5336</v>
      </c>
    </row>
    <row r="1278" spans="1:16" ht="13" customHeight="1" x14ac:dyDescent="0.15">
      <c r="A1278" s="394">
        <v>1277</v>
      </c>
      <c r="B1278" s="395">
        <v>10</v>
      </c>
      <c r="C1278" s="395" t="s">
        <v>306</v>
      </c>
      <c r="D1278" s="113" t="s">
        <v>1349</v>
      </c>
      <c r="E1278" s="113" t="s">
        <v>5846</v>
      </c>
      <c r="F1278" s="73">
        <v>2.9998531811907956</v>
      </c>
      <c r="G1278" s="73">
        <v>3.8841858339296311</v>
      </c>
      <c r="H1278" s="75">
        <v>0.47710000000000041</v>
      </c>
      <c r="I1278" s="75">
        <v>0.58930000000000049</v>
      </c>
      <c r="J1278" s="113" t="s">
        <v>1268</v>
      </c>
      <c r="K1278" s="113" t="s">
        <v>1275</v>
      </c>
      <c r="L1278" s="113" t="s">
        <v>510</v>
      </c>
      <c r="M1278" s="113" t="s">
        <v>511</v>
      </c>
      <c r="N1278" s="73" t="s">
        <v>8725</v>
      </c>
      <c r="O1278" s="44">
        <v>5</v>
      </c>
      <c r="P1278" s="113" t="s">
        <v>5336</v>
      </c>
    </row>
    <row r="1279" spans="1:16" ht="13" customHeight="1" x14ac:dyDescent="0.15">
      <c r="A1279" s="394">
        <v>1278</v>
      </c>
      <c r="B1279" s="395">
        <v>10</v>
      </c>
      <c r="C1279" s="395" t="s">
        <v>306</v>
      </c>
      <c r="D1279" s="113" t="s">
        <v>1349</v>
      </c>
      <c r="E1279" s="113" t="s">
        <v>5846</v>
      </c>
      <c r="F1279" s="73">
        <v>2.9998531811907956</v>
      </c>
      <c r="G1279" s="73">
        <v>3.3728730865886924</v>
      </c>
      <c r="H1279" s="75">
        <v>0.47710000000000041</v>
      </c>
      <c r="I1279" s="75">
        <v>0.52800000000000047</v>
      </c>
      <c r="J1279" s="113" t="s">
        <v>1268</v>
      </c>
      <c r="K1279" s="113" t="s">
        <v>1275</v>
      </c>
      <c r="L1279" s="113" t="s">
        <v>510</v>
      </c>
      <c r="M1279" s="113" t="s">
        <v>511</v>
      </c>
      <c r="N1279" s="73" t="s">
        <v>8725</v>
      </c>
      <c r="O1279" s="44">
        <v>5</v>
      </c>
      <c r="P1279" s="113" t="s">
        <v>5336</v>
      </c>
    </row>
    <row r="1280" spans="1:16" ht="13" customHeight="1" x14ac:dyDescent="0.15">
      <c r="A1280" s="394">
        <v>1279</v>
      </c>
      <c r="B1280" s="395">
        <v>10</v>
      </c>
      <c r="C1280" s="395" t="s">
        <v>306</v>
      </c>
      <c r="D1280" s="113" t="s">
        <v>1349</v>
      </c>
      <c r="E1280" s="113" t="s">
        <v>7439</v>
      </c>
      <c r="F1280" s="73">
        <v>3.6399884030888018E-5</v>
      </c>
      <c r="G1280" s="73">
        <v>9.0991327263225232E-4</v>
      </c>
      <c r="H1280" s="75">
        <v>-4.4389000000000003</v>
      </c>
      <c r="I1280" s="75">
        <v>-3.0409999999999995</v>
      </c>
      <c r="J1280" s="113" t="s">
        <v>1219</v>
      </c>
      <c r="K1280" s="113" t="s">
        <v>1224</v>
      </c>
      <c r="L1280" s="113" t="s">
        <v>307</v>
      </c>
      <c r="M1280" s="113" t="s">
        <v>218</v>
      </c>
      <c r="N1280" s="73" t="s">
        <v>9219</v>
      </c>
      <c r="O1280" s="44">
        <v>0</v>
      </c>
      <c r="P1280" s="113" t="s">
        <v>5336</v>
      </c>
    </row>
    <row r="1281" spans="1:16" ht="13" customHeight="1" x14ac:dyDescent="0.15">
      <c r="A1281" s="394">
        <v>1280</v>
      </c>
      <c r="B1281" s="395">
        <v>10</v>
      </c>
      <c r="C1281" s="395" t="s">
        <v>306</v>
      </c>
      <c r="D1281" s="113" t="s">
        <v>1349</v>
      </c>
      <c r="E1281" s="113" t="s">
        <v>5406</v>
      </c>
      <c r="F1281" s="73">
        <v>2.0003224078650374E-4</v>
      </c>
      <c r="G1281" s="73">
        <v>1.5678337172957285E-3</v>
      </c>
      <c r="H1281" s="75">
        <v>-3.6989000000000005</v>
      </c>
      <c r="I1281" s="75">
        <v>-2.8047</v>
      </c>
      <c r="J1281" s="113" t="s">
        <v>1142</v>
      </c>
      <c r="K1281" s="113" t="s">
        <v>1224</v>
      </c>
      <c r="L1281" s="113" t="s">
        <v>307</v>
      </c>
      <c r="M1281" s="113" t="s">
        <v>219</v>
      </c>
      <c r="N1281" s="73" t="s">
        <v>9107</v>
      </c>
      <c r="O1281" s="44">
        <v>0</v>
      </c>
      <c r="P1281" s="113" t="s">
        <v>1143</v>
      </c>
    </row>
    <row r="1282" spans="1:16" ht="13" customHeight="1" x14ac:dyDescent="0.15">
      <c r="A1282" s="394">
        <v>1281</v>
      </c>
      <c r="B1282" s="395">
        <v>10</v>
      </c>
      <c r="C1282" s="395" t="s">
        <v>220</v>
      </c>
      <c r="D1282" s="113" t="s">
        <v>1349</v>
      </c>
      <c r="E1282" s="113" t="s">
        <v>1144</v>
      </c>
      <c r="F1282" s="75">
        <v>7.135E-5</v>
      </c>
      <c r="G1282" s="75">
        <v>2.2657189999999998E-3</v>
      </c>
      <c r="H1282" s="75">
        <v>-4.1466060230000004</v>
      </c>
      <c r="I1282" s="75">
        <v>-2.6447939049999998</v>
      </c>
      <c r="J1282" s="113" t="s">
        <v>1234</v>
      </c>
      <c r="K1282" s="113" t="s">
        <v>1224</v>
      </c>
      <c r="L1282" s="113" t="s">
        <v>307</v>
      </c>
      <c r="M1282" s="113" t="s">
        <v>219</v>
      </c>
      <c r="N1282" s="113" t="s">
        <v>9107</v>
      </c>
      <c r="O1282" s="44">
        <v>4</v>
      </c>
      <c r="P1282" s="113" t="s">
        <v>1299</v>
      </c>
    </row>
    <row r="1283" spans="1:16" ht="13" customHeight="1" x14ac:dyDescent="0.15">
      <c r="A1283" s="394">
        <v>1282</v>
      </c>
      <c r="B1283" s="395">
        <v>10</v>
      </c>
      <c r="C1283" s="395" t="s">
        <v>306</v>
      </c>
      <c r="D1283" s="113" t="s">
        <v>1349</v>
      </c>
      <c r="E1283" s="113" t="s">
        <v>1144</v>
      </c>
      <c r="F1283" s="75">
        <v>7.135E-5</v>
      </c>
      <c r="G1283" s="75">
        <v>2.1615480000000001E-3</v>
      </c>
      <c r="H1283" s="75">
        <v>-4.1466060230000004</v>
      </c>
      <c r="I1283" s="75">
        <v>-2.6652350660000002</v>
      </c>
      <c r="J1283" s="113" t="s">
        <v>1234</v>
      </c>
      <c r="K1283" s="113" t="s">
        <v>1224</v>
      </c>
      <c r="L1283" s="113" t="s">
        <v>307</v>
      </c>
      <c r="M1283" s="113" t="s">
        <v>219</v>
      </c>
      <c r="N1283" s="113" t="s">
        <v>9107</v>
      </c>
      <c r="O1283" s="44">
        <v>4</v>
      </c>
      <c r="P1283" s="113" t="s">
        <v>1373</v>
      </c>
    </row>
    <row r="1284" spans="1:16" ht="13" customHeight="1" x14ac:dyDescent="0.15">
      <c r="A1284" s="394">
        <v>1283</v>
      </c>
      <c r="B1284" s="395">
        <v>10</v>
      </c>
      <c r="C1284" s="395" t="s">
        <v>306</v>
      </c>
      <c r="D1284" s="113" t="s">
        <v>1349</v>
      </c>
      <c r="E1284" s="113" t="s">
        <v>1144</v>
      </c>
      <c r="F1284" s="75">
        <v>7.135E-5</v>
      </c>
      <c r="G1284" s="75">
        <v>3.3855579999999999E-3</v>
      </c>
      <c r="H1284" s="75">
        <v>-4.1466060230000004</v>
      </c>
      <c r="I1284" s="75">
        <v>-2.4703698059999999</v>
      </c>
      <c r="J1284" s="113" t="s">
        <v>1234</v>
      </c>
      <c r="K1284" s="113" t="s">
        <v>1224</v>
      </c>
      <c r="L1284" s="113" t="s">
        <v>307</v>
      </c>
      <c r="M1284" s="113" t="s">
        <v>219</v>
      </c>
      <c r="N1284" s="113" t="s">
        <v>9107</v>
      </c>
      <c r="O1284" s="44">
        <v>4</v>
      </c>
      <c r="P1284" s="113" t="s">
        <v>1239</v>
      </c>
    </row>
    <row r="1285" spans="1:16" ht="13" customHeight="1" x14ac:dyDescent="0.15">
      <c r="A1285" s="394">
        <v>1284</v>
      </c>
      <c r="B1285" s="395">
        <v>10</v>
      </c>
      <c r="C1285" s="395" t="s">
        <v>306</v>
      </c>
      <c r="D1285" s="113" t="s">
        <v>1349</v>
      </c>
      <c r="E1285" s="113" t="s">
        <v>1144</v>
      </c>
      <c r="F1285" s="75">
        <v>7.135E-5</v>
      </c>
      <c r="G1285" s="75">
        <v>3.9845410000000003E-3</v>
      </c>
      <c r="H1285" s="75">
        <v>-4.1466060230000004</v>
      </c>
      <c r="I1285" s="75">
        <v>-2.399621727</v>
      </c>
      <c r="J1285" s="113" t="s">
        <v>1234</v>
      </c>
      <c r="K1285" s="113" t="s">
        <v>1224</v>
      </c>
      <c r="L1285" s="113" t="s">
        <v>307</v>
      </c>
      <c r="M1285" s="113" t="s">
        <v>219</v>
      </c>
      <c r="N1285" s="113" t="s">
        <v>9107</v>
      </c>
      <c r="O1285" s="44">
        <v>4</v>
      </c>
      <c r="P1285" s="113" t="s">
        <v>1375</v>
      </c>
    </row>
    <row r="1286" spans="1:16" ht="13" customHeight="1" x14ac:dyDescent="0.15">
      <c r="A1286" s="394">
        <v>1285</v>
      </c>
      <c r="B1286" s="395">
        <v>10</v>
      </c>
      <c r="C1286" s="395" t="s">
        <v>306</v>
      </c>
      <c r="D1286" s="113" t="s">
        <v>1349</v>
      </c>
      <c r="E1286" s="113" t="s">
        <v>1249</v>
      </c>
      <c r="F1286" s="75">
        <v>2.27E-5</v>
      </c>
      <c r="G1286" s="75">
        <v>7.9540800000000005E-4</v>
      </c>
      <c r="H1286" s="75">
        <v>-4.6439741430000003</v>
      </c>
      <c r="I1286" s="75">
        <v>-3.0994100449999999</v>
      </c>
      <c r="J1286" s="113" t="s">
        <v>1234</v>
      </c>
      <c r="K1286" s="113" t="s">
        <v>1224</v>
      </c>
      <c r="L1286" s="113" t="s">
        <v>307</v>
      </c>
      <c r="M1286" s="113" t="s">
        <v>219</v>
      </c>
      <c r="N1286" s="113" t="s">
        <v>1248</v>
      </c>
      <c r="O1286" s="44">
        <v>2</v>
      </c>
      <c r="P1286" s="113" t="s">
        <v>1404</v>
      </c>
    </row>
    <row r="1287" spans="1:16" ht="13" customHeight="1" x14ac:dyDescent="0.15">
      <c r="A1287" s="394">
        <v>1286</v>
      </c>
      <c r="B1287" s="395">
        <v>10</v>
      </c>
      <c r="C1287" s="395" t="s">
        <v>306</v>
      </c>
      <c r="D1287" s="113" t="s">
        <v>1349</v>
      </c>
      <c r="E1287" s="113" t="s">
        <v>1249</v>
      </c>
      <c r="F1287" s="75">
        <v>2.27E-5</v>
      </c>
      <c r="G1287" s="75">
        <v>1.4416769999999999E-3</v>
      </c>
      <c r="H1287" s="75">
        <v>-4.6439741430000003</v>
      </c>
      <c r="I1287" s="75">
        <v>-2.8411320299999998</v>
      </c>
      <c r="J1287" s="113" t="s">
        <v>1234</v>
      </c>
      <c r="K1287" s="113" t="s">
        <v>1224</v>
      </c>
      <c r="L1287" s="113" t="s">
        <v>307</v>
      </c>
      <c r="M1287" s="113" t="s">
        <v>219</v>
      </c>
      <c r="N1287" s="113" t="s">
        <v>1248</v>
      </c>
      <c r="O1287" s="44">
        <v>2</v>
      </c>
      <c r="P1287" s="113" t="s">
        <v>1240</v>
      </c>
    </row>
    <row r="1288" spans="1:16" ht="13" customHeight="1" x14ac:dyDescent="0.15">
      <c r="A1288" s="394">
        <v>1287</v>
      </c>
      <c r="B1288" s="395">
        <v>10</v>
      </c>
      <c r="C1288" s="395">
        <v>12</v>
      </c>
      <c r="D1288" s="113" t="s">
        <v>300</v>
      </c>
      <c r="E1288" s="113" t="s">
        <v>1350</v>
      </c>
      <c r="F1288" s="73">
        <v>1.2600854590882381E-3</v>
      </c>
      <c r="G1288" s="73">
        <v>1.1473607789425294E-2</v>
      </c>
      <c r="H1288" s="75">
        <v>-2.8996</v>
      </c>
      <c r="I1288" s="75">
        <v>-1.9402999999999997</v>
      </c>
      <c r="J1288" s="113" t="s">
        <v>1274</v>
      </c>
      <c r="K1288" s="113" t="s">
        <v>1275</v>
      </c>
      <c r="L1288" s="113" t="s">
        <v>221</v>
      </c>
      <c r="M1288" s="113" t="s">
        <v>468</v>
      </c>
      <c r="N1288" s="73" t="s">
        <v>469</v>
      </c>
      <c r="O1288" s="44">
        <v>0</v>
      </c>
    </row>
    <row r="1289" spans="1:16" ht="13" customHeight="1" x14ac:dyDescent="0.15">
      <c r="A1289" s="394">
        <v>1288</v>
      </c>
      <c r="B1289" s="395">
        <v>10</v>
      </c>
      <c r="C1289" s="395">
        <v>12</v>
      </c>
      <c r="D1289" s="113" t="s">
        <v>412</v>
      </c>
      <c r="E1289" s="113" t="s">
        <v>1371</v>
      </c>
      <c r="F1289" s="75">
        <v>9.7800000000000005E-3</v>
      </c>
      <c r="G1289" s="75">
        <v>8.5672799999999993E-2</v>
      </c>
      <c r="H1289" s="75">
        <v>-2.0096611449999999</v>
      </c>
      <c r="I1289" s="75">
        <v>-1.067157039</v>
      </c>
      <c r="J1289" s="113" t="s">
        <v>1372</v>
      </c>
      <c r="K1289" s="113" t="s">
        <v>1238</v>
      </c>
      <c r="L1289" s="113" t="s">
        <v>105</v>
      </c>
      <c r="M1289" s="113" t="s">
        <v>106</v>
      </c>
      <c r="N1289" s="113" t="s">
        <v>1370</v>
      </c>
      <c r="O1289" s="44">
        <v>4</v>
      </c>
      <c r="P1289" s="113" t="s">
        <v>1373</v>
      </c>
    </row>
    <row r="1290" spans="1:16" ht="13" customHeight="1" x14ac:dyDescent="0.15">
      <c r="A1290" s="394">
        <v>1289</v>
      </c>
      <c r="B1290" s="395">
        <v>10</v>
      </c>
      <c r="C1290" s="395">
        <v>12</v>
      </c>
      <c r="D1290" s="113" t="s">
        <v>185</v>
      </c>
      <c r="E1290" s="113" t="s">
        <v>1371</v>
      </c>
      <c r="F1290" s="75">
        <v>9.7800000000000005E-3</v>
      </c>
      <c r="G1290" s="75">
        <v>0.27486690000000003</v>
      </c>
      <c r="H1290" s="75">
        <v>-2.0096611449999999</v>
      </c>
      <c r="I1290" s="75">
        <v>-0.560877556</v>
      </c>
      <c r="J1290" s="113" t="s">
        <v>1372</v>
      </c>
      <c r="K1290" s="113" t="s">
        <v>1238</v>
      </c>
      <c r="L1290" s="113" t="s">
        <v>105</v>
      </c>
      <c r="M1290" s="113" t="s">
        <v>106</v>
      </c>
      <c r="N1290" s="113" t="s">
        <v>1370</v>
      </c>
      <c r="O1290" s="44">
        <v>4</v>
      </c>
      <c r="P1290" s="113" t="s">
        <v>1374</v>
      </c>
    </row>
    <row r="1291" spans="1:16" ht="13" customHeight="1" x14ac:dyDescent="0.15">
      <c r="A1291" s="394">
        <v>1290</v>
      </c>
      <c r="B1291" s="395">
        <v>10</v>
      </c>
      <c r="C1291" s="395">
        <v>12</v>
      </c>
      <c r="D1291" s="113" t="s">
        <v>185</v>
      </c>
      <c r="E1291" s="113" t="s">
        <v>1371</v>
      </c>
      <c r="F1291" s="75">
        <v>9.7800000000000005E-3</v>
      </c>
      <c r="G1291" s="75">
        <v>0.5283156</v>
      </c>
      <c r="H1291" s="75">
        <v>-2.0096611449999999</v>
      </c>
      <c r="I1291" s="75">
        <v>-0.27710656500000003</v>
      </c>
      <c r="J1291" s="113" t="s">
        <v>1372</v>
      </c>
      <c r="K1291" s="113" t="s">
        <v>1238</v>
      </c>
      <c r="L1291" s="113" t="s">
        <v>105</v>
      </c>
      <c r="M1291" s="113" t="s">
        <v>106</v>
      </c>
      <c r="N1291" s="113" t="s">
        <v>1370</v>
      </c>
      <c r="O1291" s="44">
        <v>4</v>
      </c>
      <c r="P1291" s="113" t="s">
        <v>1375</v>
      </c>
    </row>
    <row r="1292" spans="1:16" ht="13" customHeight="1" x14ac:dyDescent="0.15">
      <c r="A1292" s="394">
        <v>1291</v>
      </c>
      <c r="B1292" s="395">
        <v>10</v>
      </c>
      <c r="C1292" s="395">
        <v>12</v>
      </c>
      <c r="D1292" s="113" t="s">
        <v>185</v>
      </c>
      <c r="E1292" s="113" t="s">
        <v>1371</v>
      </c>
      <c r="F1292" s="75">
        <v>9.7800000000000005E-3</v>
      </c>
      <c r="G1292" s="75">
        <v>0.62469750000000002</v>
      </c>
      <c r="H1292" s="75">
        <v>-2.0096611449999999</v>
      </c>
      <c r="I1292" s="75">
        <v>-0.204330232</v>
      </c>
      <c r="J1292" s="113" t="s">
        <v>1372</v>
      </c>
      <c r="K1292" s="113" t="s">
        <v>1238</v>
      </c>
      <c r="L1292" s="113" t="s">
        <v>105</v>
      </c>
      <c r="M1292" s="113" t="s">
        <v>106</v>
      </c>
      <c r="N1292" s="113" t="s">
        <v>1370</v>
      </c>
      <c r="O1292" s="44">
        <v>4</v>
      </c>
      <c r="P1292" s="113" t="s">
        <v>1376</v>
      </c>
    </row>
    <row r="1293" spans="1:16" ht="13" customHeight="1" x14ac:dyDescent="0.15">
      <c r="A1293" s="394">
        <v>1292</v>
      </c>
      <c r="B1293" s="395">
        <v>10</v>
      </c>
      <c r="C1293" s="395">
        <v>12</v>
      </c>
      <c r="D1293" s="113" t="s">
        <v>185</v>
      </c>
      <c r="E1293" s="113" t="s">
        <v>1377</v>
      </c>
      <c r="F1293" s="75">
        <v>9.5399999999999999E-3</v>
      </c>
      <c r="G1293" s="75">
        <v>0.2333007</v>
      </c>
      <c r="H1293" s="75">
        <v>-2.0204516250000002</v>
      </c>
      <c r="I1293" s="75">
        <v>-0.63208395799999995</v>
      </c>
      <c r="J1293" s="113" t="s">
        <v>1372</v>
      </c>
      <c r="K1293" s="113" t="s">
        <v>1238</v>
      </c>
      <c r="L1293" s="113" t="s">
        <v>105</v>
      </c>
      <c r="M1293" s="113" t="s">
        <v>106</v>
      </c>
      <c r="N1293" s="113" t="s">
        <v>1370</v>
      </c>
      <c r="O1293" s="44">
        <v>9</v>
      </c>
      <c r="P1293" s="113" t="s">
        <v>1374</v>
      </c>
    </row>
    <row r="1294" spans="1:16" ht="13" customHeight="1" x14ac:dyDescent="0.15">
      <c r="A1294" s="394">
        <v>1293</v>
      </c>
      <c r="B1294" s="395">
        <v>10</v>
      </c>
      <c r="C1294" s="395">
        <v>12</v>
      </c>
      <c r="D1294" s="113" t="s">
        <v>185</v>
      </c>
      <c r="E1294" s="113" t="s">
        <v>1377</v>
      </c>
      <c r="F1294" s="75">
        <v>9.5399999999999999E-3</v>
      </c>
      <c r="G1294" s="75">
        <v>0.48749399999999998</v>
      </c>
      <c r="H1294" s="75">
        <v>-2.0204516250000002</v>
      </c>
      <c r="I1294" s="75">
        <v>-0.31203072500000001</v>
      </c>
      <c r="J1294" s="113" t="s">
        <v>1372</v>
      </c>
      <c r="K1294" s="113" t="s">
        <v>1238</v>
      </c>
      <c r="L1294" s="113" t="s">
        <v>105</v>
      </c>
      <c r="M1294" s="113" t="s">
        <v>106</v>
      </c>
      <c r="N1294" s="113" t="s">
        <v>1370</v>
      </c>
      <c r="O1294" s="44">
        <v>9</v>
      </c>
      <c r="P1294" s="113" t="s">
        <v>1375</v>
      </c>
    </row>
    <row r="1295" spans="1:16" ht="13" customHeight="1" x14ac:dyDescent="0.15">
      <c r="A1295" s="394">
        <v>1294</v>
      </c>
      <c r="B1295" s="395">
        <v>10</v>
      </c>
      <c r="C1295" s="395">
        <v>12</v>
      </c>
      <c r="D1295" s="113" t="s">
        <v>185</v>
      </c>
      <c r="E1295" s="113" t="s">
        <v>1377</v>
      </c>
      <c r="F1295" s="75">
        <v>9.5399999999999999E-3</v>
      </c>
      <c r="G1295" s="75">
        <v>0.56061810000000001</v>
      </c>
      <c r="H1295" s="75">
        <v>-2.0204516250000002</v>
      </c>
      <c r="I1295" s="75">
        <v>-0.25133288500000001</v>
      </c>
      <c r="J1295" s="113" t="s">
        <v>1372</v>
      </c>
      <c r="K1295" s="113" t="s">
        <v>1238</v>
      </c>
      <c r="L1295" s="113" t="s">
        <v>105</v>
      </c>
      <c r="M1295" s="113" t="s">
        <v>106</v>
      </c>
      <c r="N1295" s="113" t="s">
        <v>1370</v>
      </c>
      <c r="O1295" s="44">
        <v>9</v>
      </c>
      <c r="P1295" s="113" t="s">
        <v>1376</v>
      </c>
    </row>
    <row r="1296" spans="1:16" ht="13" customHeight="1" x14ac:dyDescent="0.15">
      <c r="A1296" s="394">
        <v>1295</v>
      </c>
      <c r="B1296" s="395">
        <v>10</v>
      </c>
      <c r="C1296" s="395">
        <v>12</v>
      </c>
      <c r="D1296" s="113" t="s">
        <v>185</v>
      </c>
      <c r="E1296" s="113" t="s">
        <v>1377</v>
      </c>
      <c r="F1296" s="75">
        <v>9.5399999999999999E-3</v>
      </c>
      <c r="G1296" s="75">
        <v>0.13231979999999999</v>
      </c>
      <c r="H1296" s="75">
        <v>-2.0204516250000002</v>
      </c>
      <c r="I1296" s="75">
        <v>-0.87837516400000004</v>
      </c>
      <c r="J1296" s="113" t="s">
        <v>1378</v>
      </c>
      <c r="K1296" s="113" t="s">
        <v>1238</v>
      </c>
      <c r="L1296" s="113" t="s">
        <v>105</v>
      </c>
      <c r="M1296" s="113" t="s">
        <v>106</v>
      </c>
      <c r="N1296" s="113" t="s">
        <v>1370</v>
      </c>
      <c r="O1296" s="44">
        <v>9</v>
      </c>
      <c r="P1296" s="113" t="s">
        <v>1379</v>
      </c>
    </row>
    <row r="1297" spans="1:16" ht="13" customHeight="1" x14ac:dyDescent="0.15">
      <c r="A1297" s="394">
        <v>1296</v>
      </c>
      <c r="B1297" s="395">
        <v>10</v>
      </c>
      <c r="C1297" s="395">
        <v>12</v>
      </c>
      <c r="D1297" s="113" t="s">
        <v>185</v>
      </c>
      <c r="E1297" s="113" t="s">
        <v>1377</v>
      </c>
      <c r="F1297" s="75">
        <v>9.5399999999999999E-3</v>
      </c>
      <c r="G1297" s="75">
        <v>0.20544390000000001</v>
      </c>
      <c r="H1297" s="75">
        <v>-2.0204516250000002</v>
      </c>
      <c r="I1297" s="75">
        <v>-0.68730674899999999</v>
      </c>
      <c r="J1297" s="113" t="s">
        <v>1378</v>
      </c>
      <c r="K1297" s="113" t="s">
        <v>1238</v>
      </c>
      <c r="L1297" s="113" t="s">
        <v>105</v>
      </c>
      <c r="M1297" s="113" t="s">
        <v>106</v>
      </c>
      <c r="N1297" s="113" t="s">
        <v>1370</v>
      </c>
      <c r="O1297" s="44">
        <v>9</v>
      </c>
      <c r="P1297" s="113" t="s">
        <v>1290</v>
      </c>
    </row>
    <row r="1298" spans="1:16" ht="13" customHeight="1" x14ac:dyDescent="0.15">
      <c r="A1298" s="394">
        <v>1297</v>
      </c>
      <c r="B1298" s="395">
        <v>10</v>
      </c>
      <c r="C1298" s="395">
        <v>12</v>
      </c>
      <c r="D1298" s="113" t="s">
        <v>185</v>
      </c>
      <c r="E1298" s="113" t="s">
        <v>1377</v>
      </c>
      <c r="F1298" s="75">
        <v>9.5399999999999999E-3</v>
      </c>
      <c r="G1298" s="75">
        <v>0.26115749999999999</v>
      </c>
      <c r="H1298" s="75">
        <v>-2.0204516250000002</v>
      </c>
      <c r="I1298" s="75">
        <v>-0.58309749700000002</v>
      </c>
      <c r="J1298" s="113" t="s">
        <v>1378</v>
      </c>
      <c r="K1298" s="113" t="s">
        <v>1238</v>
      </c>
      <c r="L1298" s="113" t="s">
        <v>105</v>
      </c>
      <c r="M1298" s="113" t="s">
        <v>106</v>
      </c>
      <c r="N1298" s="113" t="s">
        <v>1370</v>
      </c>
      <c r="O1298" s="44">
        <v>9</v>
      </c>
      <c r="P1298" s="113" t="s">
        <v>1240</v>
      </c>
    </row>
    <row r="1299" spans="1:16" ht="13" customHeight="1" x14ac:dyDescent="0.15">
      <c r="A1299" s="394">
        <v>1298</v>
      </c>
      <c r="B1299" s="395">
        <v>10</v>
      </c>
      <c r="C1299" s="395">
        <v>12</v>
      </c>
      <c r="D1299" s="113" t="s">
        <v>185</v>
      </c>
      <c r="E1299" s="113" t="s">
        <v>1377</v>
      </c>
      <c r="F1299" s="75">
        <v>9.5399999999999999E-3</v>
      </c>
      <c r="G1299" s="75">
        <v>0.29249639999999999</v>
      </c>
      <c r="H1299" s="75">
        <v>-2.0204516250000002</v>
      </c>
      <c r="I1299" s="75">
        <v>-0.53387947499999999</v>
      </c>
      <c r="J1299" s="113" t="s">
        <v>1378</v>
      </c>
      <c r="K1299" s="113" t="s">
        <v>1238</v>
      </c>
      <c r="L1299" s="113" t="s">
        <v>105</v>
      </c>
      <c r="M1299" s="113" t="s">
        <v>106</v>
      </c>
      <c r="N1299" s="113" t="s">
        <v>1370</v>
      </c>
      <c r="O1299" s="44">
        <v>9</v>
      </c>
      <c r="P1299" s="113" t="s">
        <v>1291</v>
      </c>
    </row>
    <row r="1300" spans="1:16" ht="13" customHeight="1" x14ac:dyDescent="0.15">
      <c r="A1300" s="394">
        <v>1299</v>
      </c>
      <c r="B1300" s="395">
        <v>10</v>
      </c>
      <c r="C1300" s="395">
        <v>12</v>
      </c>
      <c r="D1300" s="113" t="s">
        <v>185</v>
      </c>
      <c r="E1300" s="113" t="s">
        <v>1377</v>
      </c>
      <c r="F1300" s="75">
        <v>9.5399999999999999E-3</v>
      </c>
      <c r="G1300" s="75">
        <v>0.27856799999999998</v>
      </c>
      <c r="H1300" s="75">
        <v>-2.0204516250000002</v>
      </c>
      <c r="I1300" s="75">
        <v>-0.55506877399999999</v>
      </c>
      <c r="J1300" s="113" t="s">
        <v>1378</v>
      </c>
      <c r="K1300" s="113" t="s">
        <v>1238</v>
      </c>
      <c r="L1300" s="113" t="s">
        <v>105</v>
      </c>
      <c r="M1300" s="113" t="s">
        <v>106</v>
      </c>
      <c r="N1300" s="113" t="s">
        <v>1370</v>
      </c>
      <c r="O1300" s="44">
        <v>9</v>
      </c>
      <c r="P1300" s="113" t="s">
        <v>1292</v>
      </c>
    </row>
    <row r="1301" spans="1:16" ht="13" customHeight="1" x14ac:dyDescent="0.15">
      <c r="A1301" s="394">
        <v>1300</v>
      </c>
      <c r="B1301" s="395">
        <v>10</v>
      </c>
      <c r="C1301" s="395">
        <v>12</v>
      </c>
      <c r="D1301" s="113" t="s">
        <v>185</v>
      </c>
      <c r="E1301" s="113" t="s">
        <v>1377</v>
      </c>
      <c r="F1301" s="75">
        <v>9.5399999999999999E-3</v>
      </c>
      <c r="G1301" s="75">
        <v>0.33079950000000002</v>
      </c>
      <c r="H1301" s="75">
        <v>-2.0204516250000002</v>
      </c>
      <c r="I1301" s="75">
        <v>-0.48043515599999997</v>
      </c>
      <c r="J1301" s="113" t="s">
        <v>1378</v>
      </c>
      <c r="K1301" s="113" t="s">
        <v>1238</v>
      </c>
      <c r="L1301" s="113" t="s">
        <v>105</v>
      </c>
      <c r="M1301" s="113" t="s">
        <v>106</v>
      </c>
      <c r="N1301" s="113" t="s">
        <v>1370</v>
      </c>
      <c r="O1301" s="44">
        <v>9</v>
      </c>
      <c r="P1301" s="113" t="s">
        <v>1293</v>
      </c>
    </row>
    <row r="1302" spans="1:16" ht="13" customHeight="1" x14ac:dyDescent="0.15">
      <c r="A1302" s="394">
        <v>1301</v>
      </c>
      <c r="B1302" s="395">
        <v>10</v>
      </c>
      <c r="C1302" s="395">
        <v>12</v>
      </c>
      <c r="D1302" s="113" t="s">
        <v>185</v>
      </c>
      <c r="E1302" s="113" t="s">
        <v>7497</v>
      </c>
      <c r="F1302" s="73">
        <v>4.6004466639347789E-4</v>
      </c>
      <c r="G1302" s="73">
        <v>2.5816656717016252E-3</v>
      </c>
      <c r="H1302" s="75">
        <v>-3.3372000000000002</v>
      </c>
      <c r="I1302" s="75">
        <v>-2.5881000000000003</v>
      </c>
      <c r="J1302" s="113" t="s">
        <v>1272</v>
      </c>
      <c r="K1302" s="113" t="s">
        <v>1275</v>
      </c>
      <c r="L1302" s="113" t="s">
        <v>221</v>
      </c>
      <c r="M1302" s="113" t="s">
        <v>33</v>
      </c>
      <c r="N1302" s="73" t="s">
        <v>9228</v>
      </c>
      <c r="O1302" s="44">
        <v>0</v>
      </c>
      <c r="P1302" s="113" t="s">
        <v>5336</v>
      </c>
    </row>
    <row r="1303" spans="1:16" ht="13" customHeight="1" x14ac:dyDescent="0.15">
      <c r="A1303" s="394">
        <v>1302</v>
      </c>
      <c r="B1303" s="395">
        <v>10</v>
      </c>
      <c r="C1303" s="395">
        <v>12</v>
      </c>
      <c r="D1303" s="113" t="s">
        <v>34</v>
      </c>
      <c r="E1303" s="113" t="s">
        <v>1273</v>
      </c>
      <c r="F1303" s="73">
        <v>1.6319242651056207E-2</v>
      </c>
      <c r="G1303" s="73">
        <v>9.3929065161839936E-2</v>
      </c>
      <c r="H1303" s="75">
        <v>-1.7873000000000001</v>
      </c>
      <c r="I1303" s="75">
        <v>-1.0271999999999999</v>
      </c>
      <c r="J1303" s="113" t="s">
        <v>1244</v>
      </c>
      <c r="K1303" s="113" t="s">
        <v>1275</v>
      </c>
      <c r="L1303" s="113" t="s">
        <v>221</v>
      </c>
      <c r="M1303" s="113" t="s">
        <v>468</v>
      </c>
      <c r="N1303" s="73" t="s">
        <v>6999</v>
      </c>
      <c r="O1303" s="44">
        <v>0</v>
      </c>
      <c r="P1303" s="113" t="s">
        <v>5336</v>
      </c>
    </row>
    <row r="1304" spans="1:16" ht="13" customHeight="1" x14ac:dyDescent="0.15">
      <c r="A1304" s="394">
        <v>1303</v>
      </c>
      <c r="B1304" s="395">
        <v>10</v>
      </c>
      <c r="C1304" s="395">
        <v>12</v>
      </c>
      <c r="D1304" s="113" t="s">
        <v>412</v>
      </c>
      <c r="E1304" s="113" t="s">
        <v>7156</v>
      </c>
      <c r="F1304" s="73">
        <v>1.9998618696327443E-2</v>
      </c>
      <c r="G1304" s="73">
        <v>5.544980203697427E-2</v>
      </c>
      <c r="H1304" s="75">
        <v>-1.6990000000000001</v>
      </c>
      <c r="I1304" s="75">
        <v>-1.2561</v>
      </c>
      <c r="J1304" s="113" t="s">
        <v>1209</v>
      </c>
      <c r="K1304" s="113" t="s">
        <v>1275</v>
      </c>
      <c r="L1304" s="113" t="s">
        <v>221</v>
      </c>
      <c r="M1304" s="113" t="s">
        <v>468</v>
      </c>
      <c r="N1304" s="75" t="s">
        <v>7645</v>
      </c>
      <c r="O1304" s="44">
        <v>3</v>
      </c>
      <c r="P1304" s="113" t="s">
        <v>5336</v>
      </c>
    </row>
    <row r="1305" spans="1:16" ht="13" customHeight="1" x14ac:dyDescent="0.15">
      <c r="A1305" s="394">
        <v>1304</v>
      </c>
      <c r="B1305" s="395">
        <v>10</v>
      </c>
      <c r="C1305" s="395">
        <v>12</v>
      </c>
      <c r="D1305" s="113" t="s">
        <v>412</v>
      </c>
      <c r="E1305" s="113" t="s">
        <v>7156</v>
      </c>
      <c r="F1305" s="73">
        <v>8.5447625768418252E-3</v>
      </c>
      <c r="G1305" s="73">
        <v>2.3642859424017431E-2</v>
      </c>
      <c r="H1305" s="75">
        <v>-2.0683000000000002</v>
      </c>
      <c r="I1305" s="75">
        <v>-1.6263000000000001</v>
      </c>
      <c r="J1305" s="113" t="s">
        <v>1207</v>
      </c>
      <c r="K1305" s="113" t="s">
        <v>1275</v>
      </c>
      <c r="L1305" s="113" t="s">
        <v>221</v>
      </c>
      <c r="M1305" s="113" t="s">
        <v>468</v>
      </c>
      <c r="N1305" s="73" t="s">
        <v>7645</v>
      </c>
      <c r="O1305" s="44">
        <v>3</v>
      </c>
      <c r="P1305" s="113" t="s">
        <v>5336</v>
      </c>
    </row>
    <row r="1306" spans="1:16" ht="13" customHeight="1" x14ac:dyDescent="0.15">
      <c r="A1306" s="394">
        <v>1305</v>
      </c>
      <c r="B1306" s="395">
        <v>10</v>
      </c>
      <c r="C1306" s="395">
        <v>12</v>
      </c>
      <c r="D1306" s="113" t="s">
        <v>412</v>
      </c>
      <c r="E1306" s="113" t="s">
        <v>7156</v>
      </c>
      <c r="F1306" s="73">
        <v>1.3999096265683429E-2</v>
      </c>
      <c r="G1306" s="73">
        <v>5.5093453916724065E-2</v>
      </c>
      <c r="H1306" s="75">
        <v>-1.8538999999999999</v>
      </c>
      <c r="I1306" s="75">
        <v>-1.2588999999999999</v>
      </c>
      <c r="J1306" s="113" t="s">
        <v>1274</v>
      </c>
      <c r="K1306" s="113" t="s">
        <v>1275</v>
      </c>
      <c r="L1306" s="113" t="s">
        <v>221</v>
      </c>
      <c r="M1306" s="113" t="s">
        <v>468</v>
      </c>
      <c r="N1306" s="73" t="s">
        <v>7645</v>
      </c>
      <c r="O1306" s="44">
        <v>3</v>
      </c>
      <c r="P1306" s="113" t="s">
        <v>5336</v>
      </c>
    </row>
    <row r="1307" spans="1:16" ht="13" customHeight="1" x14ac:dyDescent="0.15">
      <c r="A1307" s="394">
        <v>1306</v>
      </c>
      <c r="B1307" s="395">
        <v>10</v>
      </c>
      <c r="C1307" s="395">
        <v>12</v>
      </c>
      <c r="D1307" s="113" t="s">
        <v>412</v>
      </c>
      <c r="E1307" s="113" t="s">
        <v>5108</v>
      </c>
      <c r="F1307" s="73">
        <v>0.01</v>
      </c>
      <c r="G1307" s="73">
        <v>1.4665605552782736E-2</v>
      </c>
      <c r="H1307" s="75">
        <v>-2</v>
      </c>
      <c r="I1307" s="75">
        <v>-1.8336999999999999</v>
      </c>
      <c r="J1307" s="113" t="s">
        <v>1211</v>
      </c>
      <c r="K1307" s="113" t="s">
        <v>1275</v>
      </c>
      <c r="L1307" s="113" t="s">
        <v>221</v>
      </c>
      <c r="M1307" s="113" t="s">
        <v>468</v>
      </c>
      <c r="N1307" s="73" t="s">
        <v>7645</v>
      </c>
      <c r="O1307" s="44">
        <v>0</v>
      </c>
      <c r="P1307" s="113" t="s">
        <v>5336</v>
      </c>
    </row>
    <row r="1308" spans="1:16" ht="13" customHeight="1" x14ac:dyDescent="0.15">
      <c r="A1308" s="394">
        <v>1307</v>
      </c>
      <c r="B1308" s="395">
        <v>10</v>
      </c>
      <c r="C1308" s="395">
        <v>12</v>
      </c>
      <c r="D1308" s="113" t="s">
        <v>412</v>
      </c>
      <c r="E1308" s="113" t="s">
        <v>7314</v>
      </c>
      <c r="F1308" s="73">
        <v>5.300294488357957E-3</v>
      </c>
      <c r="G1308" s="73">
        <v>0.29723503619120317</v>
      </c>
      <c r="H1308" s="75">
        <v>-2.2757000000000001</v>
      </c>
      <c r="I1308" s="75">
        <v>-0.52689999999999959</v>
      </c>
      <c r="J1308" s="113" t="s">
        <v>1191</v>
      </c>
      <c r="K1308" s="113" t="s">
        <v>1275</v>
      </c>
      <c r="L1308" s="113" t="s">
        <v>221</v>
      </c>
      <c r="M1308" s="113" t="s">
        <v>468</v>
      </c>
      <c r="N1308" s="73" t="s">
        <v>7645</v>
      </c>
      <c r="O1308" s="44">
        <v>0</v>
      </c>
      <c r="P1308" s="113" t="s">
        <v>5336</v>
      </c>
    </row>
    <row r="1309" spans="1:16" ht="13" customHeight="1" x14ac:dyDescent="0.15">
      <c r="A1309" s="394">
        <v>1308</v>
      </c>
      <c r="B1309" s="395">
        <v>10</v>
      </c>
      <c r="C1309" s="395">
        <v>12</v>
      </c>
      <c r="D1309" s="113" t="s">
        <v>412</v>
      </c>
      <c r="E1309" s="113" t="s">
        <v>7482</v>
      </c>
      <c r="F1309" s="73">
        <v>0.60006735386411669</v>
      </c>
      <c r="G1309" s="73">
        <v>0.85822270505401543</v>
      </c>
      <c r="H1309" s="75">
        <v>-0.2217999999999998</v>
      </c>
      <c r="I1309" s="75">
        <v>-6.639999999999982E-2</v>
      </c>
      <c r="J1309" s="113" t="s">
        <v>1231</v>
      </c>
      <c r="K1309" s="113" t="s">
        <v>1275</v>
      </c>
      <c r="L1309" s="113" t="s">
        <v>221</v>
      </c>
      <c r="M1309" s="113" t="s">
        <v>468</v>
      </c>
      <c r="N1309" s="73" t="s">
        <v>7645</v>
      </c>
      <c r="O1309" s="44">
        <v>0</v>
      </c>
      <c r="P1309" s="113" t="s">
        <v>5336</v>
      </c>
    </row>
    <row r="1310" spans="1:16" ht="13" customHeight="1" x14ac:dyDescent="0.15">
      <c r="A1310" s="394">
        <v>1309</v>
      </c>
      <c r="B1310" s="395">
        <v>10</v>
      </c>
      <c r="C1310" s="395">
        <v>12</v>
      </c>
      <c r="D1310" s="113" t="s">
        <v>412</v>
      </c>
      <c r="E1310" s="113" t="s">
        <v>5771</v>
      </c>
      <c r="F1310" s="73">
        <v>0.13995873225726183</v>
      </c>
      <c r="G1310" s="73">
        <v>0.14753667784066052</v>
      </c>
      <c r="H1310" s="75">
        <v>-0.85399999999999998</v>
      </c>
      <c r="I1310" s="75">
        <v>-0.83109999999999995</v>
      </c>
      <c r="J1310" s="113" t="s">
        <v>1232</v>
      </c>
      <c r="K1310" s="113" t="s">
        <v>1275</v>
      </c>
      <c r="L1310" s="113" t="s">
        <v>221</v>
      </c>
      <c r="M1310" s="113" t="s">
        <v>468</v>
      </c>
      <c r="N1310" s="73" t="s">
        <v>7645</v>
      </c>
      <c r="O1310" s="44">
        <v>2</v>
      </c>
      <c r="P1310" s="113" t="s">
        <v>5336</v>
      </c>
    </row>
    <row r="1311" spans="1:16" ht="13" customHeight="1" x14ac:dyDescent="0.15">
      <c r="A1311" s="394">
        <v>1310</v>
      </c>
      <c r="B1311" s="395">
        <v>10</v>
      </c>
      <c r="C1311" s="395">
        <v>12</v>
      </c>
      <c r="D1311" s="113" t="s">
        <v>412</v>
      </c>
      <c r="E1311" s="113" t="s">
        <v>5771</v>
      </c>
      <c r="F1311" s="73">
        <v>4.400479478359838E-2</v>
      </c>
      <c r="G1311" s="73">
        <v>0.28080187281166369</v>
      </c>
      <c r="H1311" s="75">
        <v>-1.3565</v>
      </c>
      <c r="I1311" s="75">
        <v>-0.55159999999999998</v>
      </c>
      <c r="J1311" s="113" t="s">
        <v>1244</v>
      </c>
      <c r="K1311" s="113" t="s">
        <v>1275</v>
      </c>
      <c r="L1311" s="113" t="s">
        <v>221</v>
      </c>
      <c r="M1311" s="113" t="s">
        <v>468</v>
      </c>
      <c r="N1311" s="73" t="s">
        <v>7645</v>
      </c>
      <c r="O1311" s="44">
        <v>2</v>
      </c>
      <c r="P1311" s="113" t="s">
        <v>5336</v>
      </c>
    </row>
    <row r="1312" spans="1:16" ht="13" customHeight="1" x14ac:dyDescent="0.15">
      <c r="A1312" s="394">
        <v>1311</v>
      </c>
      <c r="B1312" s="395">
        <v>10</v>
      </c>
      <c r="C1312" s="395">
        <v>12</v>
      </c>
      <c r="D1312" s="113" t="s">
        <v>412</v>
      </c>
      <c r="E1312" s="113" t="s">
        <v>7116</v>
      </c>
      <c r="F1312" s="73">
        <v>6.0911598946133835E-2</v>
      </c>
      <c r="G1312" s="73">
        <v>2.1807204688249451</v>
      </c>
      <c r="H1312" s="75">
        <v>-1.2153</v>
      </c>
      <c r="I1312" s="75">
        <v>0.33860000000000023</v>
      </c>
      <c r="J1312" s="113" t="s">
        <v>1312</v>
      </c>
      <c r="K1312" s="113" t="s">
        <v>1275</v>
      </c>
      <c r="L1312" s="113" t="s">
        <v>221</v>
      </c>
      <c r="M1312" s="113" t="s">
        <v>468</v>
      </c>
      <c r="N1312" s="73" t="s">
        <v>7645</v>
      </c>
      <c r="O1312" s="44">
        <v>0</v>
      </c>
      <c r="P1312" s="113" t="s">
        <v>5336</v>
      </c>
    </row>
    <row r="1313" spans="1:16" ht="13" customHeight="1" x14ac:dyDescent="0.15">
      <c r="A1313" s="394">
        <v>1312</v>
      </c>
      <c r="B1313" s="395">
        <v>10</v>
      </c>
      <c r="C1313" s="395">
        <v>12</v>
      </c>
      <c r="D1313" s="113" t="s">
        <v>412</v>
      </c>
      <c r="E1313" s="113" t="s">
        <v>1233</v>
      </c>
      <c r="F1313" s="73">
        <v>1.4890181791285262E-2</v>
      </c>
      <c r="G1313" s="73">
        <v>0.76736148936181914</v>
      </c>
      <c r="H1313" s="75">
        <v>-1.8270999999999999</v>
      </c>
      <c r="I1313" s="75">
        <v>-0.11499999999999989</v>
      </c>
      <c r="J1313" s="113" t="s">
        <v>1272</v>
      </c>
      <c r="K1313" s="113" t="s">
        <v>1275</v>
      </c>
      <c r="L1313" s="113" t="s">
        <v>221</v>
      </c>
      <c r="M1313" s="113" t="s">
        <v>468</v>
      </c>
      <c r="N1313" s="73" t="s">
        <v>7645</v>
      </c>
      <c r="O1313" s="44">
        <v>0</v>
      </c>
      <c r="P1313" s="113" t="s">
        <v>5336</v>
      </c>
    </row>
    <row r="1314" spans="1:16" ht="13" customHeight="1" x14ac:dyDescent="0.15">
      <c r="A1314" s="394">
        <v>1313</v>
      </c>
      <c r="B1314" s="395">
        <v>10</v>
      </c>
      <c r="C1314" s="395">
        <v>12</v>
      </c>
      <c r="D1314" s="113" t="s">
        <v>412</v>
      </c>
      <c r="E1314" s="113" t="s">
        <v>1228</v>
      </c>
      <c r="F1314" s="73">
        <v>2.1428906011200575E-5</v>
      </c>
      <c r="G1314" s="73">
        <v>1.5353238627895437E-3</v>
      </c>
      <c r="H1314" s="75">
        <v>-4.6690000000000005</v>
      </c>
      <c r="I1314" s="75">
        <v>-2.8138000000000001</v>
      </c>
      <c r="J1314" s="113" t="s">
        <v>1272</v>
      </c>
      <c r="K1314" s="113" t="s">
        <v>1275</v>
      </c>
      <c r="L1314" s="113" t="s">
        <v>221</v>
      </c>
      <c r="M1314" s="113" t="s">
        <v>468</v>
      </c>
      <c r="N1314" s="73" t="s">
        <v>35</v>
      </c>
      <c r="O1314" s="44">
        <v>0</v>
      </c>
      <c r="P1314" s="113" t="s">
        <v>5336</v>
      </c>
    </row>
    <row r="1315" spans="1:16" ht="13" customHeight="1" x14ac:dyDescent="0.15">
      <c r="A1315" s="394">
        <v>1314</v>
      </c>
      <c r="B1315" s="395">
        <v>10</v>
      </c>
      <c r="C1315" s="395">
        <v>12</v>
      </c>
      <c r="D1315" s="113" t="s">
        <v>412</v>
      </c>
      <c r="E1315" s="113" t="s">
        <v>1186</v>
      </c>
      <c r="F1315" s="73">
        <v>1.1776059735208069E-4</v>
      </c>
      <c r="G1315" s="73">
        <v>1.0087882149492702E-2</v>
      </c>
      <c r="H1315" s="75">
        <v>-3.9290000000000003</v>
      </c>
      <c r="I1315" s="75">
        <v>-1.9961999999999995</v>
      </c>
      <c r="J1315" s="113" t="s">
        <v>1272</v>
      </c>
      <c r="K1315" s="113" t="s">
        <v>1275</v>
      </c>
      <c r="L1315" s="113" t="s">
        <v>221</v>
      </c>
      <c r="M1315" s="113" t="s">
        <v>468</v>
      </c>
      <c r="N1315" s="73" t="s">
        <v>7589</v>
      </c>
      <c r="O1315" s="44">
        <v>0</v>
      </c>
      <c r="P1315" s="113" t="s">
        <v>5336</v>
      </c>
    </row>
    <row r="1316" spans="1:16" ht="13" customHeight="1" x14ac:dyDescent="0.15">
      <c r="A1316" s="394">
        <v>1315</v>
      </c>
      <c r="B1316" s="395">
        <v>10</v>
      </c>
      <c r="C1316" s="395">
        <v>12</v>
      </c>
      <c r="D1316" s="113" t="s">
        <v>412</v>
      </c>
      <c r="E1316" s="113" t="s">
        <v>6998</v>
      </c>
      <c r="F1316" s="73">
        <v>3.3604698246069934E-3</v>
      </c>
      <c r="G1316" s="73">
        <v>1.9902150222793354E-2</v>
      </c>
      <c r="H1316" s="75">
        <v>-2.4736000000000002</v>
      </c>
      <c r="I1316" s="75">
        <v>-1.7011000000000001</v>
      </c>
      <c r="J1316" s="113" t="s">
        <v>1244</v>
      </c>
      <c r="K1316" s="113" t="s">
        <v>1275</v>
      </c>
      <c r="L1316" s="113" t="s">
        <v>221</v>
      </c>
      <c r="M1316" s="113" t="s">
        <v>468</v>
      </c>
      <c r="N1316" s="73" t="s">
        <v>7189</v>
      </c>
      <c r="O1316" s="44">
        <v>0</v>
      </c>
      <c r="P1316" s="113" t="s">
        <v>5336</v>
      </c>
    </row>
    <row r="1317" spans="1:16" ht="13" customHeight="1" x14ac:dyDescent="0.15">
      <c r="A1317" s="394">
        <v>1316</v>
      </c>
      <c r="B1317" s="395">
        <v>10</v>
      </c>
      <c r="C1317" s="395">
        <v>12</v>
      </c>
      <c r="D1317" s="113" t="s">
        <v>412</v>
      </c>
      <c r="E1317" s="113" t="s">
        <v>1287</v>
      </c>
      <c r="F1317" s="73">
        <v>3.5999792704335669E-2</v>
      </c>
      <c r="G1317" s="73">
        <v>8.8186072282175371E-2</v>
      </c>
      <c r="H1317" s="75">
        <v>-1.4437</v>
      </c>
      <c r="I1317" s="75">
        <v>-1.0546</v>
      </c>
      <c r="J1317" s="113" t="s">
        <v>1274</v>
      </c>
      <c r="K1317" s="113" t="s">
        <v>1275</v>
      </c>
      <c r="L1317" s="113" t="s">
        <v>221</v>
      </c>
      <c r="M1317" s="113" t="s">
        <v>468</v>
      </c>
      <c r="N1317" s="73" t="s">
        <v>7189</v>
      </c>
      <c r="O1317" s="44">
        <v>0</v>
      </c>
      <c r="P1317" s="113" t="s">
        <v>5336</v>
      </c>
    </row>
    <row r="1318" spans="1:16" ht="13" customHeight="1" x14ac:dyDescent="0.15">
      <c r="A1318" s="394">
        <v>1317</v>
      </c>
      <c r="B1318" s="395">
        <v>10</v>
      </c>
      <c r="C1318" s="395">
        <v>12</v>
      </c>
      <c r="D1318" s="113" t="s">
        <v>412</v>
      </c>
      <c r="E1318" s="113" t="s">
        <v>7335</v>
      </c>
      <c r="F1318" s="73">
        <v>2.5745421119264541E-4</v>
      </c>
      <c r="G1318" s="73">
        <v>9.506047936562814E-4</v>
      </c>
      <c r="H1318" s="75">
        <v>-3.5893000000000002</v>
      </c>
      <c r="I1318" s="75">
        <v>-3.0220000000000002</v>
      </c>
      <c r="J1318" s="113" t="s">
        <v>1312</v>
      </c>
      <c r="K1318" s="113" t="s">
        <v>1275</v>
      </c>
      <c r="L1318" s="113" t="s">
        <v>221</v>
      </c>
      <c r="M1318" s="113" t="s">
        <v>468</v>
      </c>
      <c r="N1318" s="73" t="s">
        <v>9212</v>
      </c>
      <c r="O1318" s="44">
        <v>0</v>
      </c>
      <c r="P1318" s="113" t="s">
        <v>5336</v>
      </c>
    </row>
    <row r="1319" spans="1:16" ht="13" customHeight="1" x14ac:dyDescent="0.15">
      <c r="A1319" s="394">
        <v>1318</v>
      </c>
      <c r="B1319" s="395">
        <v>10</v>
      </c>
      <c r="C1319" s="395">
        <v>12</v>
      </c>
      <c r="D1319" s="113" t="s">
        <v>412</v>
      </c>
      <c r="E1319" s="113" t="s">
        <v>1288</v>
      </c>
      <c r="F1319" s="73">
        <v>2.9998531811907926E-3</v>
      </c>
      <c r="G1319" s="73">
        <v>2.4734321414203639E-3</v>
      </c>
      <c r="H1319" s="75">
        <v>-2.5228999999999999</v>
      </c>
      <c r="I1319" s="75">
        <v>-2.6067</v>
      </c>
      <c r="J1319" s="113" t="s">
        <v>1289</v>
      </c>
      <c r="K1319" s="113" t="s">
        <v>1275</v>
      </c>
      <c r="L1319" s="113" t="s">
        <v>221</v>
      </c>
      <c r="M1319" s="113" t="s">
        <v>468</v>
      </c>
      <c r="N1319" s="73" t="s">
        <v>36</v>
      </c>
      <c r="O1319" s="44">
        <v>0</v>
      </c>
      <c r="P1319" s="113" t="s">
        <v>5336</v>
      </c>
    </row>
    <row r="1320" spans="1:16" ht="13" customHeight="1" x14ac:dyDescent="0.15">
      <c r="A1320" s="394">
        <v>1319</v>
      </c>
      <c r="B1320" s="395">
        <v>10</v>
      </c>
      <c r="C1320" s="395">
        <v>12</v>
      </c>
      <c r="D1320" s="113" t="s">
        <v>412</v>
      </c>
      <c r="E1320" s="113" t="s">
        <v>1110</v>
      </c>
      <c r="F1320" s="73">
        <v>5.000345349769785E-3</v>
      </c>
      <c r="G1320" s="73">
        <v>2.115436531895145E-2</v>
      </c>
      <c r="H1320" s="75">
        <v>-2.3010000000000002</v>
      </c>
      <c r="I1320" s="75">
        <v>-1.6746000000000001</v>
      </c>
      <c r="J1320" s="113" t="s">
        <v>1192</v>
      </c>
      <c r="K1320" s="113" t="s">
        <v>1224</v>
      </c>
      <c r="L1320" s="113" t="s">
        <v>221</v>
      </c>
      <c r="M1320" s="113" t="s">
        <v>468</v>
      </c>
      <c r="N1320" s="73" t="s">
        <v>7280</v>
      </c>
      <c r="O1320" s="44">
        <v>0</v>
      </c>
      <c r="P1320" s="113" t="s">
        <v>5336</v>
      </c>
    </row>
    <row r="1321" spans="1:16" ht="13" customHeight="1" x14ac:dyDescent="0.15">
      <c r="A1321" s="394">
        <v>1320</v>
      </c>
      <c r="B1321" s="395">
        <v>10</v>
      </c>
      <c r="C1321" s="395">
        <v>12</v>
      </c>
      <c r="D1321" s="113" t="s">
        <v>412</v>
      </c>
      <c r="E1321" s="113" t="s">
        <v>5579</v>
      </c>
      <c r="F1321" s="73">
        <v>3.4801663221500395E-3</v>
      </c>
      <c r="G1321" s="73">
        <v>2.1266694872358285E-2</v>
      </c>
      <c r="H1321" s="75">
        <v>-2.4584000000000001</v>
      </c>
      <c r="I1321" s="75">
        <v>-1.6722999999999999</v>
      </c>
      <c r="J1321" s="113" t="s">
        <v>1244</v>
      </c>
      <c r="K1321" s="113" t="s">
        <v>1275</v>
      </c>
      <c r="L1321" s="113" t="s">
        <v>221</v>
      </c>
      <c r="M1321" s="113" t="s">
        <v>468</v>
      </c>
      <c r="N1321" s="73" t="s">
        <v>7204</v>
      </c>
      <c r="O1321" s="44">
        <v>0</v>
      </c>
      <c r="P1321" s="113" t="s">
        <v>5336</v>
      </c>
    </row>
    <row r="1322" spans="1:16" ht="13" customHeight="1" x14ac:dyDescent="0.15">
      <c r="A1322" s="394">
        <v>1321</v>
      </c>
      <c r="B1322" s="395">
        <v>10</v>
      </c>
      <c r="C1322" s="395">
        <v>12</v>
      </c>
      <c r="D1322" s="113" t="s">
        <v>412</v>
      </c>
      <c r="E1322" s="113" t="s">
        <v>1117</v>
      </c>
      <c r="F1322" s="73">
        <v>2.0003224078650392E-3</v>
      </c>
      <c r="G1322" s="73">
        <v>8.0556390779016988E-3</v>
      </c>
      <c r="H1322" s="75">
        <v>-2.6989000000000001</v>
      </c>
      <c r="I1322" s="75">
        <v>-2.0939000000000001</v>
      </c>
      <c r="J1322" s="113" t="s">
        <v>1274</v>
      </c>
      <c r="K1322" s="113" t="s">
        <v>1275</v>
      </c>
      <c r="L1322" s="113" t="s">
        <v>221</v>
      </c>
      <c r="M1322" s="113" t="s">
        <v>468</v>
      </c>
      <c r="N1322" s="73" t="s">
        <v>7204</v>
      </c>
      <c r="O1322" s="44">
        <v>0</v>
      </c>
      <c r="P1322" s="113" t="s">
        <v>5336</v>
      </c>
    </row>
    <row r="1323" spans="1:16" ht="13" customHeight="1" x14ac:dyDescent="0.15">
      <c r="A1323" s="394">
        <v>1322</v>
      </c>
      <c r="B1323" s="395">
        <v>10</v>
      </c>
      <c r="C1323" s="395">
        <v>12</v>
      </c>
      <c r="D1323" s="113" t="s">
        <v>412</v>
      </c>
      <c r="E1323" s="113" t="s">
        <v>7196</v>
      </c>
      <c r="F1323" s="73">
        <v>7.800096937165003E-3</v>
      </c>
      <c r="G1323" s="73">
        <v>4.5123211334433748E-2</v>
      </c>
      <c r="H1323" s="75">
        <v>-2.1078999999999999</v>
      </c>
      <c r="I1323" s="75">
        <v>-1.3455999999999999</v>
      </c>
      <c r="J1323" s="113" t="s">
        <v>1244</v>
      </c>
      <c r="K1323" s="113" t="s">
        <v>1275</v>
      </c>
      <c r="L1323" s="113" t="s">
        <v>221</v>
      </c>
      <c r="M1323" s="113" t="s">
        <v>468</v>
      </c>
      <c r="N1323" s="73" t="s">
        <v>8818</v>
      </c>
      <c r="O1323" s="44">
        <v>0</v>
      </c>
      <c r="P1323" s="113" t="s">
        <v>5336</v>
      </c>
    </row>
    <row r="1324" spans="1:16" ht="13" customHeight="1" x14ac:dyDescent="0.15">
      <c r="A1324" s="394">
        <v>1323</v>
      </c>
      <c r="B1324" s="395">
        <v>10</v>
      </c>
      <c r="C1324" s="395">
        <v>12</v>
      </c>
      <c r="D1324" s="113" t="s">
        <v>412</v>
      </c>
      <c r="E1324" s="113" t="s">
        <v>1129</v>
      </c>
      <c r="F1324" s="73">
        <v>1.9952623149688794E-3</v>
      </c>
      <c r="G1324" s="73">
        <v>6.7764150761067503E-3</v>
      </c>
      <c r="H1324" s="75">
        <v>-2.7</v>
      </c>
      <c r="I1324" s="75">
        <v>-2.169</v>
      </c>
      <c r="J1324" s="113" t="s">
        <v>1208</v>
      </c>
      <c r="K1324" s="113" t="s">
        <v>1275</v>
      </c>
      <c r="L1324" s="113" t="s">
        <v>221</v>
      </c>
      <c r="M1324" s="113" t="s">
        <v>468</v>
      </c>
      <c r="N1324" s="73" t="s">
        <v>7278</v>
      </c>
      <c r="O1324" s="44">
        <v>0</v>
      </c>
      <c r="P1324" s="113" t="s">
        <v>5336</v>
      </c>
    </row>
    <row r="1325" spans="1:16" ht="13" customHeight="1" x14ac:dyDescent="0.15">
      <c r="A1325" s="394">
        <v>1324</v>
      </c>
      <c r="B1325" s="395">
        <v>10</v>
      </c>
      <c r="C1325" s="395">
        <v>12</v>
      </c>
      <c r="D1325" s="113" t="s">
        <v>412</v>
      </c>
      <c r="E1325" s="113" t="s">
        <v>7197</v>
      </c>
      <c r="F1325" s="73">
        <v>1.1160920123869209E-3</v>
      </c>
      <c r="G1325" s="73">
        <v>6.1376200516479427E-3</v>
      </c>
      <c r="H1325" s="75">
        <v>-2.9523000000000001</v>
      </c>
      <c r="I1325" s="75">
        <v>-2.2119999999999997</v>
      </c>
      <c r="J1325" s="113" t="s">
        <v>1244</v>
      </c>
      <c r="K1325" s="113" t="s">
        <v>1275</v>
      </c>
      <c r="L1325" s="113" t="s">
        <v>221</v>
      </c>
      <c r="M1325" s="113" t="s">
        <v>468</v>
      </c>
      <c r="N1325" s="73" t="s">
        <v>9015</v>
      </c>
      <c r="O1325" s="44">
        <v>0</v>
      </c>
      <c r="P1325" s="113" t="s">
        <v>5336</v>
      </c>
    </row>
    <row r="1326" spans="1:16" ht="13" customHeight="1" x14ac:dyDescent="0.15">
      <c r="A1326" s="394">
        <v>1325</v>
      </c>
      <c r="B1326" s="395">
        <v>10</v>
      </c>
      <c r="C1326" s="395">
        <v>12</v>
      </c>
      <c r="D1326" s="113" t="s">
        <v>412</v>
      </c>
      <c r="E1326" s="113" t="s">
        <v>1250</v>
      </c>
      <c r="F1326" s="73">
        <v>4.0003685104612486E-3</v>
      </c>
      <c r="G1326" s="73">
        <v>1.793081377080441E-2</v>
      </c>
      <c r="H1326" s="75">
        <v>-2.3978999999999999</v>
      </c>
      <c r="I1326" s="75">
        <v>-1.7464</v>
      </c>
      <c r="J1326" s="113" t="s">
        <v>1274</v>
      </c>
      <c r="K1326" s="113" t="s">
        <v>1275</v>
      </c>
      <c r="L1326" s="113" t="s">
        <v>221</v>
      </c>
      <c r="M1326" s="113" t="s">
        <v>468</v>
      </c>
      <c r="N1326" s="73" t="s">
        <v>7455</v>
      </c>
      <c r="O1326" s="44">
        <v>0</v>
      </c>
      <c r="P1326" s="113" t="s">
        <v>5336</v>
      </c>
    </row>
    <row r="1327" spans="1:16" ht="13" customHeight="1" x14ac:dyDescent="0.15">
      <c r="A1327" s="394">
        <v>1326</v>
      </c>
      <c r="B1327" s="395">
        <v>10</v>
      </c>
      <c r="C1327" s="395">
        <v>12</v>
      </c>
      <c r="D1327" s="113" t="s">
        <v>412</v>
      </c>
      <c r="E1327" s="113" t="s">
        <v>7257</v>
      </c>
      <c r="F1327" s="73">
        <v>1.9230917289101583E-2</v>
      </c>
      <c r="G1327" s="73">
        <v>4.6795059088525333E-2</v>
      </c>
      <c r="H1327" s="75">
        <v>-1.716</v>
      </c>
      <c r="I1327" s="75">
        <v>-1.3297999999999999</v>
      </c>
      <c r="J1327" s="113" t="s">
        <v>1235</v>
      </c>
      <c r="K1327" s="113" t="s">
        <v>1275</v>
      </c>
      <c r="L1327" s="113" t="s">
        <v>221</v>
      </c>
      <c r="M1327" s="113" t="s">
        <v>468</v>
      </c>
      <c r="N1327" s="73" t="s">
        <v>8706</v>
      </c>
      <c r="O1327" s="44">
        <v>0</v>
      </c>
      <c r="P1327" s="113" t="s">
        <v>5336</v>
      </c>
    </row>
    <row r="1328" spans="1:16" ht="13" customHeight="1" x14ac:dyDescent="0.15">
      <c r="A1328" s="394">
        <v>1327</v>
      </c>
      <c r="B1328" s="395">
        <v>10</v>
      </c>
      <c r="C1328" s="395">
        <v>12</v>
      </c>
      <c r="D1328" s="113" t="s">
        <v>412</v>
      </c>
      <c r="E1328" s="113" t="s">
        <v>7179</v>
      </c>
      <c r="F1328" s="73">
        <v>3.8203222688441086E-3</v>
      </c>
      <c r="G1328" s="73">
        <v>1.2632811038073562E-2</v>
      </c>
      <c r="H1328" s="75">
        <v>-2.4178999999999999</v>
      </c>
      <c r="I1328" s="75">
        <v>-1.8985000000000001</v>
      </c>
      <c r="J1328" s="113" t="s">
        <v>1274</v>
      </c>
      <c r="K1328" s="113" t="s">
        <v>1275</v>
      </c>
      <c r="L1328" s="113" t="s">
        <v>221</v>
      </c>
      <c r="M1328" s="113" t="s">
        <v>468</v>
      </c>
      <c r="N1328" s="73" t="s">
        <v>8706</v>
      </c>
      <c r="O1328" s="44">
        <v>2</v>
      </c>
      <c r="P1328" s="113" t="s">
        <v>5336</v>
      </c>
    </row>
    <row r="1329" spans="1:16" ht="13" customHeight="1" x14ac:dyDescent="0.15">
      <c r="A1329" s="394">
        <v>1328</v>
      </c>
      <c r="B1329" s="395">
        <v>10</v>
      </c>
      <c r="C1329" s="395">
        <v>12</v>
      </c>
      <c r="D1329" s="113" t="s">
        <v>412</v>
      </c>
      <c r="E1329" s="113" t="s">
        <v>7179</v>
      </c>
      <c r="F1329" s="73">
        <v>5.4802453217685058E-3</v>
      </c>
      <c r="G1329" s="73">
        <v>3.5933539675538986E-2</v>
      </c>
      <c r="H1329" s="75">
        <v>-2.2612000000000001</v>
      </c>
      <c r="I1329" s="75">
        <v>-1.4444999999999999</v>
      </c>
      <c r="J1329" s="113" t="s">
        <v>1244</v>
      </c>
      <c r="K1329" s="113" t="s">
        <v>1275</v>
      </c>
      <c r="L1329" s="113" t="s">
        <v>221</v>
      </c>
      <c r="M1329" s="113" t="s">
        <v>468</v>
      </c>
      <c r="N1329" s="73" t="s">
        <v>8706</v>
      </c>
      <c r="O1329" s="44">
        <v>2</v>
      </c>
      <c r="P1329" s="113" t="s">
        <v>5336</v>
      </c>
    </row>
    <row r="1330" spans="1:16" ht="13" customHeight="1" x14ac:dyDescent="0.15">
      <c r="A1330" s="394">
        <v>1329</v>
      </c>
      <c r="B1330" s="395">
        <v>10</v>
      </c>
      <c r="C1330" s="395">
        <v>12</v>
      </c>
      <c r="D1330" s="113" t="s">
        <v>412</v>
      </c>
      <c r="E1330" s="113" t="s">
        <v>5711</v>
      </c>
      <c r="F1330" s="73">
        <v>9.4820010701950619E-3</v>
      </c>
      <c r="G1330" s="73">
        <v>2.0615790869526376E-2</v>
      </c>
      <c r="H1330" s="75">
        <v>-2.0230999999999999</v>
      </c>
      <c r="I1330" s="75">
        <v>-1.6858</v>
      </c>
      <c r="J1330" s="113" t="s">
        <v>1274</v>
      </c>
      <c r="K1330" s="113" t="s">
        <v>1275</v>
      </c>
      <c r="L1330" s="113" t="s">
        <v>221</v>
      </c>
      <c r="M1330" s="113" t="s">
        <v>468</v>
      </c>
      <c r="N1330" s="73" t="s">
        <v>8706</v>
      </c>
      <c r="O1330" s="44">
        <v>0</v>
      </c>
      <c r="P1330" s="113" t="s">
        <v>5336</v>
      </c>
    </row>
    <row r="1331" spans="1:16" ht="13" customHeight="1" x14ac:dyDescent="0.15">
      <c r="A1331" s="394">
        <v>1330</v>
      </c>
      <c r="B1331" s="395">
        <v>10</v>
      </c>
      <c r="C1331" s="395">
        <v>12</v>
      </c>
      <c r="D1331" s="113" t="s">
        <v>412</v>
      </c>
      <c r="E1331" s="113" t="s">
        <v>6958</v>
      </c>
      <c r="F1331" s="73">
        <v>5.4954087385762434E-4</v>
      </c>
      <c r="G1331" s="73">
        <v>2.0554172641766566E-3</v>
      </c>
      <c r="H1331" s="75">
        <v>-3.2600000000000002</v>
      </c>
      <c r="I1331" s="75">
        <v>-2.6871</v>
      </c>
      <c r="J1331" s="113" t="s">
        <v>1312</v>
      </c>
      <c r="K1331" s="113" t="s">
        <v>1275</v>
      </c>
      <c r="L1331" s="113" t="s">
        <v>221</v>
      </c>
      <c r="M1331" s="113" t="s">
        <v>468</v>
      </c>
      <c r="N1331" s="73" t="s">
        <v>8706</v>
      </c>
      <c r="O1331" s="44">
        <v>0</v>
      </c>
      <c r="P1331" s="113" t="s">
        <v>5336</v>
      </c>
    </row>
    <row r="1332" spans="1:16" ht="13" customHeight="1" x14ac:dyDescent="0.15">
      <c r="A1332" s="394">
        <v>1331</v>
      </c>
      <c r="B1332" s="395">
        <v>10</v>
      </c>
      <c r="C1332" s="395">
        <v>12</v>
      </c>
      <c r="D1332" s="113" t="s">
        <v>412</v>
      </c>
      <c r="E1332" s="113" t="s">
        <v>7656</v>
      </c>
      <c r="F1332" s="73">
        <v>1.3140140230390375E-2</v>
      </c>
      <c r="G1332" s="73">
        <v>3.19374325297717E-2</v>
      </c>
      <c r="H1332" s="75">
        <v>-1.8814</v>
      </c>
      <c r="I1332" s="75">
        <v>-1.4957</v>
      </c>
      <c r="J1332" s="113" t="s">
        <v>1274</v>
      </c>
      <c r="K1332" s="113" t="s">
        <v>1275</v>
      </c>
      <c r="L1332" s="113" t="s">
        <v>221</v>
      </c>
      <c r="M1332" s="113" t="s">
        <v>468</v>
      </c>
      <c r="N1332" s="73" t="s">
        <v>8706</v>
      </c>
      <c r="O1332" s="44">
        <v>0</v>
      </c>
      <c r="P1332" s="113" t="s">
        <v>5336</v>
      </c>
    </row>
    <row r="1333" spans="1:16" ht="13" customHeight="1" x14ac:dyDescent="0.15">
      <c r="A1333" s="394">
        <v>1332</v>
      </c>
      <c r="B1333" s="395">
        <v>10</v>
      </c>
      <c r="C1333" s="395">
        <v>12</v>
      </c>
      <c r="D1333" s="113" t="s">
        <v>412</v>
      </c>
      <c r="E1333" s="113" t="s">
        <v>7126</v>
      </c>
      <c r="F1333" s="73">
        <v>7.8995072133581645E-3</v>
      </c>
      <c r="G1333" s="73">
        <v>0.42121128675406688</v>
      </c>
      <c r="H1333" s="75">
        <v>-2.1023999999999998</v>
      </c>
      <c r="I1333" s="75">
        <v>-0.37549999999999978</v>
      </c>
      <c r="J1333" s="113" t="s">
        <v>1191</v>
      </c>
      <c r="K1333" s="113" t="s">
        <v>1275</v>
      </c>
      <c r="L1333" s="113" t="s">
        <v>221</v>
      </c>
      <c r="M1333" s="113" t="s">
        <v>468</v>
      </c>
      <c r="N1333" s="73" t="s">
        <v>8706</v>
      </c>
      <c r="O1333" s="44">
        <v>0</v>
      </c>
      <c r="P1333" s="113" t="s">
        <v>5336</v>
      </c>
    </row>
    <row r="1334" spans="1:16" ht="13" customHeight="1" x14ac:dyDescent="0.15">
      <c r="A1334" s="394">
        <v>1333</v>
      </c>
      <c r="B1334" s="395">
        <v>10</v>
      </c>
      <c r="C1334" s="395">
        <v>12</v>
      </c>
      <c r="D1334" s="113" t="s">
        <v>412</v>
      </c>
      <c r="E1334" s="113" t="s">
        <v>7537</v>
      </c>
      <c r="F1334" s="73">
        <v>3.9810717055349717E-3</v>
      </c>
      <c r="G1334" s="73">
        <v>6.5765783735542028E-3</v>
      </c>
      <c r="H1334" s="75">
        <v>-2.4</v>
      </c>
      <c r="I1334" s="75">
        <v>-2.1819999999999999</v>
      </c>
      <c r="J1334" s="113" t="s">
        <v>1211</v>
      </c>
      <c r="K1334" s="113" t="s">
        <v>1275</v>
      </c>
      <c r="L1334" s="113" t="s">
        <v>221</v>
      </c>
      <c r="M1334" s="113" t="s">
        <v>468</v>
      </c>
      <c r="N1334" s="73" t="s">
        <v>9290</v>
      </c>
      <c r="O1334" s="44">
        <v>0</v>
      </c>
      <c r="P1334" s="113" t="s">
        <v>5336</v>
      </c>
    </row>
    <row r="1335" spans="1:16" ht="13" customHeight="1" x14ac:dyDescent="0.15">
      <c r="A1335" s="394">
        <v>1334</v>
      </c>
      <c r="B1335" s="395">
        <v>10</v>
      </c>
      <c r="C1335" s="395">
        <v>12</v>
      </c>
      <c r="D1335" s="113" t="s">
        <v>412</v>
      </c>
      <c r="E1335" s="113" t="s">
        <v>1251</v>
      </c>
      <c r="F1335" s="73">
        <v>0.01</v>
      </c>
      <c r="G1335" s="73">
        <v>2.3911124459496957E-2</v>
      </c>
      <c r="H1335" s="75">
        <v>-2</v>
      </c>
      <c r="I1335" s="75">
        <v>-1.6214</v>
      </c>
      <c r="J1335" s="113" t="s">
        <v>1105</v>
      </c>
      <c r="K1335" s="113" t="s">
        <v>1224</v>
      </c>
      <c r="L1335" s="113" t="s">
        <v>221</v>
      </c>
      <c r="M1335" s="113" t="s">
        <v>468</v>
      </c>
      <c r="N1335" s="73" t="s">
        <v>6959</v>
      </c>
      <c r="O1335" s="44">
        <v>0</v>
      </c>
      <c r="P1335" s="113" t="s">
        <v>5336</v>
      </c>
    </row>
    <row r="1336" spans="1:16" ht="13" customHeight="1" x14ac:dyDescent="0.15">
      <c r="A1336" s="394">
        <v>1335</v>
      </c>
      <c r="B1336" s="395">
        <v>10</v>
      </c>
      <c r="C1336" s="395">
        <v>12</v>
      </c>
      <c r="D1336" s="113" t="s">
        <v>412</v>
      </c>
      <c r="E1336" s="113" t="s">
        <v>7634</v>
      </c>
      <c r="F1336" s="73">
        <v>3.3604698246069934E-3</v>
      </c>
      <c r="G1336" s="73">
        <v>1.0894316796591329E-2</v>
      </c>
      <c r="H1336" s="75">
        <v>-2.4736000000000002</v>
      </c>
      <c r="I1336" s="75">
        <v>-1.9628000000000001</v>
      </c>
      <c r="J1336" s="113" t="s">
        <v>1244</v>
      </c>
      <c r="K1336" s="113" t="s">
        <v>1275</v>
      </c>
      <c r="L1336" s="113" t="s">
        <v>221</v>
      </c>
      <c r="M1336" s="113" t="s">
        <v>468</v>
      </c>
      <c r="N1336" s="73" t="s">
        <v>9217</v>
      </c>
      <c r="O1336" s="44">
        <v>2</v>
      </c>
      <c r="P1336" s="113" t="s">
        <v>5336</v>
      </c>
    </row>
    <row r="1337" spans="1:16" ht="13" customHeight="1" x14ac:dyDescent="0.15">
      <c r="A1337" s="394">
        <v>1336</v>
      </c>
      <c r="B1337" s="395">
        <v>10</v>
      </c>
      <c r="C1337" s="395">
        <v>12</v>
      </c>
      <c r="D1337" s="113" t="s">
        <v>412</v>
      </c>
      <c r="E1337" s="113" t="s">
        <v>7104</v>
      </c>
      <c r="F1337" s="73">
        <v>1.8603728805950505E-3</v>
      </c>
      <c r="G1337" s="73">
        <v>1.9651694314969131E-2</v>
      </c>
      <c r="H1337" s="75">
        <v>-2.7303999999999999</v>
      </c>
      <c r="I1337" s="75">
        <v>-1.7065999999999999</v>
      </c>
      <c r="J1337" s="113" t="s">
        <v>1274</v>
      </c>
      <c r="K1337" s="113" t="s">
        <v>1275</v>
      </c>
      <c r="L1337" s="113" t="s">
        <v>221</v>
      </c>
      <c r="M1337" s="113" t="s">
        <v>468</v>
      </c>
      <c r="N1337" s="73" t="s">
        <v>9217</v>
      </c>
      <c r="O1337" s="44">
        <v>2</v>
      </c>
      <c r="P1337" s="113" t="s">
        <v>5336</v>
      </c>
    </row>
    <row r="1338" spans="1:16" ht="13" customHeight="1" x14ac:dyDescent="0.15">
      <c r="A1338" s="394">
        <v>1337</v>
      </c>
      <c r="B1338" s="395">
        <v>10</v>
      </c>
      <c r="C1338" s="395">
        <v>12</v>
      </c>
      <c r="D1338" s="113" t="s">
        <v>412</v>
      </c>
      <c r="E1338" s="113" t="s">
        <v>1070</v>
      </c>
      <c r="F1338" s="73">
        <v>2.5503512602753359E-7</v>
      </c>
      <c r="G1338" s="73">
        <v>2.7650309698356767E-5</v>
      </c>
      <c r="H1338" s="75">
        <v>-6.5934000000000008</v>
      </c>
      <c r="I1338" s="75">
        <v>-4.5583000000000009</v>
      </c>
      <c r="J1338" s="113" t="s">
        <v>1272</v>
      </c>
      <c r="K1338" s="113" t="s">
        <v>1275</v>
      </c>
      <c r="L1338" s="113" t="s">
        <v>221</v>
      </c>
      <c r="M1338" s="113" t="s">
        <v>468</v>
      </c>
      <c r="N1338" s="73" t="s">
        <v>7254</v>
      </c>
      <c r="O1338" s="44">
        <v>0</v>
      </c>
      <c r="P1338" s="113" t="s">
        <v>5336</v>
      </c>
    </row>
    <row r="1339" spans="1:16" ht="13" customHeight="1" x14ac:dyDescent="0.15">
      <c r="A1339" s="394">
        <v>1338</v>
      </c>
      <c r="B1339" s="395">
        <v>10</v>
      </c>
      <c r="C1339" s="395">
        <v>12</v>
      </c>
      <c r="D1339" s="113" t="s">
        <v>412</v>
      </c>
      <c r="E1339" s="113" t="s">
        <v>7709</v>
      </c>
      <c r="F1339" s="73">
        <v>6.3255748635258346E-3</v>
      </c>
      <c r="G1339" s="73">
        <v>1.8071741260109273E-2</v>
      </c>
      <c r="H1339" s="75">
        <v>-2.1989000000000001</v>
      </c>
      <c r="I1339" s="75">
        <v>-1.7429999999999999</v>
      </c>
      <c r="J1339" s="113" t="s">
        <v>1235</v>
      </c>
      <c r="K1339" s="113" t="s">
        <v>1275</v>
      </c>
      <c r="L1339" s="113" t="s">
        <v>221</v>
      </c>
      <c r="M1339" s="113" t="s">
        <v>468</v>
      </c>
      <c r="N1339" s="73" t="s">
        <v>8708</v>
      </c>
      <c r="O1339" s="44">
        <v>0</v>
      </c>
      <c r="P1339" s="113" t="s">
        <v>5336</v>
      </c>
    </row>
    <row r="1340" spans="1:16" ht="13" customHeight="1" x14ac:dyDescent="0.15">
      <c r="A1340" s="394">
        <v>1339</v>
      </c>
      <c r="B1340" s="395">
        <v>10</v>
      </c>
      <c r="C1340" s="395">
        <v>12</v>
      </c>
      <c r="D1340" s="113" t="s">
        <v>412</v>
      </c>
      <c r="E1340" s="113" t="s">
        <v>5525</v>
      </c>
      <c r="F1340" s="73">
        <v>1E-3</v>
      </c>
      <c r="G1340" s="73">
        <v>8.2281083126793161E-3</v>
      </c>
      <c r="H1340" s="75">
        <v>-3</v>
      </c>
      <c r="I1340" s="75">
        <v>-2.0846999999999998</v>
      </c>
      <c r="J1340" s="113" t="s">
        <v>1072</v>
      </c>
      <c r="K1340" s="113" t="s">
        <v>1275</v>
      </c>
      <c r="L1340" s="113" t="s">
        <v>221</v>
      </c>
      <c r="M1340" s="113" t="s">
        <v>468</v>
      </c>
      <c r="N1340" s="73" t="s">
        <v>8875</v>
      </c>
      <c r="O1340" s="44">
        <v>0</v>
      </c>
      <c r="P1340" s="113" t="s">
        <v>5336</v>
      </c>
    </row>
    <row r="1341" spans="1:16" ht="13" customHeight="1" x14ac:dyDescent="0.15">
      <c r="A1341" s="394">
        <v>1340</v>
      </c>
      <c r="B1341" s="395">
        <v>10</v>
      </c>
      <c r="C1341" s="395">
        <v>12</v>
      </c>
      <c r="D1341" s="113" t="s">
        <v>412</v>
      </c>
      <c r="E1341" s="113" t="s">
        <v>7438</v>
      </c>
      <c r="F1341" s="73">
        <v>2.4997697021785083E-2</v>
      </c>
      <c r="G1341" s="73">
        <v>0.12597953470904985</v>
      </c>
      <c r="H1341" s="75">
        <v>-1.6020999999999999</v>
      </c>
      <c r="I1341" s="75">
        <v>-0.89969999999999994</v>
      </c>
      <c r="J1341" s="113" t="s">
        <v>1231</v>
      </c>
      <c r="K1341" s="113" t="s">
        <v>1275</v>
      </c>
      <c r="L1341" s="113" t="s">
        <v>221</v>
      </c>
      <c r="M1341" s="113" t="s">
        <v>468</v>
      </c>
      <c r="N1341" s="73" t="s">
        <v>8875</v>
      </c>
      <c r="O1341" s="44">
        <v>0</v>
      </c>
      <c r="P1341" s="113" t="s">
        <v>5336</v>
      </c>
    </row>
    <row r="1342" spans="1:16" ht="13" customHeight="1" x14ac:dyDescent="0.15">
      <c r="A1342" s="394">
        <v>1341</v>
      </c>
      <c r="B1342" s="395">
        <v>10</v>
      </c>
      <c r="C1342" s="395">
        <v>12</v>
      </c>
      <c r="D1342" s="113" t="s">
        <v>412</v>
      </c>
      <c r="E1342" s="113" t="s">
        <v>5240</v>
      </c>
      <c r="F1342" s="73">
        <v>2.3200641855696327E-3</v>
      </c>
      <c r="G1342" s="73">
        <v>1.4979592530448777E-2</v>
      </c>
      <c r="H1342" s="75">
        <v>-2.6345000000000001</v>
      </c>
      <c r="I1342" s="75">
        <v>-1.8244999999999998</v>
      </c>
      <c r="J1342" s="113" t="s">
        <v>1244</v>
      </c>
      <c r="K1342" s="113" t="s">
        <v>1275</v>
      </c>
      <c r="L1342" s="113" t="s">
        <v>221</v>
      </c>
      <c r="M1342" s="113" t="s">
        <v>468</v>
      </c>
      <c r="N1342" s="73" t="s">
        <v>8875</v>
      </c>
      <c r="O1342" s="44">
        <v>0</v>
      </c>
      <c r="P1342" s="113" t="s">
        <v>5336</v>
      </c>
    </row>
    <row r="1343" spans="1:16" ht="13" customHeight="1" x14ac:dyDescent="0.15">
      <c r="A1343" s="394">
        <v>1342</v>
      </c>
      <c r="B1343" s="395">
        <v>10</v>
      </c>
      <c r="C1343" s="395">
        <v>12</v>
      </c>
      <c r="D1343" s="113" t="s">
        <v>412</v>
      </c>
      <c r="E1343" s="113" t="s">
        <v>7633</v>
      </c>
      <c r="F1343" s="73">
        <v>1.1641260294104911E-3</v>
      </c>
      <c r="G1343" s="73">
        <v>6.2316061894583394E-3</v>
      </c>
      <c r="H1343" s="75">
        <v>-2.9340000000000002</v>
      </c>
      <c r="I1343" s="75">
        <v>-2.2054</v>
      </c>
      <c r="J1343" s="113" t="s">
        <v>1244</v>
      </c>
      <c r="K1343" s="113" t="s">
        <v>1275</v>
      </c>
      <c r="L1343" s="113" t="s">
        <v>221</v>
      </c>
      <c r="M1343" s="113" t="s">
        <v>468</v>
      </c>
      <c r="N1343" s="73" t="s">
        <v>8875</v>
      </c>
      <c r="O1343" s="44">
        <v>0</v>
      </c>
      <c r="P1343" s="113" t="s">
        <v>5336</v>
      </c>
    </row>
    <row r="1344" spans="1:16" ht="13" customHeight="1" x14ac:dyDescent="0.15">
      <c r="A1344" s="394">
        <v>1343</v>
      </c>
      <c r="B1344" s="395">
        <v>10</v>
      </c>
      <c r="C1344" s="395">
        <v>12</v>
      </c>
      <c r="D1344" s="113" t="s">
        <v>412</v>
      </c>
      <c r="E1344" s="113" t="s">
        <v>7075</v>
      </c>
      <c r="F1344" s="73">
        <v>1.7762332682884378E-3</v>
      </c>
      <c r="G1344" s="73">
        <v>1.3319870423131621E-2</v>
      </c>
      <c r="H1344" s="75">
        <v>-2.7505000000000002</v>
      </c>
      <c r="I1344" s="75">
        <v>-1.8754999999999999</v>
      </c>
      <c r="J1344" s="113" t="s">
        <v>1244</v>
      </c>
      <c r="K1344" s="113" t="s">
        <v>1275</v>
      </c>
      <c r="L1344" s="113" t="s">
        <v>221</v>
      </c>
      <c r="M1344" s="113" t="s">
        <v>468</v>
      </c>
      <c r="N1344" s="73" t="s">
        <v>8875</v>
      </c>
      <c r="O1344" s="44">
        <v>0</v>
      </c>
      <c r="P1344" s="113" t="s">
        <v>5336</v>
      </c>
    </row>
    <row r="1345" spans="1:16" ht="13" customHeight="1" x14ac:dyDescent="0.15">
      <c r="A1345" s="394">
        <v>1344</v>
      </c>
      <c r="B1345" s="395">
        <v>10</v>
      </c>
      <c r="C1345" s="395">
        <v>12</v>
      </c>
      <c r="D1345" s="113" t="s">
        <v>412</v>
      </c>
      <c r="E1345" s="113" t="s">
        <v>7255</v>
      </c>
      <c r="F1345" s="73">
        <v>1.3523839252526487E-5</v>
      </c>
      <c r="G1345" s="73">
        <v>1.4541191703751765E-3</v>
      </c>
      <c r="H1345" s="75">
        <v>-4.8689</v>
      </c>
      <c r="I1345" s="75">
        <v>-2.8374000000000001</v>
      </c>
      <c r="J1345" s="113" t="s">
        <v>1272</v>
      </c>
      <c r="K1345" s="113" t="s">
        <v>1275</v>
      </c>
      <c r="L1345" s="113" t="s">
        <v>221</v>
      </c>
      <c r="M1345" s="113" t="s">
        <v>468</v>
      </c>
      <c r="N1345" s="73" t="s">
        <v>8875</v>
      </c>
      <c r="O1345" s="44">
        <v>0</v>
      </c>
      <c r="P1345" s="113" t="s">
        <v>5336</v>
      </c>
    </row>
    <row r="1346" spans="1:16" ht="13" customHeight="1" x14ac:dyDescent="0.15">
      <c r="A1346" s="394">
        <v>1345</v>
      </c>
      <c r="B1346" s="395">
        <v>10</v>
      </c>
      <c r="C1346" s="395">
        <v>12</v>
      </c>
      <c r="D1346" s="113" t="s">
        <v>412</v>
      </c>
      <c r="E1346" s="113" t="s">
        <v>1176</v>
      </c>
      <c r="F1346" s="73">
        <v>1E-3</v>
      </c>
      <c r="G1346" s="73">
        <v>1.7644119885806212E-3</v>
      </c>
      <c r="H1346" s="75">
        <v>-3</v>
      </c>
      <c r="I1346" s="75">
        <v>-2.7534000000000001</v>
      </c>
      <c r="J1346" s="113" t="s">
        <v>1180</v>
      </c>
      <c r="K1346" s="113" t="s">
        <v>1275</v>
      </c>
      <c r="L1346" s="113" t="s">
        <v>221</v>
      </c>
      <c r="M1346" s="113" t="s">
        <v>468</v>
      </c>
      <c r="N1346" s="73" t="s">
        <v>7506</v>
      </c>
      <c r="O1346" s="44">
        <v>0</v>
      </c>
      <c r="P1346" s="113" t="s">
        <v>5336</v>
      </c>
    </row>
    <row r="1347" spans="1:16" ht="13" customHeight="1" x14ac:dyDescent="0.15">
      <c r="A1347" s="394">
        <v>1346</v>
      </c>
      <c r="B1347" s="395">
        <v>10</v>
      </c>
      <c r="C1347" s="395">
        <v>12</v>
      </c>
      <c r="D1347" s="113" t="s">
        <v>412</v>
      </c>
      <c r="E1347" s="113" t="s">
        <v>7646</v>
      </c>
      <c r="F1347" s="73">
        <v>3.9810717055349717E-3</v>
      </c>
      <c r="G1347" s="73">
        <v>6.1531853872881098E-3</v>
      </c>
      <c r="H1347" s="75">
        <v>-2.4</v>
      </c>
      <c r="I1347" s="75">
        <v>-2.2109000000000001</v>
      </c>
      <c r="J1347" s="113" t="s">
        <v>1211</v>
      </c>
      <c r="L1347" s="113" t="s">
        <v>221</v>
      </c>
      <c r="M1347" s="113" t="s">
        <v>468</v>
      </c>
      <c r="N1347" s="73" t="s">
        <v>9385</v>
      </c>
      <c r="O1347" s="44">
        <v>0</v>
      </c>
      <c r="P1347" s="113" t="s">
        <v>5336</v>
      </c>
    </row>
    <row r="1348" spans="1:16" ht="13" customHeight="1" x14ac:dyDescent="0.15">
      <c r="A1348" s="394">
        <v>1347</v>
      </c>
      <c r="B1348" s="395">
        <v>10</v>
      </c>
      <c r="C1348" s="395" t="s">
        <v>37</v>
      </c>
      <c r="D1348" s="113" t="s">
        <v>1349</v>
      </c>
      <c r="E1348" s="113" t="s">
        <v>1190</v>
      </c>
      <c r="F1348" s="73">
        <v>5.7996261581964234E-3</v>
      </c>
      <c r="G1348" s="73">
        <v>4.0068215418221108E-2</v>
      </c>
      <c r="H1348" s="75">
        <v>-2.2366000000000001</v>
      </c>
      <c r="I1348" s="75">
        <v>-1.3972</v>
      </c>
      <c r="J1348" s="113" t="s">
        <v>1191</v>
      </c>
      <c r="K1348" s="113" t="s">
        <v>1275</v>
      </c>
      <c r="L1348" s="113" t="s">
        <v>38</v>
      </c>
      <c r="M1348" s="113" t="s">
        <v>39</v>
      </c>
      <c r="N1348" s="73" t="s">
        <v>40</v>
      </c>
      <c r="O1348" s="44">
        <v>0</v>
      </c>
      <c r="P1348" s="113" t="s">
        <v>5336</v>
      </c>
    </row>
    <row r="1349" spans="1:16" ht="13" customHeight="1" x14ac:dyDescent="0.15">
      <c r="A1349" s="394">
        <v>1348</v>
      </c>
      <c r="B1349" s="395">
        <v>10</v>
      </c>
      <c r="C1349" s="395" t="s">
        <v>37</v>
      </c>
      <c r="D1349" s="113" t="s">
        <v>1349</v>
      </c>
      <c r="E1349" s="113" t="s">
        <v>5695</v>
      </c>
      <c r="F1349" s="73">
        <v>0.18001139604180122</v>
      </c>
      <c r="G1349" s="73">
        <v>0.56260035257954377</v>
      </c>
      <c r="H1349" s="75">
        <v>-0.7446999999999997</v>
      </c>
      <c r="I1349" s="75">
        <v>-0.24979999999999969</v>
      </c>
      <c r="J1349" s="113" t="s">
        <v>1214</v>
      </c>
      <c r="K1349" s="113" t="s">
        <v>1275</v>
      </c>
      <c r="L1349" s="113" t="s">
        <v>38</v>
      </c>
      <c r="M1349" s="113" t="s">
        <v>41</v>
      </c>
      <c r="N1349" s="73" t="s">
        <v>8719</v>
      </c>
      <c r="O1349" s="44">
        <v>0</v>
      </c>
      <c r="P1349" s="113" t="s">
        <v>5336</v>
      </c>
    </row>
    <row r="1350" spans="1:16" ht="13" customHeight="1" x14ac:dyDescent="0.15">
      <c r="A1350" s="394">
        <v>1349</v>
      </c>
      <c r="B1350" s="395">
        <v>10</v>
      </c>
      <c r="C1350" s="395" t="s">
        <v>37</v>
      </c>
      <c r="D1350" s="113" t="s">
        <v>1349</v>
      </c>
      <c r="E1350" s="113" t="s">
        <v>1146</v>
      </c>
      <c r="F1350" s="75">
        <v>2.4999999999999999E-7</v>
      </c>
      <c r="G1350" s="75">
        <v>3.6500000000000002E-6</v>
      </c>
      <c r="H1350" s="75">
        <v>-6.602059991</v>
      </c>
      <c r="I1350" s="75">
        <v>-5.4377071360000002</v>
      </c>
      <c r="J1350" s="113" t="s">
        <v>1147</v>
      </c>
      <c r="K1350" s="113" t="s">
        <v>1224</v>
      </c>
      <c r="L1350" s="113" t="s">
        <v>42</v>
      </c>
      <c r="M1350" s="113" t="s">
        <v>43</v>
      </c>
      <c r="N1350" s="113" t="s">
        <v>1145</v>
      </c>
      <c r="O1350" s="44">
        <v>5</v>
      </c>
      <c r="P1350" s="113" t="s">
        <v>1285</v>
      </c>
    </row>
    <row r="1351" spans="1:16" ht="13" customHeight="1" x14ac:dyDescent="0.15">
      <c r="A1351" s="394">
        <v>1350</v>
      </c>
      <c r="B1351" s="395">
        <v>10</v>
      </c>
      <c r="C1351" s="395" t="s">
        <v>37</v>
      </c>
      <c r="D1351" s="113" t="s">
        <v>1349</v>
      </c>
      <c r="E1351" s="113" t="s">
        <v>1146</v>
      </c>
      <c r="F1351" s="75">
        <v>2.4999999999999999E-7</v>
      </c>
      <c r="G1351" s="75">
        <v>7.0262499999999999E-6</v>
      </c>
      <c r="H1351" s="75">
        <v>-6.602059991</v>
      </c>
      <c r="I1351" s="75">
        <v>-5.1532764020000004</v>
      </c>
      <c r="J1351" s="113" t="s">
        <v>1147</v>
      </c>
      <c r="K1351" s="113" t="s">
        <v>1224</v>
      </c>
      <c r="L1351" s="113" t="s">
        <v>42</v>
      </c>
      <c r="M1351" s="113" t="s">
        <v>43</v>
      </c>
      <c r="N1351" s="113" t="s">
        <v>1145</v>
      </c>
      <c r="O1351" s="44">
        <v>5</v>
      </c>
      <c r="P1351" s="113" t="s">
        <v>1264</v>
      </c>
    </row>
    <row r="1352" spans="1:16" ht="13" customHeight="1" x14ac:dyDescent="0.15">
      <c r="A1352" s="394">
        <v>1351</v>
      </c>
      <c r="B1352" s="395">
        <v>10</v>
      </c>
      <c r="C1352" s="395" t="s">
        <v>37</v>
      </c>
      <c r="D1352" s="113" t="s">
        <v>1349</v>
      </c>
      <c r="E1352" s="113" t="s">
        <v>1146</v>
      </c>
      <c r="F1352" s="75">
        <v>2.4999999999999999E-7</v>
      </c>
      <c r="G1352" s="75">
        <v>1.5695000000000001E-5</v>
      </c>
      <c r="H1352" s="75">
        <v>-6.602059991</v>
      </c>
      <c r="I1352" s="75">
        <v>-4.8042386800000001</v>
      </c>
      <c r="J1352" s="113" t="s">
        <v>1147</v>
      </c>
      <c r="K1352" s="113" t="s">
        <v>1224</v>
      </c>
      <c r="L1352" s="113" t="s">
        <v>42</v>
      </c>
      <c r="M1352" s="113" t="s">
        <v>43</v>
      </c>
      <c r="N1352" s="113" t="s">
        <v>1145</v>
      </c>
      <c r="O1352" s="44">
        <v>5</v>
      </c>
      <c r="P1352" s="113" t="s">
        <v>1404</v>
      </c>
    </row>
    <row r="1353" spans="1:16" ht="13" customHeight="1" x14ac:dyDescent="0.15">
      <c r="A1353" s="394">
        <v>1352</v>
      </c>
      <c r="B1353" s="395">
        <v>10</v>
      </c>
      <c r="C1353" s="395" t="s">
        <v>37</v>
      </c>
      <c r="D1353" s="113" t="s">
        <v>1349</v>
      </c>
      <c r="E1353" s="113" t="s">
        <v>1146</v>
      </c>
      <c r="F1353" s="75">
        <v>2.4999999999999999E-7</v>
      </c>
      <c r="G1353" s="75">
        <v>2.16263E-5</v>
      </c>
      <c r="H1353" s="75">
        <v>-6.602059991</v>
      </c>
      <c r="I1353" s="75">
        <v>-4.6650187809999997</v>
      </c>
      <c r="J1353" s="113" t="s">
        <v>1147</v>
      </c>
      <c r="K1353" s="113" t="s">
        <v>1224</v>
      </c>
      <c r="L1353" s="113" t="s">
        <v>42</v>
      </c>
      <c r="M1353" s="113" t="s">
        <v>43</v>
      </c>
      <c r="N1353" s="113" t="s">
        <v>1145</v>
      </c>
      <c r="O1353" s="44">
        <v>5</v>
      </c>
      <c r="P1353" s="113" t="s">
        <v>1239</v>
      </c>
    </row>
    <row r="1354" spans="1:16" ht="13" customHeight="1" x14ac:dyDescent="0.15">
      <c r="A1354" s="394">
        <v>1353</v>
      </c>
      <c r="B1354" s="395">
        <v>10</v>
      </c>
      <c r="C1354" s="395" t="s">
        <v>37</v>
      </c>
      <c r="D1354" s="113" t="s">
        <v>1349</v>
      </c>
      <c r="E1354" s="113" t="s">
        <v>1146</v>
      </c>
      <c r="F1354" s="75">
        <v>2.4999999999999999E-7</v>
      </c>
      <c r="G1354" s="75">
        <v>2.02575E-5</v>
      </c>
      <c r="H1354" s="75">
        <v>-6.602059991</v>
      </c>
      <c r="I1354" s="75">
        <v>-4.6934141519999999</v>
      </c>
      <c r="J1354" s="113" t="s">
        <v>1147</v>
      </c>
      <c r="K1354" s="113" t="s">
        <v>1224</v>
      </c>
      <c r="L1354" s="113" t="s">
        <v>42</v>
      </c>
      <c r="M1354" s="113" t="s">
        <v>43</v>
      </c>
      <c r="N1354" s="113" t="s">
        <v>1145</v>
      </c>
      <c r="O1354" s="44">
        <v>5</v>
      </c>
      <c r="P1354" s="113" t="s">
        <v>1240</v>
      </c>
    </row>
    <row r="1355" spans="1:16" ht="13" customHeight="1" x14ac:dyDescent="0.15">
      <c r="A1355" s="394">
        <v>1354</v>
      </c>
      <c r="B1355" s="395">
        <v>10</v>
      </c>
      <c r="C1355" s="395" t="s">
        <v>37</v>
      </c>
      <c r="D1355" s="113" t="s">
        <v>1349</v>
      </c>
      <c r="E1355" s="113" t="s">
        <v>1286</v>
      </c>
      <c r="F1355" s="75">
        <v>2.4999999999999999E-7</v>
      </c>
      <c r="G1355" s="75">
        <v>4.6537500000000001E-6</v>
      </c>
      <c r="H1355" s="75">
        <v>-6.602059991</v>
      </c>
      <c r="I1355" s="75">
        <v>-5.3321969510000002</v>
      </c>
      <c r="J1355" s="113" t="s">
        <v>1147</v>
      </c>
      <c r="K1355" s="113" t="s">
        <v>1224</v>
      </c>
      <c r="L1355" s="113" t="s">
        <v>42</v>
      </c>
      <c r="M1355" s="113" t="s">
        <v>43</v>
      </c>
      <c r="N1355" s="113" t="s">
        <v>1145</v>
      </c>
      <c r="O1355" s="44">
        <v>5</v>
      </c>
      <c r="P1355" s="113" t="s">
        <v>1285</v>
      </c>
    </row>
    <row r="1356" spans="1:16" ht="13" customHeight="1" x14ac:dyDescent="0.15">
      <c r="A1356" s="394">
        <v>1355</v>
      </c>
      <c r="B1356" s="395">
        <v>10</v>
      </c>
      <c r="C1356" s="395" t="s">
        <v>37</v>
      </c>
      <c r="D1356" s="113" t="s">
        <v>1349</v>
      </c>
      <c r="E1356" s="113" t="s">
        <v>1286</v>
      </c>
      <c r="F1356" s="75">
        <v>2.4999999999999999E-7</v>
      </c>
      <c r="G1356" s="75">
        <v>8.5775000000000005E-6</v>
      </c>
      <c r="H1356" s="75">
        <v>-6.602059991</v>
      </c>
      <c r="I1356" s="75">
        <v>-5.0666392729999998</v>
      </c>
      <c r="J1356" s="113" t="s">
        <v>1147</v>
      </c>
      <c r="K1356" s="113" t="s">
        <v>1224</v>
      </c>
      <c r="L1356" s="113" t="s">
        <v>42</v>
      </c>
      <c r="M1356" s="113" t="s">
        <v>43</v>
      </c>
      <c r="N1356" s="113" t="s">
        <v>1145</v>
      </c>
      <c r="O1356" s="44">
        <v>5</v>
      </c>
      <c r="P1356" s="113" t="s">
        <v>1264</v>
      </c>
    </row>
    <row r="1357" spans="1:16" ht="13" customHeight="1" x14ac:dyDescent="0.15">
      <c r="A1357" s="394">
        <v>1356</v>
      </c>
      <c r="B1357" s="395">
        <v>10</v>
      </c>
      <c r="C1357" s="395" t="s">
        <v>37</v>
      </c>
      <c r="D1357" s="113" t="s">
        <v>1349</v>
      </c>
      <c r="E1357" s="113" t="s">
        <v>1286</v>
      </c>
      <c r="F1357" s="75">
        <v>2.4999999999999999E-7</v>
      </c>
      <c r="G1357" s="75">
        <v>1.7976299999999999E-5</v>
      </c>
      <c r="H1357" s="75">
        <v>-6.602059991</v>
      </c>
      <c r="I1357" s="75">
        <v>-4.7453009010000002</v>
      </c>
      <c r="J1357" s="113" t="s">
        <v>1147</v>
      </c>
      <c r="K1357" s="113" t="s">
        <v>1224</v>
      </c>
      <c r="L1357" s="113" t="s">
        <v>42</v>
      </c>
      <c r="M1357" s="113" t="s">
        <v>43</v>
      </c>
      <c r="N1357" s="113" t="s">
        <v>1145</v>
      </c>
      <c r="O1357" s="44">
        <v>5</v>
      </c>
      <c r="P1357" s="113" t="s">
        <v>1404</v>
      </c>
    </row>
    <row r="1358" spans="1:16" ht="13" customHeight="1" x14ac:dyDescent="0.15">
      <c r="A1358" s="394">
        <v>1357</v>
      </c>
      <c r="B1358" s="395">
        <v>10</v>
      </c>
      <c r="C1358" s="395" t="s">
        <v>37</v>
      </c>
      <c r="D1358" s="113" t="s">
        <v>1349</v>
      </c>
      <c r="E1358" s="113" t="s">
        <v>1286</v>
      </c>
      <c r="F1358" s="75">
        <v>2.4999999999999999E-7</v>
      </c>
      <c r="G1358" s="75">
        <v>2.32688E-5</v>
      </c>
      <c r="H1358" s="75">
        <v>-6.602059991</v>
      </c>
      <c r="I1358" s="75">
        <v>-4.6332269459999997</v>
      </c>
      <c r="J1358" s="113" t="s">
        <v>1147</v>
      </c>
      <c r="K1358" s="113" t="s">
        <v>1224</v>
      </c>
      <c r="L1358" s="113" t="s">
        <v>42</v>
      </c>
      <c r="M1358" s="113" t="s">
        <v>43</v>
      </c>
      <c r="N1358" s="113" t="s">
        <v>1145</v>
      </c>
      <c r="O1358" s="44">
        <v>5</v>
      </c>
      <c r="P1358" s="113" t="s">
        <v>1239</v>
      </c>
    </row>
    <row r="1359" spans="1:16" ht="13" customHeight="1" x14ac:dyDescent="0.15">
      <c r="A1359" s="394">
        <v>1358</v>
      </c>
      <c r="B1359" s="395">
        <v>10</v>
      </c>
      <c r="C1359" s="395" t="s">
        <v>37</v>
      </c>
      <c r="D1359" s="113" t="s">
        <v>1349</v>
      </c>
      <c r="E1359" s="113" t="s">
        <v>1286</v>
      </c>
      <c r="F1359" s="75">
        <v>2.4999999999999999E-7</v>
      </c>
      <c r="G1359" s="75">
        <v>2.7739999999999999E-5</v>
      </c>
      <c r="H1359" s="75">
        <v>-6.602059991</v>
      </c>
      <c r="I1359" s="75">
        <v>-4.5568935430000002</v>
      </c>
      <c r="J1359" s="113" t="s">
        <v>1147</v>
      </c>
      <c r="K1359" s="113" t="s">
        <v>1224</v>
      </c>
      <c r="L1359" s="113" t="s">
        <v>42</v>
      </c>
      <c r="M1359" s="113" t="s">
        <v>43</v>
      </c>
      <c r="N1359" s="113" t="s">
        <v>1145</v>
      </c>
      <c r="O1359" s="44">
        <v>5</v>
      </c>
      <c r="P1359" s="113" t="s">
        <v>1240</v>
      </c>
    </row>
    <row r="1360" spans="1:16" ht="13" customHeight="1" x14ac:dyDescent="0.15">
      <c r="A1360" s="394">
        <v>1359</v>
      </c>
      <c r="B1360" s="395">
        <v>10</v>
      </c>
      <c r="C1360" s="395" t="s">
        <v>37</v>
      </c>
      <c r="D1360" s="113" t="s">
        <v>1349</v>
      </c>
      <c r="E1360" s="113" t="s">
        <v>7635</v>
      </c>
      <c r="F1360" s="73">
        <v>4.5888091961986755E-3</v>
      </c>
      <c r="G1360" s="73">
        <v>5.7200523041592809E-2</v>
      </c>
      <c r="H1360" s="75">
        <v>-2.3382999999999998</v>
      </c>
      <c r="I1360" s="75">
        <v>-1.2426000000000001</v>
      </c>
      <c r="J1360" s="113" t="s">
        <v>1244</v>
      </c>
      <c r="K1360" s="113" t="s">
        <v>1275</v>
      </c>
      <c r="L1360" s="113" t="s">
        <v>108</v>
      </c>
      <c r="M1360" s="113" t="s">
        <v>109</v>
      </c>
      <c r="N1360" s="73" t="s">
        <v>9074</v>
      </c>
      <c r="O1360" s="44">
        <v>0</v>
      </c>
      <c r="P1360" s="113" t="s">
        <v>5336</v>
      </c>
    </row>
    <row r="1361" spans="1:16" ht="13" customHeight="1" x14ac:dyDescent="0.15">
      <c r="A1361" s="394">
        <v>1360</v>
      </c>
      <c r="B1361" s="395">
        <v>10</v>
      </c>
      <c r="C1361" s="395" t="s">
        <v>37</v>
      </c>
      <c r="D1361" s="113" t="s">
        <v>1349</v>
      </c>
      <c r="E1361" s="113" t="s">
        <v>7734</v>
      </c>
      <c r="F1361" s="73">
        <v>1.1000185275062207E-3</v>
      </c>
      <c r="G1361" s="73">
        <v>1.0801896208818905E-3</v>
      </c>
      <c r="H1361" s="75">
        <v>-2.9586000000000001</v>
      </c>
      <c r="I1361" s="75">
        <v>-2.9664999999999999</v>
      </c>
      <c r="J1361" s="113" t="s">
        <v>1209</v>
      </c>
      <c r="K1361" s="113" t="s">
        <v>1275</v>
      </c>
      <c r="L1361" s="113" t="s">
        <v>108</v>
      </c>
      <c r="M1361" s="113" t="s">
        <v>109</v>
      </c>
      <c r="N1361" s="75" t="s">
        <v>9039</v>
      </c>
      <c r="O1361" s="44">
        <v>0</v>
      </c>
      <c r="P1361" s="113" t="s">
        <v>5336</v>
      </c>
    </row>
    <row r="1362" spans="1:16" ht="13" customHeight="1" x14ac:dyDescent="0.15">
      <c r="A1362" s="394">
        <v>1361</v>
      </c>
      <c r="B1362" s="395">
        <v>10</v>
      </c>
      <c r="C1362" s="395" t="s">
        <v>37</v>
      </c>
      <c r="D1362" s="113" t="s">
        <v>1349</v>
      </c>
      <c r="E1362" s="113" t="s">
        <v>1099</v>
      </c>
      <c r="F1362" s="73">
        <v>2.8913455626423832E-3</v>
      </c>
      <c r="G1362" s="73">
        <v>3.2764232568537832E-2</v>
      </c>
      <c r="H1362" s="75">
        <v>-2.5388999999999999</v>
      </c>
      <c r="I1362" s="75">
        <v>-1.4846000000000001</v>
      </c>
      <c r="J1362" s="113" t="s">
        <v>1244</v>
      </c>
      <c r="K1362" s="113" t="s">
        <v>1275</v>
      </c>
      <c r="L1362" s="113" t="s">
        <v>108</v>
      </c>
      <c r="M1362" s="113" t="s">
        <v>110</v>
      </c>
      <c r="N1362" s="73" t="s">
        <v>7198</v>
      </c>
      <c r="O1362" s="44">
        <v>0</v>
      </c>
      <c r="P1362" s="113" t="s">
        <v>5336</v>
      </c>
    </row>
    <row r="1363" spans="1:16" ht="13" customHeight="1" x14ac:dyDescent="0.15">
      <c r="A1363" s="394">
        <v>1362</v>
      </c>
      <c r="B1363" s="395">
        <v>10</v>
      </c>
      <c r="C1363" s="395" t="s">
        <v>37</v>
      </c>
      <c r="D1363" s="113" t="s">
        <v>1349</v>
      </c>
      <c r="E1363" s="113" t="s">
        <v>1254</v>
      </c>
      <c r="F1363" s="75">
        <v>2.5000000000000001E-2</v>
      </c>
      <c r="G1363" s="75">
        <v>0.173375</v>
      </c>
      <c r="H1363" s="75">
        <v>-1.602059991</v>
      </c>
      <c r="I1363" s="75">
        <v>-0.76101352600000005</v>
      </c>
      <c r="J1363" s="113" t="s">
        <v>1255</v>
      </c>
      <c r="K1363" s="113" t="s">
        <v>1238</v>
      </c>
      <c r="L1363" s="113" t="s">
        <v>111</v>
      </c>
      <c r="M1363" s="113" t="s">
        <v>112</v>
      </c>
      <c r="N1363" s="113" t="s">
        <v>1253</v>
      </c>
      <c r="O1363" s="44">
        <v>7</v>
      </c>
      <c r="P1363" s="113" t="s">
        <v>1153</v>
      </c>
    </row>
    <row r="1364" spans="1:16" ht="13" customHeight="1" x14ac:dyDescent="0.15">
      <c r="A1364" s="394">
        <v>1363</v>
      </c>
      <c r="B1364" s="395">
        <v>10</v>
      </c>
      <c r="C1364" s="395" t="s">
        <v>37</v>
      </c>
      <c r="D1364" s="113" t="s">
        <v>1349</v>
      </c>
      <c r="E1364" s="113" t="s">
        <v>1254</v>
      </c>
      <c r="F1364" s="75">
        <v>2.5000000000000001E-2</v>
      </c>
      <c r="G1364" s="75">
        <v>0.38324999999999998</v>
      </c>
      <c r="H1364" s="75">
        <v>-1.602059991</v>
      </c>
      <c r="I1364" s="75">
        <v>-0.41651783599999997</v>
      </c>
      <c r="J1364" s="113" t="s">
        <v>1255</v>
      </c>
      <c r="K1364" s="113" t="s">
        <v>1238</v>
      </c>
      <c r="L1364" s="113" t="s">
        <v>111</v>
      </c>
      <c r="M1364" s="113" t="s">
        <v>112</v>
      </c>
      <c r="N1364" s="113" t="s">
        <v>1253</v>
      </c>
      <c r="O1364" s="44">
        <v>7</v>
      </c>
      <c r="P1364" s="113" t="s">
        <v>1239</v>
      </c>
    </row>
    <row r="1365" spans="1:16" ht="13" customHeight="1" x14ac:dyDescent="0.15">
      <c r="A1365" s="394">
        <v>1364</v>
      </c>
      <c r="B1365" s="395">
        <v>10</v>
      </c>
      <c r="C1365" s="395" t="s">
        <v>37</v>
      </c>
      <c r="D1365" s="113" t="s">
        <v>1349</v>
      </c>
      <c r="E1365" s="113" t="s">
        <v>1254</v>
      </c>
      <c r="F1365" s="75">
        <v>2.5000000000000001E-2</v>
      </c>
      <c r="G1365" s="75">
        <v>0.63875000000000004</v>
      </c>
      <c r="H1365" s="75">
        <v>-1.602059991</v>
      </c>
      <c r="I1365" s="75">
        <v>-0.19466908699999999</v>
      </c>
      <c r="J1365" s="113" t="s">
        <v>1255</v>
      </c>
      <c r="K1365" s="113" t="s">
        <v>1238</v>
      </c>
      <c r="L1365" s="113" t="s">
        <v>111</v>
      </c>
      <c r="M1365" s="113" t="s">
        <v>112</v>
      </c>
      <c r="N1365" s="113" t="s">
        <v>1253</v>
      </c>
      <c r="O1365" s="44">
        <v>7</v>
      </c>
      <c r="P1365" s="113" t="s">
        <v>1154</v>
      </c>
    </row>
    <row r="1366" spans="1:16" ht="13" customHeight="1" x14ac:dyDescent="0.15">
      <c r="A1366" s="394">
        <v>1365</v>
      </c>
      <c r="B1366" s="395">
        <v>10</v>
      </c>
      <c r="C1366" s="395" t="s">
        <v>37</v>
      </c>
      <c r="D1366" s="113" t="s">
        <v>1349</v>
      </c>
      <c r="E1366" s="113" t="s">
        <v>1254</v>
      </c>
      <c r="F1366" s="75">
        <v>2.5000000000000001E-2</v>
      </c>
      <c r="G1366" s="75">
        <v>0.93987500000000002</v>
      </c>
      <c r="H1366" s="75">
        <v>-1.602059991</v>
      </c>
      <c r="I1366" s="75">
        <v>-2.6929901999999999E-2</v>
      </c>
      <c r="J1366" s="113" t="s">
        <v>1255</v>
      </c>
      <c r="K1366" s="113" t="s">
        <v>1238</v>
      </c>
      <c r="L1366" s="113" t="s">
        <v>111</v>
      </c>
      <c r="M1366" s="113" t="s">
        <v>112</v>
      </c>
      <c r="N1366" s="113" t="s">
        <v>113</v>
      </c>
      <c r="O1366" s="44">
        <v>7</v>
      </c>
      <c r="P1366" s="113" t="s">
        <v>1240</v>
      </c>
    </row>
    <row r="1367" spans="1:16" ht="13" customHeight="1" x14ac:dyDescent="0.15">
      <c r="A1367" s="394">
        <v>1366</v>
      </c>
      <c r="B1367" s="395">
        <v>10</v>
      </c>
      <c r="C1367" s="395" t="s">
        <v>37</v>
      </c>
      <c r="D1367" s="113" t="s">
        <v>1349</v>
      </c>
      <c r="E1367" s="113" t="s">
        <v>1254</v>
      </c>
      <c r="F1367" s="75">
        <v>2.5000000000000001E-2</v>
      </c>
      <c r="G1367" s="75">
        <v>1.1679999999999999</v>
      </c>
      <c r="H1367" s="75">
        <v>-1.602059991</v>
      </c>
      <c r="I1367" s="75">
        <v>6.7442843000000002E-2</v>
      </c>
      <c r="J1367" s="113" t="s">
        <v>1255</v>
      </c>
      <c r="K1367" s="113" t="s">
        <v>1238</v>
      </c>
      <c r="L1367" s="113" t="s">
        <v>111</v>
      </c>
      <c r="M1367" s="113" t="s">
        <v>112</v>
      </c>
      <c r="N1367" s="113" t="s">
        <v>1253</v>
      </c>
      <c r="O1367" s="44">
        <v>7</v>
      </c>
      <c r="P1367" s="113" t="s">
        <v>1155</v>
      </c>
    </row>
    <row r="1368" spans="1:16" ht="13" customHeight="1" x14ac:dyDescent="0.15">
      <c r="A1368" s="394">
        <v>1367</v>
      </c>
      <c r="B1368" s="395">
        <v>10</v>
      </c>
      <c r="C1368" s="395" t="s">
        <v>37</v>
      </c>
      <c r="D1368" s="113" t="s">
        <v>1349</v>
      </c>
      <c r="E1368" s="113" t="s">
        <v>1254</v>
      </c>
      <c r="F1368" s="75">
        <v>2.5000000000000001E-2</v>
      </c>
      <c r="G1368" s="75">
        <v>1.3322499999999999</v>
      </c>
      <c r="H1368" s="75">
        <v>-1.602059991</v>
      </c>
      <c r="I1368" s="75">
        <v>0.12458572900000001</v>
      </c>
      <c r="J1368" s="113" t="s">
        <v>1255</v>
      </c>
      <c r="K1368" s="113" t="s">
        <v>1238</v>
      </c>
      <c r="L1368" s="113" t="s">
        <v>111</v>
      </c>
      <c r="M1368" s="113" t="s">
        <v>112</v>
      </c>
      <c r="N1368" s="113" t="s">
        <v>1253</v>
      </c>
      <c r="O1368" s="44">
        <v>7</v>
      </c>
      <c r="P1368" s="113" t="s">
        <v>1241</v>
      </c>
    </row>
    <row r="1369" spans="1:16" ht="13" customHeight="1" x14ac:dyDescent="0.15">
      <c r="A1369" s="394">
        <v>1368</v>
      </c>
      <c r="B1369" s="395">
        <v>10</v>
      </c>
      <c r="C1369" s="395" t="s">
        <v>37</v>
      </c>
      <c r="D1369" s="113" t="s">
        <v>1349</v>
      </c>
      <c r="E1369" s="113" t="s">
        <v>1254</v>
      </c>
      <c r="F1369" s="75">
        <v>2.5000000000000001E-2</v>
      </c>
      <c r="G1369" s="75">
        <v>1.3231250000000001</v>
      </c>
      <c r="H1369" s="75">
        <v>-1.602059991</v>
      </c>
      <c r="I1369" s="75">
        <v>0.121600875</v>
      </c>
      <c r="J1369" s="113" t="s">
        <v>1255</v>
      </c>
      <c r="K1369" s="113" t="s">
        <v>1238</v>
      </c>
      <c r="L1369" s="113" t="s">
        <v>111</v>
      </c>
      <c r="M1369" s="113" t="s">
        <v>112</v>
      </c>
      <c r="N1369" s="113" t="s">
        <v>1253</v>
      </c>
      <c r="O1369" s="44">
        <v>7</v>
      </c>
      <c r="P1369" s="113" t="s">
        <v>1156</v>
      </c>
    </row>
    <row r="1370" spans="1:16" ht="13" customHeight="1" x14ac:dyDescent="0.15">
      <c r="A1370" s="394">
        <v>1369</v>
      </c>
      <c r="B1370" s="395">
        <v>10</v>
      </c>
      <c r="C1370" s="395" t="s">
        <v>37</v>
      </c>
      <c r="D1370" s="113" t="s">
        <v>1349</v>
      </c>
      <c r="E1370" s="113" t="s">
        <v>7477</v>
      </c>
      <c r="F1370" s="73">
        <v>5.8237134794375205</v>
      </c>
      <c r="G1370" s="73">
        <v>50.222693418239075</v>
      </c>
      <c r="H1370" s="75">
        <v>0.76520000000000055</v>
      </c>
      <c r="I1370" s="75">
        <v>1.7009000000000005</v>
      </c>
      <c r="J1370" s="113" t="s">
        <v>1312</v>
      </c>
      <c r="K1370" s="113" t="s">
        <v>1275</v>
      </c>
      <c r="L1370" s="113" t="s">
        <v>114</v>
      </c>
      <c r="M1370" s="113" t="s">
        <v>115</v>
      </c>
      <c r="N1370" s="73" t="s">
        <v>9206</v>
      </c>
      <c r="O1370" s="44">
        <v>0</v>
      </c>
      <c r="P1370" s="113" t="s">
        <v>5336</v>
      </c>
    </row>
    <row r="1371" spans="1:16" ht="13" customHeight="1" x14ac:dyDescent="0.15">
      <c r="A1371" s="394">
        <v>1370</v>
      </c>
      <c r="B1371" s="395">
        <v>10</v>
      </c>
      <c r="C1371" s="395" t="s">
        <v>37</v>
      </c>
      <c r="D1371" s="113" t="s">
        <v>1349</v>
      </c>
      <c r="E1371" s="113" t="s">
        <v>1236</v>
      </c>
      <c r="F1371" s="75">
        <v>5.8E-4</v>
      </c>
      <c r="G1371" s="75">
        <v>5.9275999999999999E-3</v>
      </c>
      <c r="H1371" s="75">
        <v>-3.2365720059999998</v>
      </c>
      <c r="I1371" s="75">
        <v>-2.2271211110000002</v>
      </c>
      <c r="J1371" s="113" t="s">
        <v>1237</v>
      </c>
      <c r="K1371" s="113" t="s">
        <v>1238</v>
      </c>
      <c r="L1371" s="113" t="s">
        <v>116</v>
      </c>
      <c r="M1371" s="113" t="s">
        <v>117</v>
      </c>
      <c r="N1371" s="113" t="s">
        <v>1313</v>
      </c>
      <c r="O1371" s="44">
        <v>4</v>
      </c>
      <c r="P1371" s="113" t="s">
        <v>1239</v>
      </c>
    </row>
    <row r="1372" spans="1:16" ht="13" customHeight="1" x14ac:dyDescent="0.15">
      <c r="A1372" s="394">
        <v>1371</v>
      </c>
      <c r="B1372" s="395">
        <v>10</v>
      </c>
      <c r="C1372" s="395" t="s">
        <v>37</v>
      </c>
      <c r="D1372" s="113" t="s">
        <v>1349</v>
      </c>
      <c r="E1372" s="113" t="s">
        <v>1236</v>
      </c>
      <c r="F1372" s="75">
        <v>5.8E-4</v>
      </c>
      <c r="G1372" s="75">
        <v>2.64625E-2</v>
      </c>
      <c r="H1372" s="75">
        <v>-3.2365720059999998</v>
      </c>
      <c r="I1372" s="75">
        <v>-1.577369129</v>
      </c>
      <c r="J1372" s="113" t="s">
        <v>1237</v>
      </c>
      <c r="K1372" s="113" t="s">
        <v>1238</v>
      </c>
      <c r="L1372" s="113" t="s">
        <v>116</v>
      </c>
      <c r="M1372" s="113" t="s">
        <v>117</v>
      </c>
      <c r="N1372" s="113" t="s">
        <v>1313</v>
      </c>
      <c r="O1372" s="44">
        <v>4</v>
      </c>
      <c r="P1372" s="113" t="s">
        <v>1240</v>
      </c>
    </row>
    <row r="1373" spans="1:16" ht="13" customHeight="1" x14ac:dyDescent="0.15">
      <c r="A1373" s="394">
        <v>1372</v>
      </c>
      <c r="B1373" s="395">
        <v>10</v>
      </c>
      <c r="C1373" s="395" t="s">
        <v>37</v>
      </c>
      <c r="D1373" s="113" t="s">
        <v>1349</v>
      </c>
      <c r="E1373" s="113" t="s">
        <v>1236</v>
      </c>
      <c r="F1373" s="75">
        <v>5.8E-4</v>
      </c>
      <c r="G1373" s="75">
        <v>4.1069799999999997E-2</v>
      </c>
      <c r="H1373" s="75">
        <v>-3.2365720059999998</v>
      </c>
      <c r="I1373" s="75">
        <v>-1.3864774120000001</v>
      </c>
      <c r="J1373" s="113" t="s">
        <v>1237</v>
      </c>
      <c r="K1373" s="113" t="s">
        <v>1238</v>
      </c>
      <c r="L1373" s="113" t="s">
        <v>116</v>
      </c>
      <c r="M1373" s="113" t="s">
        <v>117</v>
      </c>
      <c r="N1373" s="113" t="s">
        <v>1313</v>
      </c>
      <c r="O1373" s="44">
        <v>4</v>
      </c>
      <c r="P1373" s="113" t="s">
        <v>1241</v>
      </c>
    </row>
    <row r="1374" spans="1:16" ht="13" customHeight="1" x14ac:dyDescent="0.15">
      <c r="A1374" s="394">
        <v>1373</v>
      </c>
      <c r="B1374" s="395">
        <v>10</v>
      </c>
      <c r="C1374" s="395" t="s">
        <v>37</v>
      </c>
      <c r="D1374" s="113" t="s">
        <v>1349</v>
      </c>
      <c r="E1374" s="113" t="s">
        <v>1236</v>
      </c>
      <c r="F1374" s="75">
        <v>5.8E-4</v>
      </c>
      <c r="G1374" s="75">
        <v>5.1654800000000001E-2</v>
      </c>
      <c r="H1374" s="75">
        <v>-3.2365720059999998</v>
      </c>
      <c r="I1374" s="75">
        <v>-1.2868893159999999</v>
      </c>
      <c r="J1374" s="113" t="s">
        <v>1237</v>
      </c>
      <c r="K1374" s="113" t="s">
        <v>1238</v>
      </c>
      <c r="L1374" s="113" t="s">
        <v>116</v>
      </c>
      <c r="M1374" s="113" t="s">
        <v>117</v>
      </c>
      <c r="N1374" s="113" t="s">
        <v>1313</v>
      </c>
      <c r="O1374" s="44">
        <v>4</v>
      </c>
      <c r="P1374" s="113" t="s">
        <v>1242</v>
      </c>
    </row>
    <row r="1375" spans="1:16" ht="13" customHeight="1" x14ac:dyDescent="0.15">
      <c r="A1375" s="394">
        <v>1374</v>
      </c>
      <c r="B1375" s="395">
        <v>10</v>
      </c>
      <c r="C1375" s="395" t="s">
        <v>37</v>
      </c>
      <c r="D1375" s="113" t="s">
        <v>1349</v>
      </c>
      <c r="E1375" s="113" t="s">
        <v>7400</v>
      </c>
      <c r="F1375" s="73">
        <v>0.56001543876155702</v>
      </c>
      <c r="G1375" s="73">
        <v>2.6320855443441014</v>
      </c>
      <c r="H1375" s="75">
        <v>-0.25179999999999964</v>
      </c>
      <c r="I1375" s="75">
        <v>0.42030000000000028</v>
      </c>
      <c r="J1375" s="113" t="s">
        <v>1244</v>
      </c>
      <c r="K1375" s="113" t="s">
        <v>1275</v>
      </c>
      <c r="L1375" s="113" t="s">
        <v>223</v>
      </c>
      <c r="M1375" s="113" t="s">
        <v>224</v>
      </c>
      <c r="N1375" s="73" t="s">
        <v>9178</v>
      </c>
      <c r="O1375" s="44">
        <v>0</v>
      </c>
      <c r="P1375" s="113" t="s">
        <v>5336</v>
      </c>
    </row>
    <row r="1376" spans="1:16" ht="13" customHeight="1" x14ac:dyDescent="0.15">
      <c r="A1376" s="394">
        <v>1375</v>
      </c>
      <c r="B1376" s="395">
        <v>10</v>
      </c>
      <c r="C1376" s="395" t="s">
        <v>37</v>
      </c>
      <c r="D1376" s="113" t="s">
        <v>1349</v>
      </c>
      <c r="E1376" s="113" t="s">
        <v>7387</v>
      </c>
      <c r="F1376" s="73">
        <v>1.8638029723462011</v>
      </c>
      <c r="G1376" s="73">
        <v>12.170264024040543</v>
      </c>
      <c r="H1376" s="75">
        <v>0.27040000000000042</v>
      </c>
      <c r="I1376" s="75">
        <v>1.0853000000000006</v>
      </c>
      <c r="J1376" s="113" t="s">
        <v>1245</v>
      </c>
      <c r="K1376" s="113" t="s">
        <v>1275</v>
      </c>
      <c r="L1376" s="113" t="s">
        <v>223</v>
      </c>
      <c r="M1376" s="113" t="s">
        <v>224</v>
      </c>
      <c r="N1376" s="73" t="s">
        <v>9178</v>
      </c>
      <c r="O1376" s="44">
        <v>0</v>
      </c>
      <c r="P1376" s="113" t="s">
        <v>5336</v>
      </c>
    </row>
    <row r="1377" spans="1:16" ht="13" customHeight="1" x14ac:dyDescent="0.15">
      <c r="A1377" s="394">
        <v>1376</v>
      </c>
      <c r="B1377" s="395">
        <v>10</v>
      </c>
      <c r="C1377" s="395" t="s">
        <v>37</v>
      </c>
      <c r="D1377" s="113" t="s">
        <v>1349</v>
      </c>
      <c r="E1377" s="113" t="s">
        <v>1167</v>
      </c>
      <c r="F1377" s="75">
        <v>1.6400000000000001E-2</v>
      </c>
      <c r="G1377" s="75">
        <v>0.173594</v>
      </c>
      <c r="H1377" s="75">
        <v>-1.7851561520000001</v>
      </c>
      <c r="I1377" s="75">
        <v>-0.76046528999999996</v>
      </c>
      <c r="J1377" s="113" t="s">
        <v>1168</v>
      </c>
      <c r="K1377" s="113" t="s">
        <v>1238</v>
      </c>
      <c r="L1377" s="113" t="s">
        <v>225</v>
      </c>
      <c r="M1377" s="113" t="s">
        <v>226</v>
      </c>
      <c r="N1377" s="113" t="s">
        <v>1166</v>
      </c>
      <c r="O1377" s="44">
        <v>4</v>
      </c>
      <c r="P1377" s="113" t="s">
        <v>1169</v>
      </c>
    </row>
    <row r="1378" spans="1:16" ht="13" customHeight="1" x14ac:dyDescent="0.15">
      <c r="A1378" s="394">
        <v>1377</v>
      </c>
      <c r="B1378" s="395">
        <v>10</v>
      </c>
      <c r="C1378" s="395" t="s">
        <v>306</v>
      </c>
      <c r="D1378" s="113" t="s">
        <v>1349</v>
      </c>
      <c r="E1378" s="113" t="s">
        <v>1167</v>
      </c>
      <c r="F1378" s="75">
        <v>1.8700000000000001E-2</v>
      </c>
      <c r="G1378" s="75">
        <v>0.40270450000000002</v>
      </c>
      <c r="H1378" s="75">
        <v>-1.728158393</v>
      </c>
      <c r="I1378" s="75">
        <v>-0.39501351699999998</v>
      </c>
      <c r="J1378" s="113" t="s">
        <v>1168</v>
      </c>
      <c r="K1378" s="113" t="s">
        <v>1238</v>
      </c>
      <c r="L1378" s="113" t="s">
        <v>225</v>
      </c>
      <c r="M1378" s="113" t="s">
        <v>226</v>
      </c>
      <c r="N1378" s="113" t="s">
        <v>1166</v>
      </c>
      <c r="O1378" s="44">
        <v>4</v>
      </c>
      <c r="P1378" s="113" t="s">
        <v>1170</v>
      </c>
    </row>
    <row r="1379" spans="1:16" ht="13" customHeight="1" x14ac:dyDescent="0.15">
      <c r="A1379" s="394">
        <v>1378</v>
      </c>
      <c r="B1379" s="395">
        <v>10</v>
      </c>
      <c r="C1379" s="395" t="s">
        <v>306</v>
      </c>
      <c r="D1379" s="113" t="s">
        <v>1349</v>
      </c>
      <c r="E1379" s="113" t="s">
        <v>1167</v>
      </c>
      <c r="F1379" s="75">
        <v>1.9599999999999999E-2</v>
      </c>
      <c r="G1379" s="75">
        <v>0.79409399999999997</v>
      </c>
      <c r="H1379" s="75">
        <v>-1.707743929</v>
      </c>
      <c r="I1379" s="75">
        <v>-0.10012808500000001</v>
      </c>
      <c r="J1379" s="113" t="s">
        <v>1168</v>
      </c>
      <c r="K1379" s="113" t="s">
        <v>1238</v>
      </c>
      <c r="L1379" s="113" t="s">
        <v>225</v>
      </c>
      <c r="M1379" s="113" t="s">
        <v>226</v>
      </c>
      <c r="N1379" s="113" t="s">
        <v>1166</v>
      </c>
      <c r="O1379" s="44">
        <v>4</v>
      </c>
      <c r="P1379" s="113" t="s">
        <v>1171</v>
      </c>
    </row>
    <row r="1380" spans="1:16" ht="13" customHeight="1" x14ac:dyDescent="0.15">
      <c r="A1380" s="394">
        <v>1379</v>
      </c>
      <c r="B1380" s="395">
        <v>10</v>
      </c>
      <c r="C1380" s="395" t="s">
        <v>306</v>
      </c>
      <c r="D1380" s="113" t="s">
        <v>1349</v>
      </c>
      <c r="E1380" s="113" t="s">
        <v>1167</v>
      </c>
      <c r="F1380" s="75">
        <v>2.0199999999999999E-2</v>
      </c>
      <c r="G1380" s="75">
        <v>0.92899799999999999</v>
      </c>
      <c r="H1380" s="75">
        <v>-1.694648631</v>
      </c>
      <c r="I1380" s="75">
        <v>-3.1985221000000001E-2</v>
      </c>
      <c r="J1380" s="113" t="s">
        <v>1168</v>
      </c>
      <c r="K1380" s="113" t="s">
        <v>1238</v>
      </c>
      <c r="L1380" s="113" t="s">
        <v>225</v>
      </c>
      <c r="M1380" s="113" t="s">
        <v>226</v>
      </c>
      <c r="N1380" s="113" t="s">
        <v>1166</v>
      </c>
      <c r="O1380" s="44">
        <v>4</v>
      </c>
      <c r="P1380" s="113" t="s">
        <v>1306</v>
      </c>
    </row>
    <row r="1381" spans="1:16" ht="13" customHeight="1" x14ac:dyDescent="0.15">
      <c r="A1381" s="394">
        <v>1380</v>
      </c>
      <c r="B1381" s="395">
        <v>10</v>
      </c>
      <c r="C1381" s="395" t="s">
        <v>306</v>
      </c>
      <c r="D1381" s="113" t="s">
        <v>1349</v>
      </c>
      <c r="E1381" s="113" t="s">
        <v>7353</v>
      </c>
      <c r="F1381" s="73">
        <v>0.15000301904559479</v>
      </c>
      <c r="G1381" s="73">
        <v>0.20211567669607547</v>
      </c>
      <c r="H1381" s="75">
        <v>-0.82389999999999997</v>
      </c>
      <c r="I1381" s="75">
        <v>-0.69439999999999991</v>
      </c>
      <c r="J1381" s="113" t="s">
        <v>1211</v>
      </c>
      <c r="K1381" s="113" t="s">
        <v>1275</v>
      </c>
      <c r="L1381" s="113" t="s">
        <v>227</v>
      </c>
      <c r="M1381" s="113" t="s">
        <v>228</v>
      </c>
      <c r="N1381" s="73" t="s">
        <v>9383</v>
      </c>
      <c r="O1381" s="44">
        <v>0</v>
      </c>
      <c r="P1381" s="113" t="s">
        <v>5336</v>
      </c>
    </row>
    <row r="1382" spans="1:16" ht="13" customHeight="1" x14ac:dyDescent="0.15">
      <c r="A1382" s="394">
        <v>1381</v>
      </c>
      <c r="B1382" s="395">
        <v>10</v>
      </c>
      <c r="C1382" s="395" t="s">
        <v>306</v>
      </c>
      <c r="D1382" s="113" t="s">
        <v>1349</v>
      </c>
      <c r="E1382" s="113" t="s">
        <v>5015</v>
      </c>
      <c r="F1382" s="73">
        <v>6.587187112819283E-2</v>
      </c>
      <c r="G1382" s="73">
        <v>0.26345109014660339</v>
      </c>
      <c r="H1382" s="75">
        <v>-1.1813</v>
      </c>
      <c r="I1382" s="75">
        <v>-0.57930000000000004</v>
      </c>
      <c r="J1382" s="113" t="s">
        <v>1266</v>
      </c>
      <c r="K1382" s="113" t="s">
        <v>1224</v>
      </c>
      <c r="L1382" s="113" t="s">
        <v>229</v>
      </c>
      <c r="M1382" s="113" t="s">
        <v>230</v>
      </c>
      <c r="N1382" s="73" t="s">
        <v>9128</v>
      </c>
      <c r="O1382" s="44">
        <v>0</v>
      </c>
      <c r="P1382" s="113" t="s">
        <v>5336</v>
      </c>
    </row>
    <row r="1383" spans="1:16" ht="13" customHeight="1" x14ac:dyDescent="0.15">
      <c r="A1383" s="394">
        <v>1382</v>
      </c>
      <c r="B1383" s="395">
        <v>10</v>
      </c>
      <c r="C1383" s="395" t="s">
        <v>306</v>
      </c>
      <c r="D1383" s="113" t="s">
        <v>1349</v>
      </c>
      <c r="E1383" s="113" t="s">
        <v>7298</v>
      </c>
      <c r="F1383" s="73">
        <v>1.5381546403030346</v>
      </c>
      <c r="G1383" s="73">
        <v>31.038448191595396</v>
      </c>
      <c r="H1383" s="75">
        <v>0.18699999999999997</v>
      </c>
      <c r="I1383" s="75">
        <v>1.4919000000000002</v>
      </c>
      <c r="J1383" s="113" t="s">
        <v>1312</v>
      </c>
      <c r="K1383" s="113" t="s">
        <v>1275</v>
      </c>
      <c r="L1383" s="113" t="s">
        <v>327</v>
      </c>
      <c r="M1383" s="113" t="s">
        <v>328</v>
      </c>
      <c r="N1383" s="73" t="s">
        <v>8930</v>
      </c>
      <c r="O1383" s="44">
        <v>0</v>
      </c>
      <c r="P1383" s="113" t="s">
        <v>5336</v>
      </c>
    </row>
    <row r="1384" spans="1:16" ht="13" customHeight="1" x14ac:dyDescent="0.15">
      <c r="A1384" s="394">
        <v>1383</v>
      </c>
      <c r="B1384" s="395">
        <v>10</v>
      </c>
      <c r="C1384" s="395" t="s">
        <v>306</v>
      </c>
      <c r="D1384" s="113" t="s">
        <v>1349</v>
      </c>
      <c r="E1384" s="113" t="s">
        <v>7642</v>
      </c>
      <c r="F1384" s="73">
        <v>2.2003917096373986E-7</v>
      </c>
      <c r="G1384" s="73">
        <v>2.9908869650638251E-5</v>
      </c>
      <c r="H1384" s="75">
        <v>-6.6574999999999998</v>
      </c>
      <c r="I1384" s="75">
        <v>-4.5241999999999996</v>
      </c>
      <c r="J1384" s="113" t="s">
        <v>1193</v>
      </c>
      <c r="K1384" s="113" t="s">
        <v>1224</v>
      </c>
      <c r="L1384" s="113" t="s">
        <v>329</v>
      </c>
      <c r="M1384" s="113" t="s">
        <v>330</v>
      </c>
      <c r="N1384" s="73" t="s">
        <v>8640</v>
      </c>
      <c r="O1384" s="44">
        <v>0</v>
      </c>
      <c r="P1384" s="113" t="s">
        <v>1194</v>
      </c>
    </row>
    <row r="1385" spans="1:16" ht="13" customHeight="1" x14ac:dyDescent="0.15">
      <c r="A1385" s="394">
        <v>1384</v>
      </c>
      <c r="B1385" s="395">
        <v>10</v>
      </c>
      <c r="C1385" s="395" t="s">
        <v>306</v>
      </c>
      <c r="D1385" s="113" t="s">
        <v>1349</v>
      </c>
      <c r="E1385" s="113" t="s">
        <v>7406</v>
      </c>
      <c r="F1385" s="73">
        <v>2.4004905465538172E-6</v>
      </c>
      <c r="G1385" s="73">
        <v>6.5796076972934013E-4</v>
      </c>
      <c r="H1385" s="75">
        <v>-5.6196999999999999</v>
      </c>
      <c r="I1385" s="75">
        <v>-3.1818000000000004</v>
      </c>
      <c r="J1385" s="113" t="s">
        <v>1193</v>
      </c>
      <c r="K1385" s="113" t="s">
        <v>1224</v>
      </c>
      <c r="L1385" s="113" t="s">
        <v>329</v>
      </c>
      <c r="M1385" s="113" t="s">
        <v>330</v>
      </c>
      <c r="N1385" s="73" t="s">
        <v>8640</v>
      </c>
      <c r="O1385" s="44">
        <v>0</v>
      </c>
      <c r="P1385" s="113" t="s">
        <v>1194</v>
      </c>
    </row>
    <row r="1386" spans="1:16" ht="13" customHeight="1" x14ac:dyDescent="0.15">
      <c r="A1386" s="394">
        <v>1385</v>
      </c>
      <c r="B1386" s="395">
        <v>10</v>
      </c>
      <c r="C1386" s="395" t="s">
        <v>306</v>
      </c>
      <c r="D1386" s="113" t="s">
        <v>1349</v>
      </c>
      <c r="E1386" s="113" t="s">
        <v>7464</v>
      </c>
      <c r="F1386" s="73">
        <v>8.9351119860521983E-7</v>
      </c>
      <c r="G1386" s="73">
        <v>4.1514518004056894E-6</v>
      </c>
      <c r="H1386" s="75">
        <v>-6.0488999999999997</v>
      </c>
      <c r="I1386" s="75">
        <v>-5.3818000000000001</v>
      </c>
      <c r="J1386" s="113" t="s">
        <v>1152</v>
      </c>
      <c r="K1386" s="113" t="s">
        <v>1224</v>
      </c>
      <c r="L1386" s="113" t="s">
        <v>331</v>
      </c>
      <c r="M1386" s="113" t="s">
        <v>330</v>
      </c>
      <c r="N1386" s="73" t="s">
        <v>9030</v>
      </c>
      <c r="O1386" s="44">
        <v>0</v>
      </c>
      <c r="P1386" s="113" t="s">
        <v>1109</v>
      </c>
    </row>
    <row r="1387" spans="1:16" ht="13" customHeight="1" x14ac:dyDescent="0.15">
      <c r="A1387" s="394">
        <v>1386</v>
      </c>
      <c r="B1387" s="395">
        <v>10</v>
      </c>
      <c r="C1387" s="395" t="s">
        <v>306</v>
      </c>
      <c r="D1387" s="113" t="s">
        <v>1349</v>
      </c>
      <c r="E1387" s="113" t="s">
        <v>7041</v>
      </c>
      <c r="F1387" s="73">
        <v>8.9351119860521983E-7</v>
      </c>
      <c r="G1387" s="73">
        <v>1.2189895989248671E-5</v>
      </c>
      <c r="H1387" s="75">
        <v>-6.0488999999999997</v>
      </c>
      <c r="I1387" s="75">
        <v>-4.9139999999999997</v>
      </c>
      <c r="J1387" s="113" t="s">
        <v>1212</v>
      </c>
      <c r="K1387" s="113" t="s">
        <v>1224</v>
      </c>
      <c r="L1387" s="113" t="s">
        <v>332</v>
      </c>
      <c r="M1387" s="113" t="s">
        <v>333</v>
      </c>
      <c r="N1387" s="73" t="s">
        <v>7408</v>
      </c>
      <c r="O1387" s="44">
        <v>4</v>
      </c>
      <c r="P1387" s="113" t="s">
        <v>1213</v>
      </c>
    </row>
    <row r="1388" spans="1:16" ht="13" customHeight="1" x14ac:dyDescent="0.15">
      <c r="A1388" s="394">
        <v>1387</v>
      </c>
      <c r="B1388" s="395">
        <v>10</v>
      </c>
      <c r="C1388" s="395" t="s">
        <v>306</v>
      </c>
      <c r="D1388" s="113" t="s">
        <v>1349</v>
      </c>
      <c r="E1388" s="113" t="s">
        <v>7041</v>
      </c>
      <c r="F1388" s="73">
        <v>8.9351119860521983E-7</v>
      </c>
      <c r="G1388" s="73">
        <v>5.8076441752131265E-5</v>
      </c>
      <c r="H1388" s="75">
        <v>-6.0488999999999997</v>
      </c>
      <c r="I1388" s="75">
        <v>-4.2359999999999998</v>
      </c>
      <c r="J1388" s="113" t="s">
        <v>1282</v>
      </c>
      <c r="K1388" s="113" t="s">
        <v>1224</v>
      </c>
      <c r="L1388" s="113" t="s">
        <v>332</v>
      </c>
      <c r="M1388" s="113" t="s">
        <v>333</v>
      </c>
      <c r="N1388" s="73" t="s">
        <v>7408</v>
      </c>
      <c r="O1388" s="44">
        <v>4</v>
      </c>
      <c r="P1388" s="113" t="s">
        <v>1213</v>
      </c>
    </row>
    <row r="1389" spans="1:16" ht="13" customHeight="1" x14ac:dyDescent="0.15">
      <c r="A1389" s="394">
        <v>1388</v>
      </c>
      <c r="B1389" s="395">
        <v>10</v>
      </c>
      <c r="C1389" s="395" t="s">
        <v>306</v>
      </c>
      <c r="D1389" s="113" t="s">
        <v>1349</v>
      </c>
      <c r="E1389" s="113" t="s">
        <v>1283</v>
      </c>
      <c r="F1389" s="73">
        <v>8.9351119860521983E-7</v>
      </c>
      <c r="G1389" s="73">
        <v>1.6405897731995397E-5</v>
      </c>
      <c r="H1389" s="75">
        <v>-6.0488999999999997</v>
      </c>
      <c r="I1389" s="75">
        <v>-4.7850000000000001</v>
      </c>
      <c r="J1389" s="113" t="s">
        <v>1284</v>
      </c>
      <c r="K1389" s="113" t="s">
        <v>1224</v>
      </c>
      <c r="L1389" s="113" t="s">
        <v>332</v>
      </c>
      <c r="M1389" s="113" t="s">
        <v>333</v>
      </c>
      <c r="N1389" s="73" t="s">
        <v>7408</v>
      </c>
      <c r="O1389" s="44">
        <v>4</v>
      </c>
      <c r="P1389" s="113" t="s">
        <v>1369</v>
      </c>
    </row>
    <row r="1390" spans="1:16" ht="13" customHeight="1" x14ac:dyDescent="0.15">
      <c r="A1390" s="394">
        <v>1389</v>
      </c>
      <c r="B1390" s="395">
        <v>10</v>
      </c>
      <c r="C1390" s="395" t="s">
        <v>306</v>
      </c>
      <c r="D1390" s="113" t="s">
        <v>1349</v>
      </c>
      <c r="E1390" s="113" t="s">
        <v>1283</v>
      </c>
      <c r="F1390" s="73">
        <v>8.9351119860521983E-7</v>
      </c>
      <c r="G1390" s="73">
        <v>9.8855309465693998E-5</v>
      </c>
      <c r="H1390" s="75">
        <v>-6.0488999999999997</v>
      </c>
      <c r="I1390" s="75">
        <v>-4.0049999999999999</v>
      </c>
      <c r="J1390" s="113" t="s">
        <v>1284</v>
      </c>
      <c r="K1390" s="113" t="s">
        <v>1224</v>
      </c>
      <c r="L1390" s="113" t="s">
        <v>332</v>
      </c>
      <c r="M1390" s="113" t="s">
        <v>333</v>
      </c>
      <c r="N1390" s="73" t="s">
        <v>7408</v>
      </c>
      <c r="O1390" s="44">
        <v>4</v>
      </c>
      <c r="P1390" s="113" t="s">
        <v>5336</v>
      </c>
    </row>
    <row r="1391" spans="1:16" ht="13" customHeight="1" x14ac:dyDescent="0.15">
      <c r="A1391" s="394">
        <v>1390</v>
      </c>
      <c r="B1391" s="395">
        <v>10</v>
      </c>
      <c r="C1391" s="395" t="s">
        <v>306</v>
      </c>
      <c r="D1391" s="113" t="s">
        <v>1349</v>
      </c>
      <c r="E1391" s="113" t="s">
        <v>7436</v>
      </c>
      <c r="F1391" s="73">
        <v>0.01</v>
      </c>
      <c r="G1391" s="73">
        <v>3.4801663221500391E-2</v>
      </c>
      <c r="H1391" s="75">
        <v>-2</v>
      </c>
      <c r="I1391" s="75">
        <v>-1.4584000000000001</v>
      </c>
      <c r="J1391" s="113" t="s">
        <v>1244</v>
      </c>
      <c r="K1391" s="113" t="s">
        <v>1275</v>
      </c>
      <c r="L1391" s="113" t="s">
        <v>354</v>
      </c>
      <c r="M1391" s="113" t="s">
        <v>355</v>
      </c>
      <c r="N1391" s="73" t="s">
        <v>356</v>
      </c>
      <c r="O1391" s="44">
        <v>0</v>
      </c>
      <c r="P1391" s="113" t="s">
        <v>5336</v>
      </c>
    </row>
    <row r="1392" spans="1:16" ht="13" customHeight="1" x14ac:dyDescent="0.15">
      <c r="A1392" s="394">
        <v>1391</v>
      </c>
      <c r="B1392" s="395">
        <v>10</v>
      </c>
      <c r="C1392" s="395" t="s">
        <v>306</v>
      </c>
      <c r="D1392" s="113" t="s">
        <v>1349</v>
      </c>
      <c r="E1392" s="113" t="s">
        <v>1229</v>
      </c>
      <c r="F1392" s="73">
        <v>0.60394862937638016</v>
      </c>
      <c r="G1392" s="73">
        <v>1.5703628043335534</v>
      </c>
      <c r="H1392" s="75">
        <v>-0.21899999999999975</v>
      </c>
      <c r="I1392" s="75">
        <v>0.19600000000000026</v>
      </c>
      <c r="J1392" s="113" t="s">
        <v>1178</v>
      </c>
      <c r="K1392" s="113" t="s">
        <v>1275</v>
      </c>
      <c r="L1392" s="113" t="s">
        <v>241</v>
      </c>
      <c r="M1392" s="113" t="s">
        <v>242</v>
      </c>
      <c r="N1392" s="73" t="s">
        <v>6948</v>
      </c>
      <c r="O1392" s="44">
        <v>0</v>
      </c>
      <c r="P1392" s="113" t="s">
        <v>5336</v>
      </c>
    </row>
    <row r="1393" spans="1:16" ht="13" customHeight="1" x14ac:dyDescent="0.15">
      <c r="A1393" s="394">
        <v>1392</v>
      </c>
      <c r="B1393" s="395">
        <v>10</v>
      </c>
      <c r="C1393" s="395" t="s">
        <v>306</v>
      </c>
      <c r="D1393" s="113" t="s">
        <v>1349</v>
      </c>
      <c r="E1393" s="113" t="s">
        <v>1118</v>
      </c>
      <c r="F1393" s="73">
        <v>0.13212956341865753</v>
      </c>
      <c r="G1393" s="73">
        <v>0.58143343230844735</v>
      </c>
      <c r="H1393" s="75">
        <v>-0.879</v>
      </c>
      <c r="I1393" s="75">
        <v>-0.23549999999999985</v>
      </c>
      <c r="J1393" s="113" t="s">
        <v>1119</v>
      </c>
      <c r="K1393" s="113" t="s">
        <v>1275</v>
      </c>
      <c r="L1393" s="113" t="s">
        <v>241</v>
      </c>
      <c r="M1393" s="113" t="s">
        <v>243</v>
      </c>
      <c r="N1393" s="73" t="s">
        <v>136</v>
      </c>
      <c r="O1393" s="44">
        <v>0</v>
      </c>
      <c r="P1393" s="113" t="s">
        <v>5336</v>
      </c>
    </row>
    <row r="1394" spans="1:16" ht="13" customHeight="1" x14ac:dyDescent="0.15">
      <c r="A1394" s="394">
        <v>1393</v>
      </c>
      <c r="B1394" s="395">
        <v>10</v>
      </c>
      <c r="C1394" s="395" t="s">
        <v>306</v>
      </c>
      <c r="D1394" s="113" t="s">
        <v>1349</v>
      </c>
      <c r="E1394" s="113" t="s">
        <v>1175</v>
      </c>
      <c r="F1394" s="73">
        <v>2.9998531811907939E-2</v>
      </c>
      <c r="G1394" s="73">
        <v>0.84644744809770056</v>
      </c>
      <c r="H1394" s="75">
        <v>-1.5228999999999999</v>
      </c>
      <c r="I1394" s="75">
        <v>-7.2399999999999742E-2</v>
      </c>
      <c r="J1394" s="113" t="s">
        <v>1209</v>
      </c>
      <c r="K1394" s="113" t="s">
        <v>1275</v>
      </c>
      <c r="L1394" s="113" t="s">
        <v>137</v>
      </c>
      <c r="M1394" s="113" t="s">
        <v>138</v>
      </c>
      <c r="N1394" s="73" t="s">
        <v>8849</v>
      </c>
      <c r="O1394" s="44">
        <v>0</v>
      </c>
      <c r="P1394" s="113" t="s">
        <v>5336</v>
      </c>
    </row>
    <row r="1395" spans="1:16" ht="13" customHeight="1" x14ac:dyDescent="0.15">
      <c r="A1395" s="394">
        <v>1394</v>
      </c>
      <c r="B1395" s="395">
        <v>10</v>
      </c>
      <c r="C1395" s="395" t="s">
        <v>306</v>
      </c>
      <c r="D1395" s="113" t="s">
        <v>1349</v>
      </c>
      <c r="E1395" s="113" t="s">
        <v>1179</v>
      </c>
      <c r="F1395" s="73">
        <v>0.12618275345906713</v>
      </c>
      <c r="G1395" s="73">
        <v>0.31550046233746282</v>
      </c>
      <c r="H1395" s="75">
        <v>-0.8989999999999998</v>
      </c>
      <c r="I1395" s="75">
        <v>-0.50099999999999978</v>
      </c>
      <c r="J1395" s="113" t="s">
        <v>1183</v>
      </c>
      <c r="K1395" s="113" t="s">
        <v>1275</v>
      </c>
      <c r="L1395" s="113" t="s">
        <v>139</v>
      </c>
      <c r="M1395" s="113" t="s">
        <v>140</v>
      </c>
      <c r="N1395" s="73" t="s">
        <v>7350</v>
      </c>
      <c r="O1395" s="44">
        <v>0</v>
      </c>
      <c r="P1395" s="113" t="s">
        <v>5336</v>
      </c>
    </row>
    <row r="1396" spans="1:16" ht="13" customHeight="1" x14ac:dyDescent="0.15">
      <c r="A1396" s="394">
        <v>1395</v>
      </c>
      <c r="B1396" s="395">
        <v>10</v>
      </c>
      <c r="C1396" s="395" t="s">
        <v>306</v>
      </c>
      <c r="D1396" s="113" t="s">
        <v>1349</v>
      </c>
      <c r="E1396" s="113" t="s">
        <v>7484</v>
      </c>
      <c r="F1396" s="73">
        <v>1.2600854590882381E-2</v>
      </c>
      <c r="G1396" s="73">
        <v>1.2094836447839439E-2</v>
      </c>
      <c r="H1396" s="75">
        <v>-1.8996</v>
      </c>
      <c r="I1396" s="75">
        <v>-1.9174</v>
      </c>
      <c r="J1396" s="113" t="s">
        <v>1247</v>
      </c>
      <c r="K1396" s="113" t="s">
        <v>1275</v>
      </c>
      <c r="L1396" s="113" t="s">
        <v>139</v>
      </c>
      <c r="M1396" s="113" t="s">
        <v>141</v>
      </c>
      <c r="N1396" s="73" t="s">
        <v>8426</v>
      </c>
      <c r="O1396" s="44">
        <v>0</v>
      </c>
      <c r="P1396" s="113" t="s">
        <v>5336</v>
      </c>
    </row>
    <row r="1397" spans="1:16" ht="13" customHeight="1" x14ac:dyDescent="0.15">
      <c r="A1397" s="394">
        <v>1396</v>
      </c>
      <c r="B1397" s="395">
        <v>10</v>
      </c>
      <c r="C1397" s="395" t="s">
        <v>306</v>
      </c>
      <c r="D1397" s="113" t="s">
        <v>1349</v>
      </c>
      <c r="E1397" s="113" t="s">
        <v>7122</v>
      </c>
      <c r="F1397" s="73">
        <v>8.8003511168732278E-3</v>
      </c>
      <c r="G1397" s="73">
        <v>8.9784217090972673E-3</v>
      </c>
      <c r="H1397" s="75">
        <v>-2.0554999999999999</v>
      </c>
      <c r="I1397" s="75">
        <v>-2.0468000000000002</v>
      </c>
      <c r="J1397" s="113" t="s">
        <v>1247</v>
      </c>
      <c r="K1397" s="113" t="s">
        <v>1275</v>
      </c>
      <c r="L1397" s="113" t="s">
        <v>139</v>
      </c>
      <c r="M1397" s="113" t="s">
        <v>141</v>
      </c>
      <c r="N1397" s="73" t="s">
        <v>8426</v>
      </c>
      <c r="O1397" s="44">
        <v>0</v>
      </c>
      <c r="P1397" s="113" t="s">
        <v>5336</v>
      </c>
    </row>
    <row r="1398" spans="1:16" ht="13" customHeight="1" x14ac:dyDescent="0.15">
      <c r="A1398" s="394">
        <v>1397</v>
      </c>
      <c r="B1398" s="395">
        <v>10</v>
      </c>
      <c r="C1398" s="395" t="s">
        <v>306</v>
      </c>
      <c r="D1398" s="113" t="s">
        <v>1349</v>
      </c>
      <c r="E1398" s="113" t="s">
        <v>7352</v>
      </c>
      <c r="F1398" s="73">
        <v>1.0495424286523223E-2</v>
      </c>
      <c r="G1398" s="73">
        <v>1.5900105282148653E-2</v>
      </c>
      <c r="H1398" s="75">
        <v>-1.9789999999999999</v>
      </c>
      <c r="I1398" s="75">
        <v>-1.7985999999999998</v>
      </c>
      <c r="J1398" s="113" t="s">
        <v>1211</v>
      </c>
      <c r="K1398" s="113" t="s">
        <v>1275</v>
      </c>
      <c r="L1398" s="113" t="s">
        <v>139</v>
      </c>
      <c r="M1398" s="113" t="s">
        <v>141</v>
      </c>
      <c r="N1398" s="73" t="s">
        <v>8426</v>
      </c>
      <c r="O1398" s="44">
        <v>0</v>
      </c>
      <c r="P1398" s="113" t="s">
        <v>5336</v>
      </c>
    </row>
    <row r="1399" spans="1:16" ht="13" customHeight="1" x14ac:dyDescent="0.15">
      <c r="A1399" s="394">
        <v>1398</v>
      </c>
      <c r="B1399" s="395">
        <v>10</v>
      </c>
      <c r="C1399" s="395" t="s">
        <v>306</v>
      </c>
      <c r="D1399" s="113" t="s">
        <v>1349</v>
      </c>
      <c r="E1399" s="113" t="s">
        <v>7297</v>
      </c>
      <c r="F1399" s="73">
        <v>0.1843316879505755</v>
      </c>
      <c r="G1399" s="73">
        <v>3.9774066910502834</v>
      </c>
      <c r="H1399" s="75">
        <v>-0.73439999999999994</v>
      </c>
      <c r="I1399" s="75">
        <v>0.59960000000000024</v>
      </c>
      <c r="J1399" s="113" t="s">
        <v>1312</v>
      </c>
      <c r="K1399" s="113" t="s">
        <v>1275</v>
      </c>
      <c r="L1399" s="113" t="s">
        <v>139</v>
      </c>
      <c r="M1399" s="113" t="s">
        <v>141</v>
      </c>
      <c r="N1399" s="73" t="s">
        <v>8426</v>
      </c>
      <c r="O1399" s="44">
        <v>0</v>
      </c>
      <c r="P1399" s="113" t="s">
        <v>5336</v>
      </c>
    </row>
    <row r="1400" spans="1:16" ht="13" customHeight="1" x14ac:dyDescent="0.15">
      <c r="A1400" s="394">
        <v>1399</v>
      </c>
      <c r="B1400" s="395">
        <v>10</v>
      </c>
      <c r="C1400" s="395" t="s">
        <v>306</v>
      </c>
      <c r="D1400" s="113" t="s">
        <v>1349</v>
      </c>
      <c r="E1400" s="113" t="s">
        <v>5675</v>
      </c>
      <c r="F1400" s="73">
        <v>6.3255748635258346E-3</v>
      </c>
      <c r="G1400" s="73">
        <v>3.9810717055349727E-2</v>
      </c>
      <c r="H1400" s="75">
        <v>-2.1989000000000001</v>
      </c>
      <c r="I1400" s="75">
        <v>-1.4</v>
      </c>
      <c r="J1400" s="113" t="s">
        <v>1185</v>
      </c>
      <c r="N1400" s="73" t="s">
        <v>8722</v>
      </c>
      <c r="O1400" s="44">
        <v>0</v>
      </c>
      <c r="P1400" s="113" t="s">
        <v>5336</v>
      </c>
    </row>
    <row r="1401" spans="1:16" ht="13" customHeight="1" x14ac:dyDescent="0.15">
      <c r="A1401" s="394">
        <v>1400</v>
      </c>
      <c r="B1401" s="395">
        <v>6</v>
      </c>
      <c r="C1401" s="395" t="s">
        <v>306</v>
      </c>
      <c r="D1401" s="113" t="s">
        <v>1057</v>
      </c>
      <c r="E1401" s="113" t="s">
        <v>1150</v>
      </c>
      <c r="F1401" s="75">
        <v>5303.7339769999999</v>
      </c>
      <c r="G1401" s="75">
        <v>1569.7566409999999</v>
      </c>
      <c r="H1401" s="75">
        <v>3.724581733</v>
      </c>
      <c r="I1401" s="75">
        <v>3.1958323289999999</v>
      </c>
      <c r="J1401" s="113" t="s">
        <v>1151</v>
      </c>
      <c r="K1401" s="113" t="s">
        <v>6215</v>
      </c>
      <c r="L1401" s="113" t="s">
        <v>142</v>
      </c>
      <c r="M1401" s="113" t="s">
        <v>143</v>
      </c>
      <c r="N1401" s="113" t="s">
        <v>5522</v>
      </c>
      <c r="O1401" s="44">
        <v>0</v>
      </c>
      <c r="P1401" s="113" t="s">
        <v>1050</v>
      </c>
    </row>
    <row r="1402" spans="1:16" ht="13" customHeight="1" x14ac:dyDescent="0.15">
      <c r="A1402" s="394">
        <v>1401</v>
      </c>
      <c r="B1402" s="395">
        <v>6</v>
      </c>
      <c r="C1402" s="395" t="s">
        <v>306</v>
      </c>
      <c r="D1402" s="113" t="s">
        <v>1057</v>
      </c>
      <c r="E1402" s="113" t="s">
        <v>9632</v>
      </c>
      <c r="F1402" s="75">
        <v>12946.63573</v>
      </c>
      <c r="G1402" s="75">
        <v>4825.9860790000002</v>
      </c>
      <c r="H1402" s="75">
        <v>4.1121569290000002</v>
      </c>
      <c r="I1402" s="75">
        <v>3.6835860650000001</v>
      </c>
      <c r="J1402" s="113" t="s">
        <v>1067</v>
      </c>
      <c r="K1402" s="113" t="s">
        <v>6215</v>
      </c>
      <c r="L1402" s="113" t="s">
        <v>144</v>
      </c>
      <c r="M1402" s="113" t="s">
        <v>10469</v>
      </c>
      <c r="N1402" s="113" t="s">
        <v>9199</v>
      </c>
      <c r="O1402" s="44">
        <v>2</v>
      </c>
      <c r="P1402" s="113" t="s">
        <v>1064</v>
      </c>
    </row>
    <row r="1403" spans="1:16" ht="13" customHeight="1" x14ac:dyDescent="0.15">
      <c r="A1403" s="394">
        <v>1402</v>
      </c>
      <c r="B1403" s="395">
        <v>6</v>
      </c>
      <c r="C1403" s="395" t="s">
        <v>306</v>
      </c>
      <c r="D1403" s="113" t="s">
        <v>1057</v>
      </c>
      <c r="E1403" s="113" t="s">
        <v>9632</v>
      </c>
      <c r="F1403" s="75">
        <v>27946.768059999999</v>
      </c>
      <c r="G1403" s="75">
        <v>10551.3308</v>
      </c>
      <c r="H1403" s="75">
        <v>4.4463315909999999</v>
      </c>
      <c r="I1403" s="75">
        <v>4.0233072390000002</v>
      </c>
      <c r="J1403" s="113" t="s">
        <v>1067</v>
      </c>
      <c r="K1403" s="113" t="s">
        <v>6215</v>
      </c>
      <c r="L1403" s="113" t="s">
        <v>144</v>
      </c>
      <c r="M1403" s="113" t="s">
        <v>10469</v>
      </c>
      <c r="N1403" s="113" t="s">
        <v>9199</v>
      </c>
      <c r="O1403" s="44">
        <v>2</v>
      </c>
      <c r="P1403" s="113" t="s">
        <v>1064</v>
      </c>
    </row>
    <row r="1404" spans="1:16" ht="13" customHeight="1" x14ac:dyDescent="0.15">
      <c r="A1404" s="394">
        <v>1403</v>
      </c>
      <c r="B1404" s="395">
        <v>6</v>
      </c>
      <c r="C1404" s="395" t="s">
        <v>306</v>
      </c>
      <c r="D1404" s="113" t="s">
        <v>1057</v>
      </c>
      <c r="E1404" s="113" t="s">
        <v>9628</v>
      </c>
      <c r="F1404" s="75">
        <v>5625</v>
      </c>
      <c r="G1404" s="75">
        <v>2000</v>
      </c>
      <c r="H1404" s="75">
        <v>3.7501225269999998</v>
      </c>
      <c r="I1404" s="75">
        <v>3.301029996</v>
      </c>
      <c r="J1404" s="113" t="s">
        <v>1161</v>
      </c>
      <c r="K1404" s="113" t="s">
        <v>6215</v>
      </c>
      <c r="L1404" s="113" t="s">
        <v>144</v>
      </c>
      <c r="M1404" s="113" t="s">
        <v>10469</v>
      </c>
      <c r="N1404" s="113" t="s">
        <v>253</v>
      </c>
      <c r="O1404" s="44">
        <v>6</v>
      </c>
      <c r="P1404" s="113" t="s">
        <v>1064</v>
      </c>
    </row>
    <row r="1405" spans="1:16" ht="13" customHeight="1" x14ac:dyDescent="0.15">
      <c r="A1405" s="394">
        <v>1404</v>
      </c>
      <c r="B1405" s="395">
        <v>6</v>
      </c>
      <c r="C1405" s="395" t="s">
        <v>306</v>
      </c>
      <c r="D1405" s="113" t="s">
        <v>1057</v>
      </c>
      <c r="E1405" s="113" t="s">
        <v>9628</v>
      </c>
      <c r="F1405" s="75">
        <v>12608.69565</v>
      </c>
      <c r="G1405" s="75">
        <v>6260.869565</v>
      </c>
      <c r="H1405" s="75">
        <v>4.1006701620000001</v>
      </c>
      <c r="I1405" s="75">
        <v>3.7966346560000002</v>
      </c>
      <c r="J1405" s="113" t="s">
        <v>1161</v>
      </c>
      <c r="K1405" s="113" t="s">
        <v>6215</v>
      </c>
      <c r="L1405" s="113" t="s">
        <v>144</v>
      </c>
      <c r="M1405" s="113" t="s">
        <v>10469</v>
      </c>
      <c r="N1405" s="113" t="s">
        <v>9199</v>
      </c>
      <c r="O1405" s="44">
        <v>6</v>
      </c>
      <c r="P1405" s="113" t="s">
        <v>1064</v>
      </c>
    </row>
    <row r="1406" spans="1:16" ht="13" customHeight="1" x14ac:dyDescent="0.15">
      <c r="A1406" s="394">
        <v>1405</v>
      </c>
      <c r="B1406" s="395">
        <v>6</v>
      </c>
      <c r="C1406" s="395" t="s">
        <v>306</v>
      </c>
      <c r="D1406" s="113" t="s">
        <v>1057</v>
      </c>
      <c r="E1406" s="113" t="s">
        <v>9628</v>
      </c>
      <c r="F1406" s="75">
        <v>16904.962149999999</v>
      </c>
      <c r="G1406" s="75">
        <v>4962.1530700000003</v>
      </c>
      <c r="H1406" s="75">
        <v>4.2280142029999999</v>
      </c>
      <c r="I1406" s="75">
        <v>3.6956701569999999</v>
      </c>
      <c r="J1406" s="113" t="s">
        <v>1067</v>
      </c>
      <c r="K1406" s="113" t="s">
        <v>6215</v>
      </c>
      <c r="L1406" s="113" t="s">
        <v>144</v>
      </c>
      <c r="M1406" s="113" t="s">
        <v>10469</v>
      </c>
      <c r="N1406" s="113" t="s">
        <v>9199</v>
      </c>
      <c r="O1406" s="44">
        <v>6</v>
      </c>
      <c r="P1406" s="113" t="s">
        <v>1064</v>
      </c>
    </row>
    <row r="1407" spans="1:16" ht="13" customHeight="1" x14ac:dyDescent="0.15">
      <c r="A1407" s="394">
        <v>1406</v>
      </c>
      <c r="B1407" s="395">
        <v>6</v>
      </c>
      <c r="C1407" s="395" t="s">
        <v>306</v>
      </c>
      <c r="D1407" s="113" t="s">
        <v>1057</v>
      </c>
      <c r="E1407" s="113" t="s">
        <v>9628</v>
      </c>
      <c r="F1407" s="75">
        <v>20529.411759999999</v>
      </c>
      <c r="G1407" s="75">
        <v>5745.0980390000004</v>
      </c>
      <c r="H1407" s="75">
        <v>4.3123765049999996</v>
      </c>
      <c r="I1407" s="75">
        <v>3.759297444</v>
      </c>
      <c r="J1407" s="113" t="s">
        <v>1161</v>
      </c>
      <c r="K1407" s="113" t="s">
        <v>6215</v>
      </c>
      <c r="L1407" s="113" t="s">
        <v>144</v>
      </c>
      <c r="M1407" s="113" t="s">
        <v>10469</v>
      </c>
      <c r="N1407" s="113" t="s">
        <v>9199</v>
      </c>
      <c r="O1407" s="44">
        <v>6</v>
      </c>
      <c r="P1407" s="113" t="s">
        <v>1064</v>
      </c>
    </row>
    <row r="1408" spans="1:16" ht="13" customHeight="1" x14ac:dyDescent="0.15">
      <c r="A1408" s="394">
        <v>1407</v>
      </c>
      <c r="B1408" s="395">
        <v>6</v>
      </c>
      <c r="C1408" s="395" t="s">
        <v>306</v>
      </c>
      <c r="D1408" s="113" t="s">
        <v>1057</v>
      </c>
      <c r="E1408" s="113" t="s">
        <v>9628</v>
      </c>
      <c r="F1408" s="75">
        <v>25021.64502</v>
      </c>
      <c r="G1408" s="75">
        <v>7878.7878790000004</v>
      </c>
      <c r="H1408" s="75">
        <v>4.3983158580000001</v>
      </c>
      <c r="I1408" s="75">
        <v>3.8964594080000001</v>
      </c>
      <c r="J1408" s="113" t="s">
        <v>1067</v>
      </c>
      <c r="K1408" s="113" t="s">
        <v>6215</v>
      </c>
      <c r="L1408" s="113" t="s">
        <v>144</v>
      </c>
      <c r="M1408" s="113" t="s">
        <v>10469</v>
      </c>
      <c r="N1408" s="113" t="s">
        <v>9199</v>
      </c>
      <c r="O1408" s="44">
        <v>6</v>
      </c>
      <c r="P1408" s="113" t="s">
        <v>1064</v>
      </c>
    </row>
    <row r="1409" spans="1:16" ht="13" customHeight="1" x14ac:dyDescent="0.15">
      <c r="A1409" s="394">
        <v>1408</v>
      </c>
      <c r="B1409" s="395">
        <v>6</v>
      </c>
      <c r="C1409" s="395" t="s">
        <v>306</v>
      </c>
      <c r="D1409" s="113" t="s">
        <v>1057</v>
      </c>
      <c r="E1409" s="113" t="s">
        <v>9628</v>
      </c>
      <c r="F1409" s="75">
        <v>32857.14286</v>
      </c>
      <c r="G1409" s="75">
        <v>8412.6984130000001</v>
      </c>
      <c r="H1409" s="75">
        <v>4.5166297960000001</v>
      </c>
      <c r="I1409" s="75">
        <v>3.9249353199999999</v>
      </c>
      <c r="J1409" s="113" t="s">
        <v>1161</v>
      </c>
      <c r="K1409" s="113" t="s">
        <v>6215</v>
      </c>
      <c r="L1409" s="113" t="s">
        <v>144</v>
      </c>
      <c r="M1409" s="113" t="s">
        <v>10469</v>
      </c>
      <c r="N1409" s="113" t="s">
        <v>9199</v>
      </c>
      <c r="O1409" s="44">
        <v>6</v>
      </c>
      <c r="P1409" s="113" t="s">
        <v>1064</v>
      </c>
    </row>
    <row r="1410" spans="1:16" ht="13" customHeight="1" x14ac:dyDescent="0.15">
      <c r="A1410" s="394">
        <v>1409</v>
      </c>
      <c r="B1410" s="395">
        <v>6</v>
      </c>
      <c r="C1410" s="395">
        <v>7</v>
      </c>
      <c r="D1410" s="113" t="s">
        <v>1057</v>
      </c>
      <c r="E1410" s="113" t="s">
        <v>1131</v>
      </c>
      <c r="F1410" s="75">
        <v>25534.883720000002</v>
      </c>
      <c r="G1410" s="75">
        <v>962.79069800000002</v>
      </c>
      <c r="H1410" s="75">
        <v>4.4071338850000004</v>
      </c>
      <c r="I1410" s="75">
        <v>2.9835318860000002</v>
      </c>
      <c r="J1410" s="113" t="s">
        <v>1148</v>
      </c>
      <c r="K1410" s="113" t="s">
        <v>6215</v>
      </c>
      <c r="L1410" s="113" t="s">
        <v>1073</v>
      </c>
      <c r="M1410" s="113" t="s">
        <v>254</v>
      </c>
      <c r="N1410" s="113" t="s">
        <v>8956</v>
      </c>
      <c r="O1410" s="44">
        <v>0</v>
      </c>
      <c r="P1410" s="113" t="s">
        <v>1149</v>
      </c>
    </row>
    <row r="1411" spans="1:16" ht="13" customHeight="1" x14ac:dyDescent="0.15">
      <c r="A1411" s="394">
        <v>1410</v>
      </c>
      <c r="B1411" s="395">
        <v>6</v>
      </c>
      <c r="C1411" s="395">
        <v>7</v>
      </c>
      <c r="D1411" s="113" t="s">
        <v>1057</v>
      </c>
      <c r="E1411" s="113" t="s">
        <v>9378</v>
      </c>
      <c r="F1411" s="75">
        <v>49360.076410000001</v>
      </c>
      <c r="G1411" s="75">
        <v>3113.6580709999998</v>
      </c>
      <c r="H1411" s="75">
        <v>4.6933758230000002</v>
      </c>
      <c r="I1411" s="75">
        <v>3.4932709179999999</v>
      </c>
      <c r="J1411" s="113" t="s">
        <v>1023</v>
      </c>
      <c r="K1411" s="113" t="s">
        <v>6215</v>
      </c>
      <c r="L1411" s="113" t="s">
        <v>1073</v>
      </c>
      <c r="M1411" s="113" t="s">
        <v>1074</v>
      </c>
      <c r="N1411" s="113" t="s">
        <v>9785</v>
      </c>
      <c r="O1411" s="44">
        <v>21</v>
      </c>
      <c r="P1411" s="113" t="s">
        <v>1064</v>
      </c>
    </row>
    <row r="1412" spans="1:16" ht="13" customHeight="1" x14ac:dyDescent="0.15">
      <c r="A1412" s="394">
        <v>1411</v>
      </c>
      <c r="B1412" s="395">
        <v>6</v>
      </c>
      <c r="C1412" s="395">
        <v>7</v>
      </c>
      <c r="D1412" s="113" t="s">
        <v>1057</v>
      </c>
      <c r="E1412" s="113" t="s">
        <v>9378</v>
      </c>
      <c r="F1412" s="75">
        <v>104807.3524</v>
      </c>
      <c r="G1412" s="75">
        <v>6504.0650409999998</v>
      </c>
      <c r="H1412" s="75">
        <v>5.0203917499999999</v>
      </c>
      <c r="I1412" s="75">
        <v>3.8131848759999998</v>
      </c>
      <c r="J1412" s="113" t="s">
        <v>1023</v>
      </c>
      <c r="K1412" s="113" t="s">
        <v>6215</v>
      </c>
      <c r="L1412" s="113" t="s">
        <v>1073</v>
      </c>
      <c r="M1412" s="113" t="s">
        <v>1074</v>
      </c>
      <c r="N1412" s="113" t="s">
        <v>9785</v>
      </c>
      <c r="O1412" s="44">
        <v>21</v>
      </c>
      <c r="P1412" s="113" t="s">
        <v>1064</v>
      </c>
    </row>
    <row r="1413" spans="1:16" ht="13" customHeight="1" x14ac:dyDescent="0.15">
      <c r="A1413" s="394">
        <v>1412</v>
      </c>
      <c r="B1413" s="395">
        <v>6</v>
      </c>
      <c r="C1413" s="395">
        <v>7</v>
      </c>
      <c r="D1413" s="113" t="s">
        <v>1057</v>
      </c>
      <c r="E1413" s="113" t="s">
        <v>9378</v>
      </c>
      <c r="F1413" s="75">
        <v>124839.89019999999</v>
      </c>
      <c r="G1413" s="75">
        <v>8325.7090580000004</v>
      </c>
      <c r="H1413" s="75">
        <v>5.0963533779999999</v>
      </c>
      <c r="I1413" s="75">
        <v>3.9204212300000001</v>
      </c>
      <c r="J1413" s="113" t="s">
        <v>1023</v>
      </c>
      <c r="K1413" s="113" t="s">
        <v>6215</v>
      </c>
      <c r="L1413" s="113" t="s">
        <v>1073</v>
      </c>
      <c r="M1413" s="113" t="s">
        <v>1074</v>
      </c>
      <c r="N1413" s="113" t="s">
        <v>9785</v>
      </c>
      <c r="O1413" s="44">
        <v>21</v>
      </c>
      <c r="P1413" s="113" t="s">
        <v>1064</v>
      </c>
    </row>
    <row r="1414" spans="1:16" ht="13" customHeight="1" x14ac:dyDescent="0.15">
      <c r="A1414" s="394">
        <v>1413</v>
      </c>
      <c r="B1414" s="395">
        <v>6</v>
      </c>
      <c r="C1414" s="395">
        <v>7</v>
      </c>
      <c r="D1414" s="113" t="s">
        <v>1057</v>
      </c>
      <c r="E1414" s="113" t="s">
        <v>9378</v>
      </c>
      <c r="F1414" s="75">
        <v>276114.28570000001</v>
      </c>
      <c r="G1414" s="75">
        <v>4948.5714289999996</v>
      </c>
      <c r="H1414" s="75">
        <v>5.4410888770000003</v>
      </c>
      <c r="I1414" s="75">
        <v>3.6944798429999999</v>
      </c>
      <c r="J1414" s="113" t="s">
        <v>1124</v>
      </c>
      <c r="K1414" s="113" t="s">
        <v>6215</v>
      </c>
      <c r="L1414" s="113" t="s">
        <v>1073</v>
      </c>
      <c r="M1414" s="113" t="s">
        <v>1074</v>
      </c>
      <c r="N1414" s="113" t="s">
        <v>9785</v>
      </c>
      <c r="O1414" s="44">
        <v>21</v>
      </c>
      <c r="P1414" s="113" t="s">
        <v>1101</v>
      </c>
    </row>
    <row r="1415" spans="1:16" ht="13" customHeight="1" x14ac:dyDescent="0.15">
      <c r="A1415" s="394">
        <v>1414</v>
      </c>
      <c r="B1415" s="395">
        <v>6</v>
      </c>
      <c r="C1415" s="395">
        <v>7</v>
      </c>
      <c r="D1415" s="113" t="s">
        <v>1057</v>
      </c>
      <c r="E1415" s="113" t="s">
        <v>9378</v>
      </c>
      <c r="F1415" s="75">
        <v>310677.96610000002</v>
      </c>
      <c r="G1415" s="75">
        <v>6898.305085</v>
      </c>
      <c r="H1415" s="75">
        <v>5.492310453</v>
      </c>
      <c r="I1415" s="75">
        <v>3.8387423979999999</v>
      </c>
      <c r="J1415" s="113" t="s">
        <v>1124</v>
      </c>
      <c r="K1415" s="113" t="s">
        <v>6215</v>
      </c>
      <c r="L1415" s="113" t="s">
        <v>1073</v>
      </c>
      <c r="M1415" s="113" t="s">
        <v>1074</v>
      </c>
      <c r="N1415" s="113" t="s">
        <v>9785</v>
      </c>
      <c r="O1415" s="44">
        <v>21</v>
      </c>
      <c r="P1415" s="113" t="s">
        <v>1101</v>
      </c>
    </row>
    <row r="1416" spans="1:16" ht="13" customHeight="1" x14ac:dyDescent="0.15">
      <c r="A1416" s="394">
        <v>1415</v>
      </c>
      <c r="B1416" s="395">
        <v>6</v>
      </c>
      <c r="C1416" s="395">
        <v>7</v>
      </c>
      <c r="D1416" s="113" t="s">
        <v>1057</v>
      </c>
      <c r="E1416" s="113" t="s">
        <v>9378</v>
      </c>
      <c r="F1416" s="75">
        <v>314146.34149999998</v>
      </c>
      <c r="G1416" s="75">
        <v>9195.1219509999992</v>
      </c>
      <c r="H1416" s="75">
        <v>5.4971320060000002</v>
      </c>
      <c r="I1416" s="75">
        <v>3.9635574930000002</v>
      </c>
      <c r="J1416" s="113" t="s">
        <v>995</v>
      </c>
      <c r="K1416" s="113" t="s">
        <v>6215</v>
      </c>
      <c r="L1416" s="113" t="s">
        <v>1073</v>
      </c>
      <c r="M1416" s="113" t="s">
        <v>1074</v>
      </c>
      <c r="N1416" s="113" t="s">
        <v>9785</v>
      </c>
      <c r="O1416" s="44">
        <v>21</v>
      </c>
      <c r="P1416" s="113" t="s">
        <v>1101</v>
      </c>
    </row>
    <row r="1417" spans="1:16" ht="13" customHeight="1" x14ac:dyDescent="0.15">
      <c r="A1417" s="394">
        <v>1416</v>
      </c>
      <c r="B1417" s="395">
        <v>6</v>
      </c>
      <c r="C1417" s="395">
        <v>7</v>
      </c>
      <c r="D1417" s="113" t="s">
        <v>1057</v>
      </c>
      <c r="E1417" s="113" t="s">
        <v>9378</v>
      </c>
      <c r="F1417" s="75">
        <v>347428.57140000002</v>
      </c>
      <c r="G1417" s="75">
        <v>6380.9523810000001</v>
      </c>
      <c r="H1417" s="75">
        <v>5.5408655309999997</v>
      </c>
      <c r="I1417" s="75">
        <v>3.804885504</v>
      </c>
      <c r="J1417" s="113" t="s">
        <v>1124</v>
      </c>
      <c r="K1417" s="113" t="s">
        <v>6215</v>
      </c>
      <c r="L1417" s="113" t="s">
        <v>1073</v>
      </c>
      <c r="M1417" s="113" t="s">
        <v>1074</v>
      </c>
      <c r="N1417" s="113" t="s">
        <v>9785</v>
      </c>
      <c r="O1417" s="44">
        <v>21</v>
      </c>
      <c r="P1417" s="113" t="s">
        <v>1101</v>
      </c>
    </row>
    <row r="1418" spans="1:16" ht="13" customHeight="1" x14ac:dyDescent="0.15">
      <c r="A1418" s="394">
        <v>1417</v>
      </c>
      <c r="B1418" s="395">
        <v>6</v>
      </c>
      <c r="C1418" s="395">
        <v>7</v>
      </c>
      <c r="D1418" s="113" t="s">
        <v>1057</v>
      </c>
      <c r="E1418" s="113" t="s">
        <v>9378</v>
      </c>
      <c r="F1418" s="75">
        <v>388888.88890000002</v>
      </c>
      <c r="G1418" s="75">
        <v>10892.01878</v>
      </c>
      <c r="H1418" s="75">
        <v>5.5898255350000001</v>
      </c>
      <c r="I1418" s="75">
        <v>4.0371083810000004</v>
      </c>
      <c r="J1418" s="113" t="s">
        <v>995</v>
      </c>
      <c r="K1418" s="113" t="s">
        <v>6215</v>
      </c>
      <c r="L1418" s="113" t="s">
        <v>1073</v>
      </c>
      <c r="M1418" s="113" t="s">
        <v>1074</v>
      </c>
      <c r="N1418" s="113" t="s">
        <v>9785</v>
      </c>
      <c r="O1418" s="44">
        <v>21</v>
      </c>
      <c r="P1418" s="113" t="s">
        <v>1101</v>
      </c>
    </row>
    <row r="1419" spans="1:16" ht="13" customHeight="1" x14ac:dyDescent="0.15">
      <c r="A1419" s="394">
        <v>1418</v>
      </c>
      <c r="B1419" s="395">
        <v>6</v>
      </c>
      <c r="C1419" s="395">
        <v>7</v>
      </c>
      <c r="D1419" s="113" t="s">
        <v>1057</v>
      </c>
      <c r="E1419" s="113" t="s">
        <v>9378</v>
      </c>
      <c r="F1419" s="75">
        <v>434834.12319999997</v>
      </c>
      <c r="G1419" s="75">
        <v>14786.729859999999</v>
      </c>
      <c r="H1419" s="75">
        <v>5.6383236180000003</v>
      </c>
      <c r="I1419" s="75">
        <v>4.1698721389999998</v>
      </c>
      <c r="J1419" s="113" t="s">
        <v>995</v>
      </c>
      <c r="K1419" s="113" t="s">
        <v>6215</v>
      </c>
      <c r="L1419" s="113" t="s">
        <v>1073</v>
      </c>
      <c r="M1419" s="113" t="s">
        <v>1074</v>
      </c>
      <c r="N1419" s="113" t="s">
        <v>9785</v>
      </c>
      <c r="O1419" s="44">
        <v>21</v>
      </c>
      <c r="P1419" s="113" t="s">
        <v>1101</v>
      </c>
    </row>
    <row r="1420" spans="1:16" ht="13" customHeight="1" x14ac:dyDescent="0.15">
      <c r="A1420" s="394">
        <v>1419</v>
      </c>
      <c r="B1420" s="395">
        <v>6</v>
      </c>
      <c r="C1420" s="395">
        <v>7</v>
      </c>
      <c r="D1420" s="113" t="s">
        <v>1057</v>
      </c>
      <c r="E1420" s="113" t="s">
        <v>9378</v>
      </c>
      <c r="F1420" s="75">
        <v>454777.07010000001</v>
      </c>
      <c r="G1420" s="75">
        <v>11681.52866</v>
      </c>
      <c r="H1420" s="75">
        <v>5.6577985589999997</v>
      </c>
      <c r="I1420" s="75">
        <v>4.067499679</v>
      </c>
      <c r="J1420" s="113" t="s">
        <v>996</v>
      </c>
      <c r="K1420" s="113" t="s">
        <v>6215</v>
      </c>
      <c r="L1420" s="113" t="s">
        <v>1073</v>
      </c>
      <c r="M1420" s="113" t="s">
        <v>1074</v>
      </c>
      <c r="N1420" s="113" t="s">
        <v>9785</v>
      </c>
      <c r="O1420" s="44">
        <v>21</v>
      </c>
      <c r="P1420" s="113" t="s">
        <v>255</v>
      </c>
    </row>
    <row r="1421" spans="1:16" ht="13" customHeight="1" x14ac:dyDescent="0.15">
      <c r="A1421" s="394">
        <v>1420</v>
      </c>
      <c r="B1421" s="395">
        <v>6</v>
      </c>
      <c r="C1421" s="395">
        <v>7</v>
      </c>
      <c r="D1421" s="113" t="s">
        <v>1057</v>
      </c>
      <c r="E1421" s="113" t="s">
        <v>9378</v>
      </c>
      <c r="F1421" s="75">
        <v>582913.16529999999</v>
      </c>
      <c r="G1421" s="75">
        <v>11008.40336</v>
      </c>
      <c r="H1421" s="75">
        <v>5.765603864</v>
      </c>
      <c r="I1421" s="75">
        <v>4.0417243340000004</v>
      </c>
      <c r="J1421" s="113" t="s">
        <v>1124</v>
      </c>
      <c r="K1421" s="113" t="s">
        <v>6215</v>
      </c>
      <c r="L1421" s="113" t="s">
        <v>1073</v>
      </c>
      <c r="M1421" s="113" t="s">
        <v>1074</v>
      </c>
      <c r="N1421" s="113" t="s">
        <v>9785</v>
      </c>
      <c r="O1421" s="44">
        <v>21</v>
      </c>
      <c r="P1421" s="113" t="s">
        <v>1101</v>
      </c>
    </row>
    <row r="1422" spans="1:16" ht="13" customHeight="1" x14ac:dyDescent="0.15">
      <c r="A1422" s="394">
        <v>1421</v>
      </c>
      <c r="B1422" s="395">
        <v>6</v>
      </c>
      <c r="C1422" s="395">
        <v>7</v>
      </c>
      <c r="D1422" s="113" t="s">
        <v>1057</v>
      </c>
      <c r="E1422" s="113" t="s">
        <v>9378</v>
      </c>
      <c r="F1422" s="75">
        <v>614264.70589999994</v>
      </c>
      <c r="G1422" s="75">
        <v>11176.470590000001</v>
      </c>
      <c r="H1422" s="75">
        <v>5.7883555629999996</v>
      </c>
      <c r="I1422" s="75">
        <v>4.0483046800000002</v>
      </c>
      <c r="J1422" s="113" t="s">
        <v>997</v>
      </c>
      <c r="K1422" s="113" t="s">
        <v>6215</v>
      </c>
      <c r="L1422" s="113" t="s">
        <v>1073</v>
      </c>
      <c r="M1422" s="113" t="s">
        <v>1074</v>
      </c>
      <c r="N1422" s="113" t="s">
        <v>9785</v>
      </c>
      <c r="O1422" s="44">
        <v>21</v>
      </c>
      <c r="P1422" s="113" t="s">
        <v>1101</v>
      </c>
    </row>
    <row r="1423" spans="1:16" ht="13" customHeight="1" x14ac:dyDescent="0.15">
      <c r="A1423" s="394">
        <v>1422</v>
      </c>
      <c r="B1423" s="395">
        <v>6</v>
      </c>
      <c r="C1423" s="395">
        <v>7</v>
      </c>
      <c r="D1423" s="113" t="s">
        <v>1057</v>
      </c>
      <c r="E1423" s="113" t="s">
        <v>9378</v>
      </c>
      <c r="F1423" s="75">
        <v>834680.85109999997</v>
      </c>
      <c r="G1423" s="75">
        <v>19425.531910000002</v>
      </c>
      <c r="H1423" s="75">
        <v>5.92152045</v>
      </c>
      <c r="I1423" s="75">
        <v>4.2883729190000004</v>
      </c>
      <c r="J1423" s="113" t="s">
        <v>995</v>
      </c>
      <c r="K1423" s="113" t="s">
        <v>6215</v>
      </c>
      <c r="L1423" s="113" t="s">
        <v>1073</v>
      </c>
      <c r="M1423" s="113" t="s">
        <v>1074</v>
      </c>
      <c r="N1423" s="113" t="s">
        <v>9785</v>
      </c>
      <c r="O1423" s="44">
        <v>21</v>
      </c>
      <c r="P1423" s="113" t="s">
        <v>1101</v>
      </c>
    </row>
    <row r="1424" spans="1:16" ht="13" customHeight="1" x14ac:dyDescent="0.15">
      <c r="A1424" s="394">
        <v>1423</v>
      </c>
      <c r="B1424" s="395">
        <v>6</v>
      </c>
      <c r="C1424" s="395">
        <v>7</v>
      </c>
      <c r="D1424" s="113" t="s">
        <v>1057</v>
      </c>
      <c r="E1424" s="113" t="s">
        <v>9378</v>
      </c>
      <c r="F1424" s="75">
        <v>886133.33330000006</v>
      </c>
      <c r="G1424" s="75">
        <v>17146.666669999999</v>
      </c>
      <c r="H1424" s="75">
        <v>5.9474990740000004</v>
      </c>
      <c r="I1424" s="75">
        <v>4.2341797049999998</v>
      </c>
      <c r="J1424" s="113" t="s">
        <v>997</v>
      </c>
      <c r="K1424" s="113" t="s">
        <v>6215</v>
      </c>
      <c r="L1424" s="113" t="s">
        <v>1073</v>
      </c>
      <c r="M1424" s="113" t="s">
        <v>1074</v>
      </c>
      <c r="N1424" s="113" t="s">
        <v>9785</v>
      </c>
      <c r="O1424" s="44">
        <v>21</v>
      </c>
      <c r="P1424" s="113" t="s">
        <v>1101</v>
      </c>
    </row>
    <row r="1425" spans="1:16" ht="13" customHeight="1" x14ac:dyDescent="0.15">
      <c r="A1425" s="394">
        <v>1424</v>
      </c>
      <c r="B1425" s="395">
        <v>6</v>
      </c>
      <c r="C1425" s="395">
        <v>7</v>
      </c>
      <c r="D1425" s="113" t="s">
        <v>1057</v>
      </c>
      <c r="E1425" s="113" t="s">
        <v>9378</v>
      </c>
      <c r="F1425" s="75">
        <v>934750</v>
      </c>
      <c r="G1425" s="75">
        <v>25150</v>
      </c>
      <c r="H1425" s="75">
        <v>5.9706954740000002</v>
      </c>
      <c r="I1425" s="75">
        <v>4.400537989</v>
      </c>
      <c r="J1425" s="113" t="s">
        <v>995</v>
      </c>
      <c r="K1425" s="113" t="s">
        <v>6215</v>
      </c>
      <c r="L1425" s="113" t="s">
        <v>1073</v>
      </c>
      <c r="M1425" s="113" t="s">
        <v>1074</v>
      </c>
      <c r="N1425" s="113" t="s">
        <v>9785</v>
      </c>
      <c r="O1425" s="44">
        <v>21</v>
      </c>
      <c r="P1425" s="113" t="s">
        <v>1101</v>
      </c>
    </row>
    <row r="1426" spans="1:16" ht="13" customHeight="1" x14ac:dyDescent="0.15">
      <c r="A1426" s="394">
        <v>1425</v>
      </c>
      <c r="B1426" s="395">
        <v>6</v>
      </c>
      <c r="C1426" s="395">
        <v>7</v>
      </c>
      <c r="D1426" s="113" t="s">
        <v>1057</v>
      </c>
      <c r="E1426" s="113" t="s">
        <v>9378</v>
      </c>
      <c r="F1426" s="75">
        <v>1092643.0519999999</v>
      </c>
      <c r="G1426" s="75">
        <v>27520.435969999999</v>
      </c>
      <c r="H1426" s="75">
        <v>6.0384783080000002</v>
      </c>
      <c r="I1426" s="75">
        <v>4.43965531</v>
      </c>
      <c r="J1426" s="113" t="s">
        <v>995</v>
      </c>
      <c r="K1426" s="113" t="s">
        <v>6215</v>
      </c>
      <c r="L1426" s="113" t="s">
        <v>1073</v>
      </c>
      <c r="M1426" s="113" t="s">
        <v>1074</v>
      </c>
      <c r="N1426" s="113" t="s">
        <v>9785</v>
      </c>
      <c r="O1426" s="44">
        <v>21</v>
      </c>
      <c r="P1426" s="113" t="s">
        <v>1101</v>
      </c>
    </row>
    <row r="1427" spans="1:16" ht="13" customHeight="1" x14ac:dyDescent="0.15">
      <c r="A1427" s="394">
        <v>1426</v>
      </c>
      <c r="B1427" s="395">
        <v>6</v>
      </c>
      <c r="C1427" s="395">
        <v>7</v>
      </c>
      <c r="D1427" s="113" t="s">
        <v>1057</v>
      </c>
      <c r="E1427" s="113" t="s">
        <v>9378</v>
      </c>
      <c r="F1427" s="75">
        <v>1133027.523</v>
      </c>
      <c r="G1427" s="75">
        <v>20152.905200000001</v>
      </c>
      <c r="H1427" s="75">
        <v>6.0542404599999999</v>
      </c>
      <c r="I1427" s="75">
        <v>4.304337662</v>
      </c>
      <c r="J1427" s="113" t="s">
        <v>997</v>
      </c>
      <c r="K1427" s="113" t="s">
        <v>6215</v>
      </c>
      <c r="L1427" s="113" t="s">
        <v>1073</v>
      </c>
      <c r="M1427" s="113" t="s">
        <v>1074</v>
      </c>
      <c r="N1427" s="113" t="s">
        <v>9785</v>
      </c>
      <c r="O1427" s="44">
        <v>21</v>
      </c>
      <c r="P1427" s="113" t="s">
        <v>1101</v>
      </c>
    </row>
    <row r="1428" spans="1:16" ht="13" customHeight="1" x14ac:dyDescent="0.15">
      <c r="A1428" s="394">
        <v>1427</v>
      </c>
      <c r="B1428" s="395">
        <v>6</v>
      </c>
      <c r="C1428" s="395">
        <v>7</v>
      </c>
      <c r="D1428" s="113" t="s">
        <v>1057</v>
      </c>
      <c r="E1428" s="113" t="s">
        <v>9378</v>
      </c>
      <c r="F1428" s="75">
        <v>1230898.8759999999</v>
      </c>
      <c r="G1428" s="75">
        <v>29157.303370000001</v>
      </c>
      <c r="H1428" s="75">
        <v>6.0902223749999997</v>
      </c>
      <c r="I1428" s="75">
        <v>4.4647473560000002</v>
      </c>
      <c r="J1428" s="113" t="s">
        <v>995</v>
      </c>
      <c r="K1428" s="113" t="s">
        <v>6215</v>
      </c>
      <c r="L1428" s="113" t="s">
        <v>1073</v>
      </c>
      <c r="M1428" s="113" t="s">
        <v>1074</v>
      </c>
      <c r="N1428" s="113" t="s">
        <v>9785</v>
      </c>
      <c r="O1428" s="44">
        <v>21</v>
      </c>
      <c r="P1428" s="113" t="s">
        <v>1101</v>
      </c>
    </row>
    <row r="1429" spans="1:16" ht="13" customHeight="1" x14ac:dyDescent="0.15">
      <c r="A1429" s="394">
        <v>1428</v>
      </c>
      <c r="B1429" s="395">
        <v>6</v>
      </c>
      <c r="C1429" s="395">
        <v>7</v>
      </c>
      <c r="D1429" s="113" t="s">
        <v>1057</v>
      </c>
      <c r="E1429" s="113" t="s">
        <v>9378</v>
      </c>
      <c r="F1429" s="75">
        <v>1351713.3959999999</v>
      </c>
      <c r="G1429" s="75">
        <v>36697.819309999999</v>
      </c>
      <c r="H1429" s="75">
        <v>6.1308846179999996</v>
      </c>
      <c r="I1429" s="75">
        <v>4.5646402579999998</v>
      </c>
      <c r="J1429" s="113" t="s">
        <v>995</v>
      </c>
      <c r="K1429" s="113" t="s">
        <v>6215</v>
      </c>
      <c r="L1429" s="113" t="s">
        <v>1073</v>
      </c>
      <c r="M1429" s="113" t="s">
        <v>1074</v>
      </c>
      <c r="N1429" s="113" t="s">
        <v>9785</v>
      </c>
      <c r="O1429" s="44">
        <v>21</v>
      </c>
      <c r="P1429" s="113" t="s">
        <v>1101</v>
      </c>
    </row>
    <row r="1430" spans="1:16" ht="13" customHeight="1" x14ac:dyDescent="0.15">
      <c r="A1430" s="394">
        <v>1429</v>
      </c>
      <c r="B1430" s="395">
        <v>6</v>
      </c>
      <c r="C1430" s="395">
        <v>7</v>
      </c>
      <c r="D1430" s="113" t="s">
        <v>1057</v>
      </c>
      <c r="E1430" s="113" t="s">
        <v>9378</v>
      </c>
      <c r="F1430" s="75">
        <v>1449826.99</v>
      </c>
      <c r="G1430" s="75">
        <v>34325.25952</v>
      </c>
      <c r="H1430" s="75">
        <v>6.16131618</v>
      </c>
      <c r="I1430" s="75">
        <v>4.5356138289999999</v>
      </c>
      <c r="J1430" s="113" t="s">
        <v>995</v>
      </c>
      <c r="K1430" s="113" t="s">
        <v>6215</v>
      </c>
      <c r="L1430" s="113" t="s">
        <v>1073</v>
      </c>
      <c r="M1430" s="113" t="s">
        <v>1074</v>
      </c>
      <c r="N1430" s="113" t="s">
        <v>9785</v>
      </c>
      <c r="O1430" s="44">
        <v>21</v>
      </c>
      <c r="P1430" s="113" t="s">
        <v>1101</v>
      </c>
    </row>
    <row r="1431" spans="1:16" ht="13" customHeight="1" x14ac:dyDescent="0.15">
      <c r="A1431" s="394">
        <v>1430</v>
      </c>
      <c r="B1431" s="395">
        <v>6</v>
      </c>
      <c r="C1431" s="395">
        <v>7</v>
      </c>
      <c r="D1431" s="113" t="s">
        <v>1057</v>
      </c>
      <c r="E1431" s="113" t="s">
        <v>9378</v>
      </c>
      <c r="F1431" s="75">
        <v>1767659.574</v>
      </c>
      <c r="G1431" s="75">
        <v>34468.08511</v>
      </c>
      <c r="H1431" s="75">
        <v>6.2473986300000002</v>
      </c>
      <c r="I1431" s="75">
        <v>4.5374171570000001</v>
      </c>
      <c r="J1431" s="113" t="s">
        <v>997</v>
      </c>
      <c r="K1431" s="113" t="s">
        <v>6215</v>
      </c>
      <c r="L1431" s="113" t="s">
        <v>1073</v>
      </c>
      <c r="M1431" s="113" t="s">
        <v>1074</v>
      </c>
      <c r="N1431" s="113" t="s">
        <v>9785</v>
      </c>
      <c r="O1431" s="44">
        <v>21</v>
      </c>
      <c r="P1431" s="113" t="s">
        <v>1101</v>
      </c>
    </row>
    <row r="1432" spans="1:16" ht="13" customHeight="1" x14ac:dyDescent="0.15">
      <c r="A1432" s="394">
        <v>1431</v>
      </c>
      <c r="B1432" s="395">
        <v>6</v>
      </c>
      <c r="C1432" s="395">
        <v>7</v>
      </c>
      <c r="D1432" s="113" t="s">
        <v>1057</v>
      </c>
      <c r="E1432" s="113" t="s">
        <v>1102</v>
      </c>
      <c r="F1432" s="75">
        <v>49958.677689999997</v>
      </c>
      <c r="G1432" s="75">
        <v>3607.4380169999999</v>
      </c>
      <c r="H1432" s="75">
        <v>4.6986109349999996</v>
      </c>
      <c r="I1432" s="75">
        <v>3.5571988779999999</v>
      </c>
      <c r="J1432" s="113" t="s">
        <v>1103</v>
      </c>
      <c r="K1432" s="113" t="s">
        <v>6215</v>
      </c>
      <c r="L1432" s="113" t="s">
        <v>1073</v>
      </c>
      <c r="M1432" s="113" t="s">
        <v>1074</v>
      </c>
      <c r="N1432" s="113" t="s">
        <v>9785</v>
      </c>
      <c r="O1432" s="44">
        <v>3</v>
      </c>
      <c r="P1432" s="113" t="s">
        <v>1104</v>
      </c>
    </row>
    <row r="1433" spans="1:16" ht="13" customHeight="1" x14ac:dyDescent="0.15">
      <c r="A1433" s="394">
        <v>1432</v>
      </c>
      <c r="B1433" s="395">
        <v>6</v>
      </c>
      <c r="C1433" s="395">
        <v>7</v>
      </c>
      <c r="D1433" s="113" t="s">
        <v>1057</v>
      </c>
      <c r="E1433" s="113" t="s">
        <v>1102</v>
      </c>
      <c r="F1433" s="75">
        <v>137596.89920000001</v>
      </c>
      <c r="G1433" s="75">
        <v>9279.0697670000009</v>
      </c>
      <c r="H1433" s="75">
        <v>5.1386086469999999</v>
      </c>
      <c r="I1433" s="75">
        <v>3.9675044399999999</v>
      </c>
      <c r="J1433" s="113" t="s">
        <v>1103</v>
      </c>
      <c r="K1433" s="113" t="s">
        <v>6215</v>
      </c>
      <c r="L1433" s="113" t="s">
        <v>1073</v>
      </c>
      <c r="M1433" s="113" t="s">
        <v>1074</v>
      </c>
      <c r="N1433" s="113" t="s">
        <v>9785</v>
      </c>
      <c r="O1433" s="44">
        <v>3</v>
      </c>
      <c r="P1433" s="113" t="s">
        <v>1104</v>
      </c>
    </row>
    <row r="1434" spans="1:16" ht="13" customHeight="1" x14ac:dyDescent="0.15">
      <c r="A1434" s="394">
        <v>1433</v>
      </c>
      <c r="B1434" s="395">
        <v>6</v>
      </c>
      <c r="C1434" s="395">
        <v>7</v>
      </c>
      <c r="D1434" s="113" t="s">
        <v>1057</v>
      </c>
      <c r="E1434" s="113" t="s">
        <v>1102</v>
      </c>
      <c r="F1434" s="75">
        <v>146511.62789999999</v>
      </c>
      <c r="G1434" s="75">
        <v>10046.511630000001</v>
      </c>
      <c r="H1434" s="75">
        <v>5.165872094</v>
      </c>
      <c r="I1434" s="75">
        <v>4.0020152910000002</v>
      </c>
      <c r="J1434" s="113" t="s">
        <v>1103</v>
      </c>
      <c r="K1434" s="113" t="s">
        <v>6215</v>
      </c>
      <c r="L1434" s="113" t="s">
        <v>1073</v>
      </c>
      <c r="M1434" s="113" t="s">
        <v>1074</v>
      </c>
      <c r="N1434" s="113" t="s">
        <v>9785</v>
      </c>
      <c r="O1434" s="44">
        <v>3</v>
      </c>
      <c r="P1434" s="113" t="s">
        <v>1104</v>
      </c>
    </row>
    <row r="1435" spans="1:16" ht="13" customHeight="1" x14ac:dyDescent="0.15">
      <c r="A1435" s="394">
        <v>1434</v>
      </c>
      <c r="B1435" s="395">
        <v>6</v>
      </c>
      <c r="C1435" s="395">
        <v>7</v>
      </c>
      <c r="D1435" s="113" t="s">
        <v>1057</v>
      </c>
      <c r="E1435" s="113" t="s">
        <v>9346</v>
      </c>
      <c r="F1435" s="75">
        <v>49116.022100000002</v>
      </c>
      <c r="G1435" s="75">
        <v>3613.259669</v>
      </c>
      <c r="H1435" s="75">
        <v>4.6912231860000002</v>
      </c>
      <c r="I1435" s="75">
        <v>3.5578991740000001</v>
      </c>
      <c r="J1435" s="113" t="s">
        <v>1093</v>
      </c>
      <c r="K1435" s="113" t="s">
        <v>6215</v>
      </c>
      <c r="L1435" s="113" t="s">
        <v>1073</v>
      </c>
      <c r="M1435" s="113" t="s">
        <v>1074</v>
      </c>
      <c r="N1435" s="113" t="s">
        <v>9785</v>
      </c>
      <c r="O1435" s="44">
        <v>9</v>
      </c>
      <c r="P1435" s="113" t="s">
        <v>1064</v>
      </c>
    </row>
    <row r="1436" spans="1:16" ht="13" customHeight="1" x14ac:dyDescent="0.15">
      <c r="A1436" s="394">
        <v>1435</v>
      </c>
      <c r="B1436" s="395">
        <v>6</v>
      </c>
      <c r="C1436" s="395">
        <v>7</v>
      </c>
      <c r="D1436" s="113" t="s">
        <v>1057</v>
      </c>
      <c r="E1436" s="113" t="s">
        <v>9346</v>
      </c>
      <c r="F1436" s="75">
        <v>152016.80669999999</v>
      </c>
      <c r="G1436" s="75">
        <v>8613.4453780000003</v>
      </c>
      <c r="H1436" s="75">
        <v>5.1818916049999997</v>
      </c>
      <c r="I1436" s="75">
        <v>3.935176904</v>
      </c>
      <c r="J1436" s="113" t="s">
        <v>1093</v>
      </c>
      <c r="K1436" s="113" t="s">
        <v>6215</v>
      </c>
      <c r="L1436" s="113" t="s">
        <v>1073</v>
      </c>
      <c r="M1436" s="113" t="s">
        <v>1074</v>
      </c>
      <c r="N1436" s="113" t="s">
        <v>9785</v>
      </c>
      <c r="O1436" s="44">
        <v>9</v>
      </c>
      <c r="P1436" s="113" t="s">
        <v>1064</v>
      </c>
    </row>
    <row r="1437" spans="1:16" ht="13" customHeight="1" x14ac:dyDescent="0.15">
      <c r="A1437" s="394">
        <v>1436</v>
      </c>
      <c r="B1437" s="395">
        <v>6</v>
      </c>
      <c r="C1437" s="395">
        <v>7</v>
      </c>
      <c r="D1437" s="113" t="s">
        <v>1057</v>
      </c>
      <c r="E1437" s="113" t="s">
        <v>9346</v>
      </c>
      <c r="F1437" s="75">
        <v>625000</v>
      </c>
      <c r="G1437" s="75">
        <v>38437.5</v>
      </c>
      <c r="H1437" s="75">
        <v>5.795880017</v>
      </c>
      <c r="I1437" s="75">
        <v>4.5847551329999998</v>
      </c>
      <c r="J1437" s="113" t="s">
        <v>1094</v>
      </c>
      <c r="K1437" s="113" t="s">
        <v>6215</v>
      </c>
      <c r="L1437" s="113" t="s">
        <v>1073</v>
      </c>
      <c r="M1437" s="113" t="s">
        <v>1074</v>
      </c>
      <c r="N1437" s="113" t="s">
        <v>9785</v>
      </c>
      <c r="O1437" s="44">
        <v>9</v>
      </c>
      <c r="P1437" s="113" t="s">
        <v>256</v>
      </c>
    </row>
    <row r="1438" spans="1:16" ht="13" customHeight="1" x14ac:dyDescent="0.15">
      <c r="A1438" s="394">
        <v>1437</v>
      </c>
      <c r="B1438" s="395">
        <v>6</v>
      </c>
      <c r="C1438" s="395">
        <v>7</v>
      </c>
      <c r="D1438" s="113" t="s">
        <v>1057</v>
      </c>
      <c r="E1438" s="113" t="s">
        <v>9346</v>
      </c>
      <c r="F1438" s="75">
        <v>978571.42859999998</v>
      </c>
      <c r="G1438" s="75">
        <v>25742.85714</v>
      </c>
      <c r="H1438" s="75">
        <v>5.9905925309999999</v>
      </c>
      <c r="I1438" s="75">
        <v>4.410656747</v>
      </c>
      <c r="J1438" s="113" t="s">
        <v>1095</v>
      </c>
      <c r="K1438" s="113" t="s">
        <v>6215</v>
      </c>
      <c r="L1438" s="113" t="s">
        <v>1073</v>
      </c>
      <c r="M1438" s="113" t="s">
        <v>1074</v>
      </c>
      <c r="N1438" s="113" t="s">
        <v>9785</v>
      </c>
      <c r="O1438" s="44">
        <v>9</v>
      </c>
      <c r="P1438" s="113" t="s">
        <v>1064</v>
      </c>
    </row>
    <row r="1439" spans="1:16" ht="13" customHeight="1" x14ac:dyDescent="0.15">
      <c r="A1439" s="394">
        <v>1438</v>
      </c>
      <c r="B1439" s="395">
        <v>6</v>
      </c>
      <c r="C1439" s="395">
        <v>7</v>
      </c>
      <c r="D1439" s="113" t="s">
        <v>1057</v>
      </c>
      <c r="E1439" s="113" t="s">
        <v>9346</v>
      </c>
      <c r="F1439" s="75">
        <v>1251028.807</v>
      </c>
      <c r="G1439" s="75">
        <v>47489.711929999998</v>
      </c>
      <c r="H1439" s="75">
        <v>6.0972673100000003</v>
      </c>
      <c r="I1439" s="75">
        <v>4.6765995350000003</v>
      </c>
      <c r="J1439" s="113" t="s">
        <v>1093</v>
      </c>
      <c r="K1439" s="113" t="s">
        <v>6215</v>
      </c>
      <c r="L1439" s="113" t="s">
        <v>1073</v>
      </c>
      <c r="M1439" s="113" t="s">
        <v>1074</v>
      </c>
      <c r="N1439" s="113" t="s">
        <v>9785</v>
      </c>
      <c r="O1439" s="44">
        <v>9</v>
      </c>
      <c r="P1439" s="113" t="s">
        <v>1064</v>
      </c>
    </row>
    <row r="1440" spans="1:16" ht="13" customHeight="1" x14ac:dyDescent="0.15">
      <c r="A1440" s="394">
        <v>1439</v>
      </c>
      <c r="B1440" s="395">
        <v>6</v>
      </c>
      <c r="C1440" s="395">
        <v>7</v>
      </c>
      <c r="D1440" s="113" t="s">
        <v>1057</v>
      </c>
      <c r="E1440" s="113" t="s">
        <v>9346</v>
      </c>
      <c r="F1440" s="75">
        <v>1556666.6669999999</v>
      </c>
      <c r="G1440" s="75">
        <v>67083.333329999994</v>
      </c>
      <c r="H1440" s="75">
        <v>6.1921956260000002</v>
      </c>
      <c r="I1440" s="75">
        <v>4.8266146340000002</v>
      </c>
      <c r="J1440" s="113" t="s">
        <v>1094</v>
      </c>
      <c r="K1440" s="113" t="s">
        <v>6215</v>
      </c>
      <c r="L1440" s="113" t="s">
        <v>1073</v>
      </c>
      <c r="M1440" s="113" t="s">
        <v>1074</v>
      </c>
      <c r="N1440" s="113" t="s">
        <v>9785</v>
      </c>
      <c r="O1440" s="44">
        <v>9</v>
      </c>
      <c r="P1440" s="113" t="s">
        <v>1064</v>
      </c>
    </row>
    <row r="1441" spans="1:16" ht="13" customHeight="1" x14ac:dyDescent="0.15">
      <c r="A1441" s="394">
        <v>1440</v>
      </c>
      <c r="B1441" s="395">
        <v>6</v>
      </c>
      <c r="C1441" s="395">
        <v>7</v>
      </c>
      <c r="D1441" s="113" t="s">
        <v>1057</v>
      </c>
      <c r="E1441" s="113" t="s">
        <v>9346</v>
      </c>
      <c r="F1441" s="75">
        <v>1588888.889</v>
      </c>
      <c r="G1441" s="75">
        <v>100555.55560000001</v>
      </c>
      <c r="H1441" s="75">
        <v>6.2010935280000004</v>
      </c>
      <c r="I1441" s="75">
        <v>5.0024060700000001</v>
      </c>
      <c r="J1441" s="113" t="s">
        <v>1094</v>
      </c>
      <c r="K1441" s="113" t="s">
        <v>6215</v>
      </c>
      <c r="L1441" s="113" t="s">
        <v>1073</v>
      </c>
      <c r="M1441" s="113" t="s">
        <v>1074</v>
      </c>
      <c r="N1441" s="113" t="s">
        <v>9785</v>
      </c>
      <c r="O1441" s="44">
        <v>9</v>
      </c>
      <c r="P1441" s="113" t="s">
        <v>1064</v>
      </c>
    </row>
    <row r="1442" spans="1:16" ht="13" customHeight="1" x14ac:dyDescent="0.15">
      <c r="A1442" s="394">
        <v>1441</v>
      </c>
      <c r="B1442" s="395">
        <v>6</v>
      </c>
      <c r="C1442" s="395">
        <v>7</v>
      </c>
      <c r="D1442" s="113" t="s">
        <v>1057</v>
      </c>
      <c r="E1442" s="113" t="s">
        <v>9346</v>
      </c>
      <c r="F1442" s="75">
        <v>2141578.9470000002</v>
      </c>
      <c r="G1442" s="75">
        <v>66473.684210000007</v>
      </c>
      <c r="H1442" s="75">
        <v>6.3307340889999999</v>
      </c>
      <c r="I1442" s="75">
        <v>4.8226497500000001</v>
      </c>
      <c r="J1442" s="113" t="s">
        <v>1096</v>
      </c>
      <c r="K1442" s="113" t="s">
        <v>6215</v>
      </c>
      <c r="L1442" s="113" t="s">
        <v>1073</v>
      </c>
      <c r="M1442" s="113" t="s">
        <v>1074</v>
      </c>
      <c r="N1442" s="113" t="s">
        <v>9785</v>
      </c>
      <c r="O1442" s="44">
        <v>9</v>
      </c>
      <c r="P1442" s="113" t="s">
        <v>259</v>
      </c>
    </row>
    <row r="1443" spans="1:16" ht="13" customHeight="1" x14ac:dyDescent="0.15">
      <c r="A1443" s="394">
        <v>1442</v>
      </c>
      <c r="B1443" s="395">
        <v>6</v>
      </c>
      <c r="C1443" s="395">
        <v>7</v>
      </c>
      <c r="D1443" s="113" t="s">
        <v>1057</v>
      </c>
      <c r="E1443" s="113" t="s">
        <v>9346</v>
      </c>
      <c r="F1443" s="75">
        <v>2789375</v>
      </c>
      <c r="G1443" s="75">
        <v>72375</v>
      </c>
      <c r="H1443" s="75">
        <v>6.4455069040000001</v>
      </c>
      <c r="I1443" s="75">
        <v>4.8595885770000002</v>
      </c>
      <c r="J1443" s="113" t="s">
        <v>1096</v>
      </c>
      <c r="K1443" s="113" t="s">
        <v>6215</v>
      </c>
      <c r="L1443" s="113" t="s">
        <v>1073</v>
      </c>
      <c r="M1443" s="113" t="s">
        <v>1074</v>
      </c>
      <c r="N1443" s="113" t="s">
        <v>9785</v>
      </c>
      <c r="O1443" s="44">
        <v>9</v>
      </c>
      <c r="P1443" s="113" t="s">
        <v>259</v>
      </c>
    </row>
    <row r="1444" spans="1:16" ht="13" customHeight="1" x14ac:dyDescent="0.15">
      <c r="A1444" s="394">
        <v>1443</v>
      </c>
      <c r="B1444" s="395">
        <v>6</v>
      </c>
      <c r="C1444" s="395">
        <v>7</v>
      </c>
      <c r="D1444" s="113" t="s">
        <v>1057</v>
      </c>
      <c r="E1444" s="113" t="s">
        <v>1081</v>
      </c>
      <c r="F1444" s="75">
        <v>781753.55449999997</v>
      </c>
      <c r="G1444" s="75">
        <v>47890.995260000003</v>
      </c>
      <c r="H1444" s="75">
        <v>5.8930698650000002</v>
      </c>
      <c r="I1444" s="75">
        <v>4.6802538629999999</v>
      </c>
      <c r="J1444" s="113" t="s">
        <v>1173</v>
      </c>
      <c r="K1444" s="113" t="s">
        <v>6215</v>
      </c>
      <c r="L1444" s="113" t="s">
        <v>1073</v>
      </c>
      <c r="M1444" s="113" t="s">
        <v>1074</v>
      </c>
      <c r="N1444" s="113" t="s">
        <v>9124</v>
      </c>
      <c r="O1444" s="44">
        <v>0</v>
      </c>
      <c r="P1444" s="113" t="s">
        <v>1082</v>
      </c>
    </row>
    <row r="1445" spans="1:16" ht="13" customHeight="1" x14ac:dyDescent="0.15">
      <c r="A1445" s="394">
        <v>1444</v>
      </c>
      <c r="B1445" s="395">
        <v>6</v>
      </c>
      <c r="C1445" s="395">
        <v>7</v>
      </c>
      <c r="D1445" s="113" t="s">
        <v>1057</v>
      </c>
      <c r="E1445" s="113" t="s">
        <v>1083</v>
      </c>
      <c r="F1445" s="75">
        <v>51402.373249999997</v>
      </c>
      <c r="G1445" s="75">
        <v>5577.130529</v>
      </c>
      <c r="H1445" s="75">
        <v>4.7109831709999996</v>
      </c>
      <c r="I1445" s="75">
        <v>3.7464108089999999</v>
      </c>
      <c r="J1445" s="113" t="s">
        <v>1060</v>
      </c>
      <c r="K1445" s="113" t="s">
        <v>6215</v>
      </c>
      <c r="L1445" s="113" t="s">
        <v>1073</v>
      </c>
      <c r="M1445" s="113" t="s">
        <v>1074</v>
      </c>
      <c r="N1445" s="113" t="s">
        <v>9124</v>
      </c>
      <c r="O1445" s="44">
        <v>0</v>
      </c>
      <c r="P1445" s="113" t="s">
        <v>484</v>
      </c>
    </row>
    <row r="1446" spans="1:16" ht="13" customHeight="1" x14ac:dyDescent="0.15">
      <c r="A1446" s="394">
        <v>1445</v>
      </c>
      <c r="B1446" s="395">
        <v>6</v>
      </c>
      <c r="C1446" s="395">
        <v>7</v>
      </c>
      <c r="D1446" s="113" t="s">
        <v>1057</v>
      </c>
      <c r="E1446" s="113" t="s">
        <v>1061</v>
      </c>
      <c r="F1446" s="75">
        <v>1809815.9509999999</v>
      </c>
      <c r="G1446" s="75">
        <v>80000</v>
      </c>
      <c r="H1446" s="75">
        <v>6.2576344119999998</v>
      </c>
      <c r="I1446" s="75">
        <v>4.9030899870000004</v>
      </c>
      <c r="J1446" s="113" t="s">
        <v>936</v>
      </c>
      <c r="K1446" s="113" t="s">
        <v>6215</v>
      </c>
      <c r="L1446" s="113" t="s">
        <v>1073</v>
      </c>
      <c r="M1446" s="113" t="s">
        <v>1074</v>
      </c>
      <c r="N1446" s="113" t="s">
        <v>9124</v>
      </c>
      <c r="O1446" s="44">
        <v>2</v>
      </c>
      <c r="P1446" s="113" t="s">
        <v>270</v>
      </c>
    </row>
    <row r="1447" spans="1:16" ht="13" customHeight="1" x14ac:dyDescent="0.15">
      <c r="A1447" s="394">
        <v>1446</v>
      </c>
      <c r="B1447" s="395">
        <v>6</v>
      </c>
      <c r="C1447" s="395">
        <v>7</v>
      </c>
      <c r="D1447" s="113" t="s">
        <v>1057</v>
      </c>
      <c r="E1447" s="113" t="s">
        <v>1061</v>
      </c>
      <c r="F1447" s="75">
        <v>559478.67299999995</v>
      </c>
      <c r="G1447" s="75">
        <v>20308.05687</v>
      </c>
      <c r="H1447" s="75">
        <v>5.747783536</v>
      </c>
      <c r="I1447" s="75">
        <v>4.3076683710000001</v>
      </c>
      <c r="J1447" s="113" t="s">
        <v>937</v>
      </c>
      <c r="K1447" s="113" t="s">
        <v>6215</v>
      </c>
      <c r="L1447" s="113" t="s">
        <v>1073</v>
      </c>
      <c r="M1447" s="113" t="s">
        <v>1074</v>
      </c>
      <c r="N1447" s="113" t="s">
        <v>9124</v>
      </c>
      <c r="O1447" s="44">
        <v>2</v>
      </c>
      <c r="P1447" s="113" t="s">
        <v>271</v>
      </c>
    </row>
    <row r="1448" spans="1:16" ht="13" customHeight="1" x14ac:dyDescent="0.15">
      <c r="A1448" s="394">
        <v>1447</v>
      </c>
      <c r="B1448" s="395">
        <v>6</v>
      </c>
      <c r="C1448" s="395">
        <v>7</v>
      </c>
      <c r="D1448" s="113" t="s">
        <v>1057</v>
      </c>
      <c r="E1448" s="113" t="s">
        <v>9411</v>
      </c>
      <c r="F1448" s="75">
        <v>99125.168239999999</v>
      </c>
      <c r="G1448" s="75">
        <v>9010.7671599999994</v>
      </c>
      <c r="H1448" s="75">
        <v>4.9961839369999996</v>
      </c>
      <c r="I1448" s="75">
        <v>3.954761768</v>
      </c>
      <c r="J1448" s="113" t="s">
        <v>938</v>
      </c>
      <c r="K1448" s="113" t="s">
        <v>6215</v>
      </c>
      <c r="L1448" s="113" t="s">
        <v>1073</v>
      </c>
      <c r="M1448" s="113" t="s">
        <v>1074</v>
      </c>
      <c r="N1448" s="113" t="s">
        <v>9124</v>
      </c>
      <c r="O1448" s="44">
        <v>4</v>
      </c>
      <c r="P1448" s="113" t="s">
        <v>3</v>
      </c>
    </row>
    <row r="1449" spans="1:16" ht="13" customHeight="1" x14ac:dyDescent="0.15">
      <c r="A1449" s="394">
        <v>1448</v>
      </c>
      <c r="B1449" s="395">
        <v>6</v>
      </c>
      <c r="C1449" s="395">
        <v>7</v>
      </c>
      <c r="D1449" s="113" t="s">
        <v>1057</v>
      </c>
      <c r="E1449" s="113" t="s">
        <v>9411</v>
      </c>
      <c r="F1449" s="75">
        <v>222129.4363</v>
      </c>
      <c r="G1449" s="75">
        <v>13006.26305</v>
      </c>
      <c r="H1449" s="75">
        <v>5.3466061140000001</v>
      </c>
      <c r="I1449" s="75">
        <v>4.1141525330000004</v>
      </c>
      <c r="J1449" s="113" t="s">
        <v>939</v>
      </c>
      <c r="K1449" s="113" t="s">
        <v>6215</v>
      </c>
      <c r="L1449" s="113" t="s">
        <v>1073</v>
      </c>
      <c r="M1449" s="113" t="s">
        <v>1074</v>
      </c>
      <c r="N1449" s="113" t="s">
        <v>4</v>
      </c>
      <c r="O1449" s="44">
        <v>4</v>
      </c>
      <c r="P1449" s="113" t="s">
        <v>5</v>
      </c>
    </row>
    <row r="1450" spans="1:16" ht="13" customHeight="1" x14ac:dyDescent="0.15">
      <c r="A1450" s="394">
        <v>1449</v>
      </c>
      <c r="B1450" s="395">
        <v>6</v>
      </c>
      <c r="C1450" s="395">
        <v>7</v>
      </c>
      <c r="D1450" s="113" t="s">
        <v>1057</v>
      </c>
      <c r="E1450" s="113" t="s">
        <v>9411</v>
      </c>
      <c r="F1450" s="75">
        <v>3183783.784</v>
      </c>
      <c r="G1450" s="75">
        <v>109009.00900000001</v>
      </c>
      <c r="H1450" s="75">
        <v>6.5029435659999999</v>
      </c>
      <c r="I1450" s="75">
        <v>5.037462391</v>
      </c>
      <c r="J1450" s="113" t="s">
        <v>936</v>
      </c>
      <c r="K1450" s="113" t="s">
        <v>6215</v>
      </c>
      <c r="L1450" s="113" t="s">
        <v>1073</v>
      </c>
      <c r="M1450" s="113" t="s">
        <v>1074</v>
      </c>
      <c r="N1450" s="113" t="s">
        <v>9124</v>
      </c>
      <c r="O1450" s="44">
        <v>4</v>
      </c>
      <c r="P1450" s="113" t="s">
        <v>270</v>
      </c>
    </row>
    <row r="1451" spans="1:16" ht="13" customHeight="1" x14ac:dyDescent="0.15">
      <c r="A1451" s="394">
        <v>1450</v>
      </c>
      <c r="B1451" s="395">
        <v>6</v>
      </c>
      <c r="C1451" s="395">
        <v>7</v>
      </c>
      <c r="D1451" s="113" t="s">
        <v>1057</v>
      </c>
      <c r="E1451" s="113" t="s">
        <v>9411</v>
      </c>
      <c r="F1451" s="75">
        <v>889189.18920000002</v>
      </c>
      <c r="G1451" s="75">
        <v>48378.378380000002</v>
      </c>
      <c r="H1451" s="75">
        <v>5.9489941740000001</v>
      </c>
      <c r="I1451" s="75">
        <v>4.6846513070000002</v>
      </c>
      <c r="J1451" s="113" t="s">
        <v>937</v>
      </c>
      <c r="K1451" s="113" t="s">
        <v>6215</v>
      </c>
      <c r="L1451" s="113" t="s">
        <v>1073</v>
      </c>
      <c r="M1451" s="113" t="s">
        <v>1074</v>
      </c>
      <c r="N1451" s="113" t="s">
        <v>9124</v>
      </c>
      <c r="O1451" s="44">
        <v>4</v>
      </c>
      <c r="P1451" s="113" t="s">
        <v>81</v>
      </c>
    </row>
    <row r="1452" spans="1:16" ht="13" customHeight="1" x14ac:dyDescent="0.15">
      <c r="A1452" s="394">
        <v>1451</v>
      </c>
      <c r="B1452" s="395">
        <v>6</v>
      </c>
      <c r="C1452" s="395" t="s">
        <v>306</v>
      </c>
      <c r="D1452" s="113" t="s">
        <v>1057</v>
      </c>
      <c r="E1452" s="113" t="s">
        <v>9379</v>
      </c>
      <c r="F1452" s="75">
        <v>16766.595290000001</v>
      </c>
      <c r="G1452" s="75">
        <v>3725.9100640000001</v>
      </c>
      <c r="H1452" s="75">
        <v>4.2244448820000002</v>
      </c>
      <c r="I1452" s="75">
        <v>3.571232368</v>
      </c>
      <c r="J1452" s="113" t="s">
        <v>923</v>
      </c>
      <c r="K1452" s="113" t="s">
        <v>6215</v>
      </c>
      <c r="L1452" s="113" t="s">
        <v>82</v>
      </c>
      <c r="M1452" s="113" t="s">
        <v>83</v>
      </c>
      <c r="N1452" s="113" t="s">
        <v>9377</v>
      </c>
      <c r="O1452" s="44">
        <v>2</v>
      </c>
      <c r="P1452" s="113" t="s">
        <v>1064</v>
      </c>
    </row>
    <row r="1453" spans="1:16" ht="13" customHeight="1" x14ac:dyDescent="0.15">
      <c r="A1453" s="394">
        <v>1452</v>
      </c>
      <c r="B1453" s="395">
        <v>6</v>
      </c>
      <c r="C1453" s="395" t="s">
        <v>306</v>
      </c>
      <c r="D1453" s="113" t="s">
        <v>1057</v>
      </c>
      <c r="E1453" s="113" t="s">
        <v>9379</v>
      </c>
      <c r="F1453" s="75">
        <v>37537.473230000003</v>
      </c>
      <c r="G1453" s="75">
        <v>9357.601713</v>
      </c>
      <c r="H1453" s="75">
        <v>4.5744650350000002</v>
      </c>
      <c r="I1453" s="75">
        <v>3.9711645560000002</v>
      </c>
      <c r="J1453" s="113" t="s">
        <v>923</v>
      </c>
      <c r="K1453" s="113" t="s">
        <v>6215</v>
      </c>
      <c r="L1453" s="113" t="s">
        <v>82</v>
      </c>
      <c r="M1453" s="113" t="s">
        <v>83</v>
      </c>
      <c r="N1453" s="113" t="s">
        <v>9377</v>
      </c>
      <c r="O1453" s="44">
        <v>2</v>
      </c>
      <c r="P1453" s="113" t="s">
        <v>1064</v>
      </c>
    </row>
    <row r="1454" spans="1:16" ht="13" customHeight="1" x14ac:dyDescent="0.15">
      <c r="A1454" s="394">
        <v>1453</v>
      </c>
      <c r="B1454" s="395">
        <v>6</v>
      </c>
      <c r="C1454" s="395" t="s">
        <v>306</v>
      </c>
      <c r="D1454" s="113" t="s">
        <v>1057</v>
      </c>
      <c r="E1454" s="113" t="s">
        <v>994</v>
      </c>
      <c r="F1454" s="75">
        <v>24287.234039999999</v>
      </c>
      <c r="G1454" s="75">
        <v>291.48936200000003</v>
      </c>
      <c r="H1454" s="75">
        <v>4.3853780579999997</v>
      </c>
      <c r="I1454" s="75">
        <v>2.46462271</v>
      </c>
      <c r="J1454" s="113" t="s">
        <v>1075</v>
      </c>
      <c r="K1454" s="113" t="s">
        <v>6215</v>
      </c>
      <c r="L1454" s="113" t="s">
        <v>84</v>
      </c>
      <c r="M1454" s="113" t="s">
        <v>85</v>
      </c>
      <c r="N1454" s="113" t="s">
        <v>993</v>
      </c>
      <c r="O1454" s="44">
        <v>4</v>
      </c>
      <c r="P1454" s="113" t="s">
        <v>1076</v>
      </c>
    </row>
    <row r="1455" spans="1:16" ht="13" customHeight="1" x14ac:dyDescent="0.15">
      <c r="A1455" s="394">
        <v>1454</v>
      </c>
      <c r="B1455" s="395">
        <v>6</v>
      </c>
      <c r="C1455" s="395" t="s">
        <v>306</v>
      </c>
      <c r="D1455" s="113" t="s">
        <v>1057</v>
      </c>
      <c r="E1455" s="113" t="s">
        <v>994</v>
      </c>
      <c r="F1455" s="75">
        <v>35422.680410000001</v>
      </c>
      <c r="G1455" s="75">
        <v>231.958763</v>
      </c>
      <c r="H1455" s="75">
        <v>4.5492814209999999</v>
      </c>
      <c r="I1455" s="75">
        <v>2.3654107839999998</v>
      </c>
      <c r="J1455" s="113" t="s">
        <v>1075</v>
      </c>
      <c r="K1455" s="113" t="s">
        <v>6215</v>
      </c>
      <c r="L1455" s="113" t="s">
        <v>84</v>
      </c>
      <c r="M1455" s="113" t="s">
        <v>85</v>
      </c>
      <c r="N1455" s="113" t="s">
        <v>993</v>
      </c>
      <c r="O1455" s="44">
        <v>4</v>
      </c>
      <c r="P1455" s="113" t="s">
        <v>1076</v>
      </c>
    </row>
    <row r="1456" spans="1:16" ht="13" customHeight="1" x14ac:dyDescent="0.15">
      <c r="A1456" s="394">
        <v>1455</v>
      </c>
      <c r="B1456" s="395">
        <v>6</v>
      </c>
      <c r="C1456" s="395" t="s">
        <v>306</v>
      </c>
      <c r="D1456" s="113" t="s">
        <v>1057</v>
      </c>
      <c r="E1456" s="113" t="s">
        <v>994</v>
      </c>
      <c r="F1456" s="75">
        <v>65321.428569999996</v>
      </c>
      <c r="G1456" s="75">
        <v>764.28571399999998</v>
      </c>
      <c r="H1456" s="75">
        <v>4.8150556739999999</v>
      </c>
      <c r="I1456" s="75">
        <v>2.8832557419999998</v>
      </c>
      <c r="J1456" s="113" t="s">
        <v>1075</v>
      </c>
      <c r="K1456" s="113" t="s">
        <v>6215</v>
      </c>
      <c r="L1456" s="113" t="s">
        <v>84</v>
      </c>
      <c r="M1456" s="113" t="s">
        <v>85</v>
      </c>
      <c r="N1456" s="113" t="s">
        <v>993</v>
      </c>
      <c r="O1456" s="44">
        <v>4</v>
      </c>
      <c r="P1456" s="113" t="s">
        <v>1076</v>
      </c>
    </row>
    <row r="1457" spans="1:16" ht="13" customHeight="1" x14ac:dyDescent="0.15">
      <c r="A1457" s="394">
        <v>1456</v>
      </c>
      <c r="B1457" s="395">
        <v>6</v>
      </c>
      <c r="C1457" s="395" t="s">
        <v>306</v>
      </c>
      <c r="D1457" s="113" t="s">
        <v>1057</v>
      </c>
      <c r="E1457" s="113" t="s">
        <v>994</v>
      </c>
      <c r="F1457" s="75">
        <v>120919.3548</v>
      </c>
      <c r="G1457" s="75">
        <v>583.87096799999995</v>
      </c>
      <c r="H1457" s="75">
        <v>5.0824958210000002</v>
      </c>
      <c r="I1457" s="75">
        <v>2.7663168809999998</v>
      </c>
      <c r="J1457" s="113" t="s">
        <v>1075</v>
      </c>
      <c r="K1457" s="113" t="s">
        <v>6215</v>
      </c>
      <c r="L1457" s="113" t="s">
        <v>84</v>
      </c>
      <c r="M1457" s="113" t="s">
        <v>85</v>
      </c>
      <c r="N1457" s="113" t="s">
        <v>993</v>
      </c>
      <c r="O1457" s="44">
        <v>4</v>
      </c>
      <c r="P1457" s="113" t="s">
        <v>1076</v>
      </c>
    </row>
    <row r="1458" spans="1:16" ht="13" customHeight="1" x14ac:dyDescent="0.15">
      <c r="A1458" s="394">
        <v>1457</v>
      </c>
      <c r="B1458" s="395">
        <v>6</v>
      </c>
      <c r="C1458" s="395" t="s">
        <v>306</v>
      </c>
      <c r="D1458" s="113" t="s">
        <v>1057</v>
      </c>
      <c r="E1458" s="113" t="s">
        <v>9267</v>
      </c>
      <c r="F1458" s="75">
        <v>341415.66269999999</v>
      </c>
      <c r="G1458" s="75">
        <v>21144.578310000001</v>
      </c>
      <c r="H1458" s="75">
        <v>5.533283441</v>
      </c>
      <c r="I1458" s="75">
        <v>4.3251990280000001</v>
      </c>
      <c r="J1458" s="113" t="s">
        <v>921</v>
      </c>
      <c r="K1458" s="113" t="s">
        <v>6215</v>
      </c>
      <c r="L1458" s="113" t="s">
        <v>86</v>
      </c>
      <c r="M1458" s="113" t="s">
        <v>87</v>
      </c>
      <c r="N1458" s="113" t="s">
        <v>9457</v>
      </c>
      <c r="O1458" s="44">
        <v>0</v>
      </c>
      <c r="P1458" s="113" t="s">
        <v>922</v>
      </c>
    </row>
    <row r="1459" spans="1:16" ht="13" customHeight="1" x14ac:dyDescent="0.15">
      <c r="A1459" s="394">
        <v>1458</v>
      </c>
      <c r="B1459" s="395">
        <v>6</v>
      </c>
      <c r="C1459" s="395" t="s">
        <v>306</v>
      </c>
      <c r="D1459" s="113" t="s">
        <v>1057</v>
      </c>
      <c r="E1459" s="113" t="s">
        <v>1127</v>
      </c>
      <c r="F1459" s="75">
        <v>82623.50937</v>
      </c>
      <c r="G1459" s="75">
        <v>10689.94889</v>
      </c>
      <c r="H1459" s="75">
        <v>4.9171036370000003</v>
      </c>
      <c r="I1459" s="75">
        <v>4.0289756289999996</v>
      </c>
      <c r="J1459" s="113" t="s">
        <v>1037</v>
      </c>
      <c r="K1459" s="113" t="s">
        <v>6215</v>
      </c>
      <c r="L1459" s="113" t="s">
        <v>88</v>
      </c>
      <c r="M1459" s="113" t="s">
        <v>176</v>
      </c>
      <c r="N1459" s="113" t="s">
        <v>1126</v>
      </c>
      <c r="O1459" s="44">
        <v>2</v>
      </c>
      <c r="P1459" s="113" t="s">
        <v>1130</v>
      </c>
    </row>
    <row r="1460" spans="1:16" ht="13" customHeight="1" x14ac:dyDescent="0.15">
      <c r="A1460" s="394">
        <v>1459</v>
      </c>
      <c r="B1460" s="395">
        <v>6</v>
      </c>
      <c r="C1460" s="395" t="s">
        <v>306</v>
      </c>
      <c r="D1460" s="113" t="s">
        <v>1057</v>
      </c>
      <c r="E1460" s="113" t="s">
        <v>1127</v>
      </c>
      <c r="F1460" s="75">
        <v>88461.538459999996</v>
      </c>
      <c r="G1460" s="75">
        <v>11068.37607</v>
      </c>
      <c r="H1460" s="75">
        <v>4.9467544879999998</v>
      </c>
      <c r="I1460" s="75">
        <v>4.0440839070000001</v>
      </c>
      <c r="J1460" s="113" t="s">
        <v>1037</v>
      </c>
      <c r="K1460" s="113" t="s">
        <v>6215</v>
      </c>
      <c r="L1460" s="113" t="s">
        <v>88</v>
      </c>
      <c r="M1460" s="113" t="s">
        <v>176</v>
      </c>
      <c r="N1460" s="113" t="s">
        <v>1126</v>
      </c>
      <c r="O1460" s="44">
        <v>2</v>
      </c>
      <c r="P1460" s="113" t="s">
        <v>1130</v>
      </c>
    </row>
    <row r="1461" spans="1:16" ht="13" customHeight="1" x14ac:dyDescent="0.15">
      <c r="A1461" s="394">
        <v>1460</v>
      </c>
      <c r="B1461" s="395">
        <v>6</v>
      </c>
      <c r="C1461" s="395" t="s">
        <v>306</v>
      </c>
      <c r="D1461" s="113" t="s">
        <v>1057</v>
      </c>
      <c r="E1461" s="113" t="s">
        <v>1204</v>
      </c>
      <c r="F1461" s="75">
        <v>245151.51519999999</v>
      </c>
      <c r="G1461" s="75">
        <v>41848.484850000001</v>
      </c>
      <c r="H1461" s="75">
        <v>5.3894345819999998</v>
      </c>
      <c r="I1461" s="75">
        <v>4.6216797390000002</v>
      </c>
      <c r="J1461" s="113" t="s">
        <v>1019</v>
      </c>
      <c r="K1461" s="113" t="s">
        <v>6215</v>
      </c>
      <c r="L1461" s="113" t="s">
        <v>88</v>
      </c>
      <c r="M1461" s="113" t="s">
        <v>177</v>
      </c>
      <c r="N1461" s="113" t="s">
        <v>5620</v>
      </c>
      <c r="O1461" s="44">
        <v>0</v>
      </c>
      <c r="P1461" s="113" t="s">
        <v>178</v>
      </c>
    </row>
    <row r="1462" spans="1:16" ht="13" customHeight="1" x14ac:dyDescent="0.15">
      <c r="A1462" s="394">
        <v>1461</v>
      </c>
      <c r="B1462" s="395">
        <v>6</v>
      </c>
      <c r="C1462" s="395">
        <v>8</v>
      </c>
      <c r="D1462" s="113" t="s">
        <v>1057</v>
      </c>
      <c r="E1462" s="113" t="s">
        <v>1058</v>
      </c>
      <c r="F1462" s="75">
        <v>667.87330299999996</v>
      </c>
      <c r="G1462" s="75">
        <v>66.787329999999997</v>
      </c>
      <c r="H1462" s="75">
        <v>2.8246940839999999</v>
      </c>
      <c r="I1462" s="75">
        <v>1.8246940819999999</v>
      </c>
      <c r="J1462" s="113" t="s">
        <v>1059</v>
      </c>
      <c r="K1462" s="113" t="s">
        <v>6504</v>
      </c>
      <c r="L1462" s="113" t="s">
        <v>1005</v>
      </c>
      <c r="M1462" s="113" t="s">
        <v>926</v>
      </c>
      <c r="N1462" s="113" t="s">
        <v>8972</v>
      </c>
      <c r="O1462" s="44">
        <v>2</v>
      </c>
      <c r="P1462" s="113" t="s">
        <v>1062</v>
      </c>
    </row>
    <row r="1463" spans="1:16" ht="13" customHeight="1" x14ac:dyDescent="0.15">
      <c r="A1463" s="394">
        <v>1462</v>
      </c>
      <c r="B1463" s="395">
        <v>6</v>
      </c>
      <c r="C1463" s="395">
        <v>8</v>
      </c>
      <c r="D1463" s="113" t="s">
        <v>1057</v>
      </c>
      <c r="E1463" s="113" t="s">
        <v>1058</v>
      </c>
      <c r="F1463" s="75">
        <v>1143725.49</v>
      </c>
      <c r="G1463" s="75">
        <v>7941.1764709999998</v>
      </c>
      <c r="H1463" s="75">
        <v>6.0583217999999999</v>
      </c>
      <c r="I1463" s="75">
        <v>3.899884847</v>
      </c>
      <c r="J1463" s="113" t="s">
        <v>174</v>
      </c>
      <c r="K1463" s="113" t="s">
        <v>6504</v>
      </c>
      <c r="L1463" s="113" t="s">
        <v>1005</v>
      </c>
      <c r="M1463" s="113" t="s">
        <v>926</v>
      </c>
      <c r="N1463" s="113" t="s">
        <v>8972</v>
      </c>
      <c r="O1463" s="44">
        <v>2</v>
      </c>
      <c r="P1463" s="113" t="s">
        <v>1062</v>
      </c>
    </row>
    <row r="1464" spans="1:16" ht="13" customHeight="1" x14ac:dyDescent="0.15">
      <c r="A1464" s="394">
        <v>1463</v>
      </c>
      <c r="B1464" s="395">
        <v>6</v>
      </c>
      <c r="C1464" s="395">
        <v>8</v>
      </c>
      <c r="D1464" s="113" t="s">
        <v>1057</v>
      </c>
      <c r="E1464" s="113" t="s">
        <v>9806</v>
      </c>
      <c r="F1464" s="75">
        <v>1.69</v>
      </c>
      <c r="G1464" s="75">
        <v>0.84</v>
      </c>
      <c r="H1464" s="75">
        <v>0.22788670499999999</v>
      </c>
      <c r="I1464" s="75">
        <v>-7.5720713999999995E-2</v>
      </c>
      <c r="J1464" s="113" t="s">
        <v>1063</v>
      </c>
      <c r="K1464" s="113" t="s">
        <v>6504</v>
      </c>
      <c r="L1464" s="113" t="s">
        <v>1005</v>
      </c>
      <c r="M1464" s="113" t="s">
        <v>926</v>
      </c>
      <c r="N1464" s="113" t="s">
        <v>8972</v>
      </c>
      <c r="O1464" s="44">
        <v>10</v>
      </c>
      <c r="P1464" s="113" t="s">
        <v>1064</v>
      </c>
    </row>
    <row r="1465" spans="1:16" ht="13" customHeight="1" x14ac:dyDescent="0.15">
      <c r="A1465" s="394">
        <v>1464</v>
      </c>
      <c r="B1465" s="395">
        <v>6</v>
      </c>
      <c r="C1465" s="395">
        <v>8</v>
      </c>
      <c r="D1465" s="113" t="s">
        <v>1057</v>
      </c>
      <c r="E1465" s="113" t="s">
        <v>9806</v>
      </c>
      <c r="F1465" s="75">
        <v>415.87301600000001</v>
      </c>
      <c r="G1465" s="75">
        <v>136.507937</v>
      </c>
      <c r="H1465" s="75">
        <v>2.6189607420000001</v>
      </c>
      <c r="I1465" s="75">
        <v>2.1351579030000001</v>
      </c>
      <c r="J1465" s="113" t="s">
        <v>1065</v>
      </c>
      <c r="K1465" s="113" t="s">
        <v>6504</v>
      </c>
      <c r="L1465" s="113" t="s">
        <v>1005</v>
      </c>
      <c r="M1465" s="113" t="s">
        <v>926</v>
      </c>
      <c r="N1465" s="113" t="s">
        <v>8972</v>
      </c>
      <c r="O1465" s="44">
        <v>10</v>
      </c>
      <c r="P1465" s="113" t="s">
        <v>1064</v>
      </c>
    </row>
    <row r="1466" spans="1:16" ht="13" customHeight="1" x14ac:dyDescent="0.15">
      <c r="A1466" s="394">
        <v>1465</v>
      </c>
      <c r="B1466" s="395">
        <v>6</v>
      </c>
      <c r="C1466" s="395">
        <v>8</v>
      </c>
      <c r="D1466" s="113" t="s">
        <v>1057</v>
      </c>
      <c r="E1466" s="113" t="s">
        <v>9806</v>
      </c>
      <c r="F1466" s="75">
        <v>4374.3589739999998</v>
      </c>
      <c r="G1466" s="75">
        <v>953.84615399999996</v>
      </c>
      <c r="H1466" s="75">
        <v>3.6409144200000001</v>
      </c>
      <c r="I1466" s="75">
        <v>2.9794783329999999</v>
      </c>
      <c r="J1466" s="113" t="s">
        <v>1063</v>
      </c>
      <c r="K1466" s="113" t="s">
        <v>6504</v>
      </c>
      <c r="L1466" s="113" t="s">
        <v>1005</v>
      </c>
      <c r="M1466" s="113" t="s">
        <v>926</v>
      </c>
      <c r="N1466" s="113" t="s">
        <v>8972</v>
      </c>
      <c r="O1466" s="44">
        <v>10</v>
      </c>
      <c r="P1466" s="113" t="s">
        <v>1064</v>
      </c>
    </row>
    <row r="1467" spans="1:16" ht="13" customHeight="1" x14ac:dyDescent="0.15">
      <c r="A1467" s="394">
        <v>1466</v>
      </c>
      <c r="B1467" s="395">
        <v>6</v>
      </c>
      <c r="C1467" s="395">
        <v>8</v>
      </c>
      <c r="D1467" s="113" t="s">
        <v>1057</v>
      </c>
      <c r="E1467" s="113" t="s">
        <v>9806</v>
      </c>
      <c r="F1467" s="75">
        <v>7558.2355859999998</v>
      </c>
      <c r="G1467" s="75">
        <v>1206.013547</v>
      </c>
      <c r="H1467" s="75">
        <v>3.8784204249999998</v>
      </c>
      <c r="I1467" s="75">
        <v>3.0813521860000002</v>
      </c>
      <c r="J1467" s="113" t="s">
        <v>1065</v>
      </c>
      <c r="K1467" s="113" t="s">
        <v>6504</v>
      </c>
      <c r="L1467" s="113" t="s">
        <v>1005</v>
      </c>
      <c r="M1467" s="113" t="s">
        <v>926</v>
      </c>
      <c r="N1467" s="113" t="s">
        <v>8972</v>
      </c>
      <c r="O1467" s="44">
        <v>10</v>
      </c>
      <c r="P1467" s="113" t="s">
        <v>1064</v>
      </c>
    </row>
    <row r="1468" spans="1:16" ht="13" customHeight="1" x14ac:dyDescent="0.15">
      <c r="A1468" s="394">
        <v>1467</v>
      </c>
      <c r="B1468" s="395">
        <v>6</v>
      </c>
      <c r="C1468" s="395">
        <v>8</v>
      </c>
      <c r="D1468" s="113" t="s">
        <v>1057</v>
      </c>
      <c r="E1468" s="113" t="s">
        <v>9806</v>
      </c>
      <c r="F1468" s="75">
        <v>18391.75258</v>
      </c>
      <c r="G1468" s="75">
        <v>1731.9587630000001</v>
      </c>
      <c r="H1468" s="75">
        <v>4.2646231160000001</v>
      </c>
      <c r="I1468" s="75">
        <v>3.238537547</v>
      </c>
      <c r="J1468" s="113" t="s">
        <v>1063</v>
      </c>
      <c r="K1468" s="113" t="s">
        <v>6504</v>
      </c>
      <c r="L1468" s="113" t="s">
        <v>1005</v>
      </c>
      <c r="M1468" s="113" t="s">
        <v>926</v>
      </c>
      <c r="N1468" s="113" t="s">
        <v>8972</v>
      </c>
      <c r="O1468" s="44">
        <v>10</v>
      </c>
      <c r="P1468" s="113" t="s">
        <v>1064</v>
      </c>
    </row>
    <row r="1469" spans="1:16" ht="13" customHeight="1" x14ac:dyDescent="0.15">
      <c r="A1469" s="394">
        <v>1468</v>
      </c>
      <c r="B1469" s="395">
        <v>6</v>
      </c>
      <c r="C1469" s="395">
        <v>8</v>
      </c>
      <c r="D1469" s="113" t="s">
        <v>1057</v>
      </c>
      <c r="E1469" s="113" t="s">
        <v>9806</v>
      </c>
      <c r="F1469" s="75">
        <v>52438.384899999997</v>
      </c>
      <c r="G1469" s="75">
        <v>2910.3303620000002</v>
      </c>
      <c r="H1469" s="75">
        <v>4.7196493070000001</v>
      </c>
      <c r="I1469" s="75">
        <v>3.4639422899999999</v>
      </c>
      <c r="J1469" s="113" t="s">
        <v>1065</v>
      </c>
      <c r="K1469" s="113" t="s">
        <v>6504</v>
      </c>
      <c r="L1469" s="113" t="s">
        <v>1005</v>
      </c>
      <c r="M1469" s="113" t="s">
        <v>926</v>
      </c>
      <c r="N1469" s="113" t="s">
        <v>8972</v>
      </c>
      <c r="O1469" s="44">
        <v>10</v>
      </c>
      <c r="P1469" s="113" t="s">
        <v>1064</v>
      </c>
    </row>
    <row r="1470" spans="1:16" ht="13" customHeight="1" x14ac:dyDescent="0.15">
      <c r="A1470" s="394">
        <v>1469</v>
      </c>
      <c r="B1470" s="395">
        <v>6</v>
      </c>
      <c r="C1470" s="395">
        <v>8</v>
      </c>
      <c r="D1470" s="113" t="s">
        <v>1057</v>
      </c>
      <c r="E1470" s="113" t="s">
        <v>9806</v>
      </c>
      <c r="F1470" s="75">
        <v>52601.156069999997</v>
      </c>
      <c r="G1470" s="75">
        <v>9585.7418109999999</v>
      </c>
      <c r="H1470" s="75">
        <v>4.7209952890000002</v>
      </c>
      <c r="I1470" s="75">
        <v>3.9816257269999999</v>
      </c>
      <c r="J1470" s="113" t="s">
        <v>1065</v>
      </c>
      <c r="K1470" s="113" t="s">
        <v>6504</v>
      </c>
      <c r="L1470" s="113" t="s">
        <v>1005</v>
      </c>
      <c r="M1470" s="113" t="s">
        <v>926</v>
      </c>
      <c r="N1470" s="113" t="s">
        <v>8972</v>
      </c>
      <c r="O1470" s="44">
        <v>10</v>
      </c>
      <c r="P1470" s="113" t="s">
        <v>1064</v>
      </c>
    </row>
    <row r="1471" spans="1:16" ht="13" customHeight="1" x14ac:dyDescent="0.15">
      <c r="A1471" s="394">
        <v>1470</v>
      </c>
      <c r="B1471" s="395">
        <v>6</v>
      </c>
      <c r="C1471" s="395">
        <v>8</v>
      </c>
      <c r="D1471" s="113" t="s">
        <v>1057</v>
      </c>
      <c r="E1471" s="113" t="s">
        <v>9806</v>
      </c>
      <c r="F1471" s="75">
        <v>55783.783779999998</v>
      </c>
      <c r="G1471" s="75">
        <v>2400</v>
      </c>
      <c r="H1471" s="75">
        <v>4.7465079689999996</v>
      </c>
      <c r="I1471" s="75">
        <v>3.3802112420000001</v>
      </c>
      <c r="J1471" s="113" t="s">
        <v>1066</v>
      </c>
      <c r="K1471" s="113" t="s">
        <v>6504</v>
      </c>
      <c r="L1471" s="113" t="s">
        <v>1005</v>
      </c>
      <c r="M1471" s="113" t="s">
        <v>926</v>
      </c>
      <c r="N1471" s="113" t="s">
        <v>8972</v>
      </c>
      <c r="O1471" s="44">
        <v>10</v>
      </c>
      <c r="P1471" s="113" t="s">
        <v>175</v>
      </c>
    </row>
    <row r="1472" spans="1:16" ht="13" customHeight="1" x14ac:dyDescent="0.15">
      <c r="A1472" s="394">
        <v>1471</v>
      </c>
      <c r="B1472" s="395">
        <v>6</v>
      </c>
      <c r="C1472" s="395">
        <v>8</v>
      </c>
      <c r="D1472" s="113" t="s">
        <v>1057</v>
      </c>
      <c r="E1472" s="113" t="s">
        <v>9806</v>
      </c>
      <c r="F1472" s="75">
        <v>89713.746459999995</v>
      </c>
      <c r="G1472" s="75">
        <v>4561.1827620000004</v>
      </c>
      <c r="H1472" s="75">
        <v>4.9528589930000004</v>
      </c>
      <c r="I1472" s="75">
        <v>3.6590774740000001</v>
      </c>
      <c r="J1472" s="113" t="s">
        <v>1063</v>
      </c>
      <c r="K1472" s="113" t="s">
        <v>6504</v>
      </c>
      <c r="L1472" s="113" t="s">
        <v>1005</v>
      </c>
      <c r="M1472" s="113" t="s">
        <v>926</v>
      </c>
      <c r="N1472" s="113" t="s">
        <v>8972</v>
      </c>
      <c r="O1472" s="44">
        <v>10</v>
      </c>
      <c r="P1472" s="113" t="s">
        <v>1064</v>
      </c>
    </row>
    <row r="1473" spans="1:16" ht="13" customHeight="1" x14ac:dyDescent="0.15">
      <c r="A1473" s="394">
        <v>1472</v>
      </c>
      <c r="B1473" s="395">
        <v>6</v>
      </c>
      <c r="C1473" s="395">
        <v>8</v>
      </c>
      <c r="D1473" s="113" t="s">
        <v>1057</v>
      </c>
      <c r="E1473" s="113" t="s">
        <v>9806</v>
      </c>
      <c r="F1473" s="75">
        <v>258305.64780000001</v>
      </c>
      <c r="G1473" s="75">
        <v>10631.229240000001</v>
      </c>
      <c r="H1473" s="75">
        <v>5.4121339019999999</v>
      </c>
      <c r="I1473" s="75">
        <v>4.0265834829999996</v>
      </c>
      <c r="J1473" s="113" t="s">
        <v>1065</v>
      </c>
      <c r="K1473" s="113" t="s">
        <v>6504</v>
      </c>
      <c r="L1473" s="113" t="s">
        <v>1005</v>
      </c>
      <c r="M1473" s="113" t="s">
        <v>926</v>
      </c>
      <c r="N1473" s="113" t="s">
        <v>8972</v>
      </c>
      <c r="O1473" s="44">
        <v>10</v>
      </c>
      <c r="P1473" s="113" t="s">
        <v>1064</v>
      </c>
    </row>
    <row r="1474" spans="1:16" ht="13" customHeight="1" x14ac:dyDescent="0.15">
      <c r="A1474" s="394">
        <v>1473</v>
      </c>
      <c r="B1474" s="395">
        <v>6</v>
      </c>
      <c r="C1474" s="395">
        <v>8</v>
      </c>
      <c r="D1474" s="113" t="s">
        <v>1057</v>
      </c>
      <c r="E1474" s="113" t="s">
        <v>9224</v>
      </c>
      <c r="F1474" s="75">
        <v>31808</v>
      </c>
      <c r="G1474" s="75">
        <v>4928</v>
      </c>
      <c r="H1474" s="75">
        <v>4.5025363629999999</v>
      </c>
      <c r="I1474" s="75">
        <v>3.6926706989999998</v>
      </c>
      <c r="J1474" s="113" t="s">
        <v>1051</v>
      </c>
      <c r="K1474" s="113" t="s">
        <v>6504</v>
      </c>
      <c r="L1474" s="113" t="s">
        <v>1005</v>
      </c>
      <c r="M1474" s="113" t="s">
        <v>1006</v>
      </c>
      <c r="N1474" s="113" t="s">
        <v>9375</v>
      </c>
      <c r="O1474" s="44">
        <v>16</v>
      </c>
      <c r="P1474" s="113" t="s">
        <v>1064</v>
      </c>
    </row>
    <row r="1475" spans="1:16" ht="13" customHeight="1" x14ac:dyDescent="0.15">
      <c r="A1475" s="394">
        <v>1474</v>
      </c>
      <c r="B1475" s="395">
        <v>6</v>
      </c>
      <c r="C1475" s="395">
        <v>8</v>
      </c>
      <c r="D1475" s="113" t="s">
        <v>1057</v>
      </c>
      <c r="E1475" s="113" t="s">
        <v>9224</v>
      </c>
      <c r="F1475" s="75">
        <v>32925.619830000003</v>
      </c>
      <c r="G1475" s="75">
        <v>5157.0247929999996</v>
      </c>
      <c r="H1475" s="75">
        <v>4.5175339589999997</v>
      </c>
      <c r="I1475" s="75">
        <v>3.7123992189999999</v>
      </c>
      <c r="J1475" s="113" t="s">
        <v>1051</v>
      </c>
      <c r="K1475" s="113" t="s">
        <v>6504</v>
      </c>
      <c r="L1475" s="113" t="s">
        <v>1005</v>
      </c>
      <c r="M1475" s="113" t="s">
        <v>1006</v>
      </c>
      <c r="N1475" s="113" t="s">
        <v>9375</v>
      </c>
      <c r="O1475" s="44">
        <v>16</v>
      </c>
      <c r="P1475" s="113" t="s">
        <v>1064</v>
      </c>
    </row>
    <row r="1476" spans="1:16" ht="13" customHeight="1" x14ac:dyDescent="0.15">
      <c r="A1476" s="394">
        <v>1475</v>
      </c>
      <c r="B1476" s="395">
        <v>6</v>
      </c>
      <c r="C1476" s="395">
        <v>8</v>
      </c>
      <c r="D1476" s="113" t="s">
        <v>1057</v>
      </c>
      <c r="E1476" s="113" t="s">
        <v>9224</v>
      </c>
      <c r="F1476" s="75">
        <v>34556.103580000003</v>
      </c>
      <c r="G1476" s="75">
        <v>5487.0530209999997</v>
      </c>
      <c r="H1476" s="75">
        <v>4.5385247670000002</v>
      </c>
      <c r="I1476" s="75">
        <v>3.7393391569999999</v>
      </c>
      <c r="J1476" s="113" t="s">
        <v>1051</v>
      </c>
      <c r="K1476" s="113" t="s">
        <v>6504</v>
      </c>
      <c r="L1476" s="113" t="s">
        <v>1005</v>
      </c>
      <c r="M1476" s="113" t="s">
        <v>1006</v>
      </c>
      <c r="N1476" s="113" t="s">
        <v>9375</v>
      </c>
      <c r="O1476" s="44">
        <v>16</v>
      </c>
      <c r="P1476" s="113" t="s">
        <v>1064</v>
      </c>
    </row>
    <row r="1477" spans="1:16" ht="13" customHeight="1" x14ac:dyDescent="0.15">
      <c r="A1477" s="394">
        <v>1476</v>
      </c>
      <c r="B1477" s="395">
        <v>6</v>
      </c>
      <c r="C1477" s="395">
        <v>8</v>
      </c>
      <c r="D1477" s="113" t="s">
        <v>1057</v>
      </c>
      <c r="E1477" s="113" t="s">
        <v>9224</v>
      </c>
      <c r="F1477" s="75">
        <v>38384.615380000003</v>
      </c>
      <c r="G1477" s="75">
        <v>6153.8461539999998</v>
      </c>
      <c r="H1477" s="75">
        <v>4.5841571930000002</v>
      </c>
      <c r="I1477" s="75">
        <v>3.7891466349999998</v>
      </c>
      <c r="J1477" s="113" t="s">
        <v>1051</v>
      </c>
      <c r="K1477" s="113" t="s">
        <v>6504</v>
      </c>
      <c r="L1477" s="113" t="s">
        <v>1005</v>
      </c>
      <c r="M1477" s="113" t="s">
        <v>1006</v>
      </c>
      <c r="N1477" s="113" t="s">
        <v>9375</v>
      </c>
      <c r="O1477" s="44">
        <v>16</v>
      </c>
      <c r="P1477" s="113" t="s">
        <v>1064</v>
      </c>
    </row>
    <row r="1478" spans="1:16" ht="13" customHeight="1" x14ac:dyDescent="0.15">
      <c r="A1478" s="394">
        <v>1477</v>
      </c>
      <c r="B1478" s="395">
        <v>6</v>
      </c>
      <c r="C1478" s="395">
        <v>8</v>
      </c>
      <c r="D1478" s="113" t="s">
        <v>1057</v>
      </c>
      <c r="E1478" s="113" t="s">
        <v>9224</v>
      </c>
      <c r="F1478" s="75">
        <v>52571.428569999996</v>
      </c>
      <c r="G1478" s="75">
        <v>4857.1428569999998</v>
      </c>
      <c r="H1478" s="75">
        <v>4.7207497790000001</v>
      </c>
      <c r="I1478" s="75">
        <v>3.6863808769999999</v>
      </c>
      <c r="J1478" s="113" t="s">
        <v>1052</v>
      </c>
      <c r="K1478" s="113" t="s">
        <v>6504</v>
      </c>
      <c r="L1478" s="113" t="s">
        <v>1005</v>
      </c>
      <c r="M1478" s="113" t="s">
        <v>1006</v>
      </c>
      <c r="N1478" s="113" t="s">
        <v>9375</v>
      </c>
      <c r="O1478" s="44">
        <v>16</v>
      </c>
      <c r="P1478" s="113" t="s">
        <v>1064</v>
      </c>
    </row>
    <row r="1479" spans="1:16" ht="13" customHeight="1" x14ac:dyDescent="0.15">
      <c r="A1479" s="394">
        <v>1478</v>
      </c>
      <c r="B1479" s="395">
        <v>6</v>
      </c>
      <c r="C1479" s="395">
        <v>8</v>
      </c>
      <c r="D1479" s="113" t="s">
        <v>1057</v>
      </c>
      <c r="E1479" s="113" t="s">
        <v>9224</v>
      </c>
      <c r="F1479" s="75">
        <v>99117.387470000001</v>
      </c>
      <c r="G1479" s="75">
        <v>6575.4633720000002</v>
      </c>
      <c r="H1479" s="75">
        <v>4.9961498459999998</v>
      </c>
      <c r="I1479" s="75">
        <v>3.8179263630000002</v>
      </c>
      <c r="J1479" s="113" t="s">
        <v>1053</v>
      </c>
      <c r="K1479" s="113" t="s">
        <v>6504</v>
      </c>
      <c r="L1479" s="113" t="s">
        <v>1005</v>
      </c>
      <c r="M1479" s="113" t="s">
        <v>1006</v>
      </c>
      <c r="N1479" s="113" t="s">
        <v>9375</v>
      </c>
      <c r="O1479" s="44">
        <v>16</v>
      </c>
      <c r="P1479" s="113" t="s">
        <v>1064</v>
      </c>
    </row>
    <row r="1480" spans="1:16" ht="13" customHeight="1" x14ac:dyDescent="0.15">
      <c r="A1480" s="394">
        <v>1479</v>
      </c>
      <c r="B1480" s="395">
        <v>6</v>
      </c>
      <c r="C1480" s="395">
        <v>8</v>
      </c>
      <c r="D1480" s="113" t="s">
        <v>1057</v>
      </c>
      <c r="E1480" s="113" t="s">
        <v>9224</v>
      </c>
      <c r="F1480" s="75">
        <v>103099.66620000001</v>
      </c>
      <c r="G1480" s="75">
        <v>6771.5784450000001</v>
      </c>
      <c r="H1480" s="75">
        <v>5.0132572590000004</v>
      </c>
      <c r="I1480" s="75">
        <v>3.8306899140000001</v>
      </c>
      <c r="J1480" s="113" t="s">
        <v>1053</v>
      </c>
      <c r="K1480" s="113" t="s">
        <v>6504</v>
      </c>
      <c r="L1480" s="113" t="s">
        <v>1005</v>
      </c>
      <c r="M1480" s="113" t="s">
        <v>1006</v>
      </c>
      <c r="N1480" s="113" t="s">
        <v>9375</v>
      </c>
      <c r="O1480" s="44">
        <v>16</v>
      </c>
      <c r="P1480" s="113" t="s">
        <v>1064</v>
      </c>
    </row>
    <row r="1481" spans="1:16" ht="13" customHeight="1" x14ac:dyDescent="0.15">
      <c r="A1481" s="394">
        <v>1480</v>
      </c>
      <c r="B1481" s="395">
        <v>6</v>
      </c>
      <c r="C1481" s="395">
        <v>8</v>
      </c>
      <c r="D1481" s="113" t="s">
        <v>1057</v>
      </c>
      <c r="E1481" s="113" t="s">
        <v>9224</v>
      </c>
      <c r="F1481" s="75">
        <v>112506.40700000001</v>
      </c>
      <c r="G1481" s="75">
        <v>7637.1091749999996</v>
      </c>
      <c r="H1481" s="75">
        <v>5.0511772549999998</v>
      </c>
      <c r="I1481" s="75">
        <v>3.8829289990000002</v>
      </c>
      <c r="J1481" s="113" t="s">
        <v>1053</v>
      </c>
      <c r="K1481" s="113" t="s">
        <v>6504</v>
      </c>
      <c r="L1481" s="113" t="s">
        <v>1005</v>
      </c>
      <c r="M1481" s="113" t="s">
        <v>1006</v>
      </c>
      <c r="N1481" s="113" t="s">
        <v>9375</v>
      </c>
      <c r="O1481" s="44">
        <v>16</v>
      </c>
      <c r="P1481" s="113" t="s">
        <v>1064</v>
      </c>
    </row>
    <row r="1482" spans="1:16" ht="13" customHeight="1" x14ac:dyDescent="0.15">
      <c r="A1482" s="394">
        <v>1481</v>
      </c>
      <c r="B1482" s="395">
        <v>6</v>
      </c>
      <c r="C1482" s="395">
        <v>8</v>
      </c>
      <c r="D1482" s="113" t="s">
        <v>1057</v>
      </c>
      <c r="E1482" s="113" t="s">
        <v>9224</v>
      </c>
      <c r="F1482" s="75">
        <v>121734.23420000001</v>
      </c>
      <c r="G1482" s="75">
        <v>8502.2522520000002</v>
      </c>
      <c r="H1482" s="75">
        <v>5.0854127279999997</v>
      </c>
      <c r="I1482" s="75">
        <v>3.929533986</v>
      </c>
      <c r="J1482" s="113" t="s">
        <v>1053</v>
      </c>
      <c r="K1482" s="113" t="s">
        <v>6504</v>
      </c>
      <c r="L1482" s="113" t="s">
        <v>1005</v>
      </c>
      <c r="M1482" s="113" t="s">
        <v>1006</v>
      </c>
      <c r="N1482" s="113" t="s">
        <v>9375</v>
      </c>
      <c r="O1482" s="44">
        <v>16</v>
      </c>
      <c r="P1482" s="113" t="s">
        <v>1064</v>
      </c>
    </row>
    <row r="1483" spans="1:16" ht="13" customHeight="1" x14ac:dyDescent="0.15">
      <c r="A1483" s="394">
        <v>1482</v>
      </c>
      <c r="B1483" s="395">
        <v>6</v>
      </c>
      <c r="C1483" s="395">
        <v>8</v>
      </c>
      <c r="D1483" s="113" t="s">
        <v>1057</v>
      </c>
      <c r="E1483" s="113" t="s">
        <v>9224</v>
      </c>
      <c r="F1483" s="75">
        <v>186732.796</v>
      </c>
      <c r="G1483" s="75">
        <v>13143.21141</v>
      </c>
      <c r="H1483" s="75">
        <v>5.2712206000000004</v>
      </c>
      <c r="I1483" s="75">
        <v>4.1187014939999997</v>
      </c>
      <c r="J1483" s="113" t="s">
        <v>1054</v>
      </c>
      <c r="K1483" s="113" t="s">
        <v>6504</v>
      </c>
      <c r="L1483" s="113" t="s">
        <v>1005</v>
      </c>
      <c r="M1483" s="113" t="s">
        <v>1006</v>
      </c>
      <c r="N1483" s="113" t="s">
        <v>9375</v>
      </c>
      <c r="O1483" s="44">
        <v>16</v>
      </c>
      <c r="P1483" s="113" t="s">
        <v>1064</v>
      </c>
    </row>
    <row r="1484" spans="1:16" ht="13" customHeight="1" x14ac:dyDescent="0.15">
      <c r="A1484" s="394">
        <v>1483</v>
      </c>
      <c r="B1484" s="395">
        <v>6</v>
      </c>
      <c r="C1484" s="395">
        <v>8</v>
      </c>
      <c r="D1484" s="113" t="s">
        <v>1057</v>
      </c>
      <c r="E1484" s="113" t="s">
        <v>9224</v>
      </c>
      <c r="F1484" s="75">
        <v>196514.0123</v>
      </c>
      <c r="G1484" s="75">
        <v>13875.59809</v>
      </c>
      <c r="H1484" s="75">
        <v>5.2933935229999998</v>
      </c>
      <c r="I1484" s="75">
        <v>4.1422517120000002</v>
      </c>
      <c r="J1484" s="113" t="s">
        <v>1054</v>
      </c>
      <c r="K1484" s="113" t="s">
        <v>6504</v>
      </c>
      <c r="L1484" s="113" t="s">
        <v>1005</v>
      </c>
      <c r="M1484" s="113" t="s">
        <v>1006</v>
      </c>
      <c r="N1484" s="113" t="s">
        <v>9375</v>
      </c>
      <c r="O1484" s="44">
        <v>16</v>
      </c>
      <c r="P1484" s="113" t="s">
        <v>1064</v>
      </c>
    </row>
    <row r="1485" spans="1:16" ht="13" customHeight="1" x14ac:dyDescent="0.15">
      <c r="A1485" s="394">
        <v>1484</v>
      </c>
      <c r="B1485" s="395">
        <v>6</v>
      </c>
      <c r="C1485" s="395">
        <v>8</v>
      </c>
      <c r="D1485" s="113" t="s">
        <v>1057</v>
      </c>
      <c r="E1485" s="113" t="s">
        <v>9224</v>
      </c>
      <c r="F1485" s="75">
        <v>197236.36360000001</v>
      </c>
      <c r="G1485" s="75">
        <v>14109.090910000001</v>
      </c>
      <c r="H1485" s="75">
        <v>5.2949869869999997</v>
      </c>
      <c r="I1485" s="75">
        <v>4.1494990319999996</v>
      </c>
      <c r="J1485" s="113" t="s">
        <v>1054</v>
      </c>
      <c r="K1485" s="113" t="s">
        <v>6504</v>
      </c>
      <c r="L1485" s="113" t="s">
        <v>1005</v>
      </c>
      <c r="M1485" s="113" t="s">
        <v>1006</v>
      </c>
      <c r="N1485" s="113" t="s">
        <v>9375</v>
      </c>
      <c r="O1485" s="44">
        <v>16</v>
      </c>
      <c r="P1485" s="113" t="s">
        <v>1064</v>
      </c>
    </row>
    <row r="1486" spans="1:16" ht="13" customHeight="1" x14ac:dyDescent="0.15">
      <c r="A1486" s="394">
        <v>1485</v>
      </c>
      <c r="B1486" s="395">
        <v>6</v>
      </c>
      <c r="C1486" s="395">
        <v>8</v>
      </c>
      <c r="D1486" s="113" t="s">
        <v>1057</v>
      </c>
      <c r="E1486" s="113" t="s">
        <v>9224</v>
      </c>
      <c r="F1486" s="75">
        <v>203897.84950000001</v>
      </c>
      <c r="G1486" s="75">
        <v>14448.924730000001</v>
      </c>
      <c r="H1486" s="75">
        <v>5.3094126450000001</v>
      </c>
      <c r="I1486" s="75">
        <v>4.1598355290000004</v>
      </c>
      <c r="J1486" s="113" t="s">
        <v>1054</v>
      </c>
      <c r="K1486" s="113" t="s">
        <v>6504</v>
      </c>
      <c r="L1486" s="113" t="s">
        <v>1005</v>
      </c>
      <c r="M1486" s="113" t="s">
        <v>1006</v>
      </c>
      <c r="N1486" s="113" t="s">
        <v>9375</v>
      </c>
      <c r="O1486" s="44">
        <v>16</v>
      </c>
      <c r="P1486" s="113" t="s">
        <v>1064</v>
      </c>
    </row>
    <row r="1487" spans="1:16" ht="13" customHeight="1" x14ac:dyDescent="0.15">
      <c r="A1487" s="394">
        <v>1486</v>
      </c>
      <c r="B1487" s="395">
        <v>6</v>
      </c>
      <c r="C1487" s="395">
        <v>8</v>
      </c>
      <c r="D1487" s="113" t="s">
        <v>1057</v>
      </c>
      <c r="E1487" s="113" t="s">
        <v>9224</v>
      </c>
      <c r="F1487" s="75">
        <v>213826.60690000001</v>
      </c>
      <c r="G1487" s="75">
        <v>15246.636769999999</v>
      </c>
      <c r="H1487" s="75">
        <v>5.330061744</v>
      </c>
      <c r="I1487" s="75">
        <v>4.1831740540000002</v>
      </c>
      <c r="J1487" s="113" t="s">
        <v>1054</v>
      </c>
      <c r="K1487" s="113" t="s">
        <v>6504</v>
      </c>
      <c r="L1487" s="113" t="s">
        <v>1005</v>
      </c>
      <c r="M1487" s="113" t="s">
        <v>1006</v>
      </c>
      <c r="N1487" s="113" t="s">
        <v>9375</v>
      </c>
      <c r="O1487" s="44">
        <v>16</v>
      </c>
      <c r="P1487" s="113" t="s">
        <v>1064</v>
      </c>
    </row>
    <row r="1488" spans="1:16" ht="13" customHeight="1" x14ac:dyDescent="0.15">
      <c r="A1488" s="394">
        <v>1487</v>
      </c>
      <c r="B1488" s="395">
        <v>6</v>
      </c>
      <c r="C1488" s="395">
        <v>8</v>
      </c>
      <c r="D1488" s="113" t="s">
        <v>1057</v>
      </c>
      <c r="E1488" s="113" t="s">
        <v>9224</v>
      </c>
      <c r="F1488" s="75">
        <v>260769.23079999999</v>
      </c>
      <c r="G1488" s="75">
        <v>13000</v>
      </c>
      <c r="H1488" s="75">
        <v>5.4162563459999999</v>
      </c>
      <c r="I1488" s="75">
        <v>4.1139433519999997</v>
      </c>
      <c r="J1488" s="113" t="s">
        <v>1052</v>
      </c>
      <c r="K1488" s="113" t="s">
        <v>6504</v>
      </c>
      <c r="L1488" s="113" t="s">
        <v>1005</v>
      </c>
      <c r="M1488" s="113" t="s">
        <v>1006</v>
      </c>
      <c r="N1488" s="113" t="s">
        <v>9375</v>
      </c>
      <c r="O1488" s="44">
        <v>16</v>
      </c>
      <c r="P1488" s="113" t="s">
        <v>1064</v>
      </c>
    </row>
    <row r="1489" spans="1:16" ht="13" customHeight="1" x14ac:dyDescent="0.15">
      <c r="A1489" s="394">
        <v>1488</v>
      </c>
      <c r="B1489" s="395">
        <v>6</v>
      </c>
      <c r="C1489" s="395">
        <v>8</v>
      </c>
      <c r="D1489" s="113" t="s">
        <v>1057</v>
      </c>
      <c r="E1489" s="113" t="s">
        <v>9224</v>
      </c>
      <c r="F1489" s="75">
        <v>96176.470589999997</v>
      </c>
      <c r="G1489" s="75">
        <v>4500</v>
      </c>
      <c r="H1489" s="75">
        <v>4.9830688360000002</v>
      </c>
      <c r="I1489" s="75">
        <v>3.6532125139999998</v>
      </c>
      <c r="J1489" s="113" t="s">
        <v>1053</v>
      </c>
      <c r="K1489" s="113" t="s">
        <v>6504</v>
      </c>
      <c r="L1489" s="113" t="s">
        <v>1005</v>
      </c>
      <c r="M1489" s="113" t="s">
        <v>1006</v>
      </c>
      <c r="N1489" s="113" t="s">
        <v>280</v>
      </c>
      <c r="O1489" s="44">
        <v>16</v>
      </c>
      <c r="P1489" s="113" t="s">
        <v>1064</v>
      </c>
    </row>
    <row r="1490" spans="1:16" ht="13" customHeight="1" x14ac:dyDescent="0.15">
      <c r="A1490" s="394">
        <v>1489</v>
      </c>
      <c r="B1490" s="395">
        <v>6</v>
      </c>
      <c r="C1490" s="395">
        <v>8</v>
      </c>
      <c r="D1490" s="113" t="s">
        <v>1057</v>
      </c>
      <c r="E1490" s="113" t="s">
        <v>1055</v>
      </c>
      <c r="F1490" s="75">
        <v>241</v>
      </c>
      <c r="G1490" s="75">
        <v>72</v>
      </c>
      <c r="H1490" s="75">
        <v>2.3820170429999998</v>
      </c>
      <c r="I1490" s="75">
        <v>1.8573324959999999</v>
      </c>
      <c r="J1490" s="113" t="s">
        <v>1056</v>
      </c>
      <c r="K1490" s="113" t="s">
        <v>6504</v>
      </c>
      <c r="L1490" s="113" t="s">
        <v>1005</v>
      </c>
      <c r="M1490" s="113" t="s">
        <v>1006</v>
      </c>
      <c r="N1490" s="113" t="s">
        <v>9744</v>
      </c>
      <c r="O1490" s="44">
        <v>20</v>
      </c>
      <c r="P1490" s="113" t="s">
        <v>1064</v>
      </c>
    </row>
    <row r="1491" spans="1:16" ht="13" customHeight="1" x14ac:dyDescent="0.15">
      <c r="A1491" s="394">
        <v>1490</v>
      </c>
      <c r="B1491" s="395">
        <v>6</v>
      </c>
      <c r="C1491" s="395">
        <v>8</v>
      </c>
      <c r="D1491" s="113" t="s">
        <v>1057</v>
      </c>
      <c r="E1491" s="113" t="s">
        <v>1055</v>
      </c>
      <c r="F1491" s="75">
        <v>1825.192802</v>
      </c>
      <c r="G1491" s="75">
        <v>503.856041</v>
      </c>
      <c r="H1491" s="75">
        <v>3.2613087470000002</v>
      </c>
      <c r="I1491" s="75">
        <v>2.7023064699999999</v>
      </c>
      <c r="J1491" s="113" t="s">
        <v>1056</v>
      </c>
      <c r="K1491" s="113" t="s">
        <v>6504</v>
      </c>
      <c r="L1491" s="113" t="s">
        <v>1005</v>
      </c>
      <c r="M1491" s="113" t="s">
        <v>1006</v>
      </c>
      <c r="N1491" s="113" t="s">
        <v>9744</v>
      </c>
      <c r="O1491" s="44">
        <v>20</v>
      </c>
      <c r="P1491" s="113" t="s">
        <v>1064</v>
      </c>
    </row>
    <row r="1492" spans="1:16" ht="13" customHeight="1" x14ac:dyDescent="0.15">
      <c r="A1492" s="394">
        <v>1491</v>
      </c>
      <c r="B1492" s="395">
        <v>6</v>
      </c>
      <c r="C1492" s="395">
        <v>8</v>
      </c>
      <c r="D1492" s="113" t="s">
        <v>1057</v>
      </c>
      <c r="E1492" s="113" t="s">
        <v>1055</v>
      </c>
      <c r="F1492" s="75">
        <v>2246.478873</v>
      </c>
      <c r="G1492" s="75">
        <v>420.187793</v>
      </c>
      <c r="H1492" s="75">
        <v>3.3515023390000001</v>
      </c>
      <c r="I1492" s="75">
        <v>2.6234434310000001</v>
      </c>
      <c r="J1492" s="113" t="s">
        <v>1056</v>
      </c>
      <c r="K1492" s="113" t="s">
        <v>6504</v>
      </c>
      <c r="L1492" s="113" t="s">
        <v>1005</v>
      </c>
      <c r="M1492" s="113" t="s">
        <v>1006</v>
      </c>
      <c r="N1492" s="113" t="s">
        <v>9744</v>
      </c>
      <c r="O1492" s="44">
        <v>20</v>
      </c>
      <c r="P1492" s="113" t="s">
        <v>1064</v>
      </c>
    </row>
    <row r="1493" spans="1:16" ht="13" customHeight="1" x14ac:dyDescent="0.15">
      <c r="A1493" s="394">
        <v>1492</v>
      </c>
      <c r="B1493" s="395">
        <v>6</v>
      </c>
      <c r="C1493" s="395">
        <v>8</v>
      </c>
      <c r="D1493" s="113" t="s">
        <v>1057</v>
      </c>
      <c r="E1493" s="113" t="s">
        <v>1055</v>
      </c>
      <c r="F1493" s="75">
        <v>18260.727149999999</v>
      </c>
      <c r="G1493" s="75">
        <v>2669.5054049999999</v>
      </c>
      <c r="H1493" s="75">
        <v>4.2615180669999999</v>
      </c>
      <c r="I1493" s="75">
        <v>3.4264308049999999</v>
      </c>
      <c r="J1493" s="113" t="s">
        <v>1004</v>
      </c>
      <c r="K1493" s="113" t="s">
        <v>6504</v>
      </c>
      <c r="L1493" s="113" t="s">
        <v>1005</v>
      </c>
      <c r="M1493" s="113" t="s">
        <v>1006</v>
      </c>
      <c r="N1493" s="113" t="s">
        <v>9744</v>
      </c>
      <c r="O1493" s="44">
        <v>20</v>
      </c>
      <c r="P1493" s="113" t="s">
        <v>1064</v>
      </c>
    </row>
    <row r="1494" spans="1:16" ht="13" customHeight="1" x14ac:dyDescent="0.15">
      <c r="A1494" s="394">
        <v>1493</v>
      </c>
      <c r="B1494" s="395">
        <v>6</v>
      </c>
      <c r="C1494" s="395">
        <v>8</v>
      </c>
      <c r="D1494" s="113" t="s">
        <v>1057</v>
      </c>
      <c r="E1494" s="113" t="s">
        <v>1055</v>
      </c>
      <c r="F1494" s="75">
        <v>20625</v>
      </c>
      <c r="G1494" s="75">
        <v>3089.2857140000001</v>
      </c>
      <c r="H1494" s="75">
        <v>4.3143939570000001</v>
      </c>
      <c r="I1494" s="75">
        <v>3.489858076</v>
      </c>
      <c r="J1494" s="113" t="s">
        <v>1004</v>
      </c>
      <c r="K1494" s="113" t="s">
        <v>6504</v>
      </c>
      <c r="L1494" s="113" t="s">
        <v>1005</v>
      </c>
      <c r="M1494" s="113" t="s">
        <v>1006</v>
      </c>
      <c r="N1494" s="113" t="s">
        <v>9744</v>
      </c>
      <c r="O1494" s="44">
        <v>20</v>
      </c>
      <c r="P1494" s="113" t="s">
        <v>1064</v>
      </c>
    </row>
    <row r="1495" spans="1:16" ht="13" customHeight="1" x14ac:dyDescent="0.15">
      <c r="A1495" s="394">
        <v>1494</v>
      </c>
      <c r="B1495" s="395">
        <v>6</v>
      </c>
      <c r="C1495" s="395">
        <v>8</v>
      </c>
      <c r="D1495" s="113" t="s">
        <v>1057</v>
      </c>
      <c r="E1495" s="113" t="s">
        <v>1055</v>
      </c>
      <c r="F1495" s="75">
        <v>22181.818179999998</v>
      </c>
      <c r="G1495" s="75">
        <v>2938.636364</v>
      </c>
      <c r="H1495" s="75">
        <v>4.3459971409999998</v>
      </c>
      <c r="I1495" s="75">
        <v>3.4681458479999998</v>
      </c>
      <c r="J1495" s="113" t="s">
        <v>1007</v>
      </c>
      <c r="K1495" s="113" t="s">
        <v>6504</v>
      </c>
      <c r="L1495" s="113" t="s">
        <v>1005</v>
      </c>
      <c r="M1495" s="113" t="s">
        <v>1006</v>
      </c>
      <c r="N1495" s="113" t="s">
        <v>9744</v>
      </c>
      <c r="O1495" s="44">
        <v>20</v>
      </c>
      <c r="P1495" s="113" t="s">
        <v>1064</v>
      </c>
    </row>
    <row r="1496" spans="1:16" ht="13" customHeight="1" x14ac:dyDescent="0.15">
      <c r="A1496" s="394">
        <v>1495</v>
      </c>
      <c r="B1496" s="395">
        <v>6</v>
      </c>
      <c r="C1496" s="395">
        <v>8</v>
      </c>
      <c r="D1496" s="113" t="s">
        <v>1057</v>
      </c>
      <c r="E1496" s="113" t="s">
        <v>1055</v>
      </c>
      <c r="F1496" s="75">
        <v>23932.92683</v>
      </c>
      <c r="G1496" s="75">
        <v>2917.6829269999998</v>
      </c>
      <c r="H1496" s="75">
        <v>4.3789958130000004</v>
      </c>
      <c r="I1496" s="75">
        <v>3.4650380940000001</v>
      </c>
      <c r="J1496" s="113" t="s">
        <v>1007</v>
      </c>
      <c r="K1496" s="113" t="s">
        <v>6504</v>
      </c>
      <c r="L1496" s="113" t="s">
        <v>1005</v>
      </c>
      <c r="M1496" s="113" t="s">
        <v>1006</v>
      </c>
      <c r="N1496" s="113" t="s">
        <v>9744</v>
      </c>
      <c r="O1496" s="44">
        <v>20</v>
      </c>
      <c r="P1496" s="113" t="s">
        <v>1064</v>
      </c>
    </row>
    <row r="1497" spans="1:16" ht="13" customHeight="1" x14ac:dyDescent="0.15">
      <c r="A1497" s="394">
        <v>1496</v>
      </c>
      <c r="B1497" s="395">
        <v>6</v>
      </c>
      <c r="C1497" s="395">
        <v>8</v>
      </c>
      <c r="D1497" s="113" t="s">
        <v>1057</v>
      </c>
      <c r="E1497" s="113" t="s">
        <v>1055</v>
      </c>
      <c r="F1497" s="75">
        <v>26431.818179999998</v>
      </c>
      <c r="G1497" s="75">
        <v>4272.7272730000004</v>
      </c>
      <c r="H1497" s="75">
        <v>4.4221270380000002</v>
      </c>
      <c r="I1497" s="75">
        <v>3.630705173</v>
      </c>
      <c r="J1497" s="113" t="s">
        <v>1008</v>
      </c>
      <c r="K1497" s="113" t="s">
        <v>6504</v>
      </c>
      <c r="L1497" s="113" t="s">
        <v>1005</v>
      </c>
      <c r="M1497" s="113" t="s">
        <v>1006</v>
      </c>
      <c r="N1497" s="113" t="s">
        <v>9744</v>
      </c>
      <c r="O1497" s="44">
        <v>20</v>
      </c>
      <c r="P1497" s="113" t="s">
        <v>1064</v>
      </c>
    </row>
    <row r="1498" spans="1:16" ht="13" customHeight="1" x14ac:dyDescent="0.15">
      <c r="A1498" s="394">
        <v>1497</v>
      </c>
      <c r="B1498" s="395">
        <v>6</v>
      </c>
      <c r="C1498" s="395">
        <v>8</v>
      </c>
      <c r="D1498" s="113" t="s">
        <v>1057</v>
      </c>
      <c r="E1498" s="113" t="s">
        <v>1055</v>
      </c>
      <c r="F1498" s="75">
        <v>28475.609759999999</v>
      </c>
      <c r="G1498" s="75">
        <v>4542.6829269999998</v>
      </c>
      <c r="H1498" s="75">
        <v>4.4544730330000002</v>
      </c>
      <c r="I1498" s="75">
        <v>3.6573124250000002</v>
      </c>
      <c r="J1498" s="113" t="s">
        <v>1008</v>
      </c>
      <c r="K1498" s="113" t="s">
        <v>6504</v>
      </c>
      <c r="L1498" s="113" t="s">
        <v>1005</v>
      </c>
      <c r="M1498" s="113" t="s">
        <v>1006</v>
      </c>
      <c r="N1498" s="113" t="s">
        <v>9744</v>
      </c>
      <c r="O1498" s="44">
        <v>20</v>
      </c>
      <c r="P1498" s="113" t="s">
        <v>1064</v>
      </c>
    </row>
    <row r="1499" spans="1:16" ht="13" customHeight="1" x14ac:dyDescent="0.15">
      <c r="A1499" s="394">
        <v>1498</v>
      </c>
      <c r="B1499" s="395">
        <v>6</v>
      </c>
      <c r="C1499" s="395">
        <v>8</v>
      </c>
      <c r="D1499" s="113" t="s">
        <v>1057</v>
      </c>
      <c r="E1499" s="113" t="s">
        <v>1055</v>
      </c>
      <c r="F1499" s="75">
        <v>38916.666669999999</v>
      </c>
      <c r="G1499" s="75">
        <v>6641.6666670000004</v>
      </c>
      <c r="H1499" s="75">
        <v>4.5901356350000002</v>
      </c>
      <c r="I1499" s="75">
        <v>3.8222770750000001</v>
      </c>
      <c r="J1499" s="113" t="s">
        <v>1007</v>
      </c>
      <c r="K1499" s="113" t="s">
        <v>6504</v>
      </c>
      <c r="L1499" s="113" t="s">
        <v>1005</v>
      </c>
      <c r="M1499" s="113" t="s">
        <v>1006</v>
      </c>
      <c r="N1499" s="113" t="s">
        <v>9744</v>
      </c>
      <c r="O1499" s="44">
        <v>20</v>
      </c>
      <c r="P1499" s="113" t="s">
        <v>1064</v>
      </c>
    </row>
    <row r="1500" spans="1:16" ht="13" customHeight="1" x14ac:dyDescent="0.15">
      <c r="A1500" s="394">
        <v>1499</v>
      </c>
      <c r="B1500" s="395">
        <v>6</v>
      </c>
      <c r="C1500" s="395">
        <v>8</v>
      </c>
      <c r="D1500" s="113" t="s">
        <v>1057</v>
      </c>
      <c r="E1500" s="113" t="s">
        <v>1055</v>
      </c>
      <c r="F1500" s="75">
        <v>48666.666669999999</v>
      </c>
      <c r="G1500" s="75">
        <v>9833.3333330000005</v>
      </c>
      <c r="H1500" s="75">
        <v>4.6872316009999997</v>
      </c>
      <c r="I1500" s="75">
        <v>3.992700761</v>
      </c>
      <c r="J1500" s="113" t="s">
        <v>1008</v>
      </c>
      <c r="K1500" s="113" t="s">
        <v>6504</v>
      </c>
      <c r="L1500" s="113" t="s">
        <v>1005</v>
      </c>
      <c r="M1500" s="113" t="s">
        <v>1006</v>
      </c>
      <c r="N1500" s="113" t="s">
        <v>9744</v>
      </c>
      <c r="O1500" s="44">
        <v>20</v>
      </c>
      <c r="P1500" s="113" t="s">
        <v>1064</v>
      </c>
    </row>
    <row r="1501" spans="1:16" ht="13" customHeight="1" x14ac:dyDescent="0.15">
      <c r="A1501" s="394">
        <v>1500</v>
      </c>
      <c r="B1501" s="395">
        <v>6</v>
      </c>
      <c r="C1501" s="395">
        <v>8</v>
      </c>
      <c r="D1501" s="113" t="s">
        <v>1057</v>
      </c>
      <c r="E1501" s="113" t="s">
        <v>1055</v>
      </c>
      <c r="F1501" s="75">
        <v>52985.074630000003</v>
      </c>
      <c r="G1501" s="75">
        <v>3115.6716419999998</v>
      </c>
      <c r="H1501" s="75">
        <v>4.7241535499999996</v>
      </c>
      <c r="I1501" s="75">
        <v>3.493551681</v>
      </c>
      <c r="J1501" s="113" t="s">
        <v>1009</v>
      </c>
      <c r="K1501" s="113" t="s">
        <v>6504</v>
      </c>
      <c r="L1501" s="113" t="s">
        <v>1005</v>
      </c>
      <c r="M1501" s="113" t="s">
        <v>1006</v>
      </c>
      <c r="N1501" s="113" t="s">
        <v>9744</v>
      </c>
      <c r="O1501" s="44">
        <v>20</v>
      </c>
      <c r="P1501" s="113" t="s">
        <v>1064</v>
      </c>
    </row>
    <row r="1502" spans="1:16" ht="13" customHeight="1" x14ac:dyDescent="0.15">
      <c r="A1502" s="394">
        <v>1501</v>
      </c>
      <c r="B1502" s="395">
        <v>6</v>
      </c>
      <c r="C1502" s="395">
        <v>8</v>
      </c>
      <c r="D1502" s="113" t="s">
        <v>1057</v>
      </c>
      <c r="E1502" s="113" t="s">
        <v>1055</v>
      </c>
      <c r="F1502" s="75">
        <v>67611.336030000006</v>
      </c>
      <c r="G1502" s="75">
        <v>3554.65587</v>
      </c>
      <c r="H1502" s="75">
        <v>4.8300195180000003</v>
      </c>
      <c r="I1502" s="75">
        <v>3.5507975630000002</v>
      </c>
      <c r="J1502" s="113" t="s">
        <v>1201</v>
      </c>
      <c r="K1502" s="113" t="s">
        <v>6504</v>
      </c>
      <c r="L1502" s="113" t="s">
        <v>1005</v>
      </c>
      <c r="M1502" s="113" t="s">
        <v>1006</v>
      </c>
      <c r="N1502" s="113" t="s">
        <v>9744</v>
      </c>
      <c r="O1502" s="44">
        <v>20</v>
      </c>
      <c r="P1502" s="113" t="s">
        <v>1064</v>
      </c>
    </row>
    <row r="1503" spans="1:16" ht="13" customHeight="1" x14ac:dyDescent="0.15">
      <c r="A1503" s="394">
        <v>1502</v>
      </c>
      <c r="B1503" s="395">
        <v>6</v>
      </c>
      <c r="C1503" s="395">
        <v>8</v>
      </c>
      <c r="D1503" s="113" t="s">
        <v>1057</v>
      </c>
      <c r="E1503" s="113" t="s">
        <v>1055</v>
      </c>
      <c r="F1503" s="75">
        <v>85785.536160000003</v>
      </c>
      <c r="G1503" s="75">
        <v>5970.0748130000002</v>
      </c>
      <c r="H1503" s="75">
        <v>4.9334140700000004</v>
      </c>
      <c r="I1503" s="75">
        <v>3.775979773</v>
      </c>
      <c r="J1503" s="113" t="s">
        <v>1009</v>
      </c>
      <c r="K1503" s="113" t="s">
        <v>6504</v>
      </c>
      <c r="L1503" s="113" t="s">
        <v>1005</v>
      </c>
      <c r="M1503" s="113" t="s">
        <v>1006</v>
      </c>
      <c r="N1503" s="113" t="s">
        <v>9744</v>
      </c>
      <c r="O1503" s="44">
        <v>20</v>
      </c>
      <c r="P1503" s="113" t="s">
        <v>1064</v>
      </c>
    </row>
    <row r="1504" spans="1:16" ht="13" customHeight="1" x14ac:dyDescent="0.15">
      <c r="A1504" s="394">
        <v>1503</v>
      </c>
      <c r="B1504" s="395">
        <v>6</v>
      </c>
      <c r="C1504" s="395">
        <v>8</v>
      </c>
      <c r="D1504" s="113" t="s">
        <v>1057</v>
      </c>
      <c r="E1504" s="113" t="s">
        <v>1055</v>
      </c>
      <c r="F1504" s="75">
        <v>90116.279070000004</v>
      </c>
      <c r="G1504" s="75">
        <v>7046.5116280000002</v>
      </c>
      <c r="H1504" s="75">
        <v>4.9548032510000004</v>
      </c>
      <c r="I1504" s="75">
        <v>3.8479741729999999</v>
      </c>
      <c r="J1504" s="113" t="s">
        <v>1201</v>
      </c>
      <c r="K1504" s="113" t="s">
        <v>6504</v>
      </c>
      <c r="L1504" s="113" t="s">
        <v>1005</v>
      </c>
      <c r="M1504" s="113" t="s">
        <v>1006</v>
      </c>
      <c r="N1504" s="113" t="s">
        <v>9744</v>
      </c>
      <c r="O1504" s="44">
        <v>20</v>
      </c>
      <c r="P1504" s="113" t="s">
        <v>1064</v>
      </c>
    </row>
    <row r="1505" spans="1:16" ht="13" customHeight="1" x14ac:dyDescent="0.15">
      <c r="A1505" s="394">
        <v>1504</v>
      </c>
      <c r="B1505" s="395">
        <v>6</v>
      </c>
      <c r="C1505" s="395">
        <v>8</v>
      </c>
      <c r="D1505" s="113" t="s">
        <v>1057</v>
      </c>
      <c r="E1505" s="113" t="s">
        <v>1055</v>
      </c>
      <c r="F1505" s="75">
        <v>113170.7317</v>
      </c>
      <c r="G1505" s="75">
        <v>4453.6585370000003</v>
      </c>
      <c r="H1505" s="75">
        <v>5.053734124</v>
      </c>
      <c r="I1505" s="75">
        <v>3.6487169169999998</v>
      </c>
      <c r="J1505" s="113" t="s">
        <v>1201</v>
      </c>
      <c r="K1505" s="113" t="s">
        <v>6504</v>
      </c>
      <c r="L1505" s="113" t="s">
        <v>1005</v>
      </c>
      <c r="M1505" s="113" t="s">
        <v>1006</v>
      </c>
      <c r="N1505" s="113" t="s">
        <v>9744</v>
      </c>
      <c r="O1505" s="44">
        <v>20</v>
      </c>
      <c r="P1505" s="113" t="s">
        <v>1064</v>
      </c>
    </row>
    <row r="1506" spans="1:16" ht="13" customHeight="1" x14ac:dyDescent="0.15">
      <c r="A1506" s="394">
        <v>1505</v>
      </c>
      <c r="B1506" s="395">
        <v>6</v>
      </c>
      <c r="C1506" s="395">
        <v>8</v>
      </c>
      <c r="D1506" s="113" t="s">
        <v>1057</v>
      </c>
      <c r="E1506" s="113" t="s">
        <v>1055</v>
      </c>
      <c r="F1506" s="75">
        <v>164122.13740000001</v>
      </c>
      <c r="G1506" s="75">
        <v>7190.8396949999997</v>
      </c>
      <c r="H1506" s="75">
        <v>5.2151671640000004</v>
      </c>
      <c r="I1506" s="75">
        <v>3.856779607</v>
      </c>
      <c r="J1506" s="113" t="s">
        <v>1201</v>
      </c>
      <c r="K1506" s="113" t="s">
        <v>6504</v>
      </c>
      <c r="L1506" s="113" t="s">
        <v>1005</v>
      </c>
      <c r="M1506" s="113" t="s">
        <v>1006</v>
      </c>
      <c r="N1506" s="113" t="s">
        <v>9744</v>
      </c>
      <c r="O1506" s="44">
        <v>20</v>
      </c>
      <c r="P1506" s="113" t="s">
        <v>1064</v>
      </c>
    </row>
    <row r="1507" spans="1:16" ht="13" customHeight="1" x14ac:dyDescent="0.15">
      <c r="A1507" s="394">
        <v>1506</v>
      </c>
      <c r="B1507" s="395">
        <v>6</v>
      </c>
      <c r="C1507" s="395">
        <v>8</v>
      </c>
      <c r="D1507" s="113" t="s">
        <v>1057</v>
      </c>
      <c r="E1507" s="113" t="s">
        <v>1055</v>
      </c>
      <c r="F1507" s="75">
        <v>178723.40429999999</v>
      </c>
      <c r="G1507" s="75">
        <v>8914.8936169999997</v>
      </c>
      <c r="H1507" s="75">
        <v>5.2521814280000001</v>
      </c>
      <c r="I1507" s="75">
        <v>3.9501161649999998</v>
      </c>
      <c r="J1507" s="113" t="s">
        <v>1201</v>
      </c>
      <c r="K1507" s="113" t="s">
        <v>6504</v>
      </c>
      <c r="L1507" s="113" t="s">
        <v>1005</v>
      </c>
      <c r="M1507" s="113" t="s">
        <v>1006</v>
      </c>
      <c r="N1507" s="113" t="s">
        <v>9744</v>
      </c>
      <c r="O1507" s="44">
        <v>20</v>
      </c>
      <c r="P1507" s="113" t="s">
        <v>1064</v>
      </c>
    </row>
    <row r="1508" spans="1:16" ht="13" customHeight="1" x14ac:dyDescent="0.15">
      <c r="A1508" s="394">
        <v>1507</v>
      </c>
      <c r="B1508" s="395">
        <v>6</v>
      </c>
      <c r="C1508" s="395">
        <v>8</v>
      </c>
      <c r="D1508" s="113" t="s">
        <v>1057</v>
      </c>
      <c r="E1508" s="113" t="s">
        <v>1055</v>
      </c>
      <c r="F1508" s="75">
        <v>292025.86210000003</v>
      </c>
      <c r="G1508" s="75">
        <v>9579.7413789999991</v>
      </c>
      <c r="H1508" s="75">
        <v>5.4654213150000004</v>
      </c>
      <c r="I1508" s="75">
        <v>3.981353785</v>
      </c>
      <c r="J1508" s="113" t="s">
        <v>1009</v>
      </c>
      <c r="K1508" s="113" t="s">
        <v>6504</v>
      </c>
      <c r="L1508" s="113" t="s">
        <v>1005</v>
      </c>
      <c r="M1508" s="113" t="s">
        <v>1006</v>
      </c>
      <c r="N1508" s="113" t="s">
        <v>9744</v>
      </c>
      <c r="O1508" s="44">
        <v>20</v>
      </c>
      <c r="P1508" s="113" t="s">
        <v>1064</v>
      </c>
    </row>
    <row r="1509" spans="1:16" ht="13" customHeight="1" x14ac:dyDescent="0.15">
      <c r="A1509" s="394">
        <v>1508</v>
      </c>
      <c r="B1509" s="395">
        <v>6</v>
      </c>
      <c r="C1509" s="395">
        <v>8</v>
      </c>
      <c r="D1509" s="113" t="s">
        <v>1057</v>
      </c>
      <c r="E1509" s="113" t="s">
        <v>1055</v>
      </c>
      <c r="F1509" s="75">
        <v>354651.16279999999</v>
      </c>
      <c r="G1509" s="75">
        <v>12732.558139999999</v>
      </c>
      <c r="H1509" s="75">
        <v>5.5498013879999997</v>
      </c>
      <c r="I1509" s="75">
        <v>4.1049156680000003</v>
      </c>
      <c r="J1509" s="113" t="s">
        <v>1201</v>
      </c>
      <c r="K1509" s="113" t="s">
        <v>6504</v>
      </c>
      <c r="L1509" s="113" t="s">
        <v>1005</v>
      </c>
      <c r="M1509" s="113" t="s">
        <v>1006</v>
      </c>
      <c r="N1509" s="113" t="s">
        <v>9744</v>
      </c>
      <c r="O1509" s="44">
        <v>20</v>
      </c>
      <c r="P1509" s="113" t="s">
        <v>1064</v>
      </c>
    </row>
    <row r="1510" spans="1:16" ht="13" customHeight="1" x14ac:dyDescent="0.15">
      <c r="A1510" s="394">
        <v>1509</v>
      </c>
      <c r="B1510" s="395">
        <v>6</v>
      </c>
      <c r="C1510" s="395">
        <v>8</v>
      </c>
      <c r="D1510" s="113" t="s">
        <v>1057</v>
      </c>
      <c r="E1510" s="113" t="s">
        <v>1203</v>
      </c>
      <c r="F1510" s="75">
        <v>223.33333300000001</v>
      </c>
      <c r="G1510" s="75">
        <v>23.2</v>
      </c>
      <c r="H1510" s="75">
        <v>2.3489535469999998</v>
      </c>
      <c r="I1510" s="75">
        <v>1.3654879849999999</v>
      </c>
      <c r="J1510" s="113" t="s">
        <v>1205</v>
      </c>
      <c r="K1510" s="113" t="s">
        <v>6504</v>
      </c>
      <c r="L1510" s="113" t="s">
        <v>1005</v>
      </c>
      <c r="M1510" s="113" t="s">
        <v>1006</v>
      </c>
      <c r="N1510" s="113" t="s">
        <v>1202</v>
      </c>
      <c r="O1510" s="44">
        <v>0</v>
      </c>
      <c r="P1510" s="113" t="s">
        <v>281</v>
      </c>
    </row>
    <row r="1511" spans="1:16" ht="13" customHeight="1" x14ac:dyDescent="0.15">
      <c r="A1511" s="394">
        <v>1510</v>
      </c>
      <c r="B1511" s="395">
        <v>6</v>
      </c>
      <c r="C1511" s="395">
        <v>8</v>
      </c>
      <c r="D1511" s="113" t="s">
        <v>1057</v>
      </c>
      <c r="E1511" s="113" t="s">
        <v>1097</v>
      </c>
      <c r="F1511" s="75">
        <v>49919.35484</v>
      </c>
      <c r="G1511" s="75">
        <v>15725.80645</v>
      </c>
      <c r="H1511" s="75">
        <v>4.6982689640000004</v>
      </c>
      <c r="I1511" s="75">
        <v>4.1966129260000002</v>
      </c>
      <c r="J1511" s="113" t="s">
        <v>989</v>
      </c>
      <c r="K1511" s="113" t="s">
        <v>6504</v>
      </c>
      <c r="L1511" s="113" t="s">
        <v>1005</v>
      </c>
      <c r="M1511" s="113" t="s">
        <v>926</v>
      </c>
      <c r="N1511" s="113" t="s">
        <v>9804</v>
      </c>
      <c r="O1511" s="44">
        <v>2</v>
      </c>
      <c r="P1511" s="113" t="s">
        <v>990</v>
      </c>
    </row>
    <row r="1512" spans="1:16" ht="13" customHeight="1" x14ac:dyDescent="0.15">
      <c r="A1512" s="394">
        <v>1511</v>
      </c>
      <c r="B1512" s="395">
        <v>6</v>
      </c>
      <c r="C1512" s="395">
        <v>8</v>
      </c>
      <c r="D1512" s="113" t="s">
        <v>1057</v>
      </c>
      <c r="E1512" s="113" t="s">
        <v>991</v>
      </c>
      <c r="F1512" s="75">
        <v>172554.11259999999</v>
      </c>
      <c r="G1512" s="75">
        <v>12649.35065</v>
      </c>
      <c r="H1512" s="75">
        <v>5.2369253149999997</v>
      </c>
      <c r="I1512" s="75">
        <v>4.1020682319999997</v>
      </c>
      <c r="J1512" s="113" t="s">
        <v>989</v>
      </c>
      <c r="K1512" s="113" t="s">
        <v>6504</v>
      </c>
      <c r="L1512" s="113" t="s">
        <v>1005</v>
      </c>
      <c r="M1512" s="113" t="s">
        <v>926</v>
      </c>
      <c r="N1512" s="113" t="s">
        <v>9804</v>
      </c>
      <c r="O1512" s="44">
        <v>2</v>
      </c>
      <c r="P1512" s="113" t="s">
        <v>992</v>
      </c>
    </row>
    <row r="1513" spans="1:16" ht="13" customHeight="1" x14ac:dyDescent="0.15">
      <c r="A1513" s="394">
        <v>1512</v>
      </c>
      <c r="B1513" s="395">
        <v>6</v>
      </c>
      <c r="C1513" s="395">
        <v>8</v>
      </c>
      <c r="D1513" s="113" t="s">
        <v>1057</v>
      </c>
      <c r="E1513" s="113" t="s">
        <v>9272</v>
      </c>
      <c r="F1513" s="75">
        <v>125704.698</v>
      </c>
      <c r="G1513" s="75">
        <v>6731.5436239999999</v>
      </c>
      <c r="H1513" s="75">
        <v>5.0993515089999999</v>
      </c>
      <c r="I1513" s="75">
        <v>3.8281146650000002</v>
      </c>
      <c r="J1513" s="113" t="s">
        <v>1068</v>
      </c>
      <c r="K1513" s="113" t="s">
        <v>6504</v>
      </c>
      <c r="L1513" s="113" t="s">
        <v>1005</v>
      </c>
      <c r="M1513" s="113" t="s">
        <v>926</v>
      </c>
      <c r="N1513" s="113" t="s">
        <v>9356</v>
      </c>
      <c r="O1513" s="44">
        <v>4</v>
      </c>
      <c r="P1513" s="113" t="s">
        <v>1064</v>
      </c>
    </row>
    <row r="1514" spans="1:16" ht="13" customHeight="1" x14ac:dyDescent="0.15">
      <c r="A1514" s="394">
        <v>1513</v>
      </c>
      <c r="B1514" s="395">
        <v>6</v>
      </c>
      <c r="C1514" s="395">
        <v>8</v>
      </c>
      <c r="D1514" s="113" t="s">
        <v>1057</v>
      </c>
      <c r="E1514" s="113" t="s">
        <v>9272</v>
      </c>
      <c r="F1514" s="75">
        <v>220263.902</v>
      </c>
      <c r="G1514" s="75">
        <v>16540.999059999998</v>
      </c>
      <c r="H1514" s="75">
        <v>5.3429433289999997</v>
      </c>
      <c r="I1514" s="75">
        <v>4.2185617369999999</v>
      </c>
      <c r="J1514" s="113" t="s">
        <v>952</v>
      </c>
      <c r="K1514" s="113" t="s">
        <v>6504</v>
      </c>
      <c r="L1514" s="113" t="s">
        <v>1005</v>
      </c>
      <c r="M1514" s="113" t="s">
        <v>926</v>
      </c>
      <c r="N1514" s="113" t="s">
        <v>9356</v>
      </c>
      <c r="O1514" s="44">
        <v>4</v>
      </c>
      <c r="P1514" s="113" t="s">
        <v>1064</v>
      </c>
    </row>
    <row r="1515" spans="1:16" ht="13" customHeight="1" x14ac:dyDescent="0.15">
      <c r="A1515" s="394">
        <v>1514</v>
      </c>
      <c r="B1515" s="395">
        <v>6</v>
      </c>
      <c r="C1515" s="395">
        <v>8</v>
      </c>
      <c r="D1515" s="113" t="s">
        <v>1057</v>
      </c>
      <c r="E1515" s="113" t="s">
        <v>9272</v>
      </c>
      <c r="F1515" s="75">
        <v>415909.09090000001</v>
      </c>
      <c r="G1515" s="75">
        <v>17954.545450000001</v>
      </c>
      <c r="H1515" s="75">
        <v>5.6189984129999999</v>
      </c>
      <c r="I1515" s="75">
        <v>4.2541744149999996</v>
      </c>
      <c r="J1515" s="113" t="s">
        <v>1094</v>
      </c>
      <c r="K1515" s="113" t="s">
        <v>6504</v>
      </c>
      <c r="L1515" s="113" t="s">
        <v>1005</v>
      </c>
      <c r="M1515" s="113" t="s">
        <v>926</v>
      </c>
      <c r="N1515" s="113" t="s">
        <v>9356</v>
      </c>
      <c r="O1515" s="44">
        <v>4</v>
      </c>
      <c r="P1515" s="113" t="s">
        <v>1064</v>
      </c>
    </row>
    <row r="1516" spans="1:16" ht="13" customHeight="1" x14ac:dyDescent="0.15">
      <c r="A1516" s="394">
        <v>1515</v>
      </c>
      <c r="B1516" s="395">
        <v>6</v>
      </c>
      <c r="C1516" s="395">
        <v>8</v>
      </c>
      <c r="D1516" s="113" t="s">
        <v>1057</v>
      </c>
      <c r="E1516" s="113" t="s">
        <v>9272</v>
      </c>
      <c r="F1516" s="75">
        <v>1026666.667</v>
      </c>
      <c r="G1516" s="75">
        <v>27733.333330000001</v>
      </c>
      <c r="H1516" s="75">
        <v>6.0114294619999997</v>
      </c>
      <c r="I1516" s="75">
        <v>4.4430020719999996</v>
      </c>
      <c r="J1516" s="113" t="s">
        <v>1068</v>
      </c>
      <c r="K1516" s="113" t="s">
        <v>6504</v>
      </c>
      <c r="L1516" s="113" t="s">
        <v>1005</v>
      </c>
      <c r="M1516" s="113" t="s">
        <v>926</v>
      </c>
      <c r="N1516" s="113" t="s">
        <v>9356</v>
      </c>
      <c r="O1516" s="44">
        <v>4</v>
      </c>
      <c r="P1516" s="113" t="s">
        <v>1064</v>
      </c>
    </row>
    <row r="1517" spans="1:16" ht="13" customHeight="1" x14ac:dyDescent="0.15">
      <c r="A1517" s="394">
        <v>1516</v>
      </c>
      <c r="B1517" s="395">
        <v>6</v>
      </c>
      <c r="C1517" s="395">
        <v>8</v>
      </c>
      <c r="D1517" s="113" t="s">
        <v>1057</v>
      </c>
      <c r="E1517" s="113" t="s">
        <v>953</v>
      </c>
      <c r="F1517" s="75">
        <v>23901.523519999999</v>
      </c>
      <c r="G1517" s="75">
        <v>495.69441399999999</v>
      </c>
      <c r="H1517" s="75">
        <v>4.3784255840000004</v>
      </c>
      <c r="I1517" s="75">
        <v>2.6952140249999998</v>
      </c>
      <c r="J1517" s="113" t="s">
        <v>1077</v>
      </c>
      <c r="K1517" s="113" t="s">
        <v>6504</v>
      </c>
      <c r="L1517" s="113" t="s">
        <v>1005</v>
      </c>
      <c r="M1517" s="113" t="s">
        <v>926</v>
      </c>
      <c r="N1517" s="113" t="s">
        <v>9356</v>
      </c>
      <c r="O1517" s="44">
        <v>4</v>
      </c>
      <c r="P1517" s="113" t="s">
        <v>398</v>
      </c>
    </row>
    <row r="1518" spans="1:16" ht="13" customHeight="1" x14ac:dyDescent="0.15">
      <c r="A1518" s="394">
        <v>1517</v>
      </c>
      <c r="B1518" s="395">
        <v>6</v>
      </c>
      <c r="C1518" s="395">
        <v>8</v>
      </c>
      <c r="D1518" s="113" t="s">
        <v>1057</v>
      </c>
      <c r="E1518" s="113" t="s">
        <v>953</v>
      </c>
      <c r="F1518" s="75">
        <v>45092.117189999997</v>
      </c>
      <c r="G1518" s="75">
        <v>1507.0975539999999</v>
      </c>
      <c r="H1518" s="75">
        <v>4.654100627</v>
      </c>
      <c r="I1518" s="75">
        <v>3.1781413650000001</v>
      </c>
      <c r="J1518" s="113" t="s">
        <v>1077</v>
      </c>
      <c r="K1518" s="113" t="s">
        <v>6504</v>
      </c>
      <c r="L1518" s="113" t="s">
        <v>1005</v>
      </c>
      <c r="M1518" s="113" t="s">
        <v>926</v>
      </c>
      <c r="N1518" s="113" t="s">
        <v>9356</v>
      </c>
      <c r="O1518" s="44">
        <v>4</v>
      </c>
      <c r="P1518" s="113" t="s">
        <v>398</v>
      </c>
    </row>
    <row r="1519" spans="1:16" ht="13" customHeight="1" x14ac:dyDescent="0.15">
      <c r="A1519" s="394">
        <v>1518</v>
      </c>
      <c r="B1519" s="395">
        <v>6</v>
      </c>
      <c r="C1519" s="395">
        <v>8</v>
      </c>
      <c r="D1519" s="113" t="s">
        <v>1057</v>
      </c>
      <c r="E1519" s="113" t="s">
        <v>953</v>
      </c>
      <c r="F1519" s="75">
        <v>60634.184070000003</v>
      </c>
      <c r="G1519" s="75">
        <v>2412.993039</v>
      </c>
      <c r="H1519" s="75">
        <v>4.782717538</v>
      </c>
      <c r="I1519" s="75">
        <v>3.3825560690000001</v>
      </c>
      <c r="J1519" s="113" t="s">
        <v>1077</v>
      </c>
      <c r="K1519" s="113" t="s">
        <v>6504</v>
      </c>
      <c r="L1519" s="113" t="s">
        <v>1005</v>
      </c>
      <c r="M1519" s="113" t="s">
        <v>926</v>
      </c>
      <c r="N1519" s="113" t="s">
        <v>9356</v>
      </c>
      <c r="O1519" s="44">
        <v>4</v>
      </c>
      <c r="P1519" s="113" t="s">
        <v>398</v>
      </c>
    </row>
    <row r="1520" spans="1:16" ht="13" customHeight="1" x14ac:dyDescent="0.15">
      <c r="A1520" s="394">
        <v>1519</v>
      </c>
      <c r="B1520" s="395">
        <v>6</v>
      </c>
      <c r="C1520" s="395">
        <v>8</v>
      </c>
      <c r="D1520" s="113" t="s">
        <v>1057</v>
      </c>
      <c r="E1520" s="113" t="s">
        <v>953</v>
      </c>
      <c r="F1520" s="75">
        <v>184828.7113</v>
      </c>
      <c r="G1520" s="75">
        <v>3778.1402939999998</v>
      </c>
      <c r="H1520" s="75">
        <v>5.2667694349999996</v>
      </c>
      <c r="I1520" s="75">
        <v>3.5772780810000002</v>
      </c>
      <c r="J1520" s="113" t="s">
        <v>1077</v>
      </c>
      <c r="K1520" s="113" t="s">
        <v>6504</v>
      </c>
      <c r="L1520" s="113" t="s">
        <v>1005</v>
      </c>
      <c r="M1520" s="113" t="s">
        <v>926</v>
      </c>
      <c r="N1520" s="113" t="s">
        <v>9356</v>
      </c>
      <c r="O1520" s="44">
        <v>4</v>
      </c>
      <c r="P1520" s="113" t="s">
        <v>398</v>
      </c>
    </row>
    <row r="1521" spans="1:16" ht="13" customHeight="1" x14ac:dyDescent="0.15">
      <c r="A1521" s="394">
        <v>1520</v>
      </c>
      <c r="B1521" s="395">
        <v>6</v>
      </c>
      <c r="C1521" s="395">
        <v>8</v>
      </c>
      <c r="D1521" s="113" t="s">
        <v>1057</v>
      </c>
      <c r="E1521" s="113" t="s">
        <v>9058</v>
      </c>
      <c r="F1521" s="75">
        <v>34817.919829999999</v>
      </c>
      <c r="G1521" s="75">
        <v>9214.0424419999999</v>
      </c>
      <c r="H1521" s="75">
        <v>4.5418028210000001</v>
      </c>
      <c r="I1521" s="75">
        <v>3.9644502080000001</v>
      </c>
      <c r="J1521" s="113" t="s">
        <v>960</v>
      </c>
      <c r="K1521" s="113" t="s">
        <v>6504</v>
      </c>
      <c r="L1521" s="113" t="s">
        <v>1005</v>
      </c>
      <c r="M1521" s="113" t="s">
        <v>926</v>
      </c>
      <c r="N1521" s="113" t="s">
        <v>9356</v>
      </c>
      <c r="O1521" s="44">
        <v>0</v>
      </c>
      <c r="P1521" s="113" t="s">
        <v>1064</v>
      </c>
    </row>
    <row r="1522" spans="1:16" ht="13" customHeight="1" x14ac:dyDescent="0.15">
      <c r="A1522" s="394">
        <v>1521</v>
      </c>
      <c r="B1522" s="395">
        <v>6</v>
      </c>
      <c r="C1522" s="395">
        <v>8</v>
      </c>
      <c r="D1522" s="113" t="s">
        <v>1057</v>
      </c>
      <c r="E1522" s="113" t="s">
        <v>961</v>
      </c>
      <c r="F1522" s="75">
        <v>67298.578200000004</v>
      </c>
      <c r="G1522" s="75">
        <v>5270.1421799999998</v>
      </c>
      <c r="H1522" s="75">
        <v>4.8280058889999999</v>
      </c>
      <c r="I1522" s="75">
        <v>3.7218223319999999</v>
      </c>
      <c r="J1522" s="113" t="s">
        <v>1172</v>
      </c>
      <c r="K1522" s="113" t="s">
        <v>6504</v>
      </c>
      <c r="L1522" s="113" t="s">
        <v>1005</v>
      </c>
      <c r="M1522" s="113" t="s">
        <v>926</v>
      </c>
      <c r="N1522" s="113" t="s">
        <v>9335</v>
      </c>
      <c r="O1522" s="44">
        <v>5</v>
      </c>
      <c r="P1522" s="113" t="s">
        <v>1079</v>
      </c>
    </row>
    <row r="1523" spans="1:16" ht="13" customHeight="1" x14ac:dyDescent="0.15">
      <c r="A1523" s="394">
        <v>1522</v>
      </c>
      <c r="B1523" s="395">
        <v>6</v>
      </c>
      <c r="C1523" s="395">
        <v>8</v>
      </c>
      <c r="D1523" s="113" t="s">
        <v>1057</v>
      </c>
      <c r="E1523" s="113" t="s">
        <v>961</v>
      </c>
      <c r="F1523" s="75">
        <v>75402.843599999993</v>
      </c>
      <c r="G1523" s="75">
        <v>7957.3459720000001</v>
      </c>
      <c r="H1523" s="75">
        <v>4.8773877240000001</v>
      </c>
      <c r="I1523" s="75">
        <v>3.9007682410000002</v>
      </c>
      <c r="J1523" s="113" t="s">
        <v>1172</v>
      </c>
      <c r="K1523" s="113" t="s">
        <v>6504</v>
      </c>
      <c r="L1523" s="113" t="s">
        <v>1005</v>
      </c>
      <c r="M1523" s="113" t="s">
        <v>926</v>
      </c>
      <c r="N1523" s="113" t="s">
        <v>9335</v>
      </c>
      <c r="O1523" s="44">
        <v>5</v>
      </c>
      <c r="P1523" s="113" t="s">
        <v>1079</v>
      </c>
    </row>
    <row r="1524" spans="1:16" ht="13" customHeight="1" x14ac:dyDescent="0.15">
      <c r="A1524" s="394">
        <v>1523</v>
      </c>
      <c r="B1524" s="395">
        <v>6</v>
      </c>
      <c r="C1524" s="395">
        <v>8</v>
      </c>
      <c r="D1524" s="113" t="s">
        <v>1057</v>
      </c>
      <c r="E1524" s="113" t="s">
        <v>961</v>
      </c>
      <c r="F1524" s="75">
        <v>77535.545020000005</v>
      </c>
      <c r="G1524" s="75">
        <v>8848.3412320000007</v>
      </c>
      <c r="H1524" s="75">
        <v>4.8895008439999996</v>
      </c>
      <c r="I1524" s="75">
        <v>3.9468618630000001</v>
      </c>
      <c r="J1524" s="113" t="s">
        <v>1172</v>
      </c>
      <c r="K1524" s="113" t="s">
        <v>6504</v>
      </c>
      <c r="L1524" s="113" t="s">
        <v>1005</v>
      </c>
      <c r="M1524" s="113" t="s">
        <v>926</v>
      </c>
      <c r="N1524" s="113" t="s">
        <v>9335</v>
      </c>
      <c r="O1524" s="44">
        <v>5</v>
      </c>
      <c r="P1524" s="113" t="s">
        <v>1079</v>
      </c>
    </row>
    <row r="1525" spans="1:16" ht="13" customHeight="1" x14ac:dyDescent="0.15">
      <c r="A1525" s="394">
        <v>1524</v>
      </c>
      <c r="B1525" s="395">
        <v>6</v>
      </c>
      <c r="C1525" s="395">
        <v>8</v>
      </c>
      <c r="D1525" s="113" t="s">
        <v>1057</v>
      </c>
      <c r="E1525" s="113" t="s">
        <v>961</v>
      </c>
      <c r="F1525" s="75">
        <v>77677.725120000003</v>
      </c>
      <c r="G1525" s="75">
        <v>8729.8578199999993</v>
      </c>
      <c r="H1525" s="75">
        <v>4.8902964979999997</v>
      </c>
      <c r="I1525" s="75">
        <v>3.9410071709999999</v>
      </c>
      <c r="J1525" s="113" t="s">
        <v>1172</v>
      </c>
      <c r="K1525" s="113" t="s">
        <v>6504</v>
      </c>
      <c r="L1525" s="113" t="s">
        <v>1005</v>
      </c>
      <c r="M1525" s="113" t="s">
        <v>926</v>
      </c>
      <c r="N1525" s="113" t="s">
        <v>9335</v>
      </c>
      <c r="O1525" s="44">
        <v>5</v>
      </c>
      <c r="P1525" s="113" t="s">
        <v>1079</v>
      </c>
    </row>
    <row r="1526" spans="1:16" ht="13" customHeight="1" x14ac:dyDescent="0.15">
      <c r="A1526" s="394">
        <v>1525</v>
      </c>
      <c r="B1526" s="395">
        <v>6</v>
      </c>
      <c r="C1526" s="395">
        <v>8</v>
      </c>
      <c r="D1526" s="113" t="s">
        <v>1057</v>
      </c>
      <c r="E1526" s="113" t="s">
        <v>961</v>
      </c>
      <c r="F1526" s="75">
        <v>84619.047619999998</v>
      </c>
      <c r="G1526" s="75">
        <v>9014.2857139999996</v>
      </c>
      <c r="H1526" s="75">
        <v>4.9274681329999996</v>
      </c>
      <c r="I1526" s="75">
        <v>3.9549313189999999</v>
      </c>
      <c r="J1526" s="113" t="s">
        <v>1172</v>
      </c>
      <c r="K1526" s="113" t="s">
        <v>6504</v>
      </c>
      <c r="L1526" s="113" t="s">
        <v>1005</v>
      </c>
      <c r="M1526" s="113" t="s">
        <v>926</v>
      </c>
      <c r="N1526" s="113" t="s">
        <v>9335</v>
      </c>
      <c r="O1526" s="44">
        <v>5</v>
      </c>
      <c r="P1526" s="113" t="s">
        <v>1079</v>
      </c>
    </row>
    <row r="1527" spans="1:16" ht="13" customHeight="1" x14ac:dyDescent="0.15">
      <c r="A1527" s="394">
        <v>1526</v>
      </c>
      <c r="B1527" s="395">
        <v>6</v>
      </c>
      <c r="C1527" s="395">
        <v>8</v>
      </c>
      <c r="D1527" s="113" t="s">
        <v>1057</v>
      </c>
      <c r="E1527" s="113" t="s">
        <v>9413</v>
      </c>
      <c r="F1527" s="75">
        <v>2169124.4240000001</v>
      </c>
      <c r="G1527" s="75">
        <v>123041.47470000001</v>
      </c>
      <c r="H1527" s="75">
        <v>6.3362844640000002</v>
      </c>
      <c r="I1527" s="75">
        <v>5.090051528</v>
      </c>
      <c r="J1527" s="113" t="s">
        <v>952</v>
      </c>
      <c r="K1527" s="113" t="s">
        <v>6504</v>
      </c>
      <c r="L1527" s="113" t="s">
        <v>1005</v>
      </c>
      <c r="M1527" s="113" t="s">
        <v>926</v>
      </c>
      <c r="N1527" s="113" t="s">
        <v>9408</v>
      </c>
      <c r="O1527" s="44">
        <v>0</v>
      </c>
      <c r="P1527" s="113" t="s">
        <v>1080</v>
      </c>
    </row>
    <row r="1528" spans="1:16" ht="13" customHeight="1" x14ac:dyDescent="0.15">
      <c r="A1528" s="394">
        <v>1527</v>
      </c>
      <c r="B1528" s="395">
        <v>6</v>
      </c>
      <c r="C1528" s="395">
        <v>8</v>
      </c>
      <c r="D1528" s="113" t="s">
        <v>1057</v>
      </c>
      <c r="E1528" s="113" t="s">
        <v>924</v>
      </c>
      <c r="F1528" s="75">
        <v>277393.07539999997</v>
      </c>
      <c r="G1528" s="75">
        <v>1330.6177869999999</v>
      </c>
      <c r="H1528" s="75">
        <v>5.4430956159999999</v>
      </c>
      <c r="I1528" s="75">
        <v>3.1240533250000002</v>
      </c>
      <c r="J1528" s="113" t="s">
        <v>925</v>
      </c>
      <c r="K1528" s="113" t="s">
        <v>6504</v>
      </c>
      <c r="L1528" s="113" t="s">
        <v>1005</v>
      </c>
      <c r="M1528" s="113" t="s">
        <v>926</v>
      </c>
      <c r="N1528" s="113" t="s">
        <v>5244</v>
      </c>
      <c r="O1528" s="44">
        <v>2</v>
      </c>
      <c r="P1528" s="113" t="s">
        <v>93</v>
      </c>
    </row>
    <row r="1529" spans="1:16" ht="13" customHeight="1" x14ac:dyDescent="0.15">
      <c r="A1529" s="394">
        <v>1528</v>
      </c>
      <c r="B1529" s="395">
        <v>6</v>
      </c>
      <c r="C1529" s="395">
        <v>8</v>
      </c>
      <c r="D1529" s="113" t="s">
        <v>1057</v>
      </c>
      <c r="E1529" s="113" t="s">
        <v>924</v>
      </c>
      <c r="F1529" s="75">
        <v>1228000</v>
      </c>
      <c r="G1529" s="75">
        <v>10442.10526</v>
      </c>
      <c r="H1529" s="75">
        <v>6.0891983669999998</v>
      </c>
      <c r="I1529" s="75">
        <v>4.018788067</v>
      </c>
      <c r="J1529" s="113" t="s">
        <v>925</v>
      </c>
      <c r="K1529" s="113" t="s">
        <v>6504</v>
      </c>
      <c r="L1529" s="113" t="s">
        <v>1005</v>
      </c>
      <c r="M1529" s="113" t="s">
        <v>926</v>
      </c>
      <c r="N1529" s="113" t="s">
        <v>5244</v>
      </c>
      <c r="O1529" s="44">
        <v>2</v>
      </c>
      <c r="P1529" s="113" t="s">
        <v>93</v>
      </c>
    </row>
    <row r="1530" spans="1:16" ht="13" customHeight="1" x14ac:dyDescent="0.15">
      <c r="A1530" s="394">
        <v>1529</v>
      </c>
      <c r="B1530" s="395">
        <v>6</v>
      </c>
      <c r="C1530" s="395" t="s">
        <v>306</v>
      </c>
      <c r="D1530" s="113" t="s">
        <v>1057</v>
      </c>
      <c r="E1530" s="113" t="s">
        <v>9452</v>
      </c>
      <c r="F1530" s="75">
        <v>84.363636</v>
      </c>
      <c r="G1530" s="75">
        <v>58.181818</v>
      </c>
      <c r="H1530" s="75">
        <v>1.926155289</v>
      </c>
      <c r="I1530" s="75">
        <v>1.7647872870000001</v>
      </c>
      <c r="J1530" s="113" t="s">
        <v>1049</v>
      </c>
      <c r="K1530" s="113" t="s">
        <v>6215</v>
      </c>
      <c r="L1530" s="113" t="s">
        <v>94</v>
      </c>
      <c r="M1530" s="113" t="s">
        <v>95</v>
      </c>
      <c r="N1530" s="113" t="s">
        <v>9426</v>
      </c>
      <c r="O1530" s="44">
        <v>0</v>
      </c>
      <c r="P1530" s="113" t="s">
        <v>1064</v>
      </c>
    </row>
    <row r="1531" spans="1:16" ht="13" customHeight="1" x14ac:dyDescent="0.15">
      <c r="A1531" s="394">
        <v>1530</v>
      </c>
      <c r="B1531" s="395">
        <v>6</v>
      </c>
      <c r="C1531" s="395" t="s">
        <v>306</v>
      </c>
      <c r="D1531" s="113" t="s">
        <v>1057</v>
      </c>
      <c r="E1531" s="113" t="s">
        <v>1069</v>
      </c>
      <c r="F1531" s="75">
        <v>398620.68969999999</v>
      </c>
      <c r="G1531" s="75">
        <v>8827.5862070000003</v>
      </c>
      <c r="H1531" s="75">
        <v>5.6005598360000004</v>
      </c>
      <c r="I1531" s="75">
        <v>3.9458419669999998</v>
      </c>
      <c r="J1531" s="113" t="s">
        <v>1125</v>
      </c>
      <c r="K1531" s="113" t="s">
        <v>6215</v>
      </c>
      <c r="L1531" s="113" t="s">
        <v>96</v>
      </c>
      <c r="M1531" s="113" t="s">
        <v>195</v>
      </c>
      <c r="N1531" s="113" t="s">
        <v>1162</v>
      </c>
      <c r="O1531" s="44">
        <v>0</v>
      </c>
      <c r="P1531" s="113" t="s">
        <v>196</v>
      </c>
    </row>
    <row r="1532" spans="1:16" ht="13" customHeight="1" x14ac:dyDescent="0.15">
      <c r="A1532" s="394">
        <v>1531</v>
      </c>
      <c r="B1532" s="395">
        <v>6</v>
      </c>
      <c r="C1532" s="395" t="s">
        <v>306</v>
      </c>
      <c r="D1532" s="113" t="s">
        <v>1057</v>
      </c>
      <c r="E1532" s="113" t="s">
        <v>1115</v>
      </c>
      <c r="F1532" s="75">
        <v>1973584.906</v>
      </c>
      <c r="G1532" s="75">
        <v>50905.660380000001</v>
      </c>
      <c r="H1532" s="75">
        <v>6.295255815</v>
      </c>
      <c r="I1532" s="75">
        <v>4.7067660760000001</v>
      </c>
      <c r="J1532" s="113" t="s">
        <v>1014</v>
      </c>
      <c r="K1532" s="113" t="s">
        <v>6215</v>
      </c>
      <c r="L1532" s="113" t="s">
        <v>96</v>
      </c>
      <c r="M1532" s="113" t="s">
        <v>197</v>
      </c>
      <c r="N1532" s="113" t="s">
        <v>1206</v>
      </c>
      <c r="O1532" s="44">
        <v>0</v>
      </c>
      <c r="P1532" s="113" t="s">
        <v>97</v>
      </c>
    </row>
    <row r="1533" spans="1:16" ht="13" customHeight="1" x14ac:dyDescent="0.15">
      <c r="A1533" s="394">
        <v>1532</v>
      </c>
      <c r="B1533" s="395">
        <v>5</v>
      </c>
      <c r="C1533" s="395" t="s">
        <v>306</v>
      </c>
      <c r="D1533" s="113" t="s">
        <v>927</v>
      </c>
      <c r="E1533" s="113" t="s">
        <v>928</v>
      </c>
      <c r="F1533" s="75">
        <v>1.3399999999999999E-8</v>
      </c>
      <c r="G1533" s="75">
        <v>1.0271099999999999E-6</v>
      </c>
      <c r="H1533" s="75">
        <v>-7.8728952019999996</v>
      </c>
      <c r="I1533" s="75">
        <v>-5.9883830419999997</v>
      </c>
      <c r="J1533" s="113" t="s">
        <v>929</v>
      </c>
      <c r="K1533" s="113" t="s">
        <v>927</v>
      </c>
      <c r="L1533" s="113" t="s">
        <v>199</v>
      </c>
      <c r="M1533" s="113" t="s">
        <v>401</v>
      </c>
      <c r="N1533" s="113" t="s">
        <v>402</v>
      </c>
      <c r="O1533" s="44">
        <v>4</v>
      </c>
      <c r="P1533" s="113" t="s">
        <v>1285</v>
      </c>
    </row>
    <row r="1534" spans="1:16" ht="13" customHeight="1" x14ac:dyDescent="0.15">
      <c r="A1534" s="394">
        <v>1533</v>
      </c>
      <c r="B1534" s="395">
        <v>5</v>
      </c>
      <c r="C1534" s="395" t="s">
        <v>306</v>
      </c>
      <c r="D1534" s="113" t="s">
        <v>927</v>
      </c>
      <c r="E1534" s="113" t="s">
        <v>928</v>
      </c>
      <c r="F1534" s="75">
        <v>1.3399999999999999E-8</v>
      </c>
      <c r="G1534" s="75">
        <v>1.9074900000000001E-6</v>
      </c>
      <c r="H1534" s="75">
        <v>-7.8728952019999996</v>
      </c>
      <c r="I1534" s="75">
        <v>-5.7195377299999999</v>
      </c>
      <c r="J1534" s="113" t="s">
        <v>929</v>
      </c>
      <c r="K1534" s="113" t="s">
        <v>927</v>
      </c>
      <c r="L1534" s="113" t="s">
        <v>199</v>
      </c>
      <c r="M1534" s="113" t="s">
        <v>401</v>
      </c>
      <c r="N1534" s="113" t="s">
        <v>930</v>
      </c>
      <c r="O1534" s="44">
        <v>4</v>
      </c>
      <c r="P1534" s="113" t="s">
        <v>1264</v>
      </c>
    </row>
    <row r="1535" spans="1:16" ht="13" customHeight="1" x14ac:dyDescent="0.15">
      <c r="A1535" s="394">
        <v>1534</v>
      </c>
      <c r="B1535" s="395">
        <v>5</v>
      </c>
      <c r="C1535" s="395" t="s">
        <v>306</v>
      </c>
      <c r="D1535" s="113" t="s">
        <v>927</v>
      </c>
      <c r="E1535" s="113" t="s">
        <v>928</v>
      </c>
      <c r="F1535" s="75">
        <v>1.3399999999999999E-8</v>
      </c>
      <c r="G1535" s="75">
        <v>2.9345999999999998E-6</v>
      </c>
      <c r="H1535" s="75">
        <v>-7.8728952019999996</v>
      </c>
      <c r="I1535" s="75">
        <v>-5.5324510870000001</v>
      </c>
      <c r="J1535" s="113" t="s">
        <v>929</v>
      </c>
      <c r="K1535" s="113" t="s">
        <v>927</v>
      </c>
      <c r="L1535" s="113" t="s">
        <v>199</v>
      </c>
      <c r="M1535" s="113" t="s">
        <v>401</v>
      </c>
      <c r="N1535" s="113" t="s">
        <v>930</v>
      </c>
      <c r="O1535" s="44">
        <v>4</v>
      </c>
      <c r="P1535" s="113" t="s">
        <v>1404</v>
      </c>
    </row>
    <row r="1536" spans="1:16" ht="13" customHeight="1" x14ac:dyDescent="0.15">
      <c r="A1536" s="394">
        <v>1535</v>
      </c>
      <c r="B1536" s="395">
        <v>5</v>
      </c>
      <c r="C1536" s="395" t="s">
        <v>306</v>
      </c>
      <c r="D1536" s="113" t="s">
        <v>927</v>
      </c>
      <c r="E1536" s="113" t="s">
        <v>928</v>
      </c>
      <c r="F1536" s="75">
        <v>1.3399999999999999E-8</v>
      </c>
      <c r="G1536" s="75">
        <v>2.9835100000000002E-6</v>
      </c>
      <c r="H1536" s="75">
        <v>-7.8728952019999996</v>
      </c>
      <c r="I1536" s="75">
        <v>-5.525272502</v>
      </c>
      <c r="J1536" s="113" t="s">
        <v>929</v>
      </c>
      <c r="K1536" s="113" t="s">
        <v>927</v>
      </c>
      <c r="L1536" s="113" t="s">
        <v>199</v>
      </c>
      <c r="M1536" s="113" t="s">
        <v>401</v>
      </c>
      <c r="N1536" s="113" t="s">
        <v>402</v>
      </c>
      <c r="O1536" s="44">
        <v>4</v>
      </c>
      <c r="P1536" s="113" t="s">
        <v>1239</v>
      </c>
    </row>
    <row r="1537" spans="1:16" ht="13" customHeight="1" x14ac:dyDescent="0.15">
      <c r="A1537" s="394">
        <v>1536</v>
      </c>
      <c r="B1537" s="395">
        <v>5</v>
      </c>
      <c r="C1537" s="395" t="s">
        <v>306</v>
      </c>
      <c r="D1537" s="113" t="s">
        <v>927</v>
      </c>
      <c r="E1537" s="113" t="s">
        <v>932</v>
      </c>
      <c r="F1537" s="75">
        <v>2.5999999999999998E-10</v>
      </c>
      <c r="G1537" s="75">
        <v>5.694E-7</v>
      </c>
      <c r="H1537" s="75">
        <v>-9.5850266519999998</v>
      </c>
      <c r="I1537" s="75">
        <v>-6.2445825370000003</v>
      </c>
      <c r="J1537" s="113" t="s">
        <v>933</v>
      </c>
      <c r="K1537" s="113" t="s">
        <v>934</v>
      </c>
      <c r="L1537" s="113" t="s">
        <v>403</v>
      </c>
      <c r="M1537" s="113" t="s">
        <v>404</v>
      </c>
      <c r="N1537" s="113" t="s">
        <v>931</v>
      </c>
      <c r="O1537" s="44">
        <v>6</v>
      </c>
      <c r="P1537" s="113" t="s">
        <v>5336</v>
      </c>
    </row>
    <row r="1538" spans="1:16" ht="13" customHeight="1" x14ac:dyDescent="0.15">
      <c r="A1538" s="394">
        <v>1537</v>
      </c>
      <c r="B1538" s="395">
        <v>5</v>
      </c>
      <c r="C1538" s="395" t="s">
        <v>306</v>
      </c>
      <c r="D1538" s="113" t="s">
        <v>927</v>
      </c>
      <c r="E1538" s="113" t="s">
        <v>932</v>
      </c>
      <c r="F1538" s="75">
        <v>2.1999999999999999E-10</v>
      </c>
      <c r="G1538" s="75">
        <v>2.0235599999999999E-7</v>
      </c>
      <c r="H1538" s="75">
        <v>-9.6575773189999996</v>
      </c>
      <c r="I1538" s="75">
        <v>-6.6938839139999997</v>
      </c>
      <c r="J1538" s="113" t="s">
        <v>2883</v>
      </c>
      <c r="K1538" s="113" t="s">
        <v>934</v>
      </c>
      <c r="L1538" s="113" t="s">
        <v>403</v>
      </c>
      <c r="M1538" s="113" t="s">
        <v>404</v>
      </c>
      <c r="N1538" s="113" t="s">
        <v>931</v>
      </c>
      <c r="O1538" s="44">
        <v>6</v>
      </c>
      <c r="P1538" s="113" t="s">
        <v>1290</v>
      </c>
    </row>
    <row r="1539" spans="1:16" ht="13" customHeight="1" x14ac:dyDescent="0.15">
      <c r="A1539" s="394">
        <v>1538</v>
      </c>
      <c r="B1539" s="395">
        <v>5</v>
      </c>
      <c r="C1539" s="395" t="s">
        <v>306</v>
      </c>
      <c r="D1539" s="113" t="s">
        <v>927</v>
      </c>
      <c r="E1539" s="113" t="s">
        <v>932</v>
      </c>
      <c r="F1539" s="75">
        <v>2.1999999999999999E-10</v>
      </c>
      <c r="G1539" s="75">
        <v>1.10011E-7</v>
      </c>
      <c r="H1539" s="75">
        <v>-9.6575773189999996</v>
      </c>
      <c r="I1539" s="75">
        <v>-6.9585638879999996</v>
      </c>
      <c r="J1539" s="113" t="s">
        <v>1035</v>
      </c>
      <c r="K1539" s="113" t="s">
        <v>934</v>
      </c>
      <c r="L1539" s="113" t="s">
        <v>403</v>
      </c>
      <c r="M1539" s="113" t="s">
        <v>404</v>
      </c>
      <c r="N1539" s="113" t="s">
        <v>931</v>
      </c>
      <c r="O1539" s="44">
        <v>6</v>
      </c>
      <c r="P1539" s="113" t="s">
        <v>1453</v>
      </c>
    </row>
    <row r="1540" spans="1:16" ht="13" customHeight="1" x14ac:dyDescent="0.15">
      <c r="A1540" s="394">
        <v>1539</v>
      </c>
      <c r="B1540" s="395">
        <v>5</v>
      </c>
      <c r="C1540" s="395" t="s">
        <v>306</v>
      </c>
      <c r="D1540" s="113" t="s">
        <v>927</v>
      </c>
      <c r="E1540" s="113" t="s">
        <v>932</v>
      </c>
      <c r="F1540" s="75">
        <v>2.1999999999999999E-10</v>
      </c>
      <c r="G1540" s="75">
        <v>1.5417599999999999E-7</v>
      </c>
      <c r="H1540" s="75">
        <v>-9.6575773189999996</v>
      </c>
      <c r="I1540" s="75">
        <v>-6.8119832259999997</v>
      </c>
      <c r="J1540" s="113" t="s">
        <v>1035</v>
      </c>
      <c r="K1540" s="113" t="s">
        <v>934</v>
      </c>
      <c r="L1540" s="113" t="s">
        <v>403</v>
      </c>
      <c r="M1540" s="113" t="s">
        <v>404</v>
      </c>
      <c r="N1540" s="113" t="s">
        <v>931</v>
      </c>
      <c r="O1540" s="44">
        <v>6</v>
      </c>
      <c r="P1540" s="113" t="s">
        <v>1374</v>
      </c>
    </row>
    <row r="1541" spans="1:16" ht="13" customHeight="1" x14ac:dyDescent="0.15">
      <c r="A1541" s="394">
        <v>1540</v>
      </c>
      <c r="B1541" s="395">
        <v>5</v>
      </c>
      <c r="C1541" s="395" t="s">
        <v>306</v>
      </c>
      <c r="D1541" s="113" t="s">
        <v>927</v>
      </c>
      <c r="E1541" s="113" t="s">
        <v>932</v>
      </c>
      <c r="F1541" s="75">
        <v>2.1999999999999999E-10</v>
      </c>
      <c r="G1541" s="75">
        <v>2.0235599999999999E-7</v>
      </c>
      <c r="H1541" s="75">
        <v>-9.6575773189999996</v>
      </c>
      <c r="I1541" s="75">
        <v>-6.6938839139999997</v>
      </c>
      <c r="J1541" s="113" t="s">
        <v>1035</v>
      </c>
      <c r="K1541" s="113" t="s">
        <v>934</v>
      </c>
      <c r="L1541" s="113" t="s">
        <v>403</v>
      </c>
      <c r="M1541" s="113" t="s">
        <v>404</v>
      </c>
      <c r="N1541" s="113" t="s">
        <v>931</v>
      </c>
      <c r="O1541" s="44">
        <v>6</v>
      </c>
      <c r="P1541" s="113" t="s">
        <v>1290</v>
      </c>
    </row>
    <row r="1542" spans="1:16" ht="13" customHeight="1" x14ac:dyDescent="0.15">
      <c r="A1542" s="394">
        <v>1541</v>
      </c>
      <c r="B1542" s="395">
        <v>5</v>
      </c>
      <c r="C1542" s="395" t="s">
        <v>306</v>
      </c>
      <c r="D1542" s="113" t="s">
        <v>927</v>
      </c>
      <c r="E1542" s="113" t="s">
        <v>932</v>
      </c>
      <c r="F1542" s="75">
        <v>2.1999999999999999E-10</v>
      </c>
      <c r="G1542" s="75">
        <v>3.2441199999999998E-7</v>
      </c>
      <c r="H1542" s="75">
        <v>-9.6575773189999996</v>
      </c>
      <c r="I1542" s="75">
        <v>-6.48890309</v>
      </c>
      <c r="J1542" s="113" t="s">
        <v>1035</v>
      </c>
      <c r="K1542" s="113" t="s">
        <v>934</v>
      </c>
      <c r="L1542" s="113" t="s">
        <v>403</v>
      </c>
      <c r="M1542" s="113" t="s">
        <v>404</v>
      </c>
      <c r="N1542" s="113" t="s">
        <v>931</v>
      </c>
      <c r="O1542" s="44">
        <v>6</v>
      </c>
      <c r="P1542" s="113" t="s">
        <v>1036</v>
      </c>
    </row>
    <row r="1543" spans="1:16" ht="13" customHeight="1" x14ac:dyDescent="0.15">
      <c r="A1543" s="394">
        <v>1542</v>
      </c>
      <c r="B1543" s="395">
        <v>5</v>
      </c>
      <c r="C1543" s="395" t="s">
        <v>306</v>
      </c>
      <c r="D1543" s="113" t="s">
        <v>927</v>
      </c>
      <c r="E1543" s="113" t="s">
        <v>1132</v>
      </c>
      <c r="F1543" s="75">
        <v>2.7399999999999998E-10</v>
      </c>
      <c r="G1543" s="75">
        <v>5.2005199999999995E-7</v>
      </c>
      <c r="H1543" s="75">
        <v>-9.5622494370000002</v>
      </c>
      <c r="I1543" s="75">
        <v>-6.2839532289999998</v>
      </c>
      <c r="J1543" s="113" t="s">
        <v>933</v>
      </c>
      <c r="K1543" s="113" t="s">
        <v>934</v>
      </c>
      <c r="L1543" s="113" t="s">
        <v>403</v>
      </c>
      <c r="M1543" s="113" t="s">
        <v>404</v>
      </c>
      <c r="N1543" s="113" t="s">
        <v>931</v>
      </c>
      <c r="O1543" s="44">
        <v>0</v>
      </c>
      <c r="P1543" s="113" t="s">
        <v>5336</v>
      </c>
    </row>
    <row r="1544" spans="1:16" ht="13" customHeight="1" x14ac:dyDescent="0.15">
      <c r="A1544" s="394">
        <v>1543</v>
      </c>
      <c r="B1544" s="395">
        <v>5</v>
      </c>
      <c r="C1544" s="395" t="s">
        <v>306</v>
      </c>
      <c r="D1544" s="113" t="s">
        <v>927</v>
      </c>
      <c r="E1544" s="113" t="s">
        <v>1133</v>
      </c>
      <c r="F1544" s="75">
        <v>2.0399999999999999E-10</v>
      </c>
      <c r="G1544" s="75">
        <v>3.0900900000000001E-7</v>
      </c>
      <c r="H1544" s="75">
        <v>-9.6903698330000001</v>
      </c>
      <c r="I1544" s="75">
        <v>-6.5100288710000003</v>
      </c>
      <c r="J1544" s="113" t="s">
        <v>933</v>
      </c>
      <c r="K1544" s="113" t="s">
        <v>934</v>
      </c>
      <c r="L1544" s="113" t="s">
        <v>403</v>
      </c>
      <c r="M1544" s="113" t="s">
        <v>404</v>
      </c>
      <c r="N1544" s="113" t="s">
        <v>309</v>
      </c>
      <c r="O1544" s="44">
        <v>0</v>
      </c>
      <c r="P1544" s="113" t="s">
        <v>5336</v>
      </c>
    </row>
    <row r="1545" spans="1:16" ht="13" customHeight="1" x14ac:dyDescent="0.15">
      <c r="A1545" s="394">
        <v>1544</v>
      </c>
      <c r="B1545" s="395">
        <v>5</v>
      </c>
      <c r="C1545" s="395" t="s">
        <v>306</v>
      </c>
      <c r="D1545" s="113" t="s">
        <v>927</v>
      </c>
      <c r="E1545" s="113" t="s">
        <v>1135</v>
      </c>
      <c r="F1545" s="75">
        <v>1.6100000000000001E-10</v>
      </c>
      <c r="G1545" s="75">
        <v>5.9352699999999999E-8</v>
      </c>
      <c r="H1545" s="75">
        <v>-9.7931741240000001</v>
      </c>
      <c r="I1545" s="75">
        <v>-7.2265598860000004</v>
      </c>
      <c r="J1545" s="113" t="s">
        <v>929</v>
      </c>
      <c r="K1545" s="113" t="s">
        <v>927</v>
      </c>
      <c r="L1545" s="113" t="s">
        <v>310</v>
      </c>
      <c r="M1545" s="113" t="s">
        <v>311</v>
      </c>
      <c r="N1545" s="113" t="s">
        <v>1134</v>
      </c>
      <c r="O1545" s="44">
        <v>5</v>
      </c>
      <c r="P1545" s="113" t="s">
        <v>1285</v>
      </c>
    </row>
    <row r="1546" spans="1:16" ht="13" customHeight="1" x14ac:dyDescent="0.15">
      <c r="A1546" s="394">
        <v>1545</v>
      </c>
      <c r="B1546" s="395">
        <v>5</v>
      </c>
      <c r="C1546" s="395" t="s">
        <v>306</v>
      </c>
      <c r="D1546" s="113" t="s">
        <v>927</v>
      </c>
      <c r="E1546" s="113" t="s">
        <v>1135</v>
      </c>
      <c r="F1546" s="75">
        <v>1.6100000000000001E-10</v>
      </c>
      <c r="G1546" s="75">
        <v>9.22611E-8</v>
      </c>
      <c r="H1546" s="75">
        <v>-9.7931741240000001</v>
      </c>
      <c r="I1546" s="75">
        <v>-7.0349816069999997</v>
      </c>
      <c r="J1546" s="113" t="s">
        <v>929</v>
      </c>
      <c r="K1546" s="113" t="s">
        <v>927</v>
      </c>
      <c r="L1546" s="113" t="s">
        <v>310</v>
      </c>
      <c r="M1546" s="113" t="s">
        <v>311</v>
      </c>
      <c r="N1546" s="113" t="s">
        <v>1134</v>
      </c>
      <c r="O1546" s="44">
        <v>5</v>
      </c>
      <c r="P1546" s="113" t="s">
        <v>1264</v>
      </c>
    </row>
    <row r="1547" spans="1:16" ht="13" customHeight="1" x14ac:dyDescent="0.15">
      <c r="A1547" s="394">
        <v>1546</v>
      </c>
      <c r="B1547" s="395">
        <v>5</v>
      </c>
      <c r="C1547" s="395" t="s">
        <v>306</v>
      </c>
      <c r="D1547" s="113" t="s">
        <v>927</v>
      </c>
      <c r="E1547" s="113" t="s">
        <v>1135</v>
      </c>
      <c r="F1547" s="75">
        <v>1.6100000000000001E-10</v>
      </c>
      <c r="G1547" s="75">
        <v>1.4044799999999999E-7</v>
      </c>
      <c r="H1547" s="75">
        <v>-9.7931741240000001</v>
      </c>
      <c r="I1547" s="75">
        <v>-6.8524833589999998</v>
      </c>
      <c r="J1547" s="113" t="s">
        <v>929</v>
      </c>
      <c r="K1547" s="113" t="s">
        <v>927</v>
      </c>
      <c r="L1547" s="113" t="s">
        <v>310</v>
      </c>
      <c r="M1547" s="113" t="s">
        <v>311</v>
      </c>
      <c r="N1547" s="113" t="s">
        <v>1134</v>
      </c>
      <c r="O1547" s="44">
        <v>5</v>
      </c>
      <c r="P1547" s="113" t="s">
        <v>1404</v>
      </c>
    </row>
    <row r="1548" spans="1:16" ht="13" customHeight="1" x14ac:dyDescent="0.15">
      <c r="A1548" s="394">
        <v>1547</v>
      </c>
      <c r="B1548" s="395">
        <v>5</v>
      </c>
      <c r="C1548" s="395" t="s">
        <v>306</v>
      </c>
      <c r="D1548" s="113" t="s">
        <v>927</v>
      </c>
      <c r="E1548" s="113" t="s">
        <v>1135</v>
      </c>
      <c r="F1548" s="75">
        <v>1.6100000000000001E-10</v>
      </c>
      <c r="G1548" s="75">
        <v>1.9039900000000001E-7</v>
      </c>
      <c r="H1548" s="75">
        <v>-9.7931741240000001</v>
      </c>
      <c r="I1548" s="75">
        <v>-6.7203362489999998</v>
      </c>
      <c r="J1548" s="113" t="s">
        <v>929</v>
      </c>
      <c r="K1548" s="113" t="s">
        <v>927</v>
      </c>
      <c r="L1548" s="113" t="s">
        <v>310</v>
      </c>
      <c r="M1548" s="113" t="s">
        <v>311</v>
      </c>
      <c r="N1548" s="113" t="s">
        <v>1134</v>
      </c>
      <c r="O1548" s="44">
        <v>5</v>
      </c>
      <c r="P1548" s="113" t="s">
        <v>1239</v>
      </c>
    </row>
    <row r="1549" spans="1:16" ht="13" customHeight="1" x14ac:dyDescent="0.15">
      <c r="A1549" s="394">
        <v>1548</v>
      </c>
      <c r="B1549" s="395">
        <v>5</v>
      </c>
      <c r="C1549" s="395" t="s">
        <v>306</v>
      </c>
      <c r="D1549" s="113" t="s">
        <v>927</v>
      </c>
      <c r="E1549" s="113" t="s">
        <v>1135</v>
      </c>
      <c r="F1549" s="75">
        <v>1.6100000000000001E-10</v>
      </c>
      <c r="G1549" s="75">
        <v>2.36823E-7</v>
      </c>
      <c r="H1549" s="75">
        <v>-9.7931741240000001</v>
      </c>
      <c r="I1549" s="75">
        <v>-6.6255762130000004</v>
      </c>
      <c r="J1549" s="113" t="s">
        <v>929</v>
      </c>
      <c r="K1549" s="113" t="s">
        <v>927</v>
      </c>
      <c r="L1549" s="113" t="s">
        <v>310</v>
      </c>
      <c r="M1549" s="113" t="s">
        <v>311</v>
      </c>
      <c r="N1549" s="113" t="s">
        <v>1134</v>
      </c>
      <c r="O1549" s="44">
        <v>5</v>
      </c>
      <c r="P1549" s="113" t="s">
        <v>1240</v>
      </c>
    </row>
    <row r="1550" spans="1:16" ht="13" customHeight="1" x14ac:dyDescent="0.15">
      <c r="A1550" s="394">
        <v>1549</v>
      </c>
      <c r="B1550" s="395">
        <v>5</v>
      </c>
      <c r="C1550" s="395" t="s">
        <v>306</v>
      </c>
      <c r="D1550" s="113" t="s">
        <v>927</v>
      </c>
      <c r="E1550" s="113" t="s">
        <v>1137</v>
      </c>
      <c r="F1550" s="75">
        <v>8.5899999999999995E-9</v>
      </c>
      <c r="G1550" s="75">
        <v>6.4274700000000003E-6</v>
      </c>
      <c r="H1550" s="75">
        <v>-8.0660068359999997</v>
      </c>
      <c r="I1550" s="75">
        <v>-5.1919601110000002</v>
      </c>
      <c r="J1550" s="113" t="s">
        <v>933</v>
      </c>
      <c r="K1550" s="113" t="s">
        <v>927</v>
      </c>
      <c r="L1550" s="113" t="s">
        <v>308</v>
      </c>
      <c r="M1550" s="113" t="s">
        <v>400</v>
      </c>
      <c r="N1550" s="113" t="s">
        <v>1136</v>
      </c>
      <c r="O1550" s="44">
        <v>2</v>
      </c>
    </row>
    <row r="1551" spans="1:16" ht="13" customHeight="1" x14ac:dyDescent="0.15">
      <c r="A1551" s="394">
        <v>1550</v>
      </c>
      <c r="B1551" s="395">
        <v>5</v>
      </c>
      <c r="C1551" s="395" t="s">
        <v>306</v>
      </c>
      <c r="D1551" s="113" t="s">
        <v>927</v>
      </c>
      <c r="E1551" s="113" t="s">
        <v>1140</v>
      </c>
      <c r="F1551" s="75">
        <v>1.9300000000000001E-8</v>
      </c>
      <c r="G1551" s="75">
        <v>2.7050899999999999E-5</v>
      </c>
      <c r="H1551" s="75">
        <v>-7.7144426910000004</v>
      </c>
      <c r="I1551" s="75">
        <v>-4.567818602</v>
      </c>
      <c r="J1551" s="113" t="s">
        <v>933</v>
      </c>
      <c r="K1551" s="113" t="s">
        <v>927</v>
      </c>
      <c r="L1551" s="113" t="s">
        <v>308</v>
      </c>
      <c r="M1551" s="113" t="s">
        <v>400</v>
      </c>
      <c r="N1551" s="113" t="s">
        <v>1138</v>
      </c>
      <c r="O1551" s="44">
        <v>2</v>
      </c>
    </row>
    <row r="1552" spans="1:16" ht="13" customHeight="1" x14ac:dyDescent="0.15">
      <c r="A1552" s="394">
        <v>1551</v>
      </c>
      <c r="B1552" s="395">
        <v>5</v>
      </c>
      <c r="C1552" s="395" t="s">
        <v>306</v>
      </c>
      <c r="D1552" s="113" t="s">
        <v>927</v>
      </c>
      <c r="E1552" s="113" t="s">
        <v>1141</v>
      </c>
      <c r="F1552" s="75">
        <v>1.31E-9</v>
      </c>
      <c r="G1552" s="75">
        <v>2.3238099999999999E-6</v>
      </c>
      <c r="H1552" s="75">
        <v>-8.8827287039999998</v>
      </c>
      <c r="I1552" s="75">
        <v>-5.633799571</v>
      </c>
      <c r="J1552" s="113" t="s">
        <v>933</v>
      </c>
      <c r="K1552" s="113" t="s">
        <v>927</v>
      </c>
      <c r="L1552" s="113" t="s">
        <v>473</v>
      </c>
      <c r="M1552" s="113" t="s">
        <v>474</v>
      </c>
      <c r="N1552" s="113" t="s">
        <v>475</v>
      </c>
      <c r="O1552" s="44">
        <v>0</v>
      </c>
    </row>
    <row r="1553" spans="1:15" ht="13" customHeight="1" x14ac:dyDescent="0.15">
      <c r="A1553" s="394">
        <v>1552</v>
      </c>
      <c r="B1553" s="395">
        <v>5</v>
      </c>
      <c r="C1553" s="395" t="s">
        <v>306</v>
      </c>
      <c r="D1553" s="113" t="s">
        <v>927</v>
      </c>
      <c r="E1553" s="113" t="s">
        <v>1046</v>
      </c>
      <c r="F1553" s="75">
        <v>7.5E-11</v>
      </c>
      <c r="G1553" s="75">
        <v>1.5767999999999999E-7</v>
      </c>
      <c r="H1553" s="75">
        <v>-10.124938739999999</v>
      </c>
      <c r="I1553" s="75">
        <v>-6.8022233889999999</v>
      </c>
      <c r="J1553" s="113" t="s">
        <v>933</v>
      </c>
      <c r="K1553" s="113" t="s">
        <v>927</v>
      </c>
      <c r="L1553" s="113" t="s">
        <v>414</v>
      </c>
      <c r="M1553" s="113" t="s">
        <v>414</v>
      </c>
      <c r="N1553" s="113" t="s">
        <v>1045</v>
      </c>
      <c r="O1553" s="44">
        <v>0</v>
      </c>
    </row>
    <row r="1554" spans="1:15" ht="13" customHeight="1" x14ac:dyDescent="0.15">
      <c r="A1554" s="394">
        <v>1553</v>
      </c>
      <c r="B1554" s="395">
        <v>5</v>
      </c>
      <c r="C1554" s="395" t="s">
        <v>306</v>
      </c>
      <c r="D1554" s="113" t="s">
        <v>927</v>
      </c>
      <c r="E1554" s="113" t="s">
        <v>1048</v>
      </c>
      <c r="F1554" s="75">
        <v>8.5999999999999993E-9</v>
      </c>
      <c r="G1554" s="75">
        <v>1.7892299999999999E-6</v>
      </c>
      <c r="H1554" s="75">
        <v>-8.0655015490000004</v>
      </c>
      <c r="I1554" s="75">
        <v>-5.7473338289999996</v>
      </c>
      <c r="J1554" s="113" t="s">
        <v>933</v>
      </c>
      <c r="K1554" s="113" t="s">
        <v>927</v>
      </c>
      <c r="L1554" s="113" t="s">
        <v>415</v>
      </c>
      <c r="M1554" s="113" t="s">
        <v>405</v>
      </c>
      <c r="N1554" s="113" t="s">
        <v>1047</v>
      </c>
      <c r="O1554" s="44">
        <v>0</v>
      </c>
    </row>
    <row r="1555" spans="1:15" ht="13" customHeight="1" x14ac:dyDescent="0.15">
      <c r="A1555" s="394">
        <v>1554</v>
      </c>
      <c r="B1555" s="395">
        <v>5</v>
      </c>
      <c r="C1555" s="395" t="s">
        <v>306</v>
      </c>
      <c r="D1555" s="113" t="s">
        <v>927</v>
      </c>
      <c r="E1555" s="113" t="s">
        <v>878</v>
      </c>
      <c r="F1555" s="75">
        <v>2.6000000000000001E-9</v>
      </c>
      <c r="G1555" s="75">
        <v>8.0665000000000004E-7</v>
      </c>
      <c r="H1555" s="75">
        <v>-8.5850266519999998</v>
      </c>
      <c r="I1555" s="75">
        <v>-6.0933148619999997</v>
      </c>
      <c r="J1555" s="113" t="s">
        <v>933</v>
      </c>
      <c r="K1555" s="113" t="s">
        <v>927</v>
      </c>
      <c r="L1555" s="113" t="s">
        <v>406</v>
      </c>
      <c r="M1555" s="113" t="s">
        <v>407</v>
      </c>
      <c r="N1555" s="113" t="s">
        <v>877</v>
      </c>
      <c r="O1555" s="44">
        <v>0</v>
      </c>
    </row>
    <row r="1556" spans="1:15" ht="13" customHeight="1" x14ac:dyDescent="0.15">
      <c r="A1556" s="394">
        <v>1555</v>
      </c>
      <c r="B1556" s="395">
        <v>5</v>
      </c>
      <c r="C1556" s="395" t="s">
        <v>306</v>
      </c>
      <c r="D1556" s="113" t="s">
        <v>927</v>
      </c>
      <c r="E1556" s="113" t="s">
        <v>880</v>
      </c>
      <c r="F1556" s="75">
        <v>2.72E-7</v>
      </c>
      <c r="G1556" s="75">
        <v>4.6661600000000001E-5</v>
      </c>
      <c r="H1556" s="75">
        <v>-6.5654310960000002</v>
      </c>
      <c r="I1556" s="75">
        <v>-4.3310403739999996</v>
      </c>
      <c r="J1556" s="113" t="s">
        <v>933</v>
      </c>
      <c r="K1556" s="113" t="s">
        <v>927</v>
      </c>
      <c r="L1556" s="113" t="s">
        <v>466</v>
      </c>
      <c r="M1556" s="113" t="s">
        <v>467</v>
      </c>
      <c r="N1556" s="113" t="s">
        <v>879</v>
      </c>
      <c r="O1556" s="44">
        <v>0</v>
      </c>
    </row>
    <row r="1557" spans="1:15" ht="13" customHeight="1" x14ac:dyDescent="0.15">
      <c r="A1557" s="394">
        <v>1556</v>
      </c>
      <c r="B1557" s="395">
        <v>5</v>
      </c>
      <c r="C1557" s="395" t="s">
        <v>306</v>
      </c>
      <c r="D1557" s="113" t="s">
        <v>927</v>
      </c>
      <c r="E1557" s="113" t="s">
        <v>881</v>
      </c>
      <c r="F1557" s="75">
        <v>3.8000000000000001E-9</v>
      </c>
      <c r="G1557" s="75">
        <v>5.1318999999999999E-6</v>
      </c>
      <c r="H1557" s="75">
        <v>-8.4202164029999995</v>
      </c>
      <c r="I1557" s="75">
        <v>-5.289721815</v>
      </c>
      <c r="J1557" s="113" t="s">
        <v>933</v>
      </c>
      <c r="K1557" s="113" t="s">
        <v>927</v>
      </c>
      <c r="L1557" s="113" t="s">
        <v>135</v>
      </c>
      <c r="M1557" s="113" t="s">
        <v>163</v>
      </c>
      <c r="N1557" s="113" t="s">
        <v>154</v>
      </c>
      <c r="O1557" s="44">
        <v>0</v>
      </c>
    </row>
    <row r="1558" spans="1:15" ht="13" customHeight="1" x14ac:dyDescent="0.15">
      <c r="A1558" s="394">
        <v>1557</v>
      </c>
      <c r="B1558" s="395">
        <v>5</v>
      </c>
      <c r="C1558" s="395" t="s">
        <v>306</v>
      </c>
      <c r="D1558" s="113" t="s">
        <v>927</v>
      </c>
      <c r="E1558" s="113" t="s">
        <v>883</v>
      </c>
      <c r="F1558" s="75">
        <v>7.0999999999999999E-9</v>
      </c>
      <c r="G1558" s="75">
        <v>2.53967E-6</v>
      </c>
      <c r="H1558" s="75">
        <v>-8.1487416509999999</v>
      </c>
      <c r="I1558" s="75">
        <v>-5.5952227109999999</v>
      </c>
      <c r="J1558" s="113" t="s">
        <v>933</v>
      </c>
      <c r="K1558" s="113" t="s">
        <v>927</v>
      </c>
      <c r="L1558" s="113" t="s">
        <v>135</v>
      </c>
      <c r="M1558" s="113" t="s">
        <v>163</v>
      </c>
      <c r="N1558" s="113" t="s">
        <v>882</v>
      </c>
      <c r="O1558" s="44">
        <v>0</v>
      </c>
    </row>
    <row r="1559" spans="1:15" ht="13" customHeight="1" x14ac:dyDescent="0.15">
      <c r="A1559" s="394">
        <v>1558</v>
      </c>
      <c r="B1559" s="395">
        <v>5</v>
      </c>
      <c r="C1559" s="395" t="s">
        <v>306</v>
      </c>
      <c r="D1559" s="113" t="s">
        <v>927</v>
      </c>
      <c r="E1559" s="113" t="s">
        <v>885</v>
      </c>
      <c r="F1559" s="75">
        <v>2.2999999999999999E-9</v>
      </c>
      <c r="G1559" s="75">
        <v>3.3579999999999999E-6</v>
      </c>
      <c r="H1559" s="75">
        <v>-8.638272164</v>
      </c>
      <c r="I1559" s="75">
        <v>-5.4739193080000002</v>
      </c>
      <c r="J1559" s="113" t="s">
        <v>933</v>
      </c>
      <c r="K1559" s="113" t="s">
        <v>927</v>
      </c>
      <c r="L1559" s="113" t="s">
        <v>155</v>
      </c>
      <c r="M1559" s="113" t="s">
        <v>156</v>
      </c>
      <c r="N1559" s="113" t="s">
        <v>884</v>
      </c>
      <c r="O1559" s="44">
        <v>0</v>
      </c>
    </row>
    <row r="1560" spans="1:15" ht="13" customHeight="1" x14ac:dyDescent="0.15">
      <c r="A1560" s="394">
        <v>1559</v>
      </c>
      <c r="B1560" s="395">
        <v>5</v>
      </c>
      <c r="C1560" s="395" t="s">
        <v>306</v>
      </c>
      <c r="D1560" s="113" t="s">
        <v>927</v>
      </c>
      <c r="E1560" s="113" t="s">
        <v>1015</v>
      </c>
      <c r="F1560" s="75">
        <v>2.2600000000000001E-9</v>
      </c>
      <c r="G1560" s="75">
        <v>2.1282400000000001E-6</v>
      </c>
      <c r="H1560" s="75">
        <v>-8.6458915609999991</v>
      </c>
      <c r="I1560" s="75">
        <v>-5.6719789900000004</v>
      </c>
      <c r="J1560" s="113" t="s">
        <v>933</v>
      </c>
      <c r="K1560" s="113" t="s">
        <v>927</v>
      </c>
      <c r="L1560" s="113" t="s">
        <v>155</v>
      </c>
      <c r="M1560" s="113" t="s">
        <v>156</v>
      </c>
      <c r="N1560" s="113" t="s">
        <v>884</v>
      </c>
      <c r="O1560" s="44">
        <v>0</v>
      </c>
    </row>
    <row r="1561" spans="1:15" ht="13" customHeight="1" x14ac:dyDescent="0.15">
      <c r="A1561" s="394">
        <v>1560</v>
      </c>
      <c r="B1561" s="395">
        <v>5</v>
      </c>
      <c r="C1561" s="395" t="s">
        <v>306</v>
      </c>
      <c r="D1561" s="113" t="s">
        <v>927</v>
      </c>
      <c r="E1561" s="113" t="s">
        <v>1017</v>
      </c>
      <c r="F1561" s="75">
        <v>5.4000000000000001E-11</v>
      </c>
      <c r="G1561" s="75">
        <v>7.5686400000000002E-8</v>
      </c>
      <c r="H1561" s="75">
        <v>-10.267606239999999</v>
      </c>
      <c r="I1561" s="75">
        <v>-7.1209821509999998</v>
      </c>
      <c r="J1561" s="113" t="s">
        <v>933</v>
      </c>
      <c r="K1561" s="113" t="s">
        <v>927</v>
      </c>
      <c r="L1561" s="113" t="s">
        <v>157</v>
      </c>
      <c r="M1561" s="113" t="s">
        <v>158</v>
      </c>
      <c r="N1561" s="113" t="s">
        <v>1016</v>
      </c>
      <c r="O1561" s="44">
        <v>0</v>
      </c>
    </row>
    <row r="1562" spans="1:15" ht="13" customHeight="1" x14ac:dyDescent="0.15">
      <c r="A1562" s="394">
        <v>1561</v>
      </c>
      <c r="B1562" s="395">
        <v>5</v>
      </c>
      <c r="C1562" s="395" t="s">
        <v>306</v>
      </c>
      <c r="D1562" s="113" t="s">
        <v>927</v>
      </c>
      <c r="E1562" s="113" t="s">
        <v>1018</v>
      </c>
      <c r="F1562" s="75">
        <v>8.9999999999999999E-11</v>
      </c>
      <c r="G1562" s="75">
        <v>2.6280000000000001E-8</v>
      </c>
      <c r="H1562" s="75">
        <v>-10.04575749</v>
      </c>
      <c r="I1562" s="75">
        <v>-7.5803746390000004</v>
      </c>
      <c r="J1562" s="113" t="s">
        <v>933</v>
      </c>
      <c r="K1562" s="113" t="s">
        <v>927</v>
      </c>
      <c r="L1562" s="113" t="s">
        <v>157</v>
      </c>
      <c r="M1562" s="113" t="s">
        <v>158</v>
      </c>
      <c r="N1562" s="113" t="s">
        <v>1016</v>
      </c>
      <c r="O1562" s="44">
        <v>0</v>
      </c>
    </row>
    <row r="1563" spans="1:15" ht="13" customHeight="1" x14ac:dyDescent="0.15">
      <c r="A1563" s="394">
        <v>1562</v>
      </c>
      <c r="B1563" s="395">
        <v>5</v>
      </c>
      <c r="C1563" s="395" t="s">
        <v>306</v>
      </c>
      <c r="D1563" s="113" t="s">
        <v>927</v>
      </c>
      <c r="E1563" s="113" t="s">
        <v>892</v>
      </c>
      <c r="F1563" s="75">
        <v>7.4000000000000003E-11</v>
      </c>
      <c r="G1563" s="75">
        <v>1.29648E-7</v>
      </c>
      <c r="H1563" s="75">
        <v>-10.13076828</v>
      </c>
      <c r="I1563" s="75">
        <v>-6.8872341779999999</v>
      </c>
      <c r="J1563" s="113" t="s">
        <v>933</v>
      </c>
      <c r="K1563" s="113" t="s">
        <v>927</v>
      </c>
      <c r="L1563" s="113" t="s">
        <v>157</v>
      </c>
      <c r="M1563" s="113" t="s">
        <v>158</v>
      </c>
      <c r="N1563" s="113" t="s">
        <v>1016</v>
      </c>
      <c r="O1563" s="44">
        <v>0</v>
      </c>
    </row>
    <row r="1564" spans="1:15" ht="13" customHeight="1" x14ac:dyDescent="0.15">
      <c r="A1564" s="394">
        <v>1563</v>
      </c>
      <c r="B1564" s="395">
        <v>5</v>
      </c>
      <c r="C1564" s="395" t="s">
        <v>306</v>
      </c>
      <c r="D1564" s="113" t="s">
        <v>927</v>
      </c>
      <c r="E1564" s="113" t="s">
        <v>894</v>
      </c>
      <c r="F1564" s="75">
        <v>1.5200000000000001E-7</v>
      </c>
      <c r="G1564" s="75">
        <v>4.7157999999999998E-5</v>
      </c>
      <c r="H1564" s="75">
        <v>-6.8181564120000004</v>
      </c>
      <c r="I1564" s="75">
        <v>-4.3264446220000004</v>
      </c>
      <c r="J1564" s="113" t="s">
        <v>933</v>
      </c>
      <c r="K1564" s="113" t="s">
        <v>927</v>
      </c>
      <c r="L1564" s="113" t="s">
        <v>159</v>
      </c>
      <c r="M1564" s="113" t="s">
        <v>160</v>
      </c>
      <c r="N1564" s="113" t="s">
        <v>893</v>
      </c>
      <c r="O1564" s="44">
        <v>0</v>
      </c>
    </row>
    <row r="1565" spans="1:15" ht="13" customHeight="1" x14ac:dyDescent="0.15">
      <c r="A1565" s="394">
        <v>1564</v>
      </c>
      <c r="B1565" s="395">
        <v>5</v>
      </c>
      <c r="C1565" s="395" t="s">
        <v>306</v>
      </c>
      <c r="D1565" s="113" t="s">
        <v>927</v>
      </c>
      <c r="E1565" s="113" t="s">
        <v>1026</v>
      </c>
      <c r="F1565" s="75">
        <v>4.8000000000000002E-11</v>
      </c>
      <c r="G1565" s="75">
        <v>3.3288E-8</v>
      </c>
      <c r="H1565" s="75">
        <v>-10.31875876</v>
      </c>
      <c r="I1565" s="75">
        <v>-7.4777122970000001</v>
      </c>
      <c r="J1565" s="113" t="s">
        <v>933</v>
      </c>
      <c r="K1565" s="113" t="s">
        <v>927</v>
      </c>
      <c r="L1565" s="113" t="s">
        <v>161</v>
      </c>
      <c r="M1565" s="113" t="s">
        <v>70</v>
      </c>
      <c r="N1565" s="113" t="s">
        <v>895</v>
      </c>
      <c r="O1565" s="44">
        <v>0</v>
      </c>
    </row>
    <row r="1566" spans="1:15" ht="13" customHeight="1" x14ac:dyDescent="0.15">
      <c r="A1566" s="394">
        <v>1565</v>
      </c>
      <c r="B1566" s="395">
        <v>5</v>
      </c>
      <c r="C1566" s="395" t="s">
        <v>306</v>
      </c>
      <c r="D1566" s="113" t="s">
        <v>927</v>
      </c>
      <c r="E1566" s="113" t="s">
        <v>1020</v>
      </c>
      <c r="F1566" s="75">
        <v>1.4800000000000001E-10</v>
      </c>
      <c r="G1566" s="75">
        <v>6.8605400000000006E-8</v>
      </c>
      <c r="H1566" s="75">
        <v>-9.8297382849999995</v>
      </c>
      <c r="I1566" s="75">
        <v>-7.1636416990000003</v>
      </c>
      <c r="J1566" s="113" t="s">
        <v>933</v>
      </c>
      <c r="K1566" s="113" t="s">
        <v>927</v>
      </c>
      <c r="L1566" s="113" t="s">
        <v>161</v>
      </c>
      <c r="M1566" s="113" t="s">
        <v>71</v>
      </c>
      <c r="N1566" s="113" t="s">
        <v>1027</v>
      </c>
      <c r="O1566" s="44">
        <v>0</v>
      </c>
    </row>
    <row r="1567" spans="1:15" ht="13" customHeight="1" x14ac:dyDescent="0.15">
      <c r="A1567" s="394">
        <v>1566</v>
      </c>
      <c r="B1567" s="395">
        <v>5</v>
      </c>
      <c r="C1567" s="395" t="s">
        <v>306</v>
      </c>
      <c r="D1567" s="113" t="s">
        <v>927</v>
      </c>
      <c r="E1567" s="113" t="s">
        <v>1022</v>
      </c>
      <c r="F1567" s="75">
        <v>6.17E-9</v>
      </c>
      <c r="G1567" s="75">
        <v>4.3239399999999996E-6</v>
      </c>
      <c r="H1567" s="75">
        <v>-8.2097148359999998</v>
      </c>
      <c r="I1567" s="75">
        <v>-5.364120743</v>
      </c>
      <c r="J1567" s="113" t="s">
        <v>933</v>
      </c>
      <c r="K1567" s="113" t="s">
        <v>927</v>
      </c>
      <c r="L1567" s="113" t="s">
        <v>120</v>
      </c>
      <c r="M1567" s="113" t="s">
        <v>231</v>
      </c>
      <c r="N1567" s="113" t="s">
        <v>1021</v>
      </c>
      <c r="O1567" s="44">
        <v>0</v>
      </c>
    </row>
    <row r="1568" spans="1:15" ht="13" customHeight="1" x14ac:dyDescent="0.15">
      <c r="A1568" s="394">
        <v>1567</v>
      </c>
      <c r="B1568" s="395">
        <v>5</v>
      </c>
      <c r="C1568" s="395" t="s">
        <v>306</v>
      </c>
      <c r="D1568" s="113" t="s">
        <v>927</v>
      </c>
      <c r="E1568" s="113" t="s">
        <v>1034</v>
      </c>
      <c r="F1568" s="75">
        <v>4.6600000000000005E-10</v>
      </c>
      <c r="G1568" s="75">
        <v>2.2792099999999999E-7</v>
      </c>
      <c r="H1568" s="75">
        <v>-9.3316140829999998</v>
      </c>
      <c r="I1568" s="75">
        <v>-6.6422164199999996</v>
      </c>
      <c r="J1568" s="113" t="s">
        <v>933</v>
      </c>
      <c r="K1568" s="113" t="s">
        <v>927</v>
      </c>
      <c r="L1568" s="113" t="s">
        <v>232</v>
      </c>
      <c r="M1568" s="113" t="s">
        <v>233</v>
      </c>
      <c r="N1568" s="113" t="s">
        <v>1033</v>
      </c>
      <c r="O1568" s="44">
        <v>0</v>
      </c>
    </row>
    <row r="1569" spans="1:15" ht="13" customHeight="1" x14ac:dyDescent="0.15">
      <c r="A1569" s="394">
        <v>1568</v>
      </c>
      <c r="B1569" s="395">
        <v>5</v>
      </c>
      <c r="C1569" s="395" t="s">
        <v>306</v>
      </c>
      <c r="D1569" s="113" t="s">
        <v>927</v>
      </c>
      <c r="E1569" s="113" t="s">
        <v>998</v>
      </c>
      <c r="F1569" s="75">
        <v>3.2500000000000002E-9</v>
      </c>
      <c r="G1569" s="75">
        <v>1.8980000000000001E-6</v>
      </c>
      <c r="H1569" s="75">
        <v>-8.4881166389999994</v>
      </c>
      <c r="I1569" s="75">
        <v>-5.7217037919999996</v>
      </c>
      <c r="J1569" s="113" t="s">
        <v>933</v>
      </c>
      <c r="K1569" s="113" t="s">
        <v>927</v>
      </c>
      <c r="L1569" s="113" t="s">
        <v>234</v>
      </c>
      <c r="M1569" s="113" t="s">
        <v>235</v>
      </c>
      <c r="N1569" s="113" t="s">
        <v>860</v>
      </c>
      <c r="O1569" s="44">
        <v>0</v>
      </c>
    </row>
    <row r="1570" spans="1:15" ht="13" customHeight="1" x14ac:dyDescent="0.15">
      <c r="A1570" s="394">
        <v>1569</v>
      </c>
      <c r="B1570" s="395">
        <v>5</v>
      </c>
      <c r="C1570" s="395" t="s">
        <v>306</v>
      </c>
      <c r="D1570" s="113" t="s">
        <v>927</v>
      </c>
      <c r="E1570" s="113" t="s">
        <v>1000</v>
      </c>
      <c r="F1570" s="75">
        <v>2.1500000000000001E-8</v>
      </c>
      <c r="G1570" s="75">
        <v>1.0437200000000001E-5</v>
      </c>
      <c r="H1570" s="75">
        <v>-7.6675615400000003</v>
      </c>
      <c r="I1570" s="75">
        <v>-4.9814170349999998</v>
      </c>
      <c r="J1570" s="113" t="s">
        <v>933</v>
      </c>
      <c r="K1570" s="113" t="s">
        <v>927</v>
      </c>
      <c r="L1570" s="113" t="s">
        <v>236</v>
      </c>
      <c r="M1570" s="113" t="s">
        <v>237</v>
      </c>
      <c r="N1570" s="113" t="s">
        <v>999</v>
      </c>
      <c r="O1570" s="44">
        <v>0</v>
      </c>
    </row>
    <row r="1571" spans="1:15" ht="13" customHeight="1" x14ac:dyDescent="0.15">
      <c r="A1571" s="394">
        <v>1570</v>
      </c>
      <c r="B1571" s="395">
        <v>5</v>
      </c>
      <c r="C1571" s="395" t="s">
        <v>306</v>
      </c>
      <c r="D1571" s="113" t="s">
        <v>927</v>
      </c>
      <c r="E1571" s="113" t="s">
        <v>1002</v>
      </c>
      <c r="F1571" s="75">
        <v>1.7600000000000001E-6</v>
      </c>
      <c r="G1571" s="75">
        <v>2.5053599999999999E-4</v>
      </c>
      <c r="H1571" s="75">
        <v>-5.7544873320000001</v>
      </c>
      <c r="I1571" s="75">
        <v>-3.601129861</v>
      </c>
      <c r="J1571" s="113" t="s">
        <v>933</v>
      </c>
      <c r="K1571" s="113" t="s">
        <v>927</v>
      </c>
      <c r="L1571" s="113" t="s">
        <v>238</v>
      </c>
      <c r="M1571" s="113" t="s">
        <v>239</v>
      </c>
      <c r="N1571" s="113" t="s">
        <v>1001</v>
      </c>
      <c r="O1571" s="44">
        <v>0</v>
      </c>
    </row>
    <row r="1572" spans="1:15" ht="13" customHeight="1" x14ac:dyDescent="0.15">
      <c r="A1572" s="394">
        <v>1571</v>
      </c>
      <c r="B1572" s="395">
        <v>5</v>
      </c>
      <c r="C1572" s="395" t="s">
        <v>306</v>
      </c>
      <c r="D1572" s="113" t="s">
        <v>927</v>
      </c>
      <c r="E1572" s="113" t="s">
        <v>1003</v>
      </c>
      <c r="F1572" s="75">
        <v>5.4799999999999998E-7</v>
      </c>
      <c r="G1572" s="75">
        <v>7.4007399999999999E-5</v>
      </c>
      <c r="H1572" s="75">
        <v>-6.2612194419999998</v>
      </c>
      <c r="I1572" s="75">
        <v>-4.1307248530000003</v>
      </c>
      <c r="J1572" s="113" t="s">
        <v>933</v>
      </c>
      <c r="K1572" s="113" t="s">
        <v>927</v>
      </c>
      <c r="L1572" s="113" t="s">
        <v>238</v>
      </c>
      <c r="M1572" s="113" t="s">
        <v>239</v>
      </c>
      <c r="N1572" s="113" t="s">
        <v>1001</v>
      </c>
      <c r="O1572" s="44">
        <v>0</v>
      </c>
    </row>
    <row r="1573" spans="1:15" ht="13" customHeight="1" x14ac:dyDescent="0.15">
      <c r="A1573" s="394">
        <v>1572</v>
      </c>
      <c r="B1573" s="395">
        <v>5</v>
      </c>
      <c r="C1573" s="395" t="s">
        <v>306</v>
      </c>
      <c r="D1573" s="113" t="s">
        <v>927</v>
      </c>
      <c r="E1573" s="113" t="s">
        <v>752</v>
      </c>
      <c r="F1573" s="75">
        <v>2.4399999999999998E-9</v>
      </c>
      <c r="G1573" s="75">
        <v>2.1107200000000001E-6</v>
      </c>
      <c r="H1573" s="75">
        <v>-8.6126101740000003</v>
      </c>
      <c r="I1573" s="75">
        <v>-5.6755689629999999</v>
      </c>
      <c r="J1573" s="113" t="s">
        <v>933</v>
      </c>
      <c r="K1573" s="113" t="s">
        <v>927</v>
      </c>
      <c r="L1573" s="113" t="s">
        <v>240</v>
      </c>
      <c r="M1573" s="113" t="s">
        <v>200</v>
      </c>
      <c r="N1573" s="113" t="s">
        <v>751</v>
      </c>
      <c r="O1573" s="44">
        <v>0</v>
      </c>
    </row>
    <row r="1574" spans="1:15" ht="13" customHeight="1" x14ac:dyDescent="0.15">
      <c r="A1574" s="394">
        <v>1573</v>
      </c>
      <c r="B1574" s="395">
        <v>5</v>
      </c>
      <c r="C1574" s="395" t="s">
        <v>306</v>
      </c>
      <c r="D1574" s="113" t="s">
        <v>927</v>
      </c>
      <c r="E1574" s="113" t="s">
        <v>753</v>
      </c>
      <c r="F1574" s="75">
        <v>8.8700000000000004E-10</v>
      </c>
      <c r="G1574" s="75">
        <v>1.2432199999999999E-6</v>
      </c>
      <c r="H1574" s="75">
        <v>-9.0520763800000008</v>
      </c>
      <c r="I1574" s="75">
        <v>-5.9054522909999996</v>
      </c>
      <c r="J1574" s="113" t="s">
        <v>933</v>
      </c>
      <c r="K1574" s="113" t="s">
        <v>927</v>
      </c>
      <c r="L1574" s="113" t="s">
        <v>240</v>
      </c>
      <c r="M1574" s="113" t="s">
        <v>200</v>
      </c>
      <c r="N1574" s="113" t="s">
        <v>751</v>
      </c>
      <c r="O1574" s="44">
        <v>0</v>
      </c>
    </row>
    <row r="1575" spans="1:15" ht="13" customHeight="1" x14ac:dyDescent="0.15">
      <c r="A1575" s="394">
        <v>1574</v>
      </c>
      <c r="B1575" s="395">
        <v>5</v>
      </c>
      <c r="C1575" s="395" t="s">
        <v>306</v>
      </c>
      <c r="D1575" s="113" t="s">
        <v>927</v>
      </c>
      <c r="E1575" s="113" t="s">
        <v>755</v>
      </c>
      <c r="F1575" s="75">
        <v>2.5899999999999999E-9</v>
      </c>
      <c r="G1575" s="75">
        <v>4.6322199999999999E-7</v>
      </c>
      <c r="H1575" s="75">
        <v>-8.5867002360000004</v>
      </c>
      <c r="I1575" s="75">
        <v>-6.3342112909999999</v>
      </c>
      <c r="J1575" s="113" t="s">
        <v>933</v>
      </c>
      <c r="K1575" s="113" t="s">
        <v>927</v>
      </c>
      <c r="L1575" s="113" t="s">
        <v>201</v>
      </c>
      <c r="M1575" s="113" t="s">
        <v>150</v>
      </c>
      <c r="N1575" s="113" t="s">
        <v>754</v>
      </c>
      <c r="O1575" s="44">
        <v>0</v>
      </c>
    </row>
    <row r="1576" spans="1:15" ht="13" customHeight="1" x14ac:dyDescent="0.15">
      <c r="A1576" s="394">
        <v>1575</v>
      </c>
      <c r="B1576" s="395">
        <v>5</v>
      </c>
      <c r="C1576" s="395" t="s">
        <v>306</v>
      </c>
      <c r="D1576" s="113" t="s">
        <v>927</v>
      </c>
      <c r="E1576" s="113" t="s">
        <v>861</v>
      </c>
      <c r="F1576" s="75">
        <v>1.49E-7</v>
      </c>
      <c r="G1576" s="75">
        <v>5.0578100000000003E-5</v>
      </c>
      <c r="H1576" s="75">
        <v>-6.8268137319999997</v>
      </c>
      <c r="I1576" s="75">
        <v>-4.2960379189999998</v>
      </c>
      <c r="J1576" s="113" t="s">
        <v>933</v>
      </c>
      <c r="K1576" s="113" t="s">
        <v>927</v>
      </c>
      <c r="L1576" s="113" t="s">
        <v>135</v>
      </c>
      <c r="M1576" s="113" t="s">
        <v>265</v>
      </c>
      <c r="N1576" s="113" t="s">
        <v>756</v>
      </c>
      <c r="O1576" s="44">
        <v>0</v>
      </c>
    </row>
    <row r="1577" spans="1:15" ht="13" customHeight="1" x14ac:dyDescent="0.15">
      <c r="A1577" s="394">
        <v>1576</v>
      </c>
      <c r="B1577" s="395">
        <v>5</v>
      </c>
      <c r="C1577" s="395" t="s">
        <v>306</v>
      </c>
      <c r="D1577" s="113" t="s">
        <v>927</v>
      </c>
      <c r="E1577" s="113" t="s">
        <v>863</v>
      </c>
      <c r="F1577" s="75">
        <v>1.08E-9</v>
      </c>
      <c r="G1577" s="75">
        <v>1.2299000000000001E-6</v>
      </c>
      <c r="H1577" s="75">
        <v>-8.9665762450000006</v>
      </c>
      <c r="I1577" s="75">
        <v>-5.9101287859999996</v>
      </c>
      <c r="J1577" s="113" t="s">
        <v>933</v>
      </c>
      <c r="K1577" s="113" t="s">
        <v>927</v>
      </c>
      <c r="L1577" s="113" t="s">
        <v>118</v>
      </c>
      <c r="N1577" s="113" t="s">
        <v>862</v>
      </c>
      <c r="O1577" s="44">
        <v>0</v>
      </c>
    </row>
    <row r="1578" spans="1:15" ht="13" customHeight="1" x14ac:dyDescent="0.15">
      <c r="A1578" s="394">
        <v>1577</v>
      </c>
      <c r="B1578" s="395">
        <v>5</v>
      </c>
      <c r="C1578" s="395" t="s">
        <v>306</v>
      </c>
      <c r="D1578" s="113" t="s">
        <v>927</v>
      </c>
      <c r="E1578" s="113" t="s">
        <v>1010</v>
      </c>
      <c r="F1578" s="75">
        <v>2.6E-7</v>
      </c>
      <c r="G1578" s="75">
        <v>9.7746999999999998E-5</v>
      </c>
      <c r="H1578" s="75">
        <v>-6.5850266519999998</v>
      </c>
      <c r="I1578" s="75">
        <v>-4.0098965629999999</v>
      </c>
      <c r="J1578" s="113" t="s">
        <v>933</v>
      </c>
      <c r="K1578" s="113" t="s">
        <v>927</v>
      </c>
      <c r="L1578" s="113" t="s">
        <v>135</v>
      </c>
      <c r="M1578" s="113" t="s">
        <v>119</v>
      </c>
      <c r="N1578" s="113" t="s">
        <v>864</v>
      </c>
      <c r="O1578" s="44">
        <v>0</v>
      </c>
    </row>
    <row r="1579" spans="1:15" ht="13" customHeight="1" x14ac:dyDescent="0.15">
      <c r="A1579" s="394">
        <v>1578</v>
      </c>
      <c r="B1579" s="395">
        <v>5</v>
      </c>
      <c r="C1579" s="395" t="s">
        <v>306</v>
      </c>
      <c r="D1579" s="113" t="s">
        <v>927</v>
      </c>
      <c r="E1579" s="113" t="s">
        <v>1011</v>
      </c>
      <c r="F1579" s="75">
        <v>1.2E-8</v>
      </c>
      <c r="G1579" s="75">
        <v>1.5899399999999999E-5</v>
      </c>
      <c r="H1579" s="75">
        <v>-7.9208187539999999</v>
      </c>
      <c r="I1579" s="75">
        <v>-4.7986192640000001</v>
      </c>
      <c r="J1579" s="113" t="s">
        <v>933</v>
      </c>
      <c r="K1579" s="113" t="s">
        <v>927</v>
      </c>
      <c r="L1579" s="113" t="s">
        <v>135</v>
      </c>
      <c r="M1579" s="113" t="s">
        <v>119</v>
      </c>
      <c r="N1579" s="113" t="s">
        <v>864</v>
      </c>
      <c r="O1579" s="44">
        <v>0</v>
      </c>
    </row>
    <row r="1580" spans="1:15" ht="13" customHeight="1" x14ac:dyDescent="0.15">
      <c r="A1580" s="394">
        <v>1579</v>
      </c>
      <c r="B1580" s="395">
        <v>5</v>
      </c>
      <c r="C1580" s="395" t="s">
        <v>306</v>
      </c>
      <c r="D1580" s="113" t="s">
        <v>927</v>
      </c>
      <c r="E1580" s="113" t="s">
        <v>1012</v>
      </c>
      <c r="F1580" s="75">
        <v>1.3899999999999999E-7</v>
      </c>
      <c r="G1580" s="75">
        <v>9.9440599999999998E-5</v>
      </c>
      <c r="H1580" s="75">
        <v>-6.8569851999999996</v>
      </c>
      <c r="I1580" s="75">
        <v>-4.002436264</v>
      </c>
      <c r="J1580" s="113" t="s">
        <v>933</v>
      </c>
      <c r="K1580" s="113" t="s">
        <v>927</v>
      </c>
      <c r="L1580" s="113" t="s">
        <v>135</v>
      </c>
      <c r="M1580" s="113" t="s">
        <v>119</v>
      </c>
      <c r="N1580" s="113" t="s">
        <v>864</v>
      </c>
      <c r="O1580" s="44">
        <v>0</v>
      </c>
    </row>
    <row r="1581" spans="1:15" ht="13" customHeight="1" x14ac:dyDescent="0.15">
      <c r="A1581" s="394">
        <v>1580</v>
      </c>
      <c r="B1581" s="395">
        <v>5</v>
      </c>
      <c r="C1581" s="395" t="s">
        <v>306</v>
      </c>
      <c r="D1581" s="113" t="s">
        <v>927</v>
      </c>
      <c r="E1581" s="113" t="s">
        <v>1111</v>
      </c>
      <c r="F1581" s="75">
        <v>2.6E-7</v>
      </c>
      <c r="G1581" s="75">
        <v>4.2704999999999999E-5</v>
      </c>
      <c r="H1581" s="75">
        <v>-6.5850266519999998</v>
      </c>
      <c r="I1581" s="75">
        <v>-4.3695212740000002</v>
      </c>
      <c r="J1581" s="113" t="s">
        <v>933</v>
      </c>
      <c r="K1581" s="113" t="s">
        <v>927</v>
      </c>
      <c r="L1581" s="113" t="s">
        <v>135</v>
      </c>
      <c r="M1581" s="113" t="s">
        <v>119</v>
      </c>
      <c r="N1581" s="113" t="s">
        <v>864</v>
      </c>
      <c r="O1581" s="44">
        <v>0</v>
      </c>
    </row>
    <row r="1582" spans="1:15" ht="13" customHeight="1" x14ac:dyDescent="0.15">
      <c r="A1582" s="394">
        <v>1581</v>
      </c>
      <c r="B1582" s="395">
        <v>5</v>
      </c>
      <c r="C1582" s="395" t="s">
        <v>306</v>
      </c>
      <c r="D1582" s="113" t="s">
        <v>927</v>
      </c>
      <c r="E1582" s="113" t="s">
        <v>1112</v>
      </c>
      <c r="F1582" s="75">
        <v>2.6E-7</v>
      </c>
      <c r="G1582" s="75">
        <v>8.8257000000000006E-5</v>
      </c>
      <c r="H1582" s="75">
        <v>-6.5850266519999998</v>
      </c>
      <c r="I1582" s="75">
        <v>-4.0542508389999998</v>
      </c>
      <c r="J1582" s="113" t="s">
        <v>933</v>
      </c>
      <c r="K1582" s="113" t="s">
        <v>927</v>
      </c>
      <c r="L1582" s="113" t="s">
        <v>135</v>
      </c>
      <c r="M1582" s="113" t="s">
        <v>119</v>
      </c>
      <c r="N1582" s="113" t="s">
        <v>864</v>
      </c>
      <c r="O1582" s="44">
        <v>0</v>
      </c>
    </row>
    <row r="1583" spans="1:15" ht="13" customHeight="1" x14ac:dyDescent="0.15">
      <c r="A1583" s="394">
        <v>1582</v>
      </c>
      <c r="B1583" s="395">
        <v>5</v>
      </c>
      <c r="C1583" s="395" t="s">
        <v>306</v>
      </c>
      <c r="D1583" s="113" t="s">
        <v>927</v>
      </c>
      <c r="E1583" s="113" t="s">
        <v>1113</v>
      </c>
      <c r="F1583" s="75">
        <v>1.9600000000000001E-7</v>
      </c>
      <c r="G1583" s="75">
        <v>3.2908399999999998E-5</v>
      </c>
      <c r="H1583" s="75">
        <v>-6.7077439290000003</v>
      </c>
      <c r="I1583" s="75">
        <v>-4.482693233</v>
      </c>
      <c r="J1583" s="113" t="s">
        <v>933</v>
      </c>
      <c r="K1583" s="113" t="s">
        <v>927</v>
      </c>
      <c r="L1583" s="113" t="s">
        <v>135</v>
      </c>
      <c r="M1583" s="113" t="s">
        <v>119</v>
      </c>
      <c r="N1583" s="113" t="s">
        <v>864</v>
      </c>
      <c r="O1583" s="44">
        <v>0</v>
      </c>
    </row>
    <row r="1584" spans="1:15" ht="13" customHeight="1" x14ac:dyDescent="0.15">
      <c r="A1584" s="394">
        <v>1583</v>
      </c>
      <c r="B1584" s="395">
        <v>5</v>
      </c>
      <c r="C1584" s="395" t="s">
        <v>306</v>
      </c>
      <c r="D1584" s="113" t="s">
        <v>927</v>
      </c>
      <c r="E1584" s="113" t="s">
        <v>1114</v>
      </c>
      <c r="F1584" s="75">
        <v>8.3000000000000002E-8</v>
      </c>
      <c r="G1584" s="75">
        <v>6.9981500000000001E-5</v>
      </c>
      <c r="H1584" s="75">
        <v>-7.0809219079999997</v>
      </c>
      <c r="I1584" s="75">
        <v>-4.1550170629999998</v>
      </c>
      <c r="J1584" s="113" t="s">
        <v>933</v>
      </c>
      <c r="K1584" s="113" t="s">
        <v>927</v>
      </c>
      <c r="L1584" s="113" t="s">
        <v>135</v>
      </c>
      <c r="M1584" s="113" t="s">
        <v>119</v>
      </c>
      <c r="N1584" s="113" t="s">
        <v>864</v>
      </c>
      <c r="O1584" s="44">
        <v>0</v>
      </c>
    </row>
    <row r="1585" spans="1:15" ht="13" customHeight="1" x14ac:dyDescent="0.15">
      <c r="A1585" s="394">
        <v>1584</v>
      </c>
      <c r="B1585" s="395">
        <v>5</v>
      </c>
      <c r="C1585" s="395" t="s">
        <v>306</v>
      </c>
      <c r="D1585" s="113" t="s">
        <v>927</v>
      </c>
      <c r="E1585" s="113" t="s">
        <v>871</v>
      </c>
      <c r="F1585" s="75">
        <v>2.6E-7</v>
      </c>
      <c r="G1585" s="75">
        <v>4.8399000000000002E-5</v>
      </c>
      <c r="H1585" s="75">
        <v>-6.5850266519999998</v>
      </c>
      <c r="I1585" s="75">
        <v>-4.315163611</v>
      </c>
      <c r="J1585" s="113" t="s">
        <v>933</v>
      </c>
      <c r="K1585" s="113" t="s">
        <v>927</v>
      </c>
      <c r="L1585" s="113" t="s">
        <v>135</v>
      </c>
      <c r="M1585" s="113" t="s">
        <v>119</v>
      </c>
      <c r="N1585" s="113" t="s">
        <v>864</v>
      </c>
      <c r="O1585" s="44">
        <v>0</v>
      </c>
    </row>
    <row r="1586" spans="1:15" ht="13" customHeight="1" x14ac:dyDescent="0.15">
      <c r="A1586" s="394">
        <v>1585</v>
      </c>
      <c r="B1586" s="395">
        <v>5</v>
      </c>
      <c r="C1586" s="395" t="s">
        <v>306</v>
      </c>
      <c r="D1586" s="113" t="s">
        <v>927</v>
      </c>
      <c r="E1586" s="113" t="s">
        <v>872</v>
      </c>
      <c r="F1586" s="75">
        <v>9.9699999999999999E-8</v>
      </c>
      <c r="G1586" s="75">
        <v>1.9287E-5</v>
      </c>
      <c r="H1586" s="75">
        <v>-7.0013048419999997</v>
      </c>
      <c r="I1586" s="75">
        <v>-4.7147361080000003</v>
      </c>
      <c r="J1586" s="113" t="s">
        <v>933</v>
      </c>
      <c r="K1586" s="113" t="s">
        <v>927</v>
      </c>
      <c r="L1586" s="113" t="s">
        <v>135</v>
      </c>
      <c r="M1586" s="113" t="s">
        <v>119</v>
      </c>
      <c r="N1586" s="113" t="s">
        <v>864</v>
      </c>
      <c r="O1586" s="44">
        <v>0</v>
      </c>
    </row>
    <row r="1587" spans="1:15" ht="13" customHeight="1" x14ac:dyDescent="0.15">
      <c r="A1587" s="394">
        <v>1586</v>
      </c>
      <c r="B1587" s="395">
        <v>5</v>
      </c>
      <c r="C1587" s="395" t="s">
        <v>306</v>
      </c>
      <c r="D1587" s="113" t="s">
        <v>927</v>
      </c>
      <c r="E1587" s="113" t="s">
        <v>873</v>
      </c>
      <c r="F1587" s="75">
        <v>1.9000000000000001E-7</v>
      </c>
      <c r="G1587" s="75">
        <v>1.2066900000000001E-4</v>
      </c>
      <c r="H1587" s="75">
        <v>-6.721246399</v>
      </c>
      <c r="I1587" s="75">
        <v>-3.9184042859999999</v>
      </c>
      <c r="J1587" s="113" t="s">
        <v>933</v>
      </c>
      <c r="K1587" s="113" t="s">
        <v>927</v>
      </c>
      <c r="L1587" s="113" t="s">
        <v>135</v>
      </c>
      <c r="M1587" s="113" t="s">
        <v>119</v>
      </c>
      <c r="N1587" s="113" t="s">
        <v>864</v>
      </c>
      <c r="O1587" s="44">
        <v>0</v>
      </c>
    </row>
    <row r="1588" spans="1:15" ht="13" customHeight="1" x14ac:dyDescent="0.15">
      <c r="A1588" s="394">
        <v>1587</v>
      </c>
      <c r="B1588" s="395">
        <v>5</v>
      </c>
      <c r="C1588" s="395" t="s">
        <v>306</v>
      </c>
      <c r="D1588" s="113" t="s">
        <v>927</v>
      </c>
      <c r="E1588" s="113" t="s">
        <v>1013</v>
      </c>
      <c r="F1588" s="75">
        <v>2.6E-7</v>
      </c>
      <c r="G1588" s="75">
        <v>6.3583000000000004E-5</v>
      </c>
      <c r="H1588" s="75">
        <v>-6.5850266519999998</v>
      </c>
      <c r="I1588" s="75">
        <v>-4.196658985</v>
      </c>
      <c r="J1588" s="113" t="s">
        <v>933</v>
      </c>
      <c r="K1588" s="113" t="s">
        <v>927</v>
      </c>
      <c r="L1588" s="113" t="s">
        <v>135</v>
      </c>
      <c r="M1588" s="113" t="s">
        <v>119</v>
      </c>
      <c r="N1588" s="113" t="s">
        <v>864</v>
      </c>
      <c r="O1588" s="44">
        <v>0</v>
      </c>
    </row>
    <row r="1589" spans="1:15" ht="13" customHeight="1" x14ac:dyDescent="0.15">
      <c r="A1589" s="394">
        <v>1588</v>
      </c>
      <c r="B1589" s="395">
        <v>5</v>
      </c>
      <c r="C1589" s="395" t="s">
        <v>306</v>
      </c>
      <c r="D1589" s="113" t="s">
        <v>927</v>
      </c>
      <c r="E1589" s="113" t="s">
        <v>1089</v>
      </c>
      <c r="F1589" s="75">
        <v>1.02E-6</v>
      </c>
      <c r="G1589" s="75">
        <v>2.6433300000000001E-4</v>
      </c>
      <c r="H1589" s="75">
        <v>-5.9913998279999996</v>
      </c>
      <c r="I1589" s="75">
        <v>-3.5778486150000002</v>
      </c>
      <c r="J1589" s="113" t="s">
        <v>933</v>
      </c>
      <c r="K1589" s="113" t="s">
        <v>927</v>
      </c>
      <c r="L1589" s="113" t="s">
        <v>238</v>
      </c>
      <c r="M1589" s="113" t="s">
        <v>334</v>
      </c>
      <c r="N1589" s="113" t="s">
        <v>1088</v>
      </c>
      <c r="O1589" s="44">
        <v>0</v>
      </c>
    </row>
    <row r="1590" spans="1:15" ht="13" customHeight="1" x14ac:dyDescent="0.15">
      <c r="A1590" s="394">
        <v>1589</v>
      </c>
      <c r="B1590" s="395">
        <v>5</v>
      </c>
      <c r="C1590" s="395" t="s">
        <v>306</v>
      </c>
      <c r="D1590" s="113" t="s">
        <v>927</v>
      </c>
      <c r="E1590" s="113" t="s">
        <v>1091</v>
      </c>
      <c r="F1590" s="75">
        <v>1.02E-7</v>
      </c>
      <c r="G1590" s="75">
        <v>8.9351999999999994E-5</v>
      </c>
      <c r="H1590" s="75">
        <v>-6.9913998279999996</v>
      </c>
      <c r="I1590" s="75">
        <v>-4.0488957220000001</v>
      </c>
      <c r="J1590" s="113" t="s">
        <v>933</v>
      </c>
      <c r="K1590" s="113" t="s">
        <v>927</v>
      </c>
      <c r="L1590" s="113" t="s">
        <v>335</v>
      </c>
      <c r="M1590" s="113" t="s">
        <v>336</v>
      </c>
      <c r="N1590" s="113" t="s">
        <v>1090</v>
      </c>
      <c r="O1590" s="44">
        <v>0</v>
      </c>
    </row>
    <row r="1591" spans="1:15" ht="13" customHeight="1" x14ac:dyDescent="0.15">
      <c r="A1591" s="394">
        <v>1590</v>
      </c>
      <c r="B1591" s="395">
        <v>5</v>
      </c>
      <c r="C1591" s="395" t="s">
        <v>306</v>
      </c>
      <c r="D1591" s="113" t="s">
        <v>927</v>
      </c>
      <c r="E1591" s="113" t="s">
        <v>1092</v>
      </c>
      <c r="F1591" s="75">
        <v>1.02E-7</v>
      </c>
      <c r="G1591" s="75">
        <v>2.9411700000000002E-5</v>
      </c>
      <c r="H1591" s="75">
        <v>-6.9913998279999996</v>
      </c>
      <c r="I1591" s="75">
        <v>-4.5314798720000002</v>
      </c>
      <c r="J1591" s="113" t="s">
        <v>933</v>
      </c>
      <c r="K1591" s="113" t="s">
        <v>927</v>
      </c>
      <c r="L1591" s="113" t="s">
        <v>335</v>
      </c>
      <c r="M1591" s="113" t="s">
        <v>336</v>
      </c>
      <c r="N1591" s="113" t="s">
        <v>1090</v>
      </c>
      <c r="O1591" s="44">
        <v>0</v>
      </c>
    </row>
    <row r="1592" spans="1:15" ht="13" customHeight="1" x14ac:dyDescent="0.15">
      <c r="A1592" s="394">
        <v>1591</v>
      </c>
      <c r="B1592" s="395">
        <v>5</v>
      </c>
      <c r="C1592" s="395" t="s">
        <v>306</v>
      </c>
      <c r="D1592" s="113" t="s">
        <v>927</v>
      </c>
      <c r="E1592" s="113" t="s">
        <v>985</v>
      </c>
      <c r="F1592" s="75">
        <v>1.02E-7</v>
      </c>
      <c r="G1592" s="75">
        <v>5.7706500000000001E-5</v>
      </c>
      <c r="H1592" s="75">
        <v>-6.9913998279999996</v>
      </c>
      <c r="I1592" s="75">
        <v>-4.2387752660000002</v>
      </c>
      <c r="J1592" s="113" t="s">
        <v>933</v>
      </c>
      <c r="K1592" s="113" t="s">
        <v>927</v>
      </c>
      <c r="L1592" s="113" t="s">
        <v>335</v>
      </c>
      <c r="M1592" s="113" t="s">
        <v>336</v>
      </c>
      <c r="N1592" s="113" t="s">
        <v>1090</v>
      </c>
      <c r="O1592" s="44">
        <v>0</v>
      </c>
    </row>
    <row r="1593" spans="1:15" ht="13" customHeight="1" x14ac:dyDescent="0.15">
      <c r="A1593" s="394">
        <v>1592</v>
      </c>
      <c r="B1593" s="395">
        <v>5</v>
      </c>
      <c r="C1593" s="395" t="s">
        <v>306</v>
      </c>
      <c r="D1593" s="113" t="s">
        <v>927</v>
      </c>
      <c r="E1593" s="113" t="s">
        <v>986</v>
      </c>
      <c r="F1593" s="75">
        <v>1.02E-7</v>
      </c>
      <c r="G1593" s="75">
        <v>9.6798000000000004E-5</v>
      </c>
      <c r="H1593" s="75">
        <v>-6.9913998279999996</v>
      </c>
      <c r="I1593" s="75">
        <v>-4.0141336159999996</v>
      </c>
      <c r="J1593" s="113" t="s">
        <v>933</v>
      </c>
      <c r="K1593" s="113" t="s">
        <v>927</v>
      </c>
      <c r="L1593" s="113" t="s">
        <v>335</v>
      </c>
      <c r="M1593" s="113" t="s">
        <v>336</v>
      </c>
      <c r="N1593" s="113" t="s">
        <v>1090</v>
      </c>
      <c r="O1593" s="44">
        <v>0</v>
      </c>
    </row>
    <row r="1594" spans="1:15" ht="13" customHeight="1" x14ac:dyDescent="0.15">
      <c r="A1594" s="394">
        <v>1593</v>
      </c>
      <c r="B1594" s="395">
        <v>5</v>
      </c>
      <c r="C1594" s="395" t="s">
        <v>306</v>
      </c>
      <c r="D1594" s="113" t="s">
        <v>927</v>
      </c>
      <c r="E1594" s="113" t="s">
        <v>988</v>
      </c>
      <c r="F1594" s="75">
        <v>4.1700000000000001E-10</v>
      </c>
      <c r="G1594" s="75">
        <v>5.5554799999999997E-7</v>
      </c>
      <c r="H1594" s="75">
        <v>-9.3798639450000003</v>
      </c>
      <c r="I1594" s="75">
        <v>-6.2552782159999998</v>
      </c>
      <c r="J1594" s="113" t="s">
        <v>933</v>
      </c>
      <c r="K1594" s="113" t="s">
        <v>927</v>
      </c>
      <c r="N1594" s="113" t="s">
        <v>987</v>
      </c>
      <c r="O1594" s="44">
        <v>0</v>
      </c>
    </row>
    <row r="1595" spans="1:15" ht="13" customHeight="1" x14ac:dyDescent="0.15">
      <c r="A1595" s="394">
        <v>1594</v>
      </c>
      <c r="B1595" s="395">
        <v>5</v>
      </c>
      <c r="C1595" s="395" t="s">
        <v>306</v>
      </c>
      <c r="D1595" s="113" t="s">
        <v>927</v>
      </c>
      <c r="E1595" s="113" t="s">
        <v>838</v>
      </c>
      <c r="F1595" s="75">
        <v>1.6799999999999999E-10</v>
      </c>
      <c r="G1595" s="75">
        <v>1.00565E-7</v>
      </c>
      <c r="H1595" s="75">
        <v>-9.7746907180000004</v>
      </c>
      <c r="I1595" s="75">
        <v>-6.9975540059999997</v>
      </c>
      <c r="J1595" s="113" t="s">
        <v>933</v>
      </c>
      <c r="K1595" s="113" t="s">
        <v>927</v>
      </c>
      <c r="L1595" s="113" t="s">
        <v>406</v>
      </c>
      <c r="M1595" s="113" t="s">
        <v>407</v>
      </c>
      <c r="N1595" s="113" t="s">
        <v>837</v>
      </c>
      <c r="O1595" s="44">
        <v>0</v>
      </c>
    </row>
    <row r="1596" spans="1:15" ht="13" customHeight="1" x14ac:dyDescent="0.15">
      <c r="A1596" s="394">
        <v>1595</v>
      </c>
      <c r="B1596" s="395">
        <v>5</v>
      </c>
      <c r="C1596" s="395" t="s">
        <v>306</v>
      </c>
      <c r="D1596" s="113" t="s">
        <v>927</v>
      </c>
      <c r="E1596" s="113" t="s">
        <v>840</v>
      </c>
      <c r="F1596" s="75">
        <v>2.51E-8</v>
      </c>
      <c r="G1596" s="75">
        <v>1.5299699999999999E-5</v>
      </c>
      <c r="H1596" s="75">
        <v>-7.6003262789999999</v>
      </c>
      <c r="I1596" s="75">
        <v>-4.815316943</v>
      </c>
      <c r="J1596" s="113" t="s">
        <v>933</v>
      </c>
      <c r="K1596" s="113" t="s">
        <v>927</v>
      </c>
      <c r="L1596" s="113" t="s">
        <v>406</v>
      </c>
      <c r="M1596" s="113" t="s">
        <v>407</v>
      </c>
      <c r="N1596" s="113" t="s">
        <v>839</v>
      </c>
      <c r="O1596" s="44">
        <v>0</v>
      </c>
    </row>
    <row r="1597" spans="1:15" ht="13" customHeight="1" x14ac:dyDescent="0.15">
      <c r="A1597" s="394">
        <v>1596</v>
      </c>
      <c r="B1597" s="395">
        <v>5</v>
      </c>
      <c r="C1597" s="395" t="s">
        <v>306</v>
      </c>
      <c r="D1597" s="113" t="s">
        <v>927</v>
      </c>
      <c r="E1597" s="113" t="s">
        <v>841</v>
      </c>
      <c r="F1597" s="75">
        <v>2.4E-8</v>
      </c>
      <c r="G1597" s="75">
        <v>7.3583999999999997E-6</v>
      </c>
      <c r="H1597" s="75">
        <v>-7.6197887580000003</v>
      </c>
      <c r="I1597" s="75">
        <v>-5.1332166079999997</v>
      </c>
      <c r="J1597" s="113" t="s">
        <v>933</v>
      </c>
      <c r="K1597" s="113" t="s">
        <v>927</v>
      </c>
      <c r="L1597" s="113" t="s">
        <v>406</v>
      </c>
      <c r="M1597" s="113" t="s">
        <v>407</v>
      </c>
      <c r="N1597" s="113" t="s">
        <v>839</v>
      </c>
      <c r="O1597" s="44">
        <v>0</v>
      </c>
    </row>
    <row r="1598" spans="1:15" ht="13" customHeight="1" x14ac:dyDescent="0.15">
      <c r="A1598" s="394">
        <v>1597</v>
      </c>
      <c r="B1598" s="395">
        <v>5</v>
      </c>
      <c r="C1598" s="395" t="s">
        <v>306</v>
      </c>
      <c r="D1598" s="113" t="s">
        <v>927</v>
      </c>
      <c r="E1598" s="113" t="s">
        <v>843</v>
      </c>
      <c r="F1598" s="75">
        <v>1.0600000000000001E-8</v>
      </c>
      <c r="G1598" s="75">
        <v>5.3005299999999999E-6</v>
      </c>
      <c r="H1598" s="75">
        <v>-7.974694135</v>
      </c>
      <c r="I1598" s="75">
        <v>-5.2756807029999999</v>
      </c>
      <c r="J1598" s="113" t="s">
        <v>933</v>
      </c>
      <c r="K1598" s="113" t="s">
        <v>927</v>
      </c>
      <c r="L1598" s="113" t="s">
        <v>337</v>
      </c>
      <c r="M1598" s="113" t="s">
        <v>338</v>
      </c>
      <c r="N1598" s="113" t="s">
        <v>842</v>
      </c>
      <c r="O1598" s="44">
        <v>0</v>
      </c>
    </row>
    <row r="1599" spans="1:15" ht="13" customHeight="1" x14ac:dyDescent="0.15">
      <c r="A1599" s="394">
        <v>1598</v>
      </c>
      <c r="B1599" s="395">
        <v>5</v>
      </c>
      <c r="C1599" s="395" t="s">
        <v>306</v>
      </c>
      <c r="D1599" s="113" t="s">
        <v>927</v>
      </c>
      <c r="E1599" s="113" t="s">
        <v>845</v>
      </c>
      <c r="F1599" s="75">
        <v>1.17E-7</v>
      </c>
      <c r="G1599" s="75">
        <v>3.62993E-5</v>
      </c>
      <c r="H1599" s="75">
        <v>-6.931814138</v>
      </c>
      <c r="I1599" s="75">
        <v>-4.4401023479999999</v>
      </c>
      <c r="J1599" s="113" t="s">
        <v>933</v>
      </c>
      <c r="K1599" s="113" t="s">
        <v>927</v>
      </c>
      <c r="L1599" s="113" t="s">
        <v>339</v>
      </c>
      <c r="M1599" s="113" t="s">
        <v>340</v>
      </c>
      <c r="N1599" s="113" t="s">
        <v>844</v>
      </c>
      <c r="O1599" s="44">
        <v>0</v>
      </c>
    </row>
    <row r="1600" spans="1:15" ht="13" customHeight="1" x14ac:dyDescent="0.15">
      <c r="A1600" s="394">
        <v>1599</v>
      </c>
      <c r="B1600" s="395">
        <v>5</v>
      </c>
      <c r="C1600" s="395" t="s">
        <v>306</v>
      </c>
      <c r="D1600" s="113" t="s">
        <v>927</v>
      </c>
      <c r="E1600" s="113" t="s">
        <v>847</v>
      </c>
      <c r="F1600" s="75">
        <v>1.9000000000000001E-8</v>
      </c>
      <c r="G1600" s="75">
        <v>2.9473799999999999E-5</v>
      </c>
      <c r="H1600" s="75">
        <v>-7.721246399</v>
      </c>
      <c r="I1600" s="75">
        <v>-4.5305646050000004</v>
      </c>
      <c r="J1600" s="113" t="s">
        <v>933</v>
      </c>
      <c r="K1600" s="113" t="s">
        <v>927</v>
      </c>
      <c r="L1600" s="113" t="s">
        <v>308</v>
      </c>
      <c r="N1600" s="113" t="s">
        <v>846</v>
      </c>
      <c r="O1600" s="44">
        <v>0</v>
      </c>
    </row>
    <row r="1601" spans="1:16" ht="13" customHeight="1" x14ac:dyDescent="0.15">
      <c r="A1601" s="394">
        <v>1600</v>
      </c>
      <c r="B1601" s="395">
        <v>5</v>
      </c>
      <c r="C1601" s="395" t="s">
        <v>306</v>
      </c>
      <c r="D1601" s="113" t="s">
        <v>927</v>
      </c>
      <c r="E1601" s="113" t="s">
        <v>849</v>
      </c>
      <c r="F1601" s="75">
        <v>3.5000000000000002E-11</v>
      </c>
      <c r="G1601" s="75">
        <v>7.9204999999999997E-9</v>
      </c>
      <c r="H1601" s="75">
        <v>-10.455931959999999</v>
      </c>
      <c r="I1601" s="75">
        <v>-8.1012474020000003</v>
      </c>
      <c r="J1601" s="113" t="s">
        <v>933</v>
      </c>
      <c r="K1601" s="113" t="s">
        <v>927</v>
      </c>
      <c r="L1601" s="113" t="s">
        <v>341</v>
      </c>
      <c r="M1601" s="113" t="s">
        <v>342</v>
      </c>
      <c r="N1601" s="113" t="s">
        <v>848</v>
      </c>
      <c r="O1601" s="44">
        <v>0</v>
      </c>
    </row>
    <row r="1602" spans="1:16" ht="13" customHeight="1" x14ac:dyDescent="0.15">
      <c r="A1602" s="394">
        <v>1601</v>
      </c>
      <c r="B1602" s="395">
        <v>5</v>
      </c>
      <c r="C1602" s="395" t="s">
        <v>306</v>
      </c>
      <c r="D1602" s="113" t="s">
        <v>927</v>
      </c>
      <c r="E1602" s="113" t="s">
        <v>851</v>
      </c>
      <c r="F1602" s="75">
        <v>2.4E-8</v>
      </c>
      <c r="G1602" s="75">
        <v>2.4528E-6</v>
      </c>
      <c r="H1602" s="75">
        <v>-7.6197887580000003</v>
      </c>
      <c r="I1602" s="75">
        <v>-5.6103378619999997</v>
      </c>
      <c r="J1602" s="113" t="s">
        <v>933</v>
      </c>
      <c r="K1602" s="113" t="s">
        <v>927</v>
      </c>
      <c r="L1602" s="113" t="s">
        <v>406</v>
      </c>
      <c r="M1602" s="113" t="s">
        <v>407</v>
      </c>
      <c r="N1602" s="113" t="s">
        <v>850</v>
      </c>
      <c r="O1602" s="44">
        <v>0</v>
      </c>
    </row>
    <row r="1603" spans="1:16" ht="13" customHeight="1" x14ac:dyDescent="0.15">
      <c r="A1603" s="394">
        <v>1602</v>
      </c>
      <c r="B1603" s="395">
        <v>5</v>
      </c>
      <c r="C1603" s="395" t="s">
        <v>306</v>
      </c>
      <c r="D1603" s="113" t="s">
        <v>927</v>
      </c>
      <c r="E1603" s="113" t="s">
        <v>853</v>
      </c>
      <c r="F1603" s="75">
        <v>7.1099999999999995E-8</v>
      </c>
      <c r="G1603" s="75">
        <v>1.32353E-5</v>
      </c>
      <c r="H1603" s="75">
        <v>-7.1481303990000002</v>
      </c>
      <c r="I1603" s="75">
        <v>-4.8782673589999996</v>
      </c>
      <c r="J1603" s="113" t="s">
        <v>933</v>
      </c>
      <c r="K1603" s="113" t="s">
        <v>927</v>
      </c>
      <c r="L1603" s="113" t="s">
        <v>343</v>
      </c>
      <c r="M1603" s="113" t="s">
        <v>344</v>
      </c>
      <c r="N1603" s="113" t="s">
        <v>852</v>
      </c>
      <c r="O1603" s="44">
        <v>0</v>
      </c>
    </row>
    <row r="1604" spans="1:16" ht="13" customHeight="1" x14ac:dyDescent="0.15">
      <c r="A1604" s="394">
        <v>1603</v>
      </c>
      <c r="B1604" s="395">
        <v>5</v>
      </c>
      <c r="C1604" s="395" t="s">
        <v>306</v>
      </c>
      <c r="D1604" s="113" t="s">
        <v>927</v>
      </c>
      <c r="E1604" s="113" t="s">
        <v>855</v>
      </c>
      <c r="F1604" s="75">
        <v>5.6999999999999998E-9</v>
      </c>
      <c r="G1604" s="75">
        <v>1.3523299999999999E-6</v>
      </c>
      <c r="H1604" s="75">
        <v>-8.2441251439999998</v>
      </c>
      <c r="I1604" s="75">
        <v>-5.8689189229999998</v>
      </c>
      <c r="J1604" s="113" t="s">
        <v>933</v>
      </c>
      <c r="K1604" s="113" t="s">
        <v>927</v>
      </c>
      <c r="L1604" s="113" t="s">
        <v>345</v>
      </c>
      <c r="M1604" s="113" t="s">
        <v>266</v>
      </c>
      <c r="N1604" s="113" t="s">
        <v>854</v>
      </c>
      <c r="O1604" s="44">
        <v>0</v>
      </c>
    </row>
    <row r="1605" spans="1:16" ht="13" customHeight="1" x14ac:dyDescent="0.15">
      <c r="A1605" s="394">
        <v>1604</v>
      </c>
      <c r="B1605" s="395">
        <v>5</v>
      </c>
      <c r="C1605" s="395" t="s">
        <v>306</v>
      </c>
      <c r="D1605" s="113" t="s">
        <v>927</v>
      </c>
      <c r="E1605" s="113" t="s">
        <v>857</v>
      </c>
      <c r="F1605" s="75">
        <v>5.6999999999999998E-9</v>
      </c>
      <c r="G1605" s="75">
        <v>2.9335099999999998E-6</v>
      </c>
      <c r="H1605" s="75">
        <v>-8.2441251439999998</v>
      </c>
      <c r="I1605" s="75">
        <v>-5.5326131670000001</v>
      </c>
      <c r="J1605" s="113" t="s">
        <v>933</v>
      </c>
      <c r="K1605" s="113" t="s">
        <v>927</v>
      </c>
      <c r="L1605" s="113" t="s">
        <v>267</v>
      </c>
      <c r="M1605" s="113" t="s">
        <v>145</v>
      </c>
      <c r="N1605" s="113" t="s">
        <v>856</v>
      </c>
      <c r="O1605" s="44">
        <v>0</v>
      </c>
    </row>
    <row r="1606" spans="1:16" ht="13" customHeight="1" x14ac:dyDescent="0.15">
      <c r="A1606" s="394">
        <v>1605</v>
      </c>
      <c r="B1606" s="395">
        <v>5</v>
      </c>
      <c r="C1606" s="395" t="s">
        <v>306</v>
      </c>
      <c r="D1606" s="113" t="s">
        <v>927</v>
      </c>
      <c r="E1606" s="113" t="s">
        <v>859</v>
      </c>
      <c r="F1606" s="75">
        <v>1.4999999999999999E-7</v>
      </c>
      <c r="G1606" s="75">
        <v>1.14428E-4</v>
      </c>
      <c r="H1606" s="75">
        <v>-6.8239087410000003</v>
      </c>
      <c r="I1606" s="75">
        <v>-3.9414695900000001</v>
      </c>
      <c r="J1606" s="113" t="s">
        <v>933</v>
      </c>
      <c r="K1606" s="113" t="s">
        <v>927</v>
      </c>
      <c r="L1606" s="113" t="s">
        <v>146</v>
      </c>
      <c r="M1606" s="113" t="s">
        <v>147</v>
      </c>
      <c r="N1606" s="113" t="s">
        <v>858</v>
      </c>
      <c r="O1606" s="44">
        <v>0</v>
      </c>
    </row>
    <row r="1607" spans="1:16" ht="13" customHeight="1" x14ac:dyDescent="0.15">
      <c r="A1607" s="394">
        <v>1606</v>
      </c>
      <c r="B1607" s="395">
        <v>5</v>
      </c>
      <c r="C1607" s="395" t="s">
        <v>306</v>
      </c>
      <c r="D1607" s="113" t="s">
        <v>927</v>
      </c>
      <c r="E1607" s="113" t="s">
        <v>969</v>
      </c>
      <c r="F1607" s="75">
        <v>3.3099999999999999E-8</v>
      </c>
      <c r="G1607" s="75">
        <v>1.4377E-5</v>
      </c>
      <c r="H1607" s="75">
        <v>-7.4801720060000001</v>
      </c>
      <c r="I1607" s="75">
        <v>-4.8423321799999997</v>
      </c>
      <c r="J1607" s="113" t="s">
        <v>933</v>
      </c>
      <c r="K1607" s="113" t="s">
        <v>927</v>
      </c>
      <c r="L1607" s="113" t="s">
        <v>148</v>
      </c>
      <c r="M1607" s="113" t="s">
        <v>149</v>
      </c>
      <c r="N1607" s="113" t="s">
        <v>968</v>
      </c>
      <c r="O1607" s="44">
        <v>0</v>
      </c>
    </row>
    <row r="1608" spans="1:16" ht="13" customHeight="1" x14ac:dyDescent="0.15">
      <c r="A1608" s="394">
        <v>1607</v>
      </c>
      <c r="B1608" s="395">
        <v>5</v>
      </c>
      <c r="C1608" s="395" t="s">
        <v>306</v>
      </c>
      <c r="D1608" s="113" t="s">
        <v>927</v>
      </c>
      <c r="E1608" s="113" t="s">
        <v>971</v>
      </c>
      <c r="F1608" s="75">
        <v>5.5800000000000002E-9</v>
      </c>
      <c r="G1608" s="75">
        <v>2.7495499999999998E-6</v>
      </c>
      <c r="H1608" s="75">
        <v>-8.2533658009999993</v>
      </c>
      <c r="I1608" s="75">
        <v>-5.5607391679999996</v>
      </c>
      <c r="J1608" s="113" t="s">
        <v>933</v>
      </c>
      <c r="K1608" s="113" t="s">
        <v>927</v>
      </c>
      <c r="L1608" s="113" t="s">
        <v>201</v>
      </c>
      <c r="M1608" s="113" t="s">
        <v>150</v>
      </c>
      <c r="N1608" s="113" t="s">
        <v>970</v>
      </c>
      <c r="O1608" s="44">
        <v>0</v>
      </c>
    </row>
    <row r="1609" spans="1:16" ht="13" customHeight="1" x14ac:dyDescent="0.15">
      <c r="A1609" s="394">
        <v>1608</v>
      </c>
      <c r="B1609" s="395">
        <v>5</v>
      </c>
      <c r="C1609" s="395" t="s">
        <v>306</v>
      </c>
      <c r="D1609" s="113" t="s">
        <v>927</v>
      </c>
      <c r="E1609" s="113" t="s">
        <v>973</v>
      </c>
      <c r="F1609" s="75">
        <v>1.15E-8</v>
      </c>
      <c r="G1609" s="75">
        <v>5.1629299999999997E-6</v>
      </c>
      <c r="H1609" s="75">
        <v>-7.9393021600000004</v>
      </c>
      <c r="I1609" s="75">
        <v>-5.2871041840000004</v>
      </c>
      <c r="J1609" s="113" t="s">
        <v>933</v>
      </c>
      <c r="K1609" s="113" t="s">
        <v>927</v>
      </c>
      <c r="L1609" s="113" t="s">
        <v>415</v>
      </c>
      <c r="M1609" s="113" t="s">
        <v>405</v>
      </c>
      <c r="N1609" s="113" t="s">
        <v>972</v>
      </c>
      <c r="O1609" s="44">
        <v>0</v>
      </c>
    </row>
    <row r="1610" spans="1:16" ht="13" customHeight="1" x14ac:dyDescent="0.15">
      <c r="A1610" s="394">
        <v>1609</v>
      </c>
      <c r="B1610" s="395">
        <v>5</v>
      </c>
      <c r="C1610" s="395" t="s">
        <v>306</v>
      </c>
      <c r="D1610" s="113" t="s">
        <v>927</v>
      </c>
      <c r="E1610" s="113" t="s">
        <v>962</v>
      </c>
      <c r="F1610" s="75">
        <v>3.3999999999999999E-11</v>
      </c>
      <c r="G1610" s="75">
        <v>4.5420599999999998E-8</v>
      </c>
      <c r="H1610" s="75">
        <v>-10.46852108</v>
      </c>
      <c r="I1610" s="75">
        <v>-7.3427471329999996</v>
      </c>
      <c r="J1610" s="113" t="s">
        <v>933</v>
      </c>
      <c r="K1610" s="113" t="s">
        <v>927</v>
      </c>
      <c r="N1610" s="113" t="s">
        <v>974</v>
      </c>
      <c r="O1610" s="44">
        <v>0</v>
      </c>
    </row>
    <row r="1611" spans="1:16" ht="13" customHeight="1" x14ac:dyDescent="0.15">
      <c r="A1611" s="394">
        <v>1610</v>
      </c>
      <c r="B1611" s="395">
        <v>5</v>
      </c>
      <c r="C1611" s="395" t="s">
        <v>306</v>
      </c>
      <c r="D1611" s="113" t="s">
        <v>927</v>
      </c>
      <c r="E1611" s="113" t="s">
        <v>964</v>
      </c>
      <c r="F1611" s="75">
        <v>6.2000000000000006E-11</v>
      </c>
      <c r="G1611" s="75">
        <v>3.96025E-8</v>
      </c>
      <c r="H1611" s="75">
        <v>-10.207608309999999</v>
      </c>
      <c r="I1611" s="75">
        <v>-7.4022773969999998</v>
      </c>
      <c r="J1611" s="113" t="s">
        <v>933</v>
      </c>
      <c r="K1611" s="113" t="s">
        <v>927</v>
      </c>
      <c r="L1611" s="113" t="s">
        <v>260</v>
      </c>
      <c r="M1611" s="113" t="s">
        <v>359</v>
      </c>
      <c r="N1611" s="113" t="s">
        <v>963</v>
      </c>
      <c r="O1611" s="44">
        <v>0</v>
      </c>
    </row>
    <row r="1612" spans="1:16" ht="13" customHeight="1" x14ac:dyDescent="0.15">
      <c r="A1612" s="394">
        <v>1611</v>
      </c>
      <c r="B1612" s="395">
        <v>5</v>
      </c>
      <c r="C1612" s="395" t="s">
        <v>306</v>
      </c>
      <c r="D1612" s="113" t="s">
        <v>927</v>
      </c>
      <c r="E1612" s="113" t="s">
        <v>965</v>
      </c>
      <c r="F1612" s="75">
        <v>1.9999999999999999E-11</v>
      </c>
      <c r="G1612" s="75">
        <v>2.1024E-8</v>
      </c>
      <c r="H1612" s="75">
        <v>-10.698969999999999</v>
      </c>
      <c r="I1612" s="75">
        <v>-7.677284652</v>
      </c>
      <c r="J1612" s="113" t="s">
        <v>933</v>
      </c>
      <c r="K1612" s="113" t="s">
        <v>927</v>
      </c>
      <c r="L1612" s="113" t="s">
        <v>260</v>
      </c>
      <c r="M1612" s="113" t="s">
        <v>359</v>
      </c>
      <c r="N1612" s="113" t="s">
        <v>963</v>
      </c>
      <c r="O1612" s="44">
        <v>0</v>
      </c>
    </row>
    <row r="1613" spans="1:16" ht="13" customHeight="1" x14ac:dyDescent="0.15">
      <c r="A1613" s="394">
        <v>1612</v>
      </c>
      <c r="B1613" s="395">
        <v>5</v>
      </c>
      <c r="C1613" s="395" t="s">
        <v>306</v>
      </c>
      <c r="D1613" s="113" t="s">
        <v>927</v>
      </c>
      <c r="E1613" s="113" t="s">
        <v>1078</v>
      </c>
      <c r="F1613" s="75">
        <v>1.56E-10</v>
      </c>
      <c r="G1613" s="75">
        <v>2.4598100000000001E-7</v>
      </c>
      <c r="H1613" s="75">
        <v>-9.8068754019999993</v>
      </c>
      <c r="I1613" s="75">
        <v>-6.60909879</v>
      </c>
      <c r="J1613" s="113" t="s">
        <v>933</v>
      </c>
      <c r="K1613" s="113" t="s">
        <v>927</v>
      </c>
      <c r="L1613" s="113" t="s">
        <v>403</v>
      </c>
      <c r="M1613" s="113" t="s">
        <v>360</v>
      </c>
      <c r="N1613" s="113" t="s">
        <v>966</v>
      </c>
      <c r="O1613" s="44">
        <v>0</v>
      </c>
    </row>
    <row r="1614" spans="1:16" ht="13" customHeight="1" x14ac:dyDescent="0.15">
      <c r="A1614" s="394">
        <v>1613</v>
      </c>
      <c r="B1614" s="395">
        <v>5</v>
      </c>
      <c r="C1614" s="395" t="s">
        <v>306</v>
      </c>
      <c r="D1614" s="113" t="s">
        <v>927</v>
      </c>
      <c r="E1614" s="113" t="s">
        <v>975</v>
      </c>
      <c r="F1614" s="75">
        <v>1.15E-9</v>
      </c>
      <c r="G1614" s="75">
        <v>3.3999800000000002E-7</v>
      </c>
      <c r="H1614" s="75">
        <v>-8.9393021600000004</v>
      </c>
      <c r="I1614" s="75">
        <v>-6.4685242760000001</v>
      </c>
      <c r="J1614" s="113" t="s">
        <v>929</v>
      </c>
      <c r="K1614" s="113" t="s">
        <v>927</v>
      </c>
      <c r="N1614" s="113" t="s">
        <v>361</v>
      </c>
      <c r="O1614" s="44">
        <v>0</v>
      </c>
      <c r="P1614" s="113" t="s">
        <v>1404</v>
      </c>
    </row>
    <row r="1615" spans="1:16" ht="13" customHeight="1" x14ac:dyDescent="0.15">
      <c r="A1615" s="394">
        <v>1614</v>
      </c>
      <c r="B1615" s="395">
        <v>5</v>
      </c>
      <c r="C1615" s="395" t="s">
        <v>306</v>
      </c>
      <c r="D1615" s="113" t="s">
        <v>927</v>
      </c>
      <c r="E1615" s="113" t="s">
        <v>977</v>
      </c>
      <c r="F1615" s="75">
        <v>1.3999999999999999E-9</v>
      </c>
      <c r="G1615" s="75">
        <v>6.7451999999999998E-7</v>
      </c>
      <c r="H1615" s="75">
        <v>-8.8538719639999997</v>
      </c>
      <c r="I1615" s="75">
        <v>-6.1710051689999998</v>
      </c>
      <c r="J1615" s="113" t="s">
        <v>933</v>
      </c>
      <c r="K1615" s="113" t="s">
        <v>927</v>
      </c>
      <c r="L1615" s="113" t="s">
        <v>362</v>
      </c>
      <c r="M1615" s="113" t="s">
        <v>262</v>
      </c>
      <c r="N1615" s="113" t="s">
        <v>976</v>
      </c>
      <c r="O1615" s="44">
        <v>0</v>
      </c>
    </row>
    <row r="1616" spans="1:16" ht="13" customHeight="1" x14ac:dyDescent="0.15">
      <c r="A1616" s="394">
        <v>1615</v>
      </c>
      <c r="B1616" s="395">
        <v>5</v>
      </c>
      <c r="C1616" s="395" t="s">
        <v>306</v>
      </c>
      <c r="D1616" s="113" t="s">
        <v>927</v>
      </c>
      <c r="E1616" s="113" t="s">
        <v>979</v>
      </c>
      <c r="F1616" s="75">
        <v>4.5099999999999999E-10</v>
      </c>
      <c r="G1616" s="75">
        <v>2.3046099999999999E-7</v>
      </c>
      <c r="H1616" s="75">
        <v>-9.3458234579999999</v>
      </c>
      <c r="I1616" s="75">
        <v>-6.6374025579999998</v>
      </c>
      <c r="J1616" s="113" t="s">
        <v>933</v>
      </c>
      <c r="K1616" s="113" t="s">
        <v>927</v>
      </c>
      <c r="L1616" s="113" t="s">
        <v>263</v>
      </c>
      <c r="M1616" s="113" t="s">
        <v>264</v>
      </c>
      <c r="N1616" s="113" t="s">
        <v>978</v>
      </c>
      <c r="O1616" s="44">
        <v>0</v>
      </c>
    </row>
    <row r="1617" spans="1:15" ht="13" customHeight="1" x14ac:dyDescent="0.15">
      <c r="A1617" s="394">
        <v>1616</v>
      </c>
      <c r="B1617" s="395">
        <v>5</v>
      </c>
      <c r="C1617" s="395" t="s">
        <v>306</v>
      </c>
      <c r="D1617" s="113" t="s">
        <v>927</v>
      </c>
      <c r="E1617" s="113" t="s">
        <v>1085</v>
      </c>
      <c r="F1617" s="75">
        <v>2.3300000000000001E-7</v>
      </c>
      <c r="G1617" s="75">
        <v>8.1643200000000005E-5</v>
      </c>
      <c r="H1617" s="75">
        <v>-6.6326440790000003</v>
      </c>
      <c r="I1617" s="75">
        <v>-4.0880799809999999</v>
      </c>
      <c r="J1617" s="113" t="s">
        <v>933</v>
      </c>
      <c r="K1617" s="113" t="s">
        <v>927</v>
      </c>
      <c r="L1617" s="113" t="s">
        <v>367</v>
      </c>
      <c r="M1617" s="113" t="s">
        <v>368</v>
      </c>
      <c r="N1617" s="113" t="s">
        <v>1084</v>
      </c>
      <c r="O1617" s="44">
        <v>0</v>
      </c>
    </row>
    <row r="1618" spans="1:15" ht="13" customHeight="1" x14ac:dyDescent="0.15">
      <c r="A1618" s="394">
        <v>1617</v>
      </c>
      <c r="B1618" s="395">
        <v>5</v>
      </c>
      <c r="C1618" s="395" t="s">
        <v>306</v>
      </c>
      <c r="D1618" s="113" t="s">
        <v>927</v>
      </c>
      <c r="E1618" s="113" t="s">
        <v>1086</v>
      </c>
      <c r="F1618" s="75">
        <v>2.1799999999999999E-7</v>
      </c>
      <c r="G1618" s="75">
        <v>6.5247399999999995E-5</v>
      </c>
      <c r="H1618" s="75">
        <v>-6.6615435060000001</v>
      </c>
      <c r="I1618" s="75">
        <v>-4.1854367899999998</v>
      </c>
      <c r="J1618" s="113" t="s">
        <v>933</v>
      </c>
      <c r="K1618" s="113" t="s">
        <v>927</v>
      </c>
      <c r="L1618" s="113" t="s">
        <v>367</v>
      </c>
      <c r="M1618" s="113" t="s">
        <v>368</v>
      </c>
      <c r="N1618" s="113" t="s">
        <v>1084</v>
      </c>
      <c r="O1618" s="44">
        <v>0</v>
      </c>
    </row>
    <row r="1619" spans="1:15" ht="13" customHeight="1" x14ac:dyDescent="0.15">
      <c r="A1619" s="394">
        <v>1618</v>
      </c>
      <c r="B1619" s="395">
        <v>5</v>
      </c>
      <c r="C1619" s="395" t="s">
        <v>306</v>
      </c>
      <c r="D1619" s="113" t="s">
        <v>927</v>
      </c>
      <c r="E1619" s="113" t="s">
        <v>980</v>
      </c>
      <c r="F1619" s="75">
        <v>7.0000000000000004E-11</v>
      </c>
      <c r="G1619" s="75">
        <v>3.6280999999999999E-8</v>
      </c>
      <c r="H1619" s="75">
        <v>-10.15490196</v>
      </c>
      <c r="I1619" s="75">
        <v>-7.4403207509999998</v>
      </c>
      <c r="J1619" s="113" t="s">
        <v>933</v>
      </c>
      <c r="K1619" s="113" t="s">
        <v>927</v>
      </c>
      <c r="L1619" s="113" t="s">
        <v>403</v>
      </c>
      <c r="M1619" s="113" t="s">
        <v>404</v>
      </c>
      <c r="N1619" s="113" t="s">
        <v>931</v>
      </c>
      <c r="O1619" s="44">
        <v>0</v>
      </c>
    </row>
    <row r="1620" spans="1:15" ht="13" customHeight="1" x14ac:dyDescent="0.15">
      <c r="A1620" s="394">
        <v>1619</v>
      </c>
      <c r="B1620" s="395">
        <v>5</v>
      </c>
      <c r="C1620" s="395" t="s">
        <v>306</v>
      </c>
      <c r="D1620" s="113" t="s">
        <v>927</v>
      </c>
      <c r="E1620" s="113" t="s">
        <v>981</v>
      </c>
      <c r="F1620" s="75">
        <v>1.8E-10</v>
      </c>
      <c r="G1620" s="75">
        <v>4.2639300000000003E-7</v>
      </c>
      <c r="H1620" s="75">
        <v>-9.7447274949999994</v>
      </c>
      <c r="I1620" s="75">
        <v>-6.3701899339999999</v>
      </c>
      <c r="J1620" s="113" t="s">
        <v>933</v>
      </c>
      <c r="K1620" s="113" t="s">
        <v>927</v>
      </c>
      <c r="L1620" s="113" t="s">
        <v>403</v>
      </c>
      <c r="M1620" s="113" t="s">
        <v>404</v>
      </c>
      <c r="N1620" s="113" t="s">
        <v>931</v>
      </c>
      <c r="O1620" s="44">
        <v>0</v>
      </c>
    </row>
    <row r="1621" spans="1:15" ht="13" customHeight="1" x14ac:dyDescent="0.15">
      <c r="A1621" s="394">
        <v>1620</v>
      </c>
      <c r="B1621" s="395">
        <v>5</v>
      </c>
      <c r="C1621" s="395" t="s">
        <v>306</v>
      </c>
      <c r="D1621" s="113" t="s">
        <v>927</v>
      </c>
      <c r="E1621" s="113" t="s">
        <v>982</v>
      </c>
      <c r="F1621" s="75">
        <v>2.8999999999999998E-10</v>
      </c>
      <c r="G1621" s="75">
        <v>5.3348400000000004E-7</v>
      </c>
      <c r="H1621" s="75">
        <v>-9.5376020019999999</v>
      </c>
      <c r="I1621" s="75">
        <v>-6.2728786010000004</v>
      </c>
      <c r="J1621" s="113" t="s">
        <v>933</v>
      </c>
      <c r="K1621" s="113" t="s">
        <v>927</v>
      </c>
      <c r="L1621" s="113" t="s">
        <v>403</v>
      </c>
      <c r="M1621" s="113" t="s">
        <v>404</v>
      </c>
      <c r="N1621" s="113" t="s">
        <v>931</v>
      </c>
      <c r="O1621" s="44">
        <v>0</v>
      </c>
    </row>
    <row r="1622" spans="1:15" ht="13" customHeight="1" x14ac:dyDescent="0.15">
      <c r="A1622" s="394">
        <v>1621</v>
      </c>
      <c r="B1622" s="395">
        <v>5</v>
      </c>
      <c r="C1622" s="395" t="s">
        <v>306</v>
      </c>
      <c r="D1622" s="113" t="s">
        <v>927</v>
      </c>
      <c r="E1622" s="113" t="s">
        <v>1087</v>
      </c>
      <c r="F1622" s="75">
        <v>2.6000000000000001E-8</v>
      </c>
      <c r="G1622" s="75">
        <v>8.1613999999999995E-6</v>
      </c>
      <c r="H1622" s="75">
        <v>-7.5850266519999998</v>
      </c>
      <c r="I1622" s="75">
        <v>-5.0882353360000003</v>
      </c>
      <c r="J1622" s="113" t="s">
        <v>933</v>
      </c>
      <c r="K1622" s="113" t="s">
        <v>927</v>
      </c>
      <c r="L1622" s="113" t="s">
        <v>148</v>
      </c>
      <c r="M1622" s="113" t="s">
        <v>149</v>
      </c>
      <c r="N1622" s="113" t="s">
        <v>1177</v>
      </c>
      <c r="O1622" s="44">
        <v>0</v>
      </c>
    </row>
    <row r="1623" spans="1:15" ht="13" customHeight="1" x14ac:dyDescent="0.15">
      <c r="A1623" s="394">
        <v>1622</v>
      </c>
      <c r="B1623" s="395">
        <v>5</v>
      </c>
      <c r="C1623" s="395" t="s">
        <v>306</v>
      </c>
      <c r="D1623" s="113" t="s">
        <v>927</v>
      </c>
      <c r="E1623" s="113" t="s">
        <v>818</v>
      </c>
      <c r="F1623" s="75">
        <v>3.6399999999999998E-9</v>
      </c>
      <c r="G1623" s="75">
        <v>4.1053700000000001E-6</v>
      </c>
      <c r="H1623" s="75">
        <v>-8.4388986159999995</v>
      </c>
      <c r="I1623" s="75">
        <v>-5.3866472720000003</v>
      </c>
      <c r="J1623" s="113" t="s">
        <v>933</v>
      </c>
      <c r="K1623" s="113" t="s">
        <v>927</v>
      </c>
      <c r="L1623" s="113" t="s">
        <v>148</v>
      </c>
      <c r="M1623" s="113" t="s">
        <v>369</v>
      </c>
      <c r="N1623" s="113" t="s">
        <v>951</v>
      </c>
      <c r="O1623" s="44">
        <v>0</v>
      </c>
    </row>
    <row r="1624" spans="1:15" ht="13" customHeight="1" x14ac:dyDescent="0.15">
      <c r="A1624" s="394">
        <v>1623</v>
      </c>
      <c r="B1624" s="395">
        <v>5</v>
      </c>
      <c r="C1624" s="395" t="s">
        <v>306</v>
      </c>
      <c r="D1624" s="113" t="s">
        <v>927</v>
      </c>
      <c r="E1624" s="113" t="s">
        <v>820</v>
      </c>
      <c r="F1624" s="75">
        <v>4.9999999999999998E-8</v>
      </c>
      <c r="G1624" s="75">
        <v>1.5695000000000001E-5</v>
      </c>
      <c r="H1624" s="75">
        <v>-7.3010299959999996</v>
      </c>
      <c r="I1624" s="75">
        <v>-4.8042386800000001</v>
      </c>
      <c r="J1624" s="113" t="s">
        <v>933</v>
      </c>
      <c r="K1624" s="113" t="s">
        <v>927</v>
      </c>
      <c r="L1624" s="113" t="s">
        <v>370</v>
      </c>
      <c r="M1624" s="113" t="s">
        <v>371</v>
      </c>
      <c r="N1624" s="113" t="s">
        <v>819</v>
      </c>
      <c r="O1624" s="44">
        <v>0</v>
      </c>
    </row>
    <row r="1625" spans="1:15" ht="13" customHeight="1" x14ac:dyDescent="0.15">
      <c r="A1625" s="394">
        <v>1624</v>
      </c>
      <c r="B1625" s="395">
        <v>5</v>
      </c>
      <c r="C1625" s="395" t="s">
        <v>306</v>
      </c>
      <c r="D1625" s="113" t="s">
        <v>927</v>
      </c>
      <c r="E1625" s="113" t="s">
        <v>822</v>
      </c>
      <c r="F1625" s="75">
        <v>2.5000000000000002E-10</v>
      </c>
      <c r="G1625" s="75">
        <v>5.56625E-8</v>
      </c>
      <c r="H1625" s="75">
        <v>-9.6020599910000008</v>
      </c>
      <c r="I1625" s="75">
        <v>-7.2544372920000004</v>
      </c>
      <c r="J1625" s="113" t="s">
        <v>933</v>
      </c>
      <c r="K1625" s="113" t="s">
        <v>927</v>
      </c>
      <c r="L1625" s="113" t="s">
        <v>372</v>
      </c>
      <c r="M1625" s="113" t="s">
        <v>373</v>
      </c>
      <c r="N1625" s="113" t="s">
        <v>821</v>
      </c>
      <c r="O1625" s="44">
        <v>0</v>
      </c>
    </row>
    <row r="1626" spans="1:15" ht="13" customHeight="1" x14ac:dyDescent="0.15">
      <c r="A1626" s="394">
        <v>1625</v>
      </c>
      <c r="B1626" s="395">
        <v>5</v>
      </c>
      <c r="C1626" s="395" t="s">
        <v>306</v>
      </c>
      <c r="D1626" s="113" t="s">
        <v>927</v>
      </c>
      <c r="E1626" s="113" t="s">
        <v>940</v>
      </c>
      <c r="F1626" s="75">
        <v>2.4099999999999999E-10</v>
      </c>
      <c r="G1626" s="75">
        <v>1.7065200000000001E-7</v>
      </c>
      <c r="H1626" s="75">
        <v>-9.6179829570000006</v>
      </c>
      <c r="I1626" s="75">
        <v>-6.767888363</v>
      </c>
      <c r="J1626" s="113" t="s">
        <v>933</v>
      </c>
      <c r="K1626" s="113" t="s">
        <v>927</v>
      </c>
      <c r="L1626" s="113" t="s">
        <v>232</v>
      </c>
      <c r="M1626" s="113" t="s">
        <v>233</v>
      </c>
      <c r="N1626" s="113" t="s">
        <v>823</v>
      </c>
      <c r="O1626" s="44">
        <v>0</v>
      </c>
    </row>
    <row r="1627" spans="1:15" ht="13" customHeight="1" x14ac:dyDescent="0.15">
      <c r="A1627" s="394">
        <v>1626</v>
      </c>
      <c r="B1627" s="395">
        <v>5</v>
      </c>
      <c r="C1627" s="395" t="s">
        <v>306</v>
      </c>
      <c r="D1627" s="113" t="s">
        <v>927</v>
      </c>
      <c r="E1627" s="113" t="s">
        <v>941</v>
      </c>
      <c r="F1627" s="75">
        <v>3.5299999999999997E-11</v>
      </c>
      <c r="G1627" s="75">
        <v>2.4480600000000001E-8</v>
      </c>
      <c r="H1627" s="75">
        <v>-10.452225289999999</v>
      </c>
      <c r="I1627" s="75">
        <v>-7.611178829</v>
      </c>
      <c r="J1627" s="113" t="s">
        <v>933</v>
      </c>
      <c r="K1627" s="113" t="s">
        <v>927</v>
      </c>
      <c r="L1627" s="113" t="s">
        <v>232</v>
      </c>
      <c r="M1627" s="113" t="s">
        <v>233</v>
      </c>
      <c r="N1627" s="113" t="s">
        <v>823</v>
      </c>
      <c r="O1627" s="44">
        <v>0</v>
      </c>
    </row>
    <row r="1628" spans="1:15" ht="13" customHeight="1" x14ac:dyDescent="0.15">
      <c r="A1628" s="394">
        <v>1627</v>
      </c>
      <c r="B1628" s="395">
        <v>5</v>
      </c>
      <c r="C1628" s="395" t="s">
        <v>306</v>
      </c>
      <c r="D1628" s="113" t="s">
        <v>927</v>
      </c>
      <c r="E1628" s="113" t="s">
        <v>943</v>
      </c>
      <c r="F1628" s="75">
        <v>1.8E-9</v>
      </c>
      <c r="G1628" s="75">
        <v>1.39941E-6</v>
      </c>
      <c r="H1628" s="75">
        <v>-8.7447274949999994</v>
      </c>
      <c r="I1628" s="75">
        <v>-5.8540550270000002</v>
      </c>
      <c r="J1628" s="113" t="s">
        <v>933</v>
      </c>
      <c r="K1628" s="113" t="s">
        <v>927</v>
      </c>
      <c r="L1628" s="113" t="s">
        <v>374</v>
      </c>
      <c r="N1628" s="113" t="s">
        <v>942</v>
      </c>
      <c r="O1628" s="44">
        <v>0</v>
      </c>
    </row>
    <row r="1629" spans="1:15" ht="13" customHeight="1" x14ac:dyDescent="0.15">
      <c r="A1629" s="394">
        <v>1628</v>
      </c>
      <c r="B1629" s="395">
        <v>5</v>
      </c>
      <c r="C1629" s="395" t="s">
        <v>306</v>
      </c>
      <c r="D1629" s="113" t="s">
        <v>927</v>
      </c>
      <c r="E1629" s="113" t="s">
        <v>945</v>
      </c>
      <c r="F1629" s="75">
        <v>8.9999999999999999E-11</v>
      </c>
      <c r="G1629" s="75">
        <v>1.02492E-7</v>
      </c>
      <c r="H1629" s="75">
        <v>-10.04575749</v>
      </c>
      <c r="I1629" s="75">
        <v>-6.9893100319999997</v>
      </c>
      <c r="J1629" s="113" t="s">
        <v>933</v>
      </c>
      <c r="K1629" s="113" t="s">
        <v>927</v>
      </c>
      <c r="L1629" s="113" t="s">
        <v>161</v>
      </c>
      <c r="M1629" s="113" t="s">
        <v>71</v>
      </c>
      <c r="N1629" s="113" t="s">
        <v>944</v>
      </c>
      <c r="O1629" s="44">
        <v>0</v>
      </c>
    </row>
    <row r="1630" spans="1:15" ht="13" customHeight="1" x14ac:dyDescent="0.15">
      <c r="A1630" s="394">
        <v>1629</v>
      </c>
      <c r="B1630" s="395">
        <v>5</v>
      </c>
      <c r="C1630" s="395" t="s">
        <v>306</v>
      </c>
      <c r="D1630" s="113" t="s">
        <v>927</v>
      </c>
      <c r="E1630" s="113" t="s">
        <v>825</v>
      </c>
      <c r="F1630" s="75">
        <v>4.8000000000000002E-11</v>
      </c>
      <c r="G1630" s="75">
        <v>5.2910399999999997E-8</v>
      </c>
      <c r="H1630" s="75">
        <v>-10.31875876</v>
      </c>
      <c r="I1630" s="75">
        <v>-7.2764589549999998</v>
      </c>
      <c r="J1630" s="113" t="s">
        <v>933</v>
      </c>
      <c r="K1630" s="113" t="s">
        <v>927</v>
      </c>
      <c r="L1630" s="113" t="s">
        <v>414</v>
      </c>
      <c r="M1630" s="113" t="s">
        <v>485</v>
      </c>
      <c r="N1630" s="113" t="s">
        <v>946</v>
      </c>
      <c r="O1630" s="44">
        <v>0</v>
      </c>
    </row>
    <row r="1631" spans="1:15" ht="13" customHeight="1" x14ac:dyDescent="0.15">
      <c r="A1631" s="394">
        <v>1630</v>
      </c>
      <c r="B1631" s="395">
        <v>5</v>
      </c>
      <c r="C1631" s="395" t="s">
        <v>306</v>
      </c>
      <c r="D1631" s="113" t="s">
        <v>927</v>
      </c>
      <c r="E1631" s="113" t="s">
        <v>827</v>
      </c>
      <c r="F1631" s="75">
        <v>1.8E-10</v>
      </c>
      <c r="G1631" s="75">
        <v>3.8763000000000001E-8</v>
      </c>
      <c r="H1631" s="75">
        <v>-9.7447274949999994</v>
      </c>
      <c r="I1631" s="75">
        <v>-7.4115826189999998</v>
      </c>
      <c r="J1631" s="113" t="s">
        <v>933</v>
      </c>
      <c r="K1631" s="113" t="s">
        <v>927</v>
      </c>
      <c r="L1631" s="113" t="s">
        <v>263</v>
      </c>
      <c r="M1631" s="113" t="s">
        <v>363</v>
      </c>
      <c r="N1631" s="113" t="s">
        <v>826</v>
      </c>
      <c r="O1631" s="44">
        <v>0</v>
      </c>
    </row>
    <row r="1632" spans="1:15" ht="13" customHeight="1" x14ac:dyDescent="0.15">
      <c r="A1632" s="394">
        <v>1631</v>
      </c>
      <c r="B1632" s="395">
        <v>5</v>
      </c>
      <c r="C1632" s="395" t="s">
        <v>306</v>
      </c>
      <c r="D1632" s="113" t="s">
        <v>927</v>
      </c>
      <c r="E1632" s="113" t="s">
        <v>829</v>
      </c>
      <c r="F1632" s="75">
        <v>4.1999999999999999E-8</v>
      </c>
      <c r="G1632" s="75">
        <v>1.4256900000000001E-5</v>
      </c>
      <c r="H1632" s="75">
        <v>-7.3767507099999996</v>
      </c>
      <c r="I1632" s="75">
        <v>-4.8459748969999996</v>
      </c>
      <c r="J1632" s="113" t="s">
        <v>933</v>
      </c>
      <c r="K1632" s="113" t="s">
        <v>927</v>
      </c>
      <c r="L1632" s="113" t="s">
        <v>146</v>
      </c>
      <c r="M1632" s="113" t="s">
        <v>364</v>
      </c>
      <c r="N1632" s="113" t="s">
        <v>828</v>
      </c>
      <c r="O1632" s="44">
        <v>0</v>
      </c>
    </row>
    <row r="1633" spans="1:15" ht="13" customHeight="1" x14ac:dyDescent="0.15">
      <c r="A1633" s="394">
        <v>1632</v>
      </c>
      <c r="B1633" s="395">
        <v>5</v>
      </c>
      <c r="C1633" s="395" t="s">
        <v>306</v>
      </c>
      <c r="D1633" s="113" t="s">
        <v>927</v>
      </c>
      <c r="E1633" s="113" t="s">
        <v>830</v>
      </c>
      <c r="F1633" s="75">
        <v>4.1999999999999999E-8</v>
      </c>
      <c r="G1633" s="75">
        <v>2.46813E-5</v>
      </c>
      <c r="H1633" s="75">
        <v>-7.3767507099999996</v>
      </c>
      <c r="I1633" s="75">
        <v>-4.6076319689999998</v>
      </c>
      <c r="J1633" s="113" t="s">
        <v>933</v>
      </c>
      <c r="K1633" s="113" t="s">
        <v>927</v>
      </c>
      <c r="L1633" s="113" t="s">
        <v>146</v>
      </c>
      <c r="M1633" s="113" t="s">
        <v>364</v>
      </c>
      <c r="N1633" s="113" t="s">
        <v>828</v>
      </c>
      <c r="O1633" s="44">
        <v>0</v>
      </c>
    </row>
    <row r="1634" spans="1:15" ht="13" customHeight="1" x14ac:dyDescent="0.15">
      <c r="A1634" s="394">
        <v>1633</v>
      </c>
      <c r="B1634" s="395">
        <v>5</v>
      </c>
      <c r="C1634" s="395" t="s">
        <v>306</v>
      </c>
      <c r="D1634" s="113" t="s">
        <v>927</v>
      </c>
      <c r="E1634" s="113" t="s">
        <v>954</v>
      </c>
      <c r="F1634" s="75">
        <v>4.7900000000000002E-9</v>
      </c>
      <c r="G1634" s="75">
        <v>3.8463699999999997E-6</v>
      </c>
      <c r="H1634" s="75">
        <v>-8.3196644870000007</v>
      </c>
      <c r="I1634" s="75">
        <v>-5.4149489409999996</v>
      </c>
      <c r="J1634" s="113" t="s">
        <v>933</v>
      </c>
      <c r="K1634" s="113" t="s">
        <v>927</v>
      </c>
      <c r="L1634" s="113" t="s">
        <v>415</v>
      </c>
      <c r="M1634" s="113" t="s">
        <v>365</v>
      </c>
      <c r="N1634" s="113" t="s">
        <v>831</v>
      </c>
      <c r="O1634" s="44">
        <v>0</v>
      </c>
    </row>
    <row r="1635" spans="1:15" ht="13" customHeight="1" x14ac:dyDescent="0.15">
      <c r="A1635" s="394">
        <v>1634</v>
      </c>
      <c r="B1635" s="395">
        <v>5</v>
      </c>
      <c r="C1635" s="395" t="s">
        <v>306</v>
      </c>
      <c r="D1635" s="113" t="s">
        <v>927</v>
      </c>
      <c r="E1635" s="113" t="s">
        <v>956</v>
      </c>
      <c r="F1635" s="75">
        <v>3.7E-9</v>
      </c>
      <c r="G1635" s="75">
        <v>1.1155099999999999E-5</v>
      </c>
      <c r="H1635" s="75">
        <v>-8.4317982760000003</v>
      </c>
      <c r="I1635" s="75">
        <v>-4.9525253640000004</v>
      </c>
      <c r="J1635" s="113" t="s">
        <v>933</v>
      </c>
      <c r="K1635" s="113" t="s">
        <v>927</v>
      </c>
      <c r="L1635" s="113" t="s">
        <v>240</v>
      </c>
      <c r="M1635" s="113" t="s">
        <v>366</v>
      </c>
      <c r="N1635" s="113" t="s">
        <v>955</v>
      </c>
      <c r="O1635" s="44">
        <v>0</v>
      </c>
    </row>
    <row r="1636" spans="1:15" ht="13" customHeight="1" x14ac:dyDescent="0.15">
      <c r="A1636" s="394">
        <v>1635</v>
      </c>
      <c r="B1636" s="395">
        <v>5</v>
      </c>
      <c r="C1636" s="395" t="s">
        <v>306</v>
      </c>
      <c r="D1636" s="113" t="s">
        <v>927</v>
      </c>
      <c r="E1636" s="113" t="s">
        <v>958</v>
      </c>
      <c r="F1636" s="75">
        <v>2.1500000000000001E-7</v>
      </c>
      <c r="G1636" s="75">
        <v>2.1188299999999998E-5</v>
      </c>
      <c r="H1636" s="75">
        <v>-6.6675615400000003</v>
      </c>
      <c r="I1636" s="75">
        <v>-4.6739049110000002</v>
      </c>
      <c r="J1636" s="113" t="s">
        <v>933</v>
      </c>
      <c r="K1636" s="113" t="s">
        <v>927</v>
      </c>
      <c r="L1636" s="113" t="s">
        <v>238</v>
      </c>
      <c r="M1636" s="113" t="s">
        <v>444</v>
      </c>
      <c r="N1636" s="113" t="s">
        <v>957</v>
      </c>
      <c r="O1636" s="44">
        <v>0</v>
      </c>
    </row>
    <row r="1637" spans="1:15" ht="13" customHeight="1" x14ac:dyDescent="0.15">
      <c r="A1637" s="394">
        <v>1636</v>
      </c>
      <c r="B1637" s="395">
        <v>5</v>
      </c>
      <c r="C1637" s="395" t="s">
        <v>306</v>
      </c>
      <c r="D1637" s="113" t="s">
        <v>927</v>
      </c>
      <c r="E1637" s="113" t="s">
        <v>967</v>
      </c>
      <c r="F1637" s="75">
        <v>6.3000000000000002E-11</v>
      </c>
      <c r="G1637" s="75">
        <v>1.10376E-7</v>
      </c>
      <c r="H1637" s="75">
        <v>-10.20065945</v>
      </c>
      <c r="I1637" s="75">
        <v>-6.957125349</v>
      </c>
      <c r="J1637" s="113" t="s">
        <v>933</v>
      </c>
      <c r="K1637" s="113" t="s">
        <v>927</v>
      </c>
      <c r="L1637" s="113" t="s">
        <v>403</v>
      </c>
      <c r="M1637" s="113" t="s">
        <v>360</v>
      </c>
      <c r="N1637" s="113" t="s">
        <v>959</v>
      </c>
      <c r="O1637" s="44">
        <v>0</v>
      </c>
    </row>
    <row r="1638" spans="1:15" ht="13" customHeight="1" x14ac:dyDescent="0.15">
      <c r="A1638" s="394">
        <v>1637</v>
      </c>
      <c r="B1638" s="395">
        <v>5</v>
      </c>
      <c r="C1638" s="395" t="s">
        <v>306</v>
      </c>
      <c r="D1638" s="113" t="s">
        <v>927</v>
      </c>
      <c r="E1638" s="113" t="s">
        <v>792</v>
      </c>
      <c r="F1638" s="75">
        <v>1.8500000000000001E-6</v>
      </c>
      <c r="G1638" s="75">
        <v>2.7010000000000001E-4</v>
      </c>
      <c r="H1638" s="75">
        <v>-5.7328282719999999</v>
      </c>
      <c r="I1638" s="75">
        <v>-3.5684754160000001</v>
      </c>
      <c r="J1638" s="113" t="s">
        <v>933</v>
      </c>
      <c r="K1638" s="113" t="s">
        <v>927</v>
      </c>
      <c r="L1638" s="113" t="s">
        <v>238</v>
      </c>
      <c r="M1638" s="113" t="s">
        <v>445</v>
      </c>
      <c r="N1638" s="113" t="s">
        <v>791</v>
      </c>
      <c r="O1638" s="44">
        <v>0</v>
      </c>
    </row>
    <row r="1639" spans="1:15" ht="13" customHeight="1" x14ac:dyDescent="0.15">
      <c r="A1639" s="394">
        <v>1638</v>
      </c>
      <c r="B1639" s="395">
        <v>5</v>
      </c>
      <c r="C1639" s="395" t="s">
        <v>306</v>
      </c>
      <c r="D1639" s="113" t="s">
        <v>927</v>
      </c>
      <c r="E1639" s="113" t="s">
        <v>794</v>
      </c>
      <c r="F1639" s="75">
        <v>7.5E-11</v>
      </c>
      <c r="G1639" s="75">
        <v>3.4766299999999998E-8</v>
      </c>
      <c r="H1639" s="75">
        <v>-10.124938739999999</v>
      </c>
      <c r="I1639" s="75">
        <v>-7.4588421509999998</v>
      </c>
      <c r="J1639" s="113" t="s">
        <v>933</v>
      </c>
      <c r="K1639" s="113" t="s">
        <v>927</v>
      </c>
      <c r="L1639" s="113" t="s">
        <v>446</v>
      </c>
      <c r="M1639" s="113" t="s">
        <v>447</v>
      </c>
      <c r="N1639" s="113" t="s">
        <v>793</v>
      </c>
      <c r="O1639" s="44">
        <v>0</v>
      </c>
    </row>
    <row r="1640" spans="1:15" ht="13" customHeight="1" x14ac:dyDescent="0.15">
      <c r="A1640" s="394">
        <v>1639</v>
      </c>
      <c r="B1640" s="395">
        <v>5</v>
      </c>
      <c r="C1640" s="395" t="s">
        <v>306</v>
      </c>
      <c r="D1640" s="113" t="s">
        <v>927</v>
      </c>
      <c r="E1640" s="113" t="s">
        <v>796</v>
      </c>
      <c r="F1640" s="75">
        <v>8.5700000000000004E-10</v>
      </c>
      <c r="G1640" s="75">
        <v>1.84555E-7</v>
      </c>
      <c r="H1640" s="75">
        <v>-9.0670191780000007</v>
      </c>
      <c r="I1640" s="75">
        <v>-6.7338743020000003</v>
      </c>
      <c r="J1640" s="113" t="s">
        <v>933</v>
      </c>
      <c r="K1640" s="113" t="s">
        <v>927</v>
      </c>
      <c r="L1640" s="113" t="s">
        <v>448</v>
      </c>
      <c r="M1640" s="113" t="s">
        <v>282</v>
      </c>
      <c r="N1640" s="113" t="s">
        <v>795</v>
      </c>
      <c r="O1640" s="44">
        <v>0</v>
      </c>
    </row>
    <row r="1641" spans="1:15" ht="13" customHeight="1" x14ac:dyDescent="0.15">
      <c r="A1641" s="394">
        <v>1640</v>
      </c>
      <c r="B1641" s="395">
        <v>5</v>
      </c>
      <c r="C1641" s="395" t="s">
        <v>306</v>
      </c>
      <c r="D1641" s="113" t="s">
        <v>927</v>
      </c>
      <c r="E1641" s="113" t="s">
        <v>801</v>
      </c>
      <c r="F1641" s="75">
        <v>4.1999999999999999E-8</v>
      </c>
      <c r="G1641" s="75">
        <v>1.33371E-5</v>
      </c>
      <c r="H1641" s="75">
        <v>-7.3767507099999996</v>
      </c>
      <c r="I1641" s="75">
        <v>-4.8749385930000004</v>
      </c>
      <c r="J1641" s="113" t="s">
        <v>933</v>
      </c>
      <c r="K1641" s="113" t="s">
        <v>927</v>
      </c>
      <c r="L1641" s="113" t="s">
        <v>146</v>
      </c>
      <c r="M1641" s="113" t="s">
        <v>364</v>
      </c>
      <c r="N1641" s="113" t="s">
        <v>935</v>
      </c>
      <c r="O1641" s="44">
        <v>0</v>
      </c>
    </row>
    <row r="1642" spans="1:15" ht="13" customHeight="1" x14ac:dyDescent="0.15">
      <c r="A1642" s="394">
        <v>1641</v>
      </c>
      <c r="B1642" s="395">
        <v>5</v>
      </c>
      <c r="C1642" s="395" t="s">
        <v>306</v>
      </c>
      <c r="D1642" s="113" t="s">
        <v>927</v>
      </c>
      <c r="E1642" s="113" t="s">
        <v>802</v>
      </c>
      <c r="F1642" s="75">
        <v>1.1300000000000001E-7</v>
      </c>
      <c r="G1642" s="75">
        <v>6.4342200000000002E-5</v>
      </c>
      <c r="H1642" s="75">
        <v>-6.9469215569999996</v>
      </c>
      <c r="I1642" s="75">
        <v>-4.1915040939999999</v>
      </c>
      <c r="J1642" s="113" t="s">
        <v>933</v>
      </c>
      <c r="K1642" s="113" t="s">
        <v>927</v>
      </c>
      <c r="L1642" s="113" t="s">
        <v>146</v>
      </c>
      <c r="M1642" s="113" t="s">
        <v>364</v>
      </c>
      <c r="N1642" s="113" t="s">
        <v>935</v>
      </c>
      <c r="O1642" s="44">
        <v>0</v>
      </c>
    </row>
    <row r="1643" spans="1:15" ht="13" customHeight="1" x14ac:dyDescent="0.15">
      <c r="A1643" s="394">
        <v>1642</v>
      </c>
      <c r="B1643" s="395">
        <v>5</v>
      </c>
      <c r="C1643" s="395" t="s">
        <v>306</v>
      </c>
      <c r="D1643" s="113" t="s">
        <v>927</v>
      </c>
      <c r="E1643" s="113" t="s">
        <v>803</v>
      </c>
      <c r="F1643" s="75">
        <v>1.1000000000000001E-7</v>
      </c>
      <c r="G1643" s="75">
        <v>8.3913500000000002E-5</v>
      </c>
      <c r="H1643" s="75">
        <v>-6.9586073150000001</v>
      </c>
      <c r="I1643" s="75">
        <v>-4.0761681640000003</v>
      </c>
      <c r="J1643" s="113" t="s">
        <v>933</v>
      </c>
      <c r="K1643" s="113" t="s">
        <v>927</v>
      </c>
      <c r="L1643" s="113" t="s">
        <v>146</v>
      </c>
      <c r="M1643" s="113" t="s">
        <v>364</v>
      </c>
      <c r="N1643" s="113" t="s">
        <v>935</v>
      </c>
      <c r="O1643" s="44">
        <v>0</v>
      </c>
    </row>
    <row r="1644" spans="1:15" ht="13" customHeight="1" x14ac:dyDescent="0.15">
      <c r="A1644" s="394">
        <v>1643</v>
      </c>
      <c r="B1644" s="395">
        <v>5</v>
      </c>
      <c r="C1644" s="395" t="s">
        <v>306</v>
      </c>
      <c r="D1644" s="113" t="s">
        <v>927</v>
      </c>
      <c r="E1644" s="113" t="s">
        <v>804</v>
      </c>
      <c r="F1644" s="75">
        <v>1.96E-8</v>
      </c>
      <c r="G1644" s="75">
        <v>7.2255399999999999E-6</v>
      </c>
      <c r="H1644" s="75">
        <v>-7.7077439290000003</v>
      </c>
      <c r="I1644" s="75">
        <v>-5.1411296899999996</v>
      </c>
      <c r="J1644" s="113" t="s">
        <v>933</v>
      </c>
      <c r="K1644" s="113" t="s">
        <v>927</v>
      </c>
      <c r="L1644" s="113" t="s">
        <v>146</v>
      </c>
      <c r="M1644" s="113" t="s">
        <v>364</v>
      </c>
      <c r="N1644" s="113" t="s">
        <v>935</v>
      </c>
      <c r="O1644" s="44">
        <v>0</v>
      </c>
    </row>
    <row r="1645" spans="1:15" ht="13" customHeight="1" x14ac:dyDescent="0.15">
      <c r="A1645" s="394">
        <v>1644</v>
      </c>
      <c r="B1645" s="395">
        <v>5</v>
      </c>
      <c r="C1645" s="395" t="s">
        <v>306</v>
      </c>
      <c r="D1645" s="113" t="s">
        <v>927</v>
      </c>
      <c r="E1645" s="113" t="s">
        <v>806</v>
      </c>
      <c r="F1645" s="75">
        <v>1.4000000000000001E-7</v>
      </c>
      <c r="G1645" s="75">
        <v>7.1029E-5</v>
      </c>
      <c r="H1645" s="75">
        <v>-6.8538719639999997</v>
      </c>
      <c r="I1645" s="75">
        <v>-4.1485643000000003</v>
      </c>
      <c r="J1645" s="113" t="s">
        <v>933</v>
      </c>
      <c r="K1645" s="113" t="s">
        <v>927</v>
      </c>
      <c r="L1645" s="113" t="s">
        <v>146</v>
      </c>
      <c r="M1645" s="113" t="s">
        <v>283</v>
      </c>
      <c r="N1645" s="113" t="s">
        <v>805</v>
      </c>
      <c r="O1645" s="44">
        <v>0</v>
      </c>
    </row>
    <row r="1646" spans="1:15" ht="13" customHeight="1" x14ac:dyDescent="0.15">
      <c r="A1646" s="394">
        <v>1645</v>
      </c>
      <c r="B1646" s="395">
        <v>5</v>
      </c>
      <c r="C1646" s="395" t="s">
        <v>306</v>
      </c>
      <c r="D1646" s="113" t="s">
        <v>927</v>
      </c>
      <c r="E1646" s="113" t="s">
        <v>807</v>
      </c>
      <c r="F1646" s="75">
        <v>1.4000000000000001E-7</v>
      </c>
      <c r="G1646" s="75">
        <v>4.8544999999999997E-5</v>
      </c>
      <c r="H1646" s="75">
        <v>-6.8538719639999997</v>
      </c>
      <c r="I1646" s="75">
        <v>-4.3138554950000003</v>
      </c>
      <c r="J1646" s="113" t="s">
        <v>933</v>
      </c>
      <c r="K1646" s="113" t="s">
        <v>927</v>
      </c>
      <c r="L1646" s="113" t="s">
        <v>146</v>
      </c>
      <c r="M1646" s="113" t="s">
        <v>283</v>
      </c>
      <c r="N1646" s="113" t="s">
        <v>805</v>
      </c>
      <c r="O1646" s="44">
        <v>0</v>
      </c>
    </row>
    <row r="1647" spans="1:15" ht="13" customHeight="1" x14ac:dyDescent="0.15">
      <c r="A1647" s="394">
        <v>1646</v>
      </c>
      <c r="B1647" s="395">
        <v>5</v>
      </c>
      <c r="C1647" s="395" t="s">
        <v>306</v>
      </c>
      <c r="D1647" s="113" t="s">
        <v>927</v>
      </c>
      <c r="E1647" s="113" t="s">
        <v>809</v>
      </c>
      <c r="F1647" s="75">
        <v>6.4099999999999998E-8</v>
      </c>
      <c r="G1647" s="75">
        <v>2.7139900000000001E-5</v>
      </c>
      <c r="H1647" s="75">
        <v>-7.1931419700000001</v>
      </c>
      <c r="I1647" s="75">
        <v>-4.5663911170000002</v>
      </c>
      <c r="J1647" s="113" t="s">
        <v>933</v>
      </c>
      <c r="K1647" s="113" t="s">
        <v>927</v>
      </c>
      <c r="L1647" s="113" t="s">
        <v>370</v>
      </c>
      <c r="M1647" s="113" t="s">
        <v>284</v>
      </c>
      <c r="N1647" s="113" t="s">
        <v>808</v>
      </c>
      <c r="O1647" s="44">
        <v>0</v>
      </c>
    </row>
    <row r="1648" spans="1:15" ht="13" customHeight="1" x14ac:dyDescent="0.15">
      <c r="A1648" s="394">
        <v>1647</v>
      </c>
      <c r="B1648" s="395">
        <v>5</v>
      </c>
      <c r="C1648" s="395" t="s">
        <v>306</v>
      </c>
      <c r="D1648" s="113" t="s">
        <v>927</v>
      </c>
      <c r="E1648" s="113" t="s">
        <v>810</v>
      </c>
      <c r="F1648" s="75">
        <v>4.0000000000000001E-8</v>
      </c>
      <c r="G1648" s="75">
        <v>2.4674000000000001E-5</v>
      </c>
      <c r="H1648" s="75">
        <v>-7.397940009</v>
      </c>
      <c r="I1648" s="75">
        <v>-4.6077604399999998</v>
      </c>
      <c r="J1648" s="113" t="s">
        <v>933</v>
      </c>
      <c r="K1648" s="113" t="s">
        <v>927</v>
      </c>
      <c r="L1648" s="113" t="s">
        <v>370</v>
      </c>
      <c r="M1648" s="113" t="s">
        <v>284</v>
      </c>
      <c r="N1648" s="113" t="s">
        <v>808</v>
      </c>
      <c r="O1648" s="44">
        <v>0</v>
      </c>
    </row>
    <row r="1649" spans="1:15" ht="13" customHeight="1" x14ac:dyDescent="0.15">
      <c r="A1649" s="394">
        <v>1648</v>
      </c>
      <c r="B1649" s="395">
        <v>5</v>
      </c>
      <c r="C1649" s="395" t="s">
        <v>306</v>
      </c>
      <c r="D1649" s="113" t="s">
        <v>927</v>
      </c>
      <c r="E1649" s="113" t="s">
        <v>811</v>
      </c>
      <c r="F1649" s="75">
        <v>2.4999999999999999E-8</v>
      </c>
      <c r="G1649" s="75">
        <v>7.3912499999999997E-6</v>
      </c>
      <c r="H1649" s="75">
        <v>-7.602059991</v>
      </c>
      <c r="I1649" s="75">
        <v>-5.1312821079999997</v>
      </c>
      <c r="J1649" s="113" t="s">
        <v>933</v>
      </c>
      <c r="K1649" s="113" t="s">
        <v>927</v>
      </c>
      <c r="L1649" s="113" t="s">
        <v>370</v>
      </c>
      <c r="M1649" s="113" t="s">
        <v>284</v>
      </c>
      <c r="N1649" s="113" t="s">
        <v>808</v>
      </c>
      <c r="O1649" s="44">
        <v>0</v>
      </c>
    </row>
    <row r="1650" spans="1:15" ht="13" customHeight="1" x14ac:dyDescent="0.15">
      <c r="A1650" s="394">
        <v>1649</v>
      </c>
      <c r="B1650" s="395">
        <v>5</v>
      </c>
      <c r="C1650" s="395" t="s">
        <v>306</v>
      </c>
      <c r="D1650" s="113" t="s">
        <v>927</v>
      </c>
      <c r="E1650" s="113" t="s">
        <v>812</v>
      </c>
      <c r="F1650" s="75">
        <v>7.0100000000000004E-9</v>
      </c>
      <c r="G1650" s="75">
        <v>6.1407600000000003E-6</v>
      </c>
      <c r="H1650" s="75">
        <v>-8.1542819820000005</v>
      </c>
      <c r="I1650" s="75">
        <v>-5.2117778760000002</v>
      </c>
      <c r="J1650" s="113" t="s">
        <v>933</v>
      </c>
      <c r="K1650" s="113" t="s">
        <v>927</v>
      </c>
      <c r="L1650" s="113" t="s">
        <v>370</v>
      </c>
      <c r="M1650" s="113" t="s">
        <v>284</v>
      </c>
      <c r="N1650" s="113" t="s">
        <v>808</v>
      </c>
      <c r="O1650" s="44">
        <v>0</v>
      </c>
    </row>
    <row r="1651" spans="1:15" ht="13" customHeight="1" x14ac:dyDescent="0.15">
      <c r="A1651" s="394">
        <v>1650</v>
      </c>
      <c r="B1651" s="395">
        <v>5</v>
      </c>
      <c r="C1651" s="395" t="s">
        <v>306</v>
      </c>
      <c r="D1651" s="113" t="s">
        <v>927</v>
      </c>
      <c r="E1651" s="113" t="s">
        <v>814</v>
      </c>
      <c r="F1651" s="75">
        <v>1.8E-10</v>
      </c>
      <c r="G1651" s="75">
        <v>1.9315799999999999E-7</v>
      </c>
      <c r="H1651" s="75">
        <v>-9.7447274949999994</v>
      </c>
      <c r="I1651" s="75">
        <v>-6.7140873000000001</v>
      </c>
      <c r="J1651" s="113" t="s">
        <v>933</v>
      </c>
      <c r="K1651" s="113" t="s">
        <v>927</v>
      </c>
      <c r="N1651" s="113" t="s">
        <v>813</v>
      </c>
      <c r="O1651" s="44">
        <v>0</v>
      </c>
    </row>
    <row r="1652" spans="1:15" ht="13" customHeight="1" x14ac:dyDescent="0.15">
      <c r="A1652" s="394">
        <v>1651</v>
      </c>
      <c r="B1652" s="395">
        <v>5</v>
      </c>
      <c r="C1652" s="395" t="s">
        <v>306</v>
      </c>
      <c r="D1652" s="113" t="s">
        <v>927</v>
      </c>
      <c r="E1652" s="113" t="s">
        <v>815</v>
      </c>
      <c r="F1652" s="75">
        <v>8.9999999999999999E-11</v>
      </c>
      <c r="G1652" s="75">
        <v>2.2009499999999999E-8</v>
      </c>
      <c r="H1652" s="75">
        <v>-10.04575749</v>
      </c>
      <c r="I1652" s="75">
        <v>-7.6573898229999999</v>
      </c>
      <c r="J1652" s="113" t="s">
        <v>933</v>
      </c>
      <c r="K1652" s="113" t="s">
        <v>927</v>
      </c>
      <c r="N1652" s="113" t="s">
        <v>813</v>
      </c>
      <c r="O1652" s="44">
        <v>0</v>
      </c>
    </row>
    <row r="1653" spans="1:15" ht="13" customHeight="1" x14ac:dyDescent="0.15">
      <c r="A1653" s="394">
        <v>1652</v>
      </c>
      <c r="B1653" s="395">
        <v>5</v>
      </c>
      <c r="C1653" s="395" t="s">
        <v>306</v>
      </c>
      <c r="D1653" s="113" t="s">
        <v>927</v>
      </c>
      <c r="E1653" s="113" t="s">
        <v>816</v>
      </c>
      <c r="F1653" s="75">
        <v>7.1999999999999997E-11</v>
      </c>
      <c r="G1653" s="75">
        <v>8.9089199999999995E-8</v>
      </c>
      <c r="H1653" s="75">
        <v>-10.1426675</v>
      </c>
      <c r="I1653" s="75">
        <v>-7.0501749409999999</v>
      </c>
      <c r="J1653" s="113" t="s">
        <v>933</v>
      </c>
      <c r="K1653" s="113" t="s">
        <v>927</v>
      </c>
      <c r="L1653" s="113" t="s">
        <v>415</v>
      </c>
      <c r="M1653" s="113" t="s">
        <v>405</v>
      </c>
      <c r="N1653" s="113" t="s">
        <v>285</v>
      </c>
      <c r="O1653" s="44">
        <v>0</v>
      </c>
    </row>
    <row r="1654" spans="1:15" ht="13" customHeight="1" x14ac:dyDescent="0.15">
      <c r="A1654" s="394">
        <v>1653</v>
      </c>
      <c r="B1654" s="395">
        <v>5</v>
      </c>
      <c r="C1654" s="395" t="s">
        <v>306</v>
      </c>
      <c r="D1654" s="113" t="s">
        <v>927</v>
      </c>
      <c r="E1654" s="113" t="s">
        <v>947</v>
      </c>
      <c r="F1654" s="75">
        <v>7.2099999999999997E-9</v>
      </c>
      <c r="G1654" s="75">
        <v>7.0001899999999996E-6</v>
      </c>
      <c r="H1654" s="75">
        <v>-8.1420647349999999</v>
      </c>
      <c r="I1654" s="75">
        <v>-5.1548902339999998</v>
      </c>
      <c r="J1654" s="113" t="s">
        <v>933</v>
      </c>
      <c r="K1654" s="113" t="s">
        <v>927</v>
      </c>
      <c r="L1654" s="113" t="s">
        <v>148</v>
      </c>
      <c r="M1654" s="113" t="s">
        <v>286</v>
      </c>
      <c r="N1654" s="113" t="s">
        <v>817</v>
      </c>
      <c r="O1654" s="44">
        <v>0</v>
      </c>
    </row>
    <row r="1655" spans="1:15" ht="13" customHeight="1" x14ac:dyDescent="0.15">
      <c r="A1655" s="394">
        <v>1654</v>
      </c>
      <c r="B1655" s="395">
        <v>5</v>
      </c>
      <c r="C1655" s="395" t="s">
        <v>306</v>
      </c>
      <c r="D1655" s="113" t="s">
        <v>927</v>
      </c>
      <c r="E1655" s="113" t="s">
        <v>948</v>
      </c>
      <c r="F1655" s="75">
        <v>4.5E-10</v>
      </c>
      <c r="G1655" s="75">
        <v>1.1169000000000001E-6</v>
      </c>
      <c r="H1655" s="75">
        <v>-9.3467874860000002</v>
      </c>
      <c r="I1655" s="75">
        <v>-5.9519857089999997</v>
      </c>
      <c r="J1655" s="113" t="s">
        <v>933</v>
      </c>
      <c r="K1655" s="113" t="s">
        <v>927</v>
      </c>
      <c r="L1655" s="113" t="s">
        <v>148</v>
      </c>
      <c r="M1655" s="113" t="s">
        <v>286</v>
      </c>
      <c r="N1655" s="113" t="s">
        <v>817</v>
      </c>
      <c r="O1655" s="44">
        <v>0</v>
      </c>
    </row>
    <row r="1656" spans="1:15" ht="13" customHeight="1" x14ac:dyDescent="0.15">
      <c r="A1656" s="394">
        <v>1655</v>
      </c>
      <c r="B1656" s="395">
        <v>5</v>
      </c>
      <c r="C1656" s="395" t="s">
        <v>306</v>
      </c>
      <c r="D1656" s="113" t="s">
        <v>927</v>
      </c>
      <c r="E1656" s="113" t="s">
        <v>949</v>
      </c>
      <c r="F1656" s="75">
        <v>3.5899999999999998E-9</v>
      </c>
      <c r="G1656" s="75">
        <v>9.2772800000000004E-6</v>
      </c>
      <c r="H1656" s="75">
        <v>-8.4449055509999997</v>
      </c>
      <c r="I1656" s="75">
        <v>-5.0325794290000001</v>
      </c>
      <c r="J1656" s="113" t="s">
        <v>933</v>
      </c>
      <c r="K1656" s="113" t="s">
        <v>927</v>
      </c>
      <c r="L1656" s="113" t="s">
        <v>148</v>
      </c>
      <c r="M1656" s="113" t="s">
        <v>286</v>
      </c>
      <c r="N1656" s="113" t="s">
        <v>817</v>
      </c>
      <c r="O1656" s="44">
        <v>0</v>
      </c>
    </row>
    <row r="1657" spans="1:15" ht="13" customHeight="1" x14ac:dyDescent="0.15">
      <c r="A1657" s="394">
        <v>1656</v>
      </c>
      <c r="B1657" s="395">
        <v>5</v>
      </c>
      <c r="C1657" s="395" t="s">
        <v>306</v>
      </c>
      <c r="D1657" s="113" t="s">
        <v>927</v>
      </c>
      <c r="E1657" s="113" t="s">
        <v>950</v>
      </c>
      <c r="F1657" s="75">
        <v>3.6E-9</v>
      </c>
      <c r="G1657" s="75">
        <v>5.0194800000000003E-6</v>
      </c>
      <c r="H1657" s="75">
        <v>-8.4436974990000007</v>
      </c>
      <c r="I1657" s="75">
        <v>-5.2993412720000004</v>
      </c>
      <c r="J1657" s="113" t="s">
        <v>933</v>
      </c>
      <c r="K1657" s="113" t="s">
        <v>927</v>
      </c>
      <c r="L1657" s="113" t="s">
        <v>148</v>
      </c>
      <c r="M1657" s="113" t="s">
        <v>286</v>
      </c>
      <c r="N1657" s="113" t="s">
        <v>817</v>
      </c>
      <c r="O1657" s="44">
        <v>0</v>
      </c>
    </row>
    <row r="1658" spans="1:15" ht="13" customHeight="1" x14ac:dyDescent="0.15">
      <c r="A1658" s="394">
        <v>1657</v>
      </c>
      <c r="B1658" s="395">
        <v>5</v>
      </c>
      <c r="C1658" s="395" t="s">
        <v>306</v>
      </c>
      <c r="D1658" s="113" t="s">
        <v>927</v>
      </c>
      <c r="E1658" s="113" t="s">
        <v>916</v>
      </c>
      <c r="F1658" s="75">
        <v>3.24E-9</v>
      </c>
      <c r="G1658" s="75">
        <v>4.4938799999999997E-6</v>
      </c>
      <c r="H1658" s="75">
        <v>-8.4894549900000005</v>
      </c>
      <c r="I1658" s="75">
        <v>-5.3473785290000002</v>
      </c>
      <c r="J1658" s="113" t="s">
        <v>933</v>
      </c>
      <c r="K1658" s="113" t="s">
        <v>927</v>
      </c>
      <c r="L1658" s="113" t="s">
        <v>148</v>
      </c>
      <c r="M1658" s="113" t="s">
        <v>286</v>
      </c>
      <c r="N1658" s="113" t="s">
        <v>817</v>
      </c>
      <c r="O1658" s="44">
        <v>0</v>
      </c>
    </row>
    <row r="1659" spans="1:15" ht="13" customHeight="1" x14ac:dyDescent="0.15">
      <c r="A1659" s="394">
        <v>1658</v>
      </c>
      <c r="B1659" s="395">
        <v>5</v>
      </c>
      <c r="C1659" s="395" t="s">
        <v>306</v>
      </c>
      <c r="D1659" s="113" t="s">
        <v>927</v>
      </c>
      <c r="E1659" s="113" t="s">
        <v>918</v>
      </c>
      <c r="F1659" s="75">
        <v>9.7499999999999996E-9</v>
      </c>
      <c r="G1659" s="75">
        <v>4.5552E-6</v>
      </c>
      <c r="H1659" s="75">
        <v>-8.0109953839999992</v>
      </c>
      <c r="I1659" s="75">
        <v>-5.3414925499999999</v>
      </c>
      <c r="J1659" s="113" t="s">
        <v>933</v>
      </c>
      <c r="K1659" s="113" t="s">
        <v>927</v>
      </c>
      <c r="L1659" s="113" t="s">
        <v>155</v>
      </c>
      <c r="M1659" s="113" t="s">
        <v>287</v>
      </c>
      <c r="N1659" s="113" t="s">
        <v>917</v>
      </c>
      <c r="O1659" s="44">
        <v>0</v>
      </c>
    </row>
    <row r="1660" spans="1:15" ht="13" customHeight="1" x14ac:dyDescent="0.15">
      <c r="A1660" s="394">
        <v>1659</v>
      </c>
      <c r="B1660" s="395">
        <v>5</v>
      </c>
      <c r="C1660" s="395" t="s">
        <v>306</v>
      </c>
      <c r="D1660" s="113" t="s">
        <v>927</v>
      </c>
      <c r="E1660" s="113" t="s">
        <v>919</v>
      </c>
      <c r="F1660" s="75">
        <v>6.82E-9</v>
      </c>
      <c r="G1660" s="75">
        <v>8.9365899999999994E-6</v>
      </c>
      <c r="H1660" s="75">
        <v>-8.1662156249999995</v>
      </c>
      <c r="I1660" s="75">
        <v>-5.0488283120000004</v>
      </c>
      <c r="J1660" s="113" t="s">
        <v>933</v>
      </c>
      <c r="K1660" s="113" t="s">
        <v>927</v>
      </c>
      <c r="L1660" s="113" t="s">
        <v>155</v>
      </c>
      <c r="M1660" s="113" t="s">
        <v>287</v>
      </c>
      <c r="N1660" s="113" t="s">
        <v>917</v>
      </c>
      <c r="O1660" s="44">
        <v>0</v>
      </c>
    </row>
    <row r="1661" spans="1:15" ht="13" customHeight="1" x14ac:dyDescent="0.15">
      <c r="A1661" s="394">
        <v>1660</v>
      </c>
      <c r="B1661" s="395">
        <v>5</v>
      </c>
      <c r="C1661" s="395" t="s">
        <v>306</v>
      </c>
      <c r="D1661" s="113" t="s">
        <v>927</v>
      </c>
      <c r="E1661" s="113" t="s">
        <v>920</v>
      </c>
      <c r="F1661" s="75">
        <v>9.05E-9</v>
      </c>
      <c r="G1661" s="75">
        <v>5.5824899999999996E-6</v>
      </c>
      <c r="H1661" s="75">
        <v>-8.0433514210000006</v>
      </c>
      <c r="I1661" s="75">
        <v>-5.2531718520000004</v>
      </c>
      <c r="J1661" s="113" t="s">
        <v>933</v>
      </c>
      <c r="K1661" s="113" t="s">
        <v>927</v>
      </c>
      <c r="L1661" s="113" t="s">
        <v>155</v>
      </c>
      <c r="M1661" s="113" t="s">
        <v>287</v>
      </c>
      <c r="N1661" s="113" t="s">
        <v>917</v>
      </c>
      <c r="O1661" s="44">
        <v>0</v>
      </c>
    </row>
    <row r="1662" spans="1:15" ht="13" customHeight="1" x14ac:dyDescent="0.15">
      <c r="A1662" s="394">
        <v>1661</v>
      </c>
      <c r="B1662" s="395">
        <v>5</v>
      </c>
      <c r="C1662" s="395" t="s">
        <v>306</v>
      </c>
      <c r="D1662" s="113" t="s">
        <v>927</v>
      </c>
      <c r="E1662" s="113" t="s">
        <v>908</v>
      </c>
      <c r="F1662" s="75">
        <v>3.7799999999999999E-10</v>
      </c>
      <c r="G1662" s="75">
        <v>1.4900800000000001E-7</v>
      </c>
      <c r="H1662" s="75">
        <v>-9.4225081999999993</v>
      </c>
      <c r="I1662" s="75">
        <v>-6.8267915800000001</v>
      </c>
      <c r="J1662" s="113" t="s">
        <v>933</v>
      </c>
      <c r="K1662" s="113" t="s">
        <v>927</v>
      </c>
      <c r="L1662" s="113" t="s">
        <v>288</v>
      </c>
      <c r="M1662" s="113" t="s">
        <v>289</v>
      </c>
      <c r="N1662" s="113" t="s">
        <v>780</v>
      </c>
      <c r="O1662" s="44">
        <v>0</v>
      </c>
    </row>
    <row r="1663" spans="1:15" ht="13" customHeight="1" x14ac:dyDescent="0.15">
      <c r="A1663" s="394">
        <v>1662</v>
      </c>
      <c r="B1663" s="395">
        <v>5</v>
      </c>
      <c r="C1663" s="395" t="s">
        <v>306</v>
      </c>
      <c r="D1663" s="113" t="s">
        <v>927</v>
      </c>
      <c r="E1663" s="113" t="s">
        <v>1024</v>
      </c>
      <c r="F1663" s="75">
        <v>8.7499999999999995E-11</v>
      </c>
      <c r="G1663" s="75">
        <v>6.0042500000000003E-8</v>
      </c>
      <c r="H1663" s="75">
        <v>-10.05799195</v>
      </c>
      <c r="I1663" s="75">
        <v>-7.2215412329999999</v>
      </c>
      <c r="J1663" s="113" t="s">
        <v>933</v>
      </c>
      <c r="K1663" s="113" t="s">
        <v>927</v>
      </c>
      <c r="L1663" s="113" t="s">
        <v>288</v>
      </c>
      <c r="M1663" s="113" t="s">
        <v>289</v>
      </c>
      <c r="N1663" s="113" t="s">
        <v>780</v>
      </c>
      <c r="O1663" s="44">
        <v>0</v>
      </c>
    </row>
    <row r="1664" spans="1:15" ht="13" customHeight="1" x14ac:dyDescent="0.15">
      <c r="A1664" s="394">
        <v>1663</v>
      </c>
      <c r="B1664" s="395">
        <v>5</v>
      </c>
      <c r="C1664" s="395" t="s">
        <v>306</v>
      </c>
      <c r="D1664" s="113" t="s">
        <v>927</v>
      </c>
      <c r="E1664" s="113" t="s">
        <v>1025</v>
      </c>
      <c r="F1664" s="75">
        <v>7.8999999999999996E-9</v>
      </c>
      <c r="G1664" s="75">
        <v>4.3252499999999998E-6</v>
      </c>
      <c r="H1664" s="75">
        <v>-8.1023729089999996</v>
      </c>
      <c r="I1664" s="75">
        <v>-5.3639887850000001</v>
      </c>
      <c r="J1664" s="113" t="s">
        <v>933</v>
      </c>
      <c r="K1664" s="113" t="s">
        <v>927</v>
      </c>
      <c r="L1664" s="113" t="s">
        <v>232</v>
      </c>
      <c r="M1664" s="113" t="s">
        <v>233</v>
      </c>
      <c r="N1664" s="113" t="s">
        <v>290</v>
      </c>
      <c r="O1664" s="44">
        <v>0</v>
      </c>
    </row>
    <row r="1665" spans="1:16" ht="13" customHeight="1" x14ac:dyDescent="0.15">
      <c r="A1665" s="394">
        <v>1664</v>
      </c>
      <c r="B1665" s="395">
        <v>5</v>
      </c>
      <c r="C1665" s="395" t="s">
        <v>306</v>
      </c>
      <c r="D1665" s="113" t="s">
        <v>927</v>
      </c>
      <c r="E1665" s="113" t="s">
        <v>1122</v>
      </c>
      <c r="F1665" s="75">
        <v>4.0200000000000001E-10</v>
      </c>
      <c r="G1665" s="75">
        <v>2.36235E-7</v>
      </c>
      <c r="H1665" s="75">
        <v>-9.3957739470000003</v>
      </c>
      <c r="I1665" s="75">
        <v>-6.6266552059999997</v>
      </c>
      <c r="J1665" s="113" t="s">
        <v>933</v>
      </c>
      <c r="K1665" s="113" t="s">
        <v>927</v>
      </c>
      <c r="L1665" s="113" t="s">
        <v>232</v>
      </c>
      <c r="M1665" s="113" t="s">
        <v>233</v>
      </c>
      <c r="N1665" s="113" t="s">
        <v>1121</v>
      </c>
      <c r="O1665" s="44">
        <v>0</v>
      </c>
    </row>
    <row r="1666" spans="1:16" ht="13" customHeight="1" x14ac:dyDescent="0.15">
      <c r="A1666" s="394">
        <v>1665</v>
      </c>
      <c r="B1666" s="395">
        <v>5</v>
      </c>
      <c r="C1666" s="395" t="s">
        <v>306</v>
      </c>
      <c r="D1666" s="113" t="s">
        <v>927</v>
      </c>
      <c r="E1666" s="113" t="s">
        <v>1025</v>
      </c>
      <c r="F1666" s="75">
        <v>7.4699999999999998E-11</v>
      </c>
      <c r="G1666" s="75">
        <v>3.7353700000000002E-8</v>
      </c>
      <c r="H1666" s="75">
        <v>-10.1266794</v>
      </c>
      <c r="I1666" s="75">
        <v>-7.4276659670000003</v>
      </c>
      <c r="J1666" s="113" t="s">
        <v>933</v>
      </c>
      <c r="K1666" s="113" t="s">
        <v>927</v>
      </c>
      <c r="L1666" s="113" t="s">
        <v>232</v>
      </c>
      <c r="M1666" s="113" t="s">
        <v>233</v>
      </c>
      <c r="N1666" s="113" t="s">
        <v>1121</v>
      </c>
      <c r="O1666" s="44">
        <v>0</v>
      </c>
    </row>
    <row r="1667" spans="1:16" ht="13" customHeight="1" x14ac:dyDescent="0.15">
      <c r="A1667" s="394">
        <v>1666</v>
      </c>
      <c r="B1667" s="395">
        <v>5</v>
      </c>
      <c r="C1667" s="395" t="s">
        <v>306</v>
      </c>
      <c r="D1667" s="113" t="s">
        <v>927</v>
      </c>
      <c r="E1667" s="113" t="s">
        <v>909</v>
      </c>
      <c r="F1667" s="75">
        <v>3.15E-10</v>
      </c>
      <c r="G1667" s="75">
        <v>3.3227800000000001E-7</v>
      </c>
      <c r="H1667" s="75">
        <v>-9.5016894460000003</v>
      </c>
      <c r="I1667" s="75">
        <v>-6.478498739</v>
      </c>
      <c r="J1667" s="113" t="s">
        <v>933</v>
      </c>
      <c r="K1667" s="113" t="s">
        <v>927</v>
      </c>
      <c r="L1667" s="113" t="s">
        <v>201</v>
      </c>
      <c r="M1667" s="113" t="s">
        <v>291</v>
      </c>
      <c r="N1667" s="113" t="s">
        <v>1123</v>
      </c>
      <c r="O1667" s="44">
        <v>0</v>
      </c>
    </row>
    <row r="1668" spans="1:16" ht="13" customHeight="1" x14ac:dyDescent="0.15">
      <c r="A1668" s="394">
        <v>1667</v>
      </c>
      <c r="B1668" s="395">
        <v>5</v>
      </c>
      <c r="C1668" s="395" t="s">
        <v>306</v>
      </c>
      <c r="D1668" s="113" t="s">
        <v>927</v>
      </c>
      <c r="E1668" s="113" t="s">
        <v>1039</v>
      </c>
      <c r="F1668" s="75">
        <v>2.1500000000000001E-8</v>
      </c>
      <c r="G1668" s="75">
        <v>2.0482000000000001E-5</v>
      </c>
      <c r="H1668" s="75">
        <v>-7.6675615400000003</v>
      </c>
      <c r="I1668" s="75">
        <v>-4.6886281680000002</v>
      </c>
      <c r="J1668" s="113" t="s">
        <v>933</v>
      </c>
      <c r="K1668" s="113" t="s">
        <v>927</v>
      </c>
      <c r="L1668" s="113" t="s">
        <v>292</v>
      </c>
      <c r="M1668" s="113" t="s">
        <v>180</v>
      </c>
      <c r="N1668" s="113" t="s">
        <v>1038</v>
      </c>
      <c r="O1668" s="44">
        <v>0</v>
      </c>
    </row>
    <row r="1669" spans="1:16" ht="13" customHeight="1" x14ac:dyDescent="0.15">
      <c r="A1669" s="394">
        <v>1668</v>
      </c>
      <c r="B1669" s="395">
        <v>5</v>
      </c>
      <c r="C1669" s="395" t="s">
        <v>306</v>
      </c>
      <c r="D1669" s="113" t="s">
        <v>927</v>
      </c>
      <c r="E1669" s="113" t="s">
        <v>1040</v>
      </c>
      <c r="F1669" s="75">
        <v>2.4E-8</v>
      </c>
      <c r="G1669" s="75">
        <v>1.9797600000000002E-5</v>
      </c>
      <c r="H1669" s="75">
        <v>-7.6197887580000003</v>
      </c>
      <c r="I1669" s="75">
        <v>-4.7033874549999997</v>
      </c>
      <c r="J1669" s="113" t="s">
        <v>933</v>
      </c>
      <c r="K1669" s="113" t="s">
        <v>927</v>
      </c>
      <c r="L1669" s="113" t="s">
        <v>292</v>
      </c>
      <c r="M1669" s="113" t="s">
        <v>180</v>
      </c>
      <c r="N1669" s="113" t="s">
        <v>1038</v>
      </c>
      <c r="O1669" s="44">
        <v>0</v>
      </c>
    </row>
    <row r="1670" spans="1:16" ht="13" customHeight="1" x14ac:dyDescent="0.15">
      <c r="A1670" s="394">
        <v>1669</v>
      </c>
      <c r="B1670" s="395">
        <v>6</v>
      </c>
      <c r="C1670" s="395" t="s">
        <v>306</v>
      </c>
      <c r="D1670" s="113" t="s">
        <v>1041</v>
      </c>
      <c r="E1670" s="113" t="s">
        <v>1043</v>
      </c>
      <c r="F1670" s="75">
        <v>4.0000000000000001E-13</v>
      </c>
      <c r="G1670" s="75">
        <v>3.8003799999999997E-9</v>
      </c>
      <c r="H1670" s="75">
        <v>-12.397940009999999</v>
      </c>
      <c r="I1670" s="75">
        <v>-8.4201729759999999</v>
      </c>
      <c r="J1670" s="113" t="s">
        <v>1044</v>
      </c>
      <c r="K1670" s="113" t="s">
        <v>1041</v>
      </c>
      <c r="L1670" s="113" t="s">
        <v>181</v>
      </c>
      <c r="M1670" s="113" t="s">
        <v>182</v>
      </c>
      <c r="N1670" s="113" t="s">
        <v>1042</v>
      </c>
      <c r="O1670" s="44">
        <v>0</v>
      </c>
      <c r="P1670" s="113" t="s">
        <v>783</v>
      </c>
    </row>
    <row r="1671" spans="1:16" ht="13" customHeight="1" x14ac:dyDescent="0.15">
      <c r="A1671" s="394">
        <v>1670</v>
      </c>
      <c r="B1671" s="395">
        <v>6</v>
      </c>
      <c r="C1671" s="395" t="s">
        <v>306</v>
      </c>
      <c r="D1671" s="113" t="s">
        <v>1041</v>
      </c>
      <c r="E1671" s="113" t="s">
        <v>785</v>
      </c>
      <c r="F1671" s="75">
        <v>9.9999999999999998E-13</v>
      </c>
      <c r="G1671" s="75">
        <v>2.0294E-9</v>
      </c>
      <c r="H1671" s="75">
        <v>-12</v>
      </c>
      <c r="I1671" s="75">
        <v>-8.6926323439999997</v>
      </c>
      <c r="J1671" s="113" t="s">
        <v>1044</v>
      </c>
      <c r="K1671" s="113" t="s">
        <v>1041</v>
      </c>
      <c r="L1671" s="113" t="s">
        <v>92</v>
      </c>
      <c r="M1671" s="113" t="s">
        <v>47</v>
      </c>
      <c r="N1671" s="113" t="s">
        <v>784</v>
      </c>
      <c r="O1671" s="44">
        <v>0</v>
      </c>
    </row>
    <row r="1672" spans="1:16" ht="13" customHeight="1" x14ac:dyDescent="0.15">
      <c r="A1672" s="394">
        <v>1671</v>
      </c>
      <c r="B1672" s="395">
        <v>6</v>
      </c>
      <c r="C1672" s="395" t="s">
        <v>306</v>
      </c>
      <c r="D1672" s="113" t="s">
        <v>1041</v>
      </c>
      <c r="E1672" s="113" t="s">
        <v>787</v>
      </c>
      <c r="F1672" s="75">
        <v>9.9999999999999998E-13</v>
      </c>
      <c r="G1672" s="75">
        <v>2.2557E-9</v>
      </c>
      <c r="H1672" s="75">
        <v>-12</v>
      </c>
      <c r="I1672" s="75">
        <v>-8.6467186599999994</v>
      </c>
      <c r="J1672" s="113" t="s">
        <v>1044</v>
      </c>
      <c r="K1672" s="113" t="s">
        <v>1041</v>
      </c>
      <c r="L1672" s="113" t="s">
        <v>48</v>
      </c>
      <c r="M1672" s="113" t="s">
        <v>49</v>
      </c>
      <c r="N1672" s="113" t="s">
        <v>786</v>
      </c>
      <c r="O1672" s="44">
        <v>0</v>
      </c>
    </row>
    <row r="1673" spans="1:16" ht="13" customHeight="1" x14ac:dyDescent="0.15">
      <c r="A1673" s="394">
        <v>1672</v>
      </c>
      <c r="B1673" s="395">
        <v>6</v>
      </c>
      <c r="C1673" s="395" t="s">
        <v>306</v>
      </c>
      <c r="D1673" s="113" t="s">
        <v>1041</v>
      </c>
      <c r="E1673" s="113" t="s">
        <v>788</v>
      </c>
      <c r="F1673" s="75">
        <v>3.9999999999999999E-12</v>
      </c>
      <c r="G1673" s="75">
        <v>5.6210000000000003E-9</v>
      </c>
      <c r="H1673" s="75">
        <v>-11.397940009999999</v>
      </c>
      <c r="I1673" s="75">
        <v>-8.2501864149999999</v>
      </c>
      <c r="J1673" s="113" t="s">
        <v>1044</v>
      </c>
      <c r="K1673" s="113" t="s">
        <v>1041</v>
      </c>
      <c r="L1673" s="113" t="s">
        <v>48</v>
      </c>
      <c r="M1673" s="113" t="s">
        <v>49</v>
      </c>
      <c r="N1673" s="113" t="s">
        <v>786</v>
      </c>
      <c r="O1673" s="44">
        <v>0</v>
      </c>
    </row>
    <row r="1674" spans="1:16" ht="13" customHeight="1" x14ac:dyDescent="0.15">
      <c r="A1674" s="394">
        <v>1673</v>
      </c>
      <c r="B1674" s="395">
        <v>6</v>
      </c>
      <c r="C1674" s="395" t="s">
        <v>306</v>
      </c>
      <c r="D1674" s="113" t="s">
        <v>1041</v>
      </c>
      <c r="E1674" s="113" t="s">
        <v>790</v>
      </c>
      <c r="F1674" s="75">
        <v>1.2000000000000001E-11</v>
      </c>
      <c r="G1674" s="75">
        <v>6.0794400000000003E-8</v>
      </c>
      <c r="H1674" s="75">
        <v>-10.92081875</v>
      </c>
      <c r="I1674" s="75">
        <v>-7.216136423</v>
      </c>
      <c r="J1674" s="113" t="s">
        <v>1044</v>
      </c>
      <c r="K1674" s="113" t="s">
        <v>1041</v>
      </c>
      <c r="L1674" s="113" t="s">
        <v>50</v>
      </c>
      <c r="M1674" s="113" t="s">
        <v>51</v>
      </c>
      <c r="N1674" s="113" t="s">
        <v>789</v>
      </c>
      <c r="O1674" s="44">
        <v>0</v>
      </c>
    </row>
    <row r="1675" spans="1:16" ht="13" customHeight="1" x14ac:dyDescent="0.15">
      <c r="A1675" s="394">
        <v>1674</v>
      </c>
      <c r="B1675" s="395">
        <v>6</v>
      </c>
      <c r="C1675" s="395" t="s">
        <v>306</v>
      </c>
      <c r="D1675" s="113" t="s">
        <v>1041</v>
      </c>
      <c r="E1675" s="113" t="s">
        <v>865</v>
      </c>
      <c r="F1675" s="75">
        <v>3.7E-12</v>
      </c>
      <c r="G1675" s="75">
        <v>3.37895E-8</v>
      </c>
      <c r="H1675" s="75">
        <v>-11.431798280000001</v>
      </c>
      <c r="I1675" s="75">
        <v>-7.4712181060000002</v>
      </c>
      <c r="J1675" s="113" t="s">
        <v>1044</v>
      </c>
      <c r="K1675" s="113" t="s">
        <v>1041</v>
      </c>
      <c r="L1675" s="113" t="s">
        <v>52</v>
      </c>
      <c r="M1675" s="113" t="s">
        <v>53</v>
      </c>
      <c r="N1675" s="113" t="s">
        <v>890</v>
      </c>
      <c r="O1675" s="44">
        <v>0</v>
      </c>
    </row>
    <row r="1676" spans="1:16" ht="13" customHeight="1" x14ac:dyDescent="0.15">
      <c r="A1676" s="394">
        <v>1675</v>
      </c>
      <c r="B1676" s="395">
        <v>6</v>
      </c>
      <c r="C1676" s="395" t="s">
        <v>306</v>
      </c>
      <c r="D1676" s="113" t="s">
        <v>1041</v>
      </c>
      <c r="E1676" s="113" t="s">
        <v>866</v>
      </c>
      <c r="F1676" s="75">
        <v>8.0000000000000002E-13</v>
      </c>
      <c r="G1676" s="75">
        <v>1.1942799999999999E-9</v>
      </c>
      <c r="H1676" s="75">
        <v>-12.09691001</v>
      </c>
      <c r="I1676" s="75">
        <v>-8.9228938410000005</v>
      </c>
      <c r="J1676" s="113" t="s">
        <v>1044</v>
      </c>
      <c r="K1676" s="113" t="s">
        <v>1041</v>
      </c>
      <c r="L1676" s="113" t="s">
        <v>52</v>
      </c>
      <c r="M1676" s="113" t="s">
        <v>53</v>
      </c>
      <c r="N1676" s="113" t="s">
        <v>890</v>
      </c>
      <c r="O1676" s="44">
        <v>0</v>
      </c>
    </row>
    <row r="1677" spans="1:16" ht="13" customHeight="1" x14ac:dyDescent="0.15">
      <c r="A1677" s="394">
        <v>1676</v>
      </c>
      <c r="B1677" s="395">
        <v>6</v>
      </c>
      <c r="C1677" s="395" t="s">
        <v>306</v>
      </c>
      <c r="D1677" s="113" t="s">
        <v>1041</v>
      </c>
      <c r="E1677" s="113" t="s">
        <v>867</v>
      </c>
      <c r="F1677" s="75">
        <v>9.9999999999999998E-13</v>
      </c>
      <c r="G1677" s="75">
        <v>8.5774999999999996E-10</v>
      </c>
      <c r="H1677" s="75">
        <v>-12</v>
      </c>
      <c r="I1677" s="75">
        <v>-9.0666392729999998</v>
      </c>
      <c r="J1677" s="113" t="s">
        <v>1044</v>
      </c>
      <c r="K1677" s="113" t="s">
        <v>1041</v>
      </c>
      <c r="L1677" s="113" t="s">
        <v>52</v>
      </c>
      <c r="M1677" s="113" t="s">
        <v>53</v>
      </c>
      <c r="N1677" s="113" t="s">
        <v>890</v>
      </c>
      <c r="O1677" s="44">
        <v>0</v>
      </c>
    </row>
    <row r="1678" spans="1:16" ht="13" customHeight="1" x14ac:dyDescent="0.15">
      <c r="A1678" s="394">
        <v>1677</v>
      </c>
      <c r="B1678" s="395">
        <v>6</v>
      </c>
      <c r="C1678" s="395" t="s">
        <v>306</v>
      </c>
      <c r="D1678" s="113" t="s">
        <v>1041</v>
      </c>
      <c r="E1678" s="113" t="s">
        <v>868</v>
      </c>
      <c r="F1678" s="75">
        <v>1.1E-12</v>
      </c>
      <c r="G1678" s="75">
        <v>6.2674199999999998E-9</v>
      </c>
      <c r="H1678" s="75">
        <v>-11.95860731</v>
      </c>
      <c r="I1678" s="75">
        <v>-8.2029115469999994</v>
      </c>
      <c r="J1678" s="113" t="s">
        <v>1044</v>
      </c>
      <c r="K1678" s="113" t="s">
        <v>1041</v>
      </c>
      <c r="L1678" s="113" t="s">
        <v>52</v>
      </c>
      <c r="M1678" s="113" t="s">
        <v>53</v>
      </c>
      <c r="N1678" s="113" t="s">
        <v>890</v>
      </c>
      <c r="O1678" s="44">
        <v>0</v>
      </c>
    </row>
    <row r="1679" spans="1:16" ht="13" customHeight="1" x14ac:dyDescent="0.15">
      <c r="A1679" s="394">
        <v>1678</v>
      </c>
      <c r="B1679" s="395">
        <v>6</v>
      </c>
      <c r="C1679" s="395" t="s">
        <v>306</v>
      </c>
      <c r="D1679" s="113" t="s">
        <v>1041</v>
      </c>
      <c r="E1679" s="113" t="s">
        <v>870</v>
      </c>
      <c r="F1679" s="75">
        <v>4.9999999999999999E-13</v>
      </c>
      <c r="G1679" s="75">
        <v>9.7819999999999999E-10</v>
      </c>
      <c r="H1679" s="75">
        <v>-12.301030000000001</v>
      </c>
      <c r="I1679" s="75">
        <v>-9.0095723420000002</v>
      </c>
      <c r="J1679" s="113" t="s">
        <v>1044</v>
      </c>
      <c r="K1679" s="113" t="s">
        <v>1041</v>
      </c>
      <c r="L1679" s="113" t="s">
        <v>54</v>
      </c>
      <c r="M1679" s="113" t="s">
        <v>312</v>
      </c>
      <c r="N1679" s="113" t="s">
        <v>869</v>
      </c>
      <c r="O1679" s="44">
        <v>0</v>
      </c>
    </row>
    <row r="1680" spans="1:16" ht="13" customHeight="1" x14ac:dyDescent="0.15">
      <c r="A1680" s="394">
        <v>1679</v>
      </c>
      <c r="B1680" s="395">
        <v>6</v>
      </c>
      <c r="C1680" s="395" t="s">
        <v>306</v>
      </c>
      <c r="D1680" s="113" t="s">
        <v>1041</v>
      </c>
      <c r="E1680" s="113" t="s">
        <v>1028</v>
      </c>
      <c r="F1680" s="75">
        <v>6.1899999999999999E-13</v>
      </c>
      <c r="G1680" s="75">
        <v>1.41209E-9</v>
      </c>
      <c r="H1680" s="75">
        <v>-12.20830935</v>
      </c>
      <c r="I1680" s="75">
        <v>-8.8501364690000006</v>
      </c>
      <c r="J1680" s="113" t="s">
        <v>1044</v>
      </c>
      <c r="K1680" s="113" t="s">
        <v>1041</v>
      </c>
      <c r="L1680" s="113" t="s">
        <v>313</v>
      </c>
      <c r="M1680" s="113" t="s">
        <v>314</v>
      </c>
      <c r="N1680" s="113" t="s">
        <v>891</v>
      </c>
      <c r="O1680" s="44">
        <v>0</v>
      </c>
    </row>
    <row r="1681" spans="1:15" ht="13" customHeight="1" x14ac:dyDescent="0.15">
      <c r="A1681" s="394">
        <v>1680</v>
      </c>
      <c r="B1681" s="395">
        <v>6</v>
      </c>
      <c r="C1681" s="395" t="s">
        <v>306</v>
      </c>
      <c r="D1681" s="113" t="s">
        <v>1041</v>
      </c>
      <c r="E1681" s="113" t="s">
        <v>1030</v>
      </c>
      <c r="F1681" s="75">
        <v>1.8E-12</v>
      </c>
      <c r="G1681" s="75">
        <v>1.1234700000000001E-9</v>
      </c>
      <c r="H1681" s="75">
        <v>-11.744727490000001</v>
      </c>
      <c r="I1681" s="75">
        <v>-8.9494385199999993</v>
      </c>
      <c r="J1681" s="113" t="s">
        <v>1044</v>
      </c>
      <c r="K1681" s="113" t="s">
        <v>1041</v>
      </c>
      <c r="L1681" s="113" t="s">
        <v>315</v>
      </c>
      <c r="M1681" s="113" t="s">
        <v>408</v>
      </c>
      <c r="N1681" s="113" t="s">
        <v>1029</v>
      </c>
      <c r="O1681" s="44">
        <v>0</v>
      </c>
    </row>
    <row r="1682" spans="1:15" ht="13" customHeight="1" x14ac:dyDescent="0.15">
      <c r="A1682" s="394">
        <v>1681</v>
      </c>
      <c r="B1682" s="395">
        <v>6</v>
      </c>
      <c r="C1682" s="395" t="s">
        <v>306</v>
      </c>
      <c r="D1682" s="113" t="s">
        <v>1041</v>
      </c>
      <c r="E1682" s="113" t="s">
        <v>1032</v>
      </c>
      <c r="F1682" s="75">
        <v>1.1999999999999999E-12</v>
      </c>
      <c r="G1682" s="75">
        <v>1.5776799999999999E-8</v>
      </c>
      <c r="H1682" s="75">
        <v>-11.92081875</v>
      </c>
      <c r="I1682" s="75">
        <v>-7.8019821809999996</v>
      </c>
      <c r="J1682" s="113" t="s">
        <v>1044</v>
      </c>
      <c r="K1682" s="113" t="s">
        <v>1041</v>
      </c>
      <c r="L1682" s="113" t="s">
        <v>409</v>
      </c>
      <c r="M1682" s="113" t="s">
        <v>410</v>
      </c>
      <c r="N1682" s="113" t="s">
        <v>1031</v>
      </c>
      <c r="O1682" s="44">
        <v>0</v>
      </c>
    </row>
    <row r="1683" spans="1:15" ht="13" customHeight="1" x14ac:dyDescent="0.15">
      <c r="A1683" s="394">
        <v>1682</v>
      </c>
      <c r="B1683" s="395">
        <v>6</v>
      </c>
      <c r="C1683" s="395" t="s">
        <v>306</v>
      </c>
      <c r="D1683" s="113" t="s">
        <v>1041</v>
      </c>
      <c r="E1683" s="113" t="s">
        <v>776</v>
      </c>
      <c r="F1683" s="75">
        <v>1.2999999999999999E-12</v>
      </c>
      <c r="G1683" s="75">
        <v>5.7746700000000003E-9</v>
      </c>
      <c r="H1683" s="75">
        <v>-11.88605665</v>
      </c>
      <c r="I1683" s="75">
        <v>-8.238473205</v>
      </c>
      <c r="J1683" s="113" t="s">
        <v>1044</v>
      </c>
      <c r="K1683" s="113" t="s">
        <v>1041</v>
      </c>
      <c r="L1683" s="113" t="s">
        <v>411</v>
      </c>
      <c r="M1683" s="113" t="s">
        <v>122</v>
      </c>
      <c r="N1683" s="113" t="s">
        <v>775</v>
      </c>
      <c r="O1683" s="44">
        <v>0</v>
      </c>
    </row>
    <row r="1684" spans="1:15" ht="13" customHeight="1" x14ac:dyDescent="0.15">
      <c r="A1684" s="394">
        <v>1683</v>
      </c>
      <c r="B1684" s="395">
        <v>6</v>
      </c>
      <c r="C1684" s="395" t="s">
        <v>306</v>
      </c>
      <c r="D1684" s="113" t="s">
        <v>1041</v>
      </c>
      <c r="E1684" s="113" t="s">
        <v>777</v>
      </c>
      <c r="F1684" s="75">
        <v>1.9E-12</v>
      </c>
      <c r="G1684" s="75">
        <v>8.2179799999999998E-9</v>
      </c>
      <c r="H1684" s="75">
        <v>-11.7212464</v>
      </c>
      <c r="I1684" s="75">
        <v>-8.0852351840000001</v>
      </c>
      <c r="J1684" s="113" t="s">
        <v>1044</v>
      </c>
      <c r="K1684" s="113" t="s">
        <v>1041</v>
      </c>
      <c r="L1684" s="113" t="s">
        <v>411</v>
      </c>
      <c r="M1684" s="113" t="s">
        <v>122</v>
      </c>
      <c r="N1684" s="113" t="s">
        <v>775</v>
      </c>
      <c r="O1684" s="44">
        <v>0</v>
      </c>
    </row>
    <row r="1685" spans="1:15" ht="13" customHeight="1" x14ac:dyDescent="0.15">
      <c r="A1685" s="394">
        <v>1684</v>
      </c>
      <c r="B1685" s="395">
        <v>6</v>
      </c>
      <c r="C1685" s="395" t="s">
        <v>306</v>
      </c>
      <c r="D1685" s="113" t="s">
        <v>1041</v>
      </c>
      <c r="E1685" s="113" t="s">
        <v>778</v>
      </c>
      <c r="F1685" s="75">
        <v>3.8E-12</v>
      </c>
      <c r="G1685" s="75">
        <v>6.5050299999999998E-9</v>
      </c>
      <c r="H1685" s="75">
        <v>-11.420216399999999</v>
      </c>
      <c r="I1685" s="75">
        <v>-8.1867506960000007</v>
      </c>
      <c r="J1685" s="113" t="s">
        <v>1044</v>
      </c>
      <c r="K1685" s="113" t="s">
        <v>1041</v>
      </c>
      <c r="L1685" s="113" t="s">
        <v>411</v>
      </c>
      <c r="M1685" s="113" t="s">
        <v>122</v>
      </c>
      <c r="N1685" s="113" t="s">
        <v>775</v>
      </c>
      <c r="O1685" s="44">
        <v>0</v>
      </c>
    </row>
    <row r="1686" spans="1:15" ht="13" customHeight="1" x14ac:dyDescent="0.15">
      <c r="A1686" s="394">
        <v>1685</v>
      </c>
      <c r="B1686" s="395">
        <v>6</v>
      </c>
      <c r="C1686" s="395" t="s">
        <v>306</v>
      </c>
      <c r="D1686" s="113" t="s">
        <v>1041</v>
      </c>
      <c r="E1686" s="113" t="s">
        <v>911</v>
      </c>
      <c r="F1686" s="75">
        <v>2.0000000000000001E-13</v>
      </c>
      <c r="G1686" s="75">
        <v>7.8256000000000004E-10</v>
      </c>
      <c r="H1686" s="75">
        <v>-12.698969999999999</v>
      </c>
      <c r="I1686" s="75">
        <v>-9.1064823550000007</v>
      </c>
      <c r="J1686" s="113" t="s">
        <v>1044</v>
      </c>
      <c r="K1686" s="113" t="s">
        <v>1041</v>
      </c>
      <c r="L1686" s="113" t="s">
        <v>411</v>
      </c>
      <c r="M1686" s="113" t="s">
        <v>123</v>
      </c>
      <c r="N1686" s="113" t="s">
        <v>910</v>
      </c>
      <c r="O1686" s="44">
        <v>0</v>
      </c>
    </row>
    <row r="1687" spans="1:15" ht="13" customHeight="1" x14ac:dyDescent="0.15">
      <c r="A1687" s="394">
        <v>1686</v>
      </c>
      <c r="B1687" s="395">
        <v>6</v>
      </c>
      <c r="C1687" s="395" t="s">
        <v>306</v>
      </c>
      <c r="D1687" s="113" t="s">
        <v>1041</v>
      </c>
      <c r="E1687" s="113" t="s">
        <v>913</v>
      </c>
      <c r="F1687" s="75">
        <v>4.0699999999999998E-13</v>
      </c>
      <c r="G1687" s="75">
        <v>1.9163599999999999E-10</v>
      </c>
      <c r="H1687" s="75">
        <v>-12.39040559</v>
      </c>
      <c r="I1687" s="75">
        <v>-9.7175230159999995</v>
      </c>
      <c r="J1687" s="113" t="s">
        <v>1044</v>
      </c>
      <c r="K1687" s="113" t="s">
        <v>1041</v>
      </c>
      <c r="L1687" s="113" t="s">
        <v>124</v>
      </c>
      <c r="M1687" s="113" t="s">
        <v>125</v>
      </c>
      <c r="N1687" s="113" t="s">
        <v>912</v>
      </c>
      <c r="O1687" s="44">
        <v>0</v>
      </c>
    </row>
    <row r="1688" spans="1:15" ht="13" customHeight="1" x14ac:dyDescent="0.15">
      <c r="A1688" s="394">
        <v>1687</v>
      </c>
      <c r="B1688" s="395">
        <v>6</v>
      </c>
      <c r="C1688" s="395" t="s">
        <v>306</v>
      </c>
      <c r="D1688" s="113" t="s">
        <v>1041</v>
      </c>
      <c r="E1688" s="113" t="s">
        <v>915</v>
      </c>
      <c r="F1688" s="75">
        <v>5.9999999999999997E-14</v>
      </c>
      <c r="G1688" s="75">
        <v>6.3948000000000005E-11</v>
      </c>
      <c r="H1688" s="75">
        <v>-13.221848749999999</v>
      </c>
      <c r="I1688" s="75">
        <v>-10.19417303</v>
      </c>
      <c r="J1688" s="113" t="s">
        <v>1044</v>
      </c>
      <c r="K1688" s="113" t="s">
        <v>1041</v>
      </c>
      <c r="L1688" s="113" t="s">
        <v>126</v>
      </c>
      <c r="M1688" s="113" t="s">
        <v>127</v>
      </c>
      <c r="N1688" s="113" t="s">
        <v>914</v>
      </c>
      <c r="O1688" s="44">
        <v>0</v>
      </c>
    </row>
    <row r="1689" spans="1:15" ht="13" customHeight="1" x14ac:dyDescent="0.15">
      <c r="A1689" s="394">
        <v>1688</v>
      </c>
      <c r="B1689" s="395">
        <v>6</v>
      </c>
      <c r="C1689" s="395" t="s">
        <v>306</v>
      </c>
      <c r="D1689" s="113" t="s">
        <v>1041</v>
      </c>
      <c r="E1689" s="113" t="s">
        <v>875</v>
      </c>
      <c r="F1689" s="75">
        <v>2.6E-13</v>
      </c>
      <c r="G1689" s="75">
        <v>4.2040700000000002E-10</v>
      </c>
      <c r="H1689" s="75">
        <v>-12.58502665</v>
      </c>
      <c r="I1689" s="75">
        <v>-9.3763300610000009</v>
      </c>
      <c r="J1689" s="113" t="s">
        <v>1044</v>
      </c>
      <c r="K1689" s="113" t="s">
        <v>1041</v>
      </c>
      <c r="L1689" s="113" t="s">
        <v>126</v>
      </c>
      <c r="M1689" s="113" t="s">
        <v>127</v>
      </c>
      <c r="N1689" s="113" t="s">
        <v>914</v>
      </c>
      <c r="O1689" s="44">
        <v>0</v>
      </c>
    </row>
    <row r="1690" spans="1:15" ht="13" customHeight="1" x14ac:dyDescent="0.15">
      <c r="A1690" s="394">
        <v>1689</v>
      </c>
      <c r="B1690" s="395">
        <v>6</v>
      </c>
      <c r="C1690" s="395" t="s">
        <v>306</v>
      </c>
      <c r="D1690" s="113" t="s">
        <v>1041</v>
      </c>
      <c r="E1690" s="113" t="s">
        <v>876</v>
      </c>
      <c r="F1690" s="75">
        <v>4E-14</v>
      </c>
      <c r="G1690" s="75">
        <v>1.0804E-11</v>
      </c>
      <c r="H1690" s="75">
        <v>-13.397940009999999</v>
      </c>
      <c r="I1690" s="75">
        <v>-10.966415420000001</v>
      </c>
      <c r="J1690" s="113" t="s">
        <v>1044</v>
      </c>
      <c r="K1690" s="113" t="s">
        <v>1041</v>
      </c>
      <c r="L1690" s="113" t="s">
        <v>126</v>
      </c>
      <c r="M1690" s="113" t="s">
        <v>127</v>
      </c>
      <c r="N1690" s="113" t="s">
        <v>914</v>
      </c>
      <c r="O1690" s="44">
        <v>0</v>
      </c>
    </row>
    <row r="1691" spans="1:15" ht="13" customHeight="1" x14ac:dyDescent="0.15">
      <c r="A1691" s="394">
        <v>1690</v>
      </c>
      <c r="B1691" s="395">
        <v>6</v>
      </c>
      <c r="C1691" s="395" t="s">
        <v>306</v>
      </c>
      <c r="D1691" s="113" t="s">
        <v>1041</v>
      </c>
      <c r="E1691" s="113" t="s">
        <v>767</v>
      </c>
      <c r="F1691" s="75">
        <v>6.5400000000000004E-14</v>
      </c>
      <c r="G1691" s="75">
        <v>5.29936E-11</v>
      </c>
      <c r="H1691" s="75">
        <v>-13.184422250000001</v>
      </c>
      <c r="I1691" s="75">
        <v>-10.275776410000001</v>
      </c>
      <c r="J1691" s="113" t="s">
        <v>1044</v>
      </c>
      <c r="K1691" s="113" t="s">
        <v>1041</v>
      </c>
      <c r="L1691" s="113" t="s">
        <v>126</v>
      </c>
      <c r="M1691" s="113" t="s">
        <v>127</v>
      </c>
      <c r="N1691" s="113" t="s">
        <v>914</v>
      </c>
      <c r="O1691" s="44">
        <v>0</v>
      </c>
    </row>
    <row r="1692" spans="1:15" ht="13" customHeight="1" x14ac:dyDescent="0.15">
      <c r="A1692" s="394">
        <v>1691</v>
      </c>
      <c r="B1692" s="395">
        <v>6</v>
      </c>
      <c r="C1692" s="395" t="s">
        <v>306</v>
      </c>
      <c r="D1692" s="113" t="s">
        <v>1041</v>
      </c>
      <c r="E1692" s="113" t="s">
        <v>769</v>
      </c>
      <c r="F1692" s="75">
        <v>2.0000000000000001E-13</v>
      </c>
      <c r="G1692" s="75">
        <v>2.8324E-10</v>
      </c>
      <c r="H1692" s="75">
        <v>-12.698969999999999</v>
      </c>
      <c r="I1692" s="75">
        <v>-9.5478454139999993</v>
      </c>
      <c r="J1692" s="113" t="s">
        <v>1044</v>
      </c>
      <c r="K1692" s="113" t="s">
        <v>1041</v>
      </c>
      <c r="L1692" s="113" t="s">
        <v>128</v>
      </c>
      <c r="M1692" s="113" t="s">
        <v>129</v>
      </c>
      <c r="N1692" s="113" t="s">
        <v>768</v>
      </c>
      <c r="O1692" s="44">
        <v>0</v>
      </c>
    </row>
    <row r="1693" spans="1:15" ht="13" customHeight="1" x14ac:dyDescent="0.15">
      <c r="A1693" s="394">
        <v>1692</v>
      </c>
      <c r="B1693" s="395">
        <v>6</v>
      </c>
      <c r="C1693" s="395" t="s">
        <v>306</v>
      </c>
      <c r="D1693" s="113" t="s">
        <v>1041</v>
      </c>
      <c r="E1693" s="113" t="s">
        <v>770</v>
      </c>
      <c r="F1693" s="75">
        <v>2.9999999999999998E-13</v>
      </c>
      <c r="G1693" s="75">
        <v>4.8508499999999998E-10</v>
      </c>
      <c r="H1693" s="75">
        <v>-12.52287875</v>
      </c>
      <c r="I1693" s="75">
        <v>-9.3141821549999992</v>
      </c>
      <c r="J1693" s="113" t="s">
        <v>1044</v>
      </c>
      <c r="K1693" s="113" t="s">
        <v>1041</v>
      </c>
      <c r="L1693" s="113" t="s">
        <v>128</v>
      </c>
      <c r="M1693" s="113" t="s">
        <v>129</v>
      </c>
      <c r="N1693" s="113" t="s">
        <v>768</v>
      </c>
      <c r="O1693" s="44">
        <v>0</v>
      </c>
    </row>
    <row r="1694" spans="1:15" ht="13" customHeight="1" x14ac:dyDescent="0.15">
      <c r="A1694" s="394">
        <v>1693</v>
      </c>
      <c r="B1694" s="395">
        <v>6</v>
      </c>
      <c r="C1694" s="395" t="s">
        <v>306</v>
      </c>
      <c r="D1694" s="113" t="s">
        <v>1041</v>
      </c>
      <c r="E1694" s="113" t="s">
        <v>896</v>
      </c>
      <c r="F1694" s="75">
        <v>5.9999999999999997E-13</v>
      </c>
      <c r="G1694" s="75">
        <v>1.9403399999999999E-9</v>
      </c>
      <c r="H1694" s="75">
        <v>-12.221848749999999</v>
      </c>
      <c r="I1694" s="75">
        <v>-8.7121221630000001</v>
      </c>
      <c r="J1694" s="113" t="s">
        <v>1044</v>
      </c>
      <c r="K1694" s="113" t="s">
        <v>1041</v>
      </c>
      <c r="L1694" s="113" t="s">
        <v>50</v>
      </c>
      <c r="M1694" s="113" t="s">
        <v>51</v>
      </c>
      <c r="N1694" s="113" t="s">
        <v>771</v>
      </c>
      <c r="O1694" s="44">
        <v>0</v>
      </c>
    </row>
    <row r="1695" spans="1:15" ht="13" customHeight="1" x14ac:dyDescent="0.15">
      <c r="A1695" s="394">
        <v>1694</v>
      </c>
      <c r="B1695" s="395">
        <v>6</v>
      </c>
      <c r="C1695" s="395" t="s">
        <v>306</v>
      </c>
      <c r="D1695" s="113" t="s">
        <v>1041</v>
      </c>
      <c r="E1695" s="113" t="s">
        <v>897</v>
      </c>
      <c r="F1695" s="75">
        <v>1.1999999999999999E-12</v>
      </c>
      <c r="G1695" s="75">
        <v>5.7597000000000003E-9</v>
      </c>
      <c r="H1695" s="75">
        <v>-11.92081875</v>
      </c>
      <c r="I1695" s="75">
        <v>-8.239600137</v>
      </c>
      <c r="J1695" s="113" t="s">
        <v>1044</v>
      </c>
      <c r="K1695" s="113" t="s">
        <v>1041</v>
      </c>
      <c r="L1695" s="113" t="s">
        <v>50</v>
      </c>
      <c r="M1695" s="113" t="s">
        <v>51</v>
      </c>
      <c r="N1695" s="113" t="s">
        <v>771</v>
      </c>
      <c r="O1695" s="44">
        <v>0</v>
      </c>
    </row>
    <row r="1696" spans="1:15" ht="13" customHeight="1" x14ac:dyDescent="0.15">
      <c r="A1696" s="394">
        <v>1695</v>
      </c>
      <c r="B1696" s="395">
        <v>6</v>
      </c>
      <c r="C1696" s="395" t="s">
        <v>306</v>
      </c>
      <c r="D1696" s="113" t="s">
        <v>1041</v>
      </c>
      <c r="E1696" s="113" t="s">
        <v>898</v>
      </c>
      <c r="F1696" s="75">
        <v>9.9999999999999998E-13</v>
      </c>
      <c r="G1696" s="75">
        <v>9.9024499999999994E-9</v>
      </c>
      <c r="H1696" s="75">
        <v>-12</v>
      </c>
      <c r="I1696" s="75">
        <v>-8.0042573420000007</v>
      </c>
      <c r="J1696" s="113" t="s">
        <v>1044</v>
      </c>
      <c r="K1696" s="113" t="s">
        <v>1041</v>
      </c>
      <c r="L1696" s="113" t="s">
        <v>50</v>
      </c>
      <c r="M1696" s="113" t="s">
        <v>51</v>
      </c>
      <c r="N1696" s="113" t="s">
        <v>771</v>
      </c>
      <c r="O1696" s="44">
        <v>0</v>
      </c>
    </row>
    <row r="1697" spans="1:15" ht="13" customHeight="1" x14ac:dyDescent="0.15">
      <c r="A1697" s="394">
        <v>1696</v>
      </c>
      <c r="B1697" s="395">
        <v>6</v>
      </c>
      <c r="C1697" s="395" t="s">
        <v>306</v>
      </c>
      <c r="D1697" s="113" t="s">
        <v>1041</v>
      </c>
      <c r="E1697" s="113" t="s">
        <v>899</v>
      </c>
      <c r="F1697" s="75">
        <v>1.7E-12</v>
      </c>
      <c r="G1697" s="75">
        <v>2.3268800000000001E-9</v>
      </c>
      <c r="H1697" s="75">
        <v>-11.769551079999999</v>
      </c>
      <c r="I1697" s="75">
        <v>-8.6332269460000006</v>
      </c>
      <c r="J1697" s="113" t="s">
        <v>1044</v>
      </c>
      <c r="K1697" s="113" t="s">
        <v>1041</v>
      </c>
      <c r="L1697" s="113" t="s">
        <v>50</v>
      </c>
      <c r="M1697" s="113" t="s">
        <v>51</v>
      </c>
      <c r="N1697" s="113" t="s">
        <v>771</v>
      </c>
      <c r="O1697" s="44">
        <v>0</v>
      </c>
    </row>
    <row r="1698" spans="1:15" ht="13" customHeight="1" x14ac:dyDescent="0.15">
      <c r="A1698" s="394">
        <v>1697</v>
      </c>
      <c r="B1698" s="395">
        <v>6</v>
      </c>
      <c r="C1698" s="395" t="s">
        <v>306</v>
      </c>
      <c r="D1698" s="113" t="s">
        <v>1041</v>
      </c>
      <c r="E1698" s="113" t="s">
        <v>900</v>
      </c>
      <c r="F1698" s="75">
        <v>1.9E-12</v>
      </c>
      <c r="G1698" s="75">
        <v>7.5799599999999995E-9</v>
      </c>
      <c r="H1698" s="75">
        <v>-11.7212464</v>
      </c>
      <c r="I1698" s="75">
        <v>-8.1203333729999994</v>
      </c>
      <c r="J1698" s="113" t="s">
        <v>1044</v>
      </c>
      <c r="K1698" s="113" t="s">
        <v>1041</v>
      </c>
      <c r="L1698" s="113" t="s">
        <v>50</v>
      </c>
      <c r="M1698" s="113" t="s">
        <v>51</v>
      </c>
      <c r="N1698" s="113" t="s">
        <v>771</v>
      </c>
      <c r="O1698" s="44">
        <v>0</v>
      </c>
    </row>
    <row r="1699" spans="1:15" ht="13" customHeight="1" x14ac:dyDescent="0.15">
      <c r="A1699" s="394">
        <v>1698</v>
      </c>
      <c r="B1699" s="395">
        <v>6</v>
      </c>
      <c r="C1699" s="395" t="s">
        <v>306</v>
      </c>
      <c r="D1699" s="113" t="s">
        <v>1041</v>
      </c>
      <c r="E1699" s="113" t="s">
        <v>902</v>
      </c>
      <c r="F1699" s="75">
        <v>5.9999999999999997E-13</v>
      </c>
      <c r="G1699" s="75">
        <v>4.5333000000000003E-10</v>
      </c>
      <c r="H1699" s="75">
        <v>-12.221848749999999</v>
      </c>
      <c r="I1699" s="75">
        <v>-9.3435855399999994</v>
      </c>
      <c r="J1699" s="113" t="s">
        <v>1044</v>
      </c>
      <c r="K1699" s="113" t="s">
        <v>1041</v>
      </c>
      <c r="L1699" s="113" t="s">
        <v>130</v>
      </c>
      <c r="M1699" s="113" t="s">
        <v>131</v>
      </c>
      <c r="N1699" s="113" t="s">
        <v>901</v>
      </c>
      <c r="O1699" s="44">
        <v>0</v>
      </c>
    </row>
    <row r="1700" spans="1:15" ht="13" customHeight="1" x14ac:dyDescent="0.15">
      <c r="A1700" s="394">
        <v>1699</v>
      </c>
      <c r="B1700" s="395">
        <v>6</v>
      </c>
      <c r="C1700" s="395" t="s">
        <v>306</v>
      </c>
      <c r="D1700" s="113" t="s">
        <v>1041</v>
      </c>
      <c r="E1700" s="113" t="s">
        <v>904</v>
      </c>
      <c r="F1700" s="75">
        <v>4.9999999999999999E-13</v>
      </c>
      <c r="G1700" s="75">
        <v>1.0877000000000001E-9</v>
      </c>
      <c r="H1700" s="75">
        <v>-12.301030000000001</v>
      </c>
      <c r="I1700" s="75">
        <v>-8.9634908709999994</v>
      </c>
      <c r="J1700" s="113" t="s">
        <v>1044</v>
      </c>
      <c r="K1700" s="113" t="s">
        <v>1041</v>
      </c>
      <c r="L1700" s="113" t="s">
        <v>52</v>
      </c>
      <c r="M1700" s="113" t="s">
        <v>132</v>
      </c>
      <c r="N1700" s="113" t="s">
        <v>903</v>
      </c>
      <c r="O1700" s="44">
        <v>0</v>
      </c>
    </row>
    <row r="1701" spans="1:15" ht="13" customHeight="1" x14ac:dyDescent="0.15">
      <c r="A1701" s="394">
        <v>1700</v>
      </c>
      <c r="B1701" s="395">
        <v>6</v>
      </c>
      <c r="C1701" s="395" t="s">
        <v>306</v>
      </c>
      <c r="D1701" s="113" t="s">
        <v>1041</v>
      </c>
      <c r="E1701" s="113" t="s">
        <v>906</v>
      </c>
      <c r="F1701" s="75">
        <v>2.9999999999999998E-13</v>
      </c>
      <c r="G1701" s="75">
        <v>2.6937000000000002E-10</v>
      </c>
      <c r="H1701" s="75">
        <v>-12.52287875</v>
      </c>
      <c r="I1701" s="75">
        <v>-9.5696507739999994</v>
      </c>
      <c r="J1701" s="113" t="s">
        <v>1044</v>
      </c>
      <c r="K1701" s="113" t="s">
        <v>1041</v>
      </c>
      <c r="L1701" s="113" t="s">
        <v>411</v>
      </c>
      <c r="M1701" s="113" t="s">
        <v>123</v>
      </c>
      <c r="N1701" s="113" t="s">
        <v>905</v>
      </c>
      <c r="O1701" s="44">
        <v>0</v>
      </c>
    </row>
    <row r="1702" spans="1:15" ht="13" customHeight="1" x14ac:dyDescent="0.15">
      <c r="A1702" s="394">
        <v>1701</v>
      </c>
      <c r="B1702" s="395">
        <v>6</v>
      </c>
      <c r="C1702" s="395" t="s">
        <v>306</v>
      </c>
      <c r="D1702" s="113" t="s">
        <v>1041</v>
      </c>
      <c r="E1702" s="113" t="s">
        <v>907</v>
      </c>
      <c r="F1702" s="75">
        <v>9.9999999999999998E-13</v>
      </c>
      <c r="G1702" s="75">
        <v>4.3106499999999998E-9</v>
      </c>
      <c r="H1702" s="75">
        <v>-12</v>
      </c>
      <c r="I1702" s="75">
        <v>-8.3654572379999994</v>
      </c>
      <c r="J1702" s="113" t="s">
        <v>1044</v>
      </c>
      <c r="K1702" s="113" t="s">
        <v>1041</v>
      </c>
      <c r="L1702" s="113" t="s">
        <v>411</v>
      </c>
      <c r="M1702" s="113" t="s">
        <v>123</v>
      </c>
      <c r="N1702" s="113" t="s">
        <v>905</v>
      </c>
      <c r="O1702" s="44">
        <v>0</v>
      </c>
    </row>
    <row r="1703" spans="1:15" ht="13" customHeight="1" x14ac:dyDescent="0.15">
      <c r="A1703" s="394">
        <v>1702</v>
      </c>
      <c r="B1703" s="395">
        <v>6</v>
      </c>
      <c r="C1703" s="395" t="s">
        <v>306</v>
      </c>
      <c r="D1703" s="113" t="s">
        <v>1041</v>
      </c>
      <c r="E1703" s="113" t="s">
        <v>774</v>
      </c>
      <c r="F1703" s="75">
        <v>2.4999999999999999E-13</v>
      </c>
      <c r="G1703" s="75">
        <v>8.0847500000000004E-10</v>
      </c>
      <c r="H1703" s="75">
        <v>-12.602059990000001</v>
      </c>
      <c r="I1703" s="75">
        <v>-9.0923334049999998</v>
      </c>
      <c r="J1703" s="113" t="s">
        <v>1044</v>
      </c>
      <c r="K1703" s="113" t="s">
        <v>1041</v>
      </c>
      <c r="L1703" s="113" t="s">
        <v>411</v>
      </c>
      <c r="M1703" s="113" t="s">
        <v>123</v>
      </c>
      <c r="N1703" s="113" t="s">
        <v>905</v>
      </c>
      <c r="O1703" s="44">
        <v>0</v>
      </c>
    </row>
    <row r="1704" spans="1:15" ht="13" customHeight="1" x14ac:dyDescent="0.15">
      <c r="A1704" s="394">
        <v>1703</v>
      </c>
      <c r="B1704" s="395">
        <v>6</v>
      </c>
      <c r="C1704" s="395" t="s">
        <v>306</v>
      </c>
      <c r="D1704" s="113" t="s">
        <v>1041</v>
      </c>
      <c r="E1704" s="113" t="s">
        <v>886</v>
      </c>
      <c r="F1704" s="75">
        <v>1.7999999999999999E-13</v>
      </c>
      <c r="G1704" s="75">
        <v>1.0958799999999999E-9</v>
      </c>
      <c r="H1704" s="75">
        <v>-12.744727490000001</v>
      </c>
      <c r="I1704" s="75">
        <v>-8.9602385840000007</v>
      </c>
      <c r="J1704" s="113" t="s">
        <v>1044</v>
      </c>
      <c r="K1704" s="113" t="s">
        <v>1041</v>
      </c>
      <c r="L1704" s="113" t="s">
        <v>411</v>
      </c>
      <c r="M1704" s="113" t="s">
        <v>123</v>
      </c>
      <c r="N1704" s="113" t="s">
        <v>905</v>
      </c>
      <c r="O1704" s="44">
        <v>0</v>
      </c>
    </row>
    <row r="1705" spans="1:15" ht="13" customHeight="1" x14ac:dyDescent="0.15">
      <c r="A1705" s="394">
        <v>1704</v>
      </c>
      <c r="B1705" s="395">
        <v>6</v>
      </c>
      <c r="C1705" s="395" t="s">
        <v>306</v>
      </c>
      <c r="D1705" s="113" t="s">
        <v>1041</v>
      </c>
      <c r="E1705" s="113" t="s">
        <v>887</v>
      </c>
      <c r="F1705" s="75">
        <v>2.6E-13</v>
      </c>
      <c r="G1705" s="75">
        <v>6.8138199999999999E-10</v>
      </c>
      <c r="H1705" s="75">
        <v>-12.58502665</v>
      </c>
      <c r="I1705" s="75">
        <v>-9.1666093429999993</v>
      </c>
      <c r="J1705" s="113" t="s">
        <v>1044</v>
      </c>
      <c r="K1705" s="113" t="s">
        <v>1041</v>
      </c>
      <c r="L1705" s="113" t="s">
        <v>411</v>
      </c>
      <c r="M1705" s="113" t="s">
        <v>123</v>
      </c>
      <c r="N1705" s="113" t="s">
        <v>905</v>
      </c>
      <c r="O1705" s="44">
        <v>0</v>
      </c>
    </row>
    <row r="1706" spans="1:15" ht="13" customHeight="1" x14ac:dyDescent="0.15">
      <c r="A1706" s="394">
        <v>1705</v>
      </c>
      <c r="B1706" s="395">
        <v>6</v>
      </c>
      <c r="C1706" s="395" t="s">
        <v>306</v>
      </c>
      <c r="D1706" s="113" t="s">
        <v>1041</v>
      </c>
      <c r="E1706" s="113" t="s">
        <v>889</v>
      </c>
      <c r="F1706" s="75">
        <v>2.5999999999999998E-12</v>
      </c>
      <c r="G1706" s="75">
        <v>8.6358999999999999E-9</v>
      </c>
      <c r="H1706" s="75">
        <v>-11.58502665</v>
      </c>
      <c r="I1706" s="75">
        <v>-8.0636923950000003</v>
      </c>
      <c r="J1706" s="113" t="s">
        <v>1044</v>
      </c>
      <c r="K1706" s="113" t="s">
        <v>1041</v>
      </c>
      <c r="L1706" s="113" t="s">
        <v>133</v>
      </c>
      <c r="M1706" s="113" t="s">
        <v>134</v>
      </c>
      <c r="N1706" s="113" t="s">
        <v>888</v>
      </c>
      <c r="O1706" s="44">
        <v>0</v>
      </c>
    </row>
  </sheetData>
  <phoneticPr fontId="2" type="noConversion"/>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844"/>
  <sheetViews>
    <sheetView zoomScale="125" zoomScaleNormal="100" workbookViewId="0">
      <selection activeCell="A2" sqref="A2"/>
    </sheetView>
  </sheetViews>
  <sheetFormatPr baseColWidth="10" defaultColWidth="10.6640625" defaultRowHeight="13" x14ac:dyDescent="0.15"/>
  <cols>
    <col min="1" max="1" width="5.1640625" style="32" customWidth="1"/>
    <col min="2" max="2" width="18.6640625" style="32" customWidth="1"/>
    <col min="3" max="92" width="5.6640625" style="32" customWidth="1"/>
    <col min="93" max="96" width="3.5" style="32" customWidth="1"/>
    <col min="97" max="16384" width="10.6640625" style="32"/>
  </cols>
  <sheetData>
    <row r="1" spans="1:102" s="239" customFormat="1" x14ac:dyDescent="0.15"/>
    <row r="4" spans="1:102" s="6" customFormat="1" ht="20" x14ac:dyDescent="0.2">
      <c r="A4" s="54" t="s">
        <v>7981</v>
      </c>
      <c r="B4" s="1"/>
      <c r="C4" s="16"/>
      <c r="D4" s="71"/>
      <c r="E4" s="2"/>
      <c r="F4" s="4"/>
      <c r="G4" s="5"/>
      <c r="H4" s="5"/>
      <c r="I4" s="5"/>
      <c r="J4" s="5"/>
      <c r="K4" s="5"/>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2"/>
      <c r="AV4" s="2"/>
      <c r="AW4" s="1"/>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60"/>
      <c r="CJ4" s="7"/>
      <c r="CK4" s="60"/>
      <c r="CL4" s="60"/>
    </row>
    <row r="5" spans="1:102" s="74" customFormat="1" x14ac:dyDescent="0.15">
      <c r="B5" s="1"/>
      <c r="C5" s="16"/>
      <c r="D5" s="83"/>
      <c r="E5" s="83"/>
      <c r="F5" s="83"/>
      <c r="G5" s="3"/>
      <c r="H5" s="3"/>
      <c r="I5" s="3"/>
      <c r="J5" s="3"/>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U5" s="1"/>
      <c r="AV5" s="49"/>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row>
    <row r="6" spans="1:102" s="6" customFormat="1" ht="13" customHeight="1" x14ac:dyDescent="0.15">
      <c r="A6" s="158" t="s">
        <v>5634</v>
      </c>
      <c r="B6" s="47"/>
      <c r="C6" s="1"/>
      <c r="D6" s="71"/>
      <c r="E6" s="41" t="s">
        <v>3379</v>
      </c>
      <c r="F6" s="71"/>
      <c r="G6" s="71"/>
      <c r="H6" s="1"/>
      <c r="I6" s="74"/>
      <c r="J6" s="60"/>
      <c r="K6" s="60"/>
      <c r="L6" s="60"/>
      <c r="M6" s="60"/>
      <c r="N6" s="60"/>
      <c r="O6" s="60"/>
      <c r="P6" s="60"/>
      <c r="Q6" s="74"/>
      <c r="R6" s="60"/>
      <c r="S6" s="20"/>
      <c r="T6" s="60"/>
      <c r="U6" s="20"/>
      <c r="V6" s="60"/>
      <c r="W6" s="20"/>
      <c r="X6" s="60"/>
      <c r="Y6" s="20"/>
      <c r="Z6" s="60"/>
      <c r="AA6" s="20"/>
      <c r="AB6" s="60"/>
      <c r="AC6" s="74"/>
      <c r="AD6" s="60"/>
      <c r="AE6" s="74"/>
      <c r="AF6" s="60"/>
      <c r="AG6" s="74"/>
      <c r="AH6" s="60"/>
      <c r="AI6" s="74"/>
      <c r="AJ6" s="60"/>
      <c r="AK6" s="74"/>
      <c r="AL6" s="60"/>
      <c r="AM6" s="74"/>
      <c r="AN6" s="60"/>
      <c r="AO6" s="74"/>
      <c r="AP6" s="60"/>
      <c r="AQ6" s="74"/>
      <c r="AR6" s="60"/>
      <c r="AS6" s="74"/>
      <c r="AT6" s="60"/>
      <c r="AU6" s="74"/>
      <c r="AV6" s="60"/>
      <c r="AW6" s="74"/>
      <c r="AX6" s="60"/>
      <c r="AY6" s="74"/>
      <c r="AZ6" s="60"/>
      <c r="BA6" s="74"/>
      <c r="BB6" s="60"/>
      <c r="BC6" s="74"/>
      <c r="BD6" s="60"/>
      <c r="BE6" s="74"/>
      <c r="BF6" s="60"/>
      <c r="BG6" s="74"/>
      <c r="BH6" s="60"/>
      <c r="BI6" s="74"/>
      <c r="BJ6" s="60"/>
      <c r="BK6" s="74"/>
      <c r="BL6" s="60"/>
      <c r="BM6" s="74"/>
      <c r="BN6" s="60"/>
      <c r="BO6" s="74"/>
      <c r="BP6" s="60"/>
      <c r="BQ6" s="74"/>
      <c r="BR6" s="60"/>
      <c r="BS6" s="74"/>
      <c r="BT6" s="60"/>
      <c r="BU6" s="74"/>
      <c r="BV6" s="60"/>
      <c r="BW6" s="74"/>
      <c r="BX6" s="60"/>
      <c r="BY6" s="74"/>
      <c r="BZ6" s="60"/>
      <c r="CA6" s="74"/>
      <c r="CB6" s="60"/>
      <c r="CC6" s="74"/>
      <c r="CD6" s="60"/>
      <c r="CE6" s="74"/>
      <c r="CF6" s="60"/>
      <c r="CG6" s="74"/>
      <c r="CH6" s="60"/>
      <c r="CI6" s="74"/>
      <c r="CJ6" s="60"/>
      <c r="CK6" s="74"/>
      <c r="CL6" s="60"/>
      <c r="CM6" s="74"/>
      <c r="CN6" s="60"/>
      <c r="CO6" s="74"/>
      <c r="CP6" s="60"/>
      <c r="CQ6" s="60"/>
      <c r="CR6" s="60"/>
    </row>
    <row r="7" spans="1:102" s="10" customFormat="1" ht="13" customHeight="1" x14ac:dyDescent="0.15">
      <c r="A7" s="60" t="s">
        <v>6323</v>
      </c>
      <c r="B7" s="59" t="s">
        <v>6271</v>
      </c>
      <c r="C7" s="74" t="s">
        <v>6596</v>
      </c>
      <c r="D7" s="11" t="s">
        <v>6190</v>
      </c>
      <c r="E7" s="11" t="s">
        <v>7467</v>
      </c>
      <c r="F7" s="11" t="s">
        <v>7067</v>
      </c>
      <c r="G7" s="72" t="s">
        <v>6243</v>
      </c>
      <c r="H7" s="58" t="s">
        <v>6434</v>
      </c>
      <c r="I7" s="59" t="s">
        <v>8132</v>
      </c>
      <c r="J7" s="58" t="s">
        <v>6341</v>
      </c>
      <c r="K7" s="127" t="s">
        <v>4960</v>
      </c>
      <c r="L7" s="58"/>
      <c r="M7" s="59" t="s">
        <v>6244</v>
      </c>
      <c r="N7" s="58" t="s">
        <v>6337</v>
      </c>
      <c r="O7" s="59" t="s">
        <v>6086</v>
      </c>
      <c r="P7" s="58" t="s">
        <v>6087</v>
      </c>
      <c r="Q7" s="59" t="s">
        <v>6453</v>
      </c>
      <c r="R7" s="58" t="s">
        <v>6088</v>
      </c>
      <c r="S7" s="59" t="s">
        <v>6454</v>
      </c>
      <c r="T7" s="58" t="s">
        <v>6089</v>
      </c>
      <c r="U7" s="59" t="s">
        <v>6090</v>
      </c>
      <c r="V7" s="58" t="s">
        <v>6482</v>
      </c>
      <c r="W7" s="59" t="s">
        <v>6335</v>
      </c>
      <c r="X7" s="58" t="s">
        <v>6037</v>
      </c>
      <c r="Y7" s="59" t="s">
        <v>6336</v>
      </c>
      <c r="Z7" s="58" t="s">
        <v>6260</v>
      </c>
      <c r="AA7" s="59" t="s">
        <v>6266</v>
      </c>
      <c r="AB7" s="58" t="s">
        <v>6457</v>
      </c>
      <c r="AC7" s="59" t="s">
        <v>6333</v>
      </c>
      <c r="AD7" s="58" t="s">
        <v>6377</v>
      </c>
      <c r="AE7" s="59" t="s">
        <v>6280</v>
      </c>
      <c r="AF7" s="58" t="s">
        <v>5995</v>
      </c>
      <c r="AG7" s="59" t="s">
        <v>6566</v>
      </c>
      <c r="AH7" s="58" t="s">
        <v>6254</v>
      </c>
      <c r="AI7" s="59" t="s">
        <v>6567</v>
      </c>
      <c r="AJ7" s="58" t="s">
        <v>6255</v>
      </c>
      <c r="AK7" s="59" t="s">
        <v>6637</v>
      </c>
      <c r="AL7" s="58" t="s">
        <v>6256</v>
      </c>
      <c r="AM7" s="59" t="s">
        <v>6739</v>
      </c>
      <c r="AN7" s="58" t="s">
        <v>6392</v>
      </c>
      <c r="AO7" s="59" t="s">
        <v>6740</v>
      </c>
      <c r="AP7" s="58" t="s">
        <v>6393</v>
      </c>
      <c r="AQ7" s="59" t="s">
        <v>6677</v>
      </c>
      <c r="AR7" s="58" t="s">
        <v>6394</v>
      </c>
      <c r="AS7" s="59" t="s">
        <v>6191</v>
      </c>
      <c r="AT7" s="58" t="s">
        <v>5903</v>
      </c>
      <c r="AU7" s="59" t="s">
        <v>6192</v>
      </c>
      <c r="AV7" s="58" t="s">
        <v>6300</v>
      </c>
      <c r="AW7" s="59" t="s">
        <v>6138</v>
      </c>
      <c r="AX7" s="58" t="s">
        <v>6301</v>
      </c>
      <c r="AY7" s="59" t="s">
        <v>6151</v>
      </c>
      <c r="AZ7" s="58" t="s">
        <v>5905</v>
      </c>
      <c r="BA7" s="59" t="s">
        <v>6113</v>
      </c>
      <c r="BB7" s="58" t="s">
        <v>5906</v>
      </c>
      <c r="BC7" s="59" t="s">
        <v>5860</v>
      </c>
      <c r="BD7" s="58" t="s">
        <v>6238</v>
      </c>
      <c r="BE7" s="59" t="s">
        <v>5861</v>
      </c>
      <c r="BF7" s="58" t="s">
        <v>6196</v>
      </c>
      <c r="BG7" s="59" t="s">
        <v>6435</v>
      </c>
      <c r="BH7" s="58" t="s">
        <v>6584</v>
      </c>
      <c r="BI7" s="59" t="s">
        <v>6080</v>
      </c>
      <c r="BJ7" s="58" t="s">
        <v>6078</v>
      </c>
      <c r="BK7" s="59" t="s">
        <v>5996</v>
      </c>
      <c r="BL7" s="58" t="s">
        <v>6592</v>
      </c>
      <c r="BM7" s="59" t="s">
        <v>6330</v>
      </c>
      <c r="BN7" s="58" t="s">
        <v>6593</v>
      </c>
      <c r="BO7" s="59" t="s">
        <v>6331</v>
      </c>
      <c r="BP7" s="58" t="s">
        <v>6303</v>
      </c>
      <c r="BQ7" s="59" t="s">
        <v>6332</v>
      </c>
      <c r="BR7" s="58" t="s">
        <v>6304</v>
      </c>
      <c r="BS7" s="59" t="s">
        <v>6049</v>
      </c>
      <c r="BT7" s="58" t="s">
        <v>6050</v>
      </c>
      <c r="BU7" s="59" t="s">
        <v>6461</v>
      </c>
      <c r="BV7" s="58" t="s">
        <v>6044</v>
      </c>
      <c r="BW7" s="59" t="s">
        <v>6071</v>
      </c>
      <c r="BX7" s="58" t="s">
        <v>6045</v>
      </c>
      <c r="BY7" s="59" t="s">
        <v>6641</v>
      </c>
      <c r="BZ7" s="58" t="s">
        <v>6036</v>
      </c>
      <c r="CA7" s="59" t="s">
        <v>6727</v>
      </c>
      <c r="CB7" s="58" t="s">
        <v>6267</v>
      </c>
      <c r="CC7" s="59" t="s">
        <v>6182</v>
      </c>
      <c r="CD7" s="58" t="s">
        <v>6730</v>
      </c>
      <c r="CE7" s="59" t="s">
        <v>6210</v>
      </c>
      <c r="CF7" s="58" t="s">
        <v>6159</v>
      </c>
      <c r="CG7" s="59" t="s">
        <v>6459</v>
      </c>
      <c r="CH7" s="58" t="s">
        <v>6305</v>
      </c>
      <c r="CI7" s="59" t="s">
        <v>6228</v>
      </c>
      <c r="CJ7" s="58" t="s">
        <v>6312</v>
      </c>
      <c r="CK7" s="59" t="s">
        <v>6419</v>
      </c>
      <c r="CL7" s="58" t="s">
        <v>6420</v>
      </c>
      <c r="CM7" s="10" t="s">
        <v>7402</v>
      </c>
      <c r="CN7" s="58" t="s">
        <v>6420</v>
      </c>
    </row>
    <row r="8" spans="1:102" s="10" customFormat="1" ht="13" customHeight="1" x14ac:dyDescent="0.15">
      <c r="B8" s="41"/>
      <c r="C8" s="41"/>
      <c r="D8" s="41"/>
      <c r="E8" s="73"/>
      <c r="F8" s="73"/>
      <c r="J8" s="41"/>
      <c r="K8" s="41"/>
      <c r="L8" s="69" t="s">
        <v>5942</v>
      </c>
      <c r="M8" s="143">
        <v>126</v>
      </c>
      <c r="N8" s="61" t="s">
        <v>6141</v>
      </c>
      <c r="O8" s="143">
        <v>50</v>
      </c>
      <c r="P8" s="61" t="s">
        <v>6671</v>
      </c>
      <c r="Q8" s="143">
        <v>37</v>
      </c>
      <c r="R8" s="61" t="s">
        <v>6118</v>
      </c>
      <c r="S8" s="143">
        <v>43</v>
      </c>
      <c r="T8" s="61" t="s">
        <v>6118</v>
      </c>
      <c r="U8" s="143">
        <v>41</v>
      </c>
      <c r="V8" s="61" t="s">
        <v>6416</v>
      </c>
      <c r="W8" s="143">
        <v>20</v>
      </c>
      <c r="X8" s="62" t="s">
        <v>6607</v>
      </c>
      <c r="Y8" s="143">
        <v>2800</v>
      </c>
      <c r="Z8" s="61" t="s">
        <v>6709</v>
      </c>
      <c r="AA8" s="143">
        <v>1600</v>
      </c>
      <c r="AB8" s="61" t="s">
        <v>6594</v>
      </c>
      <c r="AC8" s="143">
        <v>1350</v>
      </c>
      <c r="AD8" s="61" t="s">
        <v>6709</v>
      </c>
      <c r="AE8" s="143">
        <v>1000</v>
      </c>
      <c r="AF8" s="61" t="s">
        <v>6463</v>
      </c>
      <c r="AG8" s="143">
        <v>750</v>
      </c>
      <c r="AH8" s="62" t="s">
        <v>6463</v>
      </c>
      <c r="AI8" s="143">
        <v>520</v>
      </c>
      <c r="AJ8" s="61" t="s">
        <v>6709</v>
      </c>
      <c r="AK8" s="143">
        <v>380</v>
      </c>
      <c r="AL8" s="61" t="s">
        <v>6118</v>
      </c>
      <c r="AM8" s="143">
        <v>220</v>
      </c>
      <c r="AN8" s="61" t="s">
        <v>6463</v>
      </c>
      <c r="AO8" s="143">
        <v>260</v>
      </c>
      <c r="AP8" s="61" t="s">
        <v>6463</v>
      </c>
      <c r="AQ8" s="143">
        <v>220</v>
      </c>
      <c r="AR8" s="61" t="s">
        <v>6463</v>
      </c>
      <c r="AS8" s="143">
        <v>180</v>
      </c>
      <c r="AT8" s="61" t="s">
        <v>6463</v>
      </c>
      <c r="AU8" s="143">
        <v>163</v>
      </c>
      <c r="AV8" s="61" t="s">
        <v>6692</v>
      </c>
      <c r="AW8" s="143">
        <v>170</v>
      </c>
      <c r="AX8" s="61" t="s">
        <v>6258</v>
      </c>
      <c r="AY8" s="143">
        <v>162</v>
      </c>
      <c r="AZ8" s="61" t="s">
        <v>6463</v>
      </c>
      <c r="BA8" s="143">
        <v>125</v>
      </c>
      <c r="BB8" s="61" t="s">
        <v>6709</v>
      </c>
      <c r="BC8" s="143">
        <v>108</v>
      </c>
      <c r="BD8" s="61" t="s">
        <v>6463</v>
      </c>
      <c r="BE8" s="143">
        <v>58</v>
      </c>
      <c r="BF8" s="63" t="s">
        <v>6463</v>
      </c>
      <c r="BG8" s="143">
        <v>70</v>
      </c>
      <c r="BH8" s="61" t="s">
        <v>6463</v>
      </c>
      <c r="BI8" s="143">
        <v>55</v>
      </c>
      <c r="BJ8" s="61" t="s">
        <v>6259</v>
      </c>
      <c r="BK8" s="143">
        <v>45</v>
      </c>
      <c r="BL8" s="61" t="s">
        <v>6713</v>
      </c>
      <c r="BM8" s="143">
        <v>44</v>
      </c>
      <c r="BN8" s="61" t="s">
        <v>6709</v>
      </c>
      <c r="BO8" s="143">
        <v>40</v>
      </c>
      <c r="BP8" s="61" t="s">
        <v>6709</v>
      </c>
      <c r="BQ8" s="143">
        <v>35</v>
      </c>
      <c r="BR8" s="61" t="s">
        <v>6709</v>
      </c>
      <c r="BS8" s="143">
        <v>32</v>
      </c>
      <c r="BT8" s="61" t="s">
        <v>6463</v>
      </c>
      <c r="BU8" s="143">
        <v>18</v>
      </c>
      <c r="BV8" s="61" t="s">
        <v>6709</v>
      </c>
      <c r="BW8" s="143">
        <v>13</v>
      </c>
      <c r="BX8" s="63" t="s">
        <v>6670</v>
      </c>
      <c r="BY8" s="143">
        <v>15</v>
      </c>
      <c r="BZ8" s="63" t="s">
        <v>6468</v>
      </c>
      <c r="CA8" s="143">
        <v>13</v>
      </c>
      <c r="CB8" s="61" t="s">
        <v>6709</v>
      </c>
      <c r="CC8" s="143">
        <v>13</v>
      </c>
      <c r="CD8" s="61" t="s">
        <v>6709</v>
      </c>
      <c r="CE8" s="143">
        <v>11</v>
      </c>
      <c r="CF8" s="61" t="s">
        <v>6709</v>
      </c>
      <c r="CG8" s="143">
        <v>9.1999999999999993</v>
      </c>
      <c r="CH8" s="61" t="s">
        <v>6350</v>
      </c>
      <c r="CI8" s="143">
        <v>5.0999999999999996</v>
      </c>
      <c r="CJ8" s="63" t="s">
        <v>6463</v>
      </c>
      <c r="CK8" s="73"/>
      <c r="CL8" s="41"/>
      <c r="CM8" s="64"/>
      <c r="CN8" s="41"/>
      <c r="CO8" s="64"/>
      <c r="CP8" s="41"/>
      <c r="CQ8" s="64"/>
      <c r="CR8" s="41"/>
      <c r="CS8" s="41"/>
      <c r="CT8" s="41"/>
      <c r="CU8" s="41"/>
      <c r="CV8" s="41"/>
      <c r="CW8" s="41"/>
      <c r="CX8" s="41"/>
    </row>
    <row r="9" spans="1:102" s="74" customFormat="1" ht="13" customHeight="1" x14ac:dyDescent="0.15">
      <c r="A9" s="60"/>
    </row>
    <row r="10" spans="1:102" s="6" customFormat="1" ht="13" customHeight="1" x14ac:dyDescent="0.15">
      <c r="A10" s="1" t="s">
        <v>6155</v>
      </c>
      <c r="B10" s="47" t="s">
        <v>6031</v>
      </c>
      <c r="C10" s="47" t="s">
        <v>10612</v>
      </c>
      <c r="D10" s="71">
        <v>390</v>
      </c>
      <c r="E10" s="75">
        <v>-2.6787000000000001</v>
      </c>
      <c r="F10" s="75">
        <v>37.297930000000001</v>
      </c>
      <c r="G10" s="71">
        <v>2007</v>
      </c>
      <c r="H10" s="1" t="s">
        <v>6398</v>
      </c>
      <c r="I10" s="74">
        <v>300</v>
      </c>
      <c r="J10" s="60" t="s">
        <v>7822</v>
      </c>
      <c r="K10" s="44">
        <v>1304</v>
      </c>
      <c r="L10" s="7" t="s">
        <v>7911</v>
      </c>
      <c r="M10" s="74">
        <v>35</v>
      </c>
      <c r="N10" s="60" t="s">
        <v>8311</v>
      </c>
      <c r="O10" s="20">
        <v>390</v>
      </c>
      <c r="P10" s="60" t="s">
        <v>8242</v>
      </c>
      <c r="Q10" s="20"/>
      <c r="R10" s="60"/>
      <c r="S10" s="20">
        <v>17</v>
      </c>
      <c r="T10" s="60" t="s">
        <v>5769</v>
      </c>
      <c r="U10" s="20"/>
      <c r="V10" s="60"/>
      <c r="W10" s="20"/>
      <c r="X10" s="60"/>
      <c r="Y10" s="74">
        <v>967</v>
      </c>
      <c r="Z10" s="60" t="s">
        <v>8145</v>
      </c>
      <c r="AA10" s="74"/>
      <c r="AB10" s="60"/>
      <c r="AC10" s="74">
        <v>10</v>
      </c>
      <c r="AD10" s="60" t="s">
        <v>6487</v>
      </c>
      <c r="AE10" s="74"/>
      <c r="AF10" s="60"/>
      <c r="AG10" s="74">
        <v>52</v>
      </c>
      <c r="AH10" s="60" t="s">
        <v>6801</v>
      </c>
      <c r="AI10" s="74">
        <v>560</v>
      </c>
      <c r="AJ10" s="60" t="s">
        <v>8031</v>
      </c>
      <c r="AK10" s="74">
        <v>137.19999999999999</v>
      </c>
      <c r="AL10" s="60" t="s">
        <v>8259</v>
      </c>
      <c r="AM10" s="74">
        <v>4059.9</v>
      </c>
      <c r="AN10" s="60" t="s">
        <v>8146</v>
      </c>
      <c r="AO10" s="74"/>
      <c r="AP10" s="60"/>
      <c r="AQ10" s="74"/>
      <c r="AR10" s="60"/>
      <c r="AS10" s="74">
        <v>35.1</v>
      </c>
      <c r="AT10" s="60" t="s">
        <v>8097</v>
      </c>
      <c r="AU10" s="74">
        <v>8307</v>
      </c>
      <c r="AV10" s="60" t="s">
        <v>8040</v>
      </c>
      <c r="AW10" s="74">
        <v>220</v>
      </c>
      <c r="AX10" s="60" t="s">
        <v>7997</v>
      </c>
      <c r="AY10" s="74">
        <v>84</v>
      </c>
      <c r="AZ10" s="60" t="s">
        <v>7997</v>
      </c>
      <c r="BA10" s="74">
        <v>102</v>
      </c>
      <c r="BB10" s="60" t="s">
        <v>7997</v>
      </c>
      <c r="BC10" s="74"/>
      <c r="BD10" s="60"/>
      <c r="BE10" s="74"/>
      <c r="BF10" s="60"/>
      <c r="BG10" s="74"/>
      <c r="BH10" s="60"/>
      <c r="BI10" s="74">
        <v>42.9</v>
      </c>
      <c r="BJ10" s="60" t="s">
        <v>8081</v>
      </c>
      <c r="BK10" s="74">
        <v>2054</v>
      </c>
      <c r="BL10" s="60" t="s">
        <v>7997</v>
      </c>
      <c r="BM10" s="74">
        <v>85.8</v>
      </c>
      <c r="BN10" s="60" t="s">
        <v>8269</v>
      </c>
      <c r="BO10" s="74">
        <v>51</v>
      </c>
      <c r="BP10" s="60" t="s">
        <v>8275</v>
      </c>
      <c r="BQ10" s="74"/>
      <c r="BR10" s="60"/>
      <c r="BS10" s="74"/>
      <c r="BT10" s="60"/>
      <c r="BU10" s="74">
        <v>396</v>
      </c>
      <c r="BV10" s="60" t="s">
        <v>7997</v>
      </c>
      <c r="BW10" s="74"/>
      <c r="BX10" s="60"/>
      <c r="BY10" s="74">
        <v>60</v>
      </c>
      <c r="BZ10" s="60" t="s">
        <v>8067</v>
      </c>
      <c r="CA10" s="74"/>
      <c r="CB10" s="60"/>
      <c r="CC10" s="74"/>
      <c r="CD10" s="60"/>
      <c r="CE10" s="74"/>
      <c r="CF10" s="60"/>
      <c r="CG10" s="74"/>
      <c r="CH10" s="60"/>
      <c r="CI10" s="74">
        <v>188</v>
      </c>
      <c r="CJ10" s="60" t="s">
        <v>8415</v>
      </c>
      <c r="CK10" s="74">
        <v>112</v>
      </c>
      <c r="CL10" s="60" t="s">
        <v>8416</v>
      </c>
      <c r="CM10" s="4">
        <v>40</v>
      </c>
      <c r="CN10" s="60" t="s">
        <v>8416</v>
      </c>
    </row>
    <row r="11" spans="1:102" s="6" customFormat="1" ht="13" customHeight="1" x14ac:dyDescent="0.15">
      <c r="A11" s="1" t="s">
        <v>7962</v>
      </c>
      <c r="B11" s="47" t="s">
        <v>7766</v>
      </c>
      <c r="C11" s="47" t="s">
        <v>10770</v>
      </c>
      <c r="D11" s="71">
        <v>74000</v>
      </c>
      <c r="E11" s="75">
        <v>-19.01763</v>
      </c>
      <c r="F11" s="75">
        <v>15.782</v>
      </c>
      <c r="G11" s="71">
        <v>1926</v>
      </c>
      <c r="H11" s="1"/>
      <c r="I11" s="74">
        <v>351</v>
      </c>
      <c r="J11" s="60" t="s">
        <v>6314</v>
      </c>
      <c r="K11" s="44">
        <v>390</v>
      </c>
      <c r="L11" s="7" t="s">
        <v>7911</v>
      </c>
      <c r="M11" s="74">
        <v>210</v>
      </c>
      <c r="N11" s="60" t="s">
        <v>8174</v>
      </c>
      <c r="O11" s="20">
        <v>2200</v>
      </c>
      <c r="P11" s="60" t="s">
        <v>6103</v>
      </c>
      <c r="Q11" s="20">
        <v>1000</v>
      </c>
      <c r="R11" s="60" t="s">
        <v>6103</v>
      </c>
      <c r="S11" s="20">
        <v>980</v>
      </c>
      <c r="T11" s="60" t="s">
        <v>6103</v>
      </c>
      <c r="U11" s="20">
        <v>2100</v>
      </c>
      <c r="V11" s="60" t="s">
        <v>6103</v>
      </c>
      <c r="W11" s="20">
        <v>2200</v>
      </c>
      <c r="X11" s="60" t="s">
        <v>6103</v>
      </c>
      <c r="Y11" s="74">
        <v>45</v>
      </c>
      <c r="Z11" s="60" t="s">
        <v>6103</v>
      </c>
      <c r="AA11" s="74"/>
      <c r="AB11" s="60"/>
      <c r="AC11" s="74">
        <v>2</v>
      </c>
      <c r="AD11" s="60" t="s">
        <v>6103</v>
      </c>
      <c r="AE11" s="74">
        <v>2</v>
      </c>
      <c r="AF11" s="60" t="s">
        <v>6103</v>
      </c>
      <c r="AG11" s="74">
        <v>105</v>
      </c>
      <c r="AH11" s="60" t="s">
        <v>6103</v>
      </c>
      <c r="AI11" s="74">
        <v>5</v>
      </c>
      <c r="AJ11" s="60" t="s">
        <v>6103</v>
      </c>
      <c r="AK11" s="74">
        <v>1100</v>
      </c>
      <c r="AL11" s="60" t="s">
        <v>6103</v>
      </c>
      <c r="AM11" s="74">
        <v>21200</v>
      </c>
      <c r="AN11" s="60" t="s">
        <v>6103</v>
      </c>
      <c r="AO11" s="74">
        <v>250</v>
      </c>
      <c r="AP11" s="60" t="s">
        <v>6103</v>
      </c>
      <c r="AQ11" s="74"/>
      <c r="AR11" s="60"/>
      <c r="AS11" s="74"/>
      <c r="AT11" s="60"/>
      <c r="AU11" s="74">
        <v>17500</v>
      </c>
      <c r="AV11" s="60" t="s">
        <v>6103</v>
      </c>
      <c r="AW11" s="74">
        <v>7350</v>
      </c>
      <c r="AX11" s="60" t="s">
        <v>6103</v>
      </c>
      <c r="AY11" s="74">
        <v>7200</v>
      </c>
      <c r="AZ11" s="60" t="s">
        <v>6103</v>
      </c>
      <c r="BA11" s="74">
        <v>2100</v>
      </c>
      <c r="BB11" s="60" t="s">
        <v>6103</v>
      </c>
      <c r="BC11" s="74"/>
      <c r="BD11" s="60"/>
      <c r="BE11" s="74"/>
      <c r="BF11" s="60"/>
      <c r="BG11" s="74">
        <v>200</v>
      </c>
      <c r="BH11" s="60" t="s">
        <v>6103</v>
      </c>
      <c r="BI11" s="74">
        <v>550</v>
      </c>
      <c r="BJ11" s="60" t="s">
        <v>6103</v>
      </c>
      <c r="BK11" s="74"/>
      <c r="BL11" s="60"/>
      <c r="BM11" s="74">
        <v>400</v>
      </c>
      <c r="BN11" s="60" t="s">
        <v>6103</v>
      </c>
      <c r="BO11" s="74">
        <v>5</v>
      </c>
      <c r="BP11" s="60" t="s">
        <v>6103</v>
      </c>
      <c r="BQ11" s="74"/>
      <c r="BR11" s="60"/>
      <c r="BS11" s="74">
        <v>21000</v>
      </c>
      <c r="BT11" s="60" t="s">
        <v>6103</v>
      </c>
      <c r="BU11" s="74"/>
      <c r="BV11" s="60"/>
      <c r="BW11" s="74">
        <v>10000</v>
      </c>
      <c r="BX11" s="60" t="s">
        <v>6103</v>
      </c>
      <c r="BY11" s="74"/>
      <c r="BZ11" s="60"/>
      <c r="CA11" s="74">
        <v>75</v>
      </c>
      <c r="CB11" s="60" t="s">
        <v>6103</v>
      </c>
      <c r="CC11" s="74">
        <v>180</v>
      </c>
      <c r="CD11" s="60" t="s">
        <v>6103</v>
      </c>
      <c r="CE11" s="74">
        <v>16000</v>
      </c>
      <c r="CF11" s="60" t="s">
        <v>6103</v>
      </c>
      <c r="CG11" s="74"/>
      <c r="CH11" s="60"/>
      <c r="CI11" s="74">
        <v>165</v>
      </c>
      <c r="CJ11" s="60" t="s">
        <v>6103</v>
      </c>
      <c r="CK11" s="74"/>
      <c r="CL11" s="60"/>
      <c r="CN11" s="60" t="s">
        <v>6103</v>
      </c>
    </row>
    <row r="12" spans="1:102" s="6" customFormat="1" ht="13" customHeight="1" x14ac:dyDescent="0.15">
      <c r="A12" s="1" t="s">
        <v>7969</v>
      </c>
      <c r="B12" s="47" t="s">
        <v>7766</v>
      </c>
      <c r="C12" s="47" t="s">
        <v>10771</v>
      </c>
      <c r="D12" s="71">
        <v>16280</v>
      </c>
      <c r="E12" s="75">
        <v>-19.01763</v>
      </c>
      <c r="F12" s="75">
        <v>15.782</v>
      </c>
      <c r="G12" s="71">
        <v>1998</v>
      </c>
      <c r="H12" s="1"/>
      <c r="I12" s="74">
        <v>351</v>
      </c>
      <c r="J12" s="60" t="s">
        <v>8329</v>
      </c>
      <c r="K12" s="44">
        <v>390</v>
      </c>
      <c r="L12" s="7" t="s">
        <v>7911</v>
      </c>
      <c r="M12" s="74">
        <v>200</v>
      </c>
      <c r="N12" s="60" t="s">
        <v>8060</v>
      </c>
      <c r="O12" s="20">
        <v>814</v>
      </c>
      <c r="P12" s="60" t="s">
        <v>6067</v>
      </c>
      <c r="Q12" s="20">
        <v>210</v>
      </c>
      <c r="R12" s="60" t="s">
        <v>8172</v>
      </c>
      <c r="S12" s="20">
        <v>45</v>
      </c>
      <c r="T12" s="60" t="s">
        <v>6618</v>
      </c>
      <c r="U12" s="20"/>
      <c r="V12" s="60"/>
      <c r="W12" s="74"/>
      <c r="X12" s="60"/>
      <c r="Y12" s="74">
        <v>2206</v>
      </c>
      <c r="Z12" s="60" t="s">
        <v>8236</v>
      </c>
      <c r="AA12" s="74"/>
      <c r="AB12" s="60"/>
      <c r="AC12" s="74"/>
      <c r="AD12" s="60"/>
      <c r="AE12" s="74">
        <v>189</v>
      </c>
      <c r="AF12" s="60" t="s">
        <v>7993</v>
      </c>
      <c r="AG12" s="74">
        <v>449</v>
      </c>
      <c r="AH12" s="60" t="s">
        <v>6281</v>
      </c>
      <c r="AI12" s="74"/>
      <c r="AJ12" s="60"/>
      <c r="AK12" s="74">
        <v>493</v>
      </c>
      <c r="AL12" s="60" t="s">
        <v>6281</v>
      </c>
      <c r="AM12" s="74">
        <v>9388</v>
      </c>
      <c r="AN12" s="60" t="s">
        <v>8082</v>
      </c>
      <c r="AO12" s="74">
        <v>29</v>
      </c>
      <c r="AP12" s="60" t="s">
        <v>6281</v>
      </c>
      <c r="AQ12" s="74"/>
      <c r="AR12" s="60"/>
      <c r="AS12" s="74"/>
      <c r="AT12" s="60"/>
      <c r="AU12" s="74">
        <v>3478</v>
      </c>
      <c r="AV12" s="60" t="s">
        <v>6281</v>
      </c>
      <c r="AW12" s="74">
        <v>701</v>
      </c>
      <c r="AX12" s="60" t="s">
        <v>6281</v>
      </c>
      <c r="AY12" s="74">
        <v>3629</v>
      </c>
      <c r="AZ12" s="60" t="s">
        <v>6281</v>
      </c>
      <c r="BA12" s="74">
        <v>860</v>
      </c>
      <c r="BB12" s="60" t="s">
        <v>8029</v>
      </c>
      <c r="BC12" s="74"/>
      <c r="BD12" s="60"/>
      <c r="BE12" s="74"/>
      <c r="BF12" s="60"/>
      <c r="BG12" s="74"/>
      <c r="BH12" s="60"/>
      <c r="BI12" s="74">
        <v>70</v>
      </c>
      <c r="BJ12" s="60" t="s">
        <v>6281</v>
      </c>
      <c r="BK12" s="74"/>
      <c r="BL12" s="60"/>
      <c r="BM12" s="74">
        <v>82</v>
      </c>
      <c r="BN12" s="60" t="s">
        <v>8032</v>
      </c>
      <c r="BO12" s="74"/>
      <c r="BP12" s="60"/>
      <c r="BQ12" s="74"/>
      <c r="BR12" s="60"/>
      <c r="BS12" s="74">
        <v>7569</v>
      </c>
      <c r="BT12" s="60" t="s">
        <v>8198</v>
      </c>
      <c r="BU12" s="74"/>
      <c r="BV12" s="60"/>
      <c r="BW12" s="74"/>
      <c r="BX12" s="60"/>
      <c r="BY12" s="74"/>
      <c r="BZ12" s="60"/>
      <c r="CA12" s="74"/>
      <c r="CB12" s="60"/>
      <c r="CC12" s="74"/>
      <c r="CD12" s="60"/>
      <c r="CE12" s="74">
        <v>101</v>
      </c>
      <c r="CF12" s="60" t="s">
        <v>6281</v>
      </c>
      <c r="CG12" s="74"/>
      <c r="CH12" s="60"/>
      <c r="CI12" s="74"/>
      <c r="CJ12" s="60"/>
      <c r="CK12" s="74"/>
      <c r="CL12" s="60"/>
      <c r="CN12" s="60"/>
    </row>
    <row r="13" spans="1:102" s="6" customFormat="1" ht="13" customHeight="1" x14ac:dyDescent="0.15">
      <c r="A13" s="65" t="s">
        <v>7972</v>
      </c>
      <c r="B13" s="74" t="s">
        <v>7980</v>
      </c>
      <c r="C13" s="74" t="s">
        <v>10695</v>
      </c>
      <c r="D13" s="71">
        <v>5053</v>
      </c>
      <c r="E13" s="75">
        <v>-21.91395</v>
      </c>
      <c r="F13" s="75">
        <v>31.995270000000001</v>
      </c>
      <c r="G13" s="71">
        <v>2009</v>
      </c>
      <c r="H13" s="60" t="s">
        <v>8245</v>
      </c>
      <c r="I13" s="74">
        <v>618</v>
      </c>
      <c r="J13" s="60" t="s">
        <v>6432</v>
      </c>
      <c r="K13" s="44">
        <v>487</v>
      </c>
      <c r="L13" s="7" t="s">
        <v>7911</v>
      </c>
      <c r="M13" s="74">
        <v>130</v>
      </c>
      <c r="N13" s="60" t="s">
        <v>5738</v>
      </c>
      <c r="O13" s="74">
        <v>700</v>
      </c>
      <c r="P13" s="60" t="s">
        <v>8208</v>
      </c>
      <c r="Q13" s="74"/>
      <c r="R13" s="60" t="s">
        <v>3555</v>
      </c>
      <c r="S13" s="74"/>
      <c r="T13" s="60"/>
      <c r="U13" s="74"/>
      <c r="V13" s="60"/>
      <c r="W13" s="74"/>
      <c r="X13" s="60"/>
      <c r="Y13" s="74">
        <v>9123</v>
      </c>
      <c r="Z13" s="60" t="s">
        <v>5805</v>
      </c>
      <c r="AA13" s="74"/>
      <c r="AB13" s="60"/>
      <c r="AC13" s="74">
        <v>277</v>
      </c>
      <c r="AD13" s="60" t="s">
        <v>5805</v>
      </c>
      <c r="AE13" s="74"/>
      <c r="AF13" s="60"/>
      <c r="AG13" s="74">
        <v>251</v>
      </c>
      <c r="AH13" s="60" t="s">
        <v>5805</v>
      </c>
      <c r="AI13" s="74">
        <v>2274</v>
      </c>
      <c r="AJ13" s="60" t="s">
        <v>5805</v>
      </c>
      <c r="AK13" s="74">
        <v>317</v>
      </c>
      <c r="AL13" s="60" t="s">
        <v>5805</v>
      </c>
      <c r="AM13" s="74">
        <v>1385</v>
      </c>
      <c r="AN13" s="60" t="s">
        <v>5805</v>
      </c>
      <c r="AO13" s="74"/>
      <c r="AP13" s="60"/>
      <c r="AQ13" s="74"/>
      <c r="AR13" s="60"/>
      <c r="AS13" s="74">
        <v>360</v>
      </c>
      <c r="AT13" s="60" t="s">
        <v>5805</v>
      </c>
      <c r="AU13" s="74">
        <v>364</v>
      </c>
      <c r="AV13" s="60" t="s">
        <v>5805</v>
      </c>
      <c r="AW13" s="74">
        <v>2285</v>
      </c>
      <c r="AX13" s="60" t="s">
        <v>5805</v>
      </c>
      <c r="AY13" s="74"/>
      <c r="AZ13" s="60"/>
      <c r="BA13" s="74"/>
      <c r="BB13" s="60"/>
      <c r="BC13" s="74"/>
      <c r="BD13" s="60"/>
      <c r="BE13" s="74">
        <v>370</v>
      </c>
      <c r="BF13" s="60" t="s">
        <v>5805</v>
      </c>
      <c r="BG13" s="74"/>
      <c r="BH13" s="60"/>
      <c r="BI13" s="74">
        <v>267</v>
      </c>
      <c r="BJ13" s="60" t="s">
        <v>5805</v>
      </c>
      <c r="BK13" s="74"/>
      <c r="BL13" s="60"/>
      <c r="BM13" s="74">
        <v>6005</v>
      </c>
      <c r="BN13" s="60" t="s">
        <v>5805</v>
      </c>
      <c r="BO13" s="74"/>
      <c r="BP13" s="60"/>
      <c r="BQ13" s="74"/>
      <c r="BR13" s="60"/>
      <c r="BS13" s="74"/>
      <c r="BT13" s="60"/>
      <c r="BU13" s="74"/>
      <c r="BV13" s="60"/>
      <c r="BW13" s="74">
        <v>159</v>
      </c>
      <c r="BX13" s="60" t="s">
        <v>5805</v>
      </c>
      <c r="BY13" s="74"/>
      <c r="BZ13" s="60"/>
      <c r="CA13" s="74"/>
      <c r="CB13" s="60"/>
      <c r="CC13" s="74"/>
      <c r="CD13" s="60"/>
      <c r="CE13" s="74">
        <v>97</v>
      </c>
      <c r="CF13" s="60" t="s">
        <v>5805</v>
      </c>
      <c r="CG13" s="74">
        <v>24</v>
      </c>
      <c r="CH13" s="60" t="s">
        <v>5805</v>
      </c>
      <c r="CI13" s="74"/>
      <c r="CJ13" s="60"/>
      <c r="CK13" s="74">
        <v>46</v>
      </c>
      <c r="CL13" s="60" t="s">
        <v>6030</v>
      </c>
      <c r="CM13" s="6">
        <v>70</v>
      </c>
      <c r="CN13" s="60" t="s">
        <v>6030</v>
      </c>
    </row>
    <row r="14" spans="1:102" s="6" customFormat="1" ht="13" customHeight="1" x14ac:dyDescent="0.15">
      <c r="A14" s="1"/>
      <c r="B14" s="47" t="s">
        <v>7932</v>
      </c>
      <c r="C14" s="47" t="s">
        <v>10691</v>
      </c>
      <c r="D14" s="71">
        <v>960</v>
      </c>
      <c r="E14" s="75">
        <v>-28.275500000000001</v>
      </c>
      <c r="F14" s="75">
        <v>31.92024</v>
      </c>
      <c r="G14" s="71">
        <v>1982</v>
      </c>
      <c r="H14" s="1"/>
      <c r="I14" s="74">
        <v>828</v>
      </c>
      <c r="J14" s="60" t="s">
        <v>6096</v>
      </c>
      <c r="K14" s="44">
        <v>720</v>
      </c>
      <c r="L14" s="7" t="s">
        <v>7911</v>
      </c>
      <c r="M14" s="74">
        <v>100</v>
      </c>
      <c r="N14" s="60" t="s">
        <v>6367</v>
      </c>
      <c r="O14" s="20">
        <v>350</v>
      </c>
      <c r="P14" s="60" t="s">
        <v>6842</v>
      </c>
      <c r="Q14" s="20">
        <v>77</v>
      </c>
      <c r="R14" s="60" t="s">
        <v>7287</v>
      </c>
      <c r="S14" s="20">
        <v>96</v>
      </c>
      <c r="T14" s="60" t="s">
        <v>7267</v>
      </c>
      <c r="U14" s="20"/>
      <c r="V14" s="60"/>
      <c r="W14" s="20">
        <v>8</v>
      </c>
      <c r="X14" s="60" t="s">
        <v>7401</v>
      </c>
      <c r="Y14" s="74">
        <v>6</v>
      </c>
      <c r="Z14" s="60" t="s">
        <v>6961</v>
      </c>
      <c r="AA14" s="74">
        <v>1199</v>
      </c>
      <c r="AB14" s="60" t="s">
        <v>6961</v>
      </c>
      <c r="AC14" s="74">
        <v>2</v>
      </c>
      <c r="AD14" s="60" t="s">
        <v>6961</v>
      </c>
      <c r="AE14" s="74">
        <v>301</v>
      </c>
      <c r="AF14" s="60" t="s">
        <v>6961</v>
      </c>
      <c r="AG14" s="74">
        <v>131</v>
      </c>
      <c r="AH14" s="60" t="s">
        <v>6961</v>
      </c>
      <c r="AI14" s="74">
        <v>1903</v>
      </c>
      <c r="AJ14" s="60" t="s">
        <v>6744</v>
      </c>
      <c r="AK14" s="74"/>
      <c r="AL14" s="60"/>
      <c r="AM14" s="74">
        <v>1786</v>
      </c>
      <c r="AN14" s="60" t="s">
        <v>6744</v>
      </c>
      <c r="AO14" s="74"/>
      <c r="AP14" s="60"/>
      <c r="AQ14" s="74"/>
      <c r="AR14" s="60"/>
      <c r="AS14" s="74">
        <v>408</v>
      </c>
      <c r="AT14" s="60" t="s">
        <v>6744</v>
      </c>
      <c r="AU14" s="74">
        <v>1624</v>
      </c>
      <c r="AV14" s="60" t="s">
        <v>6744</v>
      </c>
      <c r="AW14" s="74">
        <v>1642</v>
      </c>
      <c r="AX14" s="60" t="s">
        <v>6744</v>
      </c>
      <c r="AY14" s="74"/>
      <c r="AZ14" s="60"/>
      <c r="BA14" s="74"/>
      <c r="BB14" s="60"/>
      <c r="BC14" s="74"/>
      <c r="BD14" s="60"/>
      <c r="BE14" s="74">
        <v>9532</v>
      </c>
      <c r="BF14" s="60" t="s">
        <v>6744</v>
      </c>
      <c r="BG14" s="74">
        <v>346</v>
      </c>
      <c r="BH14" s="60" t="s">
        <v>6961</v>
      </c>
      <c r="BI14" s="74">
        <v>4540</v>
      </c>
      <c r="BJ14" s="60" t="s">
        <v>6744</v>
      </c>
      <c r="BK14" s="74"/>
      <c r="BL14" s="60"/>
      <c r="BM14" s="74">
        <v>10984</v>
      </c>
      <c r="BN14" s="60" t="s">
        <v>6744</v>
      </c>
      <c r="BO14" s="74">
        <v>165</v>
      </c>
      <c r="BP14" s="60" t="s">
        <v>6744</v>
      </c>
      <c r="BQ14" s="74">
        <v>479</v>
      </c>
      <c r="BR14" s="60" t="s">
        <v>6744</v>
      </c>
      <c r="BS14" s="74"/>
      <c r="BT14" s="60"/>
      <c r="BU14" s="74"/>
      <c r="BV14" s="60"/>
      <c r="BW14" s="74">
        <v>1865</v>
      </c>
      <c r="BX14" s="60" t="s">
        <v>6961</v>
      </c>
      <c r="BY14" s="74"/>
      <c r="BZ14" s="60"/>
      <c r="CA14" s="74"/>
      <c r="CB14" s="60"/>
      <c r="CC14" s="74">
        <v>30</v>
      </c>
      <c r="CD14" s="60" t="s">
        <v>6961</v>
      </c>
      <c r="CE14" s="74">
        <v>235</v>
      </c>
      <c r="CF14" s="60" t="s">
        <v>6961</v>
      </c>
      <c r="CG14" s="74"/>
      <c r="CH14" s="60"/>
      <c r="CI14" s="74"/>
      <c r="CJ14" s="60"/>
      <c r="CK14" s="74">
        <v>136</v>
      </c>
      <c r="CL14" s="60" t="s">
        <v>6817</v>
      </c>
      <c r="CM14" s="6">
        <v>40</v>
      </c>
      <c r="CN14" s="60" t="s">
        <v>6817</v>
      </c>
    </row>
    <row r="15" spans="1:102" s="6" customFormat="1" ht="13" customHeight="1" x14ac:dyDescent="0.15">
      <c r="A15" s="1" t="s">
        <v>7683</v>
      </c>
      <c r="B15" s="47" t="s">
        <v>7932</v>
      </c>
      <c r="C15" s="47" t="s">
        <v>10692</v>
      </c>
      <c r="D15" s="71">
        <v>960</v>
      </c>
      <c r="E15" s="75">
        <v>-28.275500000000001</v>
      </c>
      <c r="F15" s="75">
        <v>31.92024</v>
      </c>
      <c r="G15" s="71">
        <v>2000</v>
      </c>
      <c r="H15" s="1"/>
      <c r="I15" s="74">
        <v>828</v>
      </c>
      <c r="J15" s="60" t="s">
        <v>6096</v>
      </c>
      <c r="K15" s="44">
        <v>720</v>
      </c>
      <c r="L15" s="7" t="s">
        <v>7911</v>
      </c>
      <c r="M15" s="74">
        <v>94</v>
      </c>
      <c r="N15" s="60" t="s">
        <v>6429</v>
      </c>
      <c r="O15" s="20">
        <v>315</v>
      </c>
      <c r="P15" s="60" t="s">
        <v>6019</v>
      </c>
      <c r="Q15" s="20">
        <v>77</v>
      </c>
      <c r="R15" s="60" t="s">
        <v>7287</v>
      </c>
      <c r="S15" s="20">
        <v>96</v>
      </c>
      <c r="T15" s="60" t="s">
        <v>7267</v>
      </c>
      <c r="U15" s="20"/>
      <c r="V15" s="60"/>
      <c r="W15" s="20">
        <v>13</v>
      </c>
      <c r="X15" s="60" t="s">
        <v>6380</v>
      </c>
      <c r="Y15" s="74">
        <v>233.26271</v>
      </c>
      <c r="Z15" s="60" t="s">
        <v>8135</v>
      </c>
      <c r="AA15" s="74">
        <v>1598.8835866666668</v>
      </c>
      <c r="AB15" s="60" t="s">
        <v>6438</v>
      </c>
      <c r="AC15" s="74"/>
      <c r="AD15" s="60"/>
      <c r="AE15" s="74">
        <v>354.47570666666661</v>
      </c>
      <c r="AF15" s="60" t="s">
        <v>6230</v>
      </c>
      <c r="AG15" s="74">
        <v>300</v>
      </c>
      <c r="AH15" s="60" t="s">
        <v>8086</v>
      </c>
      <c r="AI15" s="74">
        <v>4430.4635399999997</v>
      </c>
      <c r="AJ15" s="60" t="s">
        <v>6686</v>
      </c>
      <c r="AK15" s="74"/>
      <c r="AL15" s="60"/>
      <c r="AM15" s="74">
        <v>3145.8333333333335</v>
      </c>
      <c r="AN15" s="60" t="s">
        <v>6686</v>
      </c>
      <c r="AO15" s="74"/>
      <c r="AP15" s="60"/>
      <c r="AQ15" s="74"/>
      <c r="AR15" s="60"/>
      <c r="AS15" s="74">
        <v>670.83333333333337</v>
      </c>
      <c r="AT15" s="60" t="s">
        <v>6686</v>
      </c>
      <c r="AU15" s="74">
        <v>2419.6429066666665</v>
      </c>
      <c r="AV15" s="60" t="s">
        <v>6686</v>
      </c>
      <c r="AW15" s="74">
        <v>1422.2478866666668</v>
      </c>
      <c r="AX15" s="60" t="s">
        <v>6686</v>
      </c>
      <c r="AY15" s="74"/>
      <c r="AZ15" s="60"/>
      <c r="BA15" s="74"/>
      <c r="BB15" s="60"/>
      <c r="BC15" s="74"/>
      <c r="BD15" s="60"/>
      <c r="BE15" s="74">
        <v>6609.0712899999999</v>
      </c>
      <c r="BF15" s="60" t="s">
        <v>6686</v>
      </c>
      <c r="BG15" s="74">
        <v>346</v>
      </c>
      <c r="BH15" s="60" t="s">
        <v>6720</v>
      </c>
      <c r="BI15" s="74">
        <v>2194.0298633333332</v>
      </c>
      <c r="BJ15" s="60" t="s">
        <v>6686</v>
      </c>
      <c r="BK15" s="74"/>
      <c r="BL15" s="60"/>
      <c r="BM15" s="74">
        <v>16795.865233333334</v>
      </c>
      <c r="BN15" s="60" t="s">
        <v>6686</v>
      </c>
      <c r="BO15" s="74">
        <v>300</v>
      </c>
      <c r="BP15" s="60" t="s">
        <v>6926</v>
      </c>
      <c r="BQ15" s="74">
        <v>480</v>
      </c>
      <c r="BR15" s="60" t="s">
        <v>6657</v>
      </c>
      <c r="BS15" s="74"/>
      <c r="BT15" s="60"/>
      <c r="BU15" s="74"/>
      <c r="BV15" s="60"/>
      <c r="BW15" s="74">
        <v>2390</v>
      </c>
      <c r="BX15" s="60" t="s">
        <v>6833</v>
      </c>
      <c r="BY15" s="74"/>
      <c r="BZ15" s="60"/>
      <c r="CA15" s="74"/>
      <c r="CB15" s="60"/>
      <c r="CC15" s="74">
        <v>35</v>
      </c>
      <c r="CD15" s="60" t="s">
        <v>8366</v>
      </c>
      <c r="CE15" s="74">
        <v>300</v>
      </c>
      <c r="CF15" s="60" t="s">
        <v>8443</v>
      </c>
      <c r="CG15" s="74"/>
      <c r="CH15" s="60"/>
      <c r="CI15" s="74"/>
      <c r="CJ15" s="60"/>
      <c r="CK15" s="74"/>
      <c r="CL15" s="60"/>
      <c r="CN15" s="60"/>
    </row>
    <row r="16" spans="1:102" s="6" customFormat="1" ht="13" customHeight="1" x14ac:dyDescent="0.15">
      <c r="B16" s="74" t="s">
        <v>7900</v>
      </c>
      <c r="C16" s="47" t="s">
        <v>10693</v>
      </c>
      <c r="D16" s="71">
        <v>14540</v>
      </c>
      <c r="E16" s="75">
        <v>-19.078309999999998</v>
      </c>
      <c r="F16" s="75">
        <v>26.55631</v>
      </c>
      <c r="G16" s="71">
        <v>1973</v>
      </c>
      <c r="H16" s="1" t="s">
        <v>8444</v>
      </c>
      <c r="I16" s="74">
        <v>541</v>
      </c>
      <c r="J16" s="60" t="s">
        <v>8445</v>
      </c>
      <c r="K16" s="44">
        <v>536</v>
      </c>
      <c r="L16" s="7" t="s">
        <v>7911</v>
      </c>
      <c r="M16" s="74">
        <v>500</v>
      </c>
      <c r="N16" s="60" t="s">
        <v>8372</v>
      </c>
      <c r="O16" s="20">
        <v>500</v>
      </c>
      <c r="P16" s="60" t="s">
        <v>8372</v>
      </c>
      <c r="Q16" s="74">
        <v>300</v>
      </c>
      <c r="R16" s="60" t="s">
        <v>6052</v>
      </c>
      <c r="S16" s="20">
        <v>80</v>
      </c>
      <c r="T16" s="60" t="s">
        <v>6052</v>
      </c>
      <c r="U16" s="20">
        <v>4</v>
      </c>
      <c r="V16" s="60" t="s">
        <v>8203</v>
      </c>
      <c r="W16" s="74">
        <v>300</v>
      </c>
      <c r="X16" s="60" t="s">
        <v>6052</v>
      </c>
      <c r="Y16" s="74">
        <v>10500</v>
      </c>
      <c r="Z16" s="60" t="s">
        <v>6052</v>
      </c>
      <c r="AA16" s="74">
        <v>40</v>
      </c>
      <c r="AB16" s="60" t="s">
        <v>6052</v>
      </c>
      <c r="AC16" s="74">
        <v>5</v>
      </c>
      <c r="AD16" s="60" t="s">
        <v>6052</v>
      </c>
      <c r="AE16" s="74">
        <v>30</v>
      </c>
      <c r="AF16" s="60" t="s">
        <v>6052</v>
      </c>
      <c r="AG16" s="74">
        <v>552</v>
      </c>
      <c r="AH16" s="60" t="s">
        <v>5961</v>
      </c>
      <c r="AI16" s="74">
        <v>10000</v>
      </c>
      <c r="AJ16" s="60" t="s">
        <v>6052</v>
      </c>
      <c r="AK16" s="74">
        <v>1600</v>
      </c>
      <c r="AL16" s="60" t="s">
        <v>6052</v>
      </c>
      <c r="AM16" s="74">
        <v>4000</v>
      </c>
      <c r="AN16" s="60" t="s">
        <v>6052</v>
      </c>
      <c r="AO16" s="74">
        <v>600</v>
      </c>
      <c r="AP16" s="60" t="s">
        <v>6052</v>
      </c>
      <c r="AQ16" s="74">
        <v>1800</v>
      </c>
      <c r="AR16" s="60" t="s">
        <v>6052</v>
      </c>
      <c r="AS16" s="74">
        <v>800</v>
      </c>
      <c r="AT16" s="60" t="s">
        <v>6052</v>
      </c>
      <c r="AU16" s="74">
        <v>1800</v>
      </c>
      <c r="AV16" s="60" t="s">
        <v>6052</v>
      </c>
      <c r="AW16" s="74">
        <v>3500</v>
      </c>
      <c r="AX16" s="60" t="s">
        <v>6052</v>
      </c>
      <c r="AY16" s="74">
        <v>120</v>
      </c>
      <c r="AZ16" s="60" t="s">
        <v>6052</v>
      </c>
      <c r="BA16" s="74"/>
      <c r="BB16" s="60"/>
      <c r="BC16" s="74">
        <v>100</v>
      </c>
      <c r="BD16" s="60" t="s">
        <v>6052</v>
      </c>
      <c r="BE16" s="74"/>
      <c r="BF16" s="60"/>
      <c r="BG16" s="74"/>
      <c r="BH16" s="60"/>
      <c r="BI16" s="74">
        <v>3000</v>
      </c>
      <c r="BJ16" s="60" t="s">
        <v>6052</v>
      </c>
      <c r="BK16" s="74"/>
      <c r="BL16" s="60"/>
      <c r="BM16" s="74">
        <v>8000</v>
      </c>
      <c r="BN16" s="60" t="s">
        <v>6052</v>
      </c>
      <c r="BO16" s="74">
        <v>250</v>
      </c>
      <c r="BP16" s="60" t="s">
        <v>6052</v>
      </c>
      <c r="BQ16" s="74"/>
      <c r="BR16" s="60"/>
      <c r="BS16" s="74"/>
      <c r="BT16" s="60"/>
      <c r="BU16" s="74"/>
      <c r="BV16" s="60"/>
      <c r="BW16" s="74">
        <v>12</v>
      </c>
      <c r="BX16" s="60" t="s">
        <v>5961</v>
      </c>
      <c r="BY16" s="74">
        <v>1004</v>
      </c>
      <c r="BZ16" s="60" t="s">
        <v>5961</v>
      </c>
      <c r="CA16" s="74"/>
      <c r="CB16" s="60"/>
      <c r="CC16" s="74">
        <v>5</v>
      </c>
      <c r="CD16" s="60" t="s">
        <v>5961</v>
      </c>
      <c r="CE16" s="74">
        <v>24</v>
      </c>
      <c r="CF16" s="60" t="s">
        <v>5961</v>
      </c>
      <c r="CG16" s="74">
        <v>3</v>
      </c>
      <c r="CH16" s="60" t="s">
        <v>5961</v>
      </c>
      <c r="CI16" s="74"/>
      <c r="CJ16" s="60"/>
      <c r="CK16" s="74"/>
      <c r="CL16" s="60"/>
      <c r="CN16" s="60"/>
    </row>
    <row r="17" spans="1:92" s="6" customFormat="1" ht="13" customHeight="1" x14ac:dyDescent="0.15">
      <c r="A17" s="1" t="s">
        <v>7860</v>
      </c>
      <c r="B17" s="74" t="s">
        <v>7900</v>
      </c>
      <c r="C17" s="47" t="s">
        <v>10597</v>
      </c>
      <c r="D17" s="71">
        <v>14651</v>
      </c>
      <c r="E17" s="75">
        <v>-19.078309999999998</v>
      </c>
      <c r="F17" s="75">
        <v>26.55631</v>
      </c>
      <c r="G17" s="71">
        <v>1996</v>
      </c>
      <c r="H17" s="1"/>
      <c r="I17" s="74">
        <v>650</v>
      </c>
      <c r="J17" s="60" t="s">
        <v>8312</v>
      </c>
      <c r="K17" s="44">
        <v>536</v>
      </c>
      <c r="L17" s="7" t="s">
        <v>7911</v>
      </c>
      <c r="M17" s="74">
        <v>500</v>
      </c>
      <c r="N17" s="60" t="s">
        <v>8248</v>
      </c>
      <c r="O17" s="20">
        <v>1245</v>
      </c>
      <c r="P17" s="60" t="s">
        <v>6975</v>
      </c>
      <c r="Q17" s="20">
        <v>293</v>
      </c>
      <c r="R17" s="60" t="s">
        <v>8193</v>
      </c>
      <c r="S17" s="20">
        <v>89</v>
      </c>
      <c r="T17" s="60" t="s">
        <v>6760</v>
      </c>
      <c r="U17" s="20"/>
      <c r="V17" s="60"/>
      <c r="W17" s="20">
        <v>125</v>
      </c>
      <c r="X17" s="60" t="s">
        <v>5954</v>
      </c>
      <c r="Y17" s="74">
        <v>9800</v>
      </c>
      <c r="Z17" s="60" t="s">
        <v>8390</v>
      </c>
      <c r="AA17" s="74"/>
      <c r="AB17" s="60"/>
      <c r="AC17" s="74">
        <v>4690</v>
      </c>
      <c r="AD17" s="60" t="s">
        <v>8107</v>
      </c>
      <c r="AE17" s="74">
        <v>200</v>
      </c>
      <c r="AF17" s="60" t="s">
        <v>7163</v>
      </c>
      <c r="AG17" s="74">
        <v>3000</v>
      </c>
      <c r="AH17" s="60" t="s">
        <v>8086</v>
      </c>
      <c r="AI17" s="74">
        <v>4500</v>
      </c>
      <c r="AJ17" s="60" t="s">
        <v>6083</v>
      </c>
      <c r="AK17" s="74">
        <v>500</v>
      </c>
      <c r="AL17" s="60" t="s">
        <v>6084</v>
      </c>
      <c r="AM17" s="74">
        <v>3800</v>
      </c>
      <c r="AN17" s="60" t="s">
        <v>7970</v>
      </c>
      <c r="AO17" s="74">
        <v>300</v>
      </c>
      <c r="AP17" s="60" t="s">
        <v>8260</v>
      </c>
      <c r="AQ17" s="74">
        <v>2600</v>
      </c>
      <c r="AR17" s="60" t="s">
        <v>6085</v>
      </c>
      <c r="AS17" s="74">
        <v>400</v>
      </c>
      <c r="AT17" s="60" t="s">
        <v>6752</v>
      </c>
      <c r="AU17" s="20">
        <v>1750</v>
      </c>
      <c r="AV17" s="60" t="s">
        <v>6701</v>
      </c>
      <c r="AW17" s="74">
        <v>4000</v>
      </c>
      <c r="AX17" s="60" t="s">
        <v>8368</v>
      </c>
      <c r="AY17" s="74">
        <v>100</v>
      </c>
      <c r="AZ17" s="60" t="s">
        <v>8246</v>
      </c>
      <c r="BA17" s="74"/>
      <c r="BB17" s="60"/>
      <c r="BC17" s="74">
        <v>20</v>
      </c>
      <c r="BD17" s="60" t="s">
        <v>8254</v>
      </c>
      <c r="BE17" s="74"/>
      <c r="BF17" s="60"/>
      <c r="BG17" s="74"/>
      <c r="BH17" s="60"/>
      <c r="BI17" s="74">
        <v>2780</v>
      </c>
      <c r="BJ17" s="60" t="s">
        <v>8008</v>
      </c>
      <c r="BK17" s="74"/>
      <c r="BL17" s="60"/>
      <c r="BM17" s="74">
        <v>17500</v>
      </c>
      <c r="BN17" s="60" t="s">
        <v>7998</v>
      </c>
      <c r="BO17" s="74">
        <v>200</v>
      </c>
      <c r="BP17" s="60" t="s">
        <v>8013</v>
      </c>
      <c r="BQ17" s="74"/>
      <c r="BR17" s="60"/>
      <c r="BS17" s="74"/>
      <c r="BT17" s="60"/>
      <c r="BU17" s="74"/>
      <c r="BV17" s="60"/>
      <c r="BW17" s="74"/>
      <c r="BX17" s="60"/>
      <c r="BY17" s="74"/>
      <c r="BZ17" s="60"/>
      <c r="CA17" s="74"/>
      <c r="CB17" s="60"/>
      <c r="CC17" s="74">
        <v>4688</v>
      </c>
      <c r="CD17" s="60" t="s">
        <v>7905</v>
      </c>
      <c r="CE17" s="74">
        <v>2197</v>
      </c>
      <c r="CF17" s="60" t="s">
        <v>8011</v>
      </c>
      <c r="CG17" s="74">
        <v>1390</v>
      </c>
      <c r="CH17" s="60" t="s">
        <v>8471</v>
      </c>
      <c r="CI17" s="74"/>
      <c r="CJ17" s="60"/>
      <c r="CK17" s="74"/>
      <c r="CL17" s="60"/>
      <c r="CN17" s="60"/>
    </row>
    <row r="18" spans="1:92" s="74" customFormat="1" ht="13" customHeight="1" x14ac:dyDescent="0.15">
      <c r="A18" s="1" t="s">
        <v>7575</v>
      </c>
      <c r="B18" s="47" t="s">
        <v>7338</v>
      </c>
      <c r="C18" s="47" t="s">
        <v>10598</v>
      </c>
      <c r="D18" s="71">
        <v>9590</v>
      </c>
      <c r="E18" s="75">
        <v>-25.732309999999998</v>
      </c>
      <c r="F18" s="75">
        <v>20.387799999999999</v>
      </c>
      <c r="G18" s="71">
        <v>1979</v>
      </c>
      <c r="H18" s="1" t="s">
        <v>6157</v>
      </c>
      <c r="I18" s="74">
        <v>255.4</v>
      </c>
      <c r="J18" s="60" t="s">
        <v>8403</v>
      </c>
      <c r="K18" s="44">
        <v>207</v>
      </c>
      <c r="L18" s="7" t="s">
        <v>7911</v>
      </c>
      <c r="M18" s="74">
        <v>150</v>
      </c>
      <c r="N18" s="60" t="s">
        <v>8195</v>
      </c>
      <c r="O18" s="20">
        <v>90</v>
      </c>
      <c r="P18" s="60" t="s">
        <v>5859</v>
      </c>
      <c r="Q18" s="20">
        <v>100</v>
      </c>
      <c r="R18" s="60" t="s">
        <v>6120</v>
      </c>
      <c r="S18" s="20">
        <v>60</v>
      </c>
      <c r="T18" s="60" t="s">
        <v>6120</v>
      </c>
      <c r="U18" s="20">
        <v>171</v>
      </c>
      <c r="V18" s="60" t="s">
        <v>6322</v>
      </c>
      <c r="W18" s="20"/>
      <c r="X18" s="60"/>
      <c r="Z18" s="60"/>
      <c r="AB18" s="60"/>
      <c r="AD18" s="60"/>
      <c r="AF18" s="60"/>
      <c r="AH18" s="60"/>
      <c r="AJ18" s="60"/>
      <c r="AK18" s="74">
        <v>632.08130000000006</v>
      </c>
      <c r="AL18" s="60" t="s">
        <v>8278</v>
      </c>
      <c r="AN18" s="60"/>
      <c r="AP18" s="60"/>
      <c r="AR18" s="60"/>
      <c r="AT18" s="60"/>
      <c r="AU18" s="74">
        <v>816</v>
      </c>
      <c r="AV18" s="60" t="s">
        <v>8224</v>
      </c>
      <c r="AX18" s="60"/>
      <c r="AY18" s="74">
        <v>11586.06</v>
      </c>
      <c r="AZ18" s="60" t="s">
        <v>8278</v>
      </c>
      <c r="BA18" s="74">
        <v>1521.69568</v>
      </c>
      <c r="BB18" s="60" t="s">
        <v>8278</v>
      </c>
      <c r="BD18" s="60"/>
      <c r="BF18" s="60"/>
      <c r="BH18" s="60"/>
      <c r="BJ18" s="60"/>
      <c r="BL18" s="60"/>
      <c r="BN18" s="60"/>
      <c r="BP18" s="60"/>
      <c r="BR18" s="60"/>
      <c r="BS18" s="74">
        <v>1024.0601799999999</v>
      </c>
      <c r="BT18" s="60" t="s">
        <v>8278</v>
      </c>
      <c r="BV18" s="60"/>
      <c r="BX18" s="60"/>
      <c r="BZ18" s="60"/>
      <c r="CB18" s="60"/>
      <c r="CD18" s="60"/>
      <c r="CF18" s="60"/>
      <c r="CH18" s="60"/>
      <c r="CJ18" s="60"/>
      <c r="CL18" s="60"/>
      <c r="CM18" s="66"/>
      <c r="CN18" s="60"/>
    </row>
    <row r="19" spans="1:92" s="74" customFormat="1" ht="13" customHeight="1" x14ac:dyDescent="0.15">
      <c r="A19" s="1" t="s">
        <v>8043</v>
      </c>
      <c r="B19" s="47" t="s">
        <v>7929</v>
      </c>
      <c r="C19" s="47" t="s">
        <v>8010</v>
      </c>
      <c r="D19" s="71">
        <v>4471</v>
      </c>
      <c r="E19" s="75">
        <v>-6.88103</v>
      </c>
      <c r="F19" s="75">
        <v>31.22165</v>
      </c>
      <c r="G19" s="71">
        <v>2009</v>
      </c>
      <c r="H19" s="1"/>
      <c r="I19" s="74">
        <v>923</v>
      </c>
      <c r="J19" s="60" t="s">
        <v>6786</v>
      </c>
      <c r="K19" s="44">
        <v>945</v>
      </c>
      <c r="L19" s="7" t="s">
        <v>7556</v>
      </c>
      <c r="M19" s="74">
        <v>200</v>
      </c>
      <c r="N19" s="60" t="s">
        <v>6827</v>
      </c>
      <c r="O19" s="20">
        <v>741</v>
      </c>
      <c r="P19" s="60" t="s">
        <v>6556</v>
      </c>
      <c r="Q19" s="20">
        <v>45</v>
      </c>
      <c r="R19" s="60" t="s">
        <v>8181</v>
      </c>
      <c r="S19" s="20">
        <v>38</v>
      </c>
      <c r="T19" s="60" t="s">
        <v>8027</v>
      </c>
      <c r="U19" s="20"/>
      <c r="V19" s="60"/>
      <c r="W19" s="20">
        <v>23</v>
      </c>
      <c r="X19" s="60" t="s">
        <v>8115</v>
      </c>
      <c r="Y19" s="74">
        <v>4065.05</v>
      </c>
      <c r="Z19" s="60" t="s">
        <v>6690</v>
      </c>
      <c r="AB19" s="60"/>
      <c r="AC19" s="74">
        <v>5691.07</v>
      </c>
      <c r="AD19" s="60" t="s">
        <v>6690</v>
      </c>
      <c r="AF19" s="60"/>
      <c r="AG19" s="74">
        <v>4193.42</v>
      </c>
      <c r="AH19" s="60" t="s">
        <v>6690</v>
      </c>
      <c r="AI19" s="74">
        <v>8729.16</v>
      </c>
      <c r="AJ19" s="60" t="s">
        <v>6690</v>
      </c>
      <c r="AK19" s="74">
        <v>1369.28</v>
      </c>
      <c r="AL19" s="60" t="s">
        <v>6690</v>
      </c>
      <c r="AM19" s="74">
        <v>17116</v>
      </c>
      <c r="AN19" s="60" t="s">
        <v>6690</v>
      </c>
      <c r="AO19" s="74">
        <v>641.85</v>
      </c>
      <c r="AP19" s="60" t="s">
        <v>6690</v>
      </c>
      <c r="AR19" s="60"/>
      <c r="AS19" s="74">
        <v>1711.6</v>
      </c>
      <c r="AT19" s="60" t="s">
        <v>6690</v>
      </c>
      <c r="AV19" s="60"/>
      <c r="AW19" s="74">
        <v>43</v>
      </c>
      <c r="AX19" s="60" t="s">
        <v>6220</v>
      </c>
      <c r="AZ19" s="60"/>
      <c r="BA19" s="74">
        <v>1112.54</v>
      </c>
      <c r="BB19" s="60" t="s">
        <v>6690</v>
      </c>
      <c r="BC19" s="74">
        <v>13478.85</v>
      </c>
      <c r="BD19" s="60" t="s">
        <v>6690</v>
      </c>
      <c r="BF19" s="60"/>
      <c r="BG19" s="74">
        <v>898.59</v>
      </c>
      <c r="BH19" s="60" t="s">
        <v>6943</v>
      </c>
      <c r="BI19" s="74">
        <v>5605.49</v>
      </c>
      <c r="BJ19" s="60" t="s">
        <v>6690</v>
      </c>
      <c r="BL19" s="60"/>
      <c r="BM19" s="74">
        <v>21480.58</v>
      </c>
      <c r="BN19" s="60" t="s">
        <v>6690</v>
      </c>
      <c r="BO19" s="74">
        <v>3166.46</v>
      </c>
      <c r="BP19" s="60" t="s">
        <v>6690</v>
      </c>
      <c r="BQ19" s="74">
        <v>1412.07</v>
      </c>
      <c r="BR19" s="60" t="s">
        <v>6690</v>
      </c>
      <c r="BT19" s="60"/>
      <c r="BV19" s="60"/>
      <c r="BW19" s="74">
        <v>4107.84</v>
      </c>
      <c r="BX19" s="60" t="s">
        <v>6690</v>
      </c>
      <c r="BY19" s="74">
        <v>101</v>
      </c>
      <c r="BZ19" s="60" t="s">
        <v>8226</v>
      </c>
      <c r="CA19" s="74">
        <v>2272</v>
      </c>
      <c r="CB19" s="60" t="s">
        <v>8234</v>
      </c>
      <c r="CC19" s="74">
        <v>257</v>
      </c>
      <c r="CD19" s="60" t="s">
        <v>6220</v>
      </c>
      <c r="CE19" s="74">
        <v>1583.23</v>
      </c>
      <c r="CF19" s="60" t="s">
        <v>6769</v>
      </c>
      <c r="CH19" s="60"/>
      <c r="CJ19" s="60"/>
      <c r="CL19" s="60"/>
      <c r="CM19" s="6"/>
      <c r="CN19" s="60"/>
    </row>
    <row r="20" spans="1:92" s="6" customFormat="1" ht="13" customHeight="1" x14ac:dyDescent="0.15">
      <c r="B20" s="47" t="s">
        <v>8408</v>
      </c>
      <c r="C20" s="47" t="s">
        <v>8330</v>
      </c>
      <c r="D20" s="71">
        <v>1442</v>
      </c>
      <c r="E20" s="75">
        <v>3.8782000000000001</v>
      </c>
      <c r="F20" s="75">
        <v>33.784010000000002</v>
      </c>
      <c r="G20" s="71">
        <v>2009</v>
      </c>
      <c r="H20" s="1"/>
      <c r="I20" s="74">
        <v>635</v>
      </c>
      <c r="J20" s="60" t="s">
        <v>6561</v>
      </c>
      <c r="K20" s="44">
        <v>1212</v>
      </c>
      <c r="L20" s="7" t="s">
        <v>7556</v>
      </c>
      <c r="M20" s="74">
        <v>132</v>
      </c>
      <c r="N20" s="60" t="s">
        <v>8472</v>
      </c>
      <c r="O20" s="20">
        <v>75</v>
      </c>
      <c r="P20" s="60" t="s">
        <v>8348</v>
      </c>
      <c r="Q20" s="74"/>
      <c r="R20" s="60"/>
      <c r="S20" s="20">
        <v>10</v>
      </c>
      <c r="T20" s="60" t="s">
        <v>6133</v>
      </c>
      <c r="U20" s="20"/>
      <c r="V20" s="60"/>
      <c r="W20" s="74"/>
      <c r="X20" s="60"/>
      <c r="Y20" s="74">
        <v>380</v>
      </c>
      <c r="Z20" s="60" t="s">
        <v>5898</v>
      </c>
      <c r="AA20" s="74"/>
      <c r="AB20" s="60"/>
      <c r="AC20" s="74"/>
      <c r="AD20" s="60"/>
      <c r="AE20" s="74"/>
      <c r="AF20" s="60"/>
      <c r="AG20" s="74">
        <v>54</v>
      </c>
      <c r="AH20" s="60" t="s">
        <v>5898</v>
      </c>
      <c r="AI20" s="74">
        <v>3776</v>
      </c>
      <c r="AJ20" s="60" t="s">
        <v>5898</v>
      </c>
      <c r="AK20" s="74">
        <v>79</v>
      </c>
      <c r="AL20" s="60" t="s">
        <v>5898</v>
      </c>
      <c r="AM20" s="74">
        <v>45</v>
      </c>
      <c r="AN20" s="60" t="s">
        <v>5898</v>
      </c>
      <c r="AO20" s="74"/>
      <c r="AP20" s="60"/>
      <c r="AQ20" s="74"/>
      <c r="AR20" s="60"/>
      <c r="AS20" s="74">
        <v>53</v>
      </c>
      <c r="AT20" s="60" t="s">
        <v>5898</v>
      </c>
      <c r="AU20" s="74"/>
      <c r="AV20" s="60"/>
      <c r="AW20" s="74"/>
      <c r="AX20" s="60"/>
      <c r="AY20" s="74"/>
      <c r="AZ20" s="60"/>
      <c r="BA20" s="74">
        <v>215</v>
      </c>
      <c r="BB20" s="60" t="s">
        <v>5898</v>
      </c>
      <c r="BC20" s="74"/>
      <c r="BD20" s="60"/>
      <c r="BE20" s="74"/>
      <c r="BF20" s="60"/>
      <c r="BG20" s="74"/>
      <c r="BH20" s="60"/>
      <c r="BI20" s="74">
        <v>98</v>
      </c>
      <c r="BJ20" s="60" t="s">
        <v>5898</v>
      </c>
      <c r="BK20" s="74"/>
      <c r="BL20" s="60"/>
      <c r="BM20" s="74"/>
      <c r="BN20" s="60"/>
      <c r="BO20" s="74">
        <v>127</v>
      </c>
      <c r="BP20" s="60" t="s">
        <v>5898</v>
      </c>
      <c r="BQ20" s="74"/>
      <c r="BR20" s="60"/>
      <c r="BS20" s="74"/>
      <c r="BT20" s="60"/>
      <c r="BU20" s="74"/>
      <c r="BV20" s="60"/>
      <c r="BW20" s="74">
        <v>11</v>
      </c>
      <c r="BX20" s="60" t="s">
        <v>5898</v>
      </c>
      <c r="BY20" s="74">
        <v>69</v>
      </c>
      <c r="BZ20" s="60" t="s">
        <v>5898</v>
      </c>
      <c r="CA20" s="74">
        <v>105</v>
      </c>
      <c r="CB20" s="60" t="s">
        <v>5898</v>
      </c>
      <c r="CC20" s="74"/>
      <c r="CD20" s="60"/>
      <c r="CE20" s="74"/>
      <c r="CF20" s="60"/>
      <c r="CG20" s="74"/>
      <c r="CH20" s="60"/>
      <c r="CI20" s="74"/>
      <c r="CJ20" s="60"/>
      <c r="CK20" s="74">
        <v>35</v>
      </c>
      <c r="CL20" s="60" t="s">
        <v>5734</v>
      </c>
      <c r="CM20" s="6">
        <v>70</v>
      </c>
      <c r="CN20" s="60" t="s">
        <v>5734</v>
      </c>
    </row>
    <row r="21" spans="1:92" s="6" customFormat="1" ht="13" customHeight="1" x14ac:dyDescent="0.15">
      <c r="A21" s="74"/>
      <c r="B21" s="47" t="s">
        <v>7798</v>
      </c>
      <c r="C21" s="47" t="s">
        <v>11006</v>
      </c>
      <c r="D21" s="71">
        <v>18989</v>
      </c>
      <c r="E21" s="75">
        <v>-23.989129999999999</v>
      </c>
      <c r="F21" s="75">
        <v>31.582129999999999</v>
      </c>
      <c r="G21" s="71">
        <v>1964</v>
      </c>
      <c r="H21" s="1"/>
      <c r="I21" s="74">
        <v>567</v>
      </c>
      <c r="J21" s="60" t="s">
        <v>8225</v>
      </c>
      <c r="K21" s="44">
        <v>496</v>
      </c>
      <c r="L21" s="7" t="s">
        <v>8279</v>
      </c>
      <c r="M21" s="74">
        <v>1120</v>
      </c>
      <c r="N21" s="60" t="s">
        <v>8280</v>
      </c>
      <c r="O21" s="20">
        <v>3000</v>
      </c>
      <c r="P21" s="60" t="s">
        <v>8139</v>
      </c>
      <c r="Q21" s="20">
        <v>650</v>
      </c>
      <c r="R21" s="60" t="s">
        <v>8239</v>
      </c>
      <c r="S21" s="20">
        <v>263</v>
      </c>
      <c r="T21" s="60" t="s">
        <v>8154</v>
      </c>
      <c r="U21" s="20"/>
      <c r="V21" s="60"/>
      <c r="W21" s="20">
        <v>335</v>
      </c>
      <c r="X21" s="60" t="s">
        <v>8108</v>
      </c>
      <c r="Y21" s="74">
        <v>2374</v>
      </c>
      <c r="Z21" s="60" t="s">
        <v>8053</v>
      </c>
      <c r="AA21" s="74">
        <v>87</v>
      </c>
      <c r="AB21" s="60" t="s">
        <v>8217</v>
      </c>
      <c r="AC21" s="74">
        <v>2865</v>
      </c>
      <c r="AD21" s="60" t="s">
        <v>5889</v>
      </c>
      <c r="AE21" s="74"/>
      <c r="AF21" s="60"/>
      <c r="AG21" s="74">
        <v>2975</v>
      </c>
      <c r="AH21" s="60" t="s">
        <v>5889</v>
      </c>
      <c r="AI21" s="74">
        <v>10614</v>
      </c>
      <c r="AJ21" s="60" t="s">
        <v>5889</v>
      </c>
      <c r="AK21" s="74">
        <v>540</v>
      </c>
      <c r="AL21" s="60" t="s">
        <v>5889</v>
      </c>
      <c r="AM21" s="74">
        <v>14400</v>
      </c>
      <c r="AN21" s="60" t="s">
        <v>5889</v>
      </c>
      <c r="AO21" s="74">
        <v>351</v>
      </c>
      <c r="AP21" s="60" t="s">
        <v>5889</v>
      </c>
      <c r="AQ21" s="74">
        <v>1236</v>
      </c>
      <c r="AR21" s="60" t="s">
        <v>5889</v>
      </c>
      <c r="AS21" s="74">
        <v>4085</v>
      </c>
      <c r="AT21" s="60" t="s">
        <v>5889</v>
      </c>
      <c r="AU21" s="74">
        <v>13035</v>
      </c>
      <c r="AV21" s="60" t="s">
        <v>5889</v>
      </c>
      <c r="AW21" s="74">
        <v>6875</v>
      </c>
      <c r="AX21" s="60" t="s">
        <v>5889</v>
      </c>
      <c r="AY21" s="74"/>
      <c r="AZ21" s="60"/>
      <c r="BA21" s="74"/>
      <c r="BB21" s="60"/>
      <c r="BC21" s="74">
        <v>715</v>
      </c>
      <c r="BD21" s="60" t="s">
        <v>8557</v>
      </c>
      <c r="BE21" s="74">
        <v>980</v>
      </c>
      <c r="BF21" s="60" t="s">
        <v>5889</v>
      </c>
      <c r="BG21" s="74"/>
      <c r="BH21" s="60"/>
      <c r="BI21" s="74">
        <v>3500</v>
      </c>
      <c r="BJ21" s="60" t="s">
        <v>8218</v>
      </c>
      <c r="BK21" s="74"/>
      <c r="BL21" s="60"/>
      <c r="BM21" s="74">
        <v>204050</v>
      </c>
      <c r="BN21" s="60" t="s">
        <v>8215</v>
      </c>
      <c r="BO21" s="74">
        <v>1210</v>
      </c>
      <c r="BP21" s="60" t="s">
        <v>5889</v>
      </c>
      <c r="BQ21" s="74">
        <v>750</v>
      </c>
      <c r="BR21" s="60" t="s">
        <v>6229</v>
      </c>
      <c r="BS21" s="74"/>
      <c r="BT21" s="60"/>
      <c r="BU21" s="74"/>
      <c r="BV21" s="60"/>
      <c r="BW21" s="74">
        <v>900</v>
      </c>
      <c r="BX21" s="60" t="s">
        <v>8227</v>
      </c>
      <c r="BY21" s="74"/>
      <c r="BZ21" s="60"/>
      <c r="CA21" s="74"/>
      <c r="CB21" s="60"/>
      <c r="CC21" s="74">
        <v>500</v>
      </c>
      <c r="CD21" s="60" t="s">
        <v>8173</v>
      </c>
      <c r="CE21" s="74">
        <v>5000</v>
      </c>
      <c r="CF21" s="60" t="s">
        <v>8147</v>
      </c>
      <c r="CG21" s="74">
        <v>500</v>
      </c>
      <c r="CH21" s="60" t="s">
        <v>8148</v>
      </c>
      <c r="CI21" s="74"/>
      <c r="CJ21" s="60"/>
      <c r="CK21" s="74"/>
      <c r="CL21" s="60"/>
      <c r="CM21" s="32"/>
      <c r="CN21" s="60"/>
    </row>
    <row r="22" spans="1:92" s="6" customFormat="1" ht="13" customHeight="1" x14ac:dyDescent="0.15">
      <c r="A22" s="1"/>
      <c r="B22" s="47" t="s">
        <v>7798</v>
      </c>
      <c r="C22" s="47" t="s">
        <v>11007</v>
      </c>
      <c r="D22" s="71">
        <v>18989</v>
      </c>
      <c r="E22" s="75">
        <v>-23.989129999999999</v>
      </c>
      <c r="F22" s="75">
        <v>31.582129999999999</v>
      </c>
      <c r="G22" s="71">
        <v>1975</v>
      </c>
      <c r="H22" s="1"/>
      <c r="I22" s="74">
        <v>567</v>
      </c>
      <c r="J22" s="60" t="s">
        <v>8558</v>
      </c>
      <c r="K22" s="44">
        <v>496</v>
      </c>
      <c r="L22" s="7" t="s">
        <v>8279</v>
      </c>
      <c r="M22" s="74">
        <v>1500</v>
      </c>
      <c r="N22" s="60" t="s">
        <v>8141</v>
      </c>
      <c r="O22" s="20">
        <v>3500</v>
      </c>
      <c r="P22" s="60" t="s">
        <v>7992</v>
      </c>
      <c r="Q22" s="20">
        <v>660</v>
      </c>
      <c r="R22" s="60" t="s">
        <v>8068</v>
      </c>
      <c r="S22" s="20">
        <v>220</v>
      </c>
      <c r="T22" s="60" t="s">
        <v>6815</v>
      </c>
      <c r="U22" s="20"/>
      <c r="V22" s="60"/>
      <c r="W22" s="20">
        <v>300</v>
      </c>
      <c r="X22" s="60" t="s">
        <v>6707</v>
      </c>
      <c r="Y22" s="74">
        <v>7408</v>
      </c>
      <c r="Z22" s="60" t="s">
        <v>8446</v>
      </c>
      <c r="AA22" s="74">
        <v>574</v>
      </c>
      <c r="AB22" s="60" t="s">
        <v>8069</v>
      </c>
      <c r="AC22" s="74">
        <v>3000</v>
      </c>
      <c r="AD22" s="60" t="s">
        <v>6484</v>
      </c>
      <c r="AE22" s="74"/>
      <c r="AF22" s="60"/>
      <c r="AG22" s="74">
        <v>4185</v>
      </c>
      <c r="AH22" s="60" t="s">
        <v>6485</v>
      </c>
      <c r="AI22" s="74">
        <v>23705</v>
      </c>
      <c r="AJ22" s="60" t="s">
        <v>6485</v>
      </c>
      <c r="AK22" s="74">
        <v>425</v>
      </c>
      <c r="AL22" s="60" t="s">
        <v>6485</v>
      </c>
      <c r="AM22" s="74">
        <v>15700</v>
      </c>
      <c r="AN22" s="60" t="s">
        <v>7994</v>
      </c>
      <c r="AO22" s="74">
        <v>295</v>
      </c>
      <c r="AP22" s="60" t="s">
        <v>7994</v>
      </c>
      <c r="AQ22" s="74">
        <v>1105</v>
      </c>
      <c r="AR22" s="60" t="s">
        <v>7994</v>
      </c>
      <c r="AS22" s="74">
        <v>3220</v>
      </c>
      <c r="AT22" s="60" t="s">
        <v>7994</v>
      </c>
      <c r="AU22" s="20">
        <v>9360</v>
      </c>
      <c r="AV22" s="60" t="s">
        <v>7994</v>
      </c>
      <c r="AW22" s="74">
        <v>8700</v>
      </c>
      <c r="AX22" s="60" t="s">
        <v>7994</v>
      </c>
      <c r="AY22" s="74"/>
      <c r="AZ22" s="60"/>
      <c r="BA22" s="74"/>
      <c r="BB22" s="60"/>
      <c r="BC22" s="74">
        <v>640</v>
      </c>
      <c r="BD22" s="60" t="s">
        <v>7994</v>
      </c>
      <c r="BE22" s="74">
        <v>750</v>
      </c>
      <c r="BF22" s="60" t="s">
        <v>7995</v>
      </c>
      <c r="BG22" s="74"/>
      <c r="BH22" s="60"/>
      <c r="BI22" s="74">
        <v>3750</v>
      </c>
      <c r="BJ22" s="60" t="s">
        <v>7994</v>
      </c>
      <c r="BK22" s="74"/>
      <c r="BL22" s="60"/>
      <c r="BM22" s="74">
        <v>153000</v>
      </c>
      <c r="BN22" s="60" t="s">
        <v>6485</v>
      </c>
      <c r="BO22" s="74">
        <v>1860</v>
      </c>
      <c r="BP22" s="60" t="s">
        <v>7995</v>
      </c>
      <c r="BQ22" s="74">
        <v>2590</v>
      </c>
      <c r="BR22" s="60" t="s">
        <v>8209</v>
      </c>
      <c r="BS22" s="74"/>
      <c r="BT22" s="60"/>
      <c r="BU22" s="74"/>
      <c r="BV22" s="60"/>
      <c r="BW22" s="74">
        <v>1500</v>
      </c>
      <c r="BX22" s="60" t="s">
        <v>6484</v>
      </c>
      <c r="BY22" s="74"/>
      <c r="BZ22" s="60"/>
      <c r="CA22" s="74"/>
      <c r="CB22" s="60"/>
      <c r="CC22" s="74">
        <v>525</v>
      </c>
      <c r="CD22" s="60" t="s">
        <v>6484</v>
      </c>
      <c r="CE22" s="74">
        <v>4000</v>
      </c>
      <c r="CF22" s="60" t="s">
        <v>6484</v>
      </c>
      <c r="CG22" s="74">
        <v>300</v>
      </c>
      <c r="CH22" s="60" t="s">
        <v>6484</v>
      </c>
      <c r="CI22" s="74"/>
      <c r="CJ22" s="60"/>
      <c r="CK22" s="74"/>
      <c r="CL22" s="60"/>
      <c r="CM22" s="7"/>
      <c r="CN22" s="60"/>
    </row>
    <row r="23" spans="1:92" s="6" customFormat="1" ht="13" customHeight="1" x14ac:dyDescent="0.15">
      <c r="A23" s="1"/>
      <c r="B23" s="47" t="s">
        <v>7798</v>
      </c>
      <c r="C23" s="47" t="s">
        <v>11008</v>
      </c>
      <c r="D23" s="71">
        <v>18989</v>
      </c>
      <c r="E23" s="75">
        <v>-23.989129999999999</v>
      </c>
      <c r="F23" s="75">
        <v>31.582129999999999</v>
      </c>
      <c r="G23" s="71">
        <v>1984</v>
      </c>
      <c r="H23" s="1"/>
      <c r="I23" s="74">
        <v>567</v>
      </c>
      <c r="J23" s="60" t="s">
        <v>8558</v>
      </c>
      <c r="K23" s="44">
        <v>496</v>
      </c>
      <c r="L23" s="7" t="s">
        <v>8279</v>
      </c>
      <c r="M23" s="74">
        <v>1700</v>
      </c>
      <c r="N23" s="60" t="s">
        <v>6917</v>
      </c>
      <c r="O23" s="20">
        <v>2578</v>
      </c>
      <c r="P23" s="60" t="s">
        <v>8142</v>
      </c>
      <c r="Q23" s="20">
        <v>670</v>
      </c>
      <c r="R23" s="60" t="s">
        <v>8143</v>
      </c>
      <c r="S23" s="20">
        <v>171</v>
      </c>
      <c r="T23" s="60" t="s">
        <v>6685</v>
      </c>
      <c r="U23" s="20"/>
      <c r="V23" s="60"/>
      <c r="W23" s="20">
        <v>300</v>
      </c>
      <c r="X23" s="60" t="s">
        <v>6707</v>
      </c>
      <c r="Y23" s="74">
        <v>8273</v>
      </c>
      <c r="Z23" s="60" t="s">
        <v>8446</v>
      </c>
      <c r="AA23" s="74">
        <v>928</v>
      </c>
      <c r="AB23" s="60" t="s">
        <v>6174</v>
      </c>
      <c r="AC23" s="74">
        <v>3000</v>
      </c>
      <c r="AD23" s="60" t="s">
        <v>6484</v>
      </c>
      <c r="AE23" s="74">
        <v>32</v>
      </c>
      <c r="AF23" s="60" t="s">
        <v>6217</v>
      </c>
      <c r="AG23" s="74">
        <v>5341</v>
      </c>
      <c r="AH23" s="60" t="s">
        <v>6485</v>
      </c>
      <c r="AI23" s="74">
        <v>24585</v>
      </c>
      <c r="AJ23" s="60" t="s">
        <v>6485</v>
      </c>
      <c r="AK23" s="74">
        <v>743</v>
      </c>
      <c r="AL23" s="60" t="s">
        <v>6485</v>
      </c>
      <c r="AM23" s="74">
        <v>30275</v>
      </c>
      <c r="AN23" s="60" t="s">
        <v>7994</v>
      </c>
      <c r="AO23" s="74">
        <v>344</v>
      </c>
      <c r="AP23" s="60" t="s">
        <v>7994</v>
      </c>
      <c r="AQ23" s="74">
        <v>1917</v>
      </c>
      <c r="AR23" s="60" t="s">
        <v>7994</v>
      </c>
      <c r="AS23" s="74">
        <v>3258</v>
      </c>
      <c r="AT23" s="60" t="s">
        <v>7994</v>
      </c>
      <c r="AU23" s="20">
        <v>11925</v>
      </c>
      <c r="AV23" s="60" t="s">
        <v>7994</v>
      </c>
      <c r="AW23" s="74">
        <v>8661</v>
      </c>
      <c r="AX23" s="60" t="s">
        <v>7994</v>
      </c>
      <c r="AY23" s="74"/>
      <c r="AZ23" s="60"/>
      <c r="BA23" s="74"/>
      <c r="BB23" s="60"/>
      <c r="BC23" s="74">
        <v>930</v>
      </c>
      <c r="BD23" s="60" t="s">
        <v>7994</v>
      </c>
      <c r="BE23" s="74">
        <v>890</v>
      </c>
      <c r="BF23" s="60" t="s">
        <v>6484</v>
      </c>
      <c r="BG23" s="74"/>
      <c r="BH23" s="60"/>
      <c r="BI23" s="74">
        <v>2797</v>
      </c>
      <c r="BJ23" s="60" t="s">
        <v>7994</v>
      </c>
      <c r="BK23" s="74"/>
      <c r="BL23" s="60"/>
      <c r="BM23" s="74">
        <v>137055</v>
      </c>
      <c r="BN23" s="60" t="s">
        <v>6485</v>
      </c>
      <c r="BO23" s="74">
        <v>1250</v>
      </c>
      <c r="BP23" s="60" t="s">
        <v>6484</v>
      </c>
      <c r="BQ23" s="74">
        <v>1100</v>
      </c>
      <c r="BR23" s="60" t="s">
        <v>6484</v>
      </c>
      <c r="BS23" s="74"/>
      <c r="BT23" s="60"/>
      <c r="BU23" s="74"/>
      <c r="BV23" s="60"/>
      <c r="BW23" s="74">
        <v>1500</v>
      </c>
      <c r="BX23" s="60" t="s">
        <v>6484</v>
      </c>
      <c r="BY23" s="74"/>
      <c r="BZ23" s="60"/>
      <c r="CA23" s="74"/>
      <c r="CB23" s="60"/>
      <c r="CC23" s="74">
        <v>525</v>
      </c>
      <c r="CD23" s="60" t="s">
        <v>6484</v>
      </c>
      <c r="CE23" s="74">
        <v>4000</v>
      </c>
      <c r="CF23" s="60" t="s">
        <v>6484</v>
      </c>
      <c r="CG23" s="74">
        <v>300</v>
      </c>
      <c r="CH23" s="60" t="s">
        <v>6484</v>
      </c>
      <c r="CI23" s="74"/>
      <c r="CJ23" s="60"/>
      <c r="CK23" s="74"/>
      <c r="CL23" s="60"/>
      <c r="CM23" s="7"/>
      <c r="CN23" s="60"/>
    </row>
    <row r="24" spans="1:92" s="6" customFormat="1" ht="13" customHeight="1" x14ac:dyDescent="0.15">
      <c r="A24" s="1"/>
      <c r="B24" s="47" t="s">
        <v>7798</v>
      </c>
      <c r="C24" s="47" t="s">
        <v>10503</v>
      </c>
      <c r="D24" s="71">
        <v>18989</v>
      </c>
      <c r="E24" s="75">
        <v>-23.989129999999999</v>
      </c>
      <c r="F24" s="75">
        <v>31.582129999999999</v>
      </c>
      <c r="G24" s="71">
        <v>1997</v>
      </c>
      <c r="H24" s="1"/>
      <c r="I24" s="74">
        <v>567</v>
      </c>
      <c r="J24" s="60" t="s">
        <v>8558</v>
      </c>
      <c r="K24" s="44">
        <v>496</v>
      </c>
      <c r="L24" s="7" t="s">
        <v>8279</v>
      </c>
      <c r="M24" s="74">
        <v>1899</v>
      </c>
      <c r="N24" s="60" t="s">
        <v>6832</v>
      </c>
      <c r="O24" s="20">
        <v>2639</v>
      </c>
      <c r="P24" s="60" t="s">
        <v>6930</v>
      </c>
      <c r="Q24" s="20">
        <v>700</v>
      </c>
      <c r="R24" s="60" t="s">
        <v>6665</v>
      </c>
      <c r="S24" s="20">
        <v>200</v>
      </c>
      <c r="T24" s="60" t="s">
        <v>6665</v>
      </c>
      <c r="U24" s="20"/>
      <c r="V24" s="60"/>
      <c r="W24" s="74">
        <v>396</v>
      </c>
      <c r="X24" s="60" t="s">
        <v>6935</v>
      </c>
      <c r="Y24" s="74">
        <v>8371</v>
      </c>
      <c r="Z24" s="60" t="s">
        <v>8446</v>
      </c>
      <c r="AA24" s="74"/>
      <c r="AB24" s="60"/>
      <c r="AC24" s="74">
        <v>3000</v>
      </c>
      <c r="AD24" s="60" t="s">
        <v>6484</v>
      </c>
      <c r="AE24" s="74">
        <v>2192</v>
      </c>
      <c r="AF24" s="60" t="s">
        <v>8056</v>
      </c>
      <c r="AG24" s="74">
        <v>4697</v>
      </c>
      <c r="AH24" s="60" t="s">
        <v>8114</v>
      </c>
      <c r="AI24" s="74">
        <v>19477</v>
      </c>
      <c r="AJ24" s="60" t="s">
        <v>6485</v>
      </c>
      <c r="AK24" s="74">
        <v>360</v>
      </c>
      <c r="AL24" s="60" t="s">
        <v>8340</v>
      </c>
      <c r="AM24" s="74">
        <v>28109</v>
      </c>
      <c r="AN24" s="60" t="s">
        <v>8114</v>
      </c>
      <c r="AO24" s="74">
        <v>27</v>
      </c>
      <c r="AP24" s="60" t="s">
        <v>7994</v>
      </c>
      <c r="AQ24" s="74">
        <v>600</v>
      </c>
      <c r="AR24" s="60" t="s">
        <v>8340</v>
      </c>
      <c r="AS24" s="74">
        <v>961</v>
      </c>
      <c r="AT24" s="60" t="s">
        <v>8114</v>
      </c>
      <c r="AU24" s="20">
        <v>9081</v>
      </c>
      <c r="AV24" s="60" t="s">
        <v>8114</v>
      </c>
      <c r="AW24" s="74">
        <v>3100</v>
      </c>
      <c r="AX24" s="60" t="s">
        <v>8114</v>
      </c>
      <c r="AY24" s="74"/>
      <c r="AZ24" s="60"/>
      <c r="BA24" s="74"/>
      <c r="BB24" s="60"/>
      <c r="BC24" s="74">
        <v>250</v>
      </c>
      <c r="BD24" s="60" t="s">
        <v>8340</v>
      </c>
      <c r="BE24" s="74">
        <v>890</v>
      </c>
      <c r="BF24" s="60" t="s">
        <v>6484</v>
      </c>
      <c r="BG24" s="74"/>
      <c r="BH24" s="60"/>
      <c r="BI24" s="74">
        <v>627</v>
      </c>
      <c r="BJ24" s="60" t="s">
        <v>8114</v>
      </c>
      <c r="BK24" s="74"/>
      <c r="BL24" s="60"/>
      <c r="BM24" s="74">
        <v>87553</v>
      </c>
      <c r="BN24" s="60" t="s">
        <v>8114</v>
      </c>
      <c r="BO24" s="74">
        <v>1250</v>
      </c>
      <c r="BP24" s="60" t="s">
        <v>6484</v>
      </c>
      <c r="BQ24" s="74">
        <v>1100</v>
      </c>
      <c r="BR24" s="60" t="s">
        <v>6484</v>
      </c>
      <c r="BS24" s="74"/>
      <c r="BT24" s="60"/>
      <c r="BU24" s="74"/>
      <c r="BV24" s="60"/>
      <c r="BW24" s="74">
        <v>1500</v>
      </c>
      <c r="BX24" s="60" t="s">
        <v>6484</v>
      </c>
      <c r="BY24" s="74"/>
      <c r="BZ24" s="60"/>
      <c r="CA24" s="74"/>
      <c r="CB24" s="60"/>
      <c r="CC24" s="74">
        <v>525</v>
      </c>
      <c r="CD24" s="60" t="s">
        <v>6484</v>
      </c>
      <c r="CE24" s="74">
        <v>4000</v>
      </c>
      <c r="CF24" s="60" t="s">
        <v>6484</v>
      </c>
      <c r="CG24" s="74">
        <v>300</v>
      </c>
      <c r="CH24" s="60" t="s">
        <v>6484</v>
      </c>
      <c r="CI24" s="74"/>
      <c r="CJ24" s="60"/>
      <c r="CK24" s="74"/>
      <c r="CL24" s="60"/>
      <c r="CM24" s="49"/>
      <c r="CN24" s="60"/>
    </row>
    <row r="25" spans="1:92" s="6" customFormat="1" ht="13" customHeight="1" x14ac:dyDescent="0.15">
      <c r="A25" s="1"/>
      <c r="B25" s="47" t="s">
        <v>7798</v>
      </c>
      <c r="C25" s="47" t="s">
        <v>10504</v>
      </c>
      <c r="D25" s="71">
        <v>18989</v>
      </c>
      <c r="E25" s="75">
        <v>-23.989129999999999</v>
      </c>
      <c r="F25" s="75">
        <v>31.582129999999999</v>
      </c>
      <c r="G25" s="71">
        <v>2009</v>
      </c>
      <c r="H25" s="1"/>
      <c r="I25" s="74">
        <v>567</v>
      </c>
      <c r="J25" s="60" t="s">
        <v>8558</v>
      </c>
      <c r="K25" s="44">
        <v>496</v>
      </c>
      <c r="L25" s="7" t="s">
        <v>8279</v>
      </c>
      <c r="M25" s="74">
        <v>1800</v>
      </c>
      <c r="N25" s="60" t="s">
        <v>6665</v>
      </c>
      <c r="O25" s="20">
        <v>2700</v>
      </c>
      <c r="P25" s="60" t="s">
        <v>6665</v>
      </c>
      <c r="Q25" s="20">
        <v>700</v>
      </c>
      <c r="R25" s="60" t="s">
        <v>6665</v>
      </c>
      <c r="S25" s="20">
        <v>200</v>
      </c>
      <c r="T25" s="60" t="s">
        <v>6665</v>
      </c>
      <c r="U25" s="20"/>
      <c r="V25" s="60"/>
      <c r="W25" s="20">
        <v>342</v>
      </c>
      <c r="X25" s="60" t="s">
        <v>6812</v>
      </c>
      <c r="Y25" s="74">
        <v>11672</v>
      </c>
      <c r="Z25" s="60" t="s">
        <v>8152</v>
      </c>
      <c r="AA25" s="74">
        <v>4509</v>
      </c>
      <c r="AB25" s="60" t="s">
        <v>8153</v>
      </c>
      <c r="AC25" s="74">
        <v>3000</v>
      </c>
      <c r="AD25" s="60" t="s">
        <v>6456</v>
      </c>
      <c r="AE25" s="74">
        <v>350</v>
      </c>
      <c r="AF25" s="60" t="s">
        <v>8313</v>
      </c>
      <c r="AG25" s="74">
        <v>5114</v>
      </c>
      <c r="AH25" s="60" t="s">
        <v>6456</v>
      </c>
      <c r="AI25" s="74">
        <v>27000</v>
      </c>
      <c r="AJ25" s="60" t="s">
        <v>6456</v>
      </c>
      <c r="AK25" s="74">
        <v>300</v>
      </c>
      <c r="AL25" s="60" t="s">
        <v>6456</v>
      </c>
      <c r="AM25" s="74">
        <v>17797</v>
      </c>
      <c r="AN25" s="60" t="s">
        <v>6456</v>
      </c>
      <c r="AO25" s="74">
        <v>70</v>
      </c>
      <c r="AP25" s="60" t="s">
        <v>6456</v>
      </c>
      <c r="AQ25" s="74">
        <v>550</v>
      </c>
      <c r="AR25" s="60" t="s">
        <v>6456</v>
      </c>
      <c r="AS25" s="74">
        <v>5000</v>
      </c>
      <c r="AT25" s="60" t="s">
        <v>6456</v>
      </c>
      <c r="AU25" s="74">
        <v>9612</v>
      </c>
      <c r="AV25" s="60" t="s">
        <v>6456</v>
      </c>
      <c r="AW25" s="74">
        <v>5798</v>
      </c>
      <c r="AX25" s="60" t="s">
        <v>6456</v>
      </c>
      <c r="AY25" s="74"/>
      <c r="AZ25" s="60"/>
      <c r="BA25" s="74"/>
      <c r="BB25" s="60"/>
      <c r="BC25" s="74">
        <v>200</v>
      </c>
      <c r="BD25" s="60" t="s">
        <v>6456</v>
      </c>
      <c r="BE25" s="74">
        <v>350</v>
      </c>
      <c r="BF25" s="60" t="s">
        <v>8057</v>
      </c>
      <c r="BG25" s="74"/>
      <c r="BH25" s="60"/>
      <c r="BI25" s="74">
        <v>3000</v>
      </c>
      <c r="BJ25" s="60" t="s">
        <v>6456</v>
      </c>
      <c r="BK25" s="74"/>
      <c r="BL25" s="60"/>
      <c r="BM25" s="74">
        <v>85869</v>
      </c>
      <c r="BN25" s="60" t="s">
        <v>6456</v>
      </c>
      <c r="BO25" s="74">
        <v>300</v>
      </c>
      <c r="BP25" s="60" t="s">
        <v>8206</v>
      </c>
      <c r="BQ25" s="74">
        <v>600</v>
      </c>
      <c r="BR25" s="60" t="s">
        <v>8374</v>
      </c>
      <c r="BS25" s="74"/>
      <c r="BT25" s="60"/>
      <c r="BU25" s="74"/>
      <c r="BV25" s="60"/>
      <c r="BW25" s="74">
        <v>1500</v>
      </c>
      <c r="BX25" s="60" t="s">
        <v>6484</v>
      </c>
      <c r="BY25" s="74"/>
      <c r="BZ25" s="60"/>
      <c r="CA25" s="74"/>
      <c r="CB25" s="60"/>
      <c r="CC25" s="74">
        <v>525</v>
      </c>
      <c r="CD25" s="60" t="s">
        <v>6484</v>
      </c>
      <c r="CE25" s="74">
        <v>4000</v>
      </c>
      <c r="CF25" s="60" t="s">
        <v>6484</v>
      </c>
      <c r="CG25" s="74">
        <v>300</v>
      </c>
      <c r="CH25" s="60" t="s">
        <v>6484</v>
      </c>
      <c r="CI25" s="74"/>
      <c r="CJ25" s="60"/>
      <c r="CK25" s="74"/>
      <c r="CL25" s="60"/>
      <c r="CM25" s="60"/>
      <c r="CN25" s="60"/>
    </row>
    <row r="26" spans="1:92" s="6" customFormat="1" ht="13" customHeight="1" x14ac:dyDescent="0.15">
      <c r="B26" s="47" t="s">
        <v>8066</v>
      </c>
      <c r="C26" s="74" t="s">
        <v>10505</v>
      </c>
      <c r="D26" s="71">
        <v>84</v>
      </c>
      <c r="E26" s="75">
        <v>-3.5757699999999999</v>
      </c>
      <c r="F26" s="75">
        <v>35.807600000000001</v>
      </c>
      <c r="G26" s="71">
        <v>1970</v>
      </c>
      <c r="H26" s="1"/>
      <c r="I26" s="74">
        <v>650</v>
      </c>
      <c r="J26" s="60" t="s">
        <v>7162</v>
      </c>
      <c r="K26" s="44">
        <v>942</v>
      </c>
      <c r="L26" s="7" t="s">
        <v>8202</v>
      </c>
      <c r="M26" s="74">
        <v>35</v>
      </c>
      <c r="N26" s="60" t="s">
        <v>6543</v>
      </c>
      <c r="O26" s="20">
        <v>10</v>
      </c>
      <c r="P26" s="60" t="s">
        <v>6543</v>
      </c>
      <c r="Q26" s="20">
        <v>10</v>
      </c>
      <c r="R26" s="60" t="s">
        <v>6543</v>
      </c>
      <c r="S26" s="20"/>
      <c r="T26" s="60"/>
      <c r="U26" s="74"/>
      <c r="V26" s="60"/>
      <c r="W26" s="74"/>
      <c r="X26" s="60"/>
      <c r="Y26" s="74">
        <v>427</v>
      </c>
      <c r="Z26" s="60" t="s">
        <v>6523</v>
      </c>
      <c r="AA26" s="74"/>
      <c r="AB26" s="60"/>
      <c r="AC26" s="74">
        <v>150</v>
      </c>
      <c r="AD26" s="60" t="s">
        <v>6523</v>
      </c>
      <c r="AE26" s="74">
        <v>23</v>
      </c>
      <c r="AF26" s="60" t="s">
        <v>6523</v>
      </c>
      <c r="AG26" s="74">
        <v>60</v>
      </c>
      <c r="AH26" s="60" t="s">
        <v>6523</v>
      </c>
      <c r="AI26" s="74">
        <v>1548</v>
      </c>
      <c r="AJ26" s="60" t="s">
        <v>6871</v>
      </c>
      <c r="AK26" s="74"/>
      <c r="AL26" s="60"/>
      <c r="AM26" s="74">
        <v>75</v>
      </c>
      <c r="AN26" s="60" t="s">
        <v>7042</v>
      </c>
      <c r="AO26" s="74"/>
      <c r="AP26" s="60"/>
      <c r="AQ26" s="74"/>
      <c r="AR26" s="60"/>
      <c r="AS26" s="74">
        <v>20</v>
      </c>
      <c r="AT26" s="60" t="s">
        <v>7037</v>
      </c>
      <c r="AU26" s="20">
        <v>0</v>
      </c>
      <c r="AV26" s="60" t="s">
        <v>6726</v>
      </c>
      <c r="AW26" s="74"/>
      <c r="AX26" s="60"/>
      <c r="AY26" s="74"/>
      <c r="AZ26" s="60"/>
      <c r="BA26" s="74"/>
      <c r="BB26" s="60"/>
      <c r="BC26" s="74"/>
      <c r="BD26" s="60"/>
      <c r="BE26" s="74"/>
      <c r="BF26" s="60"/>
      <c r="BG26" s="74"/>
      <c r="BH26" s="60"/>
      <c r="BI26" s="74">
        <v>35</v>
      </c>
      <c r="BJ26" s="60" t="s">
        <v>6816</v>
      </c>
      <c r="BK26" s="74"/>
      <c r="BL26" s="60"/>
      <c r="BM26" s="74">
        <v>451</v>
      </c>
      <c r="BN26" s="60" t="s">
        <v>6835</v>
      </c>
      <c r="BO26" s="74">
        <v>20</v>
      </c>
      <c r="BP26" s="60" t="s">
        <v>6920</v>
      </c>
      <c r="BQ26" s="74">
        <v>20</v>
      </c>
      <c r="BR26" s="60" t="s">
        <v>6816</v>
      </c>
      <c r="BS26" s="74"/>
      <c r="BT26" s="60"/>
      <c r="BU26" s="74"/>
      <c r="BV26" s="60"/>
      <c r="BW26" s="74"/>
      <c r="BX26" s="60"/>
      <c r="BY26" s="74">
        <v>400</v>
      </c>
      <c r="BZ26" s="60" t="s">
        <v>6523</v>
      </c>
      <c r="CA26" s="74"/>
      <c r="CB26" s="60"/>
      <c r="CC26" s="74"/>
      <c r="CD26" s="60"/>
      <c r="CE26" s="74"/>
      <c r="CF26" s="60"/>
      <c r="CG26" s="74"/>
      <c r="CH26" s="60"/>
      <c r="CI26" s="74"/>
      <c r="CJ26" s="60"/>
      <c r="CK26" s="74"/>
      <c r="CL26" s="60"/>
      <c r="CN26" s="60"/>
    </row>
    <row r="27" spans="1:92" s="6" customFormat="1" ht="13" customHeight="1" x14ac:dyDescent="0.15">
      <c r="A27" s="1" t="s">
        <v>7991</v>
      </c>
      <c r="B27" s="47" t="s">
        <v>8066</v>
      </c>
      <c r="C27" s="47" t="s">
        <v>10599</v>
      </c>
      <c r="D27" s="71">
        <v>110</v>
      </c>
      <c r="E27" s="75">
        <v>-3.5757699999999999</v>
      </c>
      <c r="F27" s="75">
        <v>35.807600000000001</v>
      </c>
      <c r="G27" s="71">
        <v>1992</v>
      </c>
      <c r="H27" s="1"/>
      <c r="I27" s="74">
        <v>650</v>
      </c>
      <c r="J27" s="60" t="s">
        <v>7162</v>
      </c>
      <c r="K27" s="44">
        <v>942</v>
      </c>
      <c r="L27" s="7" t="s">
        <v>8202</v>
      </c>
      <c r="M27" s="74">
        <v>37</v>
      </c>
      <c r="N27" s="60" t="s">
        <v>8448</v>
      </c>
      <c r="O27" s="20">
        <v>10</v>
      </c>
      <c r="P27" s="60" t="s">
        <v>8382</v>
      </c>
      <c r="Q27" s="20">
        <v>10</v>
      </c>
      <c r="R27" s="60" t="s">
        <v>8382</v>
      </c>
      <c r="S27" s="20"/>
      <c r="T27" s="60"/>
      <c r="U27" s="20"/>
      <c r="V27" s="60"/>
      <c r="W27" s="20"/>
      <c r="X27" s="60"/>
      <c r="Y27" s="74">
        <v>149</v>
      </c>
      <c r="Z27" s="60" t="s">
        <v>8448</v>
      </c>
      <c r="AA27" s="74"/>
      <c r="AB27" s="60"/>
      <c r="AC27" s="74">
        <v>132</v>
      </c>
      <c r="AD27" s="60" t="s">
        <v>6363</v>
      </c>
      <c r="AE27" s="74"/>
      <c r="AF27" s="60"/>
      <c r="AG27" s="74">
        <v>81</v>
      </c>
      <c r="AH27" s="60" t="s">
        <v>6363</v>
      </c>
      <c r="AI27" s="74">
        <v>443</v>
      </c>
      <c r="AJ27" s="60" t="s">
        <v>6363</v>
      </c>
      <c r="AK27" s="74"/>
      <c r="AL27" s="60"/>
      <c r="AM27" s="74">
        <v>484</v>
      </c>
      <c r="AN27" s="60" t="s">
        <v>6363</v>
      </c>
      <c r="AO27" s="74"/>
      <c r="AP27" s="60"/>
      <c r="AQ27" s="74"/>
      <c r="AR27" s="60"/>
      <c r="AS27" s="74">
        <v>17</v>
      </c>
      <c r="AT27" s="60" t="s">
        <v>8207</v>
      </c>
      <c r="AU27" s="74">
        <v>1790</v>
      </c>
      <c r="AV27" s="60" t="s">
        <v>6363</v>
      </c>
      <c r="AW27" s="74"/>
      <c r="AX27" s="60"/>
      <c r="AY27" s="74"/>
      <c r="AZ27" s="60"/>
      <c r="BA27" s="74">
        <v>5</v>
      </c>
      <c r="BB27" s="60" t="s">
        <v>8244</v>
      </c>
      <c r="BC27" s="74"/>
      <c r="BD27" s="60"/>
      <c r="BE27" s="74"/>
      <c r="BF27" s="60"/>
      <c r="BG27" s="74"/>
      <c r="BH27" s="60"/>
      <c r="BI27" s="74">
        <v>95</v>
      </c>
      <c r="BJ27" s="60" t="s">
        <v>8207</v>
      </c>
      <c r="BK27" s="74"/>
      <c r="BL27" s="60"/>
      <c r="BM27" s="74">
        <v>250</v>
      </c>
      <c r="BN27" s="60" t="s">
        <v>6363</v>
      </c>
      <c r="BO27" s="74">
        <v>10</v>
      </c>
      <c r="BP27" s="60" t="s">
        <v>6198</v>
      </c>
      <c r="BQ27" s="74">
        <v>50</v>
      </c>
      <c r="BR27" s="60" t="s">
        <v>6198</v>
      </c>
      <c r="BS27" s="74"/>
      <c r="BT27" s="60"/>
      <c r="BU27" s="74"/>
      <c r="BV27" s="60"/>
      <c r="BW27" s="74"/>
      <c r="BX27" s="60"/>
      <c r="BY27" s="74">
        <v>500</v>
      </c>
      <c r="BZ27" s="60" t="s">
        <v>8207</v>
      </c>
      <c r="CA27" s="74"/>
      <c r="CB27" s="60"/>
      <c r="CC27" s="74"/>
      <c r="CD27" s="60"/>
      <c r="CE27" s="74"/>
      <c r="CF27" s="60"/>
      <c r="CG27" s="74"/>
      <c r="CH27" s="60"/>
      <c r="CI27" s="74"/>
      <c r="CJ27" s="60"/>
      <c r="CK27" s="74"/>
      <c r="CL27" s="60"/>
      <c r="CN27" s="60"/>
    </row>
    <row r="28" spans="1:92" s="6" customFormat="1" ht="13" customHeight="1" x14ac:dyDescent="0.15">
      <c r="A28" s="1"/>
      <c r="B28" s="47" t="s">
        <v>8297</v>
      </c>
      <c r="C28" s="47" t="s">
        <v>6444</v>
      </c>
      <c r="D28" s="71">
        <v>1670</v>
      </c>
      <c r="E28" s="75">
        <v>-1.5115099999999999</v>
      </c>
      <c r="F28" s="75">
        <v>35.093159999999997</v>
      </c>
      <c r="G28" s="71">
        <v>1992</v>
      </c>
      <c r="H28" s="1" t="s">
        <v>6289</v>
      </c>
      <c r="I28" s="74">
        <v>1044</v>
      </c>
      <c r="J28" s="60" t="s">
        <v>6213</v>
      </c>
      <c r="K28" s="44">
        <v>1894</v>
      </c>
      <c r="L28" s="7" t="s">
        <v>7901</v>
      </c>
      <c r="M28" s="74">
        <v>547</v>
      </c>
      <c r="N28" s="60" t="s">
        <v>6381</v>
      </c>
      <c r="O28" s="20">
        <v>620</v>
      </c>
      <c r="P28" s="60" t="s">
        <v>7119</v>
      </c>
      <c r="Q28" s="20">
        <v>100</v>
      </c>
      <c r="R28" s="60" t="s">
        <v>6081</v>
      </c>
      <c r="S28" s="20">
        <v>32</v>
      </c>
      <c r="T28" s="60" t="s">
        <v>5467</v>
      </c>
      <c r="U28" s="20"/>
      <c r="V28" s="60"/>
      <c r="W28" s="20"/>
      <c r="X28" s="60"/>
      <c r="Y28" s="74">
        <v>1118</v>
      </c>
      <c r="Z28" s="60" t="s">
        <v>6097</v>
      </c>
      <c r="AA28" s="74"/>
      <c r="AB28" s="60"/>
      <c r="AC28" s="74"/>
      <c r="AD28" s="60"/>
      <c r="AE28" s="74"/>
      <c r="AF28" s="60"/>
      <c r="AG28" s="74">
        <v>399.66666666666669</v>
      </c>
      <c r="AH28" s="60" t="s">
        <v>7758</v>
      </c>
      <c r="AI28" s="74">
        <v>9973.3333333333339</v>
      </c>
      <c r="AJ28" s="60" t="s">
        <v>7758</v>
      </c>
      <c r="AK28" s="74">
        <v>434.66666666666669</v>
      </c>
      <c r="AL28" s="60" t="s">
        <v>7758</v>
      </c>
      <c r="AM28" s="74">
        <v>5000</v>
      </c>
      <c r="AN28" s="60" t="s">
        <v>7758</v>
      </c>
      <c r="AO28" s="74"/>
      <c r="AP28" s="60"/>
      <c r="AQ28" s="74"/>
      <c r="AR28" s="60"/>
      <c r="AS28" s="74">
        <v>259.33333333333331</v>
      </c>
      <c r="AT28" s="60" t="s">
        <v>7758</v>
      </c>
      <c r="AU28" s="74">
        <v>1000</v>
      </c>
      <c r="AV28" s="60" t="s">
        <v>7758</v>
      </c>
      <c r="AW28" s="74"/>
      <c r="AX28" s="60"/>
      <c r="AY28" s="74"/>
      <c r="AZ28" s="60"/>
      <c r="BA28" s="74">
        <v>1157.3333333333333</v>
      </c>
      <c r="BB28" s="60" t="s">
        <v>7758</v>
      </c>
      <c r="BC28" s="74">
        <v>5094.666666666667</v>
      </c>
      <c r="BD28" s="60" t="s">
        <v>7758</v>
      </c>
      <c r="BE28" s="74"/>
      <c r="BF28" s="60"/>
      <c r="BG28" s="74"/>
      <c r="BH28" s="60"/>
      <c r="BI28" s="74">
        <v>499.33333333333331</v>
      </c>
      <c r="BJ28" s="60" t="s">
        <v>7758</v>
      </c>
      <c r="BK28" s="74">
        <v>1181.3333333333333</v>
      </c>
      <c r="BL28" s="60" t="s">
        <v>7758</v>
      </c>
      <c r="BM28" s="74">
        <v>9893.6666666666661</v>
      </c>
      <c r="BN28" s="60" t="s">
        <v>7758</v>
      </c>
      <c r="BO28" s="74"/>
      <c r="BP28" s="60"/>
      <c r="BQ28" s="74"/>
      <c r="BR28" s="60"/>
      <c r="BS28" s="74"/>
      <c r="BT28" s="60"/>
      <c r="BU28" s="74">
        <v>13069</v>
      </c>
      <c r="BV28" s="60" t="s">
        <v>7758</v>
      </c>
      <c r="BW28" s="74"/>
      <c r="BX28" s="60"/>
      <c r="BY28" s="74"/>
      <c r="BZ28" s="60"/>
      <c r="CA28" s="74"/>
      <c r="CB28" s="60"/>
      <c r="CC28" s="74"/>
      <c r="CD28" s="60"/>
      <c r="CE28" s="74"/>
      <c r="CF28" s="60"/>
      <c r="CG28" s="74"/>
      <c r="CH28" s="60"/>
      <c r="CI28" s="74"/>
      <c r="CJ28" s="60"/>
      <c r="CK28" s="74">
        <v>202</v>
      </c>
      <c r="CL28" s="60" t="s">
        <v>8105</v>
      </c>
      <c r="CM28" s="60">
        <v>70</v>
      </c>
      <c r="CN28" s="60" t="s">
        <v>8105</v>
      </c>
    </row>
    <row r="29" spans="1:92" s="6" customFormat="1" ht="13" customHeight="1" x14ac:dyDescent="0.15">
      <c r="A29" s="1"/>
      <c r="B29" s="47" t="s">
        <v>5982</v>
      </c>
      <c r="C29" s="47" t="s">
        <v>6887</v>
      </c>
      <c r="D29" s="71">
        <v>1500</v>
      </c>
      <c r="E29" s="75">
        <v>-1.5115099999999999</v>
      </c>
      <c r="F29" s="75">
        <v>35.093159999999997</v>
      </c>
      <c r="G29" s="71">
        <v>2003</v>
      </c>
      <c r="H29" s="1" t="s">
        <v>6481</v>
      </c>
      <c r="I29" s="74">
        <v>1000</v>
      </c>
      <c r="J29" s="60" t="s">
        <v>6443</v>
      </c>
      <c r="K29" s="44">
        <v>1894</v>
      </c>
      <c r="L29" s="7" t="s">
        <v>7901</v>
      </c>
      <c r="M29" s="74">
        <v>562</v>
      </c>
      <c r="N29" s="60" t="s">
        <v>7117</v>
      </c>
      <c r="O29" s="20">
        <v>617</v>
      </c>
      <c r="P29" s="60" t="s">
        <v>7118</v>
      </c>
      <c r="Q29" s="20">
        <v>100</v>
      </c>
      <c r="R29" s="60" t="s">
        <v>6081</v>
      </c>
      <c r="S29" s="20">
        <v>38</v>
      </c>
      <c r="T29" s="60" t="s">
        <v>5937</v>
      </c>
      <c r="U29" s="20"/>
      <c r="V29" s="60"/>
      <c r="W29" s="20"/>
      <c r="X29" s="60"/>
      <c r="Y29" s="74">
        <v>830.4</v>
      </c>
      <c r="Z29" s="60" t="s">
        <v>6512</v>
      </c>
      <c r="AA29" s="74"/>
      <c r="AB29" s="60"/>
      <c r="AC29" s="74">
        <v>474</v>
      </c>
      <c r="AD29" s="60" t="s">
        <v>6512</v>
      </c>
      <c r="AE29" s="74"/>
      <c r="AF29" s="60"/>
      <c r="AG29" s="74">
        <v>376.8</v>
      </c>
      <c r="AH29" s="60" t="s">
        <v>6512</v>
      </c>
      <c r="AI29" s="74">
        <v>3967</v>
      </c>
      <c r="AJ29" s="60" t="s">
        <v>7095</v>
      </c>
      <c r="AK29" s="74">
        <v>1584</v>
      </c>
      <c r="AL29" s="60" t="s">
        <v>6512</v>
      </c>
      <c r="AM29" s="74">
        <v>5000</v>
      </c>
      <c r="AN29" s="60" t="s">
        <v>7872</v>
      </c>
      <c r="AO29" s="74"/>
      <c r="AP29" s="60"/>
      <c r="AQ29" s="74"/>
      <c r="AR29" s="60"/>
      <c r="AS29" s="74">
        <v>579.6</v>
      </c>
      <c r="AT29" s="60" t="s">
        <v>6512</v>
      </c>
      <c r="AU29" s="74">
        <v>1000</v>
      </c>
      <c r="AV29" s="60" t="s">
        <v>7872</v>
      </c>
      <c r="AW29" s="74"/>
      <c r="AX29" s="60"/>
      <c r="AY29" s="74"/>
      <c r="AZ29" s="60"/>
      <c r="BA29" s="74">
        <v>510</v>
      </c>
      <c r="BB29" s="60" t="s">
        <v>6512</v>
      </c>
      <c r="BC29" s="74">
        <v>5454</v>
      </c>
      <c r="BD29" s="60" t="s">
        <v>6512</v>
      </c>
      <c r="BE29" s="74"/>
      <c r="BF29" s="60"/>
      <c r="BG29" s="74"/>
      <c r="BH29" s="60"/>
      <c r="BI29" s="74">
        <v>1993.2</v>
      </c>
      <c r="BJ29" s="60" t="s">
        <v>6512</v>
      </c>
      <c r="BK29" s="74">
        <v>2842.8</v>
      </c>
      <c r="BL29" s="60" t="s">
        <v>6512</v>
      </c>
      <c r="BM29" s="74">
        <v>8313.6</v>
      </c>
      <c r="BN29" s="60" t="s">
        <v>6512</v>
      </c>
      <c r="BO29" s="74">
        <v>240</v>
      </c>
      <c r="BP29" s="60" t="s">
        <v>6512</v>
      </c>
      <c r="BQ29" s="74">
        <v>68.400000000000006</v>
      </c>
      <c r="BR29" s="60" t="s">
        <v>6512</v>
      </c>
      <c r="BS29" s="74"/>
      <c r="BT29" s="60"/>
      <c r="BU29" s="74">
        <v>31918.799999999999</v>
      </c>
      <c r="BV29" s="60" t="s">
        <v>6512</v>
      </c>
      <c r="BW29" s="74">
        <v>7.2</v>
      </c>
      <c r="BX29" s="60" t="s">
        <v>6512</v>
      </c>
      <c r="BY29" s="74">
        <v>1028.4000000000001</v>
      </c>
      <c r="BZ29" s="60" t="s">
        <v>6512</v>
      </c>
      <c r="CA29" s="74">
        <v>200.4</v>
      </c>
      <c r="CB29" s="60" t="s">
        <v>6512</v>
      </c>
      <c r="CC29" s="74"/>
      <c r="CD29" s="60"/>
      <c r="CE29" s="74"/>
      <c r="CF29" s="60"/>
      <c r="CG29" s="74"/>
      <c r="CH29" s="60"/>
      <c r="CI29" s="74">
        <v>16.8</v>
      </c>
      <c r="CJ29" s="60" t="s">
        <v>6512</v>
      </c>
      <c r="CK29" s="74"/>
      <c r="CL29" s="60"/>
      <c r="CN29" s="60"/>
    </row>
    <row r="30" spans="1:92" s="65" customFormat="1" ht="13" customHeight="1" x14ac:dyDescent="0.15">
      <c r="A30" s="1" t="s">
        <v>6117</v>
      </c>
      <c r="B30" s="47" t="s">
        <v>5796</v>
      </c>
      <c r="C30" s="47" t="s">
        <v>6597</v>
      </c>
      <c r="D30" s="71">
        <v>3245</v>
      </c>
      <c r="E30" s="75">
        <v>-4.1867599999999996</v>
      </c>
      <c r="F30" s="75">
        <v>38.275820000000003</v>
      </c>
      <c r="G30" s="71">
        <v>1970</v>
      </c>
      <c r="H30" s="1" t="s">
        <v>8341</v>
      </c>
      <c r="I30" s="74">
        <v>770</v>
      </c>
      <c r="J30" s="60" t="s">
        <v>6432</v>
      </c>
      <c r="K30" s="44">
        <v>641</v>
      </c>
      <c r="L30" s="7" t="s">
        <v>7901</v>
      </c>
      <c r="M30" s="74">
        <v>80</v>
      </c>
      <c r="N30" s="60" t="s">
        <v>8111</v>
      </c>
      <c r="O30" s="20">
        <v>60</v>
      </c>
      <c r="P30" s="60" t="s">
        <v>8111</v>
      </c>
      <c r="Q30" s="20"/>
      <c r="R30" s="60"/>
      <c r="S30" s="20">
        <v>35</v>
      </c>
      <c r="T30" s="60" t="s">
        <v>8111</v>
      </c>
      <c r="U30" s="20"/>
      <c r="V30" s="60"/>
      <c r="W30" s="20">
        <v>25</v>
      </c>
      <c r="X30" s="60" t="s">
        <v>8111</v>
      </c>
      <c r="Y30" s="74">
        <v>500</v>
      </c>
      <c r="Z30" s="60" t="s">
        <v>6418</v>
      </c>
      <c r="AA30" s="74"/>
      <c r="AB30" s="60"/>
      <c r="AC30" s="74"/>
      <c r="AD30" s="60"/>
      <c r="AE30" s="74">
        <v>45</v>
      </c>
      <c r="AF30" s="60" t="s">
        <v>6418</v>
      </c>
      <c r="AG30" s="74">
        <v>250</v>
      </c>
      <c r="AH30" s="60" t="s">
        <v>6418</v>
      </c>
      <c r="AI30" s="74">
        <v>750</v>
      </c>
      <c r="AJ30" s="60" t="s">
        <v>6418</v>
      </c>
      <c r="AK30" s="74">
        <v>500</v>
      </c>
      <c r="AL30" s="60" t="s">
        <v>6418</v>
      </c>
      <c r="AM30" s="74">
        <v>100</v>
      </c>
      <c r="AN30" s="60" t="s">
        <v>6418</v>
      </c>
      <c r="AO30" s="74"/>
      <c r="AP30" s="60"/>
      <c r="AQ30" s="74"/>
      <c r="AR30" s="60"/>
      <c r="AS30" s="74">
        <v>150</v>
      </c>
      <c r="AT30" s="60" t="s">
        <v>6418</v>
      </c>
      <c r="AU30" s="74"/>
      <c r="AV30" s="60"/>
      <c r="AW30" s="74">
        <v>250</v>
      </c>
      <c r="AX30" s="60" t="s">
        <v>8171</v>
      </c>
      <c r="AY30" s="74">
        <v>100</v>
      </c>
      <c r="AZ30" s="60" t="s">
        <v>6418</v>
      </c>
      <c r="BA30" s="74">
        <v>1000</v>
      </c>
      <c r="BB30" s="60" t="s">
        <v>6418</v>
      </c>
      <c r="BC30" s="74"/>
      <c r="BD30" s="60"/>
      <c r="BE30" s="74"/>
      <c r="BF30" s="60"/>
      <c r="BG30" s="74"/>
      <c r="BH30" s="60"/>
      <c r="BI30" s="74"/>
      <c r="BJ30" s="60"/>
      <c r="BK30" s="74">
        <v>150</v>
      </c>
      <c r="BL30" s="60" t="s">
        <v>6418</v>
      </c>
      <c r="BM30" s="74">
        <v>600</v>
      </c>
      <c r="BN30" s="60" t="s">
        <v>6418</v>
      </c>
      <c r="BO30" s="74">
        <v>50</v>
      </c>
      <c r="BP30" s="60" t="s">
        <v>6418</v>
      </c>
      <c r="BQ30" s="74">
        <v>100</v>
      </c>
      <c r="BR30" s="60" t="s">
        <v>6418</v>
      </c>
      <c r="BS30" s="74"/>
      <c r="BT30" s="60"/>
      <c r="BU30" s="74"/>
      <c r="BV30" s="60"/>
      <c r="BW30" s="74"/>
      <c r="BX30" s="60"/>
      <c r="BY30" s="74"/>
      <c r="BZ30" s="60"/>
      <c r="CA30" s="74"/>
      <c r="CB30" s="60"/>
      <c r="CC30" s="74"/>
      <c r="CD30" s="60"/>
      <c r="CE30" s="74"/>
      <c r="CF30" s="60"/>
      <c r="CG30" s="74"/>
      <c r="CH30" s="60"/>
      <c r="CI30" s="74"/>
      <c r="CJ30" s="60"/>
      <c r="CK30" s="74">
        <v>250</v>
      </c>
      <c r="CL30" s="60" t="s">
        <v>8222</v>
      </c>
      <c r="CM30" s="4">
        <v>40</v>
      </c>
      <c r="CN30" s="60" t="s">
        <v>8222</v>
      </c>
    </row>
    <row r="31" spans="1:92" s="6" customFormat="1" ht="13" customHeight="1" x14ac:dyDescent="0.15">
      <c r="A31" s="1" t="s">
        <v>8124</v>
      </c>
      <c r="B31" s="47" t="s">
        <v>8125</v>
      </c>
      <c r="C31" s="47" t="s">
        <v>6604</v>
      </c>
      <c r="D31" s="71">
        <v>3245</v>
      </c>
      <c r="E31" s="75">
        <v>-4.1867599999999996</v>
      </c>
      <c r="F31" s="75">
        <v>38.275820000000003</v>
      </c>
      <c r="G31" s="71">
        <v>1970</v>
      </c>
      <c r="H31" s="1" t="s">
        <v>8404</v>
      </c>
      <c r="I31" s="74">
        <v>770</v>
      </c>
      <c r="J31" s="60" t="s">
        <v>6432</v>
      </c>
      <c r="K31" s="44">
        <v>641</v>
      </c>
      <c r="L31" s="7" t="s">
        <v>8277</v>
      </c>
      <c r="M31" s="74">
        <v>100</v>
      </c>
      <c r="N31" s="60" t="s">
        <v>8111</v>
      </c>
      <c r="O31" s="20">
        <v>60</v>
      </c>
      <c r="P31" s="60" t="s">
        <v>8111</v>
      </c>
      <c r="Q31" s="20"/>
      <c r="R31" s="60"/>
      <c r="S31" s="20">
        <v>35</v>
      </c>
      <c r="T31" s="60" t="s">
        <v>8111</v>
      </c>
      <c r="U31" s="20"/>
      <c r="V31" s="60"/>
      <c r="W31" s="20">
        <v>25</v>
      </c>
      <c r="X31" s="60" t="s">
        <v>8111</v>
      </c>
      <c r="Y31" s="74">
        <v>3000</v>
      </c>
      <c r="Z31" s="60" t="s">
        <v>6418</v>
      </c>
      <c r="AA31" s="74"/>
      <c r="AB31" s="60"/>
      <c r="AC31" s="74"/>
      <c r="AD31" s="60"/>
      <c r="AE31" s="74">
        <v>45</v>
      </c>
      <c r="AF31" s="60" t="s">
        <v>6418</v>
      </c>
      <c r="AG31" s="74">
        <v>250</v>
      </c>
      <c r="AH31" s="60" t="s">
        <v>6418</v>
      </c>
      <c r="AI31" s="74">
        <v>750</v>
      </c>
      <c r="AJ31" s="60" t="s">
        <v>6418</v>
      </c>
      <c r="AK31" s="74">
        <v>500</v>
      </c>
      <c r="AL31" s="60" t="s">
        <v>6418</v>
      </c>
      <c r="AM31" s="74">
        <v>400</v>
      </c>
      <c r="AN31" s="60" t="s">
        <v>6418</v>
      </c>
      <c r="AO31" s="74"/>
      <c r="AP31" s="60"/>
      <c r="AQ31" s="74"/>
      <c r="AR31" s="60"/>
      <c r="AS31" s="74">
        <v>150</v>
      </c>
      <c r="AT31" s="60" t="s">
        <v>6418</v>
      </c>
      <c r="AU31" s="74"/>
      <c r="AV31" s="60"/>
      <c r="AW31" s="74">
        <v>250</v>
      </c>
      <c r="AX31" s="60" t="s">
        <v>8171</v>
      </c>
      <c r="AY31" s="74">
        <v>400</v>
      </c>
      <c r="AZ31" s="60" t="s">
        <v>6418</v>
      </c>
      <c r="BA31" s="74">
        <v>1000</v>
      </c>
      <c r="BB31" s="60" t="s">
        <v>6418</v>
      </c>
      <c r="BC31" s="74"/>
      <c r="BD31" s="60"/>
      <c r="BE31" s="74"/>
      <c r="BF31" s="60"/>
      <c r="BG31" s="74"/>
      <c r="BH31" s="60"/>
      <c r="BI31" s="74"/>
      <c r="BJ31" s="60"/>
      <c r="BK31" s="74">
        <v>600</v>
      </c>
      <c r="BL31" s="60" t="s">
        <v>6418</v>
      </c>
      <c r="BM31" s="74">
        <v>600</v>
      </c>
      <c r="BN31" s="60" t="s">
        <v>6418</v>
      </c>
      <c r="BO31" s="74">
        <v>50</v>
      </c>
      <c r="BP31" s="60" t="s">
        <v>6418</v>
      </c>
      <c r="BQ31" s="74">
        <v>100</v>
      </c>
      <c r="BR31" s="60" t="s">
        <v>6418</v>
      </c>
      <c r="BS31" s="74"/>
      <c r="BT31" s="60"/>
      <c r="BU31" s="74"/>
      <c r="BV31" s="60"/>
      <c r="BW31" s="74"/>
      <c r="BX31" s="60"/>
      <c r="BY31" s="74"/>
      <c r="BZ31" s="60"/>
      <c r="CA31" s="74"/>
      <c r="CB31" s="60"/>
      <c r="CC31" s="74"/>
      <c r="CD31" s="60"/>
      <c r="CE31" s="74"/>
      <c r="CF31" s="60"/>
      <c r="CG31" s="74"/>
      <c r="CH31" s="60"/>
      <c r="CI31" s="74"/>
      <c r="CJ31" s="60"/>
      <c r="CK31" s="74">
        <v>250</v>
      </c>
      <c r="CL31" s="60" t="s">
        <v>8222</v>
      </c>
      <c r="CM31" s="4">
        <v>40</v>
      </c>
      <c r="CN31" s="60" t="s">
        <v>8222</v>
      </c>
    </row>
    <row r="32" spans="1:92" s="6" customFormat="1" ht="13" customHeight="1" x14ac:dyDescent="0.15">
      <c r="A32" s="1"/>
      <c r="B32" s="47" t="s">
        <v>8175</v>
      </c>
      <c r="C32" s="47" t="s">
        <v>6291</v>
      </c>
      <c r="D32" s="71">
        <v>122</v>
      </c>
      <c r="E32" s="75">
        <v>-2.0546199999999999</v>
      </c>
      <c r="F32" s="75">
        <v>32.576479999999997</v>
      </c>
      <c r="G32" s="71">
        <v>1966</v>
      </c>
      <c r="H32" s="1"/>
      <c r="I32" s="74">
        <v>780</v>
      </c>
      <c r="J32" s="60" t="s">
        <v>6023</v>
      </c>
      <c r="K32" s="44">
        <v>1064</v>
      </c>
      <c r="L32" s="7" t="s">
        <v>8277</v>
      </c>
      <c r="M32" s="74">
        <v>25</v>
      </c>
      <c r="N32" s="60" t="s">
        <v>6543</v>
      </c>
      <c r="O32" s="20">
        <v>12</v>
      </c>
      <c r="P32" s="60" t="s">
        <v>6543</v>
      </c>
      <c r="Q32" s="20">
        <v>10</v>
      </c>
      <c r="R32" s="60" t="s">
        <v>6543</v>
      </c>
      <c r="S32" s="20">
        <v>15</v>
      </c>
      <c r="T32" s="60" t="s">
        <v>6543</v>
      </c>
      <c r="U32" s="20"/>
      <c r="V32" s="60"/>
      <c r="W32" s="20">
        <v>7</v>
      </c>
      <c r="X32" s="60" t="s">
        <v>7005</v>
      </c>
      <c r="Y32" s="74"/>
      <c r="Z32" s="60"/>
      <c r="AA32" s="74"/>
      <c r="AB32" s="60"/>
      <c r="AC32" s="74">
        <v>6</v>
      </c>
      <c r="AD32" s="60" t="s">
        <v>6976</v>
      </c>
      <c r="AE32" s="74"/>
      <c r="AF32" s="60"/>
      <c r="AG32" s="74">
        <v>76</v>
      </c>
      <c r="AH32" s="60" t="s">
        <v>6922</v>
      </c>
      <c r="AI32" s="74"/>
      <c r="AJ32" s="60"/>
      <c r="AK32" s="74">
        <v>58</v>
      </c>
      <c r="AL32" s="60" t="s">
        <v>6922</v>
      </c>
      <c r="AM32" s="74">
        <v>488</v>
      </c>
      <c r="AN32" s="60" t="s">
        <v>6922</v>
      </c>
      <c r="AO32" s="74"/>
      <c r="AP32" s="60"/>
      <c r="AQ32" s="74"/>
      <c r="AR32" s="60"/>
      <c r="AS32" s="74">
        <v>90</v>
      </c>
      <c r="AT32" s="60" t="s">
        <v>6922</v>
      </c>
      <c r="AU32" s="74">
        <v>253</v>
      </c>
      <c r="AV32" s="60" t="s">
        <v>6922</v>
      </c>
      <c r="AW32" s="74"/>
      <c r="AX32" s="60"/>
      <c r="AY32" s="74"/>
      <c r="AZ32" s="60"/>
      <c r="BA32" s="74">
        <v>1095</v>
      </c>
      <c r="BB32" s="60" t="s">
        <v>6922</v>
      </c>
      <c r="BC32" s="74"/>
      <c r="BD32" s="60"/>
      <c r="BE32" s="74"/>
      <c r="BF32" s="60"/>
      <c r="BG32" s="74"/>
      <c r="BH32" s="60"/>
      <c r="BI32" s="74">
        <v>154</v>
      </c>
      <c r="BJ32" s="60" t="s">
        <v>6922</v>
      </c>
      <c r="BK32" s="74">
        <v>501</v>
      </c>
      <c r="BL32" s="60" t="s">
        <v>6922</v>
      </c>
      <c r="BM32" s="74">
        <v>633</v>
      </c>
      <c r="BN32" s="60" t="s">
        <v>6922</v>
      </c>
      <c r="BO32" s="74">
        <v>12</v>
      </c>
      <c r="BP32" s="60" t="s">
        <v>6922</v>
      </c>
      <c r="BQ32" s="74">
        <v>20</v>
      </c>
      <c r="BR32" s="60" t="s">
        <v>6922</v>
      </c>
      <c r="BS32" s="74"/>
      <c r="BT32" s="60"/>
      <c r="BU32" s="74">
        <v>344</v>
      </c>
      <c r="BV32" s="60" t="s">
        <v>6922</v>
      </c>
      <c r="BW32" s="74">
        <v>2</v>
      </c>
      <c r="BX32" s="60" t="s">
        <v>6841</v>
      </c>
      <c r="BY32" s="74">
        <v>165</v>
      </c>
      <c r="BZ32" s="60" t="s">
        <v>6982</v>
      </c>
      <c r="CA32" s="74"/>
      <c r="CB32" s="60"/>
      <c r="CC32" s="74"/>
      <c r="CD32" s="60"/>
      <c r="CE32" s="74">
        <v>2</v>
      </c>
      <c r="CF32" s="60" t="s">
        <v>7066</v>
      </c>
      <c r="CG32" s="74"/>
      <c r="CH32" s="60"/>
      <c r="CI32" s="74">
        <v>4</v>
      </c>
      <c r="CJ32" s="60" t="s">
        <v>6982</v>
      </c>
      <c r="CK32" s="74">
        <v>94</v>
      </c>
      <c r="CL32" s="60" t="s">
        <v>7068</v>
      </c>
      <c r="CM32" s="6">
        <v>70</v>
      </c>
      <c r="CN32" s="60" t="s">
        <v>7068</v>
      </c>
    </row>
    <row r="33" spans="1:92" s="6" customFormat="1" ht="13" customHeight="1" x14ac:dyDescent="0.15">
      <c r="A33" s="1"/>
      <c r="B33" s="47" t="s">
        <v>8175</v>
      </c>
      <c r="C33" s="47" t="s">
        <v>6343</v>
      </c>
      <c r="D33" s="71">
        <v>120</v>
      </c>
      <c r="E33" s="75">
        <v>-2.0546199999999999</v>
      </c>
      <c r="F33" s="75">
        <v>32.576479999999997</v>
      </c>
      <c r="G33" s="71">
        <v>1976</v>
      </c>
      <c r="H33" s="1"/>
      <c r="I33" s="74">
        <v>780</v>
      </c>
      <c r="J33" s="60" t="s">
        <v>6023</v>
      </c>
      <c r="K33" s="44">
        <v>1064</v>
      </c>
      <c r="L33" s="7" t="s">
        <v>8277</v>
      </c>
      <c r="M33" s="74">
        <v>29</v>
      </c>
      <c r="N33" s="60" t="s">
        <v>6694</v>
      </c>
      <c r="O33" s="20">
        <v>35</v>
      </c>
      <c r="P33" s="60" t="s">
        <v>5284</v>
      </c>
      <c r="Q33" s="20">
        <v>4</v>
      </c>
      <c r="R33" s="60" t="s">
        <v>6694</v>
      </c>
      <c r="S33" s="20">
        <v>6</v>
      </c>
      <c r="T33" s="60" t="s">
        <v>6694</v>
      </c>
      <c r="U33" s="20"/>
      <c r="V33" s="60"/>
      <c r="W33" s="20"/>
      <c r="X33" s="60"/>
      <c r="Y33" s="74"/>
      <c r="Z33" s="60"/>
      <c r="AA33" s="74"/>
      <c r="AB33" s="60"/>
      <c r="AC33" s="74"/>
      <c r="AD33" s="60"/>
      <c r="AE33" s="74"/>
      <c r="AF33" s="60"/>
      <c r="AG33" s="74">
        <v>63</v>
      </c>
      <c r="AH33" s="60" t="s">
        <v>8276</v>
      </c>
      <c r="AI33" s="74">
        <v>107</v>
      </c>
      <c r="AJ33" s="60" t="s">
        <v>6638</v>
      </c>
      <c r="AK33" s="74">
        <v>48.333333333333336</v>
      </c>
      <c r="AL33" s="60" t="s">
        <v>6638</v>
      </c>
      <c r="AM33" s="74">
        <v>396</v>
      </c>
      <c r="AN33" s="60" t="s">
        <v>6638</v>
      </c>
      <c r="AO33" s="74"/>
      <c r="AP33" s="60"/>
      <c r="AQ33" s="74"/>
      <c r="AR33" s="60"/>
      <c r="AS33" s="74">
        <v>40</v>
      </c>
      <c r="AT33" s="60" t="s">
        <v>6638</v>
      </c>
      <c r="AU33" s="74">
        <v>1230.6666666666667</v>
      </c>
      <c r="AV33" s="60" t="s">
        <v>6638</v>
      </c>
      <c r="AW33" s="74"/>
      <c r="AX33" s="60"/>
      <c r="AY33" s="74"/>
      <c r="AZ33" s="60"/>
      <c r="BA33" s="74">
        <v>180</v>
      </c>
      <c r="BB33" s="60" t="s">
        <v>6638</v>
      </c>
      <c r="BC33" s="74"/>
      <c r="BD33" s="60"/>
      <c r="BE33" s="74"/>
      <c r="BF33" s="60"/>
      <c r="BG33" s="74"/>
      <c r="BH33" s="60"/>
      <c r="BI33" s="74">
        <v>127</v>
      </c>
      <c r="BJ33" s="60" t="s">
        <v>6242</v>
      </c>
      <c r="BK33" s="74">
        <v>228.66666666666666</v>
      </c>
      <c r="BL33" s="60" t="s">
        <v>6638</v>
      </c>
      <c r="BM33" s="74">
        <v>432.66666666666669</v>
      </c>
      <c r="BN33" s="60" t="s">
        <v>6638</v>
      </c>
      <c r="BO33" s="74"/>
      <c r="BP33" s="60"/>
      <c r="BQ33" s="74">
        <v>10</v>
      </c>
      <c r="BR33" s="60" t="s">
        <v>6242</v>
      </c>
      <c r="BS33" s="74"/>
      <c r="BT33" s="60"/>
      <c r="BU33" s="74">
        <v>107.33333333333333</v>
      </c>
      <c r="BV33" s="60" t="s">
        <v>6638</v>
      </c>
      <c r="BW33" s="74"/>
      <c r="BX33" s="60"/>
      <c r="BY33" s="74">
        <v>140</v>
      </c>
      <c r="BZ33" s="60" t="s">
        <v>6242</v>
      </c>
      <c r="CA33" s="74"/>
      <c r="CB33" s="60"/>
      <c r="CC33" s="74"/>
      <c r="CD33" s="60"/>
      <c r="CE33" s="74"/>
      <c r="CF33" s="60"/>
      <c r="CG33" s="74"/>
      <c r="CH33" s="60"/>
      <c r="CI33" s="74"/>
      <c r="CJ33" s="60"/>
      <c r="CK33" s="74">
        <v>98</v>
      </c>
      <c r="CL33" s="60" t="s">
        <v>6158</v>
      </c>
      <c r="CM33" s="6">
        <v>70</v>
      </c>
      <c r="CN33" s="60" t="s">
        <v>6158</v>
      </c>
    </row>
    <row r="34" spans="1:92" s="6" customFormat="1" ht="13" customHeight="1" x14ac:dyDescent="0.15">
      <c r="A34" s="1"/>
      <c r="B34" s="47" t="s">
        <v>8175</v>
      </c>
      <c r="C34" s="47" t="s">
        <v>6135</v>
      </c>
      <c r="D34" s="71">
        <v>117</v>
      </c>
      <c r="E34" s="75">
        <v>-2.0546199999999999</v>
      </c>
      <c r="F34" s="75">
        <v>32.576479999999997</v>
      </c>
      <c r="G34" s="71">
        <v>2002</v>
      </c>
      <c r="H34" s="1"/>
      <c r="I34" s="74">
        <v>780</v>
      </c>
      <c r="J34" s="60" t="s">
        <v>6023</v>
      </c>
      <c r="K34" s="44">
        <v>1064</v>
      </c>
      <c r="L34" s="7" t="s">
        <v>8277</v>
      </c>
      <c r="M34" s="74">
        <v>22</v>
      </c>
      <c r="N34" s="60" t="s">
        <v>5669</v>
      </c>
      <c r="O34" s="20">
        <v>10</v>
      </c>
      <c r="P34" s="60" t="s">
        <v>6167</v>
      </c>
      <c r="Q34" s="20">
        <v>5</v>
      </c>
      <c r="R34" s="60" t="s">
        <v>6167</v>
      </c>
      <c r="S34" s="20"/>
      <c r="T34" s="60"/>
      <c r="U34" s="20"/>
      <c r="V34" s="60"/>
      <c r="W34" s="20"/>
      <c r="X34" s="60"/>
      <c r="Y34" s="74"/>
      <c r="Z34" s="60"/>
      <c r="AA34" s="74"/>
      <c r="AB34" s="60"/>
      <c r="AC34" s="74"/>
      <c r="AD34" s="60"/>
      <c r="AE34" s="74">
        <v>23</v>
      </c>
      <c r="AF34" s="60" t="s">
        <v>6221</v>
      </c>
      <c r="AG34" s="74">
        <v>76</v>
      </c>
      <c r="AH34" s="60" t="s">
        <v>6221</v>
      </c>
      <c r="AI34" s="74">
        <v>127</v>
      </c>
      <c r="AJ34" s="60" t="s">
        <v>6221</v>
      </c>
      <c r="AK34" s="74">
        <v>202</v>
      </c>
      <c r="AL34" s="60" t="s">
        <v>6221</v>
      </c>
      <c r="AM34" s="74">
        <v>429</v>
      </c>
      <c r="AN34" s="60" t="s">
        <v>6221</v>
      </c>
      <c r="AO34" s="74"/>
      <c r="AP34" s="60"/>
      <c r="AQ34" s="74"/>
      <c r="AR34" s="60"/>
      <c r="AS34" s="74">
        <v>13</v>
      </c>
      <c r="AT34" s="60" t="s">
        <v>6221</v>
      </c>
      <c r="AU34" s="74">
        <v>92</v>
      </c>
      <c r="AV34" s="60" t="s">
        <v>6221</v>
      </c>
      <c r="AW34" s="74"/>
      <c r="AX34" s="60"/>
      <c r="AY34" s="74"/>
      <c r="AZ34" s="60"/>
      <c r="BA34" s="74">
        <v>285</v>
      </c>
      <c r="BB34" s="60" t="s">
        <v>6221</v>
      </c>
      <c r="BC34" s="74"/>
      <c r="BD34" s="60"/>
      <c r="BE34" s="74"/>
      <c r="BF34" s="60"/>
      <c r="BG34" s="74"/>
      <c r="BH34" s="60"/>
      <c r="BI34" s="74">
        <v>28</v>
      </c>
      <c r="BJ34" s="60" t="s">
        <v>6221</v>
      </c>
      <c r="BK34" s="74">
        <v>73</v>
      </c>
      <c r="BL34" s="60" t="s">
        <v>6221</v>
      </c>
      <c r="BM34" s="74">
        <v>218</v>
      </c>
      <c r="BN34" s="60" t="s">
        <v>6221</v>
      </c>
      <c r="BO34" s="74"/>
      <c r="BP34" s="60"/>
      <c r="BQ34" s="74">
        <v>4</v>
      </c>
      <c r="BR34" s="60" t="s">
        <v>6221</v>
      </c>
      <c r="BS34" s="74"/>
      <c r="BT34" s="60"/>
      <c r="BU34" s="74">
        <v>89</v>
      </c>
      <c r="BV34" s="60" t="s">
        <v>6221</v>
      </c>
      <c r="BW34" s="74"/>
      <c r="BX34" s="60"/>
      <c r="BY34" s="74">
        <v>86</v>
      </c>
      <c r="BZ34" s="60" t="s">
        <v>6221</v>
      </c>
      <c r="CA34" s="74"/>
      <c r="CB34" s="60"/>
      <c r="CC34" s="74"/>
      <c r="CD34" s="60"/>
      <c r="CE34" s="74"/>
      <c r="CF34" s="60"/>
      <c r="CG34" s="74"/>
      <c r="CH34" s="60"/>
      <c r="CI34" s="74"/>
      <c r="CJ34" s="60"/>
      <c r="CK34" s="74">
        <v>81</v>
      </c>
      <c r="CL34" s="60" t="s">
        <v>6491</v>
      </c>
      <c r="CM34" s="6">
        <v>70</v>
      </c>
      <c r="CN34" s="60" t="s">
        <v>6491</v>
      </c>
    </row>
    <row r="35" spans="1:92" s="6" customFormat="1" ht="13" customHeight="1" x14ac:dyDescent="0.15">
      <c r="A35" s="1"/>
      <c r="B35" s="47" t="s">
        <v>8331</v>
      </c>
      <c r="C35" s="47" t="s">
        <v>6345</v>
      </c>
      <c r="D35" s="71">
        <v>260</v>
      </c>
      <c r="E35" s="75">
        <v>-3.1703700000000001</v>
      </c>
      <c r="F35" s="75">
        <v>35.574179999999998</v>
      </c>
      <c r="G35" s="71">
        <v>1965</v>
      </c>
      <c r="H35" s="1"/>
      <c r="I35" s="74">
        <v>1000</v>
      </c>
      <c r="J35" s="60" t="s">
        <v>6176</v>
      </c>
      <c r="K35" s="44">
        <v>1166</v>
      </c>
      <c r="L35" s="7" t="s">
        <v>8277</v>
      </c>
      <c r="M35" s="74">
        <v>30</v>
      </c>
      <c r="N35" s="60" t="s">
        <v>6439</v>
      </c>
      <c r="O35" s="20">
        <v>315</v>
      </c>
      <c r="P35" s="60" t="s">
        <v>8110</v>
      </c>
      <c r="Q35" s="20">
        <v>20</v>
      </c>
      <c r="R35" s="60" t="s">
        <v>8121</v>
      </c>
      <c r="S35" s="20">
        <v>5</v>
      </c>
      <c r="T35" s="60" t="s">
        <v>8122</v>
      </c>
      <c r="U35" s="20"/>
      <c r="V35" s="60"/>
      <c r="W35" s="20"/>
      <c r="X35" s="60"/>
      <c r="Y35" s="74">
        <v>53</v>
      </c>
      <c r="Z35" s="60" t="s">
        <v>8414</v>
      </c>
      <c r="AA35" s="74"/>
      <c r="AB35" s="60"/>
      <c r="AC35" s="74">
        <v>27</v>
      </c>
      <c r="AD35" s="60" t="s">
        <v>8414</v>
      </c>
      <c r="AE35" s="74">
        <v>27.625</v>
      </c>
      <c r="AF35" s="60" t="s">
        <v>8414</v>
      </c>
      <c r="AG35" s="74"/>
      <c r="AH35" s="60"/>
      <c r="AI35" s="74">
        <v>67</v>
      </c>
      <c r="AJ35" s="60" t="s">
        <v>6703</v>
      </c>
      <c r="AK35" s="74">
        <v>286.875</v>
      </c>
      <c r="AL35" s="60" t="s">
        <v>8414</v>
      </c>
      <c r="AM35" s="74">
        <v>4445.75</v>
      </c>
      <c r="AN35" s="60" t="s">
        <v>8289</v>
      </c>
      <c r="AO35" s="74"/>
      <c r="AP35" s="60"/>
      <c r="AQ35" s="74"/>
      <c r="AR35" s="60"/>
      <c r="AS35" s="74">
        <v>60.125</v>
      </c>
      <c r="AT35" s="60" t="s">
        <v>8414</v>
      </c>
      <c r="AU35" s="74">
        <v>13032</v>
      </c>
      <c r="AV35" s="60" t="s">
        <v>6431</v>
      </c>
      <c r="AW35" s="74"/>
      <c r="AX35" s="60"/>
      <c r="AY35" s="74"/>
      <c r="AZ35" s="60"/>
      <c r="BA35" s="74">
        <v>50.5</v>
      </c>
      <c r="BB35" s="60" t="s">
        <v>8414</v>
      </c>
      <c r="BC35" s="74"/>
      <c r="BD35" s="60"/>
      <c r="BE35" s="74"/>
      <c r="BF35" s="60"/>
      <c r="BG35" s="74"/>
      <c r="BH35" s="60"/>
      <c r="BI35" s="74"/>
      <c r="BJ35" s="60"/>
      <c r="BK35" s="74">
        <v>1036</v>
      </c>
      <c r="BL35" s="60" t="s">
        <v>8414</v>
      </c>
      <c r="BM35" s="74">
        <v>624</v>
      </c>
      <c r="BN35" s="60" t="s">
        <v>8409</v>
      </c>
      <c r="BO35" s="74">
        <v>100</v>
      </c>
      <c r="BP35" s="60" t="s">
        <v>6703</v>
      </c>
      <c r="BQ35" s="74"/>
      <c r="BR35" s="60"/>
      <c r="BS35" s="74"/>
      <c r="BT35" s="60"/>
      <c r="BU35" s="74">
        <v>1365</v>
      </c>
      <c r="BV35" s="60" t="s">
        <v>8414</v>
      </c>
      <c r="BW35" s="74"/>
      <c r="BX35" s="60"/>
      <c r="BY35" s="74"/>
      <c r="BZ35" s="60"/>
      <c r="CA35" s="74"/>
      <c r="CB35" s="60"/>
      <c r="CC35" s="74"/>
      <c r="CD35" s="60"/>
      <c r="CE35" s="74"/>
      <c r="CF35" s="60"/>
      <c r="CG35" s="74"/>
      <c r="CH35" s="60"/>
      <c r="CI35" s="74"/>
      <c r="CJ35" s="60"/>
      <c r="CK35" s="74"/>
      <c r="CL35" s="60"/>
      <c r="CM35" s="7"/>
      <c r="CN35" s="60"/>
    </row>
    <row r="36" spans="1:92" s="6" customFormat="1" ht="13" customHeight="1" x14ac:dyDescent="0.15">
      <c r="A36" s="1"/>
      <c r="B36" s="47" t="s">
        <v>8486</v>
      </c>
      <c r="C36" s="47" t="s">
        <v>6202</v>
      </c>
      <c r="D36" s="71">
        <v>260</v>
      </c>
      <c r="E36" s="75">
        <v>-3.1703700000000001</v>
      </c>
      <c r="F36" s="75">
        <v>35.574179999999998</v>
      </c>
      <c r="G36" s="71">
        <v>1978</v>
      </c>
      <c r="H36" s="1"/>
      <c r="I36" s="74">
        <v>1000</v>
      </c>
      <c r="J36" s="60" t="s">
        <v>6176</v>
      </c>
      <c r="K36" s="44">
        <v>1166</v>
      </c>
      <c r="L36" s="7" t="s">
        <v>8347</v>
      </c>
      <c r="M36" s="74">
        <v>93.1973725</v>
      </c>
      <c r="N36" s="60" t="s">
        <v>6379</v>
      </c>
      <c r="O36" s="20">
        <v>325.08</v>
      </c>
      <c r="P36" s="60" t="s">
        <v>6829</v>
      </c>
      <c r="Q36" s="20">
        <v>20</v>
      </c>
      <c r="R36" s="60" t="s">
        <v>8487</v>
      </c>
      <c r="S36" s="20">
        <v>5</v>
      </c>
      <c r="T36" s="60" t="s">
        <v>8354</v>
      </c>
      <c r="U36" s="20"/>
      <c r="V36" s="60"/>
      <c r="W36" s="20"/>
      <c r="X36" s="60"/>
      <c r="Y36" s="74">
        <v>25</v>
      </c>
      <c r="Z36" s="60" t="s">
        <v>8413</v>
      </c>
      <c r="AA36" s="74"/>
      <c r="AB36" s="60"/>
      <c r="AC36" s="74">
        <v>47</v>
      </c>
      <c r="AD36" s="60" t="s">
        <v>8413</v>
      </c>
      <c r="AE36" s="74">
        <v>25</v>
      </c>
      <c r="AF36" s="60" t="s">
        <v>8413</v>
      </c>
      <c r="AG36" s="74"/>
      <c r="AH36" s="60"/>
      <c r="AI36" s="74">
        <v>1097.3333333333333</v>
      </c>
      <c r="AJ36" s="60" t="s">
        <v>6431</v>
      </c>
      <c r="AK36" s="74">
        <v>282.66500000000002</v>
      </c>
      <c r="AL36" s="60" t="s">
        <v>8414</v>
      </c>
      <c r="AM36" s="74">
        <v>3919.5</v>
      </c>
      <c r="AN36" s="60" t="s">
        <v>6431</v>
      </c>
      <c r="AO36" s="74"/>
      <c r="AP36" s="60"/>
      <c r="AQ36" s="74"/>
      <c r="AR36" s="60"/>
      <c r="AS36" s="74">
        <v>35.082500000000003</v>
      </c>
      <c r="AT36" s="60" t="s">
        <v>8414</v>
      </c>
      <c r="AU36" s="74">
        <v>13769.833333333325</v>
      </c>
      <c r="AV36" s="60" t="s">
        <v>6431</v>
      </c>
      <c r="AW36" s="74"/>
      <c r="AX36" s="60"/>
      <c r="AY36" s="74"/>
      <c r="AZ36" s="60"/>
      <c r="BA36" s="74">
        <v>170.25</v>
      </c>
      <c r="BB36" s="60" t="s">
        <v>8414</v>
      </c>
      <c r="BC36" s="74"/>
      <c r="BD36" s="60"/>
      <c r="BE36" s="74"/>
      <c r="BF36" s="60"/>
      <c r="BG36" s="74"/>
      <c r="BH36" s="60"/>
      <c r="BI36" s="74">
        <v>56</v>
      </c>
      <c r="BJ36" s="60" t="s">
        <v>8413</v>
      </c>
      <c r="BK36" s="74">
        <v>1376</v>
      </c>
      <c r="BL36" s="60" t="s">
        <v>6431</v>
      </c>
      <c r="BM36" s="74">
        <v>624</v>
      </c>
      <c r="BN36" s="60" t="s">
        <v>8409</v>
      </c>
      <c r="BO36" s="74">
        <v>78</v>
      </c>
      <c r="BP36" s="60" t="s">
        <v>8235</v>
      </c>
      <c r="BQ36" s="74"/>
      <c r="BR36" s="60"/>
      <c r="BS36" s="74"/>
      <c r="BT36" s="60"/>
      <c r="BU36" s="74">
        <v>3125</v>
      </c>
      <c r="BV36" s="60" t="s">
        <v>6431</v>
      </c>
      <c r="BW36" s="74"/>
      <c r="BX36" s="60"/>
      <c r="BY36" s="74"/>
      <c r="BZ36" s="60"/>
      <c r="CA36" s="74"/>
      <c r="CB36" s="60"/>
      <c r="CC36" s="74"/>
      <c r="CD36" s="60"/>
      <c r="CE36" s="74"/>
      <c r="CF36" s="60"/>
      <c r="CG36" s="74"/>
      <c r="CH36" s="60"/>
      <c r="CI36" s="74"/>
      <c r="CJ36" s="60"/>
      <c r="CK36" s="74"/>
      <c r="CL36" s="60"/>
      <c r="CM36" s="7"/>
      <c r="CN36" s="60"/>
    </row>
    <row r="37" spans="1:92" s="65" customFormat="1" ht="13" customHeight="1" x14ac:dyDescent="0.15">
      <c r="A37" s="1"/>
      <c r="B37" s="47" t="s">
        <v>8486</v>
      </c>
      <c r="C37" s="47" t="s">
        <v>6736</v>
      </c>
      <c r="D37" s="71">
        <v>260</v>
      </c>
      <c r="E37" s="75">
        <v>-3.1703700000000001</v>
      </c>
      <c r="F37" s="75">
        <v>35.574179999999998</v>
      </c>
      <c r="G37" s="71">
        <v>1988</v>
      </c>
      <c r="H37" s="1"/>
      <c r="I37" s="74">
        <v>1000</v>
      </c>
      <c r="J37" s="60" t="s">
        <v>6176</v>
      </c>
      <c r="K37" s="44">
        <v>1166</v>
      </c>
      <c r="L37" s="7" t="s">
        <v>8347</v>
      </c>
      <c r="M37" s="74">
        <v>90.672450833333343</v>
      </c>
      <c r="N37" s="60" t="s">
        <v>8231</v>
      </c>
      <c r="O37" s="20">
        <v>239</v>
      </c>
      <c r="P37" s="60" t="s">
        <v>6892</v>
      </c>
      <c r="Q37" s="20">
        <v>20</v>
      </c>
      <c r="R37" s="60" t="s">
        <v>8487</v>
      </c>
      <c r="S37" s="20">
        <v>5</v>
      </c>
      <c r="T37" s="60" t="s">
        <v>8354</v>
      </c>
      <c r="U37" s="20"/>
      <c r="V37" s="60"/>
      <c r="W37" s="20"/>
      <c r="X37" s="60"/>
      <c r="Y37" s="74">
        <v>19.66</v>
      </c>
      <c r="Z37" s="60" t="s">
        <v>8413</v>
      </c>
      <c r="AA37" s="74"/>
      <c r="AB37" s="60"/>
      <c r="AC37" s="74">
        <v>76</v>
      </c>
      <c r="AD37" s="60" t="s">
        <v>8413</v>
      </c>
      <c r="AE37" s="74">
        <v>8</v>
      </c>
      <c r="AF37" s="60" t="s">
        <v>8413</v>
      </c>
      <c r="AG37" s="74"/>
      <c r="AH37" s="60"/>
      <c r="AI37" s="74">
        <v>2074.125</v>
      </c>
      <c r="AJ37" s="60" t="s">
        <v>6431</v>
      </c>
      <c r="AK37" s="74">
        <v>32.5</v>
      </c>
      <c r="AL37" s="60" t="s">
        <v>8414</v>
      </c>
      <c r="AM37" s="74">
        <v>3542.875</v>
      </c>
      <c r="AN37" s="60" t="s">
        <v>6431</v>
      </c>
      <c r="AO37" s="74"/>
      <c r="AP37" s="60"/>
      <c r="AQ37" s="74"/>
      <c r="AR37" s="60"/>
      <c r="AS37" s="74">
        <v>30.125</v>
      </c>
      <c r="AT37" s="60" t="s">
        <v>8414</v>
      </c>
      <c r="AU37" s="74">
        <v>8094.625</v>
      </c>
      <c r="AV37" s="60" t="s">
        <v>6431</v>
      </c>
      <c r="AW37" s="74"/>
      <c r="AX37" s="60"/>
      <c r="AY37" s="74"/>
      <c r="AZ37" s="60"/>
      <c r="BA37" s="74">
        <v>107.25</v>
      </c>
      <c r="BB37" s="60" t="s">
        <v>8414</v>
      </c>
      <c r="BC37" s="74"/>
      <c r="BD37" s="60"/>
      <c r="BE37" s="74"/>
      <c r="BF37" s="60"/>
      <c r="BG37" s="74"/>
      <c r="BH37" s="60"/>
      <c r="BI37" s="74">
        <v>185.125</v>
      </c>
      <c r="BJ37" s="60" t="s">
        <v>8414</v>
      </c>
      <c r="BK37" s="74">
        <v>1326.8333333333348</v>
      </c>
      <c r="BL37" s="60" t="s">
        <v>6039</v>
      </c>
      <c r="BM37" s="74">
        <v>624</v>
      </c>
      <c r="BN37" s="60" t="s">
        <v>8409</v>
      </c>
      <c r="BO37" s="74">
        <v>60</v>
      </c>
      <c r="BP37" s="60" t="s">
        <v>8305</v>
      </c>
      <c r="BQ37" s="74"/>
      <c r="BR37" s="60"/>
      <c r="BS37" s="74"/>
      <c r="BT37" s="60"/>
      <c r="BU37" s="74">
        <v>4537</v>
      </c>
      <c r="BV37" s="60" t="s">
        <v>6039</v>
      </c>
      <c r="BW37" s="74"/>
      <c r="BX37" s="60"/>
      <c r="BY37" s="74"/>
      <c r="BZ37" s="60"/>
      <c r="CA37" s="74"/>
      <c r="CB37" s="60"/>
      <c r="CC37" s="74"/>
      <c r="CD37" s="60"/>
      <c r="CE37" s="74"/>
      <c r="CF37" s="60"/>
      <c r="CG37" s="74"/>
      <c r="CH37" s="60"/>
      <c r="CI37" s="74"/>
      <c r="CJ37" s="60"/>
      <c r="CK37" s="74"/>
      <c r="CL37" s="60"/>
      <c r="CM37" s="7"/>
      <c r="CN37" s="60"/>
    </row>
    <row r="38" spans="1:92" s="65" customFormat="1" ht="13" customHeight="1" x14ac:dyDescent="0.15">
      <c r="A38" s="1"/>
      <c r="B38" s="47" t="s">
        <v>8486</v>
      </c>
      <c r="C38" s="47" t="s">
        <v>6536</v>
      </c>
      <c r="D38" s="71">
        <v>260</v>
      </c>
      <c r="E38" s="75">
        <v>-3.1703700000000001</v>
      </c>
      <c r="F38" s="75">
        <v>35.574179999999998</v>
      </c>
      <c r="G38" s="71">
        <v>1997</v>
      </c>
      <c r="H38" s="1"/>
      <c r="I38" s="74">
        <v>1000</v>
      </c>
      <c r="J38" s="60" t="s">
        <v>6176</v>
      </c>
      <c r="K38" s="44">
        <v>1166</v>
      </c>
      <c r="L38" s="7" t="s">
        <v>8347</v>
      </c>
      <c r="M38" s="74">
        <v>53.969633333333299</v>
      </c>
      <c r="N38" s="60" t="s">
        <v>6126</v>
      </c>
      <c r="O38" s="20">
        <v>179</v>
      </c>
      <c r="P38" s="60" t="s">
        <v>7043</v>
      </c>
      <c r="Q38" s="20">
        <v>20</v>
      </c>
      <c r="R38" s="60" t="s">
        <v>8487</v>
      </c>
      <c r="S38" s="20">
        <v>5</v>
      </c>
      <c r="T38" s="60" t="s">
        <v>8354</v>
      </c>
      <c r="U38" s="20"/>
      <c r="V38" s="60"/>
      <c r="W38" s="20"/>
      <c r="X38" s="60"/>
      <c r="Y38" s="74">
        <v>31.332000000000001</v>
      </c>
      <c r="Z38" s="60" t="s">
        <v>8421</v>
      </c>
      <c r="AA38" s="74"/>
      <c r="AB38" s="60"/>
      <c r="AC38" s="74">
        <v>76</v>
      </c>
      <c r="AD38" s="60" t="s">
        <v>8228</v>
      </c>
      <c r="AE38" s="74">
        <v>7.8</v>
      </c>
      <c r="AF38" s="60" t="s">
        <v>8421</v>
      </c>
      <c r="AG38" s="74"/>
      <c r="AH38" s="60"/>
      <c r="AI38" s="74">
        <v>2762</v>
      </c>
      <c r="AJ38" s="60" t="s">
        <v>6062</v>
      </c>
      <c r="AK38" s="74">
        <v>29.25</v>
      </c>
      <c r="AL38" s="60" t="s">
        <v>8421</v>
      </c>
      <c r="AM38" s="74">
        <v>2921.75</v>
      </c>
      <c r="AN38" s="60" t="s">
        <v>6062</v>
      </c>
      <c r="AO38" s="74"/>
      <c r="AP38" s="60"/>
      <c r="AQ38" s="74"/>
      <c r="AR38" s="60"/>
      <c r="AS38" s="74">
        <v>26.1</v>
      </c>
      <c r="AT38" s="60" t="s">
        <v>8421</v>
      </c>
      <c r="AU38" s="74">
        <v>5896.625</v>
      </c>
      <c r="AV38" s="60" t="s">
        <v>6062</v>
      </c>
      <c r="AW38" s="74"/>
      <c r="AX38" s="60"/>
      <c r="AY38" s="74"/>
      <c r="AZ38" s="60"/>
      <c r="BA38" s="74">
        <v>117.8</v>
      </c>
      <c r="BB38" s="60" t="s">
        <v>8421</v>
      </c>
      <c r="BC38" s="74"/>
      <c r="BD38" s="60"/>
      <c r="BE38" s="74"/>
      <c r="BF38" s="60"/>
      <c r="BG38" s="74"/>
      <c r="BH38" s="60"/>
      <c r="BI38" s="74">
        <v>105.7</v>
      </c>
      <c r="BJ38" s="60" t="s">
        <v>8421</v>
      </c>
      <c r="BK38" s="74">
        <v>1450.875</v>
      </c>
      <c r="BL38" s="60" t="s">
        <v>6039</v>
      </c>
      <c r="BM38" s="74">
        <v>624</v>
      </c>
      <c r="BN38" s="60" t="s">
        <v>8409</v>
      </c>
      <c r="BO38" s="74">
        <v>60</v>
      </c>
      <c r="BP38" s="60" t="s">
        <v>8194</v>
      </c>
      <c r="BQ38" s="74"/>
      <c r="BR38" s="60"/>
      <c r="BS38" s="74"/>
      <c r="BT38" s="60"/>
      <c r="BU38" s="74">
        <v>1575.5</v>
      </c>
      <c r="BV38" s="60" t="s">
        <v>6039</v>
      </c>
      <c r="BW38" s="74"/>
      <c r="BX38" s="60"/>
      <c r="BY38" s="74"/>
      <c r="BZ38" s="60"/>
      <c r="CA38" s="74"/>
      <c r="CB38" s="60"/>
      <c r="CC38" s="74"/>
      <c r="CD38" s="60"/>
      <c r="CE38" s="74"/>
      <c r="CF38" s="60"/>
      <c r="CG38" s="74"/>
      <c r="CH38" s="60"/>
      <c r="CI38" s="74"/>
      <c r="CJ38" s="60"/>
      <c r="CK38" s="74"/>
      <c r="CL38" s="60"/>
      <c r="CM38" s="6"/>
      <c r="CN38" s="60"/>
    </row>
    <row r="39" spans="1:92" s="6" customFormat="1" ht="13" customHeight="1" x14ac:dyDescent="0.15">
      <c r="A39" s="1"/>
      <c r="B39" s="47" t="s">
        <v>8486</v>
      </c>
      <c r="C39" s="47" t="s">
        <v>6344</v>
      </c>
      <c r="D39" s="71">
        <v>260</v>
      </c>
      <c r="E39" s="75">
        <v>-3.1703700000000001</v>
      </c>
      <c r="F39" s="75">
        <v>35.574179999999998</v>
      </c>
      <c r="G39" s="71">
        <v>2004</v>
      </c>
      <c r="H39" s="1"/>
      <c r="I39" s="74">
        <v>1000</v>
      </c>
      <c r="J39" s="60" t="s">
        <v>6176</v>
      </c>
      <c r="K39" s="44">
        <v>1166</v>
      </c>
      <c r="L39" s="7" t="s">
        <v>8347</v>
      </c>
      <c r="M39" s="74">
        <v>60</v>
      </c>
      <c r="N39" s="60" t="s">
        <v>7399</v>
      </c>
      <c r="O39" s="20">
        <v>400</v>
      </c>
      <c r="P39" s="60" t="s">
        <v>6915</v>
      </c>
      <c r="Q39" s="20">
        <v>20</v>
      </c>
      <c r="R39" s="60" t="s">
        <v>8487</v>
      </c>
      <c r="S39" s="20">
        <v>5</v>
      </c>
      <c r="T39" s="60" t="s">
        <v>8354</v>
      </c>
      <c r="U39" s="20"/>
      <c r="V39" s="60"/>
      <c r="W39" s="20"/>
      <c r="X39" s="60"/>
      <c r="Y39" s="74">
        <v>31.332000000000001</v>
      </c>
      <c r="Z39" s="60" t="s">
        <v>8421</v>
      </c>
      <c r="AA39" s="74"/>
      <c r="AB39" s="60"/>
      <c r="AC39" s="74">
        <v>76</v>
      </c>
      <c r="AD39" s="60" t="s">
        <v>8228</v>
      </c>
      <c r="AE39" s="74">
        <v>7.8</v>
      </c>
      <c r="AF39" s="60" t="s">
        <v>8421</v>
      </c>
      <c r="AG39" s="74"/>
      <c r="AH39" s="60"/>
      <c r="AI39" s="74">
        <v>2487.625</v>
      </c>
      <c r="AJ39" s="60" t="s">
        <v>6062</v>
      </c>
      <c r="AK39" s="74">
        <v>29.25</v>
      </c>
      <c r="AL39" s="60" t="s">
        <v>8421</v>
      </c>
      <c r="AM39" s="74">
        <v>4060.75</v>
      </c>
      <c r="AN39" s="60" t="s">
        <v>6062</v>
      </c>
      <c r="AO39" s="74"/>
      <c r="AP39" s="60"/>
      <c r="AQ39" s="74"/>
      <c r="AR39" s="60"/>
      <c r="AS39" s="74">
        <v>26.1</v>
      </c>
      <c r="AT39" s="60" t="s">
        <v>8421</v>
      </c>
      <c r="AU39" s="74">
        <v>6915.375</v>
      </c>
      <c r="AV39" s="60" t="s">
        <v>6062</v>
      </c>
      <c r="AW39" s="74"/>
      <c r="AX39" s="60"/>
      <c r="AY39" s="74"/>
      <c r="AZ39" s="60"/>
      <c r="BA39" s="74">
        <v>117.8</v>
      </c>
      <c r="BB39" s="60" t="s">
        <v>8421</v>
      </c>
      <c r="BC39" s="74"/>
      <c r="BD39" s="60"/>
      <c r="BE39" s="74"/>
      <c r="BF39" s="60"/>
      <c r="BG39" s="74"/>
      <c r="BH39" s="60"/>
      <c r="BI39" s="74">
        <v>105.7</v>
      </c>
      <c r="BJ39" s="60" t="s">
        <v>8421</v>
      </c>
      <c r="BK39" s="74">
        <v>768.25</v>
      </c>
      <c r="BL39" s="60" t="s">
        <v>6039</v>
      </c>
      <c r="BM39" s="74">
        <v>624</v>
      </c>
      <c r="BN39" s="60" t="s">
        <v>8409</v>
      </c>
      <c r="BO39" s="74">
        <v>60</v>
      </c>
      <c r="BP39" s="60" t="s">
        <v>8194</v>
      </c>
      <c r="BQ39" s="74"/>
      <c r="BR39" s="60"/>
      <c r="BS39" s="74"/>
      <c r="BT39" s="60"/>
      <c r="BU39" s="74">
        <v>1310.375</v>
      </c>
      <c r="BV39" s="60" t="s">
        <v>6039</v>
      </c>
      <c r="BW39" s="74"/>
      <c r="BX39" s="60"/>
      <c r="BY39" s="74"/>
      <c r="BZ39" s="60"/>
      <c r="CA39" s="74"/>
      <c r="CB39" s="60"/>
      <c r="CC39" s="74"/>
      <c r="CD39" s="60"/>
      <c r="CE39" s="74"/>
      <c r="CF39" s="60"/>
      <c r="CG39" s="74"/>
      <c r="CH39" s="60"/>
      <c r="CI39" s="74"/>
      <c r="CJ39" s="60"/>
      <c r="CK39" s="74"/>
      <c r="CL39" s="60"/>
      <c r="CM39" s="7"/>
      <c r="CN39" s="60"/>
    </row>
    <row r="40" spans="1:92" s="74" customFormat="1" ht="13" customHeight="1" x14ac:dyDescent="0.15">
      <c r="A40" s="65" t="s">
        <v>6263</v>
      </c>
      <c r="B40" s="74" t="s">
        <v>8238</v>
      </c>
      <c r="C40" s="74" t="s">
        <v>6395</v>
      </c>
      <c r="D40" s="71">
        <v>81</v>
      </c>
      <c r="E40" s="75">
        <v>-24.914100000000001</v>
      </c>
      <c r="F40" s="75">
        <v>31.8398</v>
      </c>
      <c r="G40" s="71">
        <v>1975</v>
      </c>
      <c r="H40" s="60" t="s">
        <v>6231</v>
      </c>
      <c r="I40" s="74">
        <v>554</v>
      </c>
      <c r="J40" s="60" t="s">
        <v>6268</v>
      </c>
      <c r="K40" s="44">
        <v>616</v>
      </c>
      <c r="L40" s="7" t="s">
        <v>7911</v>
      </c>
      <c r="M40" s="74">
        <v>7.9411764705882364</v>
      </c>
      <c r="N40" s="60" t="s">
        <v>6342</v>
      </c>
      <c r="O40" s="74">
        <v>28</v>
      </c>
      <c r="P40" s="60" t="s">
        <v>6649</v>
      </c>
      <c r="Q40" s="74">
        <v>12</v>
      </c>
      <c r="R40" s="60" t="s">
        <v>6296</v>
      </c>
      <c r="S40" s="74">
        <v>2.0769230769230766</v>
      </c>
      <c r="T40" s="60" t="s">
        <v>6206</v>
      </c>
      <c r="V40" s="60"/>
      <c r="W40" s="74">
        <v>2.8928571428571428</v>
      </c>
      <c r="X40" s="60" t="s">
        <v>5900</v>
      </c>
      <c r="Y40" s="74">
        <v>2</v>
      </c>
      <c r="Z40" s="60" t="s">
        <v>6307</v>
      </c>
      <c r="AA40" s="74">
        <v>5</v>
      </c>
      <c r="AB40" s="60" t="s">
        <v>6307</v>
      </c>
      <c r="AC40" s="74">
        <v>0</v>
      </c>
      <c r="AD40" s="60" t="s">
        <v>6307</v>
      </c>
      <c r="AF40" s="60"/>
      <c r="AG40" s="74">
        <v>25.4</v>
      </c>
      <c r="AH40" s="60" t="s">
        <v>6307</v>
      </c>
      <c r="AI40" s="74">
        <v>4</v>
      </c>
      <c r="AJ40" s="60" t="s">
        <v>6307</v>
      </c>
      <c r="AL40" s="60"/>
      <c r="AM40" s="74">
        <v>28.1</v>
      </c>
      <c r="AN40" s="60" t="s">
        <v>6307</v>
      </c>
      <c r="AP40" s="60"/>
      <c r="AR40" s="60"/>
      <c r="AS40" s="74">
        <v>0</v>
      </c>
      <c r="AT40" s="60" t="s">
        <v>6307</v>
      </c>
      <c r="AU40" s="74">
        <v>12.5</v>
      </c>
      <c r="AV40" s="60" t="s">
        <v>6307</v>
      </c>
      <c r="AW40" s="74">
        <v>226.7</v>
      </c>
      <c r="AX40" s="60" t="s">
        <v>6306</v>
      </c>
      <c r="AZ40" s="60"/>
      <c r="BB40" s="60"/>
      <c r="BD40" s="60"/>
      <c r="BF40" s="60"/>
      <c r="BH40" s="60"/>
      <c r="BI40" s="74">
        <v>32</v>
      </c>
      <c r="BJ40" s="60" t="s">
        <v>6307</v>
      </c>
      <c r="BL40" s="60"/>
      <c r="BM40" s="74">
        <v>5229</v>
      </c>
      <c r="BN40" s="60" t="s">
        <v>6307</v>
      </c>
      <c r="BP40" s="60"/>
      <c r="BQ40" s="74">
        <v>5</v>
      </c>
      <c r="BR40" s="60" t="s">
        <v>6307</v>
      </c>
      <c r="BT40" s="60"/>
      <c r="BV40" s="60"/>
      <c r="BW40" s="74">
        <v>35</v>
      </c>
      <c r="BX40" s="60" t="s">
        <v>6307</v>
      </c>
      <c r="BY40" s="74">
        <v>97.5</v>
      </c>
      <c r="BZ40" s="60" t="s">
        <v>6307</v>
      </c>
      <c r="CB40" s="60"/>
      <c r="CC40" s="74">
        <v>4</v>
      </c>
      <c r="CD40" s="60" t="s">
        <v>6307</v>
      </c>
      <c r="CE40" s="74">
        <v>42</v>
      </c>
      <c r="CF40" s="60" t="s">
        <v>6307</v>
      </c>
      <c r="CH40" s="60"/>
      <c r="CJ40" s="60"/>
      <c r="CK40" s="74">
        <v>102</v>
      </c>
      <c r="CL40" s="60" t="s">
        <v>6358</v>
      </c>
      <c r="CM40" s="6">
        <v>10</v>
      </c>
      <c r="CN40" s="60" t="s">
        <v>6358</v>
      </c>
    </row>
    <row r="41" spans="1:92" s="25" customFormat="1" ht="13" customHeight="1" x14ac:dyDescent="0.15">
      <c r="A41" s="65" t="s">
        <v>6111</v>
      </c>
      <c r="B41" s="74" t="s">
        <v>6027</v>
      </c>
      <c r="C41" s="74" t="s">
        <v>8476</v>
      </c>
      <c r="D41" s="71">
        <v>1</v>
      </c>
      <c r="E41" s="75">
        <v>-19.29805</v>
      </c>
      <c r="F41" s="75">
        <v>22.957540000000002</v>
      </c>
      <c r="G41" s="71">
        <v>2008</v>
      </c>
      <c r="H41" s="60"/>
      <c r="I41" s="74">
        <v>450</v>
      </c>
      <c r="J41" s="60" t="s">
        <v>7050</v>
      </c>
      <c r="K41" s="44">
        <v>441</v>
      </c>
      <c r="L41" s="7" t="s">
        <v>7911</v>
      </c>
      <c r="M41" s="74">
        <v>3.5624999999999997E-2</v>
      </c>
      <c r="N41" s="60" t="s">
        <v>5576</v>
      </c>
      <c r="O41" s="74">
        <v>0.17</v>
      </c>
      <c r="P41" s="60" t="s">
        <v>5962</v>
      </c>
      <c r="Q41" s="74">
        <v>0.03</v>
      </c>
      <c r="R41" s="60" t="s">
        <v>7677</v>
      </c>
      <c r="S41" s="74">
        <v>2E-3</v>
      </c>
      <c r="T41" s="60" t="s">
        <v>8216</v>
      </c>
      <c r="U41" s="74"/>
      <c r="V41" s="60"/>
      <c r="W41" s="74">
        <v>0.02</v>
      </c>
      <c r="X41" s="60" t="s">
        <v>6317</v>
      </c>
      <c r="Y41" s="74">
        <v>1.75</v>
      </c>
      <c r="Z41" s="60" t="s">
        <v>8243</v>
      </c>
      <c r="AA41" s="74"/>
      <c r="AB41" s="60"/>
      <c r="AC41" s="74">
        <v>0.125</v>
      </c>
      <c r="AD41" s="60" t="s">
        <v>6112</v>
      </c>
      <c r="AE41" s="74"/>
      <c r="AF41" s="60"/>
      <c r="AG41" s="74">
        <v>0.25</v>
      </c>
      <c r="AH41" s="60" t="s">
        <v>6185</v>
      </c>
      <c r="AI41" s="74">
        <v>1.135776074</v>
      </c>
      <c r="AJ41" s="60" t="s">
        <v>8151</v>
      </c>
      <c r="AK41" s="74"/>
      <c r="AL41" s="60"/>
      <c r="AM41" s="74">
        <v>1.3</v>
      </c>
      <c r="AN41" s="60" t="s">
        <v>5870</v>
      </c>
      <c r="AO41" s="74"/>
      <c r="AP41" s="60"/>
      <c r="AQ41" s="74"/>
      <c r="AR41" s="60"/>
      <c r="AS41" s="74"/>
      <c r="AT41" s="60"/>
      <c r="AU41" s="74">
        <v>0.4</v>
      </c>
      <c r="AV41" s="60" t="s">
        <v>6201</v>
      </c>
      <c r="AW41" s="74">
        <v>1.4999999999999999E-2</v>
      </c>
      <c r="AX41" s="60" t="s">
        <v>5888</v>
      </c>
      <c r="AY41" s="74"/>
      <c r="AZ41" s="60"/>
      <c r="BA41" s="74"/>
      <c r="BB41" s="60"/>
      <c r="BC41" s="74">
        <v>0.15</v>
      </c>
      <c r="BD41" s="60" t="s">
        <v>6197</v>
      </c>
      <c r="BE41" s="74"/>
      <c r="BF41" s="60"/>
      <c r="BG41" s="74"/>
      <c r="BH41" s="60"/>
      <c r="BI41" s="74">
        <v>0.1</v>
      </c>
      <c r="BJ41" s="60" t="s">
        <v>6233</v>
      </c>
      <c r="BK41" s="74"/>
      <c r="BL41" s="60"/>
      <c r="BM41" s="74">
        <v>11.8</v>
      </c>
      <c r="BN41" s="60" t="s">
        <v>5856</v>
      </c>
      <c r="BO41" s="74"/>
      <c r="BP41" s="60"/>
      <c r="BQ41" s="74"/>
      <c r="BR41" s="60"/>
      <c r="BS41" s="74"/>
      <c r="BT41" s="60"/>
      <c r="BU41" s="74"/>
      <c r="BV41" s="60"/>
      <c r="BW41" s="74"/>
      <c r="BX41" s="60"/>
      <c r="BY41" s="74"/>
      <c r="BZ41" s="60"/>
      <c r="CA41" s="74"/>
      <c r="CB41" s="60"/>
      <c r="CC41" s="74"/>
      <c r="CD41" s="60"/>
      <c r="CE41" s="74">
        <v>1.7</v>
      </c>
      <c r="CF41" s="60" t="s">
        <v>5857</v>
      </c>
      <c r="CG41" s="74"/>
      <c r="CH41" s="60"/>
      <c r="CI41" s="74"/>
      <c r="CJ41" s="60"/>
      <c r="CK41" s="74">
        <v>2.9</v>
      </c>
      <c r="CL41" s="60" t="s">
        <v>5988</v>
      </c>
      <c r="CM41" s="67">
        <v>60</v>
      </c>
      <c r="CN41" s="60" t="s">
        <v>5988</v>
      </c>
    </row>
    <row r="42" spans="1:92" s="74" customFormat="1" ht="13" customHeight="1" x14ac:dyDescent="0.15">
      <c r="A42" s="1"/>
      <c r="B42" s="47" t="s">
        <v>7996</v>
      </c>
      <c r="C42" s="47" t="s">
        <v>8118</v>
      </c>
      <c r="D42" s="71">
        <v>500</v>
      </c>
      <c r="E42" s="75">
        <v>-25.272189999999998</v>
      </c>
      <c r="F42" s="75">
        <v>27.041450000000001</v>
      </c>
      <c r="G42" s="71">
        <v>2000</v>
      </c>
      <c r="H42" s="1"/>
      <c r="I42" s="74">
        <v>630</v>
      </c>
      <c r="J42" s="60" t="s">
        <v>8219</v>
      </c>
      <c r="K42" s="44">
        <v>622</v>
      </c>
      <c r="L42" s="7" t="s">
        <v>7779</v>
      </c>
      <c r="M42" s="74">
        <v>60</v>
      </c>
      <c r="N42" s="60" t="s">
        <v>8268</v>
      </c>
      <c r="O42" s="20"/>
      <c r="P42" s="60"/>
      <c r="Q42" s="20">
        <v>50</v>
      </c>
      <c r="R42" s="60" t="s">
        <v>8221</v>
      </c>
      <c r="S42" s="20">
        <v>20</v>
      </c>
      <c r="T42" s="60" t="s">
        <v>8383</v>
      </c>
      <c r="U42" s="20">
        <v>75</v>
      </c>
      <c r="V42" s="60" t="s">
        <v>8636</v>
      </c>
      <c r="W42" s="20">
        <v>15</v>
      </c>
      <c r="X42" s="60" t="s">
        <v>8383</v>
      </c>
      <c r="Y42" s="74">
        <v>93</v>
      </c>
      <c r="Z42" s="60" t="s">
        <v>8249</v>
      </c>
      <c r="AB42" s="60"/>
      <c r="AC42" s="74">
        <v>32</v>
      </c>
      <c r="AD42" s="60" t="s">
        <v>6051</v>
      </c>
      <c r="AE42" s="74">
        <v>15</v>
      </c>
      <c r="AF42" s="60" t="s">
        <v>8257</v>
      </c>
      <c r="AG42" s="74">
        <v>143</v>
      </c>
      <c r="AH42" s="60" t="s">
        <v>6051</v>
      </c>
      <c r="AI42" s="74">
        <v>116</v>
      </c>
      <c r="AJ42" s="60" t="s">
        <v>6051</v>
      </c>
      <c r="AK42" s="74">
        <v>571</v>
      </c>
      <c r="AL42" s="60" t="s">
        <v>6051</v>
      </c>
      <c r="AM42" s="74">
        <v>1988</v>
      </c>
      <c r="AN42" s="60" t="s">
        <v>6051</v>
      </c>
      <c r="AP42" s="60"/>
      <c r="AQ42" s="74">
        <v>46</v>
      </c>
      <c r="AR42" s="60" t="s">
        <v>6051</v>
      </c>
      <c r="AS42" s="74">
        <v>296</v>
      </c>
      <c r="AT42" s="60" t="s">
        <v>6051</v>
      </c>
      <c r="AU42" s="74">
        <v>905</v>
      </c>
      <c r="AV42" s="60" t="s">
        <v>8538</v>
      </c>
      <c r="AW42" s="74">
        <v>502</v>
      </c>
      <c r="AX42" s="60" t="s">
        <v>6051</v>
      </c>
      <c r="AY42" s="74">
        <v>76</v>
      </c>
      <c r="AZ42" s="60" t="s">
        <v>6051</v>
      </c>
      <c r="BA42" s="74">
        <v>161</v>
      </c>
      <c r="BB42" s="60" t="s">
        <v>8502</v>
      </c>
      <c r="BC42" s="74">
        <v>76</v>
      </c>
      <c r="BD42" s="60" t="s">
        <v>6051</v>
      </c>
      <c r="BF42" s="60"/>
      <c r="BH42" s="60"/>
      <c r="BI42" s="74">
        <v>398</v>
      </c>
      <c r="BJ42" s="60" t="s">
        <v>6051</v>
      </c>
      <c r="BL42" s="60"/>
      <c r="BM42" s="74">
        <v>1812</v>
      </c>
      <c r="BN42" s="60" t="s">
        <v>6051</v>
      </c>
      <c r="BO42" s="74">
        <v>226</v>
      </c>
      <c r="BP42" s="60" t="s">
        <v>8258</v>
      </c>
      <c r="BQ42" s="74">
        <v>8</v>
      </c>
      <c r="BR42" s="60" t="s">
        <v>6051</v>
      </c>
      <c r="BS42" s="74">
        <v>146</v>
      </c>
      <c r="BT42" s="60" t="s">
        <v>8204</v>
      </c>
      <c r="BV42" s="60"/>
      <c r="BX42" s="60"/>
      <c r="BZ42" s="60"/>
      <c r="CB42" s="60"/>
      <c r="CC42" s="74">
        <v>74</v>
      </c>
      <c r="CD42" s="60" t="s">
        <v>6051</v>
      </c>
      <c r="CF42" s="60"/>
      <c r="CH42" s="60"/>
      <c r="CJ42" s="60"/>
      <c r="CL42" s="60"/>
      <c r="CM42" s="4"/>
      <c r="CN42" s="60"/>
    </row>
    <row r="43" spans="1:92" s="74" customFormat="1" ht="13" customHeight="1" x14ac:dyDescent="0.15">
      <c r="A43" s="6"/>
      <c r="B43" s="47" t="s">
        <v>8205</v>
      </c>
      <c r="C43" s="47" t="s">
        <v>8548</v>
      </c>
      <c r="D43" s="71">
        <v>1978</v>
      </c>
      <c r="E43" s="75">
        <v>-0.22090000000000001</v>
      </c>
      <c r="F43" s="75">
        <v>29.97193</v>
      </c>
      <c r="G43" s="71">
        <v>2009</v>
      </c>
      <c r="H43" s="1"/>
      <c r="I43" s="74">
        <v>750</v>
      </c>
      <c r="J43" s="60" t="s">
        <v>6496</v>
      </c>
      <c r="K43" s="44">
        <v>978</v>
      </c>
      <c r="L43" s="7" t="s">
        <v>7911</v>
      </c>
      <c r="M43" s="74">
        <v>200</v>
      </c>
      <c r="N43" s="60" t="s">
        <v>6914</v>
      </c>
      <c r="O43" s="20">
        <v>211</v>
      </c>
      <c r="P43" s="60" t="s">
        <v>8447</v>
      </c>
      <c r="R43" s="60"/>
      <c r="S43" s="20"/>
      <c r="T43" s="60"/>
      <c r="U43" s="20"/>
      <c r="V43" s="60"/>
      <c r="X43" s="60"/>
      <c r="Y43" s="74">
        <v>2490</v>
      </c>
      <c r="Z43" s="60" t="s">
        <v>8168</v>
      </c>
      <c r="AB43" s="60"/>
      <c r="AC43" s="74">
        <v>8120</v>
      </c>
      <c r="AD43" s="60" t="s">
        <v>6119</v>
      </c>
      <c r="AF43" s="60"/>
      <c r="AH43" s="60"/>
      <c r="AI43" s="74">
        <v>8120</v>
      </c>
      <c r="AJ43" s="60" t="s">
        <v>6119</v>
      </c>
      <c r="AL43" s="60"/>
      <c r="AN43" s="60"/>
      <c r="AP43" s="60"/>
      <c r="AR43" s="60"/>
      <c r="AS43" s="74">
        <v>2470</v>
      </c>
      <c r="AT43" s="60" t="s">
        <v>8168</v>
      </c>
      <c r="AV43" s="60"/>
      <c r="AX43" s="60"/>
      <c r="AZ43" s="60"/>
      <c r="BB43" s="60"/>
      <c r="BC43" s="74">
        <v>261</v>
      </c>
      <c r="BD43" s="60" t="s">
        <v>6119</v>
      </c>
      <c r="BF43" s="60"/>
      <c r="BH43" s="60"/>
      <c r="BI43" s="74">
        <v>1450</v>
      </c>
      <c r="BJ43" s="60" t="s">
        <v>6119</v>
      </c>
      <c r="BL43" s="60"/>
      <c r="BN43" s="60"/>
      <c r="BP43" s="60"/>
      <c r="BR43" s="60"/>
      <c r="BT43" s="60"/>
      <c r="BV43" s="60"/>
      <c r="BX43" s="60"/>
      <c r="BZ43" s="60"/>
      <c r="CB43" s="60"/>
      <c r="CD43" s="60"/>
      <c r="CF43" s="60"/>
      <c r="CH43" s="60"/>
      <c r="CJ43" s="60"/>
      <c r="CK43" s="74">
        <v>8450</v>
      </c>
      <c r="CL43" s="60" t="s">
        <v>8452</v>
      </c>
      <c r="CM43" s="6">
        <v>80</v>
      </c>
      <c r="CN43" s="60" t="s">
        <v>8452</v>
      </c>
    </row>
    <row r="44" spans="1:92" s="6" customFormat="1" ht="13" customHeight="1" x14ac:dyDescent="0.15">
      <c r="A44" s="65" t="s">
        <v>6691</v>
      </c>
      <c r="B44" s="74" t="s">
        <v>8169</v>
      </c>
      <c r="C44" s="74" t="s">
        <v>8400</v>
      </c>
      <c r="D44" s="71">
        <v>17</v>
      </c>
      <c r="E44" s="75">
        <v>-25.047969999999999</v>
      </c>
      <c r="F44" s="75">
        <v>31.719830000000002</v>
      </c>
      <c r="G44" s="71">
        <v>1975</v>
      </c>
      <c r="H44" s="60" t="s">
        <v>6231</v>
      </c>
      <c r="I44" s="74">
        <v>554</v>
      </c>
      <c r="J44" s="60" t="s">
        <v>6268</v>
      </c>
      <c r="K44" s="44">
        <v>585</v>
      </c>
      <c r="L44" s="7" t="s">
        <v>7911</v>
      </c>
      <c r="M44" s="74">
        <v>3.541666666666667</v>
      </c>
      <c r="N44" s="60" t="s">
        <v>6313</v>
      </c>
      <c r="O44" s="74">
        <v>8.5</v>
      </c>
      <c r="P44" s="60" t="s">
        <v>6334</v>
      </c>
      <c r="Q44" s="74">
        <v>9</v>
      </c>
      <c r="R44" s="60" t="s">
        <v>6599</v>
      </c>
      <c r="S44" s="74">
        <v>0.4358974358974359</v>
      </c>
      <c r="T44" s="60" t="s">
        <v>6206</v>
      </c>
      <c r="U44" s="74"/>
      <c r="V44" s="60"/>
      <c r="W44" s="74">
        <v>0.6071428571428571</v>
      </c>
      <c r="X44" s="60" t="s">
        <v>5900</v>
      </c>
      <c r="Y44" s="74">
        <v>2</v>
      </c>
      <c r="Z44" s="60" t="s">
        <v>6307</v>
      </c>
      <c r="AA44" s="74">
        <v>0</v>
      </c>
      <c r="AB44" s="60" t="s">
        <v>6307</v>
      </c>
      <c r="AC44" s="74">
        <v>16.3</v>
      </c>
      <c r="AD44" s="60" t="s">
        <v>6307</v>
      </c>
      <c r="AE44" s="74"/>
      <c r="AF44" s="60"/>
      <c r="AG44" s="74">
        <v>11.8</v>
      </c>
      <c r="AH44" s="60" t="s">
        <v>6307</v>
      </c>
      <c r="AI44" s="74">
        <v>8</v>
      </c>
      <c r="AJ44" s="60" t="s">
        <v>6307</v>
      </c>
      <c r="AK44" s="74"/>
      <c r="AL44" s="60"/>
      <c r="AM44" s="74">
        <v>2.4</v>
      </c>
      <c r="AN44" s="60" t="s">
        <v>6307</v>
      </c>
      <c r="AO44" s="74"/>
      <c r="AP44" s="60"/>
      <c r="AQ44" s="74"/>
      <c r="AR44" s="60"/>
      <c r="AS44" s="74">
        <v>2</v>
      </c>
      <c r="AT44" s="60" t="s">
        <v>6307</v>
      </c>
      <c r="AU44" s="74">
        <v>2.1</v>
      </c>
      <c r="AV44" s="60" t="s">
        <v>6307</v>
      </c>
      <c r="AW44" s="74">
        <v>30</v>
      </c>
      <c r="AX44" s="60" t="s">
        <v>6306</v>
      </c>
      <c r="AY44" s="74"/>
      <c r="AZ44" s="60"/>
      <c r="BA44" s="74"/>
      <c r="BB44" s="60"/>
      <c r="BC44" s="74"/>
      <c r="BD44" s="60"/>
      <c r="BE44" s="74"/>
      <c r="BF44" s="60"/>
      <c r="BG44" s="74"/>
      <c r="BH44" s="60"/>
      <c r="BI44" s="74">
        <v>6.2</v>
      </c>
      <c r="BJ44" s="60" t="s">
        <v>6307</v>
      </c>
      <c r="BK44" s="74"/>
      <c r="BL44" s="60"/>
      <c r="BM44" s="74">
        <v>2343.5</v>
      </c>
      <c r="BN44" s="60" t="s">
        <v>6307</v>
      </c>
      <c r="BO44" s="74"/>
      <c r="BP44" s="60"/>
      <c r="BQ44" s="74">
        <v>6</v>
      </c>
      <c r="BR44" s="60" t="s">
        <v>6307</v>
      </c>
      <c r="BS44" s="74"/>
      <c r="BT44" s="60"/>
      <c r="BU44" s="74"/>
      <c r="BV44" s="60"/>
      <c r="BW44" s="74">
        <v>30.4</v>
      </c>
      <c r="BX44" s="60" t="s">
        <v>6307</v>
      </c>
      <c r="BY44" s="74">
        <v>106.3</v>
      </c>
      <c r="BZ44" s="60" t="s">
        <v>6307</v>
      </c>
      <c r="CA44" s="74"/>
      <c r="CB44" s="60"/>
      <c r="CC44" s="74">
        <v>0</v>
      </c>
      <c r="CD44" s="60" t="s">
        <v>6307</v>
      </c>
      <c r="CE44" s="74">
        <v>7.2</v>
      </c>
      <c r="CF44" s="60" t="s">
        <v>6307</v>
      </c>
      <c r="CG44" s="74"/>
      <c r="CH44" s="60"/>
      <c r="CI44" s="74"/>
      <c r="CJ44" s="60"/>
      <c r="CK44" s="74">
        <v>160</v>
      </c>
      <c r="CL44" s="60" t="s">
        <v>6358</v>
      </c>
      <c r="CM44" s="6">
        <v>10</v>
      </c>
      <c r="CN44" s="60" t="s">
        <v>6358</v>
      </c>
    </row>
    <row r="45" spans="1:92" s="74" customFormat="1" ht="13" customHeight="1" x14ac:dyDescent="0.15">
      <c r="A45" s="1" t="s">
        <v>6469</v>
      </c>
      <c r="B45" s="47" t="s">
        <v>5984</v>
      </c>
      <c r="C45" s="47" t="s">
        <v>8290</v>
      </c>
      <c r="D45" s="71">
        <v>300</v>
      </c>
      <c r="E45" s="75">
        <v>-18.595210000000002</v>
      </c>
      <c r="F45" s="75">
        <v>24.578949999999999</v>
      </c>
      <c r="G45" s="71">
        <v>1991</v>
      </c>
      <c r="H45" s="1" t="s">
        <v>6398</v>
      </c>
      <c r="I45" s="74">
        <v>550</v>
      </c>
      <c r="J45" s="60" t="s">
        <v>6237</v>
      </c>
      <c r="K45" s="44">
        <v>535</v>
      </c>
      <c r="L45" s="7" t="s">
        <v>7911</v>
      </c>
      <c r="M45" s="74">
        <v>51</v>
      </c>
      <c r="N45" s="60" t="s">
        <v>6107</v>
      </c>
      <c r="O45" s="20">
        <v>120</v>
      </c>
      <c r="P45" s="60" t="s">
        <v>6261</v>
      </c>
      <c r="Q45" s="20"/>
      <c r="R45" s="60"/>
      <c r="S45" s="20"/>
      <c r="T45" s="60"/>
      <c r="U45" s="20"/>
      <c r="V45" s="60"/>
      <c r="W45" s="20"/>
      <c r="X45" s="60"/>
      <c r="Y45" s="74">
        <v>300</v>
      </c>
      <c r="Z45" s="60" t="s">
        <v>6905</v>
      </c>
      <c r="AB45" s="60"/>
      <c r="AD45" s="60"/>
      <c r="AF45" s="60"/>
      <c r="AG45" s="74">
        <v>216</v>
      </c>
      <c r="AH45" s="60" t="s">
        <v>6802</v>
      </c>
      <c r="AI45" s="74">
        <v>0</v>
      </c>
      <c r="AJ45" s="60" t="s">
        <v>6802</v>
      </c>
      <c r="AK45" s="74">
        <v>0</v>
      </c>
      <c r="AL45" s="60" t="s">
        <v>6802</v>
      </c>
      <c r="AM45" s="74">
        <v>75</v>
      </c>
      <c r="AN45" s="60" t="s">
        <v>6802</v>
      </c>
      <c r="AO45" s="74">
        <v>0</v>
      </c>
      <c r="AP45" s="60" t="s">
        <v>6802</v>
      </c>
      <c r="AQ45" s="74">
        <v>6</v>
      </c>
      <c r="AR45" s="60" t="s">
        <v>6802</v>
      </c>
      <c r="AT45" s="60"/>
      <c r="AU45" s="74">
        <v>9</v>
      </c>
      <c r="AV45" s="60" t="s">
        <v>6802</v>
      </c>
      <c r="AW45" s="74">
        <v>9</v>
      </c>
      <c r="AX45" s="60" t="s">
        <v>6802</v>
      </c>
      <c r="AZ45" s="60"/>
      <c r="BB45" s="60"/>
      <c r="BC45" s="74">
        <v>150</v>
      </c>
      <c r="BD45" s="60" t="s">
        <v>6802</v>
      </c>
      <c r="BF45" s="60"/>
      <c r="BH45" s="60"/>
      <c r="BI45" s="74">
        <v>30</v>
      </c>
      <c r="BJ45" s="60" t="s">
        <v>6802</v>
      </c>
      <c r="BL45" s="60"/>
      <c r="BM45" s="74">
        <v>567</v>
      </c>
      <c r="BN45" s="60" t="s">
        <v>6802</v>
      </c>
      <c r="BO45" s="74">
        <v>0</v>
      </c>
      <c r="BP45" s="60" t="s">
        <v>6802</v>
      </c>
      <c r="BR45" s="60"/>
      <c r="BT45" s="60"/>
      <c r="BV45" s="60"/>
      <c r="BX45" s="60"/>
      <c r="BZ45" s="60"/>
      <c r="CB45" s="60"/>
      <c r="CD45" s="60"/>
      <c r="CE45" s="74">
        <v>5</v>
      </c>
      <c r="CF45" s="60" t="s">
        <v>5964</v>
      </c>
      <c r="CH45" s="60"/>
      <c r="CJ45" s="60"/>
      <c r="CL45" s="60"/>
      <c r="CM45" s="6"/>
      <c r="CN45" s="60"/>
    </row>
    <row r="46" spans="1:92" s="74" customFormat="1" ht="13" customHeight="1" x14ac:dyDescent="0.15">
      <c r="A46" s="1" t="s">
        <v>6469</v>
      </c>
      <c r="B46" s="47" t="s">
        <v>5984</v>
      </c>
      <c r="C46" s="47" t="s">
        <v>10772</v>
      </c>
      <c r="D46" s="71">
        <v>300</v>
      </c>
      <c r="E46" s="75">
        <v>-18.595210000000002</v>
      </c>
      <c r="F46" s="75">
        <v>24.578949999999999</v>
      </c>
      <c r="G46" s="71">
        <v>1991</v>
      </c>
      <c r="H46" s="1" t="s">
        <v>6595</v>
      </c>
      <c r="I46" s="74">
        <v>550</v>
      </c>
      <c r="J46" s="60" t="s">
        <v>6237</v>
      </c>
      <c r="K46" s="44">
        <v>535</v>
      </c>
      <c r="L46" s="7" t="s">
        <v>7911</v>
      </c>
      <c r="M46" s="74">
        <v>51</v>
      </c>
      <c r="N46" s="60" t="s">
        <v>6107</v>
      </c>
      <c r="O46" s="20">
        <v>120</v>
      </c>
      <c r="P46" s="60" t="s">
        <v>6261</v>
      </c>
      <c r="Q46" s="20"/>
      <c r="R46" s="60"/>
      <c r="S46" s="20"/>
      <c r="T46" s="60"/>
      <c r="U46" s="20"/>
      <c r="V46" s="60"/>
      <c r="W46" s="20"/>
      <c r="X46" s="60"/>
      <c r="Y46" s="74">
        <v>300</v>
      </c>
      <c r="Z46" s="60" t="s">
        <v>6905</v>
      </c>
      <c r="AB46" s="60"/>
      <c r="AD46" s="60"/>
      <c r="AF46" s="60"/>
      <c r="AG46" s="74">
        <v>135</v>
      </c>
      <c r="AH46" s="60" t="s">
        <v>6802</v>
      </c>
      <c r="AI46" s="74">
        <v>600</v>
      </c>
      <c r="AJ46" s="60" t="s">
        <v>6802</v>
      </c>
      <c r="AK46" s="74">
        <v>0</v>
      </c>
      <c r="AL46" s="60" t="s">
        <v>6802</v>
      </c>
      <c r="AM46" s="74">
        <v>921</v>
      </c>
      <c r="AN46" s="60" t="s">
        <v>6802</v>
      </c>
      <c r="AO46" s="74">
        <v>3</v>
      </c>
      <c r="AP46" s="60" t="s">
        <v>6802</v>
      </c>
      <c r="AQ46" s="74">
        <v>3</v>
      </c>
      <c r="AR46" s="60" t="s">
        <v>6802</v>
      </c>
      <c r="AT46" s="60"/>
      <c r="AU46" s="74">
        <v>15</v>
      </c>
      <c r="AV46" s="60" t="s">
        <v>6802</v>
      </c>
      <c r="AW46" s="74">
        <v>6</v>
      </c>
      <c r="AX46" s="60" t="s">
        <v>6802</v>
      </c>
      <c r="AZ46" s="60"/>
      <c r="BB46" s="60"/>
      <c r="BC46" s="74">
        <v>96</v>
      </c>
      <c r="BD46" s="60" t="s">
        <v>6802</v>
      </c>
      <c r="BF46" s="60"/>
      <c r="BH46" s="60"/>
      <c r="BI46" s="74">
        <v>45</v>
      </c>
      <c r="BJ46" s="60" t="s">
        <v>6802</v>
      </c>
      <c r="BL46" s="60"/>
      <c r="BM46" s="74">
        <v>1656</v>
      </c>
      <c r="BN46" s="60" t="s">
        <v>6802</v>
      </c>
      <c r="BO46" s="74">
        <v>3</v>
      </c>
      <c r="BP46" s="60" t="s">
        <v>6802</v>
      </c>
      <c r="BR46" s="60"/>
      <c r="BT46" s="60"/>
      <c r="BV46" s="60"/>
      <c r="BX46" s="60"/>
      <c r="BZ46" s="60"/>
      <c r="CB46" s="60"/>
      <c r="CD46" s="60"/>
      <c r="CE46" s="74">
        <v>5</v>
      </c>
      <c r="CF46" s="60" t="s">
        <v>5964</v>
      </c>
      <c r="CH46" s="60"/>
      <c r="CJ46" s="60"/>
      <c r="CL46" s="60"/>
      <c r="CM46" s="6"/>
      <c r="CN46" s="60"/>
    </row>
    <row r="47" spans="1:92" s="74" customFormat="1" ht="13" customHeight="1" x14ac:dyDescent="0.15">
      <c r="A47" s="1" t="s">
        <v>5958</v>
      </c>
      <c r="B47" s="47" t="s">
        <v>5986</v>
      </c>
      <c r="C47" s="47" t="s">
        <v>10773</v>
      </c>
      <c r="D47" s="71">
        <v>43626</v>
      </c>
      <c r="E47" s="75">
        <v>-8.8130199999999999</v>
      </c>
      <c r="F47" s="75">
        <v>37.435839999999999</v>
      </c>
      <c r="G47" s="71">
        <v>1994</v>
      </c>
      <c r="H47" s="1"/>
      <c r="I47" s="74">
        <v>760</v>
      </c>
      <c r="J47" s="60" t="s">
        <v>8288</v>
      </c>
      <c r="K47" s="44">
        <v>1171</v>
      </c>
      <c r="L47" s="7" t="s">
        <v>7556</v>
      </c>
      <c r="M47" s="74">
        <v>5600</v>
      </c>
      <c r="N47" s="60" t="s">
        <v>5415</v>
      </c>
      <c r="O47" s="20">
        <v>13088</v>
      </c>
      <c r="P47" s="60" t="s">
        <v>5946</v>
      </c>
      <c r="Q47" s="20"/>
      <c r="R47" s="60"/>
      <c r="S47" s="20">
        <v>65</v>
      </c>
      <c r="T47" s="60" t="s">
        <v>6076</v>
      </c>
      <c r="U47" s="20"/>
      <c r="V47" s="60"/>
      <c r="W47" s="20">
        <v>880</v>
      </c>
      <c r="X47" s="60" t="s">
        <v>5963</v>
      </c>
      <c r="Y47" s="74">
        <v>31735</v>
      </c>
      <c r="Z47" s="60" t="s">
        <v>8350</v>
      </c>
      <c r="AB47" s="60"/>
      <c r="AC47" s="74">
        <v>27000</v>
      </c>
      <c r="AD47" s="60" t="s">
        <v>6755</v>
      </c>
      <c r="AE47" s="74">
        <v>3500</v>
      </c>
      <c r="AF47" s="60" t="s">
        <v>8314</v>
      </c>
      <c r="AG47" s="74">
        <v>2200</v>
      </c>
      <c r="AH47" s="60" t="s">
        <v>6282</v>
      </c>
      <c r="AI47" s="74">
        <v>138102</v>
      </c>
      <c r="AJ47" s="60" t="s">
        <v>7912</v>
      </c>
      <c r="AK47" s="74">
        <v>2240</v>
      </c>
      <c r="AL47" s="60" t="s">
        <v>8559</v>
      </c>
      <c r="AM47" s="74">
        <v>22454</v>
      </c>
      <c r="AN47" s="60" t="s">
        <v>8350</v>
      </c>
      <c r="AP47" s="60"/>
      <c r="AQ47" s="74">
        <v>1600</v>
      </c>
      <c r="AR47" s="60" t="s">
        <v>8240</v>
      </c>
      <c r="AS47" s="74">
        <v>10050</v>
      </c>
      <c r="AT47" s="60" t="s">
        <v>8223</v>
      </c>
      <c r="AU47" s="20">
        <v>46350</v>
      </c>
      <c r="AV47" s="60" t="s">
        <v>8377</v>
      </c>
      <c r="AW47" s="74">
        <v>930</v>
      </c>
      <c r="AX47" s="60" t="s">
        <v>8255</v>
      </c>
      <c r="AZ47" s="60"/>
      <c r="BA47" s="74">
        <v>11790</v>
      </c>
      <c r="BB47" s="60" t="s">
        <v>8308</v>
      </c>
      <c r="BD47" s="60"/>
      <c r="BF47" s="60"/>
      <c r="BG47" s="74">
        <v>643</v>
      </c>
      <c r="BH47" s="60" t="s">
        <v>8298</v>
      </c>
      <c r="BI47" s="74">
        <v>5027</v>
      </c>
      <c r="BJ47" s="60" t="s">
        <v>5746</v>
      </c>
      <c r="BL47" s="60"/>
      <c r="BM47" s="74">
        <v>29507</v>
      </c>
      <c r="BN47" s="60" t="s">
        <v>8350</v>
      </c>
      <c r="BO47" s="74">
        <v>1413</v>
      </c>
      <c r="BP47" s="60" t="s">
        <v>8200</v>
      </c>
      <c r="BQ47" s="74">
        <v>151</v>
      </c>
      <c r="BR47" s="60" t="s">
        <v>8176</v>
      </c>
      <c r="BT47" s="60"/>
      <c r="BV47" s="60"/>
      <c r="BW47" s="74">
        <v>5000</v>
      </c>
      <c r="BX47" s="60" t="s">
        <v>8376</v>
      </c>
      <c r="BY47" s="74">
        <v>810</v>
      </c>
      <c r="BZ47" s="60" t="s">
        <v>8226</v>
      </c>
      <c r="CB47" s="60"/>
      <c r="CD47" s="60"/>
      <c r="CF47" s="60"/>
      <c r="CH47" s="60"/>
      <c r="CJ47" s="60"/>
      <c r="CL47" s="60"/>
      <c r="CM47" s="6"/>
      <c r="CN47" s="60"/>
    </row>
    <row r="48" spans="1:92" s="65" customFormat="1" ht="13" customHeight="1" x14ac:dyDescent="0.15">
      <c r="A48" s="6"/>
      <c r="B48" s="47" t="s">
        <v>5940</v>
      </c>
      <c r="C48" s="47" t="s">
        <v>6284</v>
      </c>
      <c r="D48" s="71">
        <v>25000</v>
      </c>
      <c r="E48" s="75">
        <v>-2.3923100000000002</v>
      </c>
      <c r="F48" s="75">
        <v>34.884120000000003</v>
      </c>
      <c r="G48" s="71">
        <v>1971</v>
      </c>
      <c r="H48" s="1" t="s">
        <v>6289</v>
      </c>
      <c r="I48" s="74">
        <v>803</v>
      </c>
      <c r="J48" s="60" t="s">
        <v>6356</v>
      </c>
      <c r="K48" s="44">
        <v>1310</v>
      </c>
      <c r="L48" s="7" t="s">
        <v>7914</v>
      </c>
      <c r="M48" s="74">
        <v>2400</v>
      </c>
      <c r="N48" s="60" t="s">
        <v>6187</v>
      </c>
      <c r="O48" s="20">
        <v>3000</v>
      </c>
      <c r="P48" s="60" t="s">
        <v>5902</v>
      </c>
      <c r="Q48" s="20">
        <v>1000</v>
      </c>
      <c r="R48" s="60" t="s">
        <v>6187</v>
      </c>
      <c r="S48" s="20">
        <v>250</v>
      </c>
      <c r="T48" s="60" t="s">
        <v>6187</v>
      </c>
      <c r="U48" s="74"/>
      <c r="V48" s="60"/>
      <c r="W48" s="20">
        <v>300</v>
      </c>
      <c r="X48" s="60" t="s">
        <v>6187</v>
      </c>
      <c r="Y48" s="74">
        <v>3000</v>
      </c>
      <c r="Z48" s="60" t="s">
        <v>6163</v>
      </c>
      <c r="AA48" s="74"/>
      <c r="AB48" s="60"/>
      <c r="AC48" s="74">
        <v>2400</v>
      </c>
      <c r="AD48" s="60" t="s">
        <v>7818</v>
      </c>
      <c r="AE48" s="74">
        <v>900</v>
      </c>
      <c r="AF48" s="60" t="s">
        <v>6904</v>
      </c>
      <c r="AG48" s="74">
        <v>8000</v>
      </c>
      <c r="AH48" s="60" t="s">
        <v>6424</v>
      </c>
      <c r="AI48" s="74">
        <v>61000</v>
      </c>
      <c r="AJ48" s="60" t="s">
        <v>5865</v>
      </c>
      <c r="AK48" s="74">
        <v>3500</v>
      </c>
      <c r="AL48" s="60" t="s">
        <v>5947</v>
      </c>
      <c r="AM48" s="74">
        <v>17500</v>
      </c>
      <c r="AN48" s="60" t="s">
        <v>6131</v>
      </c>
      <c r="AO48" s="74">
        <v>200</v>
      </c>
      <c r="AP48" s="60" t="s">
        <v>5948</v>
      </c>
      <c r="AQ48" s="74"/>
      <c r="AR48" s="60"/>
      <c r="AS48" s="74">
        <v>3000</v>
      </c>
      <c r="AT48" s="60" t="s">
        <v>6362</v>
      </c>
      <c r="AU48" s="74">
        <v>16903.7588</v>
      </c>
      <c r="AV48" s="60" t="s">
        <v>6047</v>
      </c>
      <c r="AW48" s="74"/>
      <c r="AX48" s="60"/>
      <c r="AY48" s="74"/>
      <c r="AZ48" s="60"/>
      <c r="BA48" s="74">
        <v>18000</v>
      </c>
      <c r="BB48" s="60" t="s">
        <v>6667</v>
      </c>
      <c r="BC48" s="74">
        <v>27000</v>
      </c>
      <c r="BD48" s="60" t="s">
        <v>6376</v>
      </c>
      <c r="BE48" s="74"/>
      <c r="BF48" s="60"/>
      <c r="BG48" s="74"/>
      <c r="BH48" s="60"/>
      <c r="BI48" s="74">
        <v>15000</v>
      </c>
      <c r="BJ48" s="60" t="s">
        <v>6079</v>
      </c>
      <c r="BK48" s="74">
        <v>4000</v>
      </c>
      <c r="BL48" s="60" t="s">
        <v>5989</v>
      </c>
      <c r="BM48" s="74">
        <v>65000</v>
      </c>
      <c r="BN48" s="60" t="s">
        <v>6279</v>
      </c>
      <c r="BO48" s="74">
        <v>2000</v>
      </c>
      <c r="BP48" s="60" t="s">
        <v>6029</v>
      </c>
      <c r="BQ48" s="74">
        <v>5790</v>
      </c>
      <c r="BR48" s="60" t="s">
        <v>5990</v>
      </c>
      <c r="BS48" s="74"/>
      <c r="BT48" s="60"/>
      <c r="BU48" s="74">
        <v>37061.326000000001</v>
      </c>
      <c r="BV48" s="60" t="s">
        <v>5736</v>
      </c>
      <c r="BW48" s="74"/>
      <c r="BX48" s="60"/>
      <c r="BY48" s="74"/>
      <c r="BZ48" s="60"/>
      <c r="CA48" s="74">
        <v>5986</v>
      </c>
      <c r="CB48" s="60" t="s">
        <v>6560</v>
      </c>
      <c r="CC48" s="74">
        <v>500</v>
      </c>
      <c r="CD48" s="60" t="s">
        <v>6653</v>
      </c>
      <c r="CE48" s="74">
        <v>2500</v>
      </c>
      <c r="CF48" s="60" t="s">
        <v>6654</v>
      </c>
      <c r="CG48" s="74"/>
      <c r="CH48" s="60"/>
      <c r="CI48" s="74">
        <v>32000</v>
      </c>
      <c r="CJ48" s="60" t="s">
        <v>6552</v>
      </c>
      <c r="CK48" s="74"/>
      <c r="CL48" s="60"/>
      <c r="CM48" s="6"/>
      <c r="CN48" s="60"/>
    </row>
    <row r="49" spans="1:92" s="6" customFormat="1" ht="13" customHeight="1" x14ac:dyDescent="0.15">
      <c r="B49" s="47" t="s">
        <v>5939</v>
      </c>
      <c r="C49" s="47" t="s">
        <v>6357</v>
      </c>
      <c r="D49" s="71">
        <v>25000</v>
      </c>
      <c r="E49" s="75">
        <v>-2.3923100000000002</v>
      </c>
      <c r="F49" s="75">
        <v>34.884120000000003</v>
      </c>
      <c r="G49" s="71">
        <v>1977</v>
      </c>
      <c r="H49" s="1" t="s">
        <v>6289</v>
      </c>
      <c r="I49" s="74">
        <v>803</v>
      </c>
      <c r="J49" s="60" t="s">
        <v>6356</v>
      </c>
      <c r="K49" s="44">
        <v>1310</v>
      </c>
      <c r="L49" s="7" t="s">
        <v>7914</v>
      </c>
      <c r="M49" s="74">
        <v>2282</v>
      </c>
      <c r="N49" s="60" t="s">
        <v>5855</v>
      </c>
      <c r="O49" s="20">
        <v>4293</v>
      </c>
      <c r="P49" s="60" t="s">
        <v>5181</v>
      </c>
      <c r="Q49" s="20">
        <v>900</v>
      </c>
      <c r="R49" s="60" t="s">
        <v>5868</v>
      </c>
      <c r="S49" s="20">
        <v>500</v>
      </c>
      <c r="T49" s="60" t="s">
        <v>5868</v>
      </c>
      <c r="U49" s="74"/>
      <c r="V49" s="60"/>
      <c r="W49" s="20">
        <v>42</v>
      </c>
      <c r="X49" s="60" t="s">
        <v>5868</v>
      </c>
      <c r="Y49" s="74">
        <v>2500</v>
      </c>
      <c r="Z49" s="60" t="s">
        <v>6163</v>
      </c>
      <c r="AA49" s="74"/>
      <c r="AB49" s="60"/>
      <c r="AC49" s="74">
        <v>2400</v>
      </c>
      <c r="AD49" s="60" t="s">
        <v>6904</v>
      </c>
      <c r="AE49" s="74">
        <v>900</v>
      </c>
      <c r="AF49" s="60" t="s">
        <v>6904</v>
      </c>
      <c r="AG49" s="74">
        <v>17400</v>
      </c>
      <c r="AH49" s="60" t="s">
        <v>7023</v>
      </c>
      <c r="AI49" s="74">
        <v>75114.5</v>
      </c>
      <c r="AJ49" s="60" t="s">
        <v>6115</v>
      </c>
      <c r="AK49" s="74">
        <v>12000</v>
      </c>
      <c r="AL49" s="60" t="s">
        <v>7023</v>
      </c>
      <c r="AM49" s="74">
        <v>24974.554</v>
      </c>
      <c r="AN49" s="60" t="s">
        <v>7862</v>
      </c>
      <c r="AO49" s="74">
        <v>200</v>
      </c>
      <c r="AP49" s="60" t="s">
        <v>5948</v>
      </c>
      <c r="AQ49" s="74"/>
      <c r="AR49" s="60"/>
      <c r="AS49" s="74">
        <v>3000</v>
      </c>
      <c r="AT49" s="60" t="s">
        <v>7023</v>
      </c>
      <c r="AU49" s="74">
        <v>30473.989600000001</v>
      </c>
      <c r="AV49" s="60" t="s">
        <v>6821</v>
      </c>
      <c r="AW49" s="74"/>
      <c r="AX49" s="60"/>
      <c r="AY49" s="74"/>
      <c r="AZ49" s="60"/>
      <c r="BA49" s="74">
        <v>20700</v>
      </c>
      <c r="BB49" s="60" t="s">
        <v>7023</v>
      </c>
      <c r="BC49" s="74">
        <v>55500</v>
      </c>
      <c r="BD49" s="60" t="s">
        <v>8123</v>
      </c>
      <c r="BE49" s="74"/>
      <c r="BF49" s="60"/>
      <c r="BG49" s="74"/>
      <c r="BH49" s="60"/>
      <c r="BI49" s="74">
        <v>34200</v>
      </c>
      <c r="BJ49" s="60" t="s">
        <v>7023</v>
      </c>
      <c r="BK49" s="74">
        <v>6000</v>
      </c>
      <c r="BL49" s="60" t="s">
        <v>6534</v>
      </c>
      <c r="BM49" s="74">
        <v>119100</v>
      </c>
      <c r="BN49" s="60" t="s">
        <v>7023</v>
      </c>
      <c r="BO49" s="74">
        <v>10310</v>
      </c>
      <c r="BP49" s="60" t="s">
        <v>6714</v>
      </c>
      <c r="BQ49" s="74">
        <v>5790</v>
      </c>
      <c r="BR49" s="60" t="s">
        <v>5990</v>
      </c>
      <c r="BS49" s="74"/>
      <c r="BT49" s="60"/>
      <c r="BU49" s="74">
        <v>32923.86</v>
      </c>
      <c r="BV49" s="60" t="s">
        <v>8473</v>
      </c>
      <c r="BW49" s="74"/>
      <c r="BX49" s="60"/>
      <c r="BY49" s="74"/>
      <c r="BZ49" s="60"/>
      <c r="CA49" s="74">
        <v>5986</v>
      </c>
      <c r="CB49" s="60" t="s">
        <v>6560</v>
      </c>
      <c r="CC49" s="74">
        <v>500</v>
      </c>
      <c r="CD49" s="60" t="s">
        <v>6653</v>
      </c>
      <c r="CE49" s="74">
        <v>2500</v>
      </c>
      <c r="CF49" s="60" t="s">
        <v>6654</v>
      </c>
      <c r="CG49" s="74"/>
      <c r="CH49" s="60"/>
      <c r="CI49" s="74">
        <v>32000</v>
      </c>
      <c r="CJ49" s="60" t="s">
        <v>6552</v>
      </c>
      <c r="CK49" s="74"/>
      <c r="CL49" s="60"/>
      <c r="CN49" s="60"/>
    </row>
    <row r="50" spans="1:92" s="6" customFormat="1" ht="13" customHeight="1" x14ac:dyDescent="0.15">
      <c r="B50" s="47" t="s">
        <v>5939</v>
      </c>
      <c r="C50" s="47" t="s">
        <v>6879</v>
      </c>
      <c r="D50" s="71">
        <v>25000</v>
      </c>
      <c r="E50" s="75">
        <v>-2.3923100000000002</v>
      </c>
      <c r="F50" s="75">
        <v>34.884120000000003</v>
      </c>
      <c r="G50" s="71">
        <v>1986</v>
      </c>
      <c r="H50" s="1" t="s">
        <v>6289</v>
      </c>
      <c r="I50" s="74">
        <v>803</v>
      </c>
      <c r="J50" s="60" t="s">
        <v>6356</v>
      </c>
      <c r="K50" s="44">
        <v>1310</v>
      </c>
      <c r="L50" s="7" t="s">
        <v>7835</v>
      </c>
      <c r="M50" s="74">
        <v>2335</v>
      </c>
      <c r="N50" s="60" t="s">
        <v>6018</v>
      </c>
      <c r="O50" s="20">
        <v>5161</v>
      </c>
      <c r="P50" s="60" t="s">
        <v>5895</v>
      </c>
      <c r="Q50" s="20">
        <v>900</v>
      </c>
      <c r="R50" s="60" t="s">
        <v>5868</v>
      </c>
      <c r="S50" s="20">
        <v>564</v>
      </c>
      <c r="T50" s="60" t="s">
        <v>5943</v>
      </c>
      <c r="U50" s="74"/>
      <c r="V50" s="60"/>
      <c r="W50" s="20">
        <v>46</v>
      </c>
      <c r="X50" s="60" t="s">
        <v>6470</v>
      </c>
      <c r="Y50" s="74">
        <v>467</v>
      </c>
      <c r="Z50" s="60" t="s">
        <v>6742</v>
      </c>
      <c r="AA50" s="74"/>
      <c r="AB50" s="60"/>
      <c r="AC50" s="74">
        <v>2400</v>
      </c>
      <c r="AD50" s="60" t="s">
        <v>6904</v>
      </c>
      <c r="AE50" s="74">
        <v>620</v>
      </c>
      <c r="AF50" s="60" t="s">
        <v>6571</v>
      </c>
      <c r="AG50" s="74">
        <v>13800</v>
      </c>
      <c r="AH50" s="60" t="s">
        <v>6927</v>
      </c>
      <c r="AI50" s="74">
        <v>43358.777340000001</v>
      </c>
      <c r="AJ50" s="60" t="s">
        <v>6486</v>
      </c>
      <c r="AK50" s="74">
        <v>9500</v>
      </c>
      <c r="AL50" s="60" t="s">
        <v>6488</v>
      </c>
      <c r="AM50" s="74">
        <v>23320</v>
      </c>
      <c r="AN50" s="60" t="s">
        <v>6967</v>
      </c>
      <c r="AO50" s="74">
        <v>200</v>
      </c>
      <c r="AP50" s="60" t="s">
        <v>6102</v>
      </c>
      <c r="AQ50" s="74"/>
      <c r="AR50" s="60"/>
      <c r="AS50" s="74">
        <v>1560</v>
      </c>
      <c r="AT50" s="60" t="s">
        <v>6234</v>
      </c>
      <c r="AU50" s="74">
        <v>27970.696000000004</v>
      </c>
      <c r="AV50" s="60" t="s">
        <v>6898</v>
      </c>
      <c r="AW50" s="74"/>
      <c r="AX50" s="60"/>
      <c r="AY50" s="74"/>
      <c r="AZ50" s="60"/>
      <c r="BA50" s="74">
        <v>22200</v>
      </c>
      <c r="BB50" s="60" t="s">
        <v>8093</v>
      </c>
      <c r="BC50" s="74">
        <v>71840</v>
      </c>
      <c r="BD50" s="60" t="s">
        <v>6963</v>
      </c>
      <c r="BE50" s="74"/>
      <c r="BF50" s="60"/>
      <c r="BG50" s="74"/>
      <c r="BH50" s="60"/>
      <c r="BI50" s="74">
        <v>13420</v>
      </c>
      <c r="BJ50" s="60" t="s">
        <v>6525</v>
      </c>
      <c r="BK50" s="74">
        <v>21976</v>
      </c>
      <c r="BL50" s="60" t="s">
        <v>5530</v>
      </c>
      <c r="BM50" s="74">
        <v>112250</v>
      </c>
      <c r="BN50" s="60" t="s">
        <v>7013</v>
      </c>
      <c r="BO50" s="74">
        <v>22780</v>
      </c>
      <c r="BP50" s="60" t="s">
        <v>6714</v>
      </c>
      <c r="BQ50" s="74">
        <v>5790</v>
      </c>
      <c r="BR50" s="60" t="s">
        <v>5990</v>
      </c>
      <c r="BS50" s="74"/>
      <c r="BT50" s="60"/>
      <c r="BU50" s="74">
        <v>13293.793599999999</v>
      </c>
      <c r="BV50" s="60" t="s">
        <v>5899</v>
      </c>
      <c r="BW50" s="74"/>
      <c r="BX50" s="60"/>
      <c r="BY50" s="74"/>
      <c r="BZ50" s="60"/>
      <c r="CA50" s="74">
        <v>5986</v>
      </c>
      <c r="CB50" s="60" t="s">
        <v>6560</v>
      </c>
      <c r="CC50" s="74">
        <v>500</v>
      </c>
      <c r="CD50" s="60" t="s">
        <v>6653</v>
      </c>
      <c r="CE50" s="74">
        <v>2500</v>
      </c>
      <c r="CF50" s="60" t="s">
        <v>6654</v>
      </c>
      <c r="CG50" s="74"/>
      <c r="CH50" s="60"/>
      <c r="CI50" s="74">
        <v>32000</v>
      </c>
      <c r="CJ50" s="60" t="s">
        <v>6552</v>
      </c>
      <c r="CK50" s="74"/>
      <c r="CL50" s="60"/>
      <c r="CN50" s="60"/>
    </row>
    <row r="51" spans="1:92" s="6" customFormat="1" ht="13" customHeight="1" x14ac:dyDescent="0.15">
      <c r="B51" s="47" t="s">
        <v>8150</v>
      </c>
      <c r="C51" s="47" t="s">
        <v>6127</v>
      </c>
      <c r="D51" s="71">
        <v>25000</v>
      </c>
      <c r="E51" s="75">
        <v>-2.3923100000000002</v>
      </c>
      <c r="F51" s="75">
        <v>34.884120000000003</v>
      </c>
      <c r="G51" s="71">
        <v>1993</v>
      </c>
      <c r="H51" s="1" t="s">
        <v>6289</v>
      </c>
      <c r="I51" s="74">
        <v>803</v>
      </c>
      <c r="J51" s="60" t="s">
        <v>6356</v>
      </c>
      <c r="K51" s="44">
        <v>1310</v>
      </c>
      <c r="L51" s="7" t="s">
        <v>7556</v>
      </c>
      <c r="M51" s="74">
        <v>2800</v>
      </c>
      <c r="N51" s="60" t="s">
        <v>6365</v>
      </c>
      <c r="O51" s="20">
        <v>8950</v>
      </c>
      <c r="P51" s="60" t="s">
        <v>7894</v>
      </c>
      <c r="Q51" s="20">
        <v>900</v>
      </c>
      <c r="R51" s="60" t="s">
        <v>6365</v>
      </c>
      <c r="S51" s="20">
        <v>210</v>
      </c>
      <c r="T51" s="60" t="s">
        <v>6818</v>
      </c>
      <c r="U51" s="74"/>
      <c r="V51" s="60"/>
      <c r="W51" s="20">
        <v>60</v>
      </c>
      <c r="X51" s="60" t="s">
        <v>6365</v>
      </c>
      <c r="Y51" s="74">
        <v>1170</v>
      </c>
      <c r="Z51" s="60" t="s">
        <v>6883</v>
      </c>
      <c r="AA51" s="74"/>
      <c r="AB51" s="60"/>
      <c r="AC51" s="74">
        <v>2400</v>
      </c>
      <c r="AD51" s="60" t="s">
        <v>6904</v>
      </c>
      <c r="AE51" s="74">
        <v>370</v>
      </c>
      <c r="AF51" s="60" t="s">
        <v>6571</v>
      </c>
      <c r="AG51" s="74">
        <v>9100</v>
      </c>
      <c r="AH51" s="60" t="s">
        <v>6847</v>
      </c>
      <c r="AI51" s="74">
        <v>36641.222659999999</v>
      </c>
      <c r="AJ51" s="60" t="s">
        <v>7675</v>
      </c>
      <c r="AK51" s="74">
        <v>5265</v>
      </c>
      <c r="AL51" s="60" t="s">
        <v>6516</v>
      </c>
      <c r="AM51" s="74">
        <v>22855.932000000001</v>
      </c>
      <c r="AN51" s="60" t="s">
        <v>7059</v>
      </c>
      <c r="AO51" s="74">
        <v>200</v>
      </c>
      <c r="AP51" s="60" t="s">
        <v>6102</v>
      </c>
      <c r="AQ51" s="74"/>
      <c r="AR51" s="60"/>
      <c r="AS51" s="74">
        <v>1635</v>
      </c>
      <c r="AT51" s="60" t="s">
        <v>7800</v>
      </c>
      <c r="AU51" s="74">
        <v>29511.092400000001</v>
      </c>
      <c r="AV51" s="60" t="s">
        <v>7062</v>
      </c>
      <c r="AW51" s="74"/>
      <c r="AX51" s="60"/>
      <c r="AY51" s="74"/>
      <c r="AZ51" s="60"/>
      <c r="BA51" s="74">
        <v>13771</v>
      </c>
      <c r="BB51" s="60" t="s">
        <v>7800</v>
      </c>
      <c r="BC51" s="74">
        <v>95184</v>
      </c>
      <c r="BD51" s="60" t="s">
        <v>7800</v>
      </c>
      <c r="BE51" s="74"/>
      <c r="BF51" s="60"/>
      <c r="BG51" s="74"/>
      <c r="BH51" s="60"/>
      <c r="BI51" s="74">
        <v>5872</v>
      </c>
      <c r="BJ51" s="60" t="s">
        <v>7800</v>
      </c>
      <c r="BK51" s="74">
        <v>26019</v>
      </c>
      <c r="BL51" s="60" t="s">
        <v>7800</v>
      </c>
      <c r="BM51" s="74">
        <v>74560</v>
      </c>
      <c r="BN51" s="60" t="s">
        <v>7800</v>
      </c>
      <c r="BO51" s="74">
        <v>28320</v>
      </c>
      <c r="BP51" s="60" t="s">
        <v>6311</v>
      </c>
      <c r="BQ51" s="74">
        <v>5790</v>
      </c>
      <c r="BR51" s="60" t="s">
        <v>6440</v>
      </c>
      <c r="BS51" s="74"/>
      <c r="BT51" s="60"/>
      <c r="BU51" s="74">
        <v>21510.712</v>
      </c>
      <c r="BV51" s="60" t="s">
        <v>6636</v>
      </c>
      <c r="BW51" s="74"/>
      <c r="BX51" s="60"/>
      <c r="BY51" s="74"/>
      <c r="BZ51" s="60"/>
      <c r="CA51" s="74">
        <v>5986</v>
      </c>
      <c r="CB51" s="60" t="s">
        <v>6560</v>
      </c>
      <c r="CC51" s="74">
        <v>500</v>
      </c>
      <c r="CD51" s="60" t="s">
        <v>6653</v>
      </c>
      <c r="CE51" s="74">
        <v>2500</v>
      </c>
      <c r="CF51" s="60" t="s">
        <v>6654</v>
      </c>
      <c r="CG51" s="74"/>
      <c r="CH51" s="60"/>
      <c r="CI51" s="74">
        <v>32000</v>
      </c>
      <c r="CJ51" s="60" t="s">
        <v>6552</v>
      </c>
      <c r="CK51" s="74"/>
      <c r="CL51" s="60"/>
      <c r="CN51" s="60"/>
    </row>
    <row r="52" spans="1:92" s="6" customFormat="1" ht="13" customHeight="1" x14ac:dyDescent="0.15">
      <c r="B52" s="47" t="s">
        <v>5939</v>
      </c>
      <c r="C52" s="47" t="s">
        <v>6452</v>
      </c>
      <c r="D52" s="71">
        <v>25000</v>
      </c>
      <c r="E52" s="75">
        <v>-2.3923100000000002</v>
      </c>
      <c r="F52" s="75">
        <v>34.884120000000003</v>
      </c>
      <c r="G52" s="71">
        <v>2003</v>
      </c>
      <c r="H52" s="1" t="s">
        <v>6289</v>
      </c>
      <c r="I52" s="74">
        <v>803</v>
      </c>
      <c r="J52" s="60" t="s">
        <v>6356</v>
      </c>
      <c r="K52" s="44">
        <v>1310</v>
      </c>
      <c r="L52" s="7" t="s">
        <v>7556</v>
      </c>
      <c r="M52" s="74">
        <v>3000</v>
      </c>
      <c r="N52" s="60" t="s">
        <v>5826</v>
      </c>
      <c r="O52" s="20">
        <v>8200</v>
      </c>
      <c r="P52" s="60" t="s">
        <v>7443</v>
      </c>
      <c r="Q52" s="20">
        <v>1000</v>
      </c>
      <c r="R52" s="60" t="s">
        <v>5867</v>
      </c>
      <c r="S52" s="20">
        <v>300</v>
      </c>
      <c r="T52" s="60" t="s">
        <v>6146</v>
      </c>
      <c r="U52" s="74"/>
      <c r="V52" s="60"/>
      <c r="W52" s="20">
        <v>0</v>
      </c>
      <c r="X52" s="60"/>
      <c r="Y52" s="74">
        <v>2360</v>
      </c>
      <c r="Z52" s="60" t="s">
        <v>6163</v>
      </c>
      <c r="AA52" s="74"/>
      <c r="AB52" s="60"/>
      <c r="AC52" s="74">
        <v>2400</v>
      </c>
      <c r="AD52" s="60" t="s">
        <v>6904</v>
      </c>
      <c r="AE52" s="74">
        <v>13</v>
      </c>
      <c r="AF52" s="60" t="s">
        <v>6754</v>
      </c>
      <c r="AG52" s="74">
        <v>10460</v>
      </c>
      <c r="AH52" s="60" t="s">
        <v>6754</v>
      </c>
      <c r="AI52" s="74">
        <v>30276</v>
      </c>
      <c r="AJ52" s="60" t="s">
        <v>6486</v>
      </c>
      <c r="AK52" s="74">
        <v>7886.5</v>
      </c>
      <c r="AL52" s="60" t="s">
        <v>6754</v>
      </c>
      <c r="AM52" s="74">
        <v>21432.828999999998</v>
      </c>
      <c r="AN52" s="60" t="s">
        <v>6471</v>
      </c>
      <c r="AO52" s="74">
        <v>200</v>
      </c>
      <c r="AP52" s="60" t="s">
        <v>6102</v>
      </c>
      <c r="AQ52" s="74"/>
      <c r="AR52" s="60"/>
      <c r="AS52" s="74">
        <v>1186</v>
      </c>
      <c r="AT52" s="60" t="s">
        <v>6754</v>
      </c>
      <c r="AU52" s="74">
        <v>28844.133650000003</v>
      </c>
      <c r="AV52" s="60" t="s">
        <v>6390</v>
      </c>
      <c r="AW52" s="74"/>
      <c r="AX52" s="60"/>
      <c r="AY52" s="74"/>
      <c r="AZ52" s="60"/>
      <c r="BA52" s="74">
        <v>16043</v>
      </c>
      <c r="BB52" s="60" t="s">
        <v>6754</v>
      </c>
      <c r="BC52" s="74">
        <v>38990</v>
      </c>
      <c r="BD52" s="60" t="s">
        <v>6754</v>
      </c>
      <c r="BE52" s="74"/>
      <c r="BF52" s="60"/>
      <c r="BG52" s="74"/>
      <c r="BH52" s="60"/>
      <c r="BI52" s="74">
        <v>3737</v>
      </c>
      <c r="BJ52" s="60" t="s">
        <v>6754</v>
      </c>
      <c r="BK52" s="74">
        <v>54628</v>
      </c>
      <c r="BL52" s="60" t="s">
        <v>6754</v>
      </c>
      <c r="BM52" s="74">
        <v>90692</v>
      </c>
      <c r="BN52" s="60" t="s">
        <v>6754</v>
      </c>
      <c r="BO52" s="74">
        <v>170</v>
      </c>
      <c r="BP52" s="60" t="s">
        <v>6754</v>
      </c>
      <c r="BQ52" s="74">
        <v>5790</v>
      </c>
      <c r="BR52" s="60" t="s">
        <v>5990</v>
      </c>
      <c r="BS52" s="74"/>
      <c r="BT52" s="60"/>
      <c r="BU52" s="74">
        <v>18764.202000000001</v>
      </c>
      <c r="BV52" s="60" t="s">
        <v>7427</v>
      </c>
      <c r="BW52" s="74"/>
      <c r="BX52" s="60"/>
      <c r="BY52" s="74"/>
      <c r="BZ52" s="60"/>
      <c r="CA52" s="74">
        <v>5986</v>
      </c>
      <c r="CB52" s="60" t="s">
        <v>6560</v>
      </c>
      <c r="CC52" s="74">
        <v>500</v>
      </c>
      <c r="CD52" s="60" t="s">
        <v>6653</v>
      </c>
      <c r="CE52" s="74">
        <v>2500</v>
      </c>
      <c r="CF52" s="60" t="s">
        <v>6654</v>
      </c>
      <c r="CG52" s="74"/>
      <c r="CH52" s="60"/>
      <c r="CI52" s="74">
        <v>32000</v>
      </c>
      <c r="CJ52" s="60" t="s">
        <v>6552</v>
      </c>
      <c r="CK52" s="74"/>
      <c r="CL52" s="60"/>
      <c r="CN52" s="60"/>
    </row>
    <row r="53" spans="1:92" s="74" customFormat="1" ht="13" customHeight="1" x14ac:dyDescent="0.15">
      <c r="A53" s="1"/>
      <c r="B53" s="47" t="s">
        <v>6114</v>
      </c>
      <c r="C53" s="47" t="s">
        <v>5726</v>
      </c>
      <c r="D53" s="71">
        <v>1683</v>
      </c>
      <c r="E53" s="75">
        <v>-4.1520200000000003</v>
      </c>
      <c r="F53" s="75">
        <v>36.111499999999999</v>
      </c>
      <c r="G53" s="71">
        <v>1962</v>
      </c>
      <c r="H53" s="1" t="s">
        <v>8274</v>
      </c>
      <c r="I53" s="74">
        <v>657</v>
      </c>
      <c r="J53" s="60" t="s">
        <v>8355</v>
      </c>
      <c r="K53" s="44">
        <v>744</v>
      </c>
      <c r="L53" s="7" t="s">
        <v>8310</v>
      </c>
      <c r="M53" s="74">
        <v>60</v>
      </c>
      <c r="N53" s="60" t="s">
        <v>8232</v>
      </c>
      <c r="O53" s="20">
        <v>200</v>
      </c>
      <c r="P53" s="60" t="s">
        <v>8232</v>
      </c>
      <c r="Q53" s="20">
        <v>40</v>
      </c>
      <c r="R53" s="60" t="s">
        <v>6370</v>
      </c>
      <c r="S53" s="20">
        <v>8</v>
      </c>
      <c r="T53" s="60" t="s">
        <v>6370</v>
      </c>
      <c r="U53" s="20">
        <v>20</v>
      </c>
      <c r="V53" s="60" t="s">
        <v>8186</v>
      </c>
      <c r="W53" s="20">
        <v>20</v>
      </c>
      <c r="X53" s="60" t="s">
        <v>6370</v>
      </c>
      <c r="Y53" s="74">
        <v>420</v>
      </c>
      <c r="Z53" s="60" t="s">
        <v>6370</v>
      </c>
      <c r="AB53" s="60"/>
      <c r="AD53" s="60"/>
      <c r="AE53" s="74">
        <v>70</v>
      </c>
      <c r="AF53" s="60" t="s">
        <v>6370</v>
      </c>
      <c r="AG53" s="74">
        <v>200</v>
      </c>
      <c r="AH53" s="60" t="s">
        <v>6370</v>
      </c>
      <c r="AI53" s="74">
        <v>1400</v>
      </c>
      <c r="AJ53" s="60" t="s">
        <v>6370</v>
      </c>
      <c r="AK53" s="74">
        <v>350</v>
      </c>
      <c r="AL53" s="60" t="s">
        <v>6370</v>
      </c>
      <c r="AM53" s="74">
        <v>2500</v>
      </c>
      <c r="AN53" s="60" t="s">
        <v>6370</v>
      </c>
      <c r="AO53" s="74">
        <v>10</v>
      </c>
      <c r="AP53" s="60" t="s">
        <v>6370</v>
      </c>
      <c r="AR53" s="60"/>
      <c r="AS53" s="74">
        <v>200</v>
      </c>
      <c r="AT53" s="60" t="s">
        <v>6370</v>
      </c>
      <c r="AU53" s="74">
        <v>1200</v>
      </c>
      <c r="AV53" s="60" t="s">
        <v>6370</v>
      </c>
      <c r="AW53" s="74">
        <v>150</v>
      </c>
      <c r="AX53" s="60" t="s">
        <v>8673</v>
      </c>
      <c r="AY53" s="74">
        <v>350</v>
      </c>
      <c r="AZ53" s="60" t="s">
        <v>6370</v>
      </c>
      <c r="BA53" s="74">
        <v>400</v>
      </c>
      <c r="BB53" s="60" t="s">
        <v>6370</v>
      </c>
      <c r="BD53" s="60"/>
      <c r="BF53" s="60"/>
      <c r="BG53" s="74">
        <v>20</v>
      </c>
      <c r="BH53" s="60" t="s">
        <v>6370</v>
      </c>
      <c r="BI53" s="74">
        <v>400</v>
      </c>
      <c r="BJ53" s="60" t="s">
        <v>6370</v>
      </c>
      <c r="BK53" s="74">
        <v>300</v>
      </c>
      <c r="BL53" s="60" t="s">
        <v>6370</v>
      </c>
      <c r="BM53" s="74">
        <v>1200</v>
      </c>
      <c r="BN53" s="60" t="s">
        <v>6370</v>
      </c>
      <c r="BO53" s="74">
        <v>70</v>
      </c>
      <c r="BP53" s="60" t="s">
        <v>8674</v>
      </c>
      <c r="BQ53" s="74">
        <v>30</v>
      </c>
      <c r="BR53" s="60" t="s">
        <v>6370</v>
      </c>
      <c r="BT53" s="60"/>
      <c r="BV53" s="60"/>
      <c r="BX53" s="60"/>
      <c r="BZ53" s="60"/>
      <c r="CB53" s="60"/>
      <c r="CC53" s="74">
        <v>80</v>
      </c>
      <c r="CD53" s="60" t="s">
        <v>6370</v>
      </c>
      <c r="CE53" s="74">
        <v>200</v>
      </c>
      <c r="CF53" s="60" t="s">
        <v>6370</v>
      </c>
      <c r="CH53" s="60"/>
      <c r="CI53" s="74">
        <v>900</v>
      </c>
      <c r="CJ53" s="60" t="s">
        <v>6370</v>
      </c>
      <c r="CK53" s="74">
        <v>10</v>
      </c>
      <c r="CL53" s="60" t="s">
        <v>8777</v>
      </c>
      <c r="CM53" s="6">
        <v>40</v>
      </c>
      <c r="CN53" s="60" t="s">
        <v>8197</v>
      </c>
    </row>
    <row r="54" spans="1:92" s="74" customFormat="1" ht="13" customHeight="1" x14ac:dyDescent="0.15">
      <c r="A54" s="1"/>
      <c r="B54" s="47" t="s">
        <v>8293</v>
      </c>
      <c r="C54" s="47" t="s">
        <v>10774</v>
      </c>
      <c r="D54" s="71">
        <v>1683</v>
      </c>
      <c r="E54" s="75">
        <v>-4.1520200000000003</v>
      </c>
      <c r="F54" s="75">
        <v>36.111499999999999</v>
      </c>
      <c r="G54" s="71">
        <v>1962</v>
      </c>
      <c r="H54" s="1" t="s">
        <v>8309</v>
      </c>
      <c r="I54" s="74">
        <v>657</v>
      </c>
      <c r="J54" s="60" t="s">
        <v>8355</v>
      </c>
      <c r="K54" s="44">
        <v>744</v>
      </c>
      <c r="L54" s="7" t="s">
        <v>8310</v>
      </c>
      <c r="M54" s="74">
        <v>15</v>
      </c>
      <c r="N54" s="60" t="s">
        <v>8232</v>
      </c>
      <c r="O54" s="20">
        <v>70</v>
      </c>
      <c r="P54" s="60" t="s">
        <v>8232</v>
      </c>
      <c r="Q54" s="20">
        <v>20</v>
      </c>
      <c r="R54" s="60" t="s">
        <v>6370</v>
      </c>
      <c r="S54" s="20">
        <v>3</v>
      </c>
      <c r="T54" s="60" t="s">
        <v>6370</v>
      </c>
      <c r="U54" s="20">
        <v>20</v>
      </c>
      <c r="V54" s="60" t="s">
        <v>8186</v>
      </c>
      <c r="W54" s="20">
        <v>0</v>
      </c>
      <c r="X54" s="60" t="s">
        <v>6370</v>
      </c>
      <c r="Y54" s="74">
        <v>20</v>
      </c>
      <c r="Z54" s="60" t="s">
        <v>6370</v>
      </c>
      <c r="AB54" s="60"/>
      <c r="AD54" s="60"/>
      <c r="AE54" s="74">
        <v>40</v>
      </c>
      <c r="AF54" s="60" t="s">
        <v>6370</v>
      </c>
      <c r="AG54" s="74">
        <v>200</v>
      </c>
      <c r="AH54" s="60" t="s">
        <v>6370</v>
      </c>
      <c r="AI54" s="74">
        <v>50</v>
      </c>
      <c r="AJ54" s="60" t="s">
        <v>6370</v>
      </c>
      <c r="AK54" s="74">
        <v>100</v>
      </c>
      <c r="AL54" s="60" t="s">
        <v>6370</v>
      </c>
      <c r="AM54" s="74">
        <v>0</v>
      </c>
      <c r="AN54" s="60" t="s">
        <v>6370</v>
      </c>
      <c r="AP54" s="60"/>
      <c r="AR54" s="60"/>
      <c r="AS54" s="74">
        <v>300</v>
      </c>
      <c r="AT54" s="60" t="s">
        <v>6370</v>
      </c>
      <c r="AU54" s="74">
        <v>0</v>
      </c>
      <c r="AV54" s="60" t="s">
        <v>6370</v>
      </c>
      <c r="AW54" s="74">
        <v>60</v>
      </c>
      <c r="AX54" s="60" t="s">
        <v>8673</v>
      </c>
      <c r="AY54" s="74">
        <v>0</v>
      </c>
      <c r="AZ54" s="60" t="s">
        <v>6370</v>
      </c>
      <c r="BA54" s="74">
        <v>100</v>
      </c>
      <c r="BB54" s="60" t="s">
        <v>6370</v>
      </c>
      <c r="BD54" s="60"/>
      <c r="BF54" s="60"/>
      <c r="BH54" s="60"/>
      <c r="BI54" s="74">
        <v>100</v>
      </c>
      <c r="BJ54" s="60" t="s">
        <v>6370</v>
      </c>
      <c r="BK54" s="74">
        <v>40</v>
      </c>
      <c r="BL54" s="60" t="s">
        <v>6370</v>
      </c>
      <c r="BM54" s="74">
        <v>3100</v>
      </c>
      <c r="BN54" s="60" t="s">
        <v>6370</v>
      </c>
      <c r="BO54" s="74">
        <v>150</v>
      </c>
      <c r="BP54" s="60" t="s">
        <v>8674</v>
      </c>
      <c r="BQ54" s="74">
        <v>20</v>
      </c>
      <c r="BR54" s="60" t="s">
        <v>6370</v>
      </c>
      <c r="BT54" s="60"/>
      <c r="BV54" s="60"/>
      <c r="BX54" s="60"/>
      <c r="BZ54" s="60"/>
      <c r="CB54" s="60"/>
      <c r="CC54" s="74">
        <v>40</v>
      </c>
      <c r="CD54" s="60" t="s">
        <v>6370</v>
      </c>
      <c r="CE54" s="74">
        <v>60</v>
      </c>
      <c r="CF54" s="60" t="s">
        <v>6370</v>
      </c>
      <c r="CH54" s="60"/>
      <c r="CI54" s="74">
        <v>200</v>
      </c>
      <c r="CJ54" s="60" t="s">
        <v>6370</v>
      </c>
      <c r="CL54" s="60"/>
      <c r="CM54" s="6"/>
      <c r="CN54" s="60"/>
    </row>
    <row r="55" spans="1:92" s="6" customFormat="1" ht="13" customHeight="1" x14ac:dyDescent="0.15">
      <c r="A55" s="1" t="s">
        <v>8375</v>
      </c>
      <c r="B55" s="47" t="s">
        <v>8293</v>
      </c>
      <c r="C55" s="47" t="s">
        <v>7899</v>
      </c>
      <c r="D55" s="71">
        <v>2850</v>
      </c>
      <c r="E55" s="75">
        <v>-4.1520200000000003</v>
      </c>
      <c r="F55" s="75">
        <v>36.111499999999999</v>
      </c>
      <c r="G55" s="71">
        <v>2000</v>
      </c>
      <c r="H55" s="1" t="s">
        <v>6231</v>
      </c>
      <c r="I55" s="74">
        <v>615</v>
      </c>
      <c r="J55" s="60" t="s">
        <v>6549</v>
      </c>
      <c r="K55" s="44">
        <v>744</v>
      </c>
      <c r="L55" s="7" t="s">
        <v>7911</v>
      </c>
      <c r="M55" s="74">
        <v>342</v>
      </c>
      <c r="N55" s="60" t="s">
        <v>6007</v>
      </c>
      <c r="O55" s="20">
        <v>1000</v>
      </c>
      <c r="P55" s="60" t="s">
        <v>5928</v>
      </c>
      <c r="Q55" s="20">
        <v>105</v>
      </c>
      <c r="R55" s="60" t="s">
        <v>7697</v>
      </c>
      <c r="S55" s="20">
        <v>24</v>
      </c>
      <c r="T55" s="60" t="s">
        <v>5849</v>
      </c>
      <c r="U55" s="20"/>
      <c r="V55" s="60"/>
      <c r="W55" s="20"/>
      <c r="X55" s="60"/>
      <c r="Y55" s="74">
        <v>2077</v>
      </c>
      <c r="Z55" s="60" t="s">
        <v>6378</v>
      </c>
      <c r="AA55" s="74"/>
      <c r="AB55" s="60"/>
      <c r="AC55" s="74"/>
      <c r="AD55" s="60"/>
      <c r="AE55" s="74"/>
      <c r="AF55" s="60"/>
      <c r="AG55" s="74">
        <v>188</v>
      </c>
      <c r="AH55" s="60" t="s">
        <v>6109</v>
      </c>
      <c r="AI55" s="74">
        <v>14909</v>
      </c>
      <c r="AJ55" s="60" t="s">
        <v>5850</v>
      </c>
      <c r="AK55" s="74">
        <v>532</v>
      </c>
      <c r="AL55" s="60" t="s">
        <v>6375</v>
      </c>
      <c r="AM55" s="74">
        <v>9477</v>
      </c>
      <c r="AN55" s="60" t="s">
        <v>6520</v>
      </c>
      <c r="AO55" s="74"/>
      <c r="AP55" s="60"/>
      <c r="AQ55" s="74"/>
      <c r="AR55" s="60"/>
      <c r="AS55" s="74">
        <v>58</v>
      </c>
      <c r="AT55" s="60" t="s">
        <v>6528</v>
      </c>
      <c r="AU55" s="74">
        <v>2393</v>
      </c>
      <c r="AV55" s="60" t="s">
        <v>6804</v>
      </c>
      <c r="AW55" s="74">
        <v>320</v>
      </c>
      <c r="AX55" s="60" t="s">
        <v>6533</v>
      </c>
      <c r="AY55" s="74">
        <v>94</v>
      </c>
      <c r="AZ55" s="60" t="s">
        <v>6640</v>
      </c>
      <c r="BA55" s="74">
        <v>848</v>
      </c>
      <c r="BB55" s="60" t="s">
        <v>6310</v>
      </c>
      <c r="BC55" s="74"/>
      <c r="BD55" s="60"/>
      <c r="BE55" s="74"/>
      <c r="BF55" s="60"/>
      <c r="BG55" s="74"/>
      <c r="BH55" s="60"/>
      <c r="BI55" s="74">
        <v>185</v>
      </c>
      <c r="BJ55" s="60" t="s">
        <v>6528</v>
      </c>
      <c r="BK55" s="74">
        <v>452</v>
      </c>
      <c r="BL55" s="60" t="s">
        <v>6057</v>
      </c>
      <c r="BM55" s="74">
        <v>904</v>
      </c>
      <c r="BN55" s="60" t="s">
        <v>6320</v>
      </c>
      <c r="BO55" s="74">
        <v>58</v>
      </c>
      <c r="BP55" s="60" t="s">
        <v>6426</v>
      </c>
      <c r="BQ55" s="74">
        <v>92</v>
      </c>
      <c r="BR55" s="60" t="s">
        <v>6528</v>
      </c>
      <c r="BS55" s="74"/>
      <c r="BT55" s="60"/>
      <c r="BU55" s="74">
        <v>1868</v>
      </c>
      <c r="BV55" s="60" t="s">
        <v>6046</v>
      </c>
      <c r="BW55" s="74"/>
      <c r="BX55" s="60"/>
      <c r="BY55" s="74"/>
      <c r="BZ55" s="60"/>
      <c r="CA55" s="74"/>
      <c r="CB55" s="60"/>
      <c r="CC55" s="74"/>
      <c r="CD55" s="60"/>
      <c r="CE55" s="74"/>
      <c r="CF55" s="60"/>
      <c r="CG55" s="74"/>
      <c r="CH55" s="60"/>
      <c r="CI55" s="74"/>
      <c r="CJ55" s="60"/>
      <c r="CK55" s="74"/>
      <c r="CL55" s="60"/>
      <c r="CN55" s="60"/>
    </row>
    <row r="56" spans="1:92" s="6" customFormat="1" ht="13" customHeight="1" x14ac:dyDescent="0.15">
      <c r="A56" s="1"/>
      <c r="B56" s="47"/>
      <c r="C56" s="47"/>
      <c r="D56" s="71"/>
      <c r="E56" s="71"/>
      <c r="F56" s="71"/>
      <c r="G56" s="71"/>
      <c r="H56" s="1"/>
      <c r="I56" s="74"/>
      <c r="J56" s="60"/>
      <c r="K56" s="7"/>
      <c r="L56" s="7"/>
      <c r="M56" s="74"/>
      <c r="N56" s="60"/>
      <c r="O56" s="20"/>
      <c r="P56" s="60"/>
      <c r="Q56" s="20"/>
      <c r="R56" s="60"/>
      <c r="S56" s="20"/>
      <c r="T56" s="60"/>
      <c r="U56" s="20"/>
      <c r="V56" s="60"/>
      <c r="W56" s="20"/>
      <c r="X56" s="60"/>
      <c r="Y56" s="74"/>
      <c r="Z56" s="60"/>
      <c r="AA56" s="74"/>
      <c r="AB56" s="60"/>
      <c r="AC56" s="74"/>
      <c r="AD56" s="60"/>
      <c r="AE56" s="74"/>
      <c r="AF56" s="60"/>
      <c r="AG56" s="74"/>
      <c r="AH56" s="60"/>
      <c r="AI56" s="74"/>
      <c r="AJ56" s="60"/>
      <c r="AK56" s="74"/>
      <c r="AL56" s="60"/>
      <c r="AM56" s="74"/>
      <c r="AN56" s="60"/>
      <c r="AO56" s="74"/>
      <c r="AP56" s="60"/>
      <c r="AQ56" s="74"/>
      <c r="AR56" s="60"/>
      <c r="AS56" s="74"/>
      <c r="AT56" s="60"/>
      <c r="AU56" s="74"/>
      <c r="AV56" s="60"/>
      <c r="AW56" s="74"/>
      <c r="AX56" s="60"/>
      <c r="AY56" s="74"/>
      <c r="AZ56" s="60"/>
      <c r="BA56" s="74"/>
      <c r="BB56" s="60"/>
      <c r="BC56" s="74"/>
      <c r="BD56" s="60"/>
      <c r="BE56" s="74"/>
      <c r="BF56" s="60"/>
      <c r="BG56" s="74"/>
      <c r="BH56" s="60"/>
      <c r="BI56" s="74"/>
      <c r="BJ56" s="60"/>
      <c r="BK56" s="74"/>
      <c r="BL56" s="60"/>
      <c r="BM56" s="74"/>
      <c r="BN56" s="60"/>
      <c r="BO56" s="74"/>
      <c r="BP56" s="60"/>
      <c r="BQ56" s="74"/>
      <c r="BR56" s="60"/>
      <c r="BS56" s="74"/>
      <c r="BT56" s="60"/>
      <c r="BU56" s="74"/>
      <c r="BV56" s="60"/>
      <c r="BW56" s="74"/>
      <c r="BX56" s="60"/>
      <c r="BY56" s="74"/>
      <c r="BZ56" s="60"/>
      <c r="CA56" s="74"/>
      <c r="CB56" s="60"/>
      <c r="CC56" s="74"/>
      <c r="CD56" s="60"/>
      <c r="CE56" s="74"/>
      <c r="CF56" s="60"/>
      <c r="CG56" s="74"/>
      <c r="CH56" s="60"/>
      <c r="CI56" s="74"/>
      <c r="CJ56" s="60"/>
      <c r="CK56" s="74"/>
      <c r="CL56" s="60"/>
      <c r="CN56" s="60"/>
    </row>
    <row r="57" spans="1:92" s="6" customFormat="1" ht="13" customHeight="1" x14ac:dyDescent="0.15">
      <c r="A57" s="11" t="s">
        <v>8265</v>
      </c>
      <c r="B57" s="47"/>
      <c r="C57" s="47"/>
      <c r="D57" s="71"/>
      <c r="E57" s="71"/>
      <c r="F57" s="71"/>
      <c r="G57" s="71"/>
      <c r="H57" s="1"/>
      <c r="I57" s="74"/>
      <c r="J57" s="60"/>
      <c r="K57" s="7"/>
      <c r="L57" s="7"/>
      <c r="M57" s="74"/>
      <c r="N57" s="60"/>
      <c r="O57" s="20"/>
      <c r="P57" s="60"/>
      <c r="Q57" s="20"/>
      <c r="R57" s="60"/>
      <c r="S57" s="20"/>
      <c r="T57" s="60"/>
      <c r="U57" s="20"/>
      <c r="V57" s="60"/>
      <c r="W57" s="20"/>
      <c r="X57" s="60"/>
      <c r="Y57" s="74"/>
      <c r="Z57" s="60"/>
      <c r="AA57" s="74"/>
      <c r="AB57" s="60"/>
      <c r="AC57" s="74"/>
      <c r="AD57" s="60"/>
      <c r="AE57" s="74"/>
      <c r="AF57" s="60"/>
      <c r="AG57" s="74"/>
      <c r="AH57" s="60"/>
      <c r="AI57" s="74"/>
      <c r="AJ57" s="60"/>
      <c r="AK57" s="74"/>
      <c r="AL57" s="60"/>
      <c r="AM57" s="74"/>
      <c r="AN57" s="60"/>
      <c r="AO57" s="74"/>
      <c r="AP57" s="60"/>
      <c r="AQ57" s="74"/>
      <c r="AR57" s="60"/>
      <c r="AS57" s="74"/>
      <c r="AT57" s="60"/>
      <c r="AU57" s="74"/>
      <c r="AV57" s="60"/>
      <c r="AW57" s="74"/>
      <c r="AX57" s="60"/>
      <c r="AY57" s="74"/>
      <c r="AZ57" s="60"/>
      <c r="BA57" s="74"/>
      <c r="BB57" s="60"/>
      <c r="BC57" s="74"/>
      <c r="BD57" s="60"/>
      <c r="BE57" s="74"/>
      <c r="BF57" s="60"/>
      <c r="BG57" s="74"/>
      <c r="BH57" s="60"/>
      <c r="BI57" s="74"/>
      <c r="BJ57" s="60"/>
      <c r="BK57" s="74"/>
      <c r="BL57" s="60"/>
      <c r="BM57" s="74"/>
      <c r="BN57" s="60"/>
      <c r="BO57" s="74"/>
      <c r="BP57" s="60"/>
      <c r="BQ57" s="74"/>
      <c r="BR57" s="60"/>
      <c r="BS57" s="74"/>
      <c r="BT57" s="60"/>
      <c r="BU57" s="74"/>
      <c r="BV57" s="60"/>
      <c r="BW57" s="74"/>
      <c r="BX57" s="60"/>
      <c r="BY57" s="74"/>
      <c r="BZ57" s="60"/>
      <c r="CA57" s="74"/>
      <c r="CB57" s="60"/>
      <c r="CC57" s="74"/>
      <c r="CD57" s="60"/>
      <c r="CE57" s="74"/>
      <c r="CF57" s="60"/>
      <c r="CG57" s="74"/>
      <c r="CH57" s="60"/>
      <c r="CI57" s="74"/>
      <c r="CJ57" s="60"/>
      <c r="CK57" s="74"/>
      <c r="CL57" s="60"/>
      <c r="CN57" s="60"/>
    </row>
    <row r="58" spans="1:92" s="65" customFormat="1" ht="13" customHeight="1" x14ac:dyDescent="0.15">
      <c r="A58" s="1" t="s">
        <v>8378</v>
      </c>
      <c r="B58" s="47" t="s">
        <v>8140</v>
      </c>
      <c r="C58" s="47" t="s">
        <v>10775</v>
      </c>
      <c r="D58" s="71">
        <v>9590</v>
      </c>
      <c r="E58" s="75">
        <v>-25.732309999999998</v>
      </c>
      <c r="F58" s="75">
        <v>20.387799999999999</v>
      </c>
      <c r="G58" s="71" t="s">
        <v>8149</v>
      </c>
      <c r="H58" s="1" t="s">
        <v>6479</v>
      </c>
      <c r="I58" s="74">
        <v>255.4</v>
      </c>
      <c r="J58" s="60" t="s">
        <v>7813</v>
      </c>
      <c r="K58" s="44">
        <v>207</v>
      </c>
      <c r="L58" s="7" t="s">
        <v>8079</v>
      </c>
      <c r="M58" s="74">
        <v>150</v>
      </c>
      <c r="N58" s="60" t="s">
        <v>8281</v>
      </c>
      <c r="O58" s="20">
        <v>90</v>
      </c>
      <c r="P58" s="60" t="s">
        <v>5972</v>
      </c>
      <c r="Q58" s="20">
        <v>100</v>
      </c>
      <c r="R58" s="60" t="s">
        <v>6120</v>
      </c>
      <c r="S58" s="20">
        <v>60</v>
      </c>
      <c r="T58" s="60" t="s">
        <v>6120</v>
      </c>
      <c r="U58" s="20">
        <v>171</v>
      </c>
      <c r="V58" s="60" t="s">
        <v>6322</v>
      </c>
      <c r="W58" s="20"/>
      <c r="X58" s="60"/>
      <c r="Y58" s="74"/>
      <c r="Z58" s="60"/>
      <c r="AA58" s="74"/>
      <c r="AB58" s="60"/>
      <c r="AC58" s="74"/>
      <c r="AD58" s="60"/>
      <c r="AE58" s="74"/>
      <c r="AF58" s="60"/>
      <c r="AG58" s="74"/>
      <c r="AH58" s="60"/>
      <c r="AI58" s="74"/>
      <c r="AJ58" s="60"/>
      <c r="AK58" s="74">
        <v>3263</v>
      </c>
      <c r="AL58" s="60" t="s">
        <v>8501</v>
      </c>
      <c r="AM58" s="74"/>
      <c r="AN58" s="60"/>
      <c r="AO58" s="74"/>
      <c r="AP58" s="60"/>
      <c r="AQ58" s="74"/>
      <c r="AR58" s="60"/>
      <c r="AS58" s="74"/>
      <c r="AT58" s="60"/>
      <c r="AU58" s="74">
        <v>18909</v>
      </c>
      <c r="AV58" s="60" t="s">
        <v>8505</v>
      </c>
      <c r="AW58" s="74"/>
      <c r="AX58" s="60"/>
      <c r="AY58" s="74">
        <v>12281</v>
      </c>
      <c r="AZ58" s="60" t="s">
        <v>8247</v>
      </c>
      <c r="BA58" s="74">
        <v>3867</v>
      </c>
      <c r="BB58" s="60" t="s">
        <v>8292</v>
      </c>
      <c r="BC58" s="74"/>
      <c r="BD58" s="60"/>
      <c r="BE58" s="74"/>
      <c r="BF58" s="60"/>
      <c r="BG58" s="74"/>
      <c r="BH58" s="60"/>
      <c r="BI58" s="74"/>
      <c r="BJ58" s="60"/>
      <c r="BK58" s="74"/>
      <c r="BL58" s="60"/>
      <c r="BM58" s="74"/>
      <c r="BN58" s="60"/>
      <c r="BO58" s="74"/>
      <c r="BP58" s="60"/>
      <c r="BQ58" s="74"/>
      <c r="BR58" s="60"/>
      <c r="BS58" s="74">
        <v>6576</v>
      </c>
      <c r="BT58" s="60" t="s">
        <v>8161</v>
      </c>
      <c r="BU58" s="74"/>
      <c r="BV58" s="60"/>
      <c r="BW58" s="74"/>
      <c r="BX58" s="60"/>
      <c r="BY58" s="74"/>
      <c r="BZ58" s="60"/>
      <c r="CA58" s="74"/>
      <c r="CB58" s="60"/>
      <c r="CC58" s="74"/>
      <c r="CD58" s="60"/>
      <c r="CE58" s="74"/>
      <c r="CF58" s="60"/>
      <c r="CG58" s="74"/>
      <c r="CH58" s="60"/>
      <c r="CI58" s="74"/>
      <c r="CJ58" s="60"/>
      <c r="CK58" s="74"/>
      <c r="CL58" s="60"/>
      <c r="CN58" s="60"/>
    </row>
    <row r="59" spans="1:92" s="6" customFormat="1" ht="13" customHeight="1" x14ac:dyDescent="0.15">
      <c r="A59" s="1" t="s">
        <v>8214</v>
      </c>
      <c r="B59" s="47" t="s">
        <v>8138</v>
      </c>
      <c r="C59" s="47" t="s">
        <v>11053</v>
      </c>
      <c r="D59" s="71">
        <v>1670</v>
      </c>
      <c r="E59" s="75">
        <v>-1.5115099999999999</v>
      </c>
      <c r="F59" s="75">
        <v>35.093159999999997</v>
      </c>
      <c r="G59" s="71">
        <v>1992</v>
      </c>
      <c r="H59" s="1" t="s">
        <v>6292</v>
      </c>
      <c r="I59" s="74">
        <v>1044</v>
      </c>
      <c r="J59" s="60" t="s">
        <v>6213</v>
      </c>
      <c r="K59" s="44">
        <v>1894</v>
      </c>
      <c r="L59" s="7" t="s">
        <v>7755</v>
      </c>
      <c r="M59" s="74">
        <v>547</v>
      </c>
      <c r="N59" s="60" t="s">
        <v>6381</v>
      </c>
      <c r="O59" s="20">
        <v>620</v>
      </c>
      <c r="P59" s="60" t="s">
        <v>7119</v>
      </c>
      <c r="Q59" s="20">
        <v>100</v>
      </c>
      <c r="R59" s="60" t="s">
        <v>6081</v>
      </c>
      <c r="S59" s="20">
        <v>32</v>
      </c>
      <c r="T59" s="60" t="s">
        <v>5467</v>
      </c>
      <c r="U59" s="20"/>
      <c r="V59" s="60"/>
      <c r="W59" s="20"/>
      <c r="X59" s="60"/>
      <c r="Y59" s="74">
        <v>1118</v>
      </c>
      <c r="Z59" s="60" t="s">
        <v>6478</v>
      </c>
      <c r="AA59" s="74"/>
      <c r="AB59" s="60"/>
      <c r="AC59" s="74"/>
      <c r="AD59" s="60"/>
      <c r="AE59" s="74"/>
      <c r="AF59" s="60"/>
      <c r="AG59" s="74">
        <v>399.66666666666669</v>
      </c>
      <c r="AH59" s="60" t="s">
        <v>7832</v>
      </c>
      <c r="AI59" s="74">
        <v>9973.3333333333339</v>
      </c>
      <c r="AJ59" s="60" t="s">
        <v>7832</v>
      </c>
      <c r="AK59" s="74">
        <v>434.66666666666669</v>
      </c>
      <c r="AL59" s="60" t="s">
        <v>7832</v>
      </c>
      <c r="AM59" s="74">
        <v>30000</v>
      </c>
      <c r="AN59" s="60" t="s">
        <v>7729</v>
      </c>
      <c r="AO59" s="74"/>
      <c r="AP59" s="60"/>
      <c r="AQ59" s="74"/>
      <c r="AR59" s="60"/>
      <c r="AS59" s="74">
        <v>259.33333333333331</v>
      </c>
      <c r="AT59" s="60" t="s">
        <v>7832</v>
      </c>
      <c r="AU59" s="74">
        <v>250000</v>
      </c>
      <c r="AV59" s="60" t="s">
        <v>8026</v>
      </c>
      <c r="AW59" s="74"/>
      <c r="AX59" s="60"/>
      <c r="AY59" s="74"/>
      <c r="AZ59" s="60"/>
      <c r="BA59" s="74">
        <v>1157.3333333333333</v>
      </c>
      <c r="BB59" s="60" t="s">
        <v>7832</v>
      </c>
      <c r="BC59" s="74">
        <v>5094.666666666667</v>
      </c>
      <c r="BD59" s="60" t="s">
        <v>7832</v>
      </c>
      <c r="BE59" s="74"/>
      <c r="BF59" s="60"/>
      <c r="BG59" s="74"/>
      <c r="BH59" s="60"/>
      <c r="BI59" s="74">
        <v>499.33333333333331</v>
      </c>
      <c r="BJ59" s="60" t="s">
        <v>7832</v>
      </c>
      <c r="BK59" s="74">
        <v>1181.3333333333333</v>
      </c>
      <c r="BL59" s="60" t="s">
        <v>7832</v>
      </c>
      <c r="BM59" s="74">
        <v>9893.6666666666661</v>
      </c>
      <c r="BN59" s="60" t="s">
        <v>7832</v>
      </c>
      <c r="BO59" s="74"/>
      <c r="BP59" s="60"/>
      <c r="BQ59" s="74"/>
      <c r="BR59" s="60"/>
      <c r="BS59" s="74"/>
      <c r="BT59" s="60"/>
      <c r="BU59" s="74">
        <v>13069</v>
      </c>
      <c r="BV59" s="60" t="s">
        <v>7832</v>
      </c>
      <c r="BW59" s="74"/>
      <c r="BX59" s="60"/>
      <c r="BY59" s="74"/>
      <c r="BZ59" s="60"/>
      <c r="CA59" s="74"/>
      <c r="CB59" s="60"/>
      <c r="CC59" s="74"/>
      <c r="CD59" s="60"/>
      <c r="CE59" s="74"/>
      <c r="CF59" s="60"/>
      <c r="CG59" s="74"/>
      <c r="CH59" s="60"/>
      <c r="CI59" s="74"/>
      <c r="CJ59" s="60"/>
      <c r="CK59" s="74">
        <v>202</v>
      </c>
      <c r="CL59" s="60" t="s">
        <v>8083</v>
      </c>
      <c r="CM59" s="6">
        <v>70</v>
      </c>
      <c r="CN59" s="60" t="s">
        <v>8083</v>
      </c>
    </row>
    <row r="60" spans="1:92" s="6" customFormat="1" ht="13" customHeight="1" x14ac:dyDescent="0.15">
      <c r="A60" s="1" t="s">
        <v>8367</v>
      </c>
      <c r="B60" s="47" t="s">
        <v>8373</v>
      </c>
      <c r="C60" s="47" t="s">
        <v>11054</v>
      </c>
      <c r="D60" s="71">
        <v>1500</v>
      </c>
      <c r="E60" s="75">
        <v>-1.5115099999999999</v>
      </c>
      <c r="F60" s="75">
        <v>35.093159999999997</v>
      </c>
      <c r="G60" s="71">
        <v>2003</v>
      </c>
      <c r="H60" s="1" t="s">
        <v>6672</v>
      </c>
      <c r="I60" s="74">
        <v>1000</v>
      </c>
      <c r="J60" s="60" t="s">
        <v>6443</v>
      </c>
      <c r="K60" s="44">
        <v>1894</v>
      </c>
      <c r="L60" s="7" t="s">
        <v>7897</v>
      </c>
      <c r="M60" s="74">
        <v>562</v>
      </c>
      <c r="N60" s="60" t="s">
        <v>7117</v>
      </c>
      <c r="O60" s="20">
        <v>617</v>
      </c>
      <c r="P60" s="60" t="s">
        <v>7118</v>
      </c>
      <c r="Q60" s="20">
        <v>100</v>
      </c>
      <c r="R60" s="60" t="s">
        <v>6081</v>
      </c>
      <c r="S60" s="20">
        <v>38</v>
      </c>
      <c r="T60" s="60" t="s">
        <v>5937</v>
      </c>
      <c r="U60" s="20"/>
      <c r="V60" s="60"/>
      <c r="W60" s="20"/>
      <c r="X60" s="60"/>
      <c r="Y60" s="74">
        <v>830.4</v>
      </c>
      <c r="Z60" s="60" t="s">
        <v>6512</v>
      </c>
      <c r="AA60" s="74"/>
      <c r="AB60" s="60"/>
      <c r="AC60" s="74">
        <v>474</v>
      </c>
      <c r="AD60" s="60" t="s">
        <v>6512</v>
      </c>
      <c r="AE60" s="74"/>
      <c r="AF60" s="60"/>
      <c r="AG60" s="74">
        <v>376.8</v>
      </c>
      <c r="AH60" s="60" t="s">
        <v>6512</v>
      </c>
      <c r="AI60" s="74">
        <v>3967</v>
      </c>
      <c r="AJ60" s="60" t="s">
        <v>7095</v>
      </c>
      <c r="AK60" s="74">
        <v>1584</v>
      </c>
      <c r="AL60" s="60" t="s">
        <v>6512</v>
      </c>
      <c r="AM60" s="74">
        <v>32775.599999999999</v>
      </c>
      <c r="AN60" s="60" t="s">
        <v>6512</v>
      </c>
      <c r="AO60" s="74"/>
      <c r="AP60" s="60"/>
      <c r="AQ60" s="74"/>
      <c r="AR60" s="60"/>
      <c r="AS60" s="74">
        <v>579.6</v>
      </c>
      <c r="AT60" s="60" t="s">
        <v>6512</v>
      </c>
      <c r="AU60" s="74">
        <v>162002.4</v>
      </c>
      <c r="AV60" s="60" t="s">
        <v>6512</v>
      </c>
      <c r="AW60" s="74"/>
      <c r="AX60" s="60"/>
      <c r="AY60" s="74"/>
      <c r="AZ60" s="60"/>
      <c r="BA60" s="74">
        <v>510</v>
      </c>
      <c r="BB60" s="60" t="s">
        <v>6512</v>
      </c>
      <c r="BC60" s="74">
        <v>5454</v>
      </c>
      <c r="BD60" s="60" t="s">
        <v>6512</v>
      </c>
      <c r="BE60" s="74"/>
      <c r="BF60" s="60"/>
      <c r="BG60" s="74"/>
      <c r="BH60" s="60"/>
      <c r="BI60" s="74">
        <v>1993.2</v>
      </c>
      <c r="BJ60" s="60" t="s">
        <v>6512</v>
      </c>
      <c r="BK60" s="74">
        <v>2842.8</v>
      </c>
      <c r="BL60" s="60" t="s">
        <v>6512</v>
      </c>
      <c r="BM60" s="74">
        <v>8313.6</v>
      </c>
      <c r="BN60" s="60" t="s">
        <v>6512</v>
      </c>
      <c r="BO60" s="74">
        <v>240</v>
      </c>
      <c r="BP60" s="60" t="s">
        <v>6512</v>
      </c>
      <c r="BQ60" s="74">
        <v>68.400000000000006</v>
      </c>
      <c r="BR60" s="60" t="s">
        <v>6512</v>
      </c>
      <c r="BS60" s="74"/>
      <c r="BT60" s="60"/>
      <c r="BU60" s="74">
        <v>31918.799999999999</v>
      </c>
      <c r="BV60" s="60" t="s">
        <v>6512</v>
      </c>
      <c r="BW60" s="74">
        <v>7.2</v>
      </c>
      <c r="BX60" s="60" t="s">
        <v>6512</v>
      </c>
      <c r="BY60" s="74">
        <v>1028.4000000000001</v>
      </c>
      <c r="BZ60" s="60" t="s">
        <v>6512</v>
      </c>
      <c r="CA60" s="74">
        <v>200.4</v>
      </c>
      <c r="CB60" s="60" t="s">
        <v>6512</v>
      </c>
      <c r="CC60" s="74"/>
      <c r="CD60" s="60"/>
      <c r="CE60" s="74"/>
      <c r="CF60" s="60"/>
      <c r="CG60" s="74"/>
      <c r="CH60" s="60"/>
      <c r="CI60" s="74">
        <v>16.8</v>
      </c>
      <c r="CJ60" s="60" t="s">
        <v>6512</v>
      </c>
      <c r="CK60" s="74"/>
      <c r="CL60" s="60"/>
      <c r="CN60" s="60"/>
    </row>
    <row r="61" spans="1:92" s="74" customFormat="1" ht="13" customHeight="1" x14ac:dyDescent="0.15">
      <c r="A61" s="1" t="s">
        <v>6273</v>
      </c>
      <c r="B61" s="47" t="s">
        <v>6005</v>
      </c>
      <c r="C61" s="47" t="s">
        <v>11055</v>
      </c>
      <c r="D61" s="71">
        <v>25000</v>
      </c>
      <c r="E61" s="75">
        <v>-2.3923100000000002</v>
      </c>
      <c r="F61" s="75">
        <v>34.884120000000003</v>
      </c>
      <c r="G61" s="71">
        <v>1971</v>
      </c>
      <c r="H61" s="1" t="s">
        <v>6294</v>
      </c>
      <c r="I61" s="74">
        <v>803</v>
      </c>
      <c r="J61" s="60" t="s">
        <v>5932</v>
      </c>
      <c r="K61" s="44">
        <v>1310</v>
      </c>
      <c r="L61" s="7" t="s">
        <v>7897</v>
      </c>
      <c r="M61" s="74">
        <v>2400</v>
      </c>
      <c r="N61" s="60" t="s">
        <v>6016</v>
      </c>
      <c r="O61" s="20">
        <v>3000</v>
      </c>
      <c r="P61" s="60" t="s">
        <v>6033</v>
      </c>
      <c r="Q61" s="20">
        <v>1000</v>
      </c>
      <c r="R61" s="60" t="s">
        <v>6016</v>
      </c>
      <c r="S61" s="20">
        <v>250</v>
      </c>
      <c r="T61" s="60" t="s">
        <v>6187</v>
      </c>
      <c r="V61" s="60"/>
      <c r="W61" s="20">
        <v>300</v>
      </c>
      <c r="X61" s="60" t="s">
        <v>6187</v>
      </c>
      <c r="Y61" s="74">
        <v>3000</v>
      </c>
      <c r="Z61" s="60" t="s">
        <v>6163</v>
      </c>
      <c r="AB61" s="60"/>
      <c r="AC61" s="74">
        <v>2400</v>
      </c>
      <c r="AD61" s="60" t="s">
        <v>6904</v>
      </c>
      <c r="AE61" s="74">
        <v>900</v>
      </c>
      <c r="AF61" s="60" t="s">
        <v>6904</v>
      </c>
      <c r="AG61" s="74">
        <v>8000</v>
      </c>
      <c r="AH61" s="60" t="s">
        <v>7933</v>
      </c>
      <c r="AI61" s="74">
        <v>61000</v>
      </c>
      <c r="AJ61" s="60" t="s">
        <v>8410</v>
      </c>
      <c r="AK61" s="74">
        <v>7000</v>
      </c>
      <c r="AL61" s="60" t="s">
        <v>8267</v>
      </c>
      <c r="AM61" s="74">
        <v>150000</v>
      </c>
      <c r="AN61" s="60" t="s">
        <v>8213</v>
      </c>
      <c r="AO61" s="74">
        <v>200</v>
      </c>
      <c r="AP61" s="60" t="s">
        <v>8180</v>
      </c>
      <c r="AR61" s="60"/>
      <c r="AS61" s="74">
        <v>3000</v>
      </c>
      <c r="AT61" s="60" t="s">
        <v>8256</v>
      </c>
      <c r="AU61" s="74">
        <v>692777</v>
      </c>
      <c r="AV61" s="60" t="s">
        <v>6274</v>
      </c>
      <c r="AX61" s="60"/>
      <c r="AZ61" s="60"/>
      <c r="BA61" s="74">
        <v>18000</v>
      </c>
      <c r="BB61" s="60" t="s">
        <v>8212</v>
      </c>
      <c r="BC61" s="74">
        <v>27000</v>
      </c>
      <c r="BD61" s="60" t="s">
        <v>8327</v>
      </c>
      <c r="BF61" s="60"/>
      <c r="BH61" s="60"/>
      <c r="BI61" s="74">
        <v>15000</v>
      </c>
      <c r="BJ61" s="60" t="s">
        <v>8084</v>
      </c>
      <c r="BK61" s="74">
        <v>4000</v>
      </c>
      <c r="BL61" s="60" t="s">
        <v>8210</v>
      </c>
      <c r="BM61" s="74">
        <v>65000</v>
      </c>
      <c r="BN61" s="60" t="s">
        <v>8477</v>
      </c>
      <c r="BO61" s="74">
        <v>2000</v>
      </c>
      <c r="BP61" s="60" t="s">
        <v>8320</v>
      </c>
      <c r="BQ61" s="74">
        <v>5790</v>
      </c>
      <c r="BR61" s="60" t="s">
        <v>8321</v>
      </c>
      <c r="BT61" s="60"/>
      <c r="BU61" s="74">
        <v>649060</v>
      </c>
      <c r="BV61" s="60" t="s">
        <v>5835</v>
      </c>
      <c r="BX61" s="60"/>
      <c r="BZ61" s="60"/>
      <c r="CA61" s="74">
        <v>5986</v>
      </c>
      <c r="CB61" s="60" t="s">
        <v>6560</v>
      </c>
      <c r="CC61" s="74">
        <v>500</v>
      </c>
      <c r="CD61" s="60" t="s">
        <v>8478</v>
      </c>
      <c r="CE61" s="74">
        <v>2500</v>
      </c>
      <c r="CF61" s="60" t="s">
        <v>8475</v>
      </c>
      <c r="CH61" s="60"/>
      <c r="CI61" s="74">
        <v>32000</v>
      </c>
      <c r="CJ61" s="60" t="s">
        <v>8417</v>
      </c>
      <c r="CL61" s="60"/>
      <c r="CM61" s="6"/>
      <c r="CN61" s="60"/>
    </row>
    <row r="62" spans="1:92" s="6" customFormat="1" ht="13" customHeight="1" x14ac:dyDescent="0.15">
      <c r="A62" s="1" t="s">
        <v>6273</v>
      </c>
      <c r="B62" s="47" t="s">
        <v>6005</v>
      </c>
      <c r="C62" s="47" t="s">
        <v>11056</v>
      </c>
      <c r="D62" s="71">
        <v>25000</v>
      </c>
      <c r="E62" s="75">
        <v>-2.3923100000000002</v>
      </c>
      <c r="F62" s="75">
        <v>34.884120000000003</v>
      </c>
      <c r="G62" s="71">
        <v>1977</v>
      </c>
      <c r="H62" s="1" t="s">
        <v>6294</v>
      </c>
      <c r="I62" s="74">
        <v>803</v>
      </c>
      <c r="J62" s="60" t="s">
        <v>5932</v>
      </c>
      <c r="K62" s="44">
        <v>1310</v>
      </c>
      <c r="L62" s="7" t="s">
        <v>7897</v>
      </c>
      <c r="M62" s="74">
        <v>2282</v>
      </c>
      <c r="N62" s="60" t="s">
        <v>5855</v>
      </c>
      <c r="O62" s="20">
        <v>4293</v>
      </c>
      <c r="P62" s="60" t="s">
        <v>5181</v>
      </c>
      <c r="Q62" s="20">
        <v>900</v>
      </c>
      <c r="R62" s="60" t="s">
        <v>5868</v>
      </c>
      <c r="S62" s="20">
        <v>500</v>
      </c>
      <c r="T62" s="60" t="s">
        <v>5868</v>
      </c>
      <c r="U62" s="74"/>
      <c r="V62" s="60"/>
      <c r="W62" s="20">
        <v>42</v>
      </c>
      <c r="X62" s="60" t="s">
        <v>5868</v>
      </c>
      <c r="Y62" s="74">
        <v>2500</v>
      </c>
      <c r="Z62" s="60" t="s">
        <v>6163</v>
      </c>
      <c r="AA62" s="74"/>
      <c r="AB62" s="60"/>
      <c r="AC62" s="74">
        <v>2400</v>
      </c>
      <c r="AD62" s="60" t="s">
        <v>6904</v>
      </c>
      <c r="AE62" s="74">
        <v>900</v>
      </c>
      <c r="AF62" s="60" t="s">
        <v>6904</v>
      </c>
      <c r="AG62" s="74">
        <v>17400</v>
      </c>
      <c r="AH62" s="60" t="s">
        <v>7023</v>
      </c>
      <c r="AI62" s="74">
        <v>75114.5</v>
      </c>
      <c r="AJ62" s="60" t="s">
        <v>8388</v>
      </c>
      <c r="AK62" s="74">
        <v>24000</v>
      </c>
      <c r="AL62" s="60" t="s">
        <v>7023</v>
      </c>
      <c r="AM62" s="74">
        <v>214190</v>
      </c>
      <c r="AN62" s="60" t="s">
        <v>6506</v>
      </c>
      <c r="AO62" s="74">
        <v>200</v>
      </c>
      <c r="AP62" s="60" t="s">
        <v>8389</v>
      </c>
      <c r="AQ62" s="74"/>
      <c r="AR62" s="60"/>
      <c r="AS62" s="74">
        <v>3000</v>
      </c>
      <c r="AT62" s="60" t="s">
        <v>7023</v>
      </c>
      <c r="AU62" s="74">
        <v>1248934</v>
      </c>
      <c r="AV62" s="60" t="s">
        <v>6619</v>
      </c>
      <c r="AW62" s="74"/>
      <c r="AX62" s="60"/>
      <c r="AY62" s="74"/>
      <c r="AZ62" s="60"/>
      <c r="BA62" s="74">
        <v>20700</v>
      </c>
      <c r="BB62" s="60" t="s">
        <v>7023</v>
      </c>
      <c r="BC62" s="74">
        <v>55500</v>
      </c>
      <c r="BD62" s="60" t="s">
        <v>8453</v>
      </c>
      <c r="BE62" s="74"/>
      <c r="BF62" s="60"/>
      <c r="BG62" s="74"/>
      <c r="BH62" s="60"/>
      <c r="BI62" s="74">
        <v>34200</v>
      </c>
      <c r="BJ62" s="60" t="s">
        <v>7023</v>
      </c>
      <c r="BK62" s="74">
        <v>6000</v>
      </c>
      <c r="BL62" s="60" t="s">
        <v>6534</v>
      </c>
      <c r="BM62" s="74">
        <v>119100</v>
      </c>
      <c r="BN62" s="60" t="s">
        <v>7023</v>
      </c>
      <c r="BO62" s="74">
        <v>10310</v>
      </c>
      <c r="BP62" s="60" t="s">
        <v>8302</v>
      </c>
      <c r="BQ62" s="74">
        <v>5790</v>
      </c>
      <c r="BR62" s="60" t="s">
        <v>8303</v>
      </c>
      <c r="BS62" s="74"/>
      <c r="BT62" s="60"/>
      <c r="BU62" s="74">
        <v>576600</v>
      </c>
      <c r="BV62" s="60" t="s">
        <v>8561</v>
      </c>
      <c r="BW62" s="74"/>
      <c r="BX62" s="60"/>
      <c r="BY62" s="74"/>
      <c r="BZ62" s="60"/>
      <c r="CA62" s="74">
        <v>5986</v>
      </c>
      <c r="CB62" s="60" t="s">
        <v>6560</v>
      </c>
      <c r="CC62" s="74">
        <v>500</v>
      </c>
      <c r="CD62" s="60" t="s">
        <v>8478</v>
      </c>
      <c r="CE62" s="74">
        <v>2500</v>
      </c>
      <c r="CF62" s="60" t="s">
        <v>8475</v>
      </c>
      <c r="CG62" s="74"/>
      <c r="CH62" s="60"/>
      <c r="CI62" s="74">
        <v>32000</v>
      </c>
      <c r="CJ62" s="60" t="s">
        <v>8417</v>
      </c>
      <c r="CK62" s="74"/>
      <c r="CL62" s="60"/>
      <c r="CN62" s="60"/>
    </row>
    <row r="63" spans="1:92" s="6" customFormat="1" ht="13" customHeight="1" x14ac:dyDescent="0.15">
      <c r="A63" s="1" t="s">
        <v>6273</v>
      </c>
      <c r="B63" s="47" t="s">
        <v>6005</v>
      </c>
      <c r="C63" s="47" t="s">
        <v>11057</v>
      </c>
      <c r="D63" s="71">
        <v>25000</v>
      </c>
      <c r="E63" s="75">
        <v>-2.3923100000000002</v>
      </c>
      <c r="F63" s="75">
        <v>34.884120000000003</v>
      </c>
      <c r="G63" s="71">
        <v>1986</v>
      </c>
      <c r="H63" s="1" t="s">
        <v>6294</v>
      </c>
      <c r="I63" s="74">
        <v>803</v>
      </c>
      <c r="J63" s="60" t="s">
        <v>5932</v>
      </c>
      <c r="K63" s="44">
        <v>1310</v>
      </c>
      <c r="L63" s="7" t="s">
        <v>7897</v>
      </c>
      <c r="M63" s="74">
        <v>2335</v>
      </c>
      <c r="N63" s="60" t="s">
        <v>6018</v>
      </c>
      <c r="O63" s="20">
        <v>5161</v>
      </c>
      <c r="P63" s="60" t="s">
        <v>5895</v>
      </c>
      <c r="Q63" s="20">
        <v>900</v>
      </c>
      <c r="R63" s="60" t="s">
        <v>5868</v>
      </c>
      <c r="S63" s="20">
        <v>564</v>
      </c>
      <c r="T63" s="60" t="s">
        <v>5943</v>
      </c>
      <c r="U63" s="74"/>
      <c r="V63" s="60"/>
      <c r="W63" s="20">
        <v>46</v>
      </c>
      <c r="X63" s="60" t="s">
        <v>8261</v>
      </c>
      <c r="Y63" s="74">
        <v>467</v>
      </c>
      <c r="Z63" s="60" t="s">
        <v>6742</v>
      </c>
      <c r="AA63" s="74"/>
      <c r="AB63" s="60"/>
      <c r="AC63" s="74">
        <v>2400</v>
      </c>
      <c r="AD63" s="60" t="s">
        <v>6904</v>
      </c>
      <c r="AE63" s="74">
        <v>620</v>
      </c>
      <c r="AF63" s="60" t="s">
        <v>6571</v>
      </c>
      <c r="AG63" s="74">
        <v>13800</v>
      </c>
      <c r="AH63" s="60" t="s">
        <v>6927</v>
      </c>
      <c r="AI63" s="74">
        <v>43358.777340000001</v>
      </c>
      <c r="AJ63" s="60" t="s">
        <v>6338</v>
      </c>
      <c r="AK63" s="74">
        <v>19000</v>
      </c>
      <c r="AL63" s="60" t="s">
        <v>6385</v>
      </c>
      <c r="AM63" s="74">
        <v>200000</v>
      </c>
      <c r="AN63" s="60" t="s">
        <v>6822</v>
      </c>
      <c r="AO63" s="74">
        <v>200</v>
      </c>
      <c r="AP63" s="60" t="s">
        <v>6034</v>
      </c>
      <c r="AQ63" s="74"/>
      <c r="AR63" s="60"/>
      <c r="AS63" s="74">
        <v>1560</v>
      </c>
      <c r="AT63" s="60" t="s">
        <v>6140</v>
      </c>
      <c r="AU63" s="74">
        <v>1146340</v>
      </c>
      <c r="AV63" s="60" t="s">
        <v>6620</v>
      </c>
      <c r="AW63" s="74"/>
      <c r="AX63" s="60"/>
      <c r="AY63" s="74"/>
      <c r="AZ63" s="60"/>
      <c r="BA63" s="74">
        <v>22200</v>
      </c>
      <c r="BB63" s="60" t="s">
        <v>6781</v>
      </c>
      <c r="BC63" s="74">
        <v>71840</v>
      </c>
      <c r="BD63" s="60" t="s">
        <v>6963</v>
      </c>
      <c r="BE63" s="74"/>
      <c r="BF63" s="60"/>
      <c r="BG63" s="74"/>
      <c r="BH63" s="60"/>
      <c r="BI63" s="74">
        <v>13420</v>
      </c>
      <c r="BJ63" s="60" t="s">
        <v>6525</v>
      </c>
      <c r="BK63" s="74">
        <v>21976</v>
      </c>
      <c r="BL63" s="60" t="s">
        <v>5530</v>
      </c>
      <c r="BM63" s="74">
        <v>112250</v>
      </c>
      <c r="BN63" s="60" t="s">
        <v>7013</v>
      </c>
      <c r="BO63" s="74">
        <v>22780</v>
      </c>
      <c r="BP63" s="60" t="s">
        <v>6077</v>
      </c>
      <c r="BQ63" s="74">
        <v>5790</v>
      </c>
      <c r="BR63" s="60" t="s">
        <v>6101</v>
      </c>
      <c r="BS63" s="74"/>
      <c r="BT63" s="60"/>
      <c r="BU63" s="74">
        <v>232816</v>
      </c>
      <c r="BV63" s="60" t="s">
        <v>5731</v>
      </c>
      <c r="BW63" s="74"/>
      <c r="BX63" s="60"/>
      <c r="BY63" s="74"/>
      <c r="BZ63" s="60"/>
      <c r="CA63" s="74">
        <v>5986</v>
      </c>
      <c r="CB63" s="60" t="s">
        <v>6560</v>
      </c>
      <c r="CC63" s="74">
        <v>500</v>
      </c>
      <c r="CD63" s="60" t="s">
        <v>6404</v>
      </c>
      <c r="CE63" s="74">
        <v>2500</v>
      </c>
      <c r="CF63" s="60" t="s">
        <v>8044</v>
      </c>
      <c r="CG63" s="74"/>
      <c r="CH63" s="60"/>
      <c r="CI63" s="74">
        <v>32000</v>
      </c>
      <c r="CJ63" s="60" t="s">
        <v>8199</v>
      </c>
      <c r="CK63" s="74"/>
      <c r="CL63" s="60"/>
      <c r="CN63" s="60"/>
    </row>
    <row r="64" spans="1:92" s="6" customFormat="1" ht="13" customHeight="1" x14ac:dyDescent="0.15">
      <c r="A64" s="1" t="s">
        <v>8116</v>
      </c>
      <c r="B64" s="47" t="s">
        <v>8112</v>
      </c>
      <c r="C64" s="47" t="s">
        <v>10963</v>
      </c>
      <c r="D64" s="71">
        <v>25000</v>
      </c>
      <c r="E64" s="75">
        <v>-2.3923100000000002</v>
      </c>
      <c r="F64" s="75">
        <v>34.884120000000003</v>
      </c>
      <c r="G64" s="71">
        <v>1993</v>
      </c>
      <c r="H64" s="1" t="s">
        <v>5897</v>
      </c>
      <c r="I64" s="74">
        <v>803</v>
      </c>
      <c r="J64" s="60" t="s">
        <v>6224</v>
      </c>
      <c r="K64" s="44">
        <v>1310</v>
      </c>
      <c r="L64" s="7" t="s">
        <v>7347</v>
      </c>
      <c r="M64" s="74">
        <v>2800</v>
      </c>
      <c r="N64" s="60" t="s">
        <v>5979</v>
      </c>
      <c r="O64" s="20">
        <v>8950</v>
      </c>
      <c r="P64" s="60" t="s">
        <v>7831</v>
      </c>
      <c r="Q64" s="20">
        <v>900</v>
      </c>
      <c r="R64" s="60" t="s">
        <v>5979</v>
      </c>
      <c r="S64" s="20">
        <v>210</v>
      </c>
      <c r="T64" s="60" t="s">
        <v>6818</v>
      </c>
      <c r="U64" s="74"/>
      <c r="V64" s="60"/>
      <c r="W64" s="20">
        <v>60</v>
      </c>
      <c r="X64" s="60" t="s">
        <v>5979</v>
      </c>
      <c r="Y64" s="74">
        <v>1170</v>
      </c>
      <c r="Z64" s="60" t="s">
        <v>6883</v>
      </c>
      <c r="AA64" s="74"/>
      <c r="AB64" s="60"/>
      <c r="AC64" s="74">
        <v>2400</v>
      </c>
      <c r="AD64" s="60" t="s">
        <v>6904</v>
      </c>
      <c r="AE64" s="74">
        <v>370</v>
      </c>
      <c r="AF64" s="60" t="s">
        <v>6571</v>
      </c>
      <c r="AG64" s="74">
        <v>9100</v>
      </c>
      <c r="AH64" s="60" t="s">
        <v>6847</v>
      </c>
      <c r="AI64" s="74">
        <v>36641.222659999999</v>
      </c>
      <c r="AJ64" s="60" t="s">
        <v>8201</v>
      </c>
      <c r="AK64" s="74">
        <v>10530</v>
      </c>
      <c r="AL64" s="60" t="s">
        <v>6516</v>
      </c>
      <c r="AM64" s="74">
        <v>196020</v>
      </c>
      <c r="AN64" s="60" t="s">
        <v>6724</v>
      </c>
      <c r="AO64" s="74">
        <v>200</v>
      </c>
      <c r="AP64" s="60" t="s">
        <v>6034</v>
      </c>
      <c r="AQ64" s="74"/>
      <c r="AR64" s="60"/>
      <c r="AS64" s="74">
        <v>1635</v>
      </c>
      <c r="AT64" s="60" t="s">
        <v>7676</v>
      </c>
      <c r="AU64" s="74">
        <v>1209471</v>
      </c>
      <c r="AV64" s="60" t="s">
        <v>6620</v>
      </c>
      <c r="AW64" s="74"/>
      <c r="AX64" s="60"/>
      <c r="AY64" s="74"/>
      <c r="AZ64" s="60"/>
      <c r="BA64" s="74">
        <v>13771</v>
      </c>
      <c r="BB64" s="60" t="s">
        <v>7676</v>
      </c>
      <c r="BC64" s="74">
        <v>95184</v>
      </c>
      <c r="BD64" s="60" t="s">
        <v>7676</v>
      </c>
      <c r="BE64" s="74"/>
      <c r="BF64" s="60"/>
      <c r="BG64" s="74"/>
      <c r="BH64" s="60"/>
      <c r="BI64" s="74">
        <v>5872</v>
      </c>
      <c r="BJ64" s="60" t="s">
        <v>7676</v>
      </c>
      <c r="BK64" s="74">
        <v>26019</v>
      </c>
      <c r="BL64" s="60" t="s">
        <v>7676</v>
      </c>
      <c r="BM64" s="74">
        <v>74560</v>
      </c>
      <c r="BN64" s="60" t="s">
        <v>7676</v>
      </c>
      <c r="BO64" s="74">
        <v>28320</v>
      </c>
      <c r="BP64" s="60" t="s">
        <v>6091</v>
      </c>
      <c r="BQ64" s="74">
        <v>5790</v>
      </c>
      <c r="BR64" s="60" t="s">
        <v>6098</v>
      </c>
      <c r="BS64" s="74"/>
      <c r="BT64" s="60"/>
      <c r="BU64" s="74">
        <v>376720</v>
      </c>
      <c r="BV64" s="60" t="s">
        <v>6840</v>
      </c>
      <c r="BW64" s="74"/>
      <c r="BX64" s="60"/>
      <c r="BY64" s="74"/>
      <c r="BZ64" s="60"/>
      <c r="CA64" s="74">
        <v>5986</v>
      </c>
      <c r="CB64" s="60" t="s">
        <v>6560</v>
      </c>
      <c r="CC64" s="74">
        <v>500</v>
      </c>
      <c r="CD64" s="60" t="s">
        <v>6404</v>
      </c>
      <c r="CE64" s="74">
        <v>2500</v>
      </c>
      <c r="CF64" s="60" t="s">
        <v>6383</v>
      </c>
      <c r="CG64" s="74"/>
      <c r="CH64" s="60"/>
      <c r="CI64" s="74">
        <v>32000</v>
      </c>
      <c r="CJ64" s="60" t="s">
        <v>6055</v>
      </c>
      <c r="CK64" s="74"/>
      <c r="CL64" s="60"/>
      <c r="CN64" s="60"/>
    </row>
    <row r="65" spans="1:92" s="6" customFormat="1" ht="13" customHeight="1" x14ac:dyDescent="0.15">
      <c r="A65" s="1" t="s">
        <v>5912</v>
      </c>
      <c r="B65" s="47" t="s">
        <v>6225</v>
      </c>
      <c r="C65" s="47" t="s">
        <v>10964</v>
      </c>
      <c r="D65" s="71">
        <v>25000</v>
      </c>
      <c r="E65" s="75">
        <v>-2.3923100000000002</v>
      </c>
      <c r="F65" s="75">
        <v>34.884120000000003</v>
      </c>
      <c r="G65" s="71">
        <v>2003</v>
      </c>
      <c r="H65" s="1" t="s">
        <v>5897</v>
      </c>
      <c r="I65" s="74">
        <v>803</v>
      </c>
      <c r="J65" s="60" t="s">
        <v>6224</v>
      </c>
      <c r="K65" s="44">
        <v>1310</v>
      </c>
      <c r="L65" s="7" t="s">
        <v>7347</v>
      </c>
      <c r="M65" s="74">
        <v>3000</v>
      </c>
      <c r="N65" s="60" t="s">
        <v>7799</v>
      </c>
      <c r="O65" s="20">
        <v>8200</v>
      </c>
      <c r="P65" s="60" t="s">
        <v>8442</v>
      </c>
      <c r="Q65" s="20">
        <v>1000</v>
      </c>
      <c r="R65" s="60" t="s">
        <v>8474</v>
      </c>
      <c r="S65" s="20">
        <v>300</v>
      </c>
      <c r="T65" s="60" t="s">
        <v>8758</v>
      </c>
      <c r="U65" s="74"/>
      <c r="V65" s="60"/>
      <c r="W65" s="20">
        <v>0</v>
      </c>
      <c r="X65" s="60"/>
      <c r="Y65" s="74">
        <v>2360</v>
      </c>
      <c r="Z65" s="60" t="s">
        <v>6163</v>
      </c>
      <c r="AA65" s="74"/>
      <c r="AB65" s="60"/>
      <c r="AC65" s="74">
        <v>2400</v>
      </c>
      <c r="AD65" s="60" t="s">
        <v>6904</v>
      </c>
      <c r="AE65" s="74">
        <v>13</v>
      </c>
      <c r="AF65" s="60" t="s">
        <v>6754</v>
      </c>
      <c r="AG65" s="74">
        <v>10460</v>
      </c>
      <c r="AH65" s="60" t="s">
        <v>6754</v>
      </c>
      <c r="AI65" s="74">
        <v>30276</v>
      </c>
      <c r="AJ65" s="60" t="s">
        <v>8759</v>
      </c>
      <c r="AK65" s="74">
        <v>15773</v>
      </c>
      <c r="AL65" s="60" t="s">
        <v>6754</v>
      </c>
      <c r="AM65" s="74">
        <v>183815</v>
      </c>
      <c r="AN65" s="60" t="s">
        <v>6754</v>
      </c>
      <c r="AO65" s="74">
        <v>200</v>
      </c>
      <c r="AP65" s="60" t="s">
        <v>6034</v>
      </c>
      <c r="AQ65" s="74"/>
      <c r="AR65" s="60"/>
      <c r="AS65" s="74">
        <v>1186</v>
      </c>
      <c r="AT65" s="60" t="s">
        <v>6754</v>
      </c>
      <c r="AU65" s="74">
        <v>1182136.625</v>
      </c>
      <c r="AV65" s="60" t="s">
        <v>8113</v>
      </c>
      <c r="AW65" s="74"/>
      <c r="AX65" s="60"/>
      <c r="AY65" s="74"/>
      <c r="AZ65" s="60"/>
      <c r="BA65" s="74">
        <v>16043</v>
      </c>
      <c r="BB65" s="60" t="s">
        <v>6754</v>
      </c>
      <c r="BC65" s="74">
        <v>38990</v>
      </c>
      <c r="BD65" s="60" t="s">
        <v>6754</v>
      </c>
      <c r="BE65" s="74"/>
      <c r="BF65" s="60"/>
      <c r="BG65" s="74"/>
      <c r="BH65" s="60"/>
      <c r="BI65" s="74">
        <v>3737</v>
      </c>
      <c r="BJ65" s="60" t="s">
        <v>6754</v>
      </c>
      <c r="BK65" s="74">
        <v>54628</v>
      </c>
      <c r="BL65" s="60" t="s">
        <v>6754</v>
      </c>
      <c r="BM65" s="74">
        <v>90692</v>
      </c>
      <c r="BN65" s="60" t="s">
        <v>6754</v>
      </c>
      <c r="BO65" s="74">
        <v>170</v>
      </c>
      <c r="BP65" s="60" t="s">
        <v>6754</v>
      </c>
      <c r="BQ65" s="74">
        <v>5790</v>
      </c>
      <c r="BR65" s="60" t="s">
        <v>6101</v>
      </c>
      <c r="BS65" s="74"/>
      <c r="BT65" s="60"/>
      <c r="BU65" s="74">
        <v>328620</v>
      </c>
      <c r="BV65" s="60" t="s">
        <v>6754</v>
      </c>
      <c r="BW65" s="74"/>
      <c r="BX65" s="60"/>
      <c r="BY65" s="74"/>
      <c r="BZ65" s="60"/>
      <c r="CA65" s="74">
        <v>5986</v>
      </c>
      <c r="CB65" s="60" t="s">
        <v>6560</v>
      </c>
      <c r="CC65" s="74">
        <v>500</v>
      </c>
      <c r="CD65" s="60" t="s">
        <v>6404</v>
      </c>
      <c r="CE65" s="74">
        <v>2500</v>
      </c>
      <c r="CF65" s="60" t="s">
        <v>6383</v>
      </c>
      <c r="CG65" s="74"/>
      <c r="CH65" s="60"/>
      <c r="CI65" s="74">
        <v>32000</v>
      </c>
      <c r="CJ65" s="60" t="s">
        <v>6055</v>
      </c>
      <c r="CK65" s="74"/>
      <c r="CL65" s="60"/>
      <c r="CN65" s="60"/>
    </row>
    <row r="66" spans="1:92" s="74" customFormat="1" x14ac:dyDescent="0.15">
      <c r="B66" s="1"/>
      <c r="C66" s="24"/>
      <c r="D66" s="83"/>
      <c r="E66" s="83"/>
      <c r="F66" s="83"/>
      <c r="G66" s="3"/>
      <c r="H66" s="3"/>
      <c r="I66" s="3"/>
      <c r="J66" s="3"/>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U66" s="1"/>
      <c r="AV66" s="49"/>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row>
    <row r="67" spans="1:92" s="172" customFormat="1" x14ac:dyDescent="0.15">
      <c r="B67" s="265"/>
      <c r="C67" s="292"/>
      <c r="D67" s="266"/>
      <c r="E67" s="266"/>
      <c r="F67" s="266"/>
      <c r="G67" s="267"/>
      <c r="H67" s="267"/>
      <c r="I67" s="267"/>
      <c r="J67" s="267"/>
      <c r="K67" s="268"/>
      <c r="L67" s="268"/>
      <c r="M67" s="268"/>
      <c r="N67" s="268"/>
      <c r="O67" s="268"/>
      <c r="P67" s="268"/>
      <c r="Q67" s="268"/>
      <c r="R67" s="268"/>
      <c r="S67" s="268"/>
      <c r="T67" s="268"/>
      <c r="U67" s="268"/>
      <c r="V67" s="268"/>
      <c r="W67" s="268"/>
      <c r="X67" s="268"/>
      <c r="Y67" s="268"/>
      <c r="Z67" s="268"/>
      <c r="AA67" s="268"/>
      <c r="AB67" s="268"/>
      <c r="AC67" s="268"/>
      <c r="AD67" s="268"/>
      <c r="AE67" s="268"/>
      <c r="AF67" s="268"/>
      <c r="AG67" s="268"/>
      <c r="AH67" s="268"/>
      <c r="AI67" s="268"/>
      <c r="AJ67" s="268"/>
      <c r="AK67" s="268"/>
      <c r="AL67" s="268"/>
      <c r="AM67" s="268"/>
      <c r="AN67" s="268"/>
      <c r="AO67" s="268"/>
      <c r="AP67" s="268"/>
      <c r="AQ67" s="268"/>
      <c r="AR67" s="268"/>
      <c r="AS67" s="268"/>
      <c r="AU67" s="265"/>
      <c r="AV67" s="268"/>
      <c r="AW67" s="269"/>
      <c r="AX67" s="269"/>
      <c r="AY67" s="269"/>
      <c r="AZ67" s="269"/>
      <c r="BA67" s="269"/>
      <c r="BB67" s="269"/>
      <c r="BC67" s="269"/>
      <c r="BD67" s="269"/>
      <c r="BE67" s="269"/>
      <c r="BF67" s="269"/>
      <c r="BG67" s="269"/>
      <c r="BH67" s="269"/>
      <c r="BI67" s="269"/>
      <c r="BJ67" s="269"/>
      <c r="BK67" s="269"/>
      <c r="BL67" s="269"/>
      <c r="BM67" s="269"/>
      <c r="BN67" s="269"/>
      <c r="BO67" s="269"/>
      <c r="BP67" s="269"/>
      <c r="BQ67" s="269"/>
      <c r="BR67" s="269"/>
      <c r="BS67" s="269"/>
      <c r="BT67" s="269"/>
      <c r="BU67" s="269"/>
      <c r="BV67" s="269"/>
      <c r="BW67" s="269"/>
      <c r="BX67" s="269"/>
      <c r="BY67" s="269"/>
      <c r="BZ67" s="269"/>
      <c r="CA67" s="269"/>
      <c r="CB67" s="269"/>
      <c r="CC67" s="269"/>
      <c r="CD67" s="269"/>
      <c r="CE67" s="269"/>
      <c r="CF67" s="269"/>
      <c r="CG67" s="269"/>
      <c r="CH67" s="269"/>
      <c r="CI67" s="269"/>
      <c r="CJ67" s="269"/>
      <c r="CK67" s="269"/>
    </row>
    <row r="68" spans="1:92" s="74" customFormat="1" x14ac:dyDescent="0.15">
      <c r="B68" s="1"/>
      <c r="C68" s="24"/>
      <c r="D68" s="83"/>
      <c r="E68" s="83"/>
      <c r="F68" s="83"/>
      <c r="G68" s="3"/>
      <c r="H68" s="3"/>
      <c r="I68" s="3"/>
      <c r="J68" s="3"/>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U68" s="1"/>
      <c r="AV68" s="49"/>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row>
    <row r="69" spans="1:92" ht="14" x14ac:dyDescent="0.15">
      <c r="A69" s="158" t="s">
        <v>8661</v>
      </c>
      <c r="C69" s="32" t="s">
        <v>3874</v>
      </c>
    </row>
    <row r="70" spans="1:92" s="10" customFormat="1" ht="15" x14ac:dyDescent="0.15">
      <c r="A70" s="60" t="s">
        <v>8170</v>
      </c>
      <c r="B70" s="59" t="s">
        <v>8337</v>
      </c>
      <c r="C70" s="74" t="s">
        <v>8304</v>
      </c>
      <c r="D70" s="11" t="s">
        <v>8371</v>
      </c>
      <c r="E70" s="8" t="s">
        <v>6243</v>
      </c>
      <c r="F70" s="126" t="s">
        <v>6244</v>
      </c>
      <c r="G70" s="126" t="s">
        <v>6086</v>
      </c>
      <c r="H70" s="126" t="s">
        <v>6453</v>
      </c>
      <c r="I70" s="126" t="s">
        <v>6454</v>
      </c>
      <c r="J70" s="126" t="s">
        <v>6090</v>
      </c>
      <c r="K70" s="126" t="s">
        <v>6335</v>
      </c>
      <c r="L70" s="126" t="s">
        <v>6336</v>
      </c>
      <c r="M70" s="126" t="s">
        <v>6266</v>
      </c>
      <c r="N70" s="126" t="s">
        <v>6333</v>
      </c>
      <c r="O70" s="126" t="s">
        <v>6280</v>
      </c>
      <c r="P70" s="126" t="s">
        <v>6566</v>
      </c>
      <c r="Q70" s="126" t="s">
        <v>6567</v>
      </c>
      <c r="R70" s="126" t="s">
        <v>6637</v>
      </c>
      <c r="S70" s="126" t="s">
        <v>6739</v>
      </c>
      <c r="T70" s="126" t="s">
        <v>6740</v>
      </c>
      <c r="U70" s="126" t="s">
        <v>6677</v>
      </c>
      <c r="V70" s="126" t="s">
        <v>6191</v>
      </c>
      <c r="W70" s="126" t="s">
        <v>6192</v>
      </c>
      <c r="X70" s="126" t="s">
        <v>6138</v>
      </c>
      <c r="Y70" s="126" t="s">
        <v>6151</v>
      </c>
      <c r="Z70" s="126" t="s">
        <v>6113</v>
      </c>
      <c r="AA70" s="126" t="s">
        <v>5860</v>
      </c>
      <c r="AB70" s="126" t="s">
        <v>5861</v>
      </c>
      <c r="AC70" s="126" t="s">
        <v>6435</v>
      </c>
      <c r="AD70" s="126" t="s">
        <v>6080</v>
      </c>
      <c r="AE70" s="126" t="s">
        <v>5996</v>
      </c>
      <c r="AF70" s="126" t="s">
        <v>6330</v>
      </c>
      <c r="AG70" s="126" t="s">
        <v>6331</v>
      </c>
      <c r="AH70" s="126" t="s">
        <v>6332</v>
      </c>
      <c r="AI70" s="126" t="s">
        <v>6049</v>
      </c>
      <c r="AJ70" s="126" t="s">
        <v>6461</v>
      </c>
      <c r="AK70" s="126" t="s">
        <v>6071</v>
      </c>
      <c r="AL70" s="126" t="s">
        <v>6641</v>
      </c>
      <c r="AM70" s="126" t="s">
        <v>6727</v>
      </c>
      <c r="AN70" s="126" t="s">
        <v>6182</v>
      </c>
      <c r="AO70" s="126" t="s">
        <v>6210</v>
      </c>
      <c r="AP70" s="126" t="s">
        <v>6459</v>
      </c>
      <c r="AQ70" s="9" t="s">
        <v>6228</v>
      </c>
      <c r="AR70" s="9" t="s">
        <v>6419</v>
      </c>
      <c r="AS70" s="9" t="s">
        <v>6069</v>
      </c>
      <c r="AU70" s="126" t="s">
        <v>7976</v>
      </c>
      <c r="AV70" s="126"/>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row>
    <row r="71" spans="1:92" s="6" customFormat="1" x14ac:dyDescent="0.15">
      <c r="C71" s="47"/>
      <c r="D71" s="69" t="s">
        <v>5919</v>
      </c>
      <c r="E71" s="2"/>
      <c r="F71" s="74">
        <v>126</v>
      </c>
      <c r="G71" s="74">
        <v>50</v>
      </c>
      <c r="H71" s="74">
        <v>37</v>
      </c>
      <c r="I71" s="74">
        <v>43</v>
      </c>
      <c r="J71" s="74">
        <v>41</v>
      </c>
      <c r="K71" s="74">
        <v>20</v>
      </c>
      <c r="L71" s="74">
        <v>2800</v>
      </c>
      <c r="M71" s="74">
        <v>1600</v>
      </c>
      <c r="N71" s="74">
        <v>1350</v>
      </c>
      <c r="O71" s="74">
        <v>1000</v>
      </c>
      <c r="P71" s="74">
        <v>750</v>
      </c>
      <c r="Q71" s="74">
        <v>520</v>
      </c>
      <c r="R71" s="74">
        <v>380</v>
      </c>
      <c r="S71" s="74">
        <v>220</v>
      </c>
      <c r="T71" s="74">
        <v>260</v>
      </c>
      <c r="U71" s="74">
        <v>220</v>
      </c>
      <c r="V71" s="74">
        <v>180</v>
      </c>
      <c r="W71" s="74">
        <v>163</v>
      </c>
      <c r="X71" s="74">
        <v>170</v>
      </c>
      <c r="Y71" s="74">
        <v>162</v>
      </c>
      <c r="Z71" s="74">
        <v>125</v>
      </c>
      <c r="AA71" s="74">
        <v>108</v>
      </c>
      <c r="AB71" s="74">
        <v>58</v>
      </c>
      <c r="AC71" s="74">
        <v>70</v>
      </c>
      <c r="AD71" s="74">
        <v>55</v>
      </c>
      <c r="AE71" s="74">
        <v>45</v>
      </c>
      <c r="AF71" s="74">
        <v>44</v>
      </c>
      <c r="AG71" s="74">
        <v>40</v>
      </c>
      <c r="AH71" s="74">
        <v>35</v>
      </c>
      <c r="AI71" s="74">
        <v>32</v>
      </c>
      <c r="AJ71" s="74">
        <v>18</v>
      </c>
      <c r="AK71" s="74">
        <v>13</v>
      </c>
      <c r="AL71" s="74">
        <v>15</v>
      </c>
      <c r="AM71" s="74">
        <v>13</v>
      </c>
      <c r="AN71" s="74">
        <v>13</v>
      </c>
      <c r="AO71" s="74">
        <v>11</v>
      </c>
      <c r="AP71" s="74">
        <v>9.1999999999999993</v>
      </c>
      <c r="AQ71" s="74">
        <v>5.0999999999999996</v>
      </c>
      <c r="AR71" s="4"/>
      <c r="AS71" s="7"/>
      <c r="AU71" s="24">
        <f>COUNT(F71:AR71)</f>
        <v>38</v>
      </c>
      <c r="AV71" s="49"/>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row>
    <row r="72" spans="1:92" s="6" customFormat="1" x14ac:dyDescent="0.15">
      <c r="B72" s="74"/>
      <c r="C72" s="47"/>
      <c r="D72" s="71"/>
      <c r="E72" s="2"/>
      <c r="F72" s="4"/>
      <c r="G72" s="5"/>
      <c r="H72" s="5"/>
      <c r="I72" s="5"/>
      <c r="J72" s="5"/>
      <c r="K72" s="5"/>
      <c r="L72" s="4"/>
      <c r="M72" s="4"/>
      <c r="N72" s="4"/>
      <c r="O72" s="4"/>
      <c r="P72" s="4"/>
      <c r="Q72" s="4"/>
      <c r="R72" s="4"/>
      <c r="S72" s="4"/>
      <c r="T72" s="4"/>
      <c r="U72" s="4"/>
      <c r="V72" s="4"/>
      <c r="W72" s="4"/>
      <c r="X72" s="4"/>
      <c r="Y72" s="4"/>
      <c r="Z72" s="4"/>
      <c r="AA72" s="4"/>
      <c r="AB72" s="4"/>
      <c r="AC72" s="49"/>
      <c r="AD72" s="4"/>
      <c r="AE72" s="4"/>
      <c r="AF72" s="4"/>
      <c r="AG72" s="4"/>
      <c r="AH72" s="4"/>
      <c r="AI72" s="49"/>
      <c r="AJ72" s="4"/>
      <c r="AK72" s="4"/>
      <c r="AL72" s="4"/>
      <c r="AM72" s="4"/>
      <c r="AN72" s="4"/>
      <c r="AO72" s="4"/>
      <c r="AP72" s="49"/>
      <c r="AQ72" s="4"/>
      <c r="AR72" s="4"/>
      <c r="AS72" s="7"/>
      <c r="AU72" s="24">
        <f t="shared" ref="AU72:AU119" si="0">COUNT(F72:AR72)</f>
        <v>0</v>
      </c>
      <c r="AV72" s="49"/>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row>
    <row r="73" spans="1:92" x14ac:dyDescent="0.15">
      <c r="AU73" s="24">
        <f t="shared" si="0"/>
        <v>0</v>
      </c>
    </row>
    <row r="74" spans="1:92" s="101" customFormat="1" x14ac:dyDescent="0.15">
      <c r="A74" s="16" t="s">
        <v>3480</v>
      </c>
      <c r="B74" s="47" t="s">
        <v>6031</v>
      </c>
      <c r="C74" s="47" t="s">
        <v>10458</v>
      </c>
      <c r="D74" s="71">
        <v>390</v>
      </c>
      <c r="E74" s="2">
        <v>2007</v>
      </c>
      <c r="F74" s="101">
        <v>35</v>
      </c>
      <c r="G74" s="20">
        <v>390</v>
      </c>
      <c r="H74" s="18"/>
      <c r="I74" s="3">
        <v>17</v>
      </c>
      <c r="J74" s="3"/>
      <c r="K74" s="18"/>
      <c r="L74" s="101">
        <v>967</v>
      </c>
      <c r="N74" s="101">
        <v>10</v>
      </c>
      <c r="P74" s="101">
        <v>52</v>
      </c>
      <c r="Q74" s="101">
        <v>560</v>
      </c>
      <c r="R74" s="101">
        <v>137.19999999999999</v>
      </c>
      <c r="S74" s="101">
        <v>4059.9</v>
      </c>
      <c r="V74" s="101">
        <v>35.1</v>
      </c>
      <c r="W74" s="101">
        <v>8307</v>
      </c>
      <c r="X74" s="101">
        <v>220</v>
      </c>
      <c r="Y74" s="101">
        <v>84</v>
      </c>
      <c r="Z74" s="101">
        <v>102</v>
      </c>
      <c r="AD74" s="101">
        <v>42.9</v>
      </c>
      <c r="AE74" s="101">
        <v>2054</v>
      </c>
      <c r="AF74" s="101">
        <v>85.8</v>
      </c>
      <c r="AG74" s="101">
        <v>51</v>
      </c>
      <c r="AJ74" s="101">
        <v>396</v>
      </c>
      <c r="AL74" s="101">
        <v>60</v>
      </c>
      <c r="AP74" s="19"/>
      <c r="AQ74" s="101">
        <v>188</v>
      </c>
      <c r="AR74" s="17">
        <v>112</v>
      </c>
      <c r="AS74" s="17">
        <v>40</v>
      </c>
      <c r="AT74" s="23" t="s">
        <v>55</v>
      </c>
      <c r="AU74" s="24">
        <f t="shared" si="0"/>
        <v>22</v>
      </c>
      <c r="AV74" s="36"/>
      <c r="AW74" s="31"/>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31"/>
      <c r="CK74" s="31"/>
    </row>
    <row r="75" spans="1:92" s="101" customFormat="1" x14ac:dyDescent="0.15">
      <c r="A75" s="1" t="s">
        <v>3345</v>
      </c>
      <c r="B75" s="47" t="s">
        <v>7766</v>
      </c>
      <c r="C75" s="47" t="s">
        <v>10733</v>
      </c>
      <c r="D75" s="71">
        <v>74000</v>
      </c>
      <c r="E75" s="2">
        <v>1926</v>
      </c>
      <c r="F75" s="101">
        <v>210</v>
      </c>
      <c r="G75" s="18">
        <v>2200</v>
      </c>
      <c r="H75" s="18">
        <v>1000</v>
      </c>
      <c r="I75" s="20">
        <v>980</v>
      </c>
      <c r="J75" s="18">
        <v>2100</v>
      </c>
      <c r="K75" s="18">
        <v>2200</v>
      </c>
      <c r="L75" s="101">
        <v>45</v>
      </c>
      <c r="N75" s="101">
        <v>2</v>
      </c>
      <c r="O75" s="101">
        <v>2</v>
      </c>
      <c r="P75" s="101">
        <v>105</v>
      </c>
      <c r="Q75" s="101">
        <v>5</v>
      </c>
      <c r="R75" s="101">
        <v>1100</v>
      </c>
      <c r="S75" s="101">
        <v>21200</v>
      </c>
      <c r="T75" s="101">
        <v>250</v>
      </c>
      <c r="W75" s="101">
        <v>17500</v>
      </c>
      <c r="X75" s="101">
        <v>7350</v>
      </c>
      <c r="Y75" s="101">
        <v>7200</v>
      </c>
      <c r="Z75" s="101">
        <v>2100</v>
      </c>
      <c r="AC75" s="101">
        <v>200</v>
      </c>
      <c r="AD75" s="101">
        <v>550</v>
      </c>
      <c r="AF75" s="101">
        <v>400</v>
      </c>
      <c r="AG75" s="101">
        <v>5</v>
      </c>
      <c r="AI75" s="101">
        <v>21000</v>
      </c>
      <c r="AK75" s="101">
        <v>10000</v>
      </c>
      <c r="AM75" s="101">
        <v>75</v>
      </c>
      <c r="AN75" s="101">
        <v>180</v>
      </c>
      <c r="AO75" s="101">
        <v>16000</v>
      </c>
      <c r="AQ75" s="101">
        <v>165</v>
      </c>
      <c r="AT75" s="23"/>
      <c r="AU75" s="24">
        <f t="shared" si="0"/>
        <v>28</v>
      </c>
      <c r="AV75" s="19"/>
      <c r="AW75" s="23"/>
      <c r="AX75" s="31"/>
      <c r="AY75" s="31"/>
      <c r="AZ75" s="31"/>
      <c r="BA75" s="31"/>
      <c r="BB75" s="31"/>
      <c r="BC75" s="31"/>
      <c r="BD75" s="31"/>
      <c r="BE75" s="31"/>
      <c r="BF75" s="31"/>
      <c r="BG75" s="31"/>
      <c r="BH75" s="31"/>
      <c r="BI75" s="31"/>
      <c r="BJ75" s="31"/>
      <c r="BK75" s="31"/>
      <c r="BL75" s="31"/>
      <c r="BM75" s="23"/>
      <c r="BN75" s="23"/>
      <c r="BO75" s="31"/>
      <c r="BP75" s="31"/>
      <c r="BQ75" s="31"/>
      <c r="BR75" s="31"/>
      <c r="BS75" s="23"/>
      <c r="BT75" s="23"/>
      <c r="BU75" s="31"/>
      <c r="BV75" s="31"/>
      <c r="BW75" s="23"/>
      <c r="BX75" s="31"/>
      <c r="BY75" s="31"/>
      <c r="BZ75" s="23"/>
      <c r="CA75" s="31"/>
      <c r="CB75" s="23"/>
      <c r="CC75" s="31"/>
      <c r="CD75" s="23"/>
      <c r="CE75" s="31"/>
      <c r="CF75" s="31"/>
      <c r="CG75" s="31"/>
      <c r="CH75" s="23"/>
      <c r="CI75" s="31"/>
      <c r="CJ75" s="31"/>
      <c r="CK75" s="23"/>
    </row>
    <row r="76" spans="1:92" s="101" customFormat="1" x14ac:dyDescent="0.15">
      <c r="A76" s="1" t="s">
        <v>3440</v>
      </c>
      <c r="B76" s="47" t="s">
        <v>7766</v>
      </c>
      <c r="C76" s="47" t="s">
        <v>10558</v>
      </c>
      <c r="D76" s="71">
        <v>16280</v>
      </c>
      <c r="E76" s="2">
        <v>1998</v>
      </c>
      <c r="F76" s="101">
        <v>200</v>
      </c>
      <c r="G76" s="3">
        <v>814</v>
      </c>
      <c r="H76" s="18">
        <v>210</v>
      </c>
      <c r="I76" s="3">
        <v>45</v>
      </c>
      <c r="J76" s="5"/>
      <c r="L76" s="101">
        <v>2206</v>
      </c>
      <c r="O76" s="101">
        <v>189</v>
      </c>
      <c r="P76" s="101">
        <v>449</v>
      </c>
      <c r="R76" s="101">
        <v>493</v>
      </c>
      <c r="S76" s="101">
        <v>9388</v>
      </c>
      <c r="T76" s="101">
        <v>29</v>
      </c>
      <c r="W76" s="101">
        <v>3478</v>
      </c>
      <c r="X76" s="101">
        <v>701</v>
      </c>
      <c r="Y76" s="101">
        <v>3629</v>
      </c>
      <c r="Z76" s="101">
        <v>860</v>
      </c>
      <c r="AD76" s="101">
        <v>70</v>
      </c>
      <c r="AF76" s="101">
        <v>82</v>
      </c>
      <c r="AI76" s="101">
        <v>7569</v>
      </c>
      <c r="AO76" s="101">
        <v>101</v>
      </c>
      <c r="AT76" s="23"/>
      <c r="AU76" s="24">
        <f t="shared" si="0"/>
        <v>18</v>
      </c>
      <c r="AV76" s="19"/>
      <c r="AW76" s="23"/>
      <c r="AX76" s="23"/>
      <c r="AY76" s="23"/>
      <c r="AZ76" s="23"/>
      <c r="BA76" s="31"/>
      <c r="BB76" s="23"/>
      <c r="BC76" s="23"/>
      <c r="BD76" s="31"/>
      <c r="BE76" s="23"/>
      <c r="BF76" s="23"/>
      <c r="BG76" s="31"/>
      <c r="BH76" s="31"/>
      <c r="BI76" s="23"/>
      <c r="BJ76" s="31"/>
      <c r="BK76" s="31"/>
      <c r="BL76" s="31"/>
      <c r="BM76" s="23"/>
      <c r="BN76" s="23"/>
      <c r="BO76" s="31"/>
      <c r="BP76" s="31"/>
      <c r="BQ76" s="31"/>
      <c r="BR76" s="23"/>
      <c r="BS76" s="23"/>
      <c r="BT76" s="23"/>
      <c r="BU76" s="31"/>
      <c r="BV76" s="31"/>
      <c r="BW76" s="23"/>
      <c r="BX76" s="31"/>
      <c r="BY76" s="23"/>
      <c r="BZ76" s="23"/>
      <c r="CA76" s="31"/>
      <c r="CB76" s="23"/>
      <c r="CC76" s="23"/>
      <c r="CD76" s="23"/>
      <c r="CE76" s="23"/>
      <c r="CF76" s="23"/>
      <c r="CG76" s="31"/>
      <c r="CH76" s="23"/>
      <c r="CI76" s="23"/>
      <c r="CJ76" s="31"/>
      <c r="CK76" s="23"/>
    </row>
    <row r="77" spans="1:92" s="101" customFormat="1" x14ac:dyDescent="0.15">
      <c r="A77" s="23" t="s">
        <v>3444</v>
      </c>
      <c r="B77" s="74" t="s">
        <v>7980</v>
      </c>
      <c r="C77" s="19" t="s">
        <v>10559</v>
      </c>
      <c r="D77" s="71">
        <v>5053</v>
      </c>
      <c r="E77" s="71">
        <v>2009</v>
      </c>
      <c r="F77" s="101">
        <v>130</v>
      </c>
      <c r="G77" s="101">
        <v>700</v>
      </c>
      <c r="L77" s="101">
        <v>9123</v>
      </c>
      <c r="N77" s="101">
        <v>277</v>
      </c>
      <c r="P77" s="101">
        <v>251</v>
      </c>
      <c r="Q77" s="101">
        <v>2274</v>
      </c>
      <c r="R77" s="101">
        <v>317</v>
      </c>
      <c r="S77" s="101">
        <v>1385</v>
      </c>
      <c r="V77" s="101">
        <v>360</v>
      </c>
      <c r="W77" s="101">
        <v>364</v>
      </c>
      <c r="X77" s="101">
        <v>2285</v>
      </c>
      <c r="AB77" s="101">
        <v>370</v>
      </c>
      <c r="AD77" s="101">
        <v>267</v>
      </c>
      <c r="AF77" s="101">
        <v>6005</v>
      </c>
      <c r="AK77" s="101">
        <v>159</v>
      </c>
      <c r="AO77" s="101">
        <v>97</v>
      </c>
      <c r="AP77" s="101">
        <v>24</v>
      </c>
      <c r="AR77" s="101">
        <v>46</v>
      </c>
      <c r="AS77" s="101">
        <v>70</v>
      </c>
      <c r="AT77" s="23" t="s">
        <v>56</v>
      </c>
      <c r="AU77" s="24">
        <f t="shared" si="0"/>
        <v>18</v>
      </c>
      <c r="AV77" s="19"/>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row>
    <row r="78" spans="1:92" s="6" customFormat="1" x14ac:dyDescent="0.15">
      <c r="A78" s="1"/>
      <c r="B78" s="47" t="s">
        <v>7932</v>
      </c>
      <c r="C78" s="47" t="s">
        <v>10547</v>
      </c>
      <c r="D78" s="71">
        <v>960</v>
      </c>
      <c r="E78" s="2">
        <v>1982</v>
      </c>
      <c r="F78" s="101">
        <v>100</v>
      </c>
      <c r="G78" s="3">
        <v>350</v>
      </c>
      <c r="H78" s="5">
        <v>77</v>
      </c>
      <c r="I78" s="18">
        <v>96</v>
      </c>
      <c r="J78" s="5"/>
      <c r="K78" s="21">
        <v>8</v>
      </c>
      <c r="L78" s="101">
        <v>6</v>
      </c>
      <c r="M78" s="101">
        <v>1199</v>
      </c>
      <c r="N78" s="101">
        <v>2</v>
      </c>
      <c r="O78" s="101">
        <v>301</v>
      </c>
      <c r="P78" s="101">
        <v>131</v>
      </c>
      <c r="Q78" s="101">
        <v>1903</v>
      </c>
      <c r="R78" s="101"/>
      <c r="S78" s="101">
        <v>1786</v>
      </c>
      <c r="T78" s="101"/>
      <c r="U78" s="101"/>
      <c r="V78" s="101">
        <v>408</v>
      </c>
      <c r="W78" s="101">
        <v>1624</v>
      </c>
      <c r="X78" s="101">
        <v>1642</v>
      </c>
      <c r="Y78" s="101"/>
      <c r="Z78" s="101"/>
      <c r="AA78" s="101"/>
      <c r="AB78" s="101">
        <v>9532</v>
      </c>
      <c r="AC78" s="101">
        <v>346</v>
      </c>
      <c r="AD78" s="101">
        <v>4540</v>
      </c>
      <c r="AE78" s="101"/>
      <c r="AF78" s="101">
        <v>10984</v>
      </c>
      <c r="AG78" s="101">
        <v>165</v>
      </c>
      <c r="AH78" s="101">
        <v>479</v>
      </c>
      <c r="AI78" s="101"/>
      <c r="AJ78" s="101"/>
      <c r="AK78" s="101">
        <v>1865</v>
      </c>
      <c r="AL78" s="101"/>
      <c r="AM78" s="101"/>
      <c r="AN78" s="101">
        <v>30</v>
      </c>
      <c r="AO78" s="101">
        <v>235</v>
      </c>
      <c r="AP78" s="101"/>
      <c r="AQ78" s="101"/>
      <c r="AR78" s="101">
        <v>136</v>
      </c>
      <c r="AS78" s="101">
        <v>40</v>
      </c>
      <c r="AT78" s="23" t="s">
        <v>57</v>
      </c>
      <c r="AU78" s="24">
        <f t="shared" si="0"/>
        <v>25</v>
      </c>
      <c r="AV78" s="19"/>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row>
    <row r="79" spans="1:92" s="6" customFormat="1" x14ac:dyDescent="0.15">
      <c r="A79" s="1" t="s">
        <v>3441</v>
      </c>
      <c r="B79" s="47" t="s">
        <v>7932</v>
      </c>
      <c r="C79" s="47" t="s">
        <v>10548</v>
      </c>
      <c r="D79" s="71">
        <v>960</v>
      </c>
      <c r="E79" s="2">
        <v>2000</v>
      </c>
      <c r="F79" s="101">
        <v>94</v>
      </c>
      <c r="G79" s="18">
        <v>315</v>
      </c>
      <c r="H79" s="5">
        <v>77</v>
      </c>
      <c r="I79" s="18">
        <v>96</v>
      </c>
      <c r="J79" s="18"/>
      <c r="K79" s="18">
        <v>13</v>
      </c>
      <c r="L79" s="101">
        <v>233.26271</v>
      </c>
      <c r="M79" s="101">
        <v>1598.8835866666668</v>
      </c>
      <c r="N79" s="101"/>
      <c r="O79" s="101">
        <v>354.47570666666661</v>
      </c>
      <c r="P79" s="6">
        <v>300</v>
      </c>
      <c r="Q79" s="101">
        <v>4430.4635399999997</v>
      </c>
      <c r="R79" s="101"/>
      <c r="S79" s="101">
        <v>3145.8333333333335</v>
      </c>
      <c r="T79" s="101"/>
      <c r="U79" s="101"/>
      <c r="V79" s="101">
        <v>670.83333333333337</v>
      </c>
      <c r="W79" s="101">
        <v>2419.6429066666665</v>
      </c>
      <c r="X79" s="101">
        <v>1422.2478866666668</v>
      </c>
      <c r="Y79" s="101"/>
      <c r="Z79" s="101"/>
      <c r="AA79" s="101"/>
      <c r="AB79" s="101">
        <v>6609.0712899999999</v>
      </c>
      <c r="AC79" s="49">
        <v>346</v>
      </c>
      <c r="AD79" s="101">
        <v>2194.0298633333332</v>
      </c>
      <c r="AE79" s="101"/>
      <c r="AF79" s="101">
        <v>16795.865233333334</v>
      </c>
      <c r="AG79" s="4">
        <v>300</v>
      </c>
      <c r="AH79" s="4">
        <v>480</v>
      </c>
      <c r="AI79" s="49"/>
      <c r="AJ79" s="4"/>
      <c r="AK79" s="4">
        <v>2390</v>
      </c>
      <c r="AL79" s="101"/>
      <c r="AM79" s="101"/>
      <c r="AN79" s="101">
        <v>35</v>
      </c>
      <c r="AO79" s="6">
        <v>300</v>
      </c>
      <c r="AP79" s="101"/>
      <c r="AQ79" s="101"/>
      <c r="AR79" s="101"/>
      <c r="AS79" s="101"/>
      <c r="AT79" s="23"/>
      <c r="AU79" s="24">
        <f t="shared" si="0"/>
        <v>23</v>
      </c>
      <c r="AV79" s="19"/>
      <c r="AW79" s="23"/>
      <c r="AX79" s="23"/>
      <c r="AY79" s="60"/>
      <c r="AZ79" s="23"/>
      <c r="BA79" s="23"/>
      <c r="BB79" s="23"/>
      <c r="BC79" s="23"/>
      <c r="BD79" s="23"/>
      <c r="BE79" s="23"/>
      <c r="BF79" s="23"/>
      <c r="BG79" s="23"/>
      <c r="BH79" s="60"/>
      <c r="BI79" s="23"/>
      <c r="BJ79" s="23"/>
      <c r="BK79" s="23"/>
      <c r="BL79" s="23"/>
      <c r="BM79" s="23"/>
      <c r="BN79" s="23"/>
      <c r="BO79" s="23"/>
      <c r="BP79" s="23"/>
      <c r="BQ79" s="23"/>
      <c r="BR79" s="23"/>
      <c r="BS79" s="23"/>
      <c r="BT79" s="23"/>
      <c r="BU79" s="7"/>
      <c r="BV79" s="23"/>
      <c r="BW79" s="23"/>
      <c r="BX79" s="23"/>
      <c r="BY79" s="60"/>
      <c r="BZ79" s="60"/>
      <c r="CA79" s="7"/>
      <c r="CB79" s="7"/>
      <c r="CC79" s="60"/>
      <c r="CD79" s="23"/>
      <c r="CE79" s="23"/>
      <c r="CF79" s="23"/>
      <c r="CG79" s="60"/>
      <c r="CH79" s="23"/>
      <c r="CI79" s="23"/>
      <c r="CJ79" s="23"/>
      <c r="CK79" s="23"/>
    </row>
    <row r="80" spans="1:92" s="6" customFormat="1" x14ac:dyDescent="0.15">
      <c r="A80" s="23"/>
      <c r="B80" s="74" t="s">
        <v>7900</v>
      </c>
      <c r="C80" s="47" t="s">
        <v>10549</v>
      </c>
      <c r="D80" s="71">
        <v>14540</v>
      </c>
      <c r="E80" s="2">
        <v>1973</v>
      </c>
      <c r="F80" s="101">
        <v>500</v>
      </c>
      <c r="G80" s="20">
        <v>500</v>
      </c>
      <c r="H80" s="101">
        <v>300</v>
      </c>
      <c r="I80" s="20">
        <v>80</v>
      </c>
      <c r="J80" s="20">
        <v>4</v>
      </c>
      <c r="K80" s="101">
        <v>300</v>
      </c>
      <c r="L80" s="101">
        <v>10500</v>
      </c>
      <c r="M80" s="101">
        <v>40</v>
      </c>
      <c r="N80" s="101">
        <v>5</v>
      </c>
      <c r="O80" s="101">
        <v>30</v>
      </c>
      <c r="P80" s="101">
        <v>552</v>
      </c>
      <c r="Q80" s="101">
        <v>10000</v>
      </c>
      <c r="R80" s="101">
        <v>1600</v>
      </c>
      <c r="S80" s="101">
        <v>4000</v>
      </c>
      <c r="T80" s="101">
        <v>600</v>
      </c>
      <c r="U80" s="101">
        <v>1800</v>
      </c>
      <c r="V80" s="101">
        <v>800</v>
      </c>
      <c r="W80" s="101">
        <v>1800</v>
      </c>
      <c r="X80" s="101">
        <v>3500</v>
      </c>
      <c r="Y80" s="101">
        <v>120</v>
      </c>
      <c r="Z80" s="101"/>
      <c r="AA80" s="101">
        <v>100</v>
      </c>
      <c r="AB80" s="101"/>
      <c r="AC80" s="101"/>
      <c r="AD80" s="101">
        <v>3000</v>
      </c>
      <c r="AE80" s="101"/>
      <c r="AF80" s="101">
        <v>8000</v>
      </c>
      <c r="AG80" s="101">
        <v>250</v>
      </c>
      <c r="AH80" s="101"/>
      <c r="AI80" s="101"/>
      <c r="AJ80" s="101"/>
      <c r="AK80" s="101">
        <v>12</v>
      </c>
      <c r="AL80" s="101">
        <v>1004</v>
      </c>
      <c r="AM80" s="101"/>
      <c r="AN80" s="101">
        <v>5</v>
      </c>
      <c r="AO80" s="101">
        <v>24</v>
      </c>
      <c r="AP80" s="19">
        <v>3</v>
      </c>
      <c r="AQ80" s="19"/>
      <c r="AR80" s="101"/>
      <c r="AS80" s="101"/>
      <c r="AT80" s="23"/>
      <c r="AU80" s="24">
        <f t="shared" si="0"/>
        <v>29</v>
      </c>
      <c r="AV80" s="19"/>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row>
    <row r="81" spans="1:89" s="6" customFormat="1" x14ac:dyDescent="0.15">
      <c r="A81" s="1" t="s">
        <v>3443</v>
      </c>
      <c r="B81" s="74" t="s">
        <v>7900</v>
      </c>
      <c r="C81" s="47" t="s">
        <v>10550</v>
      </c>
      <c r="D81" s="71">
        <v>14651</v>
      </c>
      <c r="E81" s="2">
        <v>1996</v>
      </c>
      <c r="F81" s="101">
        <v>500</v>
      </c>
      <c r="G81" s="3">
        <v>1245</v>
      </c>
      <c r="H81" s="18">
        <v>293</v>
      </c>
      <c r="I81" s="18">
        <v>89</v>
      </c>
      <c r="J81" s="18"/>
      <c r="K81" s="18">
        <v>125</v>
      </c>
      <c r="L81" s="101">
        <v>9800</v>
      </c>
      <c r="M81" s="101"/>
      <c r="N81" s="101">
        <v>4690</v>
      </c>
      <c r="O81" s="101">
        <v>200</v>
      </c>
      <c r="P81" s="101">
        <v>3000</v>
      </c>
      <c r="Q81" s="101">
        <v>4500</v>
      </c>
      <c r="R81" s="101">
        <v>500</v>
      </c>
      <c r="S81" s="101">
        <v>3800</v>
      </c>
      <c r="T81" s="101">
        <v>300</v>
      </c>
      <c r="U81" s="101">
        <v>2600</v>
      </c>
      <c r="V81" s="101">
        <v>400</v>
      </c>
      <c r="W81" s="20">
        <v>1750</v>
      </c>
      <c r="X81" s="101">
        <v>4000</v>
      </c>
      <c r="Y81" s="101">
        <v>100</v>
      </c>
      <c r="Z81" s="101"/>
      <c r="AA81" s="101">
        <v>20</v>
      </c>
      <c r="AB81" s="101"/>
      <c r="AC81" s="101"/>
      <c r="AD81" s="101">
        <v>2780</v>
      </c>
      <c r="AE81" s="101"/>
      <c r="AF81" s="101">
        <v>17500</v>
      </c>
      <c r="AG81" s="101">
        <v>200</v>
      </c>
      <c r="AH81" s="101"/>
      <c r="AI81" s="101"/>
      <c r="AJ81" s="101"/>
      <c r="AK81" s="101"/>
      <c r="AL81" s="101"/>
      <c r="AM81" s="101"/>
      <c r="AN81" s="101">
        <v>4688</v>
      </c>
      <c r="AO81" s="101">
        <v>2197</v>
      </c>
      <c r="AP81" s="101">
        <v>1390</v>
      </c>
      <c r="AQ81" s="101"/>
      <c r="AR81" s="101"/>
      <c r="AS81" s="101"/>
      <c r="AT81" s="23"/>
      <c r="AU81" s="24">
        <f t="shared" si="0"/>
        <v>25</v>
      </c>
      <c r="AV81" s="19"/>
      <c r="AW81" s="23"/>
      <c r="AX81" s="23"/>
      <c r="AY81" s="31"/>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row>
    <row r="82" spans="1:89" s="49" customFormat="1" x14ac:dyDescent="0.15">
      <c r="A82" s="16" t="s">
        <v>3357</v>
      </c>
      <c r="B82" s="47" t="s">
        <v>7338</v>
      </c>
      <c r="C82" s="47" t="s">
        <v>10643</v>
      </c>
      <c r="D82" s="71">
        <v>9590</v>
      </c>
      <c r="E82" s="2">
        <v>1979</v>
      </c>
      <c r="F82" s="101">
        <v>150</v>
      </c>
      <c r="G82" s="20">
        <v>90</v>
      </c>
      <c r="H82" s="18">
        <v>100</v>
      </c>
      <c r="I82" s="20">
        <v>60</v>
      </c>
      <c r="J82" s="18">
        <v>171</v>
      </c>
      <c r="K82" s="18"/>
      <c r="L82" s="101"/>
      <c r="M82" s="101"/>
      <c r="N82" s="101"/>
      <c r="O82" s="101"/>
      <c r="P82" s="101"/>
      <c r="Q82" s="14"/>
      <c r="R82" s="14">
        <v>632.08130000000006</v>
      </c>
      <c r="S82" s="101"/>
      <c r="T82" s="101"/>
      <c r="U82" s="101"/>
      <c r="V82" s="15"/>
      <c r="W82" s="101">
        <v>816</v>
      </c>
      <c r="X82" s="101"/>
      <c r="Y82" s="101">
        <v>11586.06</v>
      </c>
      <c r="Z82" s="29">
        <v>1521.69568</v>
      </c>
      <c r="AA82" s="29"/>
      <c r="AB82" s="101"/>
      <c r="AC82" s="101"/>
      <c r="AD82" s="101"/>
      <c r="AE82" s="101"/>
      <c r="AF82" s="101"/>
      <c r="AG82" s="101"/>
      <c r="AH82" s="30"/>
      <c r="AI82" s="30">
        <v>1024.0601799999999</v>
      </c>
      <c r="AJ82" s="101"/>
      <c r="AK82" s="101"/>
      <c r="AL82" s="101"/>
      <c r="AM82" s="101"/>
      <c r="AN82" s="101"/>
      <c r="AO82" s="101"/>
      <c r="AP82" s="19"/>
      <c r="AQ82" s="19"/>
      <c r="AR82" s="17"/>
      <c r="AS82" s="15"/>
      <c r="AT82" s="23"/>
      <c r="AU82" s="24">
        <f t="shared" si="0"/>
        <v>10</v>
      </c>
      <c r="AV82" s="36"/>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31"/>
    </row>
    <row r="83" spans="1:89" s="49" customFormat="1" x14ac:dyDescent="0.15">
      <c r="A83" s="1" t="s">
        <v>3410</v>
      </c>
      <c r="B83" s="47" t="s">
        <v>7929</v>
      </c>
      <c r="C83" s="47" t="s">
        <v>10644</v>
      </c>
      <c r="D83" s="71">
        <v>4471</v>
      </c>
      <c r="E83" s="2">
        <v>2009</v>
      </c>
      <c r="F83" s="101">
        <v>200</v>
      </c>
      <c r="G83" s="3">
        <v>741</v>
      </c>
      <c r="H83" s="18">
        <v>45</v>
      </c>
      <c r="I83" s="3">
        <v>38</v>
      </c>
      <c r="J83" s="3"/>
      <c r="K83" s="3">
        <v>23</v>
      </c>
      <c r="L83" s="36">
        <v>4065.05</v>
      </c>
      <c r="M83" s="36"/>
      <c r="N83" s="36">
        <v>5691.07</v>
      </c>
      <c r="O83" s="101"/>
      <c r="P83" s="36">
        <v>4193.42</v>
      </c>
      <c r="Q83" s="36">
        <v>8729.16</v>
      </c>
      <c r="R83" s="36">
        <v>1369.28</v>
      </c>
      <c r="S83" s="36">
        <v>17116</v>
      </c>
      <c r="T83" s="36">
        <v>641.85</v>
      </c>
      <c r="U83" s="36"/>
      <c r="V83" s="36">
        <v>1711.6</v>
      </c>
      <c r="W83" s="101"/>
      <c r="X83" s="101">
        <v>43</v>
      </c>
      <c r="Y83" s="101"/>
      <c r="Z83" s="36">
        <v>1112.54</v>
      </c>
      <c r="AA83" s="36">
        <v>13478.85</v>
      </c>
      <c r="AB83" s="101"/>
      <c r="AC83" s="36">
        <v>898.59</v>
      </c>
      <c r="AD83" s="36">
        <v>5605.49</v>
      </c>
      <c r="AE83" s="101"/>
      <c r="AF83" s="36">
        <v>21480.58</v>
      </c>
      <c r="AG83" s="36">
        <v>3166.46</v>
      </c>
      <c r="AH83" s="36">
        <v>1412.07</v>
      </c>
      <c r="AI83" s="101"/>
      <c r="AJ83" s="101"/>
      <c r="AK83" s="36">
        <v>4107.84</v>
      </c>
      <c r="AL83" s="36">
        <v>101</v>
      </c>
      <c r="AM83" s="101">
        <v>2272</v>
      </c>
      <c r="AN83" s="101">
        <v>257</v>
      </c>
      <c r="AO83" s="36">
        <v>1583.23</v>
      </c>
      <c r="AP83" s="101"/>
      <c r="AQ83" s="101"/>
      <c r="AR83" s="36"/>
      <c r="AS83" s="101"/>
      <c r="AT83" s="23"/>
      <c r="AU83" s="24">
        <f t="shared" si="0"/>
        <v>26</v>
      </c>
      <c r="AV83" s="19"/>
      <c r="AW83" s="23"/>
      <c r="AX83" s="38"/>
      <c r="AY83" s="38"/>
      <c r="AZ83" s="23"/>
      <c r="BA83" s="31"/>
      <c r="BB83" s="31"/>
      <c r="BC83" s="31"/>
      <c r="BD83" s="38"/>
      <c r="BE83" s="38"/>
      <c r="BF83" s="38"/>
      <c r="BG83" s="23"/>
      <c r="BH83" s="38"/>
      <c r="BI83" s="38"/>
      <c r="BJ83" s="38"/>
      <c r="BK83" s="38"/>
      <c r="BL83" s="38"/>
      <c r="BM83" s="38"/>
      <c r="BN83" s="38"/>
      <c r="BO83" s="23"/>
      <c r="BP83" s="38"/>
      <c r="BQ83" s="23"/>
      <c r="BR83" s="38"/>
      <c r="BS83" s="38"/>
      <c r="BT83" s="23"/>
      <c r="BU83" s="38"/>
      <c r="BV83" s="38"/>
      <c r="BW83" s="23"/>
      <c r="BX83" s="38"/>
      <c r="BY83" s="38"/>
      <c r="BZ83" s="38"/>
      <c r="CA83" s="23"/>
      <c r="CB83" s="23"/>
      <c r="CC83" s="38"/>
      <c r="CD83" s="38"/>
      <c r="CE83" s="23"/>
      <c r="CF83" s="38"/>
      <c r="CG83" s="38"/>
      <c r="CH83" s="23"/>
      <c r="CI83" s="23"/>
      <c r="CJ83" s="38"/>
      <c r="CK83" s="23"/>
    </row>
    <row r="84" spans="1:89" s="6" customFormat="1" x14ac:dyDescent="0.15">
      <c r="A84" s="23"/>
      <c r="B84" s="47" t="s">
        <v>8336</v>
      </c>
      <c r="C84" s="47" t="s">
        <v>10651</v>
      </c>
      <c r="D84" s="71">
        <v>1442</v>
      </c>
      <c r="E84" s="2">
        <v>2009</v>
      </c>
      <c r="F84" s="101">
        <v>132</v>
      </c>
      <c r="G84" s="3">
        <v>75</v>
      </c>
      <c r="H84" s="101"/>
      <c r="I84" s="3">
        <v>10</v>
      </c>
      <c r="J84" s="5"/>
      <c r="K84" s="101"/>
      <c r="L84" s="19">
        <v>380</v>
      </c>
      <c r="M84" s="101"/>
      <c r="N84" s="19"/>
      <c r="O84" s="101"/>
      <c r="P84" s="19">
        <v>54</v>
      </c>
      <c r="Q84" s="101">
        <v>3776</v>
      </c>
      <c r="R84" s="101">
        <v>79</v>
      </c>
      <c r="S84" s="101">
        <v>45</v>
      </c>
      <c r="T84" s="101"/>
      <c r="U84" s="101"/>
      <c r="V84" s="101">
        <v>53</v>
      </c>
      <c r="W84" s="101"/>
      <c r="X84" s="101"/>
      <c r="Y84" s="101"/>
      <c r="Z84" s="101">
        <v>215</v>
      </c>
      <c r="AA84" s="101"/>
      <c r="AB84" s="101"/>
      <c r="AC84" s="101"/>
      <c r="AD84" s="101">
        <v>98</v>
      </c>
      <c r="AE84" s="101"/>
      <c r="AF84" s="101"/>
      <c r="AG84" s="101">
        <v>127</v>
      </c>
      <c r="AH84" s="101"/>
      <c r="AI84" s="101"/>
      <c r="AJ84" s="101"/>
      <c r="AK84" s="101">
        <v>11</v>
      </c>
      <c r="AL84" s="101">
        <v>69</v>
      </c>
      <c r="AM84" s="101">
        <v>105</v>
      </c>
      <c r="AN84" s="101"/>
      <c r="AO84" s="101"/>
      <c r="AP84" s="101"/>
      <c r="AQ84" s="101"/>
      <c r="AR84" s="101">
        <v>35</v>
      </c>
      <c r="AS84" s="101">
        <v>70</v>
      </c>
      <c r="AT84" s="23" t="s">
        <v>56</v>
      </c>
      <c r="AU84" s="24">
        <f t="shared" si="0"/>
        <v>16</v>
      </c>
      <c r="AV84" s="19"/>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row>
    <row r="85" spans="1:89" s="101" customFormat="1" x14ac:dyDescent="0.15">
      <c r="A85" s="34"/>
      <c r="B85" s="47" t="s">
        <v>8196</v>
      </c>
      <c r="C85" s="47" t="s">
        <v>10652</v>
      </c>
      <c r="D85" s="71">
        <v>18989</v>
      </c>
      <c r="E85" s="2">
        <v>1964</v>
      </c>
      <c r="F85" s="4">
        <v>1120</v>
      </c>
      <c r="G85" s="3">
        <v>3000</v>
      </c>
      <c r="H85" s="5">
        <v>650</v>
      </c>
      <c r="I85" s="5">
        <v>263</v>
      </c>
      <c r="J85" s="5"/>
      <c r="K85" s="5">
        <v>335</v>
      </c>
      <c r="L85" s="4">
        <v>2374</v>
      </c>
      <c r="M85" s="4">
        <v>87</v>
      </c>
      <c r="N85" s="4">
        <v>2865</v>
      </c>
      <c r="O85" s="32"/>
      <c r="P85" s="4">
        <v>2975</v>
      </c>
      <c r="Q85" s="4">
        <v>10614</v>
      </c>
      <c r="R85" s="4">
        <v>540</v>
      </c>
      <c r="S85" s="4">
        <v>14400</v>
      </c>
      <c r="T85" s="4">
        <v>351</v>
      </c>
      <c r="U85" s="4">
        <v>1236</v>
      </c>
      <c r="V85" s="4">
        <v>4085</v>
      </c>
      <c r="W85" s="49">
        <v>13035</v>
      </c>
      <c r="X85" s="4">
        <v>6875</v>
      </c>
      <c r="Y85" s="6"/>
      <c r="Z85" s="6"/>
      <c r="AA85" s="4">
        <v>715</v>
      </c>
      <c r="AB85" s="4">
        <v>980</v>
      </c>
      <c r="AC85" s="49"/>
      <c r="AD85" s="4">
        <v>3500</v>
      </c>
      <c r="AE85" s="6"/>
      <c r="AF85" s="4">
        <v>204050</v>
      </c>
      <c r="AG85" s="4">
        <v>1210</v>
      </c>
      <c r="AH85" s="4">
        <v>750</v>
      </c>
      <c r="AI85" s="74"/>
      <c r="AJ85" s="6"/>
      <c r="AK85" s="4">
        <v>900</v>
      </c>
      <c r="AL85" s="6"/>
      <c r="AM85" s="4"/>
      <c r="AN85" s="4">
        <v>500</v>
      </c>
      <c r="AO85" s="4">
        <v>5000</v>
      </c>
      <c r="AP85" s="49">
        <v>500</v>
      </c>
      <c r="AQ85" s="32"/>
      <c r="AR85" s="32"/>
      <c r="AS85" s="32"/>
      <c r="AT85" s="60"/>
      <c r="AU85" s="24">
        <f t="shared" si="0"/>
        <v>27</v>
      </c>
      <c r="AV85" s="49"/>
      <c r="AW85" s="7"/>
      <c r="AX85" s="7"/>
      <c r="AY85" s="7"/>
      <c r="AZ85" s="7"/>
      <c r="BA85" s="7"/>
      <c r="BB85" s="7"/>
      <c r="BC85" s="7"/>
      <c r="BD85" s="7"/>
      <c r="BE85" s="7"/>
      <c r="BF85" s="7"/>
      <c r="BG85" s="34"/>
      <c r="BH85" s="7"/>
      <c r="BI85" s="7"/>
      <c r="BJ85" s="7"/>
      <c r="BK85" s="7"/>
      <c r="BL85" s="7"/>
      <c r="BM85" s="7"/>
      <c r="BN85" s="7"/>
      <c r="BO85" s="7"/>
      <c r="BP85" s="7"/>
      <c r="BQ85" s="60"/>
      <c r="BR85" s="60"/>
      <c r="BS85" s="7"/>
      <c r="BT85" s="7"/>
      <c r="BU85" s="7"/>
      <c r="BV85" s="7"/>
      <c r="BW85" s="7"/>
      <c r="BX85" s="7"/>
      <c r="BY85" s="7"/>
      <c r="BZ85" s="7"/>
      <c r="CA85" s="60"/>
      <c r="CB85" s="60"/>
      <c r="CC85" s="7"/>
      <c r="CD85" s="60"/>
      <c r="CE85" s="7"/>
      <c r="CF85" s="7"/>
      <c r="CG85" s="7"/>
      <c r="CH85" s="7"/>
      <c r="CI85" s="34"/>
      <c r="CJ85" s="34"/>
      <c r="CK85" s="34"/>
    </row>
    <row r="86" spans="1:89" s="101" customFormat="1" x14ac:dyDescent="0.15">
      <c r="A86" s="16"/>
      <c r="B86" s="47" t="s">
        <v>8196</v>
      </c>
      <c r="C86" s="24" t="s">
        <v>10653</v>
      </c>
      <c r="D86" s="2">
        <v>18989</v>
      </c>
      <c r="E86" s="2">
        <v>1975</v>
      </c>
      <c r="F86" s="49">
        <v>1500</v>
      </c>
      <c r="G86" s="3">
        <v>3500</v>
      </c>
      <c r="H86" s="3">
        <v>660</v>
      </c>
      <c r="I86" s="3">
        <v>220</v>
      </c>
      <c r="J86" s="3"/>
      <c r="K86" s="3">
        <v>300</v>
      </c>
      <c r="L86" s="4">
        <v>7408</v>
      </c>
      <c r="M86" s="4">
        <v>574</v>
      </c>
      <c r="N86" s="6">
        <v>3000</v>
      </c>
      <c r="O86" s="49"/>
      <c r="P86" s="4">
        <v>4185</v>
      </c>
      <c r="Q86" s="4">
        <v>23705</v>
      </c>
      <c r="R86" s="4">
        <v>425</v>
      </c>
      <c r="S86" s="4">
        <v>15700</v>
      </c>
      <c r="T86" s="4">
        <v>295</v>
      </c>
      <c r="U86" s="4">
        <v>1105</v>
      </c>
      <c r="V86" s="4">
        <v>3220</v>
      </c>
      <c r="W86" s="3">
        <v>9360</v>
      </c>
      <c r="X86" s="4">
        <v>8700</v>
      </c>
      <c r="Y86" s="6"/>
      <c r="Z86" s="6"/>
      <c r="AA86" s="4">
        <v>640</v>
      </c>
      <c r="AB86" s="4">
        <v>750</v>
      </c>
      <c r="AC86" s="49"/>
      <c r="AD86" s="4">
        <v>3750</v>
      </c>
      <c r="AE86" s="6"/>
      <c r="AF86" s="4">
        <v>153000</v>
      </c>
      <c r="AG86" s="4">
        <v>1860</v>
      </c>
      <c r="AH86" s="4">
        <v>2590</v>
      </c>
      <c r="AI86" s="49"/>
      <c r="AJ86" s="49"/>
      <c r="AK86" s="6">
        <v>1500</v>
      </c>
      <c r="AL86" s="6"/>
      <c r="AM86" s="6"/>
      <c r="AN86" s="6">
        <v>525</v>
      </c>
      <c r="AO86" s="6">
        <v>4000</v>
      </c>
      <c r="AP86" s="6">
        <v>300</v>
      </c>
      <c r="AQ86" s="49"/>
      <c r="AR86" s="49"/>
      <c r="AS86" s="7"/>
      <c r="AT86" s="60"/>
      <c r="AU86" s="24">
        <f t="shared" si="0"/>
        <v>27</v>
      </c>
      <c r="AV86" s="49"/>
      <c r="AW86" s="7"/>
      <c r="AX86" s="7"/>
      <c r="AY86" s="7"/>
      <c r="AZ86" s="7"/>
      <c r="BA86" s="7"/>
      <c r="BB86" s="7"/>
      <c r="BC86" s="7"/>
      <c r="BD86" s="7"/>
      <c r="BE86" s="7"/>
      <c r="BF86" s="60"/>
      <c r="BG86" s="7"/>
      <c r="BH86" s="7"/>
      <c r="BI86" s="7"/>
      <c r="BJ86" s="7"/>
      <c r="BK86" s="7"/>
      <c r="BL86" s="7"/>
      <c r="BM86" s="7"/>
      <c r="BN86" s="7"/>
      <c r="BO86" s="7"/>
      <c r="BP86" s="7"/>
      <c r="BQ86" s="60"/>
      <c r="BR86" s="60"/>
      <c r="BS86" s="7"/>
      <c r="BT86" s="7"/>
      <c r="BU86" s="7"/>
      <c r="BV86" s="7"/>
      <c r="BW86" s="60"/>
      <c r="BX86" s="7"/>
      <c r="BY86" s="7"/>
      <c r="BZ86" s="7"/>
      <c r="CA86" s="7"/>
      <c r="CB86" s="7"/>
      <c r="CC86" s="60"/>
      <c r="CD86" s="60"/>
      <c r="CE86" s="60"/>
      <c r="CF86" s="60"/>
      <c r="CG86" s="60"/>
      <c r="CH86" s="60"/>
      <c r="CI86" s="7"/>
      <c r="CJ86" s="7"/>
      <c r="CK86" s="7"/>
    </row>
    <row r="87" spans="1:89" s="101" customFormat="1" x14ac:dyDescent="0.15">
      <c r="A87" s="16"/>
      <c r="B87" s="47" t="s">
        <v>8196</v>
      </c>
      <c r="C87" s="24" t="s">
        <v>10654</v>
      </c>
      <c r="D87" s="2">
        <v>18989</v>
      </c>
      <c r="E87" s="2">
        <v>1984</v>
      </c>
      <c r="F87" s="49">
        <v>1700</v>
      </c>
      <c r="G87" s="5">
        <v>2578</v>
      </c>
      <c r="H87" s="5">
        <v>670</v>
      </c>
      <c r="I87" s="5">
        <v>171</v>
      </c>
      <c r="J87" s="3"/>
      <c r="K87" s="3">
        <v>300</v>
      </c>
      <c r="L87" s="4">
        <v>8273</v>
      </c>
      <c r="M87" s="4">
        <v>928</v>
      </c>
      <c r="N87" s="6">
        <v>3000</v>
      </c>
      <c r="O87" s="17">
        <v>32</v>
      </c>
      <c r="P87" s="4">
        <v>5341</v>
      </c>
      <c r="Q87" s="4">
        <v>24585</v>
      </c>
      <c r="R87" s="4">
        <v>743</v>
      </c>
      <c r="S87" s="4">
        <v>30275</v>
      </c>
      <c r="T87" s="4">
        <v>344</v>
      </c>
      <c r="U87" s="4">
        <v>1917</v>
      </c>
      <c r="V87" s="4">
        <v>3258</v>
      </c>
      <c r="W87" s="3">
        <v>11925</v>
      </c>
      <c r="X87" s="4">
        <v>8661</v>
      </c>
      <c r="Y87" s="6"/>
      <c r="Z87" s="6"/>
      <c r="AA87" s="4">
        <v>930</v>
      </c>
      <c r="AB87" s="6">
        <v>890</v>
      </c>
      <c r="AC87" s="49"/>
      <c r="AD87" s="4">
        <v>2797</v>
      </c>
      <c r="AE87" s="6"/>
      <c r="AF87" s="4">
        <v>137055</v>
      </c>
      <c r="AG87" s="6">
        <v>1250</v>
      </c>
      <c r="AH87" s="6">
        <v>1100</v>
      </c>
      <c r="AI87" s="74"/>
      <c r="AJ87" s="6"/>
      <c r="AK87" s="6">
        <v>1500</v>
      </c>
      <c r="AL87" s="6"/>
      <c r="AM87" s="6"/>
      <c r="AN87" s="6">
        <v>525</v>
      </c>
      <c r="AO87" s="6">
        <v>4000</v>
      </c>
      <c r="AP87" s="6">
        <v>300</v>
      </c>
      <c r="AQ87" s="49"/>
      <c r="AR87" s="49"/>
      <c r="AS87" s="7"/>
      <c r="AT87" s="60"/>
      <c r="AU87" s="24">
        <f t="shared" si="0"/>
        <v>28</v>
      </c>
      <c r="AV87" s="49"/>
      <c r="AW87" s="7"/>
      <c r="AX87" s="7"/>
      <c r="AY87" s="7"/>
      <c r="AZ87" s="7"/>
      <c r="BA87" s="7"/>
      <c r="BB87" s="7"/>
      <c r="BC87" s="7"/>
      <c r="BD87" s="7"/>
      <c r="BE87" s="7"/>
      <c r="BF87" s="60"/>
      <c r="BG87" s="31"/>
      <c r="BH87" s="7"/>
      <c r="BI87" s="7"/>
      <c r="BJ87" s="7"/>
      <c r="BK87" s="7"/>
      <c r="BL87" s="7"/>
      <c r="BM87" s="7"/>
      <c r="BN87" s="7"/>
      <c r="BO87" s="7"/>
      <c r="BP87" s="7"/>
      <c r="BQ87" s="60"/>
      <c r="BR87" s="60"/>
      <c r="BS87" s="7"/>
      <c r="BT87" s="60"/>
      <c r="BU87" s="7"/>
      <c r="BV87" s="7"/>
      <c r="BW87" s="60"/>
      <c r="BX87" s="7"/>
      <c r="BY87" s="60"/>
      <c r="BZ87" s="60"/>
      <c r="CA87" s="60"/>
      <c r="CB87" s="60"/>
      <c r="CC87" s="60"/>
      <c r="CD87" s="60"/>
      <c r="CE87" s="60"/>
      <c r="CF87" s="60"/>
      <c r="CG87" s="60"/>
      <c r="CH87" s="60"/>
      <c r="CI87" s="7"/>
      <c r="CJ87" s="7"/>
      <c r="CK87" s="7"/>
    </row>
    <row r="88" spans="1:89" s="101" customFormat="1" x14ac:dyDescent="0.15">
      <c r="A88" s="16"/>
      <c r="B88" s="47" t="s">
        <v>8196</v>
      </c>
      <c r="C88" s="24" t="s">
        <v>10655</v>
      </c>
      <c r="D88" s="2">
        <v>18989</v>
      </c>
      <c r="E88" s="2">
        <v>1997</v>
      </c>
      <c r="F88" s="17">
        <v>1899</v>
      </c>
      <c r="G88" s="3">
        <v>2639</v>
      </c>
      <c r="H88" s="18">
        <v>700</v>
      </c>
      <c r="I88" s="3">
        <v>200</v>
      </c>
      <c r="J88" s="5"/>
      <c r="K88" s="6">
        <v>396</v>
      </c>
      <c r="L88" s="4">
        <v>8371</v>
      </c>
      <c r="N88" s="101">
        <v>3000</v>
      </c>
      <c r="O88" s="17">
        <v>2192</v>
      </c>
      <c r="P88" s="17">
        <v>4697</v>
      </c>
      <c r="Q88" s="4">
        <v>19477</v>
      </c>
      <c r="R88" s="4">
        <v>360</v>
      </c>
      <c r="S88" s="17">
        <v>28109</v>
      </c>
      <c r="T88" s="4">
        <v>27</v>
      </c>
      <c r="U88" s="4">
        <v>600</v>
      </c>
      <c r="V88" s="17">
        <v>961</v>
      </c>
      <c r="W88" s="3">
        <v>9081</v>
      </c>
      <c r="X88" s="17">
        <v>3100</v>
      </c>
      <c r="AA88" s="4">
        <v>250</v>
      </c>
      <c r="AB88" s="101">
        <v>890</v>
      </c>
      <c r="AC88" s="17"/>
      <c r="AD88" s="4">
        <v>627</v>
      </c>
      <c r="AF88" s="17">
        <v>87553</v>
      </c>
      <c r="AG88" s="101">
        <v>1250</v>
      </c>
      <c r="AH88" s="101">
        <v>1100</v>
      </c>
      <c r="AI88" s="49"/>
      <c r="AJ88" s="49"/>
      <c r="AK88" s="101">
        <v>1500</v>
      </c>
      <c r="AN88" s="101">
        <v>525</v>
      </c>
      <c r="AO88" s="101">
        <v>4000</v>
      </c>
      <c r="AP88" s="101">
        <v>300</v>
      </c>
      <c r="AR88" s="49"/>
      <c r="AS88" s="49"/>
      <c r="AT88" s="60"/>
      <c r="AU88" s="24">
        <f t="shared" si="0"/>
        <v>27</v>
      </c>
      <c r="AV88" s="49"/>
      <c r="AW88" s="7"/>
      <c r="AX88" s="31"/>
      <c r="AY88" s="31"/>
      <c r="AZ88" s="23"/>
      <c r="BA88" s="23"/>
      <c r="BB88" s="23"/>
      <c r="BC88" s="60"/>
      <c r="BD88" s="7"/>
      <c r="BE88" s="23"/>
      <c r="BF88" s="23"/>
      <c r="BG88" s="31"/>
      <c r="BH88" s="31"/>
      <c r="BI88" s="7"/>
      <c r="BJ88" s="7"/>
      <c r="BK88" s="31"/>
      <c r="BL88" s="7"/>
      <c r="BM88" s="7"/>
      <c r="BN88" s="31"/>
      <c r="BO88" s="31"/>
      <c r="BP88" s="31"/>
      <c r="BQ88" s="23"/>
      <c r="BR88" s="23"/>
      <c r="BS88" s="7"/>
      <c r="BT88" s="23"/>
      <c r="BU88" s="31"/>
      <c r="BV88" s="7"/>
      <c r="BW88" s="23"/>
      <c r="BX88" s="31"/>
      <c r="BY88" s="23"/>
      <c r="BZ88" s="23"/>
      <c r="CA88" s="7"/>
      <c r="CB88" s="7"/>
      <c r="CC88" s="23"/>
      <c r="CD88" s="23"/>
      <c r="CE88" s="23"/>
      <c r="CF88" s="23"/>
      <c r="CG88" s="23"/>
      <c r="CH88" s="23"/>
      <c r="CI88" s="23"/>
      <c r="CJ88" s="7"/>
      <c r="CK88" s="7"/>
    </row>
    <row r="89" spans="1:89" s="101" customFormat="1" x14ac:dyDescent="0.15">
      <c r="A89" s="1"/>
      <c r="B89" s="47" t="s">
        <v>8196</v>
      </c>
      <c r="C89" s="47" t="s">
        <v>10722</v>
      </c>
      <c r="D89" s="71">
        <v>18989</v>
      </c>
      <c r="E89" s="2">
        <v>2009</v>
      </c>
      <c r="F89" s="6">
        <v>1800</v>
      </c>
      <c r="G89" s="5">
        <v>2700</v>
      </c>
      <c r="H89" s="18">
        <v>700</v>
      </c>
      <c r="I89" s="5">
        <v>200</v>
      </c>
      <c r="J89" s="5"/>
      <c r="K89" s="5">
        <v>342</v>
      </c>
      <c r="L89" s="4">
        <v>11672</v>
      </c>
      <c r="M89" s="4">
        <v>4509</v>
      </c>
      <c r="N89" s="4">
        <v>3000</v>
      </c>
      <c r="O89" s="4">
        <v>350</v>
      </c>
      <c r="P89" s="4">
        <v>5114</v>
      </c>
      <c r="Q89" s="4">
        <v>27000</v>
      </c>
      <c r="R89" s="4">
        <v>300</v>
      </c>
      <c r="S89" s="4">
        <v>17797</v>
      </c>
      <c r="T89" s="4">
        <v>70</v>
      </c>
      <c r="U89" s="4">
        <v>550</v>
      </c>
      <c r="V89" s="4">
        <v>5000</v>
      </c>
      <c r="W89" s="4">
        <v>9612</v>
      </c>
      <c r="X89" s="4">
        <v>5798</v>
      </c>
      <c r="Y89" s="6"/>
      <c r="Z89" s="6"/>
      <c r="AA89" s="4">
        <v>200</v>
      </c>
      <c r="AB89" s="4">
        <v>350</v>
      </c>
      <c r="AC89" s="49"/>
      <c r="AD89" s="4">
        <v>3000</v>
      </c>
      <c r="AE89" s="6"/>
      <c r="AF89" s="4">
        <v>85869</v>
      </c>
      <c r="AG89" s="4">
        <v>300</v>
      </c>
      <c r="AH89" s="4">
        <v>600</v>
      </c>
      <c r="AI89" s="74"/>
      <c r="AJ89" s="6"/>
      <c r="AK89" s="6">
        <v>1500</v>
      </c>
      <c r="AL89" s="6"/>
      <c r="AM89" s="6"/>
      <c r="AN89" s="6">
        <v>525</v>
      </c>
      <c r="AO89" s="6">
        <v>4000</v>
      </c>
      <c r="AP89" s="6">
        <v>300</v>
      </c>
      <c r="AQ89" s="6"/>
      <c r="AR89" s="6"/>
      <c r="AS89" s="60"/>
      <c r="AT89" s="60"/>
      <c r="AU89" s="24">
        <f t="shared" si="0"/>
        <v>28</v>
      </c>
      <c r="AV89" s="49"/>
      <c r="AW89" s="7"/>
      <c r="AX89" s="60"/>
      <c r="AY89" s="60"/>
      <c r="AZ89" s="60"/>
      <c r="BA89" s="60"/>
      <c r="BB89" s="7"/>
      <c r="BC89" s="7"/>
      <c r="BD89" s="7"/>
      <c r="BE89" s="7"/>
      <c r="BF89" s="7"/>
      <c r="BG89" s="7"/>
      <c r="BH89" s="7"/>
      <c r="BI89" s="7"/>
      <c r="BJ89" s="7"/>
      <c r="BK89" s="7"/>
      <c r="BL89" s="7"/>
      <c r="BM89" s="7"/>
      <c r="BN89" s="7"/>
      <c r="BO89" s="7"/>
      <c r="BP89" s="7"/>
      <c r="BQ89" s="60"/>
      <c r="BR89" s="60"/>
      <c r="BS89" s="7"/>
      <c r="BT89" s="7"/>
      <c r="BU89" s="7"/>
      <c r="BV89" s="7"/>
      <c r="BW89" s="60"/>
      <c r="BX89" s="7"/>
      <c r="BY89" s="7"/>
      <c r="BZ89" s="7"/>
      <c r="CA89" s="60"/>
      <c r="CB89" s="60"/>
      <c r="CC89" s="60"/>
      <c r="CD89" s="60"/>
      <c r="CE89" s="60"/>
      <c r="CF89" s="60"/>
      <c r="CG89" s="60"/>
      <c r="CH89" s="60"/>
      <c r="CI89" s="60"/>
      <c r="CJ89" s="60"/>
      <c r="CK89" s="60"/>
    </row>
    <row r="90" spans="1:89" s="101" customFormat="1" x14ac:dyDescent="0.15">
      <c r="A90" s="23"/>
      <c r="B90" s="47" t="s">
        <v>8489</v>
      </c>
      <c r="C90" s="19" t="s">
        <v>10723</v>
      </c>
      <c r="D90" s="71">
        <v>84</v>
      </c>
      <c r="E90" s="2">
        <v>1970</v>
      </c>
      <c r="F90" s="101">
        <v>35</v>
      </c>
      <c r="G90" s="3">
        <v>10</v>
      </c>
      <c r="H90" s="18">
        <v>10</v>
      </c>
      <c r="I90" s="5"/>
      <c r="L90" s="101">
        <v>427</v>
      </c>
      <c r="N90" s="101">
        <v>150</v>
      </c>
      <c r="O90" s="101">
        <v>23</v>
      </c>
      <c r="P90" s="101">
        <v>60</v>
      </c>
      <c r="Q90" s="101">
        <v>1548</v>
      </c>
      <c r="S90" s="101">
        <v>75</v>
      </c>
      <c r="V90" s="101">
        <v>20</v>
      </c>
      <c r="W90" s="3">
        <v>0</v>
      </c>
      <c r="AD90" s="101">
        <v>35</v>
      </c>
      <c r="AF90" s="101">
        <v>451</v>
      </c>
      <c r="AG90" s="101">
        <v>20</v>
      </c>
      <c r="AH90" s="101">
        <v>20</v>
      </c>
      <c r="AL90" s="19">
        <v>400</v>
      </c>
      <c r="AT90" s="23"/>
      <c r="AU90" s="24">
        <f t="shared" si="0"/>
        <v>16</v>
      </c>
      <c r="AV90" s="19"/>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row>
    <row r="91" spans="1:89" s="101" customFormat="1" x14ac:dyDescent="0.15">
      <c r="A91" s="1" t="s">
        <v>3411</v>
      </c>
      <c r="B91" s="47" t="s">
        <v>8489</v>
      </c>
      <c r="C91" s="47" t="s">
        <v>10724</v>
      </c>
      <c r="D91" s="71">
        <v>110</v>
      </c>
      <c r="E91" s="2">
        <v>1992</v>
      </c>
      <c r="F91" s="101">
        <v>37</v>
      </c>
      <c r="G91" s="3">
        <v>10</v>
      </c>
      <c r="H91" s="18">
        <v>10</v>
      </c>
      <c r="I91" s="3"/>
      <c r="J91" s="3"/>
      <c r="K91" s="3"/>
      <c r="L91" s="101">
        <v>149</v>
      </c>
      <c r="N91" s="101">
        <v>132</v>
      </c>
      <c r="P91" s="101">
        <v>81</v>
      </c>
      <c r="Q91" s="101">
        <v>443</v>
      </c>
      <c r="S91" s="101">
        <v>484</v>
      </c>
      <c r="V91" s="101">
        <v>17</v>
      </c>
      <c r="W91" s="101">
        <v>1790</v>
      </c>
      <c r="Z91" s="101">
        <v>5</v>
      </c>
      <c r="AD91" s="101">
        <v>95</v>
      </c>
      <c r="AF91" s="101">
        <v>250</v>
      </c>
      <c r="AG91" s="101">
        <v>10</v>
      </c>
      <c r="AH91" s="101">
        <v>50</v>
      </c>
      <c r="AL91" s="101">
        <v>500</v>
      </c>
      <c r="AT91" s="23"/>
      <c r="AU91" s="24">
        <f t="shared" si="0"/>
        <v>16</v>
      </c>
      <c r="AV91" s="19"/>
      <c r="AW91" s="23"/>
      <c r="AX91" s="23"/>
      <c r="AY91" s="23"/>
      <c r="AZ91" s="23"/>
      <c r="BA91" s="31"/>
      <c r="BB91" s="31"/>
      <c r="BC91" s="31"/>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row>
    <row r="92" spans="1:89" s="101" customFormat="1" x14ac:dyDescent="0.15">
      <c r="A92" s="1"/>
      <c r="B92" s="47" t="s">
        <v>9144</v>
      </c>
      <c r="C92" s="47" t="s">
        <v>6444</v>
      </c>
      <c r="D92" s="71">
        <v>1670</v>
      </c>
      <c r="E92" s="2">
        <v>1992</v>
      </c>
      <c r="F92" s="101">
        <v>547</v>
      </c>
      <c r="G92" s="3">
        <v>620</v>
      </c>
      <c r="H92" s="18">
        <v>100</v>
      </c>
      <c r="I92" s="3">
        <v>32</v>
      </c>
      <c r="J92" s="5"/>
      <c r="K92" s="18"/>
      <c r="L92" s="101">
        <v>1118</v>
      </c>
      <c r="P92" s="101">
        <v>399.66666666666669</v>
      </c>
      <c r="Q92" s="101">
        <v>9973.3333333333339</v>
      </c>
      <c r="R92" s="101">
        <v>434.66666666666669</v>
      </c>
      <c r="S92" s="101">
        <v>5000</v>
      </c>
      <c r="V92" s="101">
        <v>259.33333333333331</v>
      </c>
      <c r="W92" s="101">
        <v>1000</v>
      </c>
      <c r="Z92" s="101">
        <v>1157.3333333333333</v>
      </c>
      <c r="AA92" s="101">
        <v>5094.666666666667</v>
      </c>
      <c r="AD92" s="101">
        <v>499.33333333333331</v>
      </c>
      <c r="AE92" s="101">
        <v>1181.3333333333333</v>
      </c>
      <c r="AF92" s="101">
        <v>9893.6666666666661</v>
      </c>
      <c r="AJ92" s="101">
        <v>13069</v>
      </c>
      <c r="AL92" s="22"/>
      <c r="AR92" s="101">
        <v>202</v>
      </c>
      <c r="AS92" s="19">
        <v>70</v>
      </c>
      <c r="AT92" s="23" t="s">
        <v>56</v>
      </c>
      <c r="AU92" s="24">
        <f t="shared" si="0"/>
        <v>18</v>
      </c>
      <c r="AV92" s="19"/>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row>
    <row r="93" spans="1:89" s="101" customFormat="1" x14ac:dyDescent="0.15">
      <c r="A93" s="1"/>
      <c r="B93" s="47" t="s">
        <v>5982</v>
      </c>
      <c r="C93" s="47" t="s">
        <v>6887</v>
      </c>
      <c r="D93" s="71">
        <v>1500</v>
      </c>
      <c r="E93" s="2">
        <v>2003</v>
      </c>
      <c r="F93" s="101">
        <v>562</v>
      </c>
      <c r="G93" s="3">
        <v>617</v>
      </c>
      <c r="H93" s="18">
        <v>100</v>
      </c>
      <c r="I93" s="3">
        <v>38</v>
      </c>
      <c r="J93" s="5"/>
      <c r="K93" s="18"/>
      <c r="L93" s="101">
        <v>830.4</v>
      </c>
      <c r="N93" s="101">
        <v>474</v>
      </c>
      <c r="O93" s="101">
        <v>37</v>
      </c>
      <c r="P93" s="101">
        <v>376.8</v>
      </c>
      <c r="Q93" s="101">
        <v>3967</v>
      </c>
      <c r="R93" s="101">
        <v>1584</v>
      </c>
      <c r="S93" s="101">
        <v>5000</v>
      </c>
      <c r="V93" s="101">
        <v>579.6</v>
      </c>
      <c r="W93" s="101">
        <v>1000</v>
      </c>
      <c r="Z93" s="101">
        <v>510</v>
      </c>
      <c r="AA93" s="101">
        <v>5454</v>
      </c>
      <c r="AD93" s="101">
        <v>1993.2</v>
      </c>
      <c r="AE93" s="101">
        <v>2842.8</v>
      </c>
      <c r="AF93" s="101">
        <v>8313.6</v>
      </c>
      <c r="AG93" s="101">
        <v>240</v>
      </c>
      <c r="AH93" s="101">
        <v>68.400000000000006</v>
      </c>
      <c r="AJ93" s="101">
        <v>31918.799999999999</v>
      </c>
      <c r="AK93" s="101">
        <v>7.2</v>
      </c>
      <c r="AL93" s="101">
        <v>1028.4000000000001</v>
      </c>
      <c r="AM93" s="101">
        <v>200.4</v>
      </c>
      <c r="AQ93" s="101">
        <v>16.8</v>
      </c>
      <c r="AT93" s="23"/>
      <c r="AU93" s="24">
        <f t="shared" si="0"/>
        <v>25</v>
      </c>
      <c r="AV93" s="19"/>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row>
    <row r="94" spans="1:89" s="15" customFormat="1" x14ac:dyDescent="0.15">
      <c r="A94" s="16" t="s">
        <v>3412</v>
      </c>
      <c r="B94" s="47" t="s">
        <v>5796</v>
      </c>
      <c r="C94" s="24" t="s">
        <v>6597</v>
      </c>
      <c r="D94" s="2">
        <v>3245</v>
      </c>
      <c r="E94" s="2">
        <v>1970</v>
      </c>
      <c r="F94" s="101">
        <v>80</v>
      </c>
      <c r="G94" s="20">
        <v>60</v>
      </c>
      <c r="H94" s="18"/>
      <c r="I94" s="20">
        <v>35</v>
      </c>
      <c r="J94" s="25"/>
      <c r="K94" s="18">
        <v>25</v>
      </c>
      <c r="L94" s="101">
        <v>500</v>
      </c>
      <c r="M94" s="101"/>
      <c r="N94" s="101"/>
      <c r="O94" s="101">
        <v>45</v>
      </c>
      <c r="P94" s="101">
        <v>250</v>
      </c>
      <c r="Q94" s="101">
        <v>750</v>
      </c>
      <c r="R94" s="101">
        <v>500</v>
      </c>
      <c r="S94" s="101">
        <v>100</v>
      </c>
      <c r="T94" s="101"/>
      <c r="U94" s="101"/>
      <c r="V94" s="101">
        <v>150</v>
      </c>
      <c r="W94" s="101"/>
      <c r="X94" s="101">
        <v>250</v>
      </c>
      <c r="Y94" s="101">
        <v>100</v>
      </c>
      <c r="Z94" s="101">
        <v>1000</v>
      </c>
      <c r="AA94" s="101"/>
      <c r="AB94" s="101"/>
      <c r="AC94" s="101"/>
      <c r="AD94" s="101"/>
      <c r="AE94" s="101">
        <v>150</v>
      </c>
      <c r="AF94" s="101">
        <v>600</v>
      </c>
      <c r="AG94" s="101">
        <v>50</v>
      </c>
      <c r="AH94" s="101">
        <v>100</v>
      </c>
      <c r="AI94" s="101"/>
      <c r="AJ94" s="101"/>
      <c r="AK94" s="101"/>
      <c r="AL94" s="101"/>
      <c r="AM94" s="101"/>
      <c r="AN94" s="101"/>
      <c r="AO94" s="101"/>
      <c r="AP94" s="19"/>
      <c r="AQ94" s="19"/>
      <c r="AR94" s="101">
        <v>250</v>
      </c>
      <c r="AS94" s="17">
        <v>40</v>
      </c>
      <c r="AT94" s="23" t="s">
        <v>55</v>
      </c>
      <c r="AU94" s="24">
        <f t="shared" si="0"/>
        <v>19</v>
      </c>
      <c r="AV94" s="36"/>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31"/>
      <c r="CK94" s="31"/>
    </row>
    <row r="95" spans="1:89" s="101" customFormat="1" x14ac:dyDescent="0.15">
      <c r="A95" s="16" t="s">
        <v>3412</v>
      </c>
      <c r="B95" s="47" t="s">
        <v>5796</v>
      </c>
      <c r="C95" s="24" t="s">
        <v>6604</v>
      </c>
      <c r="D95" s="2">
        <v>3245</v>
      </c>
      <c r="E95" s="2">
        <v>1970</v>
      </c>
      <c r="F95" s="101">
        <v>100</v>
      </c>
      <c r="G95" s="20">
        <v>60</v>
      </c>
      <c r="H95" s="18"/>
      <c r="I95" s="20">
        <v>35</v>
      </c>
      <c r="J95" s="25"/>
      <c r="K95" s="18">
        <v>25</v>
      </c>
      <c r="L95" s="101">
        <v>3000</v>
      </c>
      <c r="O95" s="101">
        <v>45</v>
      </c>
      <c r="P95" s="101">
        <v>250</v>
      </c>
      <c r="Q95" s="101">
        <v>750</v>
      </c>
      <c r="R95" s="101">
        <v>500</v>
      </c>
      <c r="S95" s="101">
        <v>400</v>
      </c>
      <c r="V95" s="101">
        <v>150</v>
      </c>
      <c r="X95" s="101">
        <v>250</v>
      </c>
      <c r="Y95" s="101">
        <v>400</v>
      </c>
      <c r="Z95" s="101">
        <v>1000</v>
      </c>
      <c r="AE95" s="101">
        <v>600</v>
      </c>
      <c r="AF95" s="101">
        <v>600</v>
      </c>
      <c r="AG95" s="101">
        <v>50</v>
      </c>
      <c r="AH95" s="101">
        <v>100</v>
      </c>
      <c r="AP95" s="19"/>
      <c r="AQ95" s="19"/>
      <c r="AR95" s="101">
        <v>250</v>
      </c>
      <c r="AS95" s="17">
        <v>40</v>
      </c>
      <c r="AT95" s="23" t="s">
        <v>55</v>
      </c>
      <c r="AU95" s="24">
        <f t="shared" si="0"/>
        <v>19</v>
      </c>
      <c r="AV95" s="36"/>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31"/>
      <c r="CK95" s="31"/>
    </row>
    <row r="96" spans="1:89" s="101" customFormat="1" x14ac:dyDescent="0.15">
      <c r="A96" s="1"/>
      <c r="B96" s="47" t="s">
        <v>5923</v>
      </c>
      <c r="C96" s="47" t="s">
        <v>6291</v>
      </c>
      <c r="D96" s="71">
        <v>122</v>
      </c>
      <c r="E96" s="2">
        <v>1966</v>
      </c>
      <c r="F96" s="101">
        <v>25</v>
      </c>
      <c r="G96" s="3">
        <v>12</v>
      </c>
      <c r="H96" s="18">
        <v>10</v>
      </c>
      <c r="I96" s="3">
        <v>15</v>
      </c>
      <c r="J96" s="5"/>
      <c r="K96" s="18">
        <v>7</v>
      </c>
      <c r="N96" s="101">
        <v>6</v>
      </c>
      <c r="P96" s="101">
        <v>76</v>
      </c>
      <c r="R96" s="101">
        <v>58</v>
      </c>
      <c r="S96" s="101">
        <v>488</v>
      </c>
      <c r="V96" s="101">
        <v>90</v>
      </c>
      <c r="W96" s="101">
        <v>253</v>
      </c>
      <c r="Z96" s="101">
        <v>1095</v>
      </c>
      <c r="AD96" s="101">
        <v>154</v>
      </c>
      <c r="AE96" s="101">
        <v>501</v>
      </c>
      <c r="AF96" s="101">
        <v>633</v>
      </c>
      <c r="AG96" s="101">
        <v>12</v>
      </c>
      <c r="AH96" s="101">
        <v>20</v>
      </c>
      <c r="AJ96" s="101">
        <v>344</v>
      </c>
      <c r="AK96" s="101">
        <v>2</v>
      </c>
      <c r="AL96" s="101">
        <v>165</v>
      </c>
      <c r="AO96" s="101">
        <v>2</v>
      </c>
      <c r="AQ96" s="101">
        <v>4</v>
      </c>
      <c r="AR96" s="101">
        <v>94</v>
      </c>
      <c r="AS96" s="101">
        <v>70</v>
      </c>
      <c r="AT96" s="23" t="s">
        <v>56</v>
      </c>
      <c r="AU96" s="24">
        <f t="shared" si="0"/>
        <v>23</v>
      </c>
      <c r="AV96" s="19"/>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row>
    <row r="97" spans="1:89" s="101" customFormat="1" x14ac:dyDescent="0.15">
      <c r="A97" s="1"/>
      <c r="B97" s="47" t="s">
        <v>5923</v>
      </c>
      <c r="C97" s="47" t="s">
        <v>6343</v>
      </c>
      <c r="D97" s="71">
        <v>120</v>
      </c>
      <c r="E97" s="2">
        <v>1976</v>
      </c>
      <c r="F97" s="101">
        <v>29</v>
      </c>
      <c r="G97" s="3">
        <v>35</v>
      </c>
      <c r="H97" s="18">
        <v>4</v>
      </c>
      <c r="I97" s="3">
        <v>6</v>
      </c>
      <c r="J97" s="5"/>
      <c r="K97" s="18"/>
      <c r="P97" s="101">
        <v>63</v>
      </c>
      <c r="Q97" s="101">
        <v>107</v>
      </c>
      <c r="R97" s="101">
        <v>48.333333333333336</v>
      </c>
      <c r="S97" s="101">
        <v>396</v>
      </c>
      <c r="V97" s="101">
        <v>40</v>
      </c>
      <c r="W97" s="101">
        <v>1230.6666666666667</v>
      </c>
      <c r="Z97" s="101">
        <v>180</v>
      </c>
      <c r="AD97" s="101">
        <v>127</v>
      </c>
      <c r="AE97" s="101">
        <v>228.66666666666666</v>
      </c>
      <c r="AF97" s="101">
        <v>432.66666666666669</v>
      </c>
      <c r="AH97" s="101">
        <v>10</v>
      </c>
      <c r="AJ97" s="101">
        <v>107.33333333333333</v>
      </c>
      <c r="AL97" s="101">
        <v>140</v>
      </c>
      <c r="AR97" s="101">
        <v>98</v>
      </c>
      <c r="AS97" s="101">
        <v>70</v>
      </c>
      <c r="AT97" s="23" t="s">
        <v>56</v>
      </c>
      <c r="AU97" s="24">
        <f t="shared" si="0"/>
        <v>18</v>
      </c>
      <c r="AV97" s="19"/>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row>
    <row r="98" spans="1:89" s="101" customFormat="1" x14ac:dyDescent="0.15">
      <c r="A98" s="1"/>
      <c r="B98" s="47" t="s">
        <v>5923</v>
      </c>
      <c r="C98" s="47" t="s">
        <v>6135</v>
      </c>
      <c r="D98" s="71">
        <v>117</v>
      </c>
      <c r="E98" s="2">
        <v>2002</v>
      </c>
      <c r="F98" s="101">
        <v>22</v>
      </c>
      <c r="G98" s="3">
        <v>10</v>
      </c>
      <c r="H98" s="18">
        <v>5</v>
      </c>
      <c r="I98" s="3"/>
      <c r="J98" s="5"/>
      <c r="K98" s="18"/>
      <c r="O98" s="101">
        <v>23</v>
      </c>
      <c r="P98" s="101">
        <v>76</v>
      </c>
      <c r="Q98" s="101">
        <v>127</v>
      </c>
      <c r="R98" s="101">
        <v>202</v>
      </c>
      <c r="S98" s="101">
        <v>429</v>
      </c>
      <c r="V98" s="101">
        <v>13</v>
      </c>
      <c r="W98" s="101">
        <v>92</v>
      </c>
      <c r="Z98" s="101">
        <v>285</v>
      </c>
      <c r="AD98" s="101">
        <v>28</v>
      </c>
      <c r="AE98" s="101">
        <v>73</v>
      </c>
      <c r="AF98" s="101">
        <v>218</v>
      </c>
      <c r="AH98" s="101">
        <v>4</v>
      </c>
      <c r="AJ98" s="101">
        <v>89</v>
      </c>
      <c r="AL98" s="101">
        <v>86</v>
      </c>
      <c r="AR98" s="101">
        <v>81</v>
      </c>
      <c r="AS98" s="101">
        <v>70</v>
      </c>
      <c r="AT98" s="23" t="s">
        <v>56</v>
      </c>
      <c r="AU98" s="24">
        <f t="shared" si="0"/>
        <v>18</v>
      </c>
      <c r="AV98" s="19"/>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row>
    <row r="99" spans="1:89" s="101" customFormat="1" x14ac:dyDescent="0.15">
      <c r="A99" s="1"/>
      <c r="B99" s="47" t="s">
        <v>6017</v>
      </c>
      <c r="C99" s="47" t="s">
        <v>6345</v>
      </c>
      <c r="D99" s="71">
        <v>260</v>
      </c>
      <c r="E99" s="2">
        <v>1965</v>
      </c>
      <c r="F99" s="4">
        <v>30</v>
      </c>
      <c r="G99" s="5">
        <v>315</v>
      </c>
      <c r="H99" s="5">
        <v>20</v>
      </c>
      <c r="I99" s="5">
        <v>5</v>
      </c>
      <c r="J99" s="5"/>
      <c r="K99" s="5"/>
      <c r="L99" s="12">
        <v>53</v>
      </c>
      <c r="M99" s="12"/>
      <c r="N99" s="12">
        <v>27</v>
      </c>
      <c r="O99" s="12">
        <v>27.625</v>
      </c>
      <c r="P99" s="4"/>
      <c r="Q99" s="4">
        <v>67</v>
      </c>
      <c r="R99" s="12">
        <v>286.875</v>
      </c>
      <c r="S99" s="12">
        <v>4445.75</v>
      </c>
      <c r="T99" s="4"/>
      <c r="U99" s="4"/>
      <c r="V99" s="12">
        <v>60.125</v>
      </c>
      <c r="W99" s="12">
        <v>13032</v>
      </c>
      <c r="X99" s="4"/>
      <c r="Y99" s="4"/>
      <c r="Z99" s="12">
        <v>50.5</v>
      </c>
      <c r="AA99" s="4"/>
      <c r="AB99" s="4"/>
      <c r="AC99" s="49"/>
      <c r="AD99" s="4"/>
      <c r="AE99" s="12">
        <v>1036</v>
      </c>
      <c r="AF99" s="12">
        <v>624</v>
      </c>
      <c r="AG99" s="4">
        <v>100</v>
      </c>
      <c r="AH99" s="4"/>
      <c r="AI99" s="49"/>
      <c r="AJ99" s="4">
        <v>1365</v>
      </c>
      <c r="AK99" s="4"/>
      <c r="AL99" s="4"/>
      <c r="AM99" s="4"/>
      <c r="AN99" s="4"/>
      <c r="AO99" s="4"/>
      <c r="AP99" s="49"/>
      <c r="AQ99" s="4"/>
      <c r="AR99" s="4"/>
      <c r="AS99" s="7"/>
      <c r="AT99" s="60"/>
      <c r="AU99" s="24">
        <f t="shared" si="0"/>
        <v>17</v>
      </c>
      <c r="AV99" s="49"/>
      <c r="AW99" s="7"/>
      <c r="AX99" s="34"/>
      <c r="AY99" s="7"/>
      <c r="AZ99" s="7"/>
      <c r="BA99" s="7"/>
      <c r="BB99" s="7"/>
      <c r="BC99" s="7"/>
      <c r="BD99" s="7"/>
      <c r="BE99" s="7"/>
      <c r="BF99" s="7"/>
      <c r="BG99" s="7"/>
      <c r="BH99" s="7"/>
      <c r="BI99" s="34"/>
      <c r="BJ99" s="7"/>
      <c r="BK99" s="7"/>
      <c r="BL99" s="7"/>
      <c r="BM99" s="7"/>
      <c r="BN99" s="7"/>
      <c r="BO99" s="7"/>
      <c r="BP99" s="7"/>
      <c r="BQ99" s="7"/>
      <c r="BR99" s="7"/>
      <c r="BS99" s="7"/>
      <c r="BT99" s="7"/>
      <c r="BU99" s="7"/>
      <c r="BV99" s="7"/>
      <c r="BW99" s="7"/>
      <c r="BX99" s="60"/>
      <c r="BY99" s="34"/>
      <c r="BZ99" s="7"/>
      <c r="CA99" s="7"/>
      <c r="CB99" s="7"/>
      <c r="CC99" s="7"/>
      <c r="CD99" s="7"/>
      <c r="CE99" s="7"/>
      <c r="CF99" s="7"/>
      <c r="CG99" s="7"/>
      <c r="CH99" s="7"/>
      <c r="CI99" s="7"/>
      <c r="CJ99" s="7"/>
      <c r="CK99" s="7"/>
    </row>
    <row r="100" spans="1:89" s="101" customFormat="1" x14ac:dyDescent="0.15">
      <c r="A100" s="1"/>
      <c r="B100" s="47" t="s">
        <v>6017</v>
      </c>
      <c r="C100" s="47" t="s">
        <v>6202</v>
      </c>
      <c r="D100" s="71">
        <v>260</v>
      </c>
      <c r="E100" s="2">
        <v>1978</v>
      </c>
      <c r="F100" s="12">
        <v>93.1973725</v>
      </c>
      <c r="G100" s="5">
        <v>325.08</v>
      </c>
      <c r="H100" s="5">
        <v>20</v>
      </c>
      <c r="I100" s="5">
        <v>5</v>
      </c>
      <c r="J100" s="5"/>
      <c r="K100" s="5"/>
      <c r="L100" s="4">
        <v>25</v>
      </c>
      <c r="M100" s="12"/>
      <c r="N100" s="12">
        <v>47</v>
      </c>
      <c r="O100" s="12">
        <v>25</v>
      </c>
      <c r="P100" s="4"/>
      <c r="Q100" s="12">
        <v>1097.3333333333333</v>
      </c>
      <c r="R100" s="12">
        <v>282.66500000000002</v>
      </c>
      <c r="S100" s="12">
        <v>3919.5</v>
      </c>
      <c r="T100" s="4"/>
      <c r="U100" s="4"/>
      <c r="V100" s="12">
        <v>35.082500000000003</v>
      </c>
      <c r="W100" s="12">
        <v>13769.833333333325</v>
      </c>
      <c r="X100" s="4"/>
      <c r="Y100" s="4"/>
      <c r="Z100" s="12">
        <v>170.25</v>
      </c>
      <c r="AA100" s="4"/>
      <c r="AB100" s="4"/>
      <c r="AC100" s="49"/>
      <c r="AD100" s="4">
        <v>56</v>
      </c>
      <c r="AE100" s="12">
        <v>1376</v>
      </c>
      <c r="AF100" s="12">
        <v>624</v>
      </c>
      <c r="AG100" s="4">
        <v>78</v>
      </c>
      <c r="AH100" s="4"/>
      <c r="AI100" s="13"/>
      <c r="AJ100" s="12">
        <v>3125</v>
      </c>
      <c r="AK100" s="4"/>
      <c r="AL100" s="4"/>
      <c r="AM100" s="4"/>
      <c r="AN100" s="4"/>
      <c r="AO100" s="4"/>
      <c r="AP100" s="49"/>
      <c r="AQ100" s="4"/>
      <c r="AR100" s="4"/>
      <c r="AS100" s="7"/>
      <c r="AT100" s="60"/>
      <c r="AU100" s="24">
        <f t="shared" si="0"/>
        <v>18</v>
      </c>
      <c r="AV100" s="49"/>
      <c r="AW100" s="7"/>
      <c r="AX100" s="34"/>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60"/>
      <c r="BY100" s="7"/>
      <c r="BZ100" s="7"/>
      <c r="CA100" s="7"/>
      <c r="CB100" s="7"/>
      <c r="CC100" s="7"/>
      <c r="CD100" s="7"/>
      <c r="CE100" s="7"/>
      <c r="CF100" s="7"/>
      <c r="CG100" s="7"/>
      <c r="CH100" s="7"/>
      <c r="CI100" s="7"/>
      <c r="CJ100" s="7"/>
      <c r="CK100" s="7"/>
    </row>
    <row r="101" spans="1:89" s="15" customFormat="1" x14ac:dyDescent="0.15">
      <c r="A101" s="1"/>
      <c r="B101" s="47" t="s">
        <v>6017</v>
      </c>
      <c r="C101" s="47" t="s">
        <v>6736</v>
      </c>
      <c r="D101" s="71">
        <v>260</v>
      </c>
      <c r="E101" s="2">
        <v>1988</v>
      </c>
      <c r="F101" s="12">
        <v>90.672450833333343</v>
      </c>
      <c r="G101" s="5">
        <v>239</v>
      </c>
      <c r="H101" s="5">
        <v>20</v>
      </c>
      <c r="I101" s="5">
        <v>5</v>
      </c>
      <c r="J101" s="5"/>
      <c r="K101" s="5"/>
      <c r="L101" s="12">
        <v>19.66</v>
      </c>
      <c r="M101" s="12"/>
      <c r="N101" s="12">
        <v>76</v>
      </c>
      <c r="O101" s="12">
        <v>8</v>
      </c>
      <c r="P101" s="4"/>
      <c r="Q101" s="12">
        <v>2074.125</v>
      </c>
      <c r="R101" s="12">
        <v>32.5</v>
      </c>
      <c r="S101" s="12">
        <v>3542.875</v>
      </c>
      <c r="T101" s="4"/>
      <c r="U101" s="4"/>
      <c r="V101" s="12">
        <v>30.125</v>
      </c>
      <c r="W101" s="12">
        <v>8094.625</v>
      </c>
      <c r="X101" s="4"/>
      <c r="Y101" s="4"/>
      <c r="Z101" s="12">
        <v>107.25</v>
      </c>
      <c r="AA101" s="4"/>
      <c r="AB101" s="4"/>
      <c r="AC101" s="13"/>
      <c r="AD101" s="12">
        <v>185.125</v>
      </c>
      <c r="AE101" s="12">
        <v>1326.8333333333348</v>
      </c>
      <c r="AF101" s="12">
        <v>624</v>
      </c>
      <c r="AG101" s="4">
        <v>60</v>
      </c>
      <c r="AH101" s="4"/>
      <c r="AI101" s="13"/>
      <c r="AJ101" s="12">
        <v>4537</v>
      </c>
      <c r="AK101" s="4"/>
      <c r="AL101" s="4"/>
      <c r="AM101" s="4"/>
      <c r="AN101" s="4"/>
      <c r="AO101" s="4"/>
      <c r="AP101" s="49"/>
      <c r="AQ101" s="4"/>
      <c r="AR101" s="4"/>
      <c r="AS101" s="7"/>
      <c r="AT101" s="60"/>
      <c r="AU101" s="24">
        <f t="shared" si="0"/>
        <v>18</v>
      </c>
      <c r="AV101" s="49"/>
      <c r="AW101" s="7"/>
      <c r="AX101" s="34"/>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60"/>
      <c r="BY101" s="7"/>
      <c r="BZ101" s="7"/>
      <c r="CA101" s="7"/>
      <c r="CB101" s="7"/>
      <c r="CC101" s="7"/>
      <c r="CD101" s="7"/>
      <c r="CE101" s="7"/>
      <c r="CF101" s="7"/>
      <c r="CG101" s="7"/>
      <c r="CH101" s="7"/>
      <c r="CI101" s="7"/>
      <c r="CJ101" s="7"/>
      <c r="CK101" s="7"/>
    </row>
    <row r="102" spans="1:89" s="15" customFormat="1" x14ac:dyDescent="0.15">
      <c r="A102" s="1"/>
      <c r="B102" s="47" t="s">
        <v>6017</v>
      </c>
      <c r="C102" s="47" t="s">
        <v>6536</v>
      </c>
      <c r="D102" s="71">
        <v>260</v>
      </c>
      <c r="E102" s="2">
        <v>1997</v>
      </c>
      <c r="F102" s="14">
        <v>53.969633333333299</v>
      </c>
      <c r="G102" s="5">
        <v>179</v>
      </c>
      <c r="H102" s="5">
        <v>20</v>
      </c>
      <c r="I102" s="3">
        <v>5</v>
      </c>
      <c r="J102" s="5"/>
      <c r="K102" s="5"/>
      <c r="L102" s="4">
        <v>31.332000000000001</v>
      </c>
      <c r="M102" s="12"/>
      <c r="N102" s="12">
        <v>76</v>
      </c>
      <c r="O102" s="4">
        <v>7.8</v>
      </c>
      <c r="P102" s="4"/>
      <c r="Q102" s="12">
        <v>2762</v>
      </c>
      <c r="R102" s="4">
        <v>29.25</v>
      </c>
      <c r="S102" s="12">
        <v>2921.75</v>
      </c>
      <c r="T102" s="4"/>
      <c r="U102" s="4"/>
      <c r="V102" s="4">
        <v>26.1</v>
      </c>
      <c r="W102" s="12">
        <v>5896.625</v>
      </c>
      <c r="X102" s="4"/>
      <c r="Y102" s="4"/>
      <c r="Z102" s="4">
        <v>117.8</v>
      </c>
      <c r="AA102" s="4"/>
      <c r="AB102" s="4"/>
      <c r="AC102" s="49"/>
      <c r="AD102" s="4">
        <v>105.7</v>
      </c>
      <c r="AE102" s="12">
        <v>1450.875</v>
      </c>
      <c r="AF102" s="12">
        <v>624</v>
      </c>
      <c r="AG102" s="4">
        <v>60</v>
      </c>
      <c r="AH102" s="4"/>
      <c r="AI102" s="13"/>
      <c r="AJ102" s="12">
        <v>1575.5</v>
      </c>
      <c r="AK102" s="4"/>
      <c r="AL102" s="4"/>
      <c r="AM102" s="4"/>
      <c r="AN102" s="4"/>
      <c r="AO102" s="4"/>
      <c r="AP102" s="49"/>
      <c r="AQ102" s="4"/>
      <c r="AR102" s="4"/>
      <c r="AS102" s="6"/>
      <c r="AT102" s="60"/>
      <c r="AU102" s="24">
        <f t="shared" si="0"/>
        <v>18</v>
      </c>
      <c r="AV102" s="49"/>
      <c r="AW102" s="7"/>
      <c r="AX102" s="38"/>
      <c r="AY102" s="31"/>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60"/>
      <c r="BY102" s="7"/>
      <c r="BZ102" s="7"/>
      <c r="CA102" s="7"/>
      <c r="CB102" s="7"/>
      <c r="CC102" s="7"/>
      <c r="CD102" s="7"/>
      <c r="CE102" s="7"/>
      <c r="CF102" s="7"/>
      <c r="CG102" s="7"/>
      <c r="CH102" s="7"/>
      <c r="CI102" s="7"/>
      <c r="CJ102" s="7"/>
      <c r="CK102" s="60"/>
    </row>
    <row r="103" spans="1:89" s="101" customFormat="1" x14ac:dyDescent="0.15">
      <c r="A103" s="1"/>
      <c r="B103" s="47" t="s">
        <v>6017</v>
      </c>
      <c r="C103" s="47" t="s">
        <v>6344</v>
      </c>
      <c r="D103" s="71">
        <v>260</v>
      </c>
      <c r="E103" s="2">
        <v>2004</v>
      </c>
      <c r="F103" s="12">
        <v>60</v>
      </c>
      <c r="G103" s="5">
        <v>400</v>
      </c>
      <c r="H103" s="5">
        <v>20</v>
      </c>
      <c r="I103" s="5">
        <v>5</v>
      </c>
      <c r="J103" s="5"/>
      <c r="K103" s="5"/>
      <c r="L103" s="4">
        <v>31.332000000000001</v>
      </c>
      <c r="M103" s="12"/>
      <c r="N103" s="12">
        <v>76</v>
      </c>
      <c r="O103" s="4">
        <v>7.8</v>
      </c>
      <c r="P103" s="4"/>
      <c r="Q103" s="12">
        <v>2487.625</v>
      </c>
      <c r="R103" s="4">
        <v>29.25</v>
      </c>
      <c r="S103" s="12">
        <v>4060.75</v>
      </c>
      <c r="T103" s="4"/>
      <c r="U103" s="4"/>
      <c r="V103" s="4">
        <v>26.1</v>
      </c>
      <c r="W103" s="12">
        <v>6915.375</v>
      </c>
      <c r="X103" s="4"/>
      <c r="Y103" s="4"/>
      <c r="Z103" s="4">
        <v>117.8</v>
      </c>
      <c r="AA103" s="4"/>
      <c r="AB103" s="4"/>
      <c r="AC103" s="49"/>
      <c r="AD103" s="4">
        <v>105.7</v>
      </c>
      <c r="AE103" s="12">
        <v>768.25</v>
      </c>
      <c r="AF103" s="12">
        <v>624</v>
      </c>
      <c r="AG103" s="4">
        <v>60</v>
      </c>
      <c r="AH103" s="4"/>
      <c r="AI103" s="13"/>
      <c r="AJ103" s="12">
        <v>1310.375</v>
      </c>
      <c r="AK103" s="4"/>
      <c r="AL103" s="4"/>
      <c r="AM103" s="4"/>
      <c r="AN103" s="4"/>
      <c r="AO103" s="4"/>
      <c r="AP103" s="49"/>
      <c r="AQ103" s="4"/>
      <c r="AR103" s="4"/>
      <c r="AS103" s="7"/>
      <c r="AT103" s="60"/>
      <c r="AU103" s="24">
        <f t="shared" si="0"/>
        <v>18</v>
      </c>
      <c r="AV103" s="49"/>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60"/>
      <c r="BY103" s="7"/>
      <c r="BZ103" s="7"/>
      <c r="CA103" s="7"/>
      <c r="CB103" s="7"/>
      <c r="CC103" s="7"/>
      <c r="CD103" s="7"/>
      <c r="CE103" s="7"/>
      <c r="CF103" s="7"/>
      <c r="CG103" s="7"/>
      <c r="CH103" s="7"/>
      <c r="CI103" s="7"/>
      <c r="CJ103" s="7"/>
      <c r="CK103" s="7"/>
    </row>
    <row r="104" spans="1:89" x14ac:dyDescent="0.15">
      <c r="A104" s="23" t="s">
        <v>6263</v>
      </c>
      <c r="B104" s="74" t="s">
        <v>5811</v>
      </c>
      <c r="C104" s="19" t="s">
        <v>6395</v>
      </c>
      <c r="D104" s="71">
        <v>81</v>
      </c>
      <c r="E104" s="71">
        <v>1975</v>
      </c>
      <c r="F104" s="101">
        <v>7.9411764705882364</v>
      </c>
      <c r="G104" s="101">
        <v>28</v>
      </c>
      <c r="H104" s="101">
        <v>12</v>
      </c>
      <c r="I104" s="101">
        <v>2.0769230769230766</v>
      </c>
      <c r="J104" s="101"/>
      <c r="K104" s="101">
        <v>2.8928571428571428</v>
      </c>
      <c r="L104" s="101">
        <v>2</v>
      </c>
      <c r="M104" s="101">
        <v>5</v>
      </c>
      <c r="N104" s="101">
        <v>0</v>
      </c>
      <c r="O104" s="101"/>
      <c r="P104" s="101">
        <v>25.4</v>
      </c>
      <c r="Q104" s="101">
        <v>4</v>
      </c>
      <c r="R104" s="101"/>
      <c r="S104" s="101">
        <v>28.1</v>
      </c>
      <c r="T104" s="101"/>
      <c r="U104" s="101"/>
      <c r="V104" s="101">
        <v>0</v>
      </c>
      <c r="W104" s="101">
        <v>12.5</v>
      </c>
      <c r="X104" s="101">
        <v>226.7</v>
      </c>
      <c r="Y104" s="101"/>
      <c r="Z104" s="101"/>
      <c r="AA104" s="101"/>
      <c r="AB104" s="101"/>
      <c r="AC104" s="101"/>
      <c r="AD104" s="101">
        <v>32</v>
      </c>
      <c r="AE104" s="101"/>
      <c r="AF104" s="101">
        <v>5229</v>
      </c>
      <c r="AG104" s="101"/>
      <c r="AH104" s="101">
        <v>5</v>
      </c>
      <c r="AI104" s="101"/>
      <c r="AJ104" s="101"/>
      <c r="AK104" s="101">
        <v>35</v>
      </c>
      <c r="AL104" s="101">
        <v>97.5</v>
      </c>
      <c r="AM104" s="101"/>
      <c r="AN104" s="101">
        <v>4</v>
      </c>
      <c r="AO104" s="101">
        <v>42</v>
      </c>
      <c r="AP104" s="101"/>
      <c r="AQ104" s="101"/>
      <c r="AR104" s="101">
        <v>102</v>
      </c>
      <c r="AS104" s="101">
        <v>10</v>
      </c>
      <c r="AT104" s="23" t="s">
        <v>58</v>
      </c>
      <c r="AU104" s="24">
        <f t="shared" si="0"/>
        <v>22</v>
      </c>
      <c r="AV104" s="19"/>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row>
    <row r="105" spans="1:89" s="28" customFormat="1" x14ac:dyDescent="0.15">
      <c r="A105" s="23" t="s">
        <v>3422</v>
      </c>
      <c r="B105" s="74" t="s">
        <v>8691</v>
      </c>
      <c r="C105" s="19" t="s">
        <v>8476</v>
      </c>
      <c r="D105" s="71">
        <v>1</v>
      </c>
      <c r="E105" s="71">
        <v>2008</v>
      </c>
      <c r="F105" s="101">
        <v>3.5624999999999997E-2</v>
      </c>
      <c r="G105" s="101">
        <v>0.17</v>
      </c>
      <c r="H105" s="101">
        <v>0.03</v>
      </c>
      <c r="I105" s="101">
        <v>2E-3</v>
      </c>
      <c r="J105" s="101"/>
      <c r="K105" s="101">
        <v>0.02</v>
      </c>
      <c r="L105" s="26">
        <v>1.75</v>
      </c>
      <c r="M105" s="101"/>
      <c r="N105" s="26">
        <v>0.125</v>
      </c>
      <c r="O105" s="101"/>
      <c r="P105" s="26">
        <v>0.25</v>
      </c>
      <c r="Q105" s="26">
        <v>1.135776074</v>
      </c>
      <c r="R105" s="101"/>
      <c r="S105" s="26">
        <v>1.3</v>
      </c>
      <c r="T105" s="27"/>
      <c r="U105" s="101"/>
      <c r="V105" s="101"/>
      <c r="W105" s="26">
        <v>0.4</v>
      </c>
      <c r="X105" s="26">
        <v>1.4999999999999999E-2</v>
      </c>
      <c r="Y105" s="101"/>
      <c r="Z105" s="101"/>
      <c r="AA105" s="26">
        <v>0.15</v>
      </c>
      <c r="AB105" s="101"/>
      <c r="AC105" s="101"/>
      <c r="AD105" s="26">
        <v>0.1</v>
      </c>
      <c r="AE105" s="101"/>
      <c r="AF105" s="101">
        <v>11.8</v>
      </c>
      <c r="AG105" s="101"/>
      <c r="AH105" s="101"/>
      <c r="AI105" s="101"/>
      <c r="AJ105" s="101"/>
      <c r="AK105" s="101"/>
      <c r="AL105" s="101"/>
      <c r="AM105" s="101"/>
      <c r="AN105" s="101"/>
      <c r="AO105" s="101">
        <v>1.7</v>
      </c>
      <c r="AP105" s="101"/>
      <c r="AQ105" s="101"/>
      <c r="AR105" s="101">
        <v>2.9</v>
      </c>
      <c r="AS105" s="26">
        <v>60</v>
      </c>
      <c r="AT105" s="23" t="s">
        <v>59</v>
      </c>
      <c r="AU105" s="24">
        <f t="shared" si="0"/>
        <v>17</v>
      </c>
      <c r="AV105" s="19"/>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row>
    <row r="106" spans="1:89" x14ac:dyDescent="0.15">
      <c r="A106" s="16"/>
      <c r="B106" s="47" t="s">
        <v>8117</v>
      </c>
      <c r="C106" s="47" t="s">
        <v>8118</v>
      </c>
      <c r="D106" s="71">
        <v>500</v>
      </c>
      <c r="E106" s="2">
        <v>2000</v>
      </c>
      <c r="F106" s="101">
        <v>60</v>
      </c>
      <c r="G106" s="28"/>
      <c r="H106" s="18">
        <v>50</v>
      </c>
      <c r="I106" s="20">
        <v>20</v>
      </c>
      <c r="J106" s="20">
        <v>75</v>
      </c>
      <c r="K106" s="18">
        <v>15</v>
      </c>
      <c r="L106" s="101">
        <v>93</v>
      </c>
      <c r="M106" s="101"/>
      <c r="N106" s="101">
        <v>32</v>
      </c>
      <c r="O106" s="101">
        <v>15</v>
      </c>
      <c r="P106" s="101">
        <v>143</v>
      </c>
      <c r="Q106" s="101">
        <v>116</v>
      </c>
      <c r="R106" s="101">
        <v>571</v>
      </c>
      <c r="S106" s="101">
        <v>1988</v>
      </c>
      <c r="T106" s="101"/>
      <c r="U106" s="101">
        <v>46</v>
      </c>
      <c r="V106" s="101">
        <v>296</v>
      </c>
      <c r="W106" s="101">
        <v>905</v>
      </c>
      <c r="X106" s="101">
        <v>502</v>
      </c>
      <c r="Y106" s="101">
        <v>76</v>
      </c>
      <c r="Z106" s="101">
        <v>161</v>
      </c>
      <c r="AA106" s="101">
        <v>76</v>
      </c>
      <c r="AB106" s="101"/>
      <c r="AC106" s="101"/>
      <c r="AD106" s="101">
        <v>398</v>
      </c>
      <c r="AE106" s="101"/>
      <c r="AF106" s="101">
        <v>1812</v>
      </c>
      <c r="AG106" s="101">
        <v>226</v>
      </c>
      <c r="AH106" s="101">
        <v>8</v>
      </c>
      <c r="AI106" s="101">
        <v>146</v>
      </c>
      <c r="AJ106" s="101"/>
      <c r="AK106" s="101"/>
      <c r="AL106" s="101"/>
      <c r="AM106" s="101"/>
      <c r="AN106" s="101">
        <v>74</v>
      </c>
      <c r="AO106" s="101"/>
      <c r="AP106" s="19"/>
      <c r="AQ106" s="19"/>
      <c r="AR106" s="101"/>
      <c r="AS106" s="17"/>
      <c r="AT106" s="23"/>
      <c r="AU106" s="24">
        <f t="shared" si="0"/>
        <v>25</v>
      </c>
      <c r="AV106" s="36"/>
      <c r="AW106" s="23"/>
      <c r="AX106" s="23"/>
      <c r="AY106" s="31"/>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31"/>
    </row>
    <row r="107" spans="1:89" x14ac:dyDescent="0.15">
      <c r="A107" s="23"/>
      <c r="B107" s="47" t="s">
        <v>8547</v>
      </c>
      <c r="C107" s="47" t="s">
        <v>8548</v>
      </c>
      <c r="D107" s="71">
        <v>1978</v>
      </c>
      <c r="E107" s="2">
        <v>2009</v>
      </c>
      <c r="F107" s="101">
        <v>200</v>
      </c>
      <c r="G107" s="3">
        <v>211</v>
      </c>
      <c r="H107" s="101"/>
      <c r="I107" s="3"/>
      <c r="J107" s="5"/>
      <c r="K107" s="101"/>
      <c r="L107" s="19">
        <v>2490</v>
      </c>
      <c r="M107" s="101"/>
      <c r="N107" s="19">
        <v>8120</v>
      </c>
      <c r="O107" s="101"/>
      <c r="P107" s="19"/>
      <c r="Q107" s="101">
        <v>8120</v>
      </c>
      <c r="R107" s="101"/>
      <c r="S107" s="101"/>
      <c r="T107" s="101"/>
      <c r="U107" s="101"/>
      <c r="V107" s="101">
        <v>2470</v>
      </c>
      <c r="W107" s="101"/>
      <c r="X107" s="101"/>
      <c r="Y107" s="101"/>
      <c r="Z107" s="101"/>
      <c r="AA107" s="101">
        <v>261</v>
      </c>
      <c r="AB107" s="101"/>
      <c r="AC107" s="101"/>
      <c r="AD107" s="101">
        <v>1450</v>
      </c>
      <c r="AE107" s="101"/>
      <c r="AF107" s="101"/>
      <c r="AG107" s="101"/>
      <c r="AH107" s="101"/>
      <c r="AI107" s="101"/>
      <c r="AJ107" s="101"/>
      <c r="AK107" s="101"/>
      <c r="AL107" s="101"/>
      <c r="AM107" s="101"/>
      <c r="AN107" s="101"/>
      <c r="AO107" s="101"/>
      <c r="AP107" s="101"/>
      <c r="AQ107" s="101"/>
      <c r="AR107" s="101">
        <v>8450</v>
      </c>
      <c r="AS107" s="101">
        <v>80</v>
      </c>
      <c r="AT107" s="23" t="s">
        <v>60</v>
      </c>
      <c r="AU107" s="24">
        <f t="shared" si="0"/>
        <v>9</v>
      </c>
      <c r="AV107" s="19"/>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row>
    <row r="108" spans="1:89" s="6" customFormat="1" x14ac:dyDescent="0.15">
      <c r="A108" s="23" t="s">
        <v>6691</v>
      </c>
      <c r="B108" s="74" t="s">
        <v>8334</v>
      </c>
      <c r="C108" s="19" t="s">
        <v>8400</v>
      </c>
      <c r="D108" s="71">
        <v>17</v>
      </c>
      <c r="E108" s="71">
        <v>1975</v>
      </c>
      <c r="F108" s="101">
        <v>3.541666666666667</v>
      </c>
      <c r="G108" s="101">
        <v>8.5</v>
      </c>
      <c r="H108" s="101">
        <v>9</v>
      </c>
      <c r="I108" s="101">
        <v>0.4358974358974359</v>
      </c>
      <c r="J108" s="101"/>
      <c r="K108" s="101">
        <v>0.6071428571428571</v>
      </c>
      <c r="L108" s="101">
        <v>2</v>
      </c>
      <c r="M108" s="101">
        <v>0</v>
      </c>
      <c r="N108" s="101">
        <v>16.3</v>
      </c>
      <c r="O108" s="101"/>
      <c r="P108" s="101">
        <v>11.8</v>
      </c>
      <c r="Q108" s="101">
        <v>8</v>
      </c>
      <c r="R108" s="101"/>
      <c r="S108" s="101">
        <v>2.4</v>
      </c>
      <c r="T108" s="101"/>
      <c r="U108" s="101"/>
      <c r="V108" s="101">
        <v>2</v>
      </c>
      <c r="W108" s="101">
        <v>2.1</v>
      </c>
      <c r="X108" s="101">
        <v>30</v>
      </c>
      <c r="Y108" s="101"/>
      <c r="Z108" s="101"/>
      <c r="AA108" s="101"/>
      <c r="AB108" s="101"/>
      <c r="AC108" s="101"/>
      <c r="AD108" s="101">
        <v>6.2</v>
      </c>
      <c r="AE108" s="101"/>
      <c r="AF108" s="101">
        <v>2343.5</v>
      </c>
      <c r="AG108" s="101"/>
      <c r="AH108" s="101">
        <v>6</v>
      </c>
      <c r="AI108" s="101"/>
      <c r="AJ108" s="101"/>
      <c r="AK108" s="101">
        <v>30.4</v>
      </c>
      <c r="AL108" s="101">
        <v>106.3</v>
      </c>
      <c r="AM108" s="101"/>
      <c r="AN108" s="101">
        <v>0</v>
      </c>
      <c r="AO108" s="101">
        <v>7.2</v>
      </c>
      <c r="AP108" s="101"/>
      <c r="AQ108" s="101"/>
      <c r="AR108" s="101">
        <v>160</v>
      </c>
      <c r="AS108" s="101">
        <v>10</v>
      </c>
      <c r="AT108" s="23" t="s">
        <v>58</v>
      </c>
      <c r="AU108" s="24">
        <f t="shared" si="0"/>
        <v>22</v>
      </c>
      <c r="AV108" s="19"/>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row>
    <row r="109" spans="1:89" x14ac:dyDescent="0.15">
      <c r="A109" s="1" t="s">
        <v>3367</v>
      </c>
      <c r="B109" s="47" t="s">
        <v>8356</v>
      </c>
      <c r="C109" s="47" t="s">
        <v>8290</v>
      </c>
      <c r="D109" s="71">
        <v>300</v>
      </c>
      <c r="E109" s="2">
        <v>1991</v>
      </c>
      <c r="F109" s="101">
        <v>51</v>
      </c>
      <c r="G109" s="3">
        <v>120</v>
      </c>
      <c r="H109" s="18"/>
      <c r="I109" s="3"/>
      <c r="J109" s="5"/>
      <c r="K109" s="18"/>
      <c r="L109" s="101">
        <v>300</v>
      </c>
      <c r="M109" s="101"/>
      <c r="N109" s="101"/>
      <c r="O109" s="101"/>
      <c r="P109" s="101">
        <v>216</v>
      </c>
      <c r="Q109" s="101">
        <v>0</v>
      </c>
      <c r="R109" s="101">
        <v>0</v>
      </c>
      <c r="S109" s="101">
        <v>75</v>
      </c>
      <c r="T109" s="101">
        <v>0</v>
      </c>
      <c r="U109" s="101">
        <v>6</v>
      </c>
      <c r="V109" s="101"/>
      <c r="W109" s="101">
        <v>9</v>
      </c>
      <c r="X109" s="101">
        <v>9</v>
      </c>
      <c r="Y109" s="101"/>
      <c r="Z109" s="101"/>
      <c r="AA109" s="101">
        <v>150</v>
      </c>
      <c r="AB109" s="101"/>
      <c r="AC109" s="101"/>
      <c r="AD109" s="101">
        <v>30</v>
      </c>
      <c r="AE109" s="101"/>
      <c r="AF109" s="101">
        <v>567</v>
      </c>
      <c r="AG109" s="101">
        <v>0</v>
      </c>
      <c r="AH109" s="101"/>
      <c r="AI109" s="101"/>
      <c r="AJ109" s="101"/>
      <c r="AK109" s="101"/>
      <c r="AL109" s="101"/>
      <c r="AM109" s="101"/>
      <c r="AN109" s="101"/>
      <c r="AO109" s="101">
        <v>5</v>
      </c>
      <c r="AP109" s="101"/>
      <c r="AQ109" s="101"/>
      <c r="AR109" s="101"/>
      <c r="AS109" s="101"/>
      <c r="AT109" s="23"/>
      <c r="AU109" s="24">
        <f t="shared" si="0"/>
        <v>16</v>
      </c>
      <c r="AV109" s="19"/>
      <c r="AW109" s="23"/>
      <c r="AX109" s="23"/>
      <c r="AY109" s="23"/>
      <c r="AZ109" s="23"/>
      <c r="BA109" s="23"/>
      <c r="BB109" s="23"/>
      <c r="BC109" s="23"/>
      <c r="BD109" s="31"/>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31"/>
      <c r="CK109" s="23"/>
    </row>
    <row r="110" spans="1:89" x14ac:dyDescent="0.15">
      <c r="A110" s="1" t="s">
        <v>3367</v>
      </c>
      <c r="B110" s="47" t="s">
        <v>8356</v>
      </c>
      <c r="C110" s="47" t="s">
        <v>10772</v>
      </c>
      <c r="D110" s="71">
        <v>300</v>
      </c>
      <c r="E110" s="2">
        <v>1991</v>
      </c>
      <c r="F110" s="101">
        <v>51</v>
      </c>
      <c r="G110" s="3">
        <v>120</v>
      </c>
      <c r="H110" s="18"/>
      <c r="I110" s="3"/>
      <c r="J110" s="5"/>
      <c r="K110" s="18"/>
      <c r="L110" s="101">
        <v>300</v>
      </c>
      <c r="M110" s="101"/>
      <c r="N110" s="101"/>
      <c r="O110" s="101"/>
      <c r="P110" s="101">
        <v>135</v>
      </c>
      <c r="Q110" s="101">
        <v>600</v>
      </c>
      <c r="R110" s="101">
        <v>0</v>
      </c>
      <c r="S110" s="101">
        <v>921</v>
      </c>
      <c r="T110" s="101">
        <v>3</v>
      </c>
      <c r="U110" s="101">
        <v>3</v>
      </c>
      <c r="V110" s="101"/>
      <c r="W110" s="101">
        <v>15</v>
      </c>
      <c r="X110" s="101">
        <v>6</v>
      </c>
      <c r="Y110" s="101"/>
      <c r="Z110" s="101"/>
      <c r="AA110" s="101">
        <v>96</v>
      </c>
      <c r="AB110" s="101"/>
      <c r="AC110" s="101"/>
      <c r="AD110" s="101">
        <v>45</v>
      </c>
      <c r="AE110" s="101"/>
      <c r="AF110" s="101">
        <v>1656</v>
      </c>
      <c r="AG110" s="101">
        <v>3</v>
      </c>
      <c r="AH110" s="101"/>
      <c r="AI110" s="101"/>
      <c r="AJ110" s="101"/>
      <c r="AK110" s="101"/>
      <c r="AL110" s="101"/>
      <c r="AM110" s="101"/>
      <c r="AN110" s="101"/>
      <c r="AO110" s="101">
        <v>5</v>
      </c>
      <c r="AP110" s="101"/>
      <c r="AQ110" s="101"/>
      <c r="AR110" s="101"/>
      <c r="AS110" s="101"/>
      <c r="AT110" s="23"/>
      <c r="AU110" s="24">
        <f t="shared" si="0"/>
        <v>16</v>
      </c>
      <c r="AV110" s="19"/>
      <c r="AW110" s="23"/>
      <c r="AX110" s="23"/>
      <c r="AY110" s="23"/>
      <c r="AZ110" s="23"/>
      <c r="BA110" s="23"/>
      <c r="BB110" s="23"/>
      <c r="BC110" s="23"/>
      <c r="BD110" s="31"/>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31"/>
      <c r="CK110" s="23"/>
    </row>
    <row r="111" spans="1:89" x14ac:dyDescent="0.15">
      <c r="A111" s="1" t="s">
        <v>3315</v>
      </c>
      <c r="B111" s="47" t="s">
        <v>8690</v>
      </c>
      <c r="C111" s="47" t="s">
        <v>10773</v>
      </c>
      <c r="D111" s="71">
        <v>43626</v>
      </c>
      <c r="E111" s="2">
        <v>1994</v>
      </c>
      <c r="F111" s="17">
        <v>5600</v>
      </c>
      <c r="G111" s="3">
        <v>13088</v>
      </c>
      <c r="H111" s="18"/>
      <c r="I111" s="5">
        <v>65</v>
      </c>
      <c r="J111" s="5"/>
      <c r="K111" s="5">
        <v>880</v>
      </c>
      <c r="L111" s="101">
        <v>31735</v>
      </c>
      <c r="M111" s="17"/>
      <c r="N111" s="17">
        <v>27000</v>
      </c>
      <c r="O111" s="17">
        <v>3500</v>
      </c>
      <c r="P111" s="17">
        <v>2200</v>
      </c>
      <c r="Q111" s="101">
        <v>138102</v>
      </c>
      <c r="R111" s="101">
        <v>2240</v>
      </c>
      <c r="S111" s="101">
        <v>22454</v>
      </c>
      <c r="T111" s="17"/>
      <c r="U111" s="17">
        <v>1600</v>
      </c>
      <c r="V111" s="101">
        <v>10050</v>
      </c>
      <c r="W111" s="20">
        <v>46350</v>
      </c>
      <c r="X111" s="101">
        <v>930</v>
      </c>
      <c r="Y111" s="101"/>
      <c r="Z111" s="101">
        <v>11790</v>
      </c>
      <c r="AA111" s="101"/>
      <c r="AB111" s="101"/>
      <c r="AC111" s="36">
        <v>643</v>
      </c>
      <c r="AD111" s="36">
        <v>5027</v>
      </c>
      <c r="AE111" s="101"/>
      <c r="AF111" s="101">
        <v>29507</v>
      </c>
      <c r="AG111" s="36">
        <v>1413</v>
      </c>
      <c r="AH111" s="36">
        <v>151</v>
      </c>
      <c r="AI111" s="17"/>
      <c r="AJ111" s="17"/>
      <c r="AK111" s="17">
        <v>5000</v>
      </c>
      <c r="AL111" s="36">
        <v>810</v>
      </c>
      <c r="AM111" s="101"/>
      <c r="AN111" s="101"/>
      <c r="AO111" s="101"/>
      <c r="AP111" s="19"/>
      <c r="AQ111" s="19"/>
      <c r="AR111" s="36"/>
      <c r="AS111" s="101"/>
      <c r="AT111" s="23"/>
      <c r="AU111" s="24">
        <f t="shared" si="0"/>
        <v>23</v>
      </c>
      <c r="AV111" s="19"/>
      <c r="AW111" s="23"/>
      <c r="AX111" s="31"/>
      <c r="AY111" s="31"/>
      <c r="AZ111" s="23"/>
      <c r="BA111" s="31"/>
      <c r="BB111" s="31"/>
      <c r="BC111" s="23"/>
      <c r="BD111" s="23"/>
      <c r="BE111" s="31"/>
      <c r="BF111" s="31"/>
      <c r="BG111" s="31"/>
      <c r="BH111" s="31"/>
      <c r="BI111" s="23"/>
      <c r="BJ111" s="23"/>
      <c r="BK111" s="23"/>
      <c r="BL111" s="31"/>
      <c r="BM111" s="31"/>
      <c r="BN111" s="23"/>
      <c r="BO111" s="23"/>
      <c r="BP111" s="23"/>
      <c r="BQ111" s="23"/>
      <c r="BR111" s="23"/>
      <c r="BS111" s="23"/>
      <c r="BT111" s="23"/>
      <c r="BU111" s="38"/>
      <c r="BV111" s="38"/>
      <c r="BW111" s="23"/>
      <c r="BX111" s="23"/>
      <c r="BY111" s="38"/>
      <c r="BZ111" s="38"/>
      <c r="CA111" s="31"/>
      <c r="CB111" s="31"/>
      <c r="CC111" s="31"/>
      <c r="CD111" s="38"/>
      <c r="CE111" s="23"/>
      <c r="CF111" s="23"/>
      <c r="CG111" s="23"/>
      <c r="CH111" s="23"/>
      <c r="CI111" s="23"/>
      <c r="CJ111" s="38"/>
      <c r="CK111" s="23"/>
    </row>
    <row r="112" spans="1:89" s="15" customFormat="1" x14ac:dyDescent="0.15">
      <c r="A112" s="23"/>
      <c r="B112" s="47" t="s">
        <v>5940</v>
      </c>
      <c r="C112" s="47" t="s">
        <v>6284</v>
      </c>
      <c r="D112" s="71">
        <v>25000</v>
      </c>
      <c r="E112" s="2">
        <v>1971</v>
      </c>
      <c r="F112" s="17">
        <v>2400</v>
      </c>
      <c r="G112" s="20">
        <v>3000</v>
      </c>
      <c r="H112" s="18">
        <v>1000</v>
      </c>
      <c r="I112" s="20">
        <v>250</v>
      </c>
      <c r="J112" s="101"/>
      <c r="K112" s="18">
        <v>300</v>
      </c>
      <c r="L112" s="36">
        <v>3000</v>
      </c>
      <c r="M112" s="101"/>
      <c r="N112" s="19">
        <v>2400</v>
      </c>
      <c r="O112" s="101">
        <v>900</v>
      </c>
      <c r="P112" s="19">
        <v>8000</v>
      </c>
      <c r="Q112" s="17">
        <v>61000</v>
      </c>
      <c r="R112" s="101">
        <v>3500</v>
      </c>
      <c r="S112" s="36">
        <v>17500</v>
      </c>
      <c r="T112" s="17">
        <v>200</v>
      </c>
      <c r="U112" s="101"/>
      <c r="V112" s="101">
        <v>3000</v>
      </c>
      <c r="W112" s="36">
        <v>16903.7588</v>
      </c>
      <c r="X112" s="101"/>
      <c r="Y112" s="101"/>
      <c r="Z112" s="101">
        <v>18000</v>
      </c>
      <c r="AA112" s="101">
        <v>27000</v>
      </c>
      <c r="AB112" s="101"/>
      <c r="AC112" s="101"/>
      <c r="AD112" s="101">
        <v>15000</v>
      </c>
      <c r="AE112" s="101">
        <v>4000</v>
      </c>
      <c r="AF112" s="101">
        <v>65000</v>
      </c>
      <c r="AG112" s="101">
        <v>2000</v>
      </c>
      <c r="AH112" s="101">
        <v>5790</v>
      </c>
      <c r="AI112" s="36"/>
      <c r="AJ112" s="36">
        <v>37061.326000000001</v>
      </c>
      <c r="AK112" s="101"/>
      <c r="AL112" s="101"/>
      <c r="AM112" s="101">
        <v>5986</v>
      </c>
      <c r="AN112" s="101">
        <v>500</v>
      </c>
      <c r="AO112" s="101">
        <v>2500</v>
      </c>
      <c r="AP112" s="102"/>
      <c r="AQ112" s="101">
        <v>32000</v>
      </c>
      <c r="AR112" s="101"/>
      <c r="AS112" s="101"/>
      <c r="AT112" s="23"/>
      <c r="AU112" s="24">
        <f t="shared" si="0"/>
        <v>27</v>
      </c>
      <c r="AV112" s="19"/>
      <c r="AW112" s="23"/>
      <c r="AX112" s="39"/>
      <c r="AY112" s="23"/>
      <c r="AZ112" s="23"/>
      <c r="BA112" s="23"/>
      <c r="BB112" s="23"/>
      <c r="BC112" s="23"/>
      <c r="BD112" s="39"/>
      <c r="BE112" s="23"/>
      <c r="BF112" s="23"/>
      <c r="BG112" s="23"/>
      <c r="BH112" s="23"/>
      <c r="BI112" s="31"/>
      <c r="BJ112" s="23"/>
      <c r="BK112" s="23"/>
      <c r="BL112" s="31"/>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row>
    <row r="113" spans="1:89" s="6" customFormat="1" x14ac:dyDescent="0.15">
      <c r="A113" s="23"/>
      <c r="B113" s="47" t="s">
        <v>5939</v>
      </c>
      <c r="C113" s="47" t="s">
        <v>6357</v>
      </c>
      <c r="D113" s="71">
        <v>25000</v>
      </c>
      <c r="E113" s="2">
        <v>1977</v>
      </c>
      <c r="F113" s="17">
        <v>2282</v>
      </c>
      <c r="G113" s="20">
        <v>4293</v>
      </c>
      <c r="H113" s="18">
        <v>900</v>
      </c>
      <c r="I113" s="20">
        <v>500</v>
      </c>
      <c r="J113" s="101"/>
      <c r="K113" s="18">
        <v>42</v>
      </c>
      <c r="L113" s="37">
        <v>2500</v>
      </c>
      <c r="M113" s="101"/>
      <c r="N113" s="19">
        <v>2400</v>
      </c>
      <c r="O113" s="101">
        <v>900</v>
      </c>
      <c r="P113" s="19">
        <v>17400</v>
      </c>
      <c r="Q113" s="17">
        <v>75114.5</v>
      </c>
      <c r="R113" s="101">
        <v>12000</v>
      </c>
      <c r="S113" s="36">
        <v>24974.554</v>
      </c>
      <c r="T113" s="17">
        <v>200</v>
      </c>
      <c r="U113" s="101"/>
      <c r="V113" s="101">
        <v>3000</v>
      </c>
      <c r="W113" s="36">
        <v>30473.989600000001</v>
      </c>
      <c r="X113" s="101"/>
      <c r="Y113" s="101"/>
      <c r="Z113" s="101">
        <v>20700</v>
      </c>
      <c r="AA113" s="101">
        <v>55500</v>
      </c>
      <c r="AB113" s="101"/>
      <c r="AC113" s="101"/>
      <c r="AD113" s="101">
        <v>34200</v>
      </c>
      <c r="AE113" s="101">
        <v>6000</v>
      </c>
      <c r="AF113" s="101">
        <v>119100</v>
      </c>
      <c r="AG113" s="101">
        <v>10310</v>
      </c>
      <c r="AH113" s="101">
        <v>5790</v>
      </c>
      <c r="AI113" s="36"/>
      <c r="AJ113" s="36">
        <v>32923.86</v>
      </c>
      <c r="AK113" s="101"/>
      <c r="AL113" s="101"/>
      <c r="AM113" s="101">
        <v>5986</v>
      </c>
      <c r="AN113" s="101">
        <v>500</v>
      </c>
      <c r="AO113" s="101">
        <v>2500</v>
      </c>
      <c r="AP113" s="102"/>
      <c r="AQ113" s="101">
        <v>32000</v>
      </c>
      <c r="AR113" s="101"/>
      <c r="AS113" s="101"/>
      <c r="AT113" s="23"/>
      <c r="AU113" s="24">
        <f t="shared" si="0"/>
        <v>27</v>
      </c>
      <c r="AV113" s="19"/>
      <c r="AW113" s="23"/>
      <c r="AX113" s="39"/>
      <c r="AY113" s="23"/>
      <c r="AZ113" s="23"/>
      <c r="BA113" s="23"/>
      <c r="BB113" s="23"/>
      <c r="BC113" s="23"/>
      <c r="BD113" s="39"/>
      <c r="BE113" s="23"/>
      <c r="BF113" s="23"/>
      <c r="BG113" s="23"/>
      <c r="BH113" s="23"/>
      <c r="BI113" s="31"/>
      <c r="BJ113" s="23"/>
      <c r="BK113" s="31"/>
      <c r="BL113" s="31"/>
      <c r="BM113" s="23"/>
      <c r="BN113" s="23"/>
      <c r="BO113" s="31"/>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row>
    <row r="114" spans="1:89" s="101" customFormat="1" x14ac:dyDescent="0.15">
      <c r="A114" s="23"/>
      <c r="B114" s="47" t="s">
        <v>5939</v>
      </c>
      <c r="C114" s="47" t="s">
        <v>6879</v>
      </c>
      <c r="D114" s="71">
        <v>25000</v>
      </c>
      <c r="E114" s="2">
        <v>1986</v>
      </c>
      <c r="F114" s="17">
        <v>2335</v>
      </c>
      <c r="G114" s="20">
        <v>5161</v>
      </c>
      <c r="H114" s="18">
        <v>900</v>
      </c>
      <c r="I114" s="20">
        <v>564</v>
      </c>
      <c r="K114" s="18">
        <v>46</v>
      </c>
      <c r="L114" s="37">
        <v>467</v>
      </c>
      <c r="N114" s="19">
        <v>2400</v>
      </c>
      <c r="O114" s="101">
        <v>620</v>
      </c>
      <c r="P114" s="36">
        <v>13800</v>
      </c>
      <c r="Q114" s="17">
        <v>43358.777340000001</v>
      </c>
      <c r="R114" s="101">
        <v>9500</v>
      </c>
      <c r="S114" s="36">
        <v>23320</v>
      </c>
      <c r="T114" s="17">
        <v>200</v>
      </c>
      <c r="V114" s="101">
        <v>1560</v>
      </c>
      <c r="W114" s="36">
        <v>27970.696000000004</v>
      </c>
      <c r="Z114" s="17">
        <v>22200</v>
      </c>
      <c r="AA114" s="17">
        <v>71840</v>
      </c>
      <c r="AC114" s="17"/>
      <c r="AD114" s="17">
        <v>13420</v>
      </c>
      <c r="AE114" s="101">
        <v>21976</v>
      </c>
      <c r="AF114" s="17">
        <v>112250</v>
      </c>
      <c r="AG114" s="17">
        <v>22780</v>
      </c>
      <c r="AH114" s="101">
        <v>5790</v>
      </c>
      <c r="AI114" s="36"/>
      <c r="AJ114" s="36">
        <v>13293.793599999999</v>
      </c>
      <c r="AM114" s="101">
        <v>5986</v>
      </c>
      <c r="AN114" s="101">
        <v>500</v>
      </c>
      <c r="AO114" s="101">
        <v>2500</v>
      </c>
      <c r="AP114" s="102"/>
      <c r="AQ114" s="101">
        <v>32000</v>
      </c>
      <c r="AT114" s="23"/>
      <c r="AU114" s="24">
        <f t="shared" si="0"/>
        <v>27</v>
      </c>
      <c r="AV114" s="19"/>
      <c r="AW114" s="23"/>
      <c r="AX114" s="39"/>
      <c r="AY114" s="23"/>
      <c r="AZ114" s="23"/>
      <c r="BA114" s="23"/>
      <c r="BB114" s="23"/>
      <c r="BC114" s="23"/>
      <c r="BD114" s="39"/>
      <c r="BE114" s="23"/>
      <c r="BF114" s="23"/>
      <c r="BG114" s="23"/>
      <c r="BH114" s="31"/>
      <c r="BI114" s="31"/>
      <c r="BJ114" s="23"/>
      <c r="BK114" s="31"/>
      <c r="BL114" s="31"/>
      <c r="BM114" s="23"/>
      <c r="BN114" s="23"/>
      <c r="BO114" s="31"/>
      <c r="BP114" s="23"/>
      <c r="BQ114" s="23"/>
      <c r="BR114" s="31"/>
      <c r="BS114" s="31"/>
      <c r="BT114" s="23"/>
      <c r="BU114" s="31"/>
      <c r="BV114" s="31"/>
      <c r="BW114" s="23"/>
      <c r="BX114" s="31"/>
      <c r="BY114" s="23"/>
      <c r="BZ114" s="23"/>
      <c r="CA114" s="23"/>
      <c r="CB114" s="23"/>
      <c r="CC114" s="23"/>
      <c r="CD114" s="23"/>
      <c r="CE114" s="23"/>
      <c r="CF114" s="23"/>
      <c r="CG114" s="23"/>
      <c r="CH114" s="23"/>
      <c r="CI114" s="23"/>
      <c r="CJ114" s="23"/>
      <c r="CK114" s="23"/>
    </row>
    <row r="115" spans="1:89" s="101" customFormat="1" x14ac:dyDescent="0.15">
      <c r="A115" s="23"/>
      <c r="B115" s="47" t="s">
        <v>5939</v>
      </c>
      <c r="C115" s="47" t="s">
        <v>6127</v>
      </c>
      <c r="D115" s="71">
        <v>25000</v>
      </c>
      <c r="E115" s="2">
        <v>1993</v>
      </c>
      <c r="F115" s="17">
        <v>2800</v>
      </c>
      <c r="G115" s="20">
        <v>8950</v>
      </c>
      <c r="H115" s="18">
        <v>900</v>
      </c>
      <c r="I115" s="20">
        <v>210</v>
      </c>
      <c r="K115" s="18">
        <v>60</v>
      </c>
      <c r="L115" s="36">
        <v>1170</v>
      </c>
      <c r="N115" s="19">
        <v>2400</v>
      </c>
      <c r="O115" s="17">
        <v>370</v>
      </c>
      <c r="P115" s="36">
        <v>9100</v>
      </c>
      <c r="Q115" s="17">
        <v>36641.222659999999</v>
      </c>
      <c r="R115" s="101">
        <v>5265</v>
      </c>
      <c r="S115" s="36">
        <v>22855.932000000001</v>
      </c>
      <c r="T115" s="17">
        <v>200</v>
      </c>
      <c r="V115" s="101">
        <v>1635</v>
      </c>
      <c r="W115" s="36">
        <v>29511.092400000001</v>
      </c>
      <c r="Z115" s="101">
        <v>13771</v>
      </c>
      <c r="AA115" s="101">
        <v>95184</v>
      </c>
      <c r="AD115" s="101">
        <v>5872</v>
      </c>
      <c r="AE115" s="101">
        <v>26019</v>
      </c>
      <c r="AF115" s="101">
        <v>74560</v>
      </c>
      <c r="AG115" s="101">
        <v>28320</v>
      </c>
      <c r="AH115" s="101">
        <v>5790</v>
      </c>
      <c r="AI115" s="36"/>
      <c r="AJ115" s="36">
        <v>21510.712</v>
      </c>
      <c r="AM115" s="101">
        <v>5986</v>
      </c>
      <c r="AN115" s="101">
        <v>500</v>
      </c>
      <c r="AO115" s="101">
        <v>2500</v>
      </c>
      <c r="AP115" s="102"/>
      <c r="AQ115" s="101">
        <v>32000</v>
      </c>
      <c r="AT115" s="23"/>
      <c r="AU115" s="24">
        <f t="shared" si="0"/>
        <v>27</v>
      </c>
      <c r="AV115" s="19"/>
      <c r="AW115" s="23"/>
      <c r="AX115" s="39"/>
      <c r="AY115" s="23"/>
      <c r="AZ115" s="23"/>
      <c r="BA115" s="23"/>
      <c r="BB115" s="23"/>
      <c r="BC115" s="23"/>
      <c r="BD115" s="39"/>
      <c r="BE115" s="23"/>
      <c r="BF115" s="23"/>
      <c r="BG115" s="23"/>
      <c r="BH115" s="31"/>
      <c r="BI115" s="31"/>
      <c r="BJ115" s="31"/>
      <c r="BK115" s="31"/>
      <c r="BL115" s="31"/>
      <c r="BM115" s="23"/>
      <c r="BN115" s="23"/>
      <c r="BO115" s="31"/>
      <c r="BP115" s="23"/>
      <c r="BQ115" s="23"/>
      <c r="BR115" s="23"/>
      <c r="BS115" s="23"/>
      <c r="BT115" s="23"/>
      <c r="BU115" s="23"/>
      <c r="BV115" s="23"/>
      <c r="BW115" s="23"/>
      <c r="BX115" s="23"/>
      <c r="BY115" s="23"/>
      <c r="BZ115" s="23"/>
      <c r="CA115" s="31"/>
      <c r="CB115" s="31"/>
      <c r="CC115" s="23"/>
      <c r="CD115" s="23"/>
      <c r="CE115" s="23"/>
      <c r="CF115" s="23"/>
      <c r="CG115" s="23"/>
      <c r="CH115" s="23"/>
      <c r="CI115" s="23"/>
      <c r="CJ115" s="23"/>
      <c r="CK115" s="23"/>
    </row>
    <row r="116" spans="1:89" s="101" customFormat="1" x14ac:dyDescent="0.15">
      <c r="A116" s="23"/>
      <c r="B116" s="47" t="s">
        <v>5939</v>
      </c>
      <c r="C116" s="47" t="s">
        <v>6452</v>
      </c>
      <c r="D116" s="71">
        <v>25000</v>
      </c>
      <c r="E116" s="2">
        <v>2003</v>
      </c>
      <c r="F116" s="17">
        <v>3000</v>
      </c>
      <c r="G116" s="20">
        <v>8200</v>
      </c>
      <c r="H116" s="18">
        <v>1000</v>
      </c>
      <c r="I116" s="20">
        <v>300</v>
      </c>
      <c r="K116" s="5">
        <v>0</v>
      </c>
      <c r="L116" s="37">
        <v>2360</v>
      </c>
      <c r="N116" s="19">
        <v>2400</v>
      </c>
      <c r="O116" s="101">
        <v>13</v>
      </c>
      <c r="P116" s="19">
        <v>10460</v>
      </c>
      <c r="Q116" s="17">
        <v>30276</v>
      </c>
      <c r="R116" s="101">
        <v>7886.5</v>
      </c>
      <c r="S116" s="36">
        <v>21432.828999999998</v>
      </c>
      <c r="T116" s="17">
        <v>200</v>
      </c>
      <c r="V116" s="101">
        <v>1186</v>
      </c>
      <c r="W116" s="36">
        <v>28844.133650000003</v>
      </c>
      <c r="Z116" s="101">
        <v>16043</v>
      </c>
      <c r="AA116" s="101">
        <v>38990</v>
      </c>
      <c r="AD116" s="101">
        <v>3737</v>
      </c>
      <c r="AE116" s="101">
        <v>54628</v>
      </c>
      <c r="AF116" s="101">
        <v>90692</v>
      </c>
      <c r="AG116" s="101">
        <v>170</v>
      </c>
      <c r="AH116" s="101">
        <v>5790</v>
      </c>
      <c r="AI116" s="36"/>
      <c r="AJ116" s="36">
        <v>18764.202000000001</v>
      </c>
      <c r="AM116" s="101">
        <v>5986</v>
      </c>
      <c r="AN116" s="101">
        <v>500</v>
      </c>
      <c r="AO116" s="101">
        <v>2500</v>
      </c>
      <c r="AP116" s="102"/>
      <c r="AQ116" s="101">
        <v>32000</v>
      </c>
      <c r="AT116" s="23"/>
      <c r="AU116" s="24">
        <f t="shared" si="0"/>
        <v>27</v>
      </c>
      <c r="AV116" s="19"/>
      <c r="AW116" s="23"/>
      <c r="AX116" s="39"/>
      <c r="AY116" s="23"/>
      <c r="AZ116" s="23"/>
      <c r="BA116" s="23"/>
      <c r="BB116" s="23"/>
      <c r="BC116" s="23"/>
      <c r="BD116" s="39"/>
      <c r="BE116" s="23"/>
      <c r="BF116" s="23"/>
      <c r="BG116" s="23"/>
      <c r="BH116" s="23"/>
      <c r="BI116" s="31"/>
      <c r="BJ116" s="23"/>
      <c r="BK116" s="23"/>
      <c r="BL116" s="31"/>
      <c r="BM116" s="23"/>
      <c r="BN116" s="23"/>
      <c r="BO116" s="31"/>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row>
    <row r="117" spans="1:89" x14ac:dyDescent="0.15">
      <c r="A117" s="1"/>
      <c r="B117" s="47" t="s">
        <v>6114</v>
      </c>
      <c r="C117" s="47" t="s">
        <v>5726</v>
      </c>
      <c r="D117" s="71">
        <v>1683</v>
      </c>
      <c r="E117" s="71">
        <v>1962</v>
      </c>
      <c r="F117" s="101">
        <v>60</v>
      </c>
      <c r="G117" s="3">
        <v>200</v>
      </c>
      <c r="H117" s="18">
        <v>40</v>
      </c>
      <c r="I117" s="3">
        <v>8</v>
      </c>
      <c r="J117" s="3">
        <v>20</v>
      </c>
      <c r="K117" s="18">
        <v>20</v>
      </c>
      <c r="L117" s="101">
        <v>420</v>
      </c>
      <c r="M117" s="101"/>
      <c r="N117" s="101"/>
      <c r="O117" s="101">
        <v>70</v>
      </c>
      <c r="P117" s="101">
        <v>200</v>
      </c>
      <c r="Q117" s="101">
        <v>1400</v>
      </c>
      <c r="R117" s="101">
        <v>350</v>
      </c>
      <c r="S117" s="101">
        <v>2500</v>
      </c>
      <c r="T117" s="101">
        <v>10</v>
      </c>
      <c r="U117" s="101"/>
      <c r="V117" s="101">
        <v>200</v>
      </c>
      <c r="W117" s="101">
        <v>1200</v>
      </c>
      <c r="X117" s="101">
        <v>150</v>
      </c>
      <c r="Y117" s="101">
        <v>350</v>
      </c>
      <c r="Z117" s="101">
        <v>400</v>
      </c>
      <c r="AA117" s="101"/>
      <c r="AB117" s="101"/>
      <c r="AC117" s="101">
        <v>20</v>
      </c>
      <c r="AD117" s="101">
        <v>400</v>
      </c>
      <c r="AE117" s="101">
        <v>300</v>
      </c>
      <c r="AF117" s="101">
        <v>1200</v>
      </c>
      <c r="AG117" s="101">
        <v>70</v>
      </c>
      <c r="AH117" s="101">
        <v>30</v>
      </c>
      <c r="AI117" s="101"/>
      <c r="AJ117" s="101"/>
      <c r="AK117" s="101"/>
      <c r="AL117" s="101"/>
      <c r="AM117" s="101"/>
      <c r="AN117" s="101">
        <v>80</v>
      </c>
      <c r="AO117" s="101">
        <v>200</v>
      </c>
      <c r="AP117" s="101"/>
      <c r="AQ117" s="101">
        <v>900</v>
      </c>
      <c r="AR117" s="101">
        <v>10</v>
      </c>
      <c r="AS117" s="101">
        <v>40</v>
      </c>
      <c r="AT117" s="23" t="s">
        <v>55</v>
      </c>
      <c r="AU117" s="24">
        <f t="shared" si="0"/>
        <v>28</v>
      </c>
      <c r="AV117" s="19"/>
      <c r="AW117" s="23"/>
      <c r="AX117" s="31"/>
      <c r="AY117" s="31"/>
      <c r="AZ117" s="31"/>
      <c r="BA117" s="31"/>
      <c r="BB117" s="31"/>
      <c r="BC117" s="31"/>
      <c r="BD117" s="31"/>
      <c r="BE117" s="23"/>
      <c r="BF117" s="23"/>
      <c r="BG117" s="31"/>
      <c r="BH117" s="31"/>
      <c r="BI117" s="31"/>
      <c r="BJ117" s="31"/>
      <c r="BK117" s="31"/>
      <c r="BL117" s="31"/>
      <c r="BM117" s="23"/>
      <c r="BN117" s="31"/>
      <c r="BO117" s="31"/>
      <c r="BP117" s="31"/>
      <c r="BQ117" s="31"/>
      <c r="BR117" s="31"/>
      <c r="BS117" s="23"/>
      <c r="BT117" s="23"/>
      <c r="BU117" s="31"/>
      <c r="BV117" s="31"/>
      <c r="BW117" s="31"/>
      <c r="BX117" s="31"/>
      <c r="BY117" s="23"/>
      <c r="BZ117" s="31"/>
      <c r="CA117" s="23"/>
      <c r="CB117" s="23"/>
      <c r="CC117" s="23"/>
      <c r="CD117" s="23"/>
      <c r="CE117" s="23"/>
      <c r="CF117" s="31"/>
      <c r="CG117" s="31"/>
      <c r="CH117" s="23"/>
      <c r="CI117" s="31"/>
      <c r="CJ117" s="23"/>
      <c r="CK117" s="23"/>
    </row>
    <row r="118" spans="1:89" x14ac:dyDescent="0.15">
      <c r="A118" s="1"/>
      <c r="B118" s="47" t="s">
        <v>8360</v>
      </c>
      <c r="C118" s="47" t="s">
        <v>10774</v>
      </c>
      <c r="D118" s="71">
        <v>1683</v>
      </c>
      <c r="E118" s="2">
        <v>1962</v>
      </c>
      <c r="F118" s="101">
        <v>15</v>
      </c>
      <c r="G118" s="3">
        <v>70</v>
      </c>
      <c r="H118" s="18">
        <v>20</v>
      </c>
      <c r="I118" s="3">
        <v>3</v>
      </c>
      <c r="J118" s="5">
        <v>20</v>
      </c>
      <c r="K118" s="18">
        <v>0</v>
      </c>
      <c r="L118" s="101">
        <v>20</v>
      </c>
      <c r="M118" s="101"/>
      <c r="N118" s="101"/>
      <c r="O118" s="101">
        <v>40</v>
      </c>
      <c r="P118" s="101">
        <v>200</v>
      </c>
      <c r="Q118" s="101">
        <v>50</v>
      </c>
      <c r="R118" s="101">
        <v>100</v>
      </c>
      <c r="S118" s="101">
        <v>0</v>
      </c>
      <c r="T118" s="101"/>
      <c r="U118" s="101"/>
      <c r="V118" s="101">
        <v>300</v>
      </c>
      <c r="W118" s="101">
        <v>0</v>
      </c>
      <c r="X118" s="101">
        <v>60</v>
      </c>
      <c r="Y118" s="101">
        <v>0</v>
      </c>
      <c r="Z118" s="101">
        <v>100</v>
      </c>
      <c r="AA118" s="101"/>
      <c r="AB118" s="101"/>
      <c r="AC118" s="101"/>
      <c r="AD118" s="101">
        <v>100</v>
      </c>
      <c r="AE118" s="101">
        <v>40</v>
      </c>
      <c r="AF118" s="101">
        <v>3100</v>
      </c>
      <c r="AG118" s="101">
        <v>150</v>
      </c>
      <c r="AH118" s="101">
        <v>20</v>
      </c>
      <c r="AI118" s="101"/>
      <c r="AJ118" s="101"/>
      <c r="AK118" s="101"/>
      <c r="AL118" s="101"/>
      <c r="AM118" s="101"/>
      <c r="AN118" s="101">
        <v>40</v>
      </c>
      <c r="AO118" s="101">
        <v>60</v>
      </c>
      <c r="AP118" s="101"/>
      <c r="AQ118" s="101">
        <v>200</v>
      </c>
      <c r="AR118" s="101"/>
      <c r="AS118" s="101"/>
      <c r="AT118" s="23"/>
      <c r="AU118" s="24">
        <f t="shared" si="0"/>
        <v>25</v>
      </c>
      <c r="AV118" s="19"/>
      <c r="AW118" s="23"/>
      <c r="AX118" s="31"/>
      <c r="AY118" s="31"/>
      <c r="AZ118" s="31"/>
      <c r="BA118" s="31"/>
      <c r="BB118" s="31"/>
      <c r="BC118" s="31"/>
      <c r="BD118" s="31"/>
      <c r="BE118" s="23"/>
      <c r="BF118" s="23"/>
      <c r="BG118" s="31"/>
      <c r="BH118" s="31"/>
      <c r="BI118" s="31"/>
      <c r="BJ118" s="31"/>
      <c r="BK118" s="31"/>
      <c r="BL118" s="23"/>
      <c r="BM118" s="23"/>
      <c r="BN118" s="31"/>
      <c r="BO118" s="31"/>
      <c r="BP118" s="31"/>
      <c r="BQ118" s="31"/>
      <c r="BR118" s="31"/>
      <c r="BS118" s="23"/>
      <c r="BT118" s="23"/>
      <c r="BU118" s="23"/>
      <c r="BV118" s="31"/>
      <c r="BW118" s="31"/>
      <c r="BX118" s="31"/>
      <c r="BY118" s="23"/>
      <c r="BZ118" s="31"/>
      <c r="CA118" s="23"/>
      <c r="CB118" s="23"/>
      <c r="CC118" s="23"/>
      <c r="CD118" s="23"/>
      <c r="CE118" s="23"/>
      <c r="CF118" s="31"/>
      <c r="CG118" s="31"/>
      <c r="CH118" s="23"/>
      <c r="CI118" s="31"/>
      <c r="CJ118" s="23"/>
      <c r="CK118" s="23"/>
    </row>
    <row r="119" spans="1:89" s="101" customFormat="1" x14ac:dyDescent="0.15">
      <c r="A119" s="1" t="s">
        <v>3316</v>
      </c>
      <c r="B119" s="47" t="s">
        <v>6114</v>
      </c>
      <c r="C119" s="47" t="s">
        <v>7899</v>
      </c>
      <c r="D119" s="71">
        <v>2850</v>
      </c>
      <c r="E119" s="71">
        <v>2000</v>
      </c>
      <c r="F119" s="101">
        <v>342</v>
      </c>
      <c r="G119" s="3">
        <v>1000</v>
      </c>
      <c r="H119" s="18">
        <v>105</v>
      </c>
      <c r="I119" s="3">
        <v>24</v>
      </c>
      <c r="J119" s="3"/>
      <c r="K119" s="18"/>
      <c r="L119" s="101">
        <v>2077</v>
      </c>
      <c r="P119" s="101">
        <v>188</v>
      </c>
      <c r="Q119" s="101">
        <v>14909</v>
      </c>
      <c r="R119" s="101">
        <v>532</v>
      </c>
      <c r="S119" s="101">
        <v>9477</v>
      </c>
      <c r="V119" s="101">
        <v>58</v>
      </c>
      <c r="W119" s="101">
        <v>2393</v>
      </c>
      <c r="X119" s="101">
        <v>320</v>
      </c>
      <c r="Y119" s="101">
        <v>94</v>
      </c>
      <c r="Z119" s="101">
        <v>848</v>
      </c>
      <c r="AD119" s="101">
        <v>185</v>
      </c>
      <c r="AE119" s="101">
        <v>452</v>
      </c>
      <c r="AF119" s="101">
        <v>904</v>
      </c>
      <c r="AG119" s="101">
        <v>58</v>
      </c>
      <c r="AH119" s="101">
        <v>92</v>
      </c>
      <c r="AJ119" s="101">
        <v>1868</v>
      </c>
      <c r="AT119" s="23"/>
      <c r="AU119" s="24">
        <f t="shared" si="0"/>
        <v>20</v>
      </c>
      <c r="AV119" s="19"/>
      <c r="AW119" s="23"/>
      <c r="AX119" s="31"/>
      <c r="AY119" s="23"/>
      <c r="AZ119" s="31"/>
      <c r="BA119" s="31"/>
      <c r="BB119" s="31"/>
      <c r="BC119" s="23"/>
      <c r="BD119" s="23"/>
      <c r="BE119" s="23"/>
      <c r="BF119" s="23"/>
      <c r="BG119" s="23"/>
      <c r="BH119" s="31"/>
      <c r="BI119" s="31"/>
      <c r="BJ119" s="23"/>
      <c r="BK119" s="31"/>
      <c r="BL119" s="23"/>
      <c r="BM119" s="23"/>
      <c r="BN119" s="23"/>
      <c r="BO119" s="31"/>
      <c r="BP119" s="23"/>
      <c r="BQ119" s="31"/>
      <c r="BR119" s="31"/>
      <c r="BS119" s="23"/>
      <c r="BT119" s="23"/>
      <c r="BU119" s="23"/>
      <c r="BV119" s="23"/>
      <c r="BW119" s="31"/>
      <c r="BX119" s="31"/>
      <c r="BY119" s="23"/>
      <c r="BZ119" s="23"/>
      <c r="CA119" s="23"/>
      <c r="CB119" s="23"/>
      <c r="CC119" s="23"/>
      <c r="CD119" s="23"/>
      <c r="CE119" s="23"/>
      <c r="CF119" s="23"/>
      <c r="CG119" s="23"/>
      <c r="CH119" s="23"/>
      <c r="CI119" s="23"/>
      <c r="CJ119" s="23"/>
      <c r="CK119" s="23"/>
    </row>
    <row r="120" spans="1:89" s="101" customFormat="1" x14ac:dyDescent="0.15">
      <c r="A120" s="1"/>
      <c r="B120" s="47"/>
      <c r="C120" s="47"/>
      <c r="D120" s="71"/>
      <c r="E120" s="71"/>
      <c r="G120" s="3"/>
      <c r="H120" s="18"/>
      <c r="I120" s="3"/>
      <c r="J120" s="3"/>
      <c r="K120" s="18"/>
      <c r="AT120" s="23"/>
      <c r="AU120" s="11"/>
      <c r="AV120" s="168"/>
      <c r="AW120" s="23"/>
      <c r="AX120" s="31"/>
      <c r="AY120" s="23"/>
      <c r="AZ120" s="31"/>
      <c r="BA120" s="31"/>
      <c r="BB120" s="31"/>
      <c r="BC120" s="23"/>
      <c r="BD120" s="23"/>
      <c r="BE120" s="23"/>
      <c r="BF120" s="23"/>
      <c r="BG120" s="23"/>
      <c r="BH120" s="31"/>
      <c r="BI120" s="31"/>
      <c r="BJ120" s="23"/>
      <c r="BK120" s="31"/>
      <c r="BL120" s="23"/>
      <c r="BM120" s="23"/>
      <c r="BN120" s="23"/>
      <c r="BO120" s="31"/>
      <c r="BP120" s="23"/>
      <c r="BQ120" s="31"/>
      <c r="BR120" s="31"/>
      <c r="BS120" s="23"/>
      <c r="BT120" s="23"/>
      <c r="BU120" s="23"/>
      <c r="BV120" s="23"/>
      <c r="BW120" s="31"/>
      <c r="BX120" s="31"/>
      <c r="BY120" s="23"/>
      <c r="BZ120" s="23"/>
      <c r="CA120" s="23"/>
      <c r="CB120" s="23"/>
      <c r="CC120" s="23"/>
      <c r="CD120" s="23"/>
      <c r="CE120" s="23"/>
      <c r="CF120" s="23"/>
      <c r="CG120" s="23"/>
      <c r="CH120" s="23"/>
      <c r="CI120" s="23"/>
      <c r="CJ120" s="23"/>
      <c r="CK120" s="23"/>
    </row>
    <row r="121" spans="1:89" s="228" customFormat="1" x14ac:dyDescent="0.15">
      <c r="B121" s="268"/>
      <c r="C121" s="268"/>
      <c r="E121" s="268"/>
      <c r="F121" s="108"/>
      <c r="AU121" s="271"/>
    </row>
    <row r="122" spans="1:89" x14ac:dyDescent="0.15">
      <c r="B122" s="49"/>
      <c r="C122" s="49"/>
      <c r="E122" s="49"/>
      <c r="F122" s="101"/>
      <c r="AU122" s="45"/>
    </row>
    <row r="123" spans="1:89" ht="14" x14ac:dyDescent="0.15">
      <c r="A123" s="161" t="s">
        <v>7880</v>
      </c>
      <c r="B123" s="49"/>
      <c r="C123" s="49" t="s">
        <v>3659</v>
      </c>
      <c r="E123" s="49"/>
      <c r="F123" s="101"/>
      <c r="AU123" s="45"/>
    </row>
    <row r="124" spans="1:89" s="10" customFormat="1" ht="15" x14ac:dyDescent="0.15">
      <c r="A124" s="60" t="s">
        <v>7882</v>
      </c>
      <c r="B124" s="59" t="s">
        <v>8019</v>
      </c>
      <c r="C124" s="74" t="s">
        <v>10725</v>
      </c>
      <c r="D124" s="11" t="s">
        <v>10726</v>
      </c>
      <c r="E124" s="8" t="s">
        <v>6243</v>
      </c>
      <c r="F124" s="126" t="s">
        <v>6244</v>
      </c>
      <c r="G124" s="126" t="s">
        <v>6086</v>
      </c>
      <c r="H124" s="126" t="s">
        <v>6453</v>
      </c>
      <c r="I124" s="126" t="s">
        <v>6454</v>
      </c>
      <c r="J124" s="126" t="s">
        <v>6090</v>
      </c>
      <c r="K124" s="126" t="s">
        <v>6335</v>
      </c>
      <c r="L124" s="126" t="s">
        <v>6336</v>
      </c>
      <c r="M124" s="126" t="s">
        <v>6266</v>
      </c>
      <c r="N124" s="126" t="s">
        <v>6333</v>
      </c>
      <c r="O124" s="126" t="s">
        <v>6280</v>
      </c>
      <c r="P124" s="126" t="s">
        <v>6566</v>
      </c>
      <c r="Q124" s="126" t="s">
        <v>6567</v>
      </c>
      <c r="R124" s="126" t="s">
        <v>6637</v>
      </c>
      <c r="S124" s="126" t="s">
        <v>6739</v>
      </c>
      <c r="T124" s="126" t="s">
        <v>6740</v>
      </c>
      <c r="U124" s="126" t="s">
        <v>6677</v>
      </c>
      <c r="V124" s="126" t="s">
        <v>6191</v>
      </c>
      <c r="W124" s="126" t="s">
        <v>6192</v>
      </c>
      <c r="X124" s="126" t="s">
        <v>6138</v>
      </c>
      <c r="Y124" s="126" t="s">
        <v>6151</v>
      </c>
      <c r="Z124" s="126" t="s">
        <v>6113</v>
      </c>
      <c r="AA124" s="126" t="s">
        <v>5860</v>
      </c>
      <c r="AB124" s="126" t="s">
        <v>5861</v>
      </c>
      <c r="AC124" s="126" t="s">
        <v>6435</v>
      </c>
      <c r="AD124" s="126" t="s">
        <v>6080</v>
      </c>
      <c r="AE124" s="126" t="s">
        <v>5996</v>
      </c>
      <c r="AF124" s="126" t="s">
        <v>6330</v>
      </c>
      <c r="AG124" s="126" t="s">
        <v>6331</v>
      </c>
      <c r="AH124" s="126" t="s">
        <v>6332</v>
      </c>
      <c r="AI124" s="126" t="s">
        <v>6049</v>
      </c>
      <c r="AJ124" s="126" t="s">
        <v>6461</v>
      </c>
      <c r="AK124" s="126" t="s">
        <v>6071</v>
      </c>
      <c r="AL124" s="126" t="s">
        <v>6641</v>
      </c>
      <c r="AM124" s="126" t="s">
        <v>6727</v>
      </c>
      <c r="AN124" s="126" t="s">
        <v>6182</v>
      </c>
      <c r="AO124" s="126" t="s">
        <v>6210</v>
      </c>
      <c r="AP124" s="126" t="s">
        <v>6459</v>
      </c>
      <c r="AQ124" s="9" t="s">
        <v>6228</v>
      </c>
      <c r="AR124" s="9" t="s">
        <v>6419</v>
      </c>
      <c r="AS124" s="9"/>
      <c r="AU124" s="35"/>
      <c r="AV124" s="9"/>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row>
    <row r="125" spans="1:89" s="6" customFormat="1" x14ac:dyDescent="0.15">
      <c r="C125" s="47"/>
      <c r="D125" s="69" t="s">
        <v>5919</v>
      </c>
      <c r="E125" s="2"/>
      <c r="F125" s="74">
        <v>126</v>
      </c>
      <c r="G125" s="74">
        <v>50</v>
      </c>
      <c r="H125" s="74">
        <v>37</v>
      </c>
      <c r="I125" s="74">
        <v>43</v>
      </c>
      <c r="J125" s="74">
        <v>41</v>
      </c>
      <c r="K125" s="74">
        <v>20</v>
      </c>
      <c r="L125" s="74">
        <v>2800</v>
      </c>
      <c r="M125" s="74">
        <v>1600</v>
      </c>
      <c r="N125" s="74">
        <v>1350</v>
      </c>
      <c r="O125" s="74">
        <v>1000</v>
      </c>
      <c r="P125" s="74">
        <v>750</v>
      </c>
      <c r="Q125" s="74">
        <v>520</v>
      </c>
      <c r="R125" s="74">
        <v>380</v>
      </c>
      <c r="S125" s="74">
        <v>220</v>
      </c>
      <c r="T125" s="74">
        <v>260</v>
      </c>
      <c r="U125" s="74">
        <v>220</v>
      </c>
      <c r="V125" s="74">
        <v>180</v>
      </c>
      <c r="W125" s="74">
        <v>163</v>
      </c>
      <c r="X125" s="74">
        <v>170</v>
      </c>
      <c r="Y125" s="74">
        <v>162</v>
      </c>
      <c r="Z125" s="74">
        <v>125</v>
      </c>
      <c r="AA125" s="74">
        <v>108</v>
      </c>
      <c r="AB125" s="74">
        <v>58</v>
      </c>
      <c r="AC125" s="74">
        <v>70</v>
      </c>
      <c r="AD125" s="74">
        <v>55</v>
      </c>
      <c r="AE125" s="74">
        <v>45</v>
      </c>
      <c r="AF125" s="74">
        <v>44</v>
      </c>
      <c r="AG125" s="74">
        <v>40</v>
      </c>
      <c r="AH125" s="74">
        <v>35</v>
      </c>
      <c r="AI125" s="74">
        <v>32</v>
      </c>
      <c r="AJ125" s="74">
        <v>18</v>
      </c>
      <c r="AK125" s="74">
        <v>13</v>
      </c>
      <c r="AL125" s="74">
        <v>15</v>
      </c>
      <c r="AM125" s="74">
        <v>13</v>
      </c>
      <c r="AN125" s="74">
        <v>13</v>
      </c>
      <c r="AO125" s="74">
        <v>11</v>
      </c>
      <c r="AP125" s="74">
        <v>9.1999999999999993</v>
      </c>
      <c r="AQ125" s="74">
        <v>5.0999999999999996</v>
      </c>
      <c r="AR125" s="4"/>
      <c r="AS125" s="7"/>
      <c r="AU125" s="16"/>
      <c r="AV125" s="4"/>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row>
    <row r="126" spans="1:89" x14ac:dyDescent="0.15">
      <c r="B126" s="4"/>
      <c r="C126" s="49"/>
      <c r="E126" s="49"/>
      <c r="F126" s="101"/>
      <c r="AU126" s="102"/>
    </row>
    <row r="127" spans="1:89" x14ac:dyDescent="0.15">
      <c r="A127" s="16" t="s">
        <v>6155</v>
      </c>
      <c r="B127" s="32" t="s">
        <v>4868</v>
      </c>
      <c r="C127" s="32" t="s">
        <v>4863</v>
      </c>
      <c r="D127" s="71">
        <v>390</v>
      </c>
      <c r="E127" s="71">
        <v>2007</v>
      </c>
      <c r="F127" s="101">
        <f t="shared" ref="F127:F172" si="1">F74*F$71/$D74</f>
        <v>11.307692307692308</v>
      </c>
      <c r="G127" s="101">
        <f t="shared" ref="G127:AQ133" si="2">G74*G$71/$D74</f>
        <v>50</v>
      </c>
      <c r="H127" s="101">
        <f t="shared" si="2"/>
        <v>0</v>
      </c>
      <c r="I127" s="101">
        <f t="shared" si="2"/>
        <v>1.8743589743589744</v>
      </c>
      <c r="J127" s="101">
        <f t="shared" si="2"/>
        <v>0</v>
      </c>
      <c r="K127" s="101">
        <f t="shared" si="2"/>
        <v>0</v>
      </c>
      <c r="L127" s="101">
        <f t="shared" si="2"/>
        <v>6942.5641025641025</v>
      </c>
      <c r="M127" s="101">
        <f t="shared" si="2"/>
        <v>0</v>
      </c>
      <c r="N127" s="101">
        <f t="shared" si="2"/>
        <v>34.615384615384613</v>
      </c>
      <c r="O127" s="101">
        <f t="shared" si="2"/>
        <v>0</v>
      </c>
      <c r="P127" s="101">
        <f t="shared" si="2"/>
        <v>100</v>
      </c>
      <c r="Q127" s="101">
        <f t="shared" si="2"/>
        <v>746.66666666666663</v>
      </c>
      <c r="R127" s="101">
        <f t="shared" si="2"/>
        <v>133.68205128205128</v>
      </c>
      <c r="S127" s="101">
        <f t="shared" si="2"/>
        <v>2290.1999999999998</v>
      </c>
      <c r="T127" s="101">
        <f t="shared" si="2"/>
        <v>0</v>
      </c>
      <c r="U127" s="101">
        <f t="shared" si="2"/>
        <v>0</v>
      </c>
      <c r="V127" s="101">
        <f t="shared" si="2"/>
        <v>16.2</v>
      </c>
      <c r="W127" s="101">
        <f t="shared" si="2"/>
        <v>3471.9</v>
      </c>
      <c r="X127" s="101">
        <f t="shared" si="2"/>
        <v>95.897435897435898</v>
      </c>
      <c r="Y127" s="101">
        <f t="shared" si="2"/>
        <v>34.892307692307689</v>
      </c>
      <c r="Z127" s="101">
        <f t="shared" si="2"/>
        <v>32.692307692307693</v>
      </c>
      <c r="AA127" s="101">
        <f t="shared" si="2"/>
        <v>0</v>
      </c>
      <c r="AB127" s="101">
        <f t="shared" si="2"/>
        <v>0</v>
      </c>
      <c r="AC127" s="101">
        <f t="shared" si="2"/>
        <v>0</v>
      </c>
      <c r="AD127" s="101">
        <f t="shared" si="2"/>
        <v>6.05</v>
      </c>
      <c r="AE127" s="101">
        <f t="shared" si="2"/>
        <v>237</v>
      </c>
      <c r="AF127" s="101">
        <f t="shared" si="2"/>
        <v>9.68</v>
      </c>
      <c r="AG127" s="101">
        <f t="shared" si="2"/>
        <v>5.2307692307692308</v>
      </c>
      <c r="AH127" s="101">
        <f t="shared" si="2"/>
        <v>0</v>
      </c>
      <c r="AI127" s="101">
        <f t="shared" si="2"/>
        <v>0</v>
      </c>
      <c r="AJ127" s="101">
        <f t="shared" si="2"/>
        <v>18.276923076923076</v>
      </c>
      <c r="AK127" s="101">
        <f t="shared" si="2"/>
        <v>0</v>
      </c>
      <c r="AL127" s="101">
        <f t="shared" si="2"/>
        <v>2.3076923076923075</v>
      </c>
      <c r="AM127" s="101">
        <f t="shared" si="2"/>
        <v>0</v>
      </c>
      <c r="AN127" s="101">
        <f t="shared" si="2"/>
        <v>0</v>
      </c>
      <c r="AO127" s="101">
        <f t="shared" si="2"/>
        <v>0</v>
      </c>
      <c r="AP127" s="101">
        <f t="shared" si="2"/>
        <v>0</v>
      </c>
      <c r="AQ127" s="101">
        <f t="shared" si="2"/>
        <v>2.4584615384615383</v>
      </c>
      <c r="AR127" s="101">
        <f>AR74*AS74/$D74</f>
        <v>11.487179487179487</v>
      </c>
      <c r="AS127" s="23" t="s">
        <v>55</v>
      </c>
    </row>
    <row r="128" spans="1:89" x14ac:dyDescent="0.15">
      <c r="A128" s="1" t="s">
        <v>7962</v>
      </c>
      <c r="B128" s="32" t="s">
        <v>6170</v>
      </c>
      <c r="C128" s="32" t="s">
        <v>5054</v>
      </c>
      <c r="D128" s="71">
        <v>74000</v>
      </c>
      <c r="E128" s="71">
        <v>1926</v>
      </c>
      <c r="F128" s="101">
        <f t="shared" si="1"/>
        <v>0.35756756756756758</v>
      </c>
      <c r="G128" s="101">
        <f t="shared" ref="G128:U128" si="3">G75*G$71/$D75</f>
        <v>1.4864864864864864</v>
      </c>
      <c r="H128" s="101">
        <f t="shared" si="3"/>
        <v>0.5</v>
      </c>
      <c r="I128" s="101">
        <f t="shared" si="3"/>
        <v>0.56945945945945942</v>
      </c>
      <c r="J128" s="101">
        <f t="shared" si="3"/>
        <v>1.1635135135135135</v>
      </c>
      <c r="K128" s="101">
        <f t="shared" si="3"/>
        <v>0.59459459459459463</v>
      </c>
      <c r="L128" s="101">
        <f t="shared" si="3"/>
        <v>1.7027027027027026</v>
      </c>
      <c r="M128" s="101">
        <f t="shared" si="3"/>
        <v>0</v>
      </c>
      <c r="N128" s="101">
        <f t="shared" si="3"/>
        <v>3.6486486486486489E-2</v>
      </c>
      <c r="O128" s="101">
        <f t="shared" si="3"/>
        <v>2.7027027027027029E-2</v>
      </c>
      <c r="P128" s="101">
        <f t="shared" si="3"/>
        <v>1.0641891891891893</v>
      </c>
      <c r="Q128" s="101">
        <f t="shared" si="3"/>
        <v>3.5135135135135137E-2</v>
      </c>
      <c r="R128" s="101">
        <f t="shared" si="3"/>
        <v>5.6486486486486482</v>
      </c>
      <c r="S128" s="101">
        <f t="shared" si="3"/>
        <v>63.027027027027025</v>
      </c>
      <c r="T128" s="101">
        <f t="shared" si="3"/>
        <v>0.8783783783783784</v>
      </c>
      <c r="U128" s="101">
        <f t="shared" si="3"/>
        <v>0</v>
      </c>
      <c r="V128" s="101">
        <f t="shared" si="2"/>
        <v>0</v>
      </c>
      <c r="W128" s="101">
        <f t="shared" si="2"/>
        <v>38.547297297297298</v>
      </c>
      <c r="X128" s="101">
        <f t="shared" si="2"/>
        <v>16.885135135135137</v>
      </c>
      <c r="Y128" s="101">
        <f t="shared" si="2"/>
        <v>15.762162162162163</v>
      </c>
      <c r="Z128" s="101">
        <f t="shared" si="2"/>
        <v>3.5472972972972974</v>
      </c>
      <c r="AA128" s="101">
        <f t="shared" si="2"/>
        <v>0</v>
      </c>
      <c r="AB128" s="101">
        <f t="shared" si="2"/>
        <v>0</v>
      </c>
      <c r="AC128" s="101">
        <f t="shared" si="2"/>
        <v>0.1891891891891892</v>
      </c>
      <c r="AD128" s="101">
        <f t="shared" si="2"/>
        <v>0.40878378378378377</v>
      </c>
      <c r="AE128" s="101">
        <f t="shared" si="2"/>
        <v>0</v>
      </c>
      <c r="AF128" s="101">
        <f t="shared" si="2"/>
        <v>0.23783783783783785</v>
      </c>
      <c r="AG128" s="101">
        <f t="shared" si="2"/>
        <v>2.7027027027027029E-3</v>
      </c>
      <c r="AH128" s="101">
        <f t="shared" si="2"/>
        <v>0</v>
      </c>
      <c r="AI128" s="101">
        <f t="shared" si="2"/>
        <v>9.0810810810810807</v>
      </c>
      <c r="AJ128" s="101">
        <f t="shared" si="2"/>
        <v>0</v>
      </c>
      <c r="AK128" s="101">
        <f t="shared" si="2"/>
        <v>1.7567567567567568</v>
      </c>
      <c r="AL128" s="101">
        <f t="shared" si="2"/>
        <v>0</v>
      </c>
      <c r="AM128" s="101">
        <f t="shared" si="2"/>
        <v>1.3175675675675676E-2</v>
      </c>
      <c r="AN128" s="101">
        <f t="shared" si="2"/>
        <v>3.1621621621621625E-2</v>
      </c>
      <c r="AO128" s="101">
        <f t="shared" si="2"/>
        <v>2.3783783783783785</v>
      </c>
      <c r="AP128" s="101">
        <f t="shared" si="2"/>
        <v>0</v>
      </c>
      <c r="AQ128" s="101">
        <f t="shared" si="2"/>
        <v>1.1371621621621621E-2</v>
      </c>
      <c r="AR128" s="101">
        <f t="shared" ref="AR128:AR172" si="4">AR75*AS75/$D75</f>
        <v>0</v>
      </c>
      <c r="AS128" s="23"/>
    </row>
    <row r="129" spans="1:45" x14ac:dyDescent="0.15">
      <c r="A129" s="1" t="s">
        <v>7969</v>
      </c>
      <c r="B129" s="32" t="s">
        <v>6170</v>
      </c>
      <c r="C129" s="32" t="s">
        <v>5071</v>
      </c>
      <c r="D129" s="71">
        <v>16280</v>
      </c>
      <c r="E129" s="71">
        <v>1998</v>
      </c>
      <c r="F129" s="101">
        <f t="shared" si="1"/>
        <v>1.5479115479115479</v>
      </c>
      <c r="G129" s="101">
        <f t="shared" si="2"/>
        <v>2.5</v>
      </c>
      <c r="H129" s="101">
        <f t="shared" si="2"/>
        <v>0.47727272727272729</v>
      </c>
      <c r="I129" s="101">
        <f t="shared" si="2"/>
        <v>0.11885749385749386</v>
      </c>
      <c r="J129" s="101">
        <f t="shared" si="2"/>
        <v>0</v>
      </c>
      <c r="K129" s="101">
        <f t="shared" si="2"/>
        <v>0</v>
      </c>
      <c r="L129" s="101">
        <f t="shared" si="2"/>
        <v>379.4103194103194</v>
      </c>
      <c r="M129" s="101">
        <f t="shared" si="2"/>
        <v>0</v>
      </c>
      <c r="N129" s="101">
        <f t="shared" si="2"/>
        <v>0</v>
      </c>
      <c r="O129" s="101">
        <f t="shared" si="2"/>
        <v>11.609336609336609</v>
      </c>
      <c r="P129" s="101">
        <f t="shared" si="2"/>
        <v>20.684889434889435</v>
      </c>
      <c r="Q129" s="101">
        <f t="shared" si="2"/>
        <v>0</v>
      </c>
      <c r="R129" s="101">
        <f t="shared" si="2"/>
        <v>11.507371007371008</v>
      </c>
      <c r="S129" s="101">
        <f t="shared" si="2"/>
        <v>126.86486486486487</v>
      </c>
      <c r="T129" s="101">
        <f t="shared" si="2"/>
        <v>0.46314496314496312</v>
      </c>
      <c r="U129" s="101">
        <f t="shared" si="2"/>
        <v>0</v>
      </c>
      <c r="V129" s="101">
        <f t="shared" si="2"/>
        <v>0</v>
      </c>
      <c r="W129" s="101">
        <f t="shared" si="2"/>
        <v>34.822727272727271</v>
      </c>
      <c r="X129" s="101">
        <f t="shared" si="2"/>
        <v>7.3200245700245699</v>
      </c>
      <c r="Y129" s="101">
        <f t="shared" si="2"/>
        <v>36.111670761670759</v>
      </c>
      <c r="Z129" s="101">
        <f t="shared" si="2"/>
        <v>6.6031941031941033</v>
      </c>
      <c r="AA129" s="101">
        <f t="shared" si="2"/>
        <v>0</v>
      </c>
      <c r="AB129" s="101">
        <f t="shared" si="2"/>
        <v>0</v>
      </c>
      <c r="AC129" s="101">
        <f t="shared" si="2"/>
        <v>0</v>
      </c>
      <c r="AD129" s="101">
        <f t="shared" si="2"/>
        <v>0.23648648648648649</v>
      </c>
      <c r="AE129" s="101">
        <f t="shared" si="2"/>
        <v>0</v>
      </c>
      <c r="AF129" s="101">
        <f t="shared" si="2"/>
        <v>0.22162162162162163</v>
      </c>
      <c r="AG129" s="101">
        <f t="shared" si="2"/>
        <v>0</v>
      </c>
      <c r="AH129" s="101">
        <f t="shared" si="2"/>
        <v>0</v>
      </c>
      <c r="AI129" s="101">
        <f t="shared" si="2"/>
        <v>14.877641277641278</v>
      </c>
      <c r="AJ129" s="101">
        <f t="shared" si="2"/>
        <v>0</v>
      </c>
      <c r="AK129" s="101">
        <f t="shared" si="2"/>
        <v>0</v>
      </c>
      <c r="AL129" s="101">
        <f t="shared" si="2"/>
        <v>0</v>
      </c>
      <c r="AM129" s="101">
        <f t="shared" si="2"/>
        <v>0</v>
      </c>
      <c r="AN129" s="101">
        <f t="shared" si="2"/>
        <v>0</v>
      </c>
      <c r="AO129" s="101">
        <f t="shared" si="2"/>
        <v>6.824324324324324E-2</v>
      </c>
      <c r="AP129" s="101">
        <f t="shared" si="2"/>
        <v>0</v>
      </c>
      <c r="AQ129" s="101">
        <f t="shared" si="2"/>
        <v>0</v>
      </c>
      <c r="AR129" s="101">
        <f t="shared" si="4"/>
        <v>0</v>
      </c>
      <c r="AS129" s="23"/>
    </row>
    <row r="130" spans="1:45" x14ac:dyDescent="0.15">
      <c r="A130" s="102" t="s">
        <v>7972</v>
      </c>
      <c r="B130" s="32" t="s">
        <v>5072</v>
      </c>
      <c r="C130" s="32" t="s">
        <v>5073</v>
      </c>
      <c r="D130" s="71">
        <v>5053</v>
      </c>
      <c r="E130" s="71">
        <v>2009</v>
      </c>
      <c r="F130" s="101">
        <f t="shared" si="1"/>
        <v>3.2416386305165248</v>
      </c>
      <c r="G130" s="101">
        <f t="shared" si="2"/>
        <v>6.9265782703344545</v>
      </c>
      <c r="H130" s="101">
        <f t="shared" si="2"/>
        <v>0</v>
      </c>
      <c r="I130" s="101">
        <f t="shared" si="2"/>
        <v>0</v>
      </c>
      <c r="J130" s="101">
        <f t="shared" si="2"/>
        <v>0</v>
      </c>
      <c r="K130" s="101">
        <f t="shared" si="2"/>
        <v>0</v>
      </c>
      <c r="L130" s="101">
        <f t="shared" si="2"/>
        <v>5055.2938848208987</v>
      </c>
      <c r="M130" s="101">
        <f t="shared" si="2"/>
        <v>0</v>
      </c>
      <c r="N130" s="101">
        <f t="shared" si="2"/>
        <v>74.005541262616262</v>
      </c>
      <c r="O130" s="101">
        <f t="shared" si="2"/>
        <v>0</v>
      </c>
      <c r="P130" s="101">
        <f t="shared" si="2"/>
        <v>37.255095982584606</v>
      </c>
      <c r="Q130" s="101">
        <f t="shared" si="2"/>
        <v>234.01543637443103</v>
      </c>
      <c r="R130" s="101">
        <f t="shared" si="2"/>
        <v>23.83930338412824</v>
      </c>
      <c r="S130" s="101">
        <f t="shared" si="2"/>
        <v>60.300811399168808</v>
      </c>
      <c r="T130" s="101">
        <f t="shared" si="2"/>
        <v>0</v>
      </c>
      <c r="U130" s="101">
        <f t="shared" si="2"/>
        <v>0</v>
      </c>
      <c r="V130" s="101">
        <f t="shared" si="2"/>
        <v>12.824064911933505</v>
      </c>
      <c r="W130" s="101">
        <f t="shared" si="2"/>
        <v>11.741935483870968</v>
      </c>
      <c r="X130" s="101">
        <f t="shared" si="2"/>
        <v>76.875123688897688</v>
      </c>
      <c r="Y130" s="101">
        <f t="shared" si="2"/>
        <v>0</v>
      </c>
      <c r="Z130" s="101">
        <f t="shared" si="2"/>
        <v>0</v>
      </c>
      <c r="AA130" s="101">
        <f t="shared" si="2"/>
        <v>0</v>
      </c>
      <c r="AB130" s="101">
        <f t="shared" si="2"/>
        <v>4.2469819908964972</v>
      </c>
      <c r="AC130" s="101">
        <f t="shared" si="2"/>
        <v>0</v>
      </c>
      <c r="AD130" s="101">
        <f t="shared" si="2"/>
        <v>2.9061943399960422</v>
      </c>
      <c r="AE130" s="101">
        <f t="shared" si="2"/>
        <v>0</v>
      </c>
      <c r="AF130" s="101">
        <f t="shared" si="2"/>
        <v>52.289728873936276</v>
      </c>
      <c r="AG130" s="101">
        <f t="shared" si="2"/>
        <v>0</v>
      </c>
      <c r="AH130" s="101">
        <f t="shared" si="2"/>
        <v>0</v>
      </c>
      <c r="AI130" s="101">
        <f t="shared" si="2"/>
        <v>0</v>
      </c>
      <c r="AJ130" s="101">
        <f t="shared" si="2"/>
        <v>0</v>
      </c>
      <c r="AK130" s="101">
        <f t="shared" si="2"/>
        <v>0.40906392242232337</v>
      </c>
      <c r="AL130" s="101">
        <f t="shared" si="2"/>
        <v>0</v>
      </c>
      <c r="AM130" s="101">
        <f t="shared" si="2"/>
        <v>0</v>
      </c>
      <c r="AN130" s="101">
        <f t="shared" si="2"/>
        <v>0</v>
      </c>
      <c r="AO130" s="101">
        <f t="shared" si="2"/>
        <v>0.21116168612705324</v>
      </c>
      <c r="AP130" s="101">
        <f t="shared" si="2"/>
        <v>4.3696813773995639E-2</v>
      </c>
      <c r="AQ130" s="101">
        <f t="shared" si="2"/>
        <v>0</v>
      </c>
      <c r="AR130" s="101">
        <f t="shared" si="4"/>
        <v>0.63724520087076986</v>
      </c>
      <c r="AS130" s="23" t="s">
        <v>56</v>
      </c>
    </row>
    <row r="131" spans="1:45" x14ac:dyDescent="0.15">
      <c r="A131" s="1"/>
      <c r="B131" s="32" t="s">
        <v>6800</v>
      </c>
      <c r="C131" s="32" t="s">
        <v>4876</v>
      </c>
      <c r="D131" s="71">
        <v>960</v>
      </c>
      <c r="E131" s="71">
        <v>1982</v>
      </c>
      <c r="F131" s="101">
        <f t="shared" si="1"/>
        <v>13.125</v>
      </c>
      <c r="G131" s="101">
        <f t="shared" si="2"/>
        <v>18.229166666666668</v>
      </c>
      <c r="H131" s="101">
        <f t="shared" si="2"/>
        <v>2.9677083333333334</v>
      </c>
      <c r="I131" s="101">
        <f t="shared" si="2"/>
        <v>4.3</v>
      </c>
      <c r="J131" s="101">
        <f t="shared" si="2"/>
        <v>0</v>
      </c>
      <c r="K131" s="101">
        <f t="shared" si="2"/>
        <v>0.16666666666666666</v>
      </c>
      <c r="L131" s="101">
        <f t="shared" si="2"/>
        <v>17.5</v>
      </c>
      <c r="M131" s="101">
        <f t="shared" si="2"/>
        <v>1998.3333333333333</v>
      </c>
      <c r="N131" s="101">
        <f t="shared" si="2"/>
        <v>2.8125</v>
      </c>
      <c r="O131" s="101">
        <f t="shared" si="2"/>
        <v>313.54166666666669</v>
      </c>
      <c r="P131" s="101">
        <f t="shared" si="2"/>
        <v>102.34375</v>
      </c>
      <c r="Q131" s="101">
        <f t="shared" si="2"/>
        <v>1030.7916666666667</v>
      </c>
      <c r="R131" s="101">
        <f t="shared" si="2"/>
        <v>0</v>
      </c>
      <c r="S131" s="101">
        <f t="shared" si="2"/>
        <v>409.29166666666669</v>
      </c>
      <c r="T131" s="101">
        <f t="shared" si="2"/>
        <v>0</v>
      </c>
      <c r="U131" s="101">
        <f t="shared" si="2"/>
        <v>0</v>
      </c>
      <c r="V131" s="101">
        <f t="shared" si="2"/>
        <v>76.5</v>
      </c>
      <c r="W131" s="101">
        <f t="shared" si="2"/>
        <v>275.74166666666667</v>
      </c>
      <c r="X131" s="101">
        <f t="shared" si="2"/>
        <v>290.77083333333331</v>
      </c>
      <c r="Y131" s="101">
        <f t="shared" si="2"/>
        <v>0</v>
      </c>
      <c r="Z131" s="101">
        <f t="shared" si="2"/>
        <v>0</v>
      </c>
      <c r="AA131" s="101">
        <f t="shared" si="2"/>
        <v>0</v>
      </c>
      <c r="AB131" s="101">
        <f t="shared" si="2"/>
        <v>575.89166666666665</v>
      </c>
      <c r="AC131" s="101">
        <f t="shared" si="2"/>
        <v>25.229166666666668</v>
      </c>
      <c r="AD131" s="101">
        <f t="shared" si="2"/>
        <v>260.10416666666669</v>
      </c>
      <c r="AE131" s="101">
        <f t="shared" si="2"/>
        <v>0</v>
      </c>
      <c r="AF131" s="101">
        <f t="shared" si="2"/>
        <v>503.43333333333334</v>
      </c>
      <c r="AG131" s="101">
        <f t="shared" si="2"/>
        <v>6.875</v>
      </c>
      <c r="AH131" s="101">
        <f t="shared" si="2"/>
        <v>17.463541666666668</v>
      </c>
      <c r="AI131" s="101">
        <f t="shared" si="2"/>
        <v>0</v>
      </c>
      <c r="AJ131" s="101">
        <f t="shared" si="2"/>
        <v>0</v>
      </c>
      <c r="AK131" s="101">
        <f t="shared" si="2"/>
        <v>25.255208333333332</v>
      </c>
      <c r="AL131" s="101">
        <f t="shared" si="2"/>
        <v>0</v>
      </c>
      <c r="AM131" s="101">
        <f t="shared" si="2"/>
        <v>0</v>
      </c>
      <c r="AN131" s="101">
        <f t="shared" si="2"/>
        <v>0.40625</v>
      </c>
      <c r="AO131" s="101">
        <f t="shared" si="2"/>
        <v>2.6927083333333335</v>
      </c>
      <c r="AP131" s="101">
        <f t="shared" si="2"/>
        <v>0</v>
      </c>
      <c r="AQ131" s="101">
        <f t="shared" si="2"/>
        <v>0</v>
      </c>
      <c r="AR131" s="101">
        <f t="shared" si="4"/>
        <v>5.666666666666667</v>
      </c>
      <c r="AS131" s="23" t="s">
        <v>57</v>
      </c>
    </row>
    <row r="132" spans="1:45" x14ac:dyDescent="0.15">
      <c r="A132" s="1" t="s">
        <v>7683</v>
      </c>
      <c r="B132" s="32" t="s">
        <v>6800</v>
      </c>
      <c r="C132" s="32" t="s">
        <v>4877</v>
      </c>
      <c r="D132" s="71">
        <v>960</v>
      </c>
      <c r="E132" s="71">
        <v>2000</v>
      </c>
      <c r="F132" s="101">
        <f t="shared" si="1"/>
        <v>12.3375</v>
      </c>
      <c r="G132" s="101">
        <f t="shared" si="2"/>
        <v>16.40625</v>
      </c>
      <c r="H132" s="101">
        <f t="shared" si="2"/>
        <v>2.9677083333333334</v>
      </c>
      <c r="I132" s="101">
        <f t="shared" si="2"/>
        <v>4.3</v>
      </c>
      <c r="J132" s="101">
        <f t="shared" si="2"/>
        <v>0</v>
      </c>
      <c r="K132" s="101">
        <f t="shared" si="2"/>
        <v>0.27083333333333331</v>
      </c>
      <c r="L132" s="101">
        <f t="shared" si="2"/>
        <v>680.34957083333336</v>
      </c>
      <c r="M132" s="101">
        <f t="shared" si="2"/>
        <v>2664.8059777777776</v>
      </c>
      <c r="N132" s="101">
        <f t="shared" si="2"/>
        <v>0</v>
      </c>
      <c r="O132" s="101">
        <f t="shared" si="2"/>
        <v>369.24552777777774</v>
      </c>
      <c r="P132" s="101">
        <f t="shared" si="2"/>
        <v>234.375</v>
      </c>
      <c r="Q132" s="101">
        <f t="shared" si="2"/>
        <v>2399.8344175000002</v>
      </c>
      <c r="R132" s="101">
        <f t="shared" si="2"/>
        <v>0</v>
      </c>
      <c r="S132" s="101">
        <f t="shared" si="2"/>
        <v>720.92013888888891</v>
      </c>
      <c r="T132" s="101">
        <f t="shared" si="2"/>
        <v>0</v>
      </c>
      <c r="U132" s="101">
        <f t="shared" si="2"/>
        <v>0</v>
      </c>
      <c r="V132" s="101">
        <f t="shared" si="2"/>
        <v>125.78125</v>
      </c>
      <c r="W132" s="101">
        <f t="shared" si="2"/>
        <v>410.8352018611111</v>
      </c>
      <c r="X132" s="101">
        <f t="shared" si="2"/>
        <v>251.85639659722224</v>
      </c>
      <c r="Y132" s="101">
        <f t="shared" si="2"/>
        <v>0</v>
      </c>
      <c r="Z132" s="101">
        <f t="shared" si="2"/>
        <v>0</v>
      </c>
      <c r="AA132" s="101">
        <f t="shared" si="2"/>
        <v>0</v>
      </c>
      <c r="AB132" s="101">
        <f t="shared" si="2"/>
        <v>399.29805710416662</v>
      </c>
      <c r="AC132" s="101">
        <f t="shared" si="2"/>
        <v>25.229166666666668</v>
      </c>
      <c r="AD132" s="101">
        <f t="shared" si="2"/>
        <v>125.69962758680555</v>
      </c>
      <c r="AE132" s="101">
        <f t="shared" si="2"/>
        <v>0</v>
      </c>
      <c r="AF132" s="101">
        <f t="shared" si="2"/>
        <v>769.81048986111114</v>
      </c>
      <c r="AG132" s="101">
        <f t="shared" si="2"/>
        <v>12.5</v>
      </c>
      <c r="AH132" s="101">
        <f t="shared" si="2"/>
        <v>17.5</v>
      </c>
      <c r="AI132" s="101">
        <f t="shared" si="2"/>
        <v>0</v>
      </c>
      <c r="AJ132" s="101">
        <f t="shared" si="2"/>
        <v>0</v>
      </c>
      <c r="AK132" s="101">
        <f t="shared" si="2"/>
        <v>32.364583333333336</v>
      </c>
      <c r="AL132" s="101">
        <f t="shared" si="2"/>
        <v>0</v>
      </c>
      <c r="AM132" s="101">
        <f t="shared" si="2"/>
        <v>0</v>
      </c>
      <c r="AN132" s="101">
        <f t="shared" si="2"/>
        <v>0.47395833333333331</v>
      </c>
      <c r="AO132" s="101">
        <f t="shared" si="2"/>
        <v>3.4375</v>
      </c>
      <c r="AP132" s="101">
        <f t="shared" si="2"/>
        <v>0</v>
      </c>
      <c r="AQ132" s="101">
        <f t="shared" si="2"/>
        <v>0</v>
      </c>
      <c r="AR132" s="101">
        <f t="shared" si="4"/>
        <v>0</v>
      </c>
      <c r="AS132" s="23"/>
    </row>
    <row r="133" spans="1:45" x14ac:dyDescent="0.15">
      <c r="A133" s="101"/>
      <c r="B133" s="32" t="s">
        <v>6509</v>
      </c>
      <c r="C133" s="32" t="s">
        <v>4878</v>
      </c>
      <c r="D133" s="71">
        <v>14540</v>
      </c>
      <c r="E133" s="71">
        <v>1973</v>
      </c>
      <c r="F133" s="101">
        <f t="shared" si="1"/>
        <v>4.3328748280605227</v>
      </c>
      <c r="G133" s="101">
        <f t="shared" si="2"/>
        <v>1.71939477303989</v>
      </c>
      <c r="H133" s="101">
        <f t="shared" si="2"/>
        <v>0.76341127922971119</v>
      </c>
      <c r="I133" s="101">
        <f t="shared" si="2"/>
        <v>0.23658872077028886</v>
      </c>
      <c r="J133" s="101">
        <f t="shared" si="2"/>
        <v>1.1279229711141679E-2</v>
      </c>
      <c r="K133" s="101">
        <f t="shared" si="2"/>
        <v>0.4126547455295736</v>
      </c>
      <c r="L133" s="101">
        <f t="shared" si="2"/>
        <v>2022.0082530949105</v>
      </c>
      <c r="M133" s="101">
        <f t="shared" si="2"/>
        <v>4.4016506189821181</v>
      </c>
      <c r="N133" s="101">
        <f t="shared" si="2"/>
        <v>0.46423658872077028</v>
      </c>
      <c r="O133" s="101">
        <f t="shared" si="2"/>
        <v>2.0632737276478679</v>
      </c>
      <c r="P133" s="101">
        <f t="shared" si="2"/>
        <v>28.473177441540578</v>
      </c>
      <c r="Q133" s="101">
        <f t="shared" si="2"/>
        <v>357.63411279229712</v>
      </c>
      <c r="R133" s="101">
        <f t="shared" si="2"/>
        <v>41.81568088033012</v>
      </c>
      <c r="S133" s="101">
        <f t="shared" si="2"/>
        <v>60.522696011004129</v>
      </c>
      <c r="T133" s="101">
        <f t="shared" si="2"/>
        <v>10.729023383768913</v>
      </c>
      <c r="U133" s="101">
        <f t="shared" si="2"/>
        <v>27.235213204951858</v>
      </c>
      <c r="V133" s="101">
        <f t="shared" si="2"/>
        <v>9.9037138927097654</v>
      </c>
      <c r="W133" s="101">
        <f t="shared" si="2"/>
        <v>20.178817056396149</v>
      </c>
      <c r="X133" s="101">
        <f t="shared" si="2"/>
        <v>40.921595598349384</v>
      </c>
      <c r="Y133" s="101">
        <f t="shared" si="2"/>
        <v>1.3370013755158183</v>
      </c>
      <c r="Z133" s="101">
        <f t="shared" si="2"/>
        <v>0</v>
      </c>
      <c r="AA133" s="101">
        <f t="shared" si="2"/>
        <v>0.74277854195323245</v>
      </c>
      <c r="AB133" s="101">
        <f t="shared" si="2"/>
        <v>0</v>
      </c>
      <c r="AC133" s="101">
        <f t="shared" si="2"/>
        <v>0</v>
      </c>
      <c r="AD133" s="101">
        <f t="shared" si="2"/>
        <v>11.348005502063273</v>
      </c>
      <c r="AE133" s="101">
        <f t="shared" si="2"/>
        <v>0</v>
      </c>
      <c r="AF133" s="101">
        <f t="shared" si="2"/>
        <v>24.209078404401652</v>
      </c>
      <c r="AG133" s="101">
        <f t="shared" si="2"/>
        <v>0.68775790921595603</v>
      </c>
      <c r="AH133" s="101">
        <f t="shared" si="2"/>
        <v>0</v>
      </c>
      <c r="AI133" s="101">
        <f t="shared" si="2"/>
        <v>0</v>
      </c>
      <c r="AJ133" s="101">
        <f t="shared" si="2"/>
        <v>0</v>
      </c>
      <c r="AK133" s="101">
        <f t="shared" si="2"/>
        <v>1.0729023383768913E-2</v>
      </c>
      <c r="AL133" s="101">
        <f t="shared" si="2"/>
        <v>1.0357634112792298</v>
      </c>
      <c r="AM133" s="101">
        <f t="shared" si="2"/>
        <v>0</v>
      </c>
      <c r="AN133" s="101">
        <f t="shared" si="2"/>
        <v>4.4704264099037138E-3</v>
      </c>
      <c r="AO133" s="101">
        <f t="shared" si="2"/>
        <v>1.8156808803301238E-2</v>
      </c>
      <c r="AP133" s="101">
        <f t="shared" si="2"/>
        <v>1.8982118294360384E-3</v>
      </c>
      <c r="AQ133" s="101">
        <f t="shared" ref="G133:AQ140" si="5">AQ80*AQ$71/$D80</f>
        <v>0</v>
      </c>
      <c r="AR133" s="101">
        <f t="shared" si="4"/>
        <v>0</v>
      </c>
      <c r="AS133" s="23"/>
    </row>
    <row r="134" spans="1:45" x14ac:dyDescent="0.15">
      <c r="A134" s="1" t="s">
        <v>7860</v>
      </c>
      <c r="B134" s="32" t="s">
        <v>6509</v>
      </c>
      <c r="C134" s="32" t="s">
        <v>4879</v>
      </c>
      <c r="D134" s="71">
        <v>14651</v>
      </c>
      <c r="E134" s="71">
        <v>1996</v>
      </c>
      <c r="F134" s="101">
        <f t="shared" si="1"/>
        <v>4.3000477783086479</v>
      </c>
      <c r="G134" s="101">
        <f t="shared" si="5"/>
        <v>4.2488567333287834</v>
      </c>
      <c r="H134" s="101">
        <f t="shared" si="5"/>
        <v>0.7399494915022865</v>
      </c>
      <c r="I134" s="101">
        <f t="shared" si="5"/>
        <v>0.26121083885059038</v>
      </c>
      <c r="J134" s="101">
        <f t="shared" si="5"/>
        <v>0</v>
      </c>
      <c r="K134" s="101">
        <f t="shared" si="5"/>
        <v>0.17063681659954952</v>
      </c>
      <c r="L134" s="101">
        <f t="shared" si="5"/>
        <v>1872.9096989966556</v>
      </c>
      <c r="M134" s="101">
        <f t="shared" si="5"/>
        <v>0</v>
      </c>
      <c r="N134" s="101">
        <f t="shared" si="5"/>
        <v>432.15480172001912</v>
      </c>
      <c r="O134" s="101">
        <f t="shared" si="5"/>
        <v>13.650945327963962</v>
      </c>
      <c r="P134" s="101">
        <f t="shared" si="5"/>
        <v>153.57313493959455</v>
      </c>
      <c r="Q134" s="101">
        <f t="shared" si="5"/>
        <v>159.71606033717836</v>
      </c>
      <c r="R134" s="101">
        <f t="shared" si="5"/>
        <v>12.968398061565763</v>
      </c>
      <c r="S134" s="101">
        <f t="shared" si="5"/>
        <v>57.060951470889357</v>
      </c>
      <c r="T134" s="101">
        <f t="shared" si="5"/>
        <v>5.3238686779059448</v>
      </c>
      <c r="U134" s="101">
        <f t="shared" si="5"/>
        <v>39.04170363797693</v>
      </c>
      <c r="V134" s="101">
        <f t="shared" si="5"/>
        <v>4.9143403180670262</v>
      </c>
      <c r="W134" s="101">
        <f t="shared" si="5"/>
        <v>19.469660774008599</v>
      </c>
      <c r="X134" s="101">
        <f t="shared" si="5"/>
        <v>46.413214115077466</v>
      </c>
      <c r="Y134" s="101">
        <f t="shared" si="5"/>
        <v>1.1057265715650808</v>
      </c>
      <c r="Z134" s="101">
        <f t="shared" si="5"/>
        <v>0</v>
      </c>
      <c r="AA134" s="101">
        <f t="shared" si="5"/>
        <v>0.14743020954201078</v>
      </c>
      <c r="AB134" s="101">
        <f t="shared" si="5"/>
        <v>0</v>
      </c>
      <c r="AC134" s="101">
        <f t="shared" si="5"/>
        <v>0</v>
      </c>
      <c r="AD134" s="101">
        <f t="shared" si="5"/>
        <v>10.436147703228448</v>
      </c>
      <c r="AE134" s="101">
        <f t="shared" si="5"/>
        <v>0</v>
      </c>
      <c r="AF134" s="101">
        <f t="shared" si="5"/>
        <v>52.556139512661254</v>
      </c>
      <c r="AG134" s="101">
        <f t="shared" si="5"/>
        <v>0.54603781311855848</v>
      </c>
      <c r="AH134" s="101">
        <f t="shared" si="5"/>
        <v>0</v>
      </c>
      <c r="AI134" s="101">
        <f t="shared" si="5"/>
        <v>0</v>
      </c>
      <c r="AJ134" s="101">
        <f t="shared" si="5"/>
        <v>0</v>
      </c>
      <c r="AK134" s="101">
        <f t="shared" si="5"/>
        <v>0</v>
      </c>
      <c r="AL134" s="101">
        <f t="shared" si="5"/>
        <v>0</v>
      </c>
      <c r="AM134" s="101">
        <f t="shared" si="5"/>
        <v>0</v>
      </c>
      <c r="AN134" s="101">
        <f t="shared" si="5"/>
        <v>4.1597160603371783</v>
      </c>
      <c r="AO134" s="101">
        <f t="shared" si="5"/>
        <v>1.6495119787045254</v>
      </c>
      <c r="AP134" s="101">
        <f t="shared" si="5"/>
        <v>0.87284144427001553</v>
      </c>
      <c r="AQ134" s="101">
        <f t="shared" si="5"/>
        <v>0</v>
      </c>
      <c r="AR134" s="101">
        <f t="shared" si="4"/>
        <v>0</v>
      </c>
      <c r="AS134" s="23"/>
    </row>
    <row r="135" spans="1:45" x14ac:dyDescent="0.15">
      <c r="A135" s="16" t="s">
        <v>7575</v>
      </c>
      <c r="B135" s="32" t="s">
        <v>6684</v>
      </c>
      <c r="C135" s="32" t="s">
        <v>4851</v>
      </c>
      <c r="D135" s="71">
        <v>9590</v>
      </c>
      <c r="E135" s="71">
        <v>1979</v>
      </c>
      <c r="F135" s="101">
        <f t="shared" si="1"/>
        <v>1.9708029197080292</v>
      </c>
      <c r="G135" s="101">
        <f t="shared" si="5"/>
        <v>0.4692387904066736</v>
      </c>
      <c r="H135" s="101">
        <f t="shared" si="5"/>
        <v>0.38581856100104273</v>
      </c>
      <c r="I135" s="101">
        <f t="shared" si="5"/>
        <v>0.26903023983315955</v>
      </c>
      <c r="J135" s="101">
        <f t="shared" si="5"/>
        <v>0.7310740354535975</v>
      </c>
      <c r="K135" s="101">
        <f t="shared" si="5"/>
        <v>0</v>
      </c>
      <c r="L135" s="101">
        <f t="shared" si="5"/>
        <v>0</v>
      </c>
      <c r="M135" s="101">
        <f t="shared" si="5"/>
        <v>0</v>
      </c>
      <c r="N135" s="101">
        <f t="shared" si="5"/>
        <v>0</v>
      </c>
      <c r="O135" s="101">
        <f t="shared" si="5"/>
        <v>0</v>
      </c>
      <c r="P135" s="101">
        <f t="shared" si="5"/>
        <v>0</v>
      </c>
      <c r="Q135" s="101">
        <f t="shared" si="5"/>
        <v>0</v>
      </c>
      <c r="R135" s="101">
        <f t="shared" si="5"/>
        <v>25.045974348279461</v>
      </c>
      <c r="S135" s="101">
        <f t="shared" si="5"/>
        <v>0</v>
      </c>
      <c r="T135" s="101">
        <f t="shared" si="5"/>
        <v>0</v>
      </c>
      <c r="U135" s="101">
        <f t="shared" si="5"/>
        <v>0</v>
      </c>
      <c r="V135" s="101">
        <f t="shared" si="5"/>
        <v>0</v>
      </c>
      <c r="W135" s="101">
        <f t="shared" si="5"/>
        <v>13.869447340980187</v>
      </c>
      <c r="X135" s="101">
        <f t="shared" si="5"/>
        <v>0</v>
      </c>
      <c r="Y135" s="101">
        <f t="shared" si="5"/>
        <v>195.71863607924922</v>
      </c>
      <c r="Z135" s="101">
        <f t="shared" si="5"/>
        <v>19.83440667361835</v>
      </c>
      <c r="AA135" s="101">
        <f t="shared" si="5"/>
        <v>0</v>
      </c>
      <c r="AB135" s="101">
        <f t="shared" si="5"/>
        <v>0</v>
      </c>
      <c r="AC135" s="101">
        <f t="shared" si="5"/>
        <v>0</v>
      </c>
      <c r="AD135" s="101">
        <f t="shared" si="5"/>
        <v>0</v>
      </c>
      <c r="AE135" s="101">
        <f t="shared" si="5"/>
        <v>0</v>
      </c>
      <c r="AF135" s="101">
        <f t="shared" si="5"/>
        <v>0</v>
      </c>
      <c r="AG135" s="101">
        <f t="shared" si="5"/>
        <v>0</v>
      </c>
      <c r="AH135" s="101">
        <f t="shared" si="5"/>
        <v>0</v>
      </c>
      <c r="AI135" s="101">
        <f t="shared" si="5"/>
        <v>3.4170934056308653</v>
      </c>
      <c r="AJ135" s="101">
        <f t="shared" si="5"/>
        <v>0</v>
      </c>
      <c r="AK135" s="101">
        <f t="shared" si="5"/>
        <v>0</v>
      </c>
      <c r="AL135" s="101">
        <f t="shared" si="5"/>
        <v>0</v>
      </c>
      <c r="AM135" s="101">
        <f t="shared" si="5"/>
        <v>0</v>
      </c>
      <c r="AN135" s="101">
        <f t="shared" si="5"/>
        <v>0</v>
      </c>
      <c r="AO135" s="101">
        <f t="shared" si="5"/>
        <v>0</v>
      </c>
      <c r="AP135" s="101">
        <f t="shared" si="5"/>
        <v>0</v>
      </c>
      <c r="AQ135" s="101">
        <f t="shared" si="5"/>
        <v>0</v>
      </c>
      <c r="AR135" s="101">
        <f t="shared" si="4"/>
        <v>0</v>
      </c>
      <c r="AS135" s="23"/>
    </row>
    <row r="136" spans="1:45" x14ac:dyDescent="0.15">
      <c r="A136" s="1" t="s">
        <v>8043</v>
      </c>
      <c r="B136" s="32" t="s">
        <v>7673</v>
      </c>
      <c r="C136" s="32" t="s">
        <v>4852</v>
      </c>
      <c r="D136" s="71">
        <v>4471</v>
      </c>
      <c r="E136" s="71">
        <v>2009</v>
      </c>
      <c r="F136" s="101">
        <f t="shared" si="1"/>
        <v>5.6363229702527402</v>
      </c>
      <c r="G136" s="101">
        <f t="shared" si="5"/>
        <v>8.286736747931112</v>
      </c>
      <c r="H136" s="101">
        <f t="shared" si="5"/>
        <v>0.37239991053455601</v>
      </c>
      <c r="I136" s="101">
        <f t="shared" si="5"/>
        <v>0.36546633862670541</v>
      </c>
      <c r="J136" s="101">
        <f t="shared" si="5"/>
        <v>0</v>
      </c>
      <c r="K136" s="101">
        <f t="shared" si="5"/>
        <v>0.10288526056810557</v>
      </c>
      <c r="L136" s="101">
        <f t="shared" si="5"/>
        <v>2545.7705211362113</v>
      </c>
      <c r="M136" s="101">
        <f t="shared" si="5"/>
        <v>0</v>
      </c>
      <c r="N136" s="101">
        <f t="shared" si="5"/>
        <v>1718.3951017669426</v>
      </c>
      <c r="O136" s="101">
        <f t="shared" si="5"/>
        <v>0</v>
      </c>
      <c r="P136" s="101">
        <f t="shared" si="5"/>
        <v>703.43659136658471</v>
      </c>
      <c r="Q136" s="101">
        <f t="shared" si="5"/>
        <v>1015.2456273764259</v>
      </c>
      <c r="R136" s="101">
        <f t="shared" si="5"/>
        <v>116.37808096622679</v>
      </c>
      <c r="S136" s="101">
        <f t="shared" si="5"/>
        <v>842.20979646611499</v>
      </c>
      <c r="T136" s="101">
        <f t="shared" si="5"/>
        <v>37.325206888839183</v>
      </c>
      <c r="U136" s="101">
        <f t="shared" si="5"/>
        <v>0</v>
      </c>
      <c r="V136" s="101">
        <f t="shared" si="5"/>
        <v>68.9080742563185</v>
      </c>
      <c r="W136" s="101">
        <f t="shared" si="5"/>
        <v>0</v>
      </c>
      <c r="X136" s="101">
        <f t="shared" si="5"/>
        <v>1.6349809885931559</v>
      </c>
      <c r="Y136" s="101">
        <f t="shared" si="5"/>
        <v>0</v>
      </c>
      <c r="Z136" s="101">
        <f t="shared" si="5"/>
        <v>31.104339074032655</v>
      </c>
      <c r="AA136" s="101">
        <f t="shared" si="5"/>
        <v>325.5906508611049</v>
      </c>
      <c r="AB136" s="101">
        <f t="shared" si="5"/>
        <v>0</v>
      </c>
      <c r="AC136" s="101">
        <f t="shared" si="5"/>
        <v>14.068731827331694</v>
      </c>
      <c r="AD136" s="101">
        <f t="shared" si="5"/>
        <v>68.955927085663163</v>
      </c>
      <c r="AE136" s="101">
        <f t="shared" si="5"/>
        <v>0</v>
      </c>
      <c r="AF136" s="101">
        <f t="shared" si="5"/>
        <v>211.39465891299486</v>
      </c>
      <c r="AG136" s="101">
        <f t="shared" si="5"/>
        <v>28.328874972042048</v>
      </c>
      <c r="AH136" s="101">
        <f t="shared" si="5"/>
        <v>11.054003578617758</v>
      </c>
      <c r="AI136" s="101">
        <f t="shared" si="5"/>
        <v>0</v>
      </c>
      <c r="AJ136" s="101">
        <f t="shared" si="5"/>
        <v>0</v>
      </c>
      <c r="AK136" s="101">
        <f t="shared" si="5"/>
        <v>11.944066204428539</v>
      </c>
      <c r="AL136" s="101">
        <f t="shared" si="5"/>
        <v>0.33885036904495641</v>
      </c>
      <c r="AM136" s="101">
        <f t="shared" si="5"/>
        <v>6.6061283829121002</v>
      </c>
      <c r="AN136" s="101">
        <f t="shared" si="5"/>
        <v>0.74726012077834936</v>
      </c>
      <c r="AO136" s="101">
        <f t="shared" si="5"/>
        <v>3.8952203086557815</v>
      </c>
      <c r="AP136" s="101">
        <f t="shared" si="5"/>
        <v>0</v>
      </c>
      <c r="AQ136" s="101">
        <f t="shared" si="5"/>
        <v>0</v>
      </c>
      <c r="AR136" s="101">
        <f t="shared" si="4"/>
        <v>0</v>
      </c>
      <c r="AS136" s="23"/>
    </row>
    <row r="137" spans="1:45" x14ac:dyDescent="0.15">
      <c r="A137" s="101"/>
      <c r="B137" s="32" t="s">
        <v>4814</v>
      </c>
      <c r="C137" s="32" t="s">
        <v>4815</v>
      </c>
      <c r="D137" s="71">
        <v>1442</v>
      </c>
      <c r="E137" s="71">
        <v>2009</v>
      </c>
      <c r="F137" s="101">
        <f t="shared" si="1"/>
        <v>11.533980582524272</v>
      </c>
      <c r="G137" s="101">
        <f t="shared" si="5"/>
        <v>2.6005547850208046</v>
      </c>
      <c r="H137" s="101">
        <f t="shared" si="5"/>
        <v>0</v>
      </c>
      <c r="I137" s="101">
        <f t="shared" si="5"/>
        <v>0.29819694868238555</v>
      </c>
      <c r="J137" s="101">
        <f t="shared" si="5"/>
        <v>0</v>
      </c>
      <c r="K137" s="101">
        <f t="shared" si="5"/>
        <v>0</v>
      </c>
      <c r="L137" s="101">
        <f t="shared" si="5"/>
        <v>737.86407766990294</v>
      </c>
      <c r="M137" s="101">
        <f t="shared" si="5"/>
        <v>0</v>
      </c>
      <c r="N137" s="101">
        <f t="shared" si="5"/>
        <v>0</v>
      </c>
      <c r="O137" s="101">
        <f t="shared" si="5"/>
        <v>0</v>
      </c>
      <c r="P137" s="101">
        <f t="shared" si="5"/>
        <v>28.085991678224687</v>
      </c>
      <c r="Q137" s="101">
        <f t="shared" si="5"/>
        <v>1361.6643550624133</v>
      </c>
      <c r="R137" s="101">
        <f t="shared" si="5"/>
        <v>20.818307905686545</v>
      </c>
      <c r="S137" s="101">
        <f t="shared" si="5"/>
        <v>6.8654646324549233</v>
      </c>
      <c r="T137" s="101">
        <f t="shared" si="5"/>
        <v>0</v>
      </c>
      <c r="U137" s="101">
        <f t="shared" si="5"/>
        <v>0</v>
      </c>
      <c r="V137" s="101">
        <f t="shared" si="5"/>
        <v>6.6158113730929262</v>
      </c>
      <c r="W137" s="101">
        <f t="shared" si="5"/>
        <v>0</v>
      </c>
      <c r="X137" s="101">
        <f t="shared" si="5"/>
        <v>0</v>
      </c>
      <c r="Y137" s="101">
        <f t="shared" si="5"/>
        <v>0</v>
      </c>
      <c r="Z137" s="101">
        <f t="shared" si="5"/>
        <v>18.6373092926491</v>
      </c>
      <c r="AA137" s="101">
        <f t="shared" si="5"/>
        <v>0</v>
      </c>
      <c r="AB137" s="101">
        <f t="shared" si="5"/>
        <v>0</v>
      </c>
      <c r="AC137" s="101">
        <f t="shared" si="5"/>
        <v>0</v>
      </c>
      <c r="AD137" s="101">
        <f t="shared" si="5"/>
        <v>3.737864077669903</v>
      </c>
      <c r="AE137" s="101">
        <f t="shared" si="5"/>
        <v>0</v>
      </c>
      <c r="AF137" s="101">
        <f t="shared" si="5"/>
        <v>0</v>
      </c>
      <c r="AG137" s="101">
        <f t="shared" si="5"/>
        <v>3.5228848821081833</v>
      </c>
      <c r="AH137" s="101">
        <f t="shared" si="5"/>
        <v>0</v>
      </c>
      <c r="AI137" s="101">
        <f t="shared" si="5"/>
        <v>0</v>
      </c>
      <c r="AJ137" s="101">
        <f t="shared" si="5"/>
        <v>0</v>
      </c>
      <c r="AK137" s="101">
        <f t="shared" si="5"/>
        <v>9.916782246879334E-2</v>
      </c>
      <c r="AL137" s="101">
        <f t="shared" si="5"/>
        <v>0.71775312066574204</v>
      </c>
      <c r="AM137" s="101">
        <f t="shared" si="5"/>
        <v>0.94660194174757284</v>
      </c>
      <c r="AN137" s="101">
        <f t="shared" si="5"/>
        <v>0</v>
      </c>
      <c r="AO137" s="101">
        <f t="shared" si="5"/>
        <v>0</v>
      </c>
      <c r="AP137" s="101">
        <f t="shared" si="5"/>
        <v>0</v>
      </c>
      <c r="AQ137" s="101">
        <f t="shared" si="5"/>
        <v>0</v>
      </c>
      <c r="AR137" s="101">
        <f t="shared" si="4"/>
        <v>1.6990291262135921</v>
      </c>
      <c r="AS137" s="23" t="s">
        <v>56</v>
      </c>
    </row>
    <row r="138" spans="1:45" x14ac:dyDescent="0.15">
      <c r="B138" s="32" t="s">
        <v>6235</v>
      </c>
      <c r="C138" s="32" t="s">
        <v>4816</v>
      </c>
      <c r="D138" s="71">
        <v>18989</v>
      </c>
      <c r="E138" s="71">
        <v>1964</v>
      </c>
      <c r="F138" s="101">
        <f t="shared" si="1"/>
        <v>7.4316709674021801</v>
      </c>
      <c r="G138" s="101">
        <f t="shared" si="5"/>
        <v>7.8993101269155828</v>
      </c>
      <c r="H138" s="101">
        <f t="shared" si="5"/>
        <v>1.2665227236821317</v>
      </c>
      <c r="I138" s="101">
        <f t="shared" si="5"/>
        <v>0.59555532150192214</v>
      </c>
      <c r="J138" s="101">
        <f t="shared" si="5"/>
        <v>0</v>
      </c>
      <c r="K138" s="101">
        <f t="shared" si="5"/>
        <v>0.35283585233556269</v>
      </c>
      <c r="L138" s="101">
        <f t="shared" si="5"/>
        <v>350.05529517088843</v>
      </c>
      <c r="M138" s="101">
        <f t="shared" si="5"/>
        <v>7.3305597977776609</v>
      </c>
      <c r="N138" s="101">
        <f t="shared" si="5"/>
        <v>203.6837116225183</v>
      </c>
      <c r="O138" s="101">
        <f t="shared" si="5"/>
        <v>0</v>
      </c>
      <c r="P138" s="101">
        <f t="shared" si="5"/>
        <v>117.5022381378693</v>
      </c>
      <c r="Q138" s="101">
        <f t="shared" si="5"/>
        <v>290.65669598188424</v>
      </c>
      <c r="R138" s="101">
        <f t="shared" si="5"/>
        <v>10.806256253620518</v>
      </c>
      <c r="S138" s="101">
        <f t="shared" si="5"/>
        <v>166.83342988045712</v>
      </c>
      <c r="T138" s="101">
        <f t="shared" si="5"/>
        <v>4.8059402812154408</v>
      </c>
      <c r="U138" s="101">
        <f t="shared" si="5"/>
        <v>14.319869398072568</v>
      </c>
      <c r="V138" s="101">
        <f t="shared" si="5"/>
        <v>38.722418242140186</v>
      </c>
      <c r="W138" s="101">
        <f t="shared" si="5"/>
        <v>111.89135815472116</v>
      </c>
      <c r="X138" s="101">
        <f t="shared" si="5"/>
        <v>61.548791405550581</v>
      </c>
      <c r="Y138" s="101">
        <f t="shared" si="5"/>
        <v>0</v>
      </c>
      <c r="Z138" s="101">
        <f t="shared" si="5"/>
        <v>0</v>
      </c>
      <c r="AA138" s="101">
        <f t="shared" si="5"/>
        <v>4.0665648533361418</v>
      </c>
      <c r="AB138" s="101">
        <f t="shared" si="5"/>
        <v>2.9933119174258782</v>
      </c>
      <c r="AC138" s="101">
        <f t="shared" si="5"/>
        <v>0</v>
      </c>
      <c r="AD138" s="101">
        <f t="shared" si="5"/>
        <v>10.137447996208332</v>
      </c>
      <c r="AE138" s="101">
        <f t="shared" si="5"/>
        <v>0</v>
      </c>
      <c r="AF138" s="101">
        <f t="shared" si="5"/>
        <v>472.81057454315658</v>
      </c>
      <c r="AG138" s="101">
        <f t="shared" si="5"/>
        <v>2.5488440676180946</v>
      </c>
      <c r="AH138" s="101">
        <f t="shared" si="5"/>
        <v>1.3823792722102271</v>
      </c>
      <c r="AI138" s="101">
        <f t="shared" si="5"/>
        <v>0</v>
      </c>
      <c r="AJ138" s="101">
        <f t="shared" si="5"/>
        <v>0</v>
      </c>
      <c r="AK138" s="101">
        <f t="shared" si="5"/>
        <v>0.6161461898994155</v>
      </c>
      <c r="AL138" s="101">
        <f t="shared" si="5"/>
        <v>0</v>
      </c>
      <c r="AM138" s="101">
        <f t="shared" si="5"/>
        <v>0</v>
      </c>
      <c r="AN138" s="101">
        <f t="shared" si="5"/>
        <v>0.34230343883300857</v>
      </c>
      <c r="AO138" s="101">
        <f t="shared" si="5"/>
        <v>2.8964137132023802</v>
      </c>
      <c r="AP138" s="101">
        <f t="shared" si="5"/>
        <v>0.24224551055874455</v>
      </c>
      <c r="AQ138" s="101">
        <f t="shared" si="5"/>
        <v>0</v>
      </c>
      <c r="AR138" s="101">
        <f t="shared" si="4"/>
        <v>0</v>
      </c>
      <c r="AS138" s="60"/>
    </row>
    <row r="139" spans="1:45" x14ac:dyDescent="0.15">
      <c r="A139" s="16"/>
      <c r="B139" s="32" t="s">
        <v>6235</v>
      </c>
      <c r="C139" s="32" t="s">
        <v>4817</v>
      </c>
      <c r="D139" s="71">
        <v>18989</v>
      </c>
      <c r="E139" s="71">
        <v>1975</v>
      </c>
      <c r="F139" s="101">
        <f t="shared" si="1"/>
        <v>9.9531307599136341</v>
      </c>
      <c r="G139" s="101">
        <f t="shared" si="5"/>
        <v>9.215861814734847</v>
      </c>
      <c r="H139" s="101">
        <f t="shared" si="5"/>
        <v>1.2860076886618568</v>
      </c>
      <c r="I139" s="101">
        <f t="shared" si="5"/>
        <v>0.49818315867080942</v>
      </c>
      <c r="J139" s="101">
        <f t="shared" si="5"/>
        <v>0</v>
      </c>
      <c r="K139" s="101">
        <f t="shared" si="5"/>
        <v>0.31597240507662333</v>
      </c>
      <c r="L139" s="101">
        <f t="shared" si="5"/>
        <v>1092.3376691768919</v>
      </c>
      <c r="M139" s="101">
        <f t="shared" si="5"/>
        <v>48.364842803728472</v>
      </c>
      <c r="N139" s="101">
        <f t="shared" si="5"/>
        <v>213.28137342672073</v>
      </c>
      <c r="O139" s="101">
        <f t="shared" si="5"/>
        <v>0</v>
      </c>
      <c r="P139" s="101">
        <f t="shared" si="5"/>
        <v>165.29306440570858</v>
      </c>
      <c r="Q139" s="101">
        <f t="shared" si="5"/>
        <v>649.14424140291749</v>
      </c>
      <c r="R139" s="101">
        <f t="shared" si="5"/>
        <v>8.5049239033124433</v>
      </c>
      <c r="S139" s="101">
        <f t="shared" si="5"/>
        <v>181.89478118910949</v>
      </c>
      <c r="T139" s="101">
        <f t="shared" si="5"/>
        <v>4.0391805782295016</v>
      </c>
      <c r="U139" s="101">
        <f t="shared" si="5"/>
        <v>12.802148612354522</v>
      </c>
      <c r="V139" s="101">
        <f t="shared" si="5"/>
        <v>30.52293433040181</v>
      </c>
      <c r="W139" s="101">
        <f t="shared" si="5"/>
        <v>80.345463162883775</v>
      </c>
      <c r="X139" s="101">
        <f t="shared" si="5"/>
        <v>77.88719785138764</v>
      </c>
      <c r="Y139" s="101">
        <f t="shared" si="5"/>
        <v>0</v>
      </c>
      <c r="Z139" s="101">
        <f t="shared" si="5"/>
        <v>0</v>
      </c>
      <c r="AA139" s="101">
        <f t="shared" si="5"/>
        <v>3.6400021064827004</v>
      </c>
      <c r="AB139" s="101">
        <f t="shared" si="5"/>
        <v>2.2907999368055192</v>
      </c>
      <c r="AC139" s="101">
        <f t="shared" si="5"/>
        <v>0</v>
      </c>
      <c r="AD139" s="101">
        <f t="shared" si="5"/>
        <v>10.861551424508926</v>
      </c>
      <c r="AE139" s="101">
        <f t="shared" si="5"/>
        <v>0</v>
      </c>
      <c r="AF139" s="101">
        <f t="shared" si="5"/>
        <v>354.52103849597137</v>
      </c>
      <c r="AG139" s="101">
        <f t="shared" si="5"/>
        <v>3.9180578229501291</v>
      </c>
      <c r="AH139" s="101">
        <f t="shared" si="5"/>
        <v>4.7738164200326505</v>
      </c>
      <c r="AI139" s="101">
        <f t="shared" si="5"/>
        <v>0</v>
      </c>
      <c r="AJ139" s="101">
        <f t="shared" si="5"/>
        <v>0</v>
      </c>
      <c r="AK139" s="101">
        <f t="shared" si="5"/>
        <v>1.0269103164990256</v>
      </c>
      <c r="AL139" s="101">
        <f t="shared" si="5"/>
        <v>0</v>
      </c>
      <c r="AM139" s="101">
        <f t="shared" si="5"/>
        <v>0</v>
      </c>
      <c r="AN139" s="101">
        <f t="shared" si="5"/>
        <v>0.35941861077465903</v>
      </c>
      <c r="AO139" s="101">
        <f t="shared" si="5"/>
        <v>2.3171309705619043</v>
      </c>
      <c r="AP139" s="101">
        <f t="shared" si="5"/>
        <v>0.14534730633524673</v>
      </c>
      <c r="AQ139" s="101">
        <f t="shared" si="5"/>
        <v>0</v>
      </c>
      <c r="AR139" s="101">
        <f t="shared" si="4"/>
        <v>0</v>
      </c>
      <c r="AS139" s="60"/>
    </row>
    <row r="140" spans="1:45" x14ac:dyDescent="0.15">
      <c r="A140" s="16"/>
      <c r="B140" s="32" t="s">
        <v>6235</v>
      </c>
      <c r="C140" s="32" t="s">
        <v>4818</v>
      </c>
      <c r="D140" s="71">
        <v>18989</v>
      </c>
      <c r="E140" s="71">
        <v>1984</v>
      </c>
      <c r="F140" s="101">
        <f t="shared" si="1"/>
        <v>11.280214861235452</v>
      </c>
      <c r="G140" s="101">
        <f t="shared" si="5"/>
        <v>6.7881405023961241</v>
      </c>
      <c r="H140" s="101">
        <f t="shared" si="5"/>
        <v>1.3054926536415821</v>
      </c>
      <c r="I140" s="101">
        <f t="shared" si="5"/>
        <v>0.38722418242140189</v>
      </c>
      <c r="J140" s="101">
        <f t="shared" si="5"/>
        <v>0</v>
      </c>
      <c r="K140" s="101">
        <f t="shared" si="5"/>
        <v>0.31597240507662333</v>
      </c>
      <c r="L140" s="101">
        <f t="shared" si="5"/>
        <v>1219.8851966928221</v>
      </c>
      <c r="M140" s="101">
        <f t="shared" si="5"/>
        <v>78.192637842961716</v>
      </c>
      <c r="N140" s="101">
        <f t="shared" si="5"/>
        <v>213.28137342672073</v>
      </c>
      <c r="O140" s="101">
        <f t="shared" si="5"/>
        <v>1.6851861604086575</v>
      </c>
      <c r="P140" s="101">
        <f t="shared" si="5"/>
        <v>210.95107693928063</v>
      </c>
      <c r="Q140" s="101">
        <f t="shared" si="5"/>
        <v>673.24240349676131</v>
      </c>
      <c r="R140" s="101">
        <f t="shared" si="5"/>
        <v>14.868608141555637</v>
      </c>
      <c r="S140" s="101">
        <f t="shared" si="5"/>
        <v>350.75570066880823</v>
      </c>
      <c r="T140" s="101">
        <f t="shared" si="5"/>
        <v>4.7100953183421979</v>
      </c>
      <c r="U140" s="101">
        <f t="shared" si="5"/>
        <v>22.209700352835853</v>
      </c>
      <c r="V140" s="101">
        <f t="shared" si="5"/>
        <v>30.883142872189161</v>
      </c>
      <c r="W140" s="101">
        <f t="shared" si="5"/>
        <v>102.36321027963558</v>
      </c>
      <c r="X140" s="101">
        <f t="shared" si="5"/>
        <v>77.538048343777973</v>
      </c>
      <c r="Y140" s="101">
        <f t="shared" ref="G140:AQ146" si="6">Y87*Y$71/$D87</f>
        <v>0</v>
      </c>
      <c r="Z140" s="101">
        <f t="shared" si="6"/>
        <v>0</v>
      </c>
      <c r="AA140" s="101">
        <f t="shared" si="6"/>
        <v>5.2893780609826742</v>
      </c>
      <c r="AB140" s="101">
        <f t="shared" si="6"/>
        <v>2.7184159250092157</v>
      </c>
      <c r="AC140" s="101">
        <f t="shared" si="6"/>
        <v>0</v>
      </c>
      <c r="AD140" s="101">
        <f t="shared" si="6"/>
        <v>8.1012691558270582</v>
      </c>
      <c r="AE140" s="101">
        <f t="shared" si="6"/>
        <v>0</v>
      </c>
      <c r="AF140" s="101">
        <f t="shared" si="6"/>
        <v>317.57438517036178</v>
      </c>
      <c r="AG140" s="101">
        <f t="shared" si="6"/>
        <v>2.6331033756385276</v>
      </c>
      <c r="AH140" s="101">
        <f t="shared" si="6"/>
        <v>2.0274895992416662</v>
      </c>
      <c r="AI140" s="101">
        <f t="shared" si="6"/>
        <v>0</v>
      </c>
      <c r="AJ140" s="101">
        <f t="shared" si="6"/>
        <v>0</v>
      </c>
      <c r="AK140" s="101">
        <f t="shared" si="6"/>
        <v>1.0269103164990256</v>
      </c>
      <c r="AL140" s="101">
        <f t="shared" si="6"/>
        <v>0</v>
      </c>
      <c r="AM140" s="101">
        <f t="shared" si="6"/>
        <v>0</v>
      </c>
      <c r="AN140" s="101">
        <f t="shared" si="6"/>
        <v>0.35941861077465903</v>
      </c>
      <c r="AO140" s="101">
        <f t="shared" si="6"/>
        <v>2.3171309705619043</v>
      </c>
      <c r="AP140" s="101">
        <f t="shared" si="6"/>
        <v>0.14534730633524673</v>
      </c>
      <c r="AQ140" s="101">
        <f t="shared" si="6"/>
        <v>0</v>
      </c>
      <c r="AR140" s="101">
        <f t="shared" si="4"/>
        <v>0</v>
      </c>
      <c r="AS140" s="60"/>
    </row>
    <row r="141" spans="1:45" x14ac:dyDescent="0.15">
      <c r="A141" s="16"/>
      <c r="B141" s="32" t="s">
        <v>6235</v>
      </c>
      <c r="C141" s="32" t="s">
        <v>4819</v>
      </c>
      <c r="D141" s="71">
        <v>18989</v>
      </c>
      <c r="E141" s="71">
        <v>1997</v>
      </c>
      <c r="F141" s="101">
        <f t="shared" si="1"/>
        <v>12.600663542050661</v>
      </c>
      <c r="G141" s="101">
        <f t="shared" si="6"/>
        <v>6.9487598083100739</v>
      </c>
      <c r="H141" s="101">
        <f t="shared" si="6"/>
        <v>1.3639475485807573</v>
      </c>
      <c r="I141" s="101">
        <f t="shared" si="6"/>
        <v>0.45289378060982677</v>
      </c>
      <c r="J141" s="101">
        <f t="shared" si="6"/>
        <v>0</v>
      </c>
      <c r="K141" s="101">
        <f t="shared" si="6"/>
        <v>0.41708357470114277</v>
      </c>
      <c r="L141" s="101">
        <f t="shared" si="6"/>
        <v>1234.3356680183265</v>
      </c>
      <c r="M141" s="101">
        <f t="shared" si="6"/>
        <v>0</v>
      </c>
      <c r="N141" s="101">
        <f t="shared" si="6"/>
        <v>213.28137342672073</v>
      </c>
      <c r="O141" s="101">
        <f t="shared" si="6"/>
        <v>115.43525198799306</v>
      </c>
      <c r="P141" s="101">
        <f t="shared" si="6"/>
        <v>185.51529833061247</v>
      </c>
      <c r="Q141" s="101">
        <f t="shared" si="6"/>
        <v>533.36352625204063</v>
      </c>
      <c r="R141" s="101">
        <f t="shared" si="6"/>
        <v>7.2041708357470116</v>
      </c>
      <c r="S141" s="101">
        <f t="shared" si="6"/>
        <v>325.66117225762281</v>
      </c>
      <c r="T141" s="101">
        <f t="shared" si="6"/>
        <v>0.36968771393964928</v>
      </c>
      <c r="U141" s="101">
        <f t="shared" si="6"/>
        <v>6.9513929116857129</v>
      </c>
      <c r="V141" s="101">
        <f t="shared" si="6"/>
        <v>9.1094844383590505</v>
      </c>
      <c r="W141" s="101">
        <f t="shared" si="6"/>
        <v>77.950550318605508</v>
      </c>
      <c r="X141" s="101">
        <f t="shared" si="6"/>
        <v>27.752909579230082</v>
      </c>
      <c r="Y141" s="101">
        <f t="shared" si="6"/>
        <v>0</v>
      </c>
      <c r="Z141" s="101">
        <f t="shared" si="6"/>
        <v>0</v>
      </c>
      <c r="AA141" s="101">
        <f t="shared" si="6"/>
        <v>1.421875822844805</v>
      </c>
      <c r="AB141" s="101">
        <f t="shared" si="6"/>
        <v>2.7184159250092157</v>
      </c>
      <c r="AC141" s="101">
        <f t="shared" si="6"/>
        <v>0</v>
      </c>
      <c r="AD141" s="101">
        <f t="shared" si="6"/>
        <v>1.8160513981778925</v>
      </c>
      <c r="AE141" s="101">
        <f t="shared" si="6"/>
        <v>0</v>
      </c>
      <c r="AF141" s="101">
        <f t="shared" si="6"/>
        <v>202.87176786560642</v>
      </c>
      <c r="AG141" s="101">
        <f t="shared" si="6"/>
        <v>2.6331033756385276</v>
      </c>
      <c r="AH141" s="101">
        <f t="shared" si="6"/>
        <v>2.0274895992416662</v>
      </c>
      <c r="AI141" s="101">
        <f t="shared" si="6"/>
        <v>0</v>
      </c>
      <c r="AJ141" s="101">
        <f t="shared" si="6"/>
        <v>0</v>
      </c>
      <c r="AK141" s="101">
        <f t="shared" si="6"/>
        <v>1.0269103164990256</v>
      </c>
      <c r="AL141" s="101">
        <f t="shared" si="6"/>
        <v>0</v>
      </c>
      <c r="AM141" s="101">
        <f t="shared" si="6"/>
        <v>0</v>
      </c>
      <c r="AN141" s="101">
        <f t="shared" si="6"/>
        <v>0.35941861077465903</v>
      </c>
      <c r="AO141" s="101">
        <f t="shared" si="6"/>
        <v>2.3171309705619043</v>
      </c>
      <c r="AP141" s="101">
        <f t="shared" si="6"/>
        <v>0.14534730633524673</v>
      </c>
      <c r="AQ141" s="101">
        <f t="shared" si="6"/>
        <v>0</v>
      </c>
      <c r="AR141" s="101">
        <f t="shared" si="4"/>
        <v>0</v>
      </c>
      <c r="AS141" s="60"/>
    </row>
    <row r="142" spans="1:45" x14ac:dyDescent="0.15">
      <c r="A142" s="1"/>
      <c r="B142" s="32" t="s">
        <v>6235</v>
      </c>
      <c r="C142" s="32" t="s">
        <v>4820</v>
      </c>
      <c r="D142" s="71">
        <v>18989</v>
      </c>
      <c r="E142" s="71">
        <v>2009</v>
      </c>
      <c r="F142" s="101">
        <f t="shared" si="1"/>
        <v>11.943756911896362</v>
      </c>
      <c r="G142" s="101">
        <f t="shared" si="6"/>
        <v>7.1093791142240246</v>
      </c>
      <c r="H142" s="101">
        <f t="shared" si="6"/>
        <v>1.3639475485807573</v>
      </c>
      <c r="I142" s="101">
        <f t="shared" si="6"/>
        <v>0.45289378060982677</v>
      </c>
      <c r="J142" s="101">
        <f t="shared" si="6"/>
        <v>0</v>
      </c>
      <c r="K142" s="101">
        <f t="shared" si="6"/>
        <v>0.36020854178735057</v>
      </c>
      <c r="L142" s="101">
        <f t="shared" si="6"/>
        <v>1721.080625625362</v>
      </c>
      <c r="M142" s="101">
        <f t="shared" si="6"/>
        <v>379.92521986413186</v>
      </c>
      <c r="N142" s="101">
        <f t="shared" si="6"/>
        <v>213.28137342672073</v>
      </c>
      <c r="O142" s="101">
        <f t="shared" si="6"/>
        <v>18.431723629469694</v>
      </c>
      <c r="P142" s="101">
        <f t="shared" si="6"/>
        <v>201.98535994523144</v>
      </c>
      <c r="Q142" s="101">
        <f t="shared" si="6"/>
        <v>739.37542787929851</v>
      </c>
      <c r="R142" s="101">
        <f t="shared" si="6"/>
        <v>6.0034756964558431</v>
      </c>
      <c r="S142" s="101">
        <f t="shared" si="6"/>
        <v>206.18989941545104</v>
      </c>
      <c r="T142" s="101">
        <f t="shared" si="6"/>
        <v>0.95844962873242401</v>
      </c>
      <c r="U142" s="101">
        <f t="shared" si="6"/>
        <v>6.3721101690452366</v>
      </c>
      <c r="V142" s="101">
        <f t="shared" si="6"/>
        <v>47.395860761493495</v>
      </c>
      <c r="W142" s="101">
        <f t="shared" si="6"/>
        <v>82.508610248038337</v>
      </c>
      <c r="X142" s="101">
        <f t="shared" si="6"/>
        <v>51.90689346463742</v>
      </c>
      <c r="Y142" s="101">
        <f t="shared" si="6"/>
        <v>0</v>
      </c>
      <c r="Z142" s="101">
        <f t="shared" si="6"/>
        <v>0</v>
      </c>
      <c r="AA142" s="101">
        <f t="shared" si="6"/>
        <v>1.137500658275844</v>
      </c>
      <c r="AB142" s="101">
        <f t="shared" si="6"/>
        <v>1.0690399705092422</v>
      </c>
      <c r="AC142" s="101">
        <f t="shared" si="6"/>
        <v>0</v>
      </c>
      <c r="AD142" s="101">
        <f t="shared" si="6"/>
        <v>8.689241139607141</v>
      </c>
      <c r="AE142" s="101">
        <f t="shared" si="6"/>
        <v>0</v>
      </c>
      <c r="AF142" s="101">
        <f t="shared" si="6"/>
        <v>198.96971931118017</v>
      </c>
      <c r="AG142" s="101">
        <f t="shared" si="6"/>
        <v>0.63194481015324666</v>
      </c>
      <c r="AH142" s="101">
        <f t="shared" si="6"/>
        <v>1.1059034177681817</v>
      </c>
      <c r="AI142" s="101">
        <f t="shared" si="6"/>
        <v>0</v>
      </c>
      <c r="AJ142" s="101">
        <f t="shared" si="6"/>
        <v>0</v>
      </c>
      <c r="AK142" s="101">
        <f t="shared" si="6"/>
        <v>1.0269103164990256</v>
      </c>
      <c r="AL142" s="101">
        <f t="shared" si="6"/>
        <v>0</v>
      </c>
      <c r="AM142" s="101">
        <f t="shared" si="6"/>
        <v>0</v>
      </c>
      <c r="AN142" s="101">
        <f t="shared" si="6"/>
        <v>0.35941861077465903</v>
      </c>
      <c r="AO142" s="101">
        <f t="shared" si="6"/>
        <v>2.3171309705619043</v>
      </c>
      <c r="AP142" s="101">
        <f t="shared" si="6"/>
        <v>0.14534730633524673</v>
      </c>
      <c r="AQ142" s="101">
        <f t="shared" si="6"/>
        <v>0</v>
      </c>
      <c r="AR142" s="101">
        <f t="shared" si="4"/>
        <v>0</v>
      </c>
      <c r="AS142" s="60"/>
    </row>
    <row r="143" spans="1:45" x14ac:dyDescent="0.15">
      <c r="A143" s="101"/>
      <c r="B143" s="32" t="s">
        <v>6658</v>
      </c>
      <c r="C143" s="32" t="s">
        <v>4821</v>
      </c>
      <c r="D143" s="71">
        <v>84</v>
      </c>
      <c r="E143" s="71">
        <v>1970</v>
      </c>
      <c r="F143" s="101">
        <f t="shared" si="1"/>
        <v>52.5</v>
      </c>
      <c r="G143" s="101">
        <f t="shared" si="6"/>
        <v>5.9523809523809526</v>
      </c>
      <c r="H143" s="101">
        <f t="shared" si="6"/>
        <v>4.4047619047619051</v>
      </c>
      <c r="I143" s="101">
        <f t="shared" si="6"/>
        <v>0</v>
      </c>
      <c r="J143" s="101">
        <f t="shared" si="6"/>
        <v>0</v>
      </c>
      <c r="K143" s="101">
        <f t="shared" si="6"/>
        <v>0</v>
      </c>
      <c r="L143" s="101">
        <f t="shared" si="6"/>
        <v>14233.333333333334</v>
      </c>
      <c r="M143" s="101">
        <f t="shared" si="6"/>
        <v>0</v>
      </c>
      <c r="N143" s="101">
        <f t="shared" si="6"/>
        <v>2410.7142857142858</v>
      </c>
      <c r="O143" s="101">
        <f t="shared" si="6"/>
        <v>273.8095238095238</v>
      </c>
      <c r="P143" s="101">
        <f t="shared" si="6"/>
        <v>535.71428571428567</v>
      </c>
      <c r="Q143" s="101">
        <f t="shared" si="6"/>
        <v>9582.8571428571431</v>
      </c>
      <c r="R143" s="101">
        <f t="shared" si="6"/>
        <v>0</v>
      </c>
      <c r="S143" s="101">
        <f t="shared" si="6"/>
        <v>196.42857142857142</v>
      </c>
      <c r="T143" s="101">
        <f t="shared" si="6"/>
        <v>0</v>
      </c>
      <c r="U143" s="101">
        <f t="shared" si="6"/>
        <v>0</v>
      </c>
      <c r="V143" s="101">
        <f t="shared" si="6"/>
        <v>42.857142857142854</v>
      </c>
      <c r="W143" s="101">
        <f t="shared" si="6"/>
        <v>0</v>
      </c>
      <c r="X143" s="101">
        <f t="shared" si="6"/>
        <v>0</v>
      </c>
      <c r="Y143" s="101">
        <f t="shared" si="6"/>
        <v>0</v>
      </c>
      <c r="Z143" s="101">
        <f t="shared" si="6"/>
        <v>0</v>
      </c>
      <c r="AA143" s="101">
        <f t="shared" si="6"/>
        <v>0</v>
      </c>
      <c r="AB143" s="101">
        <f t="shared" si="6"/>
        <v>0</v>
      </c>
      <c r="AC143" s="101">
        <f t="shared" si="6"/>
        <v>0</v>
      </c>
      <c r="AD143" s="101">
        <f t="shared" si="6"/>
        <v>22.916666666666668</v>
      </c>
      <c r="AE143" s="101">
        <f t="shared" si="6"/>
        <v>0</v>
      </c>
      <c r="AF143" s="101">
        <f t="shared" si="6"/>
        <v>236.23809523809524</v>
      </c>
      <c r="AG143" s="101">
        <f t="shared" si="6"/>
        <v>9.5238095238095237</v>
      </c>
      <c r="AH143" s="101">
        <f t="shared" si="6"/>
        <v>8.3333333333333339</v>
      </c>
      <c r="AI143" s="101">
        <f t="shared" si="6"/>
        <v>0</v>
      </c>
      <c r="AJ143" s="101">
        <f t="shared" si="6"/>
        <v>0</v>
      </c>
      <c r="AK143" s="101">
        <f t="shared" si="6"/>
        <v>0</v>
      </c>
      <c r="AL143" s="101">
        <f t="shared" si="6"/>
        <v>71.428571428571431</v>
      </c>
      <c r="AM143" s="101">
        <f t="shared" si="6"/>
        <v>0</v>
      </c>
      <c r="AN143" s="101">
        <f t="shared" si="6"/>
        <v>0</v>
      </c>
      <c r="AO143" s="101">
        <f t="shared" si="6"/>
        <v>0</v>
      </c>
      <c r="AP143" s="101">
        <f t="shared" si="6"/>
        <v>0</v>
      </c>
      <c r="AQ143" s="101">
        <f t="shared" si="6"/>
        <v>0</v>
      </c>
      <c r="AR143" s="101">
        <f t="shared" si="4"/>
        <v>0</v>
      </c>
      <c r="AS143" s="23"/>
    </row>
    <row r="144" spans="1:45" x14ac:dyDescent="0.15">
      <c r="A144" s="1" t="s">
        <v>8633</v>
      </c>
      <c r="B144" s="32" t="s">
        <v>6658</v>
      </c>
      <c r="C144" s="32" t="s">
        <v>4913</v>
      </c>
      <c r="D144" s="71">
        <v>110</v>
      </c>
      <c r="E144" s="71">
        <v>1992</v>
      </c>
      <c r="F144" s="101">
        <f t="shared" si="1"/>
        <v>42.381818181818183</v>
      </c>
      <c r="G144" s="101">
        <f t="shared" si="6"/>
        <v>4.5454545454545459</v>
      </c>
      <c r="H144" s="101">
        <f t="shared" si="6"/>
        <v>3.3636363636363638</v>
      </c>
      <c r="I144" s="101">
        <f t="shared" si="6"/>
        <v>0</v>
      </c>
      <c r="J144" s="101">
        <f t="shared" si="6"/>
        <v>0</v>
      </c>
      <c r="K144" s="101">
        <f t="shared" si="6"/>
        <v>0</v>
      </c>
      <c r="L144" s="101">
        <f t="shared" si="6"/>
        <v>3792.7272727272725</v>
      </c>
      <c r="M144" s="101">
        <f t="shared" si="6"/>
        <v>0</v>
      </c>
      <c r="N144" s="101">
        <f t="shared" si="6"/>
        <v>1620</v>
      </c>
      <c r="O144" s="101">
        <f t="shared" si="6"/>
        <v>0</v>
      </c>
      <c r="P144" s="101">
        <f t="shared" si="6"/>
        <v>552.27272727272725</v>
      </c>
      <c r="Q144" s="101">
        <f t="shared" si="6"/>
        <v>2094.181818181818</v>
      </c>
      <c r="R144" s="101">
        <f t="shared" si="6"/>
        <v>0</v>
      </c>
      <c r="S144" s="101">
        <f t="shared" si="6"/>
        <v>968</v>
      </c>
      <c r="T144" s="101">
        <f t="shared" si="6"/>
        <v>0</v>
      </c>
      <c r="U144" s="101">
        <f t="shared" si="6"/>
        <v>0</v>
      </c>
      <c r="V144" s="101">
        <f t="shared" si="6"/>
        <v>27.818181818181817</v>
      </c>
      <c r="W144" s="101">
        <f t="shared" si="6"/>
        <v>2652.4545454545455</v>
      </c>
      <c r="X144" s="101">
        <f t="shared" si="6"/>
        <v>0</v>
      </c>
      <c r="Y144" s="101">
        <f t="shared" si="6"/>
        <v>0</v>
      </c>
      <c r="Z144" s="101">
        <f t="shared" si="6"/>
        <v>5.6818181818181817</v>
      </c>
      <c r="AA144" s="101">
        <f t="shared" si="6"/>
        <v>0</v>
      </c>
      <c r="AB144" s="101">
        <f t="shared" si="6"/>
        <v>0</v>
      </c>
      <c r="AC144" s="101">
        <f t="shared" si="6"/>
        <v>0</v>
      </c>
      <c r="AD144" s="101">
        <f t="shared" si="6"/>
        <v>47.5</v>
      </c>
      <c r="AE144" s="101">
        <f t="shared" si="6"/>
        <v>0</v>
      </c>
      <c r="AF144" s="101">
        <f t="shared" si="6"/>
        <v>100</v>
      </c>
      <c r="AG144" s="101">
        <f t="shared" si="6"/>
        <v>3.6363636363636362</v>
      </c>
      <c r="AH144" s="101">
        <f t="shared" si="6"/>
        <v>15.909090909090908</v>
      </c>
      <c r="AI144" s="101">
        <f t="shared" si="6"/>
        <v>0</v>
      </c>
      <c r="AJ144" s="101">
        <f t="shared" si="6"/>
        <v>0</v>
      </c>
      <c r="AK144" s="101">
        <f t="shared" si="6"/>
        <v>0</v>
      </c>
      <c r="AL144" s="101">
        <f t="shared" si="6"/>
        <v>68.181818181818187</v>
      </c>
      <c r="AM144" s="101">
        <f t="shared" si="6"/>
        <v>0</v>
      </c>
      <c r="AN144" s="101">
        <f t="shared" si="6"/>
        <v>0</v>
      </c>
      <c r="AO144" s="101">
        <f t="shared" si="6"/>
        <v>0</v>
      </c>
      <c r="AP144" s="101">
        <f t="shared" si="6"/>
        <v>0</v>
      </c>
      <c r="AQ144" s="101">
        <f t="shared" si="6"/>
        <v>0</v>
      </c>
      <c r="AR144" s="101">
        <f t="shared" si="4"/>
        <v>0</v>
      </c>
      <c r="AS144" s="23"/>
    </row>
    <row r="145" spans="1:45" x14ac:dyDescent="0.15">
      <c r="A145" s="1"/>
      <c r="B145" s="32" t="s">
        <v>7107</v>
      </c>
      <c r="C145" s="32" t="s">
        <v>6444</v>
      </c>
      <c r="D145" s="71">
        <v>1670</v>
      </c>
      <c r="E145" s="71">
        <v>1992</v>
      </c>
      <c r="F145" s="101">
        <f t="shared" si="1"/>
        <v>41.270658682634732</v>
      </c>
      <c r="G145" s="101">
        <f t="shared" si="6"/>
        <v>18.562874251497007</v>
      </c>
      <c r="H145" s="101">
        <f t="shared" si="6"/>
        <v>2.215568862275449</v>
      </c>
      <c r="I145" s="101">
        <f t="shared" si="6"/>
        <v>0.82395209580838324</v>
      </c>
      <c r="J145" s="101">
        <f t="shared" si="6"/>
        <v>0</v>
      </c>
      <c r="K145" s="101">
        <f t="shared" si="6"/>
        <v>0</v>
      </c>
      <c r="L145" s="101">
        <f t="shared" si="6"/>
        <v>1874.4910179640719</v>
      </c>
      <c r="M145" s="101">
        <f t="shared" si="6"/>
        <v>0</v>
      </c>
      <c r="N145" s="101">
        <f t="shared" si="6"/>
        <v>0</v>
      </c>
      <c r="O145" s="101">
        <f t="shared" si="6"/>
        <v>0</v>
      </c>
      <c r="P145" s="101">
        <f t="shared" si="6"/>
        <v>179.49101796407186</v>
      </c>
      <c r="Q145" s="101">
        <f t="shared" si="6"/>
        <v>3105.4690618762479</v>
      </c>
      <c r="R145" s="101">
        <f t="shared" si="6"/>
        <v>98.906187624750501</v>
      </c>
      <c r="S145" s="101">
        <f t="shared" si="6"/>
        <v>658.68263473053889</v>
      </c>
      <c r="T145" s="101">
        <f t="shared" si="6"/>
        <v>0</v>
      </c>
      <c r="U145" s="101">
        <f t="shared" si="6"/>
        <v>0</v>
      </c>
      <c r="V145" s="101">
        <f t="shared" si="6"/>
        <v>27.952095808383234</v>
      </c>
      <c r="W145" s="101">
        <f t="shared" si="6"/>
        <v>97.604790419161674</v>
      </c>
      <c r="X145" s="101">
        <f t="shared" si="6"/>
        <v>0</v>
      </c>
      <c r="Y145" s="101">
        <f t="shared" si="6"/>
        <v>0</v>
      </c>
      <c r="Z145" s="101">
        <f t="shared" si="6"/>
        <v>86.626746506986024</v>
      </c>
      <c r="AA145" s="101">
        <f t="shared" si="6"/>
        <v>329.47544910179641</v>
      </c>
      <c r="AB145" s="101">
        <f t="shared" si="6"/>
        <v>0</v>
      </c>
      <c r="AC145" s="101">
        <f t="shared" si="6"/>
        <v>0</v>
      </c>
      <c r="AD145" s="101">
        <f t="shared" si="6"/>
        <v>16.445109780439122</v>
      </c>
      <c r="AE145" s="101">
        <f t="shared" si="6"/>
        <v>31.832335329341316</v>
      </c>
      <c r="AF145" s="101">
        <f t="shared" si="6"/>
        <v>260.67145708582831</v>
      </c>
      <c r="AG145" s="101">
        <f t="shared" si="6"/>
        <v>0</v>
      </c>
      <c r="AH145" s="101">
        <f t="shared" si="6"/>
        <v>0</v>
      </c>
      <c r="AI145" s="101">
        <f t="shared" si="6"/>
        <v>0</v>
      </c>
      <c r="AJ145" s="101">
        <f t="shared" si="6"/>
        <v>140.86347305389222</v>
      </c>
      <c r="AK145" s="101">
        <f t="shared" si="6"/>
        <v>0</v>
      </c>
      <c r="AL145" s="101">
        <f t="shared" si="6"/>
        <v>0</v>
      </c>
      <c r="AM145" s="101">
        <f t="shared" si="6"/>
        <v>0</v>
      </c>
      <c r="AN145" s="101">
        <f t="shared" si="6"/>
        <v>0</v>
      </c>
      <c r="AO145" s="101">
        <f t="shared" si="6"/>
        <v>0</v>
      </c>
      <c r="AP145" s="101">
        <f t="shared" si="6"/>
        <v>0</v>
      </c>
      <c r="AQ145" s="101">
        <f t="shared" si="6"/>
        <v>0</v>
      </c>
      <c r="AR145" s="101">
        <f t="shared" si="4"/>
        <v>8.4670658682634734</v>
      </c>
      <c r="AS145" s="23" t="s">
        <v>56</v>
      </c>
    </row>
    <row r="146" spans="1:45" x14ac:dyDescent="0.15">
      <c r="A146" s="1"/>
      <c r="B146" s="32" t="s">
        <v>7107</v>
      </c>
      <c r="C146" s="32" t="s">
        <v>6887</v>
      </c>
      <c r="D146" s="71">
        <v>1500</v>
      </c>
      <c r="E146" s="71">
        <v>2003</v>
      </c>
      <c r="F146" s="101">
        <f t="shared" si="1"/>
        <v>47.207999999999998</v>
      </c>
      <c r="G146" s="101">
        <f t="shared" si="6"/>
        <v>20.566666666666666</v>
      </c>
      <c r="H146" s="101">
        <f t="shared" si="6"/>
        <v>2.4666666666666668</v>
      </c>
      <c r="I146" s="101">
        <f t="shared" si="6"/>
        <v>1.0893333333333333</v>
      </c>
      <c r="J146" s="101">
        <f t="shared" si="6"/>
        <v>0</v>
      </c>
      <c r="K146" s="101">
        <f t="shared" si="6"/>
        <v>0</v>
      </c>
      <c r="L146" s="101">
        <f t="shared" si="6"/>
        <v>1550.08</v>
      </c>
      <c r="M146" s="101">
        <f t="shared" si="6"/>
        <v>0</v>
      </c>
      <c r="N146" s="101">
        <f t="shared" si="6"/>
        <v>426.6</v>
      </c>
      <c r="O146" s="101">
        <f t="shared" si="6"/>
        <v>24.666666666666668</v>
      </c>
      <c r="P146" s="101">
        <f t="shared" si="6"/>
        <v>188.4</v>
      </c>
      <c r="Q146" s="101">
        <f t="shared" si="6"/>
        <v>1375.2266666666667</v>
      </c>
      <c r="R146" s="101">
        <f t="shared" si="6"/>
        <v>401.28</v>
      </c>
      <c r="S146" s="101">
        <f t="shared" si="6"/>
        <v>733.33333333333337</v>
      </c>
      <c r="T146" s="101">
        <f t="shared" si="6"/>
        <v>0</v>
      </c>
      <c r="U146" s="101">
        <f t="shared" si="6"/>
        <v>0</v>
      </c>
      <c r="V146" s="101">
        <f t="shared" si="6"/>
        <v>69.552000000000007</v>
      </c>
      <c r="W146" s="101">
        <f t="shared" si="6"/>
        <v>108.66666666666667</v>
      </c>
      <c r="X146" s="101">
        <f t="shared" si="6"/>
        <v>0</v>
      </c>
      <c r="Y146" s="101">
        <f t="shared" si="6"/>
        <v>0</v>
      </c>
      <c r="Z146" s="101">
        <f t="shared" si="6"/>
        <v>42.5</v>
      </c>
      <c r="AA146" s="101">
        <f t="shared" si="6"/>
        <v>392.68799999999999</v>
      </c>
      <c r="AB146" s="101">
        <f t="shared" si="6"/>
        <v>0</v>
      </c>
      <c r="AC146" s="101">
        <f t="shared" si="6"/>
        <v>0</v>
      </c>
      <c r="AD146" s="101">
        <f t="shared" si="6"/>
        <v>73.084000000000003</v>
      </c>
      <c r="AE146" s="101">
        <f t="shared" si="6"/>
        <v>85.284000000000006</v>
      </c>
      <c r="AF146" s="101">
        <f t="shared" si="6"/>
        <v>243.86560000000003</v>
      </c>
      <c r="AG146" s="101">
        <f t="shared" si="6"/>
        <v>6.4</v>
      </c>
      <c r="AH146" s="101">
        <f t="shared" si="6"/>
        <v>1.5960000000000001</v>
      </c>
      <c r="AI146" s="101">
        <f t="shared" si="6"/>
        <v>0</v>
      </c>
      <c r="AJ146" s="101">
        <f t="shared" si="6"/>
        <v>383.0256</v>
      </c>
      <c r="AK146" s="101">
        <f t="shared" si="6"/>
        <v>6.2400000000000004E-2</v>
      </c>
      <c r="AL146" s="101">
        <f t="shared" si="6"/>
        <v>10.284000000000001</v>
      </c>
      <c r="AM146" s="101">
        <f t="shared" si="6"/>
        <v>1.7368000000000001</v>
      </c>
      <c r="AN146" s="101">
        <f t="shared" si="6"/>
        <v>0</v>
      </c>
      <c r="AO146" s="101">
        <f t="shared" si="6"/>
        <v>0</v>
      </c>
      <c r="AP146" s="101">
        <f t="shared" si="6"/>
        <v>0</v>
      </c>
      <c r="AQ146" s="101">
        <f t="shared" si="6"/>
        <v>5.7119999999999997E-2</v>
      </c>
      <c r="AR146" s="101">
        <f t="shared" si="4"/>
        <v>0</v>
      </c>
      <c r="AS146" s="23"/>
    </row>
    <row r="147" spans="1:45" x14ac:dyDescent="0.15">
      <c r="A147" s="16" t="s">
        <v>6117</v>
      </c>
      <c r="B147" s="32" t="s">
        <v>5153</v>
      </c>
      <c r="C147" s="32" t="s">
        <v>5009</v>
      </c>
      <c r="D147" s="71">
        <v>3245</v>
      </c>
      <c r="E147" s="71">
        <v>1970</v>
      </c>
      <c r="F147" s="101">
        <f t="shared" si="1"/>
        <v>3.106317411402157</v>
      </c>
      <c r="G147" s="101">
        <f t="shared" ref="G147:AQ153" si="7">G94*G$71/$D94</f>
        <v>0.92449922958397535</v>
      </c>
      <c r="H147" s="101">
        <f t="shared" si="7"/>
        <v>0</v>
      </c>
      <c r="I147" s="101">
        <f t="shared" si="7"/>
        <v>0.46379044684129428</v>
      </c>
      <c r="J147" s="101">
        <f t="shared" si="7"/>
        <v>0</v>
      </c>
      <c r="K147" s="101">
        <f t="shared" si="7"/>
        <v>0.15408320493066255</v>
      </c>
      <c r="L147" s="101">
        <f t="shared" si="7"/>
        <v>431.43297380585517</v>
      </c>
      <c r="M147" s="101">
        <f t="shared" si="7"/>
        <v>0</v>
      </c>
      <c r="N147" s="101">
        <f t="shared" si="7"/>
        <v>0</v>
      </c>
      <c r="O147" s="101">
        <f t="shared" si="7"/>
        <v>13.86748844375963</v>
      </c>
      <c r="P147" s="101">
        <f t="shared" si="7"/>
        <v>57.781201848998457</v>
      </c>
      <c r="Q147" s="101">
        <f t="shared" si="7"/>
        <v>120.18489984591679</v>
      </c>
      <c r="R147" s="101">
        <f t="shared" si="7"/>
        <v>58.551617873651772</v>
      </c>
      <c r="S147" s="101">
        <f t="shared" si="7"/>
        <v>6.7796610169491522</v>
      </c>
      <c r="T147" s="101">
        <f t="shared" si="7"/>
        <v>0</v>
      </c>
      <c r="U147" s="101">
        <f t="shared" si="7"/>
        <v>0</v>
      </c>
      <c r="V147" s="101">
        <f t="shared" si="7"/>
        <v>8.3204930662557786</v>
      </c>
      <c r="W147" s="101">
        <f t="shared" si="7"/>
        <v>0</v>
      </c>
      <c r="X147" s="101">
        <f t="shared" si="7"/>
        <v>13.097072419106317</v>
      </c>
      <c r="Y147" s="101">
        <f t="shared" si="7"/>
        <v>4.9922958397534671</v>
      </c>
      <c r="Z147" s="101">
        <f t="shared" si="7"/>
        <v>38.52080123266564</v>
      </c>
      <c r="AA147" s="101">
        <f t="shared" si="7"/>
        <v>0</v>
      </c>
      <c r="AB147" s="101">
        <f t="shared" si="7"/>
        <v>0</v>
      </c>
      <c r="AC147" s="101">
        <f t="shared" si="7"/>
        <v>0</v>
      </c>
      <c r="AD147" s="101">
        <f t="shared" si="7"/>
        <v>0</v>
      </c>
      <c r="AE147" s="101">
        <f t="shared" si="7"/>
        <v>2.0801232665639446</v>
      </c>
      <c r="AF147" s="101">
        <f t="shared" si="7"/>
        <v>8.1355932203389827</v>
      </c>
      <c r="AG147" s="101">
        <f t="shared" si="7"/>
        <v>0.61633281972265019</v>
      </c>
      <c r="AH147" s="101">
        <f t="shared" si="7"/>
        <v>1.078582434514638</v>
      </c>
      <c r="AI147" s="101">
        <f t="shared" si="7"/>
        <v>0</v>
      </c>
      <c r="AJ147" s="101">
        <f t="shared" si="7"/>
        <v>0</v>
      </c>
      <c r="AK147" s="101">
        <f t="shared" si="7"/>
        <v>0</v>
      </c>
      <c r="AL147" s="101">
        <f t="shared" si="7"/>
        <v>0</v>
      </c>
      <c r="AM147" s="101">
        <f t="shared" si="7"/>
        <v>0</v>
      </c>
      <c r="AN147" s="101">
        <f t="shared" si="7"/>
        <v>0</v>
      </c>
      <c r="AO147" s="101">
        <f t="shared" si="7"/>
        <v>0</v>
      </c>
      <c r="AP147" s="101">
        <f t="shared" si="7"/>
        <v>0</v>
      </c>
      <c r="AQ147" s="101">
        <f t="shared" si="7"/>
        <v>0</v>
      </c>
      <c r="AR147" s="101">
        <f t="shared" si="4"/>
        <v>3.0816640986132513</v>
      </c>
      <c r="AS147" s="23" t="s">
        <v>55</v>
      </c>
    </row>
    <row r="148" spans="1:45" x14ac:dyDescent="0.15">
      <c r="A148" s="16" t="s">
        <v>6117</v>
      </c>
      <c r="B148" s="32" t="s">
        <v>5153</v>
      </c>
      <c r="C148" s="32" t="s">
        <v>5010</v>
      </c>
      <c r="D148" s="71">
        <v>3245</v>
      </c>
      <c r="E148" s="71">
        <v>1970</v>
      </c>
      <c r="F148" s="101">
        <f t="shared" si="1"/>
        <v>3.8828967642526964</v>
      </c>
      <c r="G148" s="101">
        <f t="shared" si="7"/>
        <v>0.92449922958397535</v>
      </c>
      <c r="H148" s="101">
        <f t="shared" si="7"/>
        <v>0</v>
      </c>
      <c r="I148" s="101">
        <f t="shared" si="7"/>
        <v>0.46379044684129428</v>
      </c>
      <c r="J148" s="101">
        <f t="shared" si="7"/>
        <v>0</v>
      </c>
      <c r="K148" s="101">
        <f t="shared" si="7"/>
        <v>0.15408320493066255</v>
      </c>
      <c r="L148" s="101">
        <f t="shared" si="7"/>
        <v>2588.5978428351309</v>
      </c>
      <c r="M148" s="101">
        <f t="shared" si="7"/>
        <v>0</v>
      </c>
      <c r="N148" s="101">
        <f t="shared" si="7"/>
        <v>0</v>
      </c>
      <c r="O148" s="101">
        <f t="shared" si="7"/>
        <v>13.86748844375963</v>
      </c>
      <c r="P148" s="101">
        <f t="shared" si="7"/>
        <v>57.781201848998457</v>
      </c>
      <c r="Q148" s="101">
        <f t="shared" si="7"/>
        <v>120.18489984591679</v>
      </c>
      <c r="R148" s="101">
        <f t="shared" si="7"/>
        <v>58.551617873651772</v>
      </c>
      <c r="S148" s="101">
        <f t="shared" si="7"/>
        <v>27.118644067796609</v>
      </c>
      <c r="T148" s="101">
        <f t="shared" si="7"/>
        <v>0</v>
      </c>
      <c r="U148" s="101">
        <f t="shared" si="7"/>
        <v>0</v>
      </c>
      <c r="V148" s="101">
        <f t="shared" si="7"/>
        <v>8.3204930662557786</v>
      </c>
      <c r="W148" s="101">
        <f t="shared" si="7"/>
        <v>0</v>
      </c>
      <c r="X148" s="101">
        <f t="shared" si="7"/>
        <v>13.097072419106317</v>
      </c>
      <c r="Y148" s="101">
        <f t="shared" si="7"/>
        <v>19.969183359013869</v>
      </c>
      <c r="Z148" s="101">
        <f t="shared" si="7"/>
        <v>38.52080123266564</v>
      </c>
      <c r="AA148" s="101">
        <f t="shared" si="7"/>
        <v>0</v>
      </c>
      <c r="AB148" s="101">
        <f t="shared" si="7"/>
        <v>0</v>
      </c>
      <c r="AC148" s="101">
        <f t="shared" si="7"/>
        <v>0</v>
      </c>
      <c r="AD148" s="101">
        <f t="shared" si="7"/>
        <v>0</v>
      </c>
      <c r="AE148" s="101">
        <f t="shared" si="7"/>
        <v>8.3204930662557786</v>
      </c>
      <c r="AF148" s="101">
        <f t="shared" si="7"/>
        <v>8.1355932203389827</v>
      </c>
      <c r="AG148" s="101">
        <f t="shared" si="7"/>
        <v>0.61633281972265019</v>
      </c>
      <c r="AH148" s="101">
        <f t="shared" si="7"/>
        <v>1.078582434514638</v>
      </c>
      <c r="AI148" s="101">
        <f t="shared" si="7"/>
        <v>0</v>
      </c>
      <c r="AJ148" s="101">
        <f t="shared" si="7"/>
        <v>0</v>
      </c>
      <c r="AK148" s="101">
        <f t="shared" si="7"/>
        <v>0</v>
      </c>
      <c r="AL148" s="101">
        <f t="shared" si="7"/>
        <v>0</v>
      </c>
      <c r="AM148" s="101">
        <f t="shared" si="7"/>
        <v>0</v>
      </c>
      <c r="AN148" s="101">
        <f t="shared" si="7"/>
        <v>0</v>
      </c>
      <c r="AO148" s="101">
        <f t="shared" si="7"/>
        <v>0</v>
      </c>
      <c r="AP148" s="101">
        <f t="shared" si="7"/>
        <v>0</v>
      </c>
      <c r="AQ148" s="101">
        <f t="shared" si="7"/>
        <v>0</v>
      </c>
      <c r="AR148" s="101">
        <f t="shared" si="4"/>
        <v>3.0816640986132513</v>
      </c>
      <c r="AS148" s="23" t="s">
        <v>55</v>
      </c>
    </row>
    <row r="149" spans="1:45" x14ac:dyDescent="0.15">
      <c r="A149" s="1"/>
      <c r="B149" s="32" t="s">
        <v>6683</v>
      </c>
      <c r="C149" s="32" t="s">
        <v>5011</v>
      </c>
      <c r="D149" s="71">
        <v>122</v>
      </c>
      <c r="E149" s="71">
        <v>1966</v>
      </c>
      <c r="F149" s="101">
        <f t="shared" si="1"/>
        <v>25.819672131147541</v>
      </c>
      <c r="G149" s="101">
        <f t="shared" si="7"/>
        <v>4.918032786885246</v>
      </c>
      <c r="H149" s="101">
        <f t="shared" si="7"/>
        <v>3.0327868852459017</v>
      </c>
      <c r="I149" s="101">
        <f t="shared" si="7"/>
        <v>5.2868852459016393</v>
      </c>
      <c r="J149" s="101">
        <f t="shared" si="7"/>
        <v>0</v>
      </c>
      <c r="K149" s="101">
        <f t="shared" si="7"/>
        <v>1.1475409836065573</v>
      </c>
      <c r="L149" s="101">
        <f t="shared" si="7"/>
        <v>0</v>
      </c>
      <c r="M149" s="101">
        <f t="shared" si="7"/>
        <v>0</v>
      </c>
      <c r="N149" s="101">
        <f t="shared" si="7"/>
        <v>66.393442622950815</v>
      </c>
      <c r="O149" s="101">
        <f t="shared" si="7"/>
        <v>0</v>
      </c>
      <c r="P149" s="101">
        <f t="shared" si="7"/>
        <v>467.21311475409834</v>
      </c>
      <c r="Q149" s="101">
        <f t="shared" si="7"/>
        <v>0</v>
      </c>
      <c r="R149" s="101">
        <f t="shared" si="7"/>
        <v>180.65573770491804</v>
      </c>
      <c r="S149" s="101">
        <f t="shared" si="7"/>
        <v>880</v>
      </c>
      <c r="T149" s="101">
        <f t="shared" si="7"/>
        <v>0</v>
      </c>
      <c r="U149" s="101">
        <f t="shared" si="7"/>
        <v>0</v>
      </c>
      <c r="V149" s="101">
        <f t="shared" si="7"/>
        <v>132.78688524590163</v>
      </c>
      <c r="W149" s="101">
        <f t="shared" si="7"/>
        <v>338.02459016393442</v>
      </c>
      <c r="X149" s="101">
        <f t="shared" si="7"/>
        <v>0</v>
      </c>
      <c r="Y149" s="101">
        <f t="shared" si="7"/>
        <v>0</v>
      </c>
      <c r="Z149" s="101">
        <f t="shared" si="7"/>
        <v>1121.9262295081967</v>
      </c>
      <c r="AA149" s="101">
        <f t="shared" si="7"/>
        <v>0</v>
      </c>
      <c r="AB149" s="101">
        <f t="shared" si="7"/>
        <v>0</v>
      </c>
      <c r="AC149" s="101">
        <f t="shared" si="7"/>
        <v>0</v>
      </c>
      <c r="AD149" s="101">
        <f t="shared" si="7"/>
        <v>69.426229508196727</v>
      </c>
      <c r="AE149" s="101">
        <f t="shared" si="7"/>
        <v>184.79508196721312</v>
      </c>
      <c r="AF149" s="101">
        <f t="shared" si="7"/>
        <v>228.29508196721312</v>
      </c>
      <c r="AG149" s="101">
        <f t="shared" si="7"/>
        <v>3.9344262295081966</v>
      </c>
      <c r="AH149" s="101">
        <f t="shared" si="7"/>
        <v>5.7377049180327866</v>
      </c>
      <c r="AI149" s="101">
        <f t="shared" si="7"/>
        <v>0</v>
      </c>
      <c r="AJ149" s="101">
        <f t="shared" si="7"/>
        <v>50.754098360655739</v>
      </c>
      <c r="AK149" s="101">
        <f t="shared" si="7"/>
        <v>0.21311475409836064</v>
      </c>
      <c r="AL149" s="101">
        <f t="shared" si="7"/>
        <v>20.28688524590164</v>
      </c>
      <c r="AM149" s="101">
        <f t="shared" si="7"/>
        <v>0</v>
      </c>
      <c r="AN149" s="101">
        <f t="shared" si="7"/>
        <v>0</v>
      </c>
      <c r="AO149" s="101">
        <f t="shared" si="7"/>
        <v>0.18032786885245902</v>
      </c>
      <c r="AP149" s="101">
        <f t="shared" si="7"/>
        <v>0</v>
      </c>
      <c r="AQ149" s="101">
        <f t="shared" si="7"/>
        <v>0.16721311475409834</v>
      </c>
      <c r="AR149" s="101">
        <f t="shared" si="4"/>
        <v>53.934426229508198</v>
      </c>
      <c r="AS149" s="23" t="s">
        <v>56</v>
      </c>
    </row>
    <row r="150" spans="1:45" x14ac:dyDescent="0.15">
      <c r="A150" s="1"/>
      <c r="B150" s="32" t="s">
        <v>6683</v>
      </c>
      <c r="C150" s="32" t="s">
        <v>5012</v>
      </c>
      <c r="D150" s="71">
        <v>120</v>
      </c>
      <c r="E150" s="71">
        <v>1976</v>
      </c>
      <c r="F150" s="101">
        <f t="shared" si="1"/>
        <v>30.45</v>
      </c>
      <c r="G150" s="101">
        <f t="shared" si="7"/>
        <v>14.583333333333334</v>
      </c>
      <c r="H150" s="101">
        <f t="shared" si="7"/>
        <v>1.2333333333333334</v>
      </c>
      <c r="I150" s="101">
        <f t="shared" si="7"/>
        <v>2.15</v>
      </c>
      <c r="J150" s="101">
        <f t="shared" si="7"/>
        <v>0</v>
      </c>
      <c r="K150" s="101">
        <f t="shared" si="7"/>
        <v>0</v>
      </c>
      <c r="L150" s="101">
        <f t="shared" si="7"/>
        <v>0</v>
      </c>
      <c r="M150" s="101">
        <f t="shared" si="7"/>
        <v>0</v>
      </c>
      <c r="N150" s="101">
        <f t="shared" si="7"/>
        <v>0</v>
      </c>
      <c r="O150" s="101">
        <f t="shared" si="7"/>
        <v>0</v>
      </c>
      <c r="P150" s="101">
        <f t="shared" si="7"/>
        <v>393.75</v>
      </c>
      <c r="Q150" s="101">
        <f t="shared" si="7"/>
        <v>463.66666666666669</v>
      </c>
      <c r="R150" s="101">
        <f t="shared" si="7"/>
        <v>153.05555555555557</v>
      </c>
      <c r="S150" s="101">
        <f t="shared" si="7"/>
        <v>726</v>
      </c>
      <c r="T150" s="101">
        <f t="shared" si="7"/>
        <v>0</v>
      </c>
      <c r="U150" s="101">
        <f t="shared" si="7"/>
        <v>0</v>
      </c>
      <c r="V150" s="101">
        <f t="shared" si="7"/>
        <v>60</v>
      </c>
      <c r="W150" s="101">
        <f t="shared" si="7"/>
        <v>1671.6555555555558</v>
      </c>
      <c r="X150" s="101">
        <f t="shared" si="7"/>
        <v>0</v>
      </c>
      <c r="Y150" s="101">
        <f t="shared" si="7"/>
        <v>0</v>
      </c>
      <c r="Z150" s="101">
        <f t="shared" si="7"/>
        <v>187.5</v>
      </c>
      <c r="AA150" s="101">
        <f t="shared" si="7"/>
        <v>0</v>
      </c>
      <c r="AB150" s="101">
        <f t="shared" si="7"/>
        <v>0</v>
      </c>
      <c r="AC150" s="101">
        <f t="shared" si="7"/>
        <v>0</v>
      </c>
      <c r="AD150" s="101">
        <f t="shared" si="7"/>
        <v>58.208333333333336</v>
      </c>
      <c r="AE150" s="101">
        <f t="shared" si="7"/>
        <v>85.75</v>
      </c>
      <c r="AF150" s="101">
        <f t="shared" si="7"/>
        <v>158.64444444444447</v>
      </c>
      <c r="AG150" s="101">
        <f t="shared" si="7"/>
        <v>0</v>
      </c>
      <c r="AH150" s="101">
        <f t="shared" si="7"/>
        <v>2.9166666666666665</v>
      </c>
      <c r="AI150" s="101">
        <f t="shared" si="7"/>
        <v>0</v>
      </c>
      <c r="AJ150" s="101">
        <f t="shared" si="7"/>
        <v>16.100000000000001</v>
      </c>
      <c r="AK150" s="101">
        <f t="shared" si="7"/>
        <v>0</v>
      </c>
      <c r="AL150" s="101">
        <f t="shared" si="7"/>
        <v>17.5</v>
      </c>
      <c r="AM150" s="101">
        <f t="shared" si="7"/>
        <v>0</v>
      </c>
      <c r="AN150" s="101">
        <f t="shared" si="7"/>
        <v>0</v>
      </c>
      <c r="AO150" s="101">
        <f t="shared" si="7"/>
        <v>0</v>
      </c>
      <c r="AP150" s="101">
        <f t="shared" si="7"/>
        <v>0</v>
      </c>
      <c r="AQ150" s="101">
        <f t="shared" si="7"/>
        <v>0</v>
      </c>
      <c r="AR150" s="101">
        <f t="shared" si="4"/>
        <v>57.166666666666664</v>
      </c>
      <c r="AS150" s="23" t="s">
        <v>56</v>
      </c>
    </row>
    <row r="151" spans="1:45" x14ac:dyDescent="0.15">
      <c r="A151" s="1"/>
      <c r="B151" s="32" t="s">
        <v>6683</v>
      </c>
      <c r="C151" s="32" t="s">
        <v>4929</v>
      </c>
      <c r="D151" s="71">
        <v>117</v>
      </c>
      <c r="E151" s="71">
        <v>2002</v>
      </c>
      <c r="F151" s="101">
        <f t="shared" si="1"/>
        <v>23.692307692307693</v>
      </c>
      <c r="G151" s="101">
        <f t="shared" si="7"/>
        <v>4.2735042735042734</v>
      </c>
      <c r="H151" s="101">
        <f t="shared" si="7"/>
        <v>1.5811965811965811</v>
      </c>
      <c r="I151" s="101">
        <f t="shared" si="7"/>
        <v>0</v>
      </c>
      <c r="J151" s="101">
        <f t="shared" si="7"/>
        <v>0</v>
      </c>
      <c r="K151" s="101">
        <f t="shared" si="7"/>
        <v>0</v>
      </c>
      <c r="L151" s="101">
        <f t="shared" si="7"/>
        <v>0</v>
      </c>
      <c r="M151" s="101">
        <f t="shared" si="7"/>
        <v>0</v>
      </c>
      <c r="N151" s="101">
        <f t="shared" si="7"/>
        <v>0</v>
      </c>
      <c r="O151" s="101">
        <f t="shared" si="7"/>
        <v>196.58119658119659</v>
      </c>
      <c r="P151" s="101">
        <f t="shared" si="7"/>
        <v>487.17948717948718</v>
      </c>
      <c r="Q151" s="101">
        <f t="shared" si="7"/>
        <v>564.44444444444446</v>
      </c>
      <c r="R151" s="101">
        <f t="shared" si="7"/>
        <v>656.0683760683761</v>
      </c>
      <c r="S151" s="101">
        <f t="shared" si="7"/>
        <v>806.66666666666663</v>
      </c>
      <c r="T151" s="101">
        <f t="shared" si="7"/>
        <v>0</v>
      </c>
      <c r="U151" s="101">
        <f t="shared" si="7"/>
        <v>0</v>
      </c>
      <c r="V151" s="101">
        <f t="shared" si="7"/>
        <v>20</v>
      </c>
      <c r="W151" s="101">
        <f t="shared" si="7"/>
        <v>128.17094017094018</v>
      </c>
      <c r="X151" s="101">
        <f t="shared" si="7"/>
        <v>0</v>
      </c>
      <c r="Y151" s="101">
        <f t="shared" si="7"/>
        <v>0</v>
      </c>
      <c r="Z151" s="101">
        <f t="shared" si="7"/>
        <v>304.4871794871795</v>
      </c>
      <c r="AA151" s="101">
        <f t="shared" si="7"/>
        <v>0</v>
      </c>
      <c r="AB151" s="101">
        <f t="shared" si="7"/>
        <v>0</v>
      </c>
      <c r="AC151" s="101">
        <f t="shared" si="7"/>
        <v>0</v>
      </c>
      <c r="AD151" s="101">
        <f t="shared" si="7"/>
        <v>13.162393162393162</v>
      </c>
      <c r="AE151" s="101">
        <f t="shared" si="7"/>
        <v>28.076923076923077</v>
      </c>
      <c r="AF151" s="101">
        <f t="shared" si="7"/>
        <v>81.982905982905976</v>
      </c>
      <c r="AG151" s="101">
        <f t="shared" si="7"/>
        <v>0</v>
      </c>
      <c r="AH151" s="101">
        <f t="shared" si="7"/>
        <v>1.1965811965811965</v>
      </c>
      <c r="AI151" s="101">
        <f t="shared" si="7"/>
        <v>0</v>
      </c>
      <c r="AJ151" s="101">
        <f t="shared" si="7"/>
        <v>13.692307692307692</v>
      </c>
      <c r="AK151" s="101">
        <f t="shared" si="7"/>
        <v>0</v>
      </c>
      <c r="AL151" s="101">
        <f t="shared" si="7"/>
        <v>11.025641025641026</v>
      </c>
      <c r="AM151" s="101">
        <f t="shared" si="7"/>
        <v>0</v>
      </c>
      <c r="AN151" s="101">
        <f t="shared" si="7"/>
        <v>0</v>
      </c>
      <c r="AO151" s="101">
        <f t="shared" si="7"/>
        <v>0</v>
      </c>
      <c r="AP151" s="101">
        <f t="shared" si="7"/>
        <v>0</v>
      </c>
      <c r="AQ151" s="101">
        <f t="shared" si="7"/>
        <v>0</v>
      </c>
      <c r="AR151" s="101">
        <f t="shared" si="4"/>
        <v>48.46153846153846</v>
      </c>
      <c r="AS151" s="23" t="s">
        <v>56</v>
      </c>
    </row>
    <row r="152" spans="1:45" x14ac:dyDescent="0.15">
      <c r="A152" s="1"/>
      <c r="B152" s="32" t="s">
        <v>6537</v>
      </c>
      <c r="C152" s="32" t="s">
        <v>4930</v>
      </c>
      <c r="D152" s="71">
        <v>260</v>
      </c>
      <c r="E152" s="71">
        <v>1965</v>
      </c>
      <c r="F152" s="101">
        <f t="shared" si="1"/>
        <v>14.538461538461538</v>
      </c>
      <c r="G152" s="101">
        <f t="shared" si="7"/>
        <v>60.57692307692308</v>
      </c>
      <c r="H152" s="101">
        <f t="shared" si="7"/>
        <v>2.8461538461538463</v>
      </c>
      <c r="I152" s="101">
        <f t="shared" si="7"/>
        <v>0.82692307692307687</v>
      </c>
      <c r="J152" s="101">
        <f t="shared" si="7"/>
        <v>0</v>
      </c>
      <c r="K152" s="101">
        <f t="shared" si="7"/>
        <v>0</v>
      </c>
      <c r="L152" s="101">
        <f t="shared" si="7"/>
        <v>570.76923076923072</v>
      </c>
      <c r="M152" s="101">
        <f t="shared" si="7"/>
        <v>0</v>
      </c>
      <c r="N152" s="101">
        <f t="shared" si="7"/>
        <v>140.19230769230768</v>
      </c>
      <c r="O152" s="101">
        <f t="shared" si="7"/>
        <v>106.25</v>
      </c>
      <c r="P152" s="101">
        <f t="shared" si="7"/>
        <v>0</v>
      </c>
      <c r="Q152" s="101">
        <f t="shared" si="7"/>
        <v>134</v>
      </c>
      <c r="R152" s="101">
        <f t="shared" si="7"/>
        <v>419.27884615384613</v>
      </c>
      <c r="S152" s="101">
        <f t="shared" si="7"/>
        <v>3761.7884615384614</v>
      </c>
      <c r="T152" s="101">
        <f t="shared" si="7"/>
        <v>0</v>
      </c>
      <c r="U152" s="101">
        <f t="shared" si="7"/>
        <v>0</v>
      </c>
      <c r="V152" s="101">
        <f t="shared" si="7"/>
        <v>41.625</v>
      </c>
      <c r="W152" s="101">
        <f t="shared" si="7"/>
        <v>8170.0615384615385</v>
      </c>
      <c r="X152" s="101">
        <f t="shared" si="7"/>
        <v>0</v>
      </c>
      <c r="Y152" s="101">
        <f t="shared" si="7"/>
        <v>0</v>
      </c>
      <c r="Z152" s="101">
        <f t="shared" si="7"/>
        <v>24.278846153846153</v>
      </c>
      <c r="AA152" s="101">
        <f t="shared" si="7"/>
        <v>0</v>
      </c>
      <c r="AB152" s="101">
        <f t="shared" si="7"/>
        <v>0</v>
      </c>
      <c r="AC152" s="101">
        <f t="shared" si="7"/>
        <v>0</v>
      </c>
      <c r="AD152" s="101">
        <f t="shared" si="7"/>
        <v>0</v>
      </c>
      <c r="AE152" s="101">
        <f t="shared" si="7"/>
        <v>179.30769230769232</v>
      </c>
      <c r="AF152" s="101">
        <f t="shared" si="7"/>
        <v>105.6</v>
      </c>
      <c r="AG152" s="101">
        <f t="shared" si="7"/>
        <v>15.384615384615385</v>
      </c>
      <c r="AH152" s="101">
        <f t="shared" si="7"/>
        <v>0</v>
      </c>
      <c r="AI152" s="101">
        <f t="shared" si="7"/>
        <v>0</v>
      </c>
      <c r="AJ152" s="101">
        <f t="shared" si="7"/>
        <v>94.5</v>
      </c>
      <c r="AK152" s="101">
        <f t="shared" si="7"/>
        <v>0</v>
      </c>
      <c r="AL152" s="101">
        <f t="shared" si="7"/>
        <v>0</v>
      </c>
      <c r="AM152" s="101">
        <f t="shared" si="7"/>
        <v>0</v>
      </c>
      <c r="AN152" s="101">
        <f t="shared" si="7"/>
        <v>0</v>
      </c>
      <c r="AO152" s="101">
        <f t="shared" si="7"/>
        <v>0</v>
      </c>
      <c r="AP152" s="101">
        <f t="shared" si="7"/>
        <v>0</v>
      </c>
      <c r="AQ152" s="101">
        <f t="shared" si="7"/>
        <v>0</v>
      </c>
      <c r="AR152" s="101">
        <f t="shared" si="4"/>
        <v>0</v>
      </c>
      <c r="AS152" s="60"/>
    </row>
    <row r="153" spans="1:45" x14ac:dyDescent="0.15">
      <c r="A153" s="1"/>
      <c r="B153" s="32" t="s">
        <v>6537</v>
      </c>
      <c r="C153" s="32" t="s">
        <v>4931</v>
      </c>
      <c r="D153" s="71">
        <v>260</v>
      </c>
      <c r="E153" s="71">
        <v>1978</v>
      </c>
      <c r="F153" s="101">
        <f t="shared" si="1"/>
        <v>45.164880519230771</v>
      </c>
      <c r="G153" s="101">
        <f t="shared" si="7"/>
        <v>62.515384615384619</v>
      </c>
      <c r="H153" s="101">
        <f t="shared" si="7"/>
        <v>2.8461538461538463</v>
      </c>
      <c r="I153" s="101">
        <f t="shared" si="7"/>
        <v>0.82692307692307687</v>
      </c>
      <c r="J153" s="101">
        <f t="shared" si="7"/>
        <v>0</v>
      </c>
      <c r="K153" s="101">
        <f t="shared" si="7"/>
        <v>0</v>
      </c>
      <c r="L153" s="101">
        <f t="shared" si="7"/>
        <v>269.23076923076923</v>
      </c>
      <c r="M153" s="101">
        <f t="shared" si="7"/>
        <v>0</v>
      </c>
      <c r="N153" s="101">
        <f t="shared" si="7"/>
        <v>244.03846153846155</v>
      </c>
      <c r="O153" s="101">
        <f t="shared" si="7"/>
        <v>96.15384615384616</v>
      </c>
      <c r="P153" s="101">
        <f t="shared" si="7"/>
        <v>0</v>
      </c>
      <c r="Q153" s="101">
        <f t="shared" si="7"/>
        <v>2194.6666666666665</v>
      </c>
      <c r="R153" s="101">
        <f t="shared" si="7"/>
        <v>413.12576923076927</v>
      </c>
      <c r="S153" s="101">
        <f t="shared" si="7"/>
        <v>3316.5</v>
      </c>
      <c r="T153" s="101">
        <f t="shared" si="7"/>
        <v>0</v>
      </c>
      <c r="U153" s="101">
        <f t="shared" si="7"/>
        <v>0</v>
      </c>
      <c r="V153" s="101">
        <f t="shared" si="7"/>
        <v>24.287884615384616</v>
      </c>
      <c r="W153" s="101">
        <f t="shared" si="7"/>
        <v>8632.6262820512766</v>
      </c>
      <c r="X153" s="101">
        <f t="shared" si="7"/>
        <v>0</v>
      </c>
      <c r="Y153" s="101">
        <f t="shared" si="7"/>
        <v>0</v>
      </c>
      <c r="Z153" s="101">
        <f t="shared" si="7"/>
        <v>81.850961538461533</v>
      </c>
      <c r="AA153" s="101">
        <f t="shared" si="7"/>
        <v>0</v>
      </c>
      <c r="AB153" s="101">
        <f t="shared" ref="G153:AQ160" si="8">AB100*AB$71/$D100</f>
        <v>0</v>
      </c>
      <c r="AC153" s="101">
        <f t="shared" si="8"/>
        <v>0</v>
      </c>
      <c r="AD153" s="101">
        <f t="shared" si="8"/>
        <v>11.846153846153847</v>
      </c>
      <c r="AE153" s="101">
        <f t="shared" si="8"/>
        <v>238.15384615384616</v>
      </c>
      <c r="AF153" s="101">
        <f t="shared" si="8"/>
        <v>105.6</v>
      </c>
      <c r="AG153" s="101">
        <f t="shared" si="8"/>
        <v>12</v>
      </c>
      <c r="AH153" s="101">
        <f t="shared" si="8"/>
        <v>0</v>
      </c>
      <c r="AI153" s="101">
        <f t="shared" si="8"/>
        <v>0</v>
      </c>
      <c r="AJ153" s="101">
        <f t="shared" si="8"/>
        <v>216.34615384615384</v>
      </c>
      <c r="AK153" s="101">
        <f t="shared" si="8"/>
        <v>0</v>
      </c>
      <c r="AL153" s="101">
        <f t="shared" si="8"/>
        <v>0</v>
      </c>
      <c r="AM153" s="101">
        <f t="shared" si="8"/>
        <v>0</v>
      </c>
      <c r="AN153" s="101">
        <f t="shared" si="8"/>
        <v>0</v>
      </c>
      <c r="AO153" s="101">
        <f t="shared" si="8"/>
        <v>0</v>
      </c>
      <c r="AP153" s="101">
        <f t="shared" si="8"/>
        <v>0</v>
      </c>
      <c r="AQ153" s="101">
        <f t="shared" si="8"/>
        <v>0</v>
      </c>
      <c r="AR153" s="101">
        <f t="shared" si="4"/>
        <v>0</v>
      </c>
      <c r="AS153" s="60"/>
    </row>
    <row r="154" spans="1:45" x14ac:dyDescent="0.15">
      <c r="A154" s="1"/>
      <c r="B154" s="32" t="s">
        <v>6537</v>
      </c>
      <c r="C154" s="32" t="s">
        <v>4932</v>
      </c>
      <c r="D154" s="71">
        <v>260</v>
      </c>
      <c r="E154" s="71">
        <v>1988</v>
      </c>
      <c r="F154" s="101">
        <f t="shared" si="1"/>
        <v>43.941264634615386</v>
      </c>
      <c r="G154" s="101">
        <f t="shared" si="8"/>
        <v>45.96153846153846</v>
      </c>
      <c r="H154" s="101">
        <f t="shared" si="8"/>
        <v>2.8461538461538463</v>
      </c>
      <c r="I154" s="101">
        <f t="shared" si="8"/>
        <v>0.82692307692307687</v>
      </c>
      <c r="J154" s="101">
        <f t="shared" si="8"/>
        <v>0</v>
      </c>
      <c r="K154" s="101">
        <f t="shared" si="8"/>
        <v>0</v>
      </c>
      <c r="L154" s="101">
        <f t="shared" si="8"/>
        <v>211.72307692307692</v>
      </c>
      <c r="M154" s="101">
        <f t="shared" si="8"/>
        <v>0</v>
      </c>
      <c r="N154" s="101">
        <f t="shared" si="8"/>
        <v>394.61538461538464</v>
      </c>
      <c r="O154" s="101">
        <f t="shared" si="8"/>
        <v>30.76923076923077</v>
      </c>
      <c r="P154" s="101">
        <f t="shared" si="8"/>
        <v>0</v>
      </c>
      <c r="Q154" s="101">
        <f t="shared" si="8"/>
        <v>4148.25</v>
      </c>
      <c r="R154" s="101">
        <f t="shared" si="8"/>
        <v>47.5</v>
      </c>
      <c r="S154" s="101">
        <f t="shared" si="8"/>
        <v>2997.8173076923076</v>
      </c>
      <c r="T154" s="101">
        <f t="shared" si="8"/>
        <v>0</v>
      </c>
      <c r="U154" s="101">
        <f t="shared" si="8"/>
        <v>0</v>
      </c>
      <c r="V154" s="101">
        <f t="shared" si="8"/>
        <v>20.85576923076923</v>
      </c>
      <c r="W154" s="101">
        <f t="shared" si="8"/>
        <v>5074.7072115384617</v>
      </c>
      <c r="X154" s="101">
        <f t="shared" si="8"/>
        <v>0</v>
      </c>
      <c r="Y154" s="101">
        <f t="shared" si="8"/>
        <v>0</v>
      </c>
      <c r="Z154" s="101">
        <f t="shared" si="8"/>
        <v>51.5625</v>
      </c>
      <c r="AA154" s="101">
        <f t="shared" si="8"/>
        <v>0</v>
      </c>
      <c r="AB154" s="101">
        <f t="shared" si="8"/>
        <v>0</v>
      </c>
      <c r="AC154" s="101">
        <f t="shared" si="8"/>
        <v>0</v>
      </c>
      <c r="AD154" s="101">
        <f t="shared" si="8"/>
        <v>39.161057692307693</v>
      </c>
      <c r="AE154" s="101">
        <f t="shared" si="8"/>
        <v>229.64423076923103</v>
      </c>
      <c r="AF154" s="101">
        <f t="shared" si="8"/>
        <v>105.6</v>
      </c>
      <c r="AG154" s="101">
        <f t="shared" si="8"/>
        <v>9.2307692307692299</v>
      </c>
      <c r="AH154" s="101">
        <f t="shared" si="8"/>
        <v>0</v>
      </c>
      <c r="AI154" s="101">
        <f t="shared" si="8"/>
        <v>0</v>
      </c>
      <c r="AJ154" s="101">
        <f t="shared" si="8"/>
        <v>314.10000000000002</v>
      </c>
      <c r="AK154" s="101">
        <f t="shared" si="8"/>
        <v>0</v>
      </c>
      <c r="AL154" s="101">
        <f t="shared" si="8"/>
        <v>0</v>
      </c>
      <c r="AM154" s="101">
        <f t="shared" si="8"/>
        <v>0</v>
      </c>
      <c r="AN154" s="101">
        <f t="shared" si="8"/>
        <v>0</v>
      </c>
      <c r="AO154" s="101">
        <f t="shared" si="8"/>
        <v>0</v>
      </c>
      <c r="AP154" s="101">
        <f t="shared" si="8"/>
        <v>0</v>
      </c>
      <c r="AQ154" s="101">
        <f t="shared" si="8"/>
        <v>0</v>
      </c>
      <c r="AR154" s="101">
        <f t="shared" si="4"/>
        <v>0</v>
      </c>
      <c r="AS154" s="60"/>
    </row>
    <row r="155" spans="1:45" x14ac:dyDescent="0.15">
      <c r="A155" s="1"/>
      <c r="B155" s="32" t="s">
        <v>6537</v>
      </c>
      <c r="C155" s="32" t="s">
        <v>4934</v>
      </c>
      <c r="D155" s="71">
        <v>260</v>
      </c>
      <c r="E155" s="71">
        <v>1997</v>
      </c>
      <c r="F155" s="101">
        <f t="shared" si="1"/>
        <v>26.154514615384599</v>
      </c>
      <c r="G155" s="101">
        <f t="shared" si="8"/>
        <v>34.42307692307692</v>
      </c>
      <c r="H155" s="101">
        <f t="shared" si="8"/>
        <v>2.8461538461538463</v>
      </c>
      <c r="I155" s="101">
        <f t="shared" si="8"/>
        <v>0.82692307692307687</v>
      </c>
      <c r="J155" s="101">
        <f t="shared" si="8"/>
        <v>0</v>
      </c>
      <c r="K155" s="101">
        <f t="shared" si="8"/>
        <v>0</v>
      </c>
      <c r="L155" s="101">
        <f t="shared" si="8"/>
        <v>337.42153846153849</v>
      </c>
      <c r="M155" s="101">
        <f t="shared" si="8"/>
        <v>0</v>
      </c>
      <c r="N155" s="101">
        <f t="shared" si="8"/>
        <v>394.61538461538464</v>
      </c>
      <c r="O155" s="101">
        <f t="shared" si="8"/>
        <v>30</v>
      </c>
      <c r="P155" s="101">
        <f t="shared" si="8"/>
        <v>0</v>
      </c>
      <c r="Q155" s="101">
        <f t="shared" si="8"/>
        <v>5524</v>
      </c>
      <c r="R155" s="101">
        <f t="shared" si="8"/>
        <v>42.75</v>
      </c>
      <c r="S155" s="101">
        <f t="shared" si="8"/>
        <v>2472.25</v>
      </c>
      <c r="T155" s="101">
        <f t="shared" si="8"/>
        <v>0</v>
      </c>
      <c r="U155" s="101">
        <f t="shared" si="8"/>
        <v>0</v>
      </c>
      <c r="V155" s="101">
        <f t="shared" si="8"/>
        <v>18.069230769230771</v>
      </c>
      <c r="W155" s="101">
        <f t="shared" si="8"/>
        <v>3696.7302884615383</v>
      </c>
      <c r="X155" s="101">
        <f t="shared" si="8"/>
        <v>0</v>
      </c>
      <c r="Y155" s="101">
        <f t="shared" si="8"/>
        <v>0</v>
      </c>
      <c r="Z155" s="101">
        <f t="shared" si="8"/>
        <v>56.634615384615387</v>
      </c>
      <c r="AA155" s="101">
        <f t="shared" si="8"/>
        <v>0</v>
      </c>
      <c r="AB155" s="101">
        <f t="shared" si="8"/>
        <v>0</v>
      </c>
      <c r="AC155" s="101">
        <f t="shared" si="8"/>
        <v>0</v>
      </c>
      <c r="AD155" s="101">
        <f t="shared" si="8"/>
        <v>22.359615384615385</v>
      </c>
      <c r="AE155" s="101">
        <f t="shared" si="8"/>
        <v>251.11298076923077</v>
      </c>
      <c r="AF155" s="101">
        <f t="shared" si="8"/>
        <v>105.6</v>
      </c>
      <c r="AG155" s="101">
        <f t="shared" si="8"/>
        <v>9.2307692307692299</v>
      </c>
      <c r="AH155" s="101">
        <f t="shared" si="8"/>
        <v>0</v>
      </c>
      <c r="AI155" s="101">
        <f t="shared" si="8"/>
        <v>0</v>
      </c>
      <c r="AJ155" s="101">
        <f t="shared" si="8"/>
        <v>109.07307692307693</v>
      </c>
      <c r="AK155" s="101">
        <f t="shared" si="8"/>
        <v>0</v>
      </c>
      <c r="AL155" s="101">
        <f t="shared" si="8"/>
        <v>0</v>
      </c>
      <c r="AM155" s="101">
        <f t="shared" si="8"/>
        <v>0</v>
      </c>
      <c r="AN155" s="101">
        <f t="shared" si="8"/>
        <v>0</v>
      </c>
      <c r="AO155" s="101">
        <f t="shared" si="8"/>
        <v>0</v>
      </c>
      <c r="AP155" s="101">
        <f t="shared" si="8"/>
        <v>0</v>
      </c>
      <c r="AQ155" s="101">
        <f t="shared" si="8"/>
        <v>0</v>
      </c>
      <c r="AR155" s="101">
        <f t="shared" si="4"/>
        <v>0</v>
      </c>
      <c r="AS155" s="60"/>
    </row>
    <row r="156" spans="1:45" x14ac:dyDescent="0.15">
      <c r="A156" s="1"/>
      <c r="B156" s="32" t="s">
        <v>6537</v>
      </c>
      <c r="C156" s="32" t="s">
        <v>4935</v>
      </c>
      <c r="D156" s="71">
        <v>260</v>
      </c>
      <c r="E156" s="71">
        <v>2004</v>
      </c>
      <c r="F156" s="101">
        <f t="shared" si="1"/>
        <v>29.076923076923077</v>
      </c>
      <c r="G156" s="101">
        <f t="shared" si="8"/>
        <v>76.92307692307692</v>
      </c>
      <c r="H156" s="101">
        <f t="shared" si="8"/>
        <v>2.8461538461538463</v>
      </c>
      <c r="I156" s="101">
        <f t="shared" si="8"/>
        <v>0.82692307692307687</v>
      </c>
      <c r="J156" s="101">
        <f t="shared" si="8"/>
        <v>0</v>
      </c>
      <c r="K156" s="101">
        <f t="shared" si="8"/>
        <v>0</v>
      </c>
      <c r="L156" s="101">
        <f t="shared" si="8"/>
        <v>337.42153846153849</v>
      </c>
      <c r="M156" s="101">
        <f t="shared" si="8"/>
        <v>0</v>
      </c>
      <c r="N156" s="101">
        <f t="shared" si="8"/>
        <v>394.61538461538464</v>
      </c>
      <c r="O156" s="101">
        <f t="shared" si="8"/>
        <v>30</v>
      </c>
      <c r="P156" s="101">
        <f t="shared" si="8"/>
        <v>0</v>
      </c>
      <c r="Q156" s="101">
        <f t="shared" si="8"/>
        <v>4975.25</v>
      </c>
      <c r="R156" s="101">
        <f t="shared" si="8"/>
        <v>42.75</v>
      </c>
      <c r="S156" s="101">
        <f t="shared" si="8"/>
        <v>3436.0192307692309</v>
      </c>
      <c r="T156" s="101">
        <f t="shared" si="8"/>
        <v>0</v>
      </c>
      <c r="U156" s="101">
        <f t="shared" si="8"/>
        <v>0</v>
      </c>
      <c r="V156" s="101">
        <f t="shared" si="8"/>
        <v>18.069230769230771</v>
      </c>
      <c r="W156" s="101">
        <f t="shared" si="8"/>
        <v>4335.408173076923</v>
      </c>
      <c r="X156" s="101">
        <f t="shared" si="8"/>
        <v>0</v>
      </c>
      <c r="Y156" s="101">
        <f t="shared" si="8"/>
        <v>0</v>
      </c>
      <c r="Z156" s="101">
        <f t="shared" si="8"/>
        <v>56.634615384615387</v>
      </c>
      <c r="AA156" s="101">
        <f t="shared" si="8"/>
        <v>0</v>
      </c>
      <c r="AB156" s="101">
        <f t="shared" si="8"/>
        <v>0</v>
      </c>
      <c r="AC156" s="101">
        <f t="shared" si="8"/>
        <v>0</v>
      </c>
      <c r="AD156" s="101">
        <f t="shared" si="8"/>
        <v>22.359615384615385</v>
      </c>
      <c r="AE156" s="101">
        <f t="shared" si="8"/>
        <v>132.96634615384616</v>
      </c>
      <c r="AF156" s="101">
        <f t="shared" si="8"/>
        <v>105.6</v>
      </c>
      <c r="AG156" s="101">
        <f t="shared" si="8"/>
        <v>9.2307692307692299</v>
      </c>
      <c r="AH156" s="101">
        <f t="shared" si="8"/>
        <v>0</v>
      </c>
      <c r="AI156" s="101">
        <f t="shared" si="8"/>
        <v>0</v>
      </c>
      <c r="AJ156" s="101">
        <f t="shared" si="8"/>
        <v>90.718269230769238</v>
      </c>
      <c r="AK156" s="101">
        <f t="shared" si="8"/>
        <v>0</v>
      </c>
      <c r="AL156" s="101">
        <f t="shared" si="8"/>
        <v>0</v>
      </c>
      <c r="AM156" s="101">
        <f t="shared" si="8"/>
        <v>0</v>
      </c>
      <c r="AN156" s="101">
        <f t="shared" si="8"/>
        <v>0</v>
      </c>
      <c r="AO156" s="101">
        <f t="shared" si="8"/>
        <v>0</v>
      </c>
      <c r="AP156" s="101">
        <f t="shared" si="8"/>
        <v>0</v>
      </c>
      <c r="AQ156" s="101">
        <f t="shared" si="8"/>
        <v>0</v>
      </c>
      <c r="AR156" s="101">
        <f t="shared" si="4"/>
        <v>0</v>
      </c>
      <c r="AS156" s="60"/>
    </row>
    <row r="157" spans="1:45" x14ac:dyDescent="0.15">
      <c r="A157" s="102" t="s">
        <v>6263</v>
      </c>
      <c r="B157" s="32" t="s">
        <v>4936</v>
      </c>
      <c r="C157" s="32" t="s">
        <v>5053</v>
      </c>
      <c r="D157" s="71">
        <v>81</v>
      </c>
      <c r="E157" s="71">
        <v>1975</v>
      </c>
      <c r="F157" s="101">
        <f t="shared" si="1"/>
        <v>12.352941176470591</v>
      </c>
      <c r="G157" s="101">
        <f t="shared" si="8"/>
        <v>17.283950617283949</v>
      </c>
      <c r="H157" s="101">
        <f t="shared" si="8"/>
        <v>5.4814814814814818</v>
      </c>
      <c r="I157" s="101">
        <f t="shared" si="8"/>
        <v>1.1025641025641024</v>
      </c>
      <c r="J157" s="101">
        <f t="shared" si="8"/>
        <v>0</v>
      </c>
      <c r="K157" s="101">
        <f t="shared" si="8"/>
        <v>0.7142857142857143</v>
      </c>
      <c r="L157" s="101">
        <f t="shared" si="8"/>
        <v>69.135802469135797</v>
      </c>
      <c r="M157" s="101">
        <f t="shared" si="8"/>
        <v>98.76543209876543</v>
      </c>
      <c r="N157" s="101">
        <f t="shared" si="8"/>
        <v>0</v>
      </c>
      <c r="O157" s="101">
        <f t="shared" si="8"/>
        <v>0</v>
      </c>
      <c r="P157" s="101">
        <f t="shared" si="8"/>
        <v>235.18518518518519</v>
      </c>
      <c r="Q157" s="101">
        <f t="shared" si="8"/>
        <v>25.679012345679013</v>
      </c>
      <c r="R157" s="101">
        <f t="shared" si="8"/>
        <v>0</v>
      </c>
      <c r="S157" s="101">
        <f t="shared" si="8"/>
        <v>76.320987654320987</v>
      </c>
      <c r="T157" s="101">
        <f t="shared" si="8"/>
        <v>0</v>
      </c>
      <c r="U157" s="101">
        <f t="shared" si="8"/>
        <v>0</v>
      </c>
      <c r="V157" s="101">
        <f t="shared" si="8"/>
        <v>0</v>
      </c>
      <c r="W157" s="101">
        <f t="shared" si="8"/>
        <v>25.154320987654319</v>
      </c>
      <c r="X157" s="101">
        <f t="shared" si="8"/>
        <v>475.79012345679013</v>
      </c>
      <c r="Y157" s="101">
        <f t="shared" si="8"/>
        <v>0</v>
      </c>
      <c r="Z157" s="101">
        <f t="shared" si="8"/>
        <v>0</v>
      </c>
      <c r="AA157" s="101">
        <f t="shared" si="8"/>
        <v>0</v>
      </c>
      <c r="AB157" s="101">
        <f t="shared" si="8"/>
        <v>0</v>
      </c>
      <c r="AC157" s="101">
        <f t="shared" si="8"/>
        <v>0</v>
      </c>
      <c r="AD157" s="101">
        <f t="shared" si="8"/>
        <v>21.728395061728396</v>
      </c>
      <c r="AE157" s="101">
        <f t="shared" si="8"/>
        <v>0</v>
      </c>
      <c r="AF157" s="101">
        <f t="shared" si="8"/>
        <v>2840.4444444444443</v>
      </c>
      <c r="AG157" s="101">
        <f t="shared" si="8"/>
        <v>0</v>
      </c>
      <c r="AH157" s="101">
        <f t="shared" si="8"/>
        <v>2.1604938271604937</v>
      </c>
      <c r="AI157" s="101">
        <f t="shared" si="8"/>
        <v>0</v>
      </c>
      <c r="AJ157" s="101">
        <f t="shared" si="8"/>
        <v>0</v>
      </c>
      <c r="AK157" s="101">
        <f t="shared" si="8"/>
        <v>5.617283950617284</v>
      </c>
      <c r="AL157" s="101">
        <f t="shared" si="8"/>
        <v>18.055555555555557</v>
      </c>
      <c r="AM157" s="101">
        <f t="shared" si="8"/>
        <v>0</v>
      </c>
      <c r="AN157" s="101">
        <f t="shared" si="8"/>
        <v>0.64197530864197527</v>
      </c>
      <c r="AO157" s="101">
        <f t="shared" si="8"/>
        <v>5.7037037037037033</v>
      </c>
      <c r="AP157" s="101">
        <f t="shared" si="8"/>
        <v>0</v>
      </c>
      <c r="AQ157" s="101">
        <f t="shared" si="8"/>
        <v>0</v>
      </c>
      <c r="AR157" s="101">
        <f t="shared" si="4"/>
        <v>12.592592592592593</v>
      </c>
      <c r="AS157" s="23" t="s">
        <v>58</v>
      </c>
    </row>
    <row r="158" spans="1:45" x14ac:dyDescent="0.15">
      <c r="A158" s="102" t="s">
        <v>8346</v>
      </c>
      <c r="B158" s="32" t="s">
        <v>4846</v>
      </c>
      <c r="C158" s="32" t="s">
        <v>4847</v>
      </c>
      <c r="D158" s="71">
        <v>1</v>
      </c>
      <c r="E158" s="71">
        <v>2008</v>
      </c>
      <c r="F158" s="101">
        <f t="shared" si="1"/>
        <v>4.4887499999999996</v>
      </c>
      <c r="G158" s="101">
        <f t="shared" si="8"/>
        <v>8.5</v>
      </c>
      <c r="H158" s="101">
        <f t="shared" si="8"/>
        <v>1.1099999999999999</v>
      </c>
      <c r="I158" s="101">
        <f t="shared" si="8"/>
        <v>8.6000000000000007E-2</v>
      </c>
      <c r="J158" s="101">
        <f t="shared" si="8"/>
        <v>0</v>
      </c>
      <c r="K158" s="101">
        <f t="shared" si="8"/>
        <v>0.4</v>
      </c>
      <c r="L158" s="101">
        <f t="shared" si="8"/>
        <v>4900</v>
      </c>
      <c r="M158" s="101">
        <f t="shared" si="8"/>
        <v>0</v>
      </c>
      <c r="N158" s="101">
        <f t="shared" si="8"/>
        <v>168.75</v>
      </c>
      <c r="O158" s="101">
        <f t="shared" si="8"/>
        <v>0</v>
      </c>
      <c r="P158" s="101">
        <f t="shared" si="8"/>
        <v>187.5</v>
      </c>
      <c r="Q158" s="101">
        <f t="shared" si="8"/>
        <v>590.60355848000006</v>
      </c>
      <c r="R158" s="101">
        <f t="shared" si="8"/>
        <v>0</v>
      </c>
      <c r="S158" s="101">
        <f t="shared" si="8"/>
        <v>286</v>
      </c>
      <c r="T158" s="101">
        <f t="shared" si="8"/>
        <v>0</v>
      </c>
      <c r="U158" s="101">
        <f t="shared" si="8"/>
        <v>0</v>
      </c>
      <c r="V158" s="101">
        <f t="shared" si="8"/>
        <v>0</v>
      </c>
      <c r="W158" s="101">
        <f t="shared" si="8"/>
        <v>65.2</v>
      </c>
      <c r="X158" s="101">
        <f t="shared" si="8"/>
        <v>2.5499999999999998</v>
      </c>
      <c r="Y158" s="101">
        <f t="shared" si="8"/>
        <v>0</v>
      </c>
      <c r="Z158" s="101">
        <f t="shared" si="8"/>
        <v>0</v>
      </c>
      <c r="AA158" s="101">
        <f t="shared" si="8"/>
        <v>16.2</v>
      </c>
      <c r="AB158" s="101">
        <f t="shared" si="8"/>
        <v>0</v>
      </c>
      <c r="AC158" s="101">
        <f t="shared" si="8"/>
        <v>0</v>
      </c>
      <c r="AD158" s="101">
        <f t="shared" si="8"/>
        <v>5.5</v>
      </c>
      <c r="AE158" s="101">
        <f t="shared" si="8"/>
        <v>0</v>
      </c>
      <c r="AF158" s="101">
        <f t="shared" si="8"/>
        <v>519.20000000000005</v>
      </c>
      <c r="AG158" s="101">
        <f t="shared" si="8"/>
        <v>0</v>
      </c>
      <c r="AH158" s="101">
        <f t="shared" si="8"/>
        <v>0</v>
      </c>
      <c r="AI158" s="101">
        <f t="shared" si="8"/>
        <v>0</v>
      </c>
      <c r="AJ158" s="101">
        <f t="shared" si="8"/>
        <v>0</v>
      </c>
      <c r="AK158" s="101">
        <f t="shared" si="8"/>
        <v>0</v>
      </c>
      <c r="AL158" s="101">
        <f t="shared" si="8"/>
        <v>0</v>
      </c>
      <c r="AM158" s="101">
        <f t="shared" si="8"/>
        <v>0</v>
      </c>
      <c r="AN158" s="101">
        <f t="shared" si="8"/>
        <v>0</v>
      </c>
      <c r="AO158" s="101">
        <f t="shared" si="8"/>
        <v>18.7</v>
      </c>
      <c r="AP158" s="101">
        <f t="shared" si="8"/>
        <v>0</v>
      </c>
      <c r="AQ158" s="101">
        <f t="shared" si="8"/>
        <v>0</v>
      </c>
      <c r="AR158" s="101">
        <f t="shared" si="4"/>
        <v>174</v>
      </c>
      <c r="AS158" s="23" t="s">
        <v>59</v>
      </c>
    </row>
    <row r="159" spans="1:45" x14ac:dyDescent="0.15">
      <c r="A159" s="16"/>
      <c r="B159" s="32" t="s">
        <v>4836</v>
      </c>
      <c r="C159" s="32" t="s">
        <v>4837</v>
      </c>
      <c r="D159" s="71">
        <v>500</v>
      </c>
      <c r="E159" s="71">
        <v>2000</v>
      </c>
      <c r="F159" s="101">
        <f t="shared" si="1"/>
        <v>15.12</v>
      </c>
      <c r="G159" s="101">
        <f t="shared" si="8"/>
        <v>0</v>
      </c>
      <c r="H159" s="101">
        <f t="shared" si="8"/>
        <v>3.7</v>
      </c>
      <c r="I159" s="101">
        <f t="shared" si="8"/>
        <v>1.72</v>
      </c>
      <c r="J159" s="101">
        <f t="shared" si="8"/>
        <v>6.15</v>
      </c>
      <c r="K159" s="101">
        <f t="shared" si="8"/>
        <v>0.6</v>
      </c>
      <c r="L159" s="101">
        <f t="shared" si="8"/>
        <v>520.79999999999995</v>
      </c>
      <c r="M159" s="101">
        <f t="shared" si="8"/>
        <v>0</v>
      </c>
      <c r="N159" s="101">
        <f t="shared" si="8"/>
        <v>86.4</v>
      </c>
      <c r="O159" s="101">
        <f t="shared" si="8"/>
        <v>30</v>
      </c>
      <c r="P159" s="101">
        <f t="shared" si="8"/>
        <v>214.5</v>
      </c>
      <c r="Q159" s="101">
        <f t="shared" si="8"/>
        <v>120.64</v>
      </c>
      <c r="R159" s="101">
        <f t="shared" si="8"/>
        <v>433.96</v>
      </c>
      <c r="S159" s="101">
        <f t="shared" si="8"/>
        <v>874.72</v>
      </c>
      <c r="T159" s="101">
        <f t="shared" si="8"/>
        <v>0</v>
      </c>
      <c r="U159" s="101">
        <f t="shared" si="8"/>
        <v>20.239999999999998</v>
      </c>
      <c r="V159" s="101">
        <f t="shared" si="8"/>
        <v>106.56</v>
      </c>
      <c r="W159" s="101">
        <f t="shared" si="8"/>
        <v>295.02999999999997</v>
      </c>
      <c r="X159" s="101">
        <f t="shared" si="8"/>
        <v>170.68</v>
      </c>
      <c r="Y159" s="101">
        <f t="shared" si="8"/>
        <v>24.623999999999999</v>
      </c>
      <c r="Z159" s="101">
        <f t="shared" si="8"/>
        <v>40.25</v>
      </c>
      <c r="AA159" s="101">
        <f t="shared" si="8"/>
        <v>16.416</v>
      </c>
      <c r="AB159" s="101">
        <f t="shared" si="8"/>
        <v>0</v>
      </c>
      <c r="AC159" s="101">
        <f t="shared" si="8"/>
        <v>0</v>
      </c>
      <c r="AD159" s="101">
        <f t="shared" si="8"/>
        <v>43.78</v>
      </c>
      <c r="AE159" s="101">
        <f t="shared" si="8"/>
        <v>0</v>
      </c>
      <c r="AF159" s="101">
        <f t="shared" si="8"/>
        <v>159.45599999999999</v>
      </c>
      <c r="AG159" s="101">
        <f t="shared" si="8"/>
        <v>18.079999999999998</v>
      </c>
      <c r="AH159" s="101">
        <f t="shared" si="8"/>
        <v>0.56000000000000005</v>
      </c>
      <c r="AI159" s="101">
        <f t="shared" si="8"/>
        <v>9.3439999999999994</v>
      </c>
      <c r="AJ159" s="101">
        <f t="shared" si="8"/>
        <v>0</v>
      </c>
      <c r="AK159" s="101">
        <f t="shared" si="8"/>
        <v>0</v>
      </c>
      <c r="AL159" s="101">
        <f t="shared" si="8"/>
        <v>0</v>
      </c>
      <c r="AM159" s="101">
        <f t="shared" si="8"/>
        <v>0</v>
      </c>
      <c r="AN159" s="101">
        <f t="shared" si="8"/>
        <v>1.9239999999999999</v>
      </c>
      <c r="AO159" s="101">
        <f t="shared" si="8"/>
        <v>0</v>
      </c>
      <c r="AP159" s="101">
        <f t="shared" si="8"/>
        <v>0</v>
      </c>
      <c r="AQ159" s="101">
        <f t="shared" si="8"/>
        <v>0</v>
      </c>
      <c r="AR159" s="101">
        <f t="shared" si="4"/>
        <v>0</v>
      </c>
      <c r="AS159" s="23"/>
    </row>
    <row r="160" spans="1:45" x14ac:dyDescent="0.15">
      <c r="A160" s="101"/>
      <c r="B160" s="32" t="s">
        <v>4838</v>
      </c>
      <c r="C160" s="32" t="s">
        <v>4839</v>
      </c>
      <c r="D160" s="71">
        <v>1978</v>
      </c>
      <c r="E160" s="71">
        <v>2009</v>
      </c>
      <c r="F160" s="101">
        <f t="shared" si="1"/>
        <v>12.740141557128412</v>
      </c>
      <c r="G160" s="101">
        <f t="shared" si="8"/>
        <v>5.3336703741152682</v>
      </c>
      <c r="H160" s="101">
        <f t="shared" si="8"/>
        <v>0</v>
      </c>
      <c r="I160" s="101">
        <f t="shared" si="8"/>
        <v>0</v>
      </c>
      <c r="J160" s="101">
        <f t="shared" ref="G160:AQ166" si="9">J107*J$71/$D107</f>
        <v>0</v>
      </c>
      <c r="K160" s="101">
        <f t="shared" si="9"/>
        <v>0</v>
      </c>
      <c r="L160" s="101">
        <f t="shared" si="9"/>
        <v>3524.7724974721941</v>
      </c>
      <c r="M160" s="101">
        <f t="shared" si="9"/>
        <v>0</v>
      </c>
      <c r="N160" s="101">
        <f t="shared" si="9"/>
        <v>5541.9615773508594</v>
      </c>
      <c r="O160" s="101">
        <f t="shared" si="9"/>
        <v>0</v>
      </c>
      <c r="P160" s="101">
        <f t="shared" si="9"/>
        <v>0</v>
      </c>
      <c r="Q160" s="101">
        <f t="shared" si="9"/>
        <v>2134.6814964610717</v>
      </c>
      <c r="R160" s="101">
        <f t="shared" si="9"/>
        <v>0</v>
      </c>
      <c r="S160" s="101">
        <f t="shared" si="9"/>
        <v>0</v>
      </c>
      <c r="T160" s="101">
        <f t="shared" si="9"/>
        <v>0</v>
      </c>
      <c r="U160" s="101">
        <f t="shared" si="9"/>
        <v>0</v>
      </c>
      <c r="V160" s="101">
        <f t="shared" si="9"/>
        <v>224.77249747219415</v>
      </c>
      <c r="W160" s="101">
        <f t="shared" si="9"/>
        <v>0</v>
      </c>
      <c r="X160" s="101">
        <f t="shared" si="9"/>
        <v>0</v>
      </c>
      <c r="Y160" s="101">
        <f t="shared" si="9"/>
        <v>0</v>
      </c>
      <c r="Z160" s="101">
        <f t="shared" si="9"/>
        <v>0</v>
      </c>
      <c r="AA160" s="101">
        <f t="shared" si="9"/>
        <v>14.250758341759353</v>
      </c>
      <c r="AB160" s="101">
        <f t="shared" si="9"/>
        <v>0</v>
      </c>
      <c r="AC160" s="101">
        <f t="shared" si="9"/>
        <v>0</v>
      </c>
      <c r="AD160" s="101">
        <f t="shared" si="9"/>
        <v>40.318503538928212</v>
      </c>
      <c r="AE160" s="101">
        <f t="shared" si="9"/>
        <v>0</v>
      </c>
      <c r="AF160" s="101">
        <f t="shared" si="9"/>
        <v>0</v>
      </c>
      <c r="AG160" s="101">
        <f t="shared" si="9"/>
        <v>0</v>
      </c>
      <c r="AH160" s="101">
        <f t="shared" si="9"/>
        <v>0</v>
      </c>
      <c r="AI160" s="101">
        <f t="shared" si="9"/>
        <v>0</v>
      </c>
      <c r="AJ160" s="101">
        <f t="shared" si="9"/>
        <v>0</v>
      </c>
      <c r="AK160" s="101">
        <f t="shared" si="9"/>
        <v>0</v>
      </c>
      <c r="AL160" s="101">
        <f t="shared" si="9"/>
        <v>0</v>
      </c>
      <c r="AM160" s="101">
        <f t="shared" si="9"/>
        <v>0</v>
      </c>
      <c r="AN160" s="101">
        <f t="shared" si="9"/>
        <v>0</v>
      </c>
      <c r="AO160" s="101">
        <f t="shared" si="9"/>
        <v>0</v>
      </c>
      <c r="AP160" s="101">
        <f t="shared" si="9"/>
        <v>0</v>
      </c>
      <c r="AQ160" s="101">
        <f t="shared" si="9"/>
        <v>0</v>
      </c>
      <c r="AR160" s="101">
        <f t="shared" si="4"/>
        <v>341.7593528816987</v>
      </c>
      <c r="AS160" s="23" t="s">
        <v>60</v>
      </c>
    </row>
    <row r="161" spans="1:45" x14ac:dyDescent="0.15">
      <c r="A161" s="102" t="s">
        <v>6691</v>
      </c>
      <c r="B161" s="32" t="s">
        <v>4840</v>
      </c>
      <c r="C161" s="32" t="s">
        <v>4948</v>
      </c>
      <c r="D161" s="71">
        <v>17</v>
      </c>
      <c r="E161" s="71">
        <v>1975</v>
      </c>
      <c r="F161" s="101">
        <f t="shared" si="1"/>
        <v>26.250000000000004</v>
      </c>
      <c r="G161" s="101">
        <f t="shared" si="9"/>
        <v>25</v>
      </c>
      <c r="H161" s="101">
        <f t="shared" si="9"/>
        <v>19.588235294117649</v>
      </c>
      <c r="I161" s="101">
        <f t="shared" si="9"/>
        <v>1.1025641025641026</v>
      </c>
      <c r="J161" s="101">
        <f t="shared" si="9"/>
        <v>0</v>
      </c>
      <c r="K161" s="101">
        <f t="shared" si="9"/>
        <v>0.7142857142857143</v>
      </c>
      <c r="L161" s="101">
        <f t="shared" si="9"/>
        <v>329.41176470588238</v>
      </c>
      <c r="M161" s="101">
        <f t="shared" si="9"/>
        <v>0</v>
      </c>
      <c r="N161" s="101">
        <f t="shared" si="9"/>
        <v>1294.4117647058824</v>
      </c>
      <c r="O161" s="101">
        <f t="shared" si="9"/>
        <v>0</v>
      </c>
      <c r="P161" s="101">
        <f t="shared" si="9"/>
        <v>520.58823529411768</v>
      </c>
      <c r="Q161" s="101">
        <f t="shared" si="9"/>
        <v>244.70588235294119</v>
      </c>
      <c r="R161" s="101">
        <f t="shared" si="9"/>
        <v>0</v>
      </c>
      <c r="S161" s="101">
        <f t="shared" si="9"/>
        <v>31.058823529411764</v>
      </c>
      <c r="T161" s="101">
        <f t="shared" si="9"/>
        <v>0</v>
      </c>
      <c r="U161" s="101">
        <f t="shared" si="9"/>
        <v>0</v>
      </c>
      <c r="V161" s="101">
        <f t="shared" si="9"/>
        <v>21.176470588235293</v>
      </c>
      <c r="W161" s="101">
        <f t="shared" si="9"/>
        <v>20.13529411764706</v>
      </c>
      <c r="X161" s="101">
        <f t="shared" si="9"/>
        <v>300</v>
      </c>
      <c r="Y161" s="101">
        <f t="shared" si="9"/>
        <v>0</v>
      </c>
      <c r="Z161" s="101">
        <f t="shared" si="9"/>
        <v>0</v>
      </c>
      <c r="AA161" s="101">
        <f t="shared" si="9"/>
        <v>0</v>
      </c>
      <c r="AB161" s="101">
        <f t="shared" si="9"/>
        <v>0</v>
      </c>
      <c r="AC161" s="101">
        <f t="shared" si="9"/>
        <v>0</v>
      </c>
      <c r="AD161" s="101">
        <f t="shared" si="9"/>
        <v>20.058823529411764</v>
      </c>
      <c r="AE161" s="101">
        <f t="shared" si="9"/>
        <v>0</v>
      </c>
      <c r="AF161" s="101">
        <f t="shared" si="9"/>
        <v>6065.5294117647063</v>
      </c>
      <c r="AG161" s="101">
        <f t="shared" si="9"/>
        <v>0</v>
      </c>
      <c r="AH161" s="101">
        <f t="shared" si="9"/>
        <v>12.352941176470589</v>
      </c>
      <c r="AI161" s="101">
        <f t="shared" si="9"/>
        <v>0</v>
      </c>
      <c r="AJ161" s="101">
        <f t="shared" si="9"/>
        <v>0</v>
      </c>
      <c r="AK161" s="101">
        <f t="shared" si="9"/>
        <v>23.247058823529411</v>
      </c>
      <c r="AL161" s="101">
        <f t="shared" si="9"/>
        <v>93.794117647058826</v>
      </c>
      <c r="AM161" s="101">
        <f t="shared" si="9"/>
        <v>0</v>
      </c>
      <c r="AN161" s="101">
        <f t="shared" si="9"/>
        <v>0</v>
      </c>
      <c r="AO161" s="101">
        <f t="shared" si="9"/>
        <v>4.658823529411765</v>
      </c>
      <c r="AP161" s="101">
        <f t="shared" si="9"/>
        <v>0</v>
      </c>
      <c r="AQ161" s="101">
        <f t="shared" si="9"/>
        <v>0</v>
      </c>
      <c r="AR161" s="101">
        <f t="shared" si="4"/>
        <v>94.117647058823536</v>
      </c>
      <c r="AS161" s="23" t="s">
        <v>58</v>
      </c>
    </row>
    <row r="162" spans="1:45" x14ac:dyDescent="0.15">
      <c r="A162" s="1" t="s">
        <v>8434</v>
      </c>
      <c r="B162" s="32" t="s">
        <v>6105</v>
      </c>
      <c r="C162" s="32" t="s">
        <v>4898</v>
      </c>
      <c r="D162" s="71">
        <v>300</v>
      </c>
      <c r="E162" s="71">
        <v>1991</v>
      </c>
      <c r="F162" s="101">
        <f t="shared" si="1"/>
        <v>21.42</v>
      </c>
      <c r="G162" s="101">
        <f t="shared" si="9"/>
        <v>20</v>
      </c>
      <c r="H162" s="101">
        <f t="shared" si="9"/>
        <v>0</v>
      </c>
      <c r="I162" s="101">
        <f t="shared" si="9"/>
        <v>0</v>
      </c>
      <c r="J162" s="101">
        <f t="shared" si="9"/>
        <v>0</v>
      </c>
      <c r="K162" s="101">
        <f t="shared" si="9"/>
        <v>0</v>
      </c>
      <c r="L162" s="101">
        <f t="shared" si="9"/>
        <v>2800</v>
      </c>
      <c r="M162" s="101">
        <f t="shared" si="9"/>
        <v>0</v>
      </c>
      <c r="N162" s="101">
        <f t="shared" si="9"/>
        <v>0</v>
      </c>
      <c r="O162" s="101">
        <f t="shared" si="9"/>
        <v>0</v>
      </c>
      <c r="P162" s="101">
        <f t="shared" si="9"/>
        <v>540</v>
      </c>
      <c r="Q162" s="101">
        <f t="shared" si="9"/>
        <v>0</v>
      </c>
      <c r="R162" s="101">
        <f t="shared" si="9"/>
        <v>0</v>
      </c>
      <c r="S162" s="101">
        <f t="shared" si="9"/>
        <v>55</v>
      </c>
      <c r="T162" s="101">
        <f t="shared" si="9"/>
        <v>0</v>
      </c>
      <c r="U162" s="101">
        <f t="shared" si="9"/>
        <v>4.4000000000000004</v>
      </c>
      <c r="V162" s="101">
        <f t="shared" si="9"/>
        <v>0</v>
      </c>
      <c r="W162" s="101">
        <f t="shared" si="9"/>
        <v>4.8899999999999997</v>
      </c>
      <c r="X162" s="101">
        <f t="shared" si="9"/>
        <v>5.0999999999999996</v>
      </c>
      <c r="Y162" s="101">
        <f t="shared" si="9"/>
        <v>0</v>
      </c>
      <c r="Z162" s="101">
        <f t="shared" si="9"/>
        <v>0</v>
      </c>
      <c r="AA162" s="101">
        <f t="shared" si="9"/>
        <v>54</v>
      </c>
      <c r="AB162" s="101">
        <f t="shared" si="9"/>
        <v>0</v>
      </c>
      <c r="AC162" s="101">
        <f t="shared" si="9"/>
        <v>0</v>
      </c>
      <c r="AD162" s="101">
        <f t="shared" si="9"/>
        <v>5.5</v>
      </c>
      <c r="AE162" s="101">
        <f t="shared" si="9"/>
        <v>0</v>
      </c>
      <c r="AF162" s="101">
        <f t="shared" si="9"/>
        <v>83.16</v>
      </c>
      <c r="AG162" s="101">
        <f t="shared" si="9"/>
        <v>0</v>
      </c>
      <c r="AH162" s="101">
        <f t="shared" si="9"/>
        <v>0</v>
      </c>
      <c r="AI162" s="101">
        <f t="shared" si="9"/>
        <v>0</v>
      </c>
      <c r="AJ162" s="101">
        <f t="shared" si="9"/>
        <v>0</v>
      </c>
      <c r="AK162" s="101">
        <f t="shared" si="9"/>
        <v>0</v>
      </c>
      <c r="AL162" s="101">
        <f t="shared" si="9"/>
        <v>0</v>
      </c>
      <c r="AM162" s="101">
        <f t="shared" si="9"/>
        <v>0</v>
      </c>
      <c r="AN162" s="101">
        <f t="shared" si="9"/>
        <v>0</v>
      </c>
      <c r="AO162" s="101">
        <f t="shared" si="9"/>
        <v>0.18333333333333332</v>
      </c>
      <c r="AP162" s="101">
        <f t="shared" si="9"/>
        <v>0</v>
      </c>
      <c r="AQ162" s="101">
        <f t="shared" si="9"/>
        <v>0</v>
      </c>
      <c r="AR162" s="101">
        <f t="shared" si="4"/>
        <v>0</v>
      </c>
      <c r="AS162" s="23"/>
    </row>
    <row r="163" spans="1:45" x14ac:dyDescent="0.15">
      <c r="A163" s="1" t="s">
        <v>8434</v>
      </c>
      <c r="B163" s="32" t="s">
        <v>6105</v>
      </c>
      <c r="C163" s="32" t="s">
        <v>4899</v>
      </c>
      <c r="D163" s="71">
        <v>300</v>
      </c>
      <c r="E163" s="71">
        <v>1991</v>
      </c>
      <c r="F163" s="101">
        <f t="shared" si="1"/>
        <v>21.42</v>
      </c>
      <c r="G163" s="101">
        <f t="shared" si="9"/>
        <v>20</v>
      </c>
      <c r="H163" s="101">
        <f t="shared" si="9"/>
        <v>0</v>
      </c>
      <c r="I163" s="101">
        <f t="shared" si="9"/>
        <v>0</v>
      </c>
      <c r="J163" s="101">
        <f t="shared" si="9"/>
        <v>0</v>
      </c>
      <c r="K163" s="101">
        <f t="shared" si="9"/>
        <v>0</v>
      </c>
      <c r="L163" s="101">
        <f t="shared" si="9"/>
        <v>2800</v>
      </c>
      <c r="M163" s="101">
        <f t="shared" si="9"/>
        <v>0</v>
      </c>
      <c r="N163" s="101">
        <f t="shared" si="9"/>
        <v>0</v>
      </c>
      <c r="O163" s="101">
        <f t="shared" si="9"/>
        <v>0</v>
      </c>
      <c r="P163" s="101">
        <f t="shared" si="9"/>
        <v>337.5</v>
      </c>
      <c r="Q163" s="101">
        <f t="shared" si="9"/>
        <v>1040</v>
      </c>
      <c r="R163" s="101">
        <f t="shared" si="9"/>
        <v>0</v>
      </c>
      <c r="S163" s="101">
        <f t="shared" si="9"/>
        <v>675.4</v>
      </c>
      <c r="T163" s="101">
        <f t="shared" si="9"/>
        <v>2.6</v>
      </c>
      <c r="U163" s="101">
        <f t="shared" si="9"/>
        <v>2.2000000000000002</v>
      </c>
      <c r="V163" s="101">
        <f t="shared" si="9"/>
        <v>0</v>
      </c>
      <c r="W163" s="101">
        <f t="shared" si="9"/>
        <v>8.15</v>
      </c>
      <c r="X163" s="101">
        <f t="shared" si="9"/>
        <v>3.4</v>
      </c>
      <c r="Y163" s="101">
        <f t="shared" si="9"/>
        <v>0</v>
      </c>
      <c r="Z163" s="101">
        <f t="shared" si="9"/>
        <v>0</v>
      </c>
      <c r="AA163" s="101">
        <f t="shared" si="9"/>
        <v>34.56</v>
      </c>
      <c r="AB163" s="101">
        <f t="shared" si="9"/>
        <v>0</v>
      </c>
      <c r="AC163" s="101">
        <f t="shared" si="9"/>
        <v>0</v>
      </c>
      <c r="AD163" s="101">
        <f t="shared" si="9"/>
        <v>8.25</v>
      </c>
      <c r="AE163" s="101">
        <f t="shared" si="9"/>
        <v>0</v>
      </c>
      <c r="AF163" s="101">
        <f t="shared" si="9"/>
        <v>242.88</v>
      </c>
      <c r="AG163" s="101">
        <f t="shared" si="9"/>
        <v>0.4</v>
      </c>
      <c r="AH163" s="101">
        <f t="shared" si="9"/>
        <v>0</v>
      </c>
      <c r="AI163" s="101">
        <f t="shared" si="9"/>
        <v>0</v>
      </c>
      <c r="AJ163" s="101">
        <f t="shared" si="9"/>
        <v>0</v>
      </c>
      <c r="AK163" s="101">
        <f t="shared" si="9"/>
        <v>0</v>
      </c>
      <c r="AL163" s="101">
        <f t="shared" si="9"/>
        <v>0</v>
      </c>
      <c r="AM163" s="101">
        <f t="shared" si="9"/>
        <v>0</v>
      </c>
      <c r="AN163" s="101">
        <f t="shared" si="9"/>
        <v>0</v>
      </c>
      <c r="AO163" s="101">
        <f t="shared" si="9"/>
        <v>0.18333333333333332</v>
      </c>
      <c r="AP163" s="101">
        <f t="shared" si="9"/>
        <v>0</v>
      </c>
      <c r="AQ163" s="101">
        <f t="shared" si="9"/>
        <v>0</v>
      </c>
      <c r="AR163" s="101">
        <f t="shared" si="4"/>
        <v>0</v>
      </c>
      <c r="AS163" s="23"/>
    </row>
    <row r="164" spans="1:45" x14ac:dyDescent="0.15">
      <c r="A164" s="1" t="s">
        <v>8689</v>
      </c>
      <c r="B164" s="32" t="s">
        <v>6854</v>
      </c>
      <c r="C164" s="32" t="s">
        <v>4900</v>
      </c>
      <c r="D164" s="71">
        <v>43626</v>
      </c>
      <c r="E164" s="71">
        <v>1994</v>
      </c>
      <c r="F164" s="101">
        <f t="shared" si="1"/>
        <v>16.173841287305734</v>
      </c>
      <c r="G164" s="101">
        <f t="shared" si="9"/>
        <v>15.000229221106679</v>
      </c>
      <c r="H164" s="101">
        <f t="shared" si="9"/>
        <v>0</v>
      </c>
      <c r="I164" s="101">
        <f t="shared" si="9"/>
        <v>6.4067299316921109E-2</v>
      </c>
      <c r="J164" s="101">
        <f t="shared" si="9"/>
        <v>0</v>
      </c>
      <c r="K164" s="101">
        <f t="shared" si="9"/>
        <v>0.40342914775592537</v>
      </c>
      <c r="L164" s="101">
        <f t="shared" si="9"/>
        <v>2036.8129097327283</v>
      </c>
      <c r="M164" s="101">
        <f t="shared" si="9"/>
        <v>0</v>
      </c>
      <c r="N164" s="101">
        <f t="shared" si="9"/>
        <v>835.51093384678859</v>
      </c>
      <c r="O164" s="101">
        <f t="shared" si="9"/>
        <v>80.227387337826073</v>
      </c>
      <c r="P164" s="101">
        <f t="shared" si="9"/>
        <v>37.821482602118003</v>
      </c>
      <c r="Q164" s="101">
        <f t="shared" si="9"/>
        <v>1646.106450281942</v>
      </c>
      <c r="R164" s="101">
        <f t="shared" si="9"/>
        <v>19.511300600559299</v>
      </c>
      <c r="S164" s="101">
        <f t="shared" si="9"/>
        <v>113.23247604639435</v>
      </c>
      <c r="T164" s="101">
        <f t="shared" si="9"/>
        <v>0</v>
      </c>
      <c r="U164" s="101">
        <f t="shared" si="9"/>
        <v>8.068582955118508</v>
      </c>
      <c r="V164" s="101">
        <f t="shared" si="9"/>
        <v>41.466098198322101</v>
      </c>
      <c r="W164" s="101">
        <f t="shared" si="9"/>
        <v>173.17769220189794</v>
      </c>
      <c r="X164" s="101">
        <f t="shared" si="9"/>
        <v>3.6239856966029431</v>
      </c>
      <c r="Y164" s="101">
        <f t="shared" si="9"/>
        <v>0</v>
      </c>
      <c r="Z164" s="101">
        <f t="shared" si="9"/>
        <v>33.781460596891762</v>
      </c>
      <c r="AA164" s="101">
        <f t="shared" si="9"/>
        <v>0</v>
      </c>
      <c r="AB164" s="101">
        <f t="shared" si="9"/>
        <v>0</v>
      </c>
      <c r="AC164" s="101">
        <f t="shared" si="9"/>
        <v>1.0317242011644432</v>
      </c>
      <c r="AD164" s="101">
        <f t="shared" si="9"/>
        <v>6.3376197680282402</v>
      </c>
      <c r="AE164" s="101">
        <f t="shared" si="9"/>
        <v>0</v>
      </c>
      <c r="AF164" s="101">
        <f t="shared" si="9"/>
        <v>29.759959657085226</v>
      </c>
      <c r="AG164" s="101">
        <f t="shared" si="9"/>
        <v>1.2955576949525511</v>
      </c>
      <c r="AH164" s="101">
        <f t="shared" si="9"/>
        <v>0.12114335488011736</v>
      </c>
      <c r="AI164" s="101">
        <f t="shared" si="9"/>
        <v>0</v>
      </c>
      <c r="AJ164" s="101">
        <f t="shared" si="9"/>
        <v>0</v>
      </c>
      <c r="AK164" s="101">
        <f t="shared" si="9"/>
        <v>1.4899371934167698</v>
      </c>
      <c r="AL164" s="101">
        <f t="shared" si="9"/>
        <v>0.27850364461559618</v>
      </c>
      <c r="AM164" s="101">
        <f t="shared" si="9"/>
        <v>0</v>
      </c>
      <c r="AN164" s="101">
        <f t="shared" si="9"/>
        <v>0</v>
      </c>
      <c r="AO164" s="101">
        <f t="shared" si="9"/>
        <v>0</v>
      </c>
      <c r="AP164" s="101">
        <f t="shared" si="9"/>
        <v>0</v>
      </c>
      <c r="AQ164" s="101">
        <f t="shared" si="9"/>
        <v>0</v>
      </c>
      <c r="AR164" s="101">
        <f t="shared" si="4"/>
        <v>0</v>
      </c>
      <c r="AS164" s="23"/>
    </row>
    <row r="165" spans="1:45" x14ac:dyDescent="0.15">
      <c r="A165" s="101"/>
      <c r="B165" s="32" t="s">
        <v>4901</v>
      </c>
      <c r="C165" s="32" t="s">
        <v>6284</v>
      </c>
      <c r="D165" s="71">
        <v>25000</v>
      </c>
      <c r="E165" s="71">
        <v>1971</v>
      </c>
      <c r="F165" s="101">
        <f t="shared" si="1"/>
        <v>12.096</v>
      </c>
      <c r="G165" s="101">
        <f t="shared" si="9"/>
        <v>6</v>
      </c>
      <c r="H165" s="101">
        <f t="shared" si="9"/>
        <v>1.48</v>
      </c>
      <c r="I165" s="101">
        <f t="shared" si="9"/>
        <v>0.43</v>
      </c>
      <c r="J165" s="101">
        <f t="shared" si="9"/>
        <v>0</v>
      </c>
      <c r="K165" s="101">
        <f t="shared" si="9"/>
        <v>0.24</v>
      </c>
      <c r="L165" s="101">
        <f t="shared" si="9"/>
        <v>336</v>
      </c>
      <c r="M165" s="101">
        <f t="shared" si="9"/>
        <v>0</v>
      </c>
      <c r="N165" s="101">
        <f t="shared" si="9"/>
        <v>129.6</v>
      </c>
      <c r="O165" s="101">
        <f t="shared" si="9"/>
        <v>36</v>
      </c>
      <c r="P165" s="101">
        <f t="shared" si="9"/>
        <v>240</v>
      </c>
      <c r="Q165" s="101">
        <f t="shared" si="9"/>
        <v>1268.8</v>
      </c>
      <c r="R165" s="101">
        <f t="shared" si="9"/>
        <v>53.2</v>
      </c>
      <c r="S165" s="101">
        <f t="shared" si="9"/>
        <v>154</v>
      </c>
      <c r="T165" s="101">
        <f t="shared" si="9"/>
        <v>2.08</v>
      </c>
      <c r="U165" s="101">
        <f t="shared" si="9"/>
        <v>0</v>
      </c>
      <c r="V165" s="101">
        <f t="shared" si="9"/>
        <v>21.6</v>
      </c>
      <c r="W165" s="101">
        <f t="shared" si="9"/>
        <v>110.212507376</v>
      </c>
      <c r="X165" s="101">
        <f t="shared" si="9"/>
        <v>0</v>
      </c>
      <c r="Y165" s="101">
        <f t="shared" si="9"/>
        <v>0</v>
      </c>
      <c r="Z165" s="101">
        <f t="shared" si="9"/>
        <v>90</v>
      </c>
      <c r="AA165" s="101">
        <f t="shared" si="9"/>
        <v>116.64</v>
      </c>
      <c r="AB165" s="101">
        <f t="shared" si="9"/>
        <v>0</v>
      </c>
      <c r="AC165" s="101">
        <f t="shared" si="9"/>
        <v>0</v>
      </c>
      <c r="AD165" s="101">
        <f t="shared" si="9"/>
        <v>33</v>
      </c>
      <c r="AE165" s="101">
        <f t="shared" si="9"/>
        <v>7.2</v>
      </c>
      <c r="AF165" s="101">
        <f t="shared" si="9"/>
        <v>114.4</v>
      </c>
      <c r="AG165" s="101">
        <f t="shared" si="9"/>
        <v>3.2</v>
      </c>
      <c r="AH165" s="101">
        <f t="shared" si="9"/>
        <v>8.1059999999999999</v>
      </c>
      <c r="AI165" s="101">
        <f t="shared" si="9"/>
        <v>0</v>
      </c>
      <c r="AJ165" s="101">
        <f t="shared" si="9"/>
        <v>26.684154720000002</v>
      </c>
      <c r="AK165" s="101">
        <f t="shared" si="9"/>
        <v>0</v>
      </c>
      <c r="AL165" s="101">
        <f t="shared" si="9"/>
        <v>0</v>
      </c>
      <c r="AM165" s="101">
        <f t="shared" si="9"/>
        <v>3.1127199999999999</v>
      </c>
      <c r="AN165" s="101">
        <f t="shared" si="9"/>
        <v>0.26</v>
      </c>
      <c r="AO165" s="101">
        <f t="shared" si="9"/>
        <v>1.1000000000000001</v>
      </c>
      <c r="AP165" s="101">
        <f t="shared" si="9"/>
        <v>0</v>
      </c>
      <c r="AQ165" s="101">
        <f t="shared" si="9"/>
        <v>6.5279999999999996</v>
      </c>
      <c r="AR165" s="101">
        <f t="shared" si="4"/>
        <v>0</v>
      </c>
      <c r="AS165" s="23"/>
    </row>
    <row r="166" spans="1:45" x14ac:dyDescent="0.15">
      <c r="A166" s="101"/>
      <c r="B166" s="32" t="s">
        <v>4901</v>
      </c>
      <c r="C166" s="32" t="s">
        <v>6357</v>
      </c>
      <c r="D166" s="71">
        <v>25000</v>
      </c>
      <c r="E166" s="71">
        <v>1977</v>
      </c>
      <c r="F166" s="101">
        <f t="shared" si="1"/>
        <v>11.50128</v>
      </c>
      <c r="G166" s="101">
        <f t="shared" si="9"/>
        <v>8.5860000000000003</v>
      </c>
      <c r="H166" s="101">
        <f t="shared" si="9"/>
        <v>1.3320000000000001</v>
      </c>
      <c r="I166" s="101">
        <f t="shared" si="9"/>
        <v>0.86</v>
      </c>
      <c r="J166" s="101">
        <f t="shared" si="9"/>
        <v>0</v>
      </c>
      <c r="K166" s="101">
        <f t="shared" si="9"/>
        <v>3.3599999999999998E-2</v>
      </c>
      <c r="L166" s="101">
        <f t="shared" si="9"/>
        <v>280</v>
      </c>
      <c r="M166" s="101">
        <f t="shared" si="9"/>
        <v>0</v>
      </c>
      <c r="N166" s="101">
        <f t="shared" si="9"/>
        <v>129.6</v>
      </c>
      <c r="O166" s="101">
        <f t="shared" si="9"/>
        <v>36</v>
      </c>
      <c r="P166" s="101">
        <f t="shared" si="9"/>
        <v>522</v>
      </c>
      <c r="Q166" s="101">
        <f t="shared" si="9"/>
        <v>1562.3815999999999</v>
      </c>
      <c r="R166" s="101">
        <f t="shared" si="9"/>
        <v>182.4</v>
      </c>
      <c r="S166" s="101">
        <f t="shared" si="9"/>
        <v>219.77607520000001</v>
      </c>
      <c r="T166" s="101">
        <f t="shared" si="9"/>
        <v>2.08</v>
      </c>
      <c r="U166" s="101">
        <f t="shared" si="9"/>
        <v>0</v>
      </c>
      <c r="V166" s="101">
        <f t="shared" si="9"/>
        <v>21.6</v>
      </c>
      <c r="W166" s="101">
        <f t="shared" si="9"/>
        <v>198.690412192</v>
      </c>
      <c r="X166" s="101">
        <f t="shared" si="9"/>
        <v>0</v>
      </c>
      <c r="Y166" s="101">
        <f t="shared" si="9"/>
        <v>0</v>
      </c>
      <c r="Z166" s="101">
        <f t="shared" si="9"/>
        <v>103.5</v>
      </c>
      <c r="AA166" s="101">
        <f t="shared" si="9"/>
        <v>239.76</v>
      </c>
      <c r="AB166" s="101">
        <f t="shared" si="9"/>
        <v>0</v>
      </c>
      <c r="AC166" s="101">
        <f t="shared" si="9"/>
        <v>0</v>
      </c>
      <c r="AD166" s="101">
        <f t="shared" si="9"/>
        <v>75.239999999999995</v>
      </c>
      <c r="AE166" s="101">
        <f t="shared" ref="G166:AQ172" si="10">AE113*AE$71/$D113</f>
        <v>10.8</v>
      </c>
      <c r="AF166" s="101">
        <f t="shared" si="10"/>
        <v>209.61600000000001</v>
      </c>
      <c r="AG166" s="101">
        <f t="shared" si="10"/>
        <v>16.495999999999999</v>
      </c>
      <c r="AH166" s="101">
        <f t="shared" si="10"/>
        <v>8.1059999999999999</v>
      </c>
      <c r="AI166" s="101">
        <f t="shared" si="10"/>
        <v>0</v>
      </c>
      <c r="AJ166" s="101">
        <f t="shared" si="10"/>
        <v>23.7051792</v>
      </c>
      <c r="AK166" s="101">
        <f t="shared" si="10"/>
        <v>0</v>
      </c>
      <c r="AL166" s="101">
        <f t="shared" si="10"/>
        <v>0</v>
      </c>
      <c r="AM166" s="101">
        <f t="shared" si="10"/>
        <v>3.1127199999999999</v>
      </c>
      <c r="AN166" s="101">
        <f t="shared" si="10"/>
        <v>0.26</v>
      </c>
      <c r="AO166" s="101">
        <f t="shared" si="10"/>
        <v>1.1000000000000001</v>
      </c>
      <c r="AP166" s="101">
        <f t="shared" si="10"/>
        <v>0</v>
      </c>
      <c r="AQ166" s="101">
        <f t="shared" si="10"/>
        <v>6.5279999999999996</v>
      </c>
      <c r="AR166" s="101">
        <f t="shared" si="4"/>
        <v>0</v>
      </c>
      <c r="AS166" s="23"/>
    </row>
    <row r="167" spans="1:45" x14ac:dyDescent="0.15">
      <c r="A167" s="101"/>
      <c r="B167" s="32" t="s">
        <v>4901</v>
      </c>
      <c r="C167" s="32" t="s">
        <v>6879</v>
      </c>
      <c r="D167" s="71">
        <v>25000</v>
      </c>
      <c r="E167" s="71">
        <v>1986</v>
      </c>
      <c r="F167" s="101">
        <f t="shared" si="1"/>
        <v>11.7684</v>
      </c>
      <c r="G167" s="101">
        <f t="shared" si="10"/>
        <v>10.321999999999999</v>
      </c>
      <c r="H167" s="101">
        <f t="shared" si="10"/>
        <v>1.3320000000000001</v>
      </c>
      <c r="I167" s="101">
        <f t="shared" si="10"/>
        <v>0.97008000000000005</v>
      </c>
      <c r="J167" s="101">
        <f t="shared" si="10"/>
        <v>0</v>
      </c>
      <c r="K167" s="101">
        <f t="shared" si="10"/>
        <v>3.6799999999999999E-2</v>
      </c>
      <c r="L167" s="101">
        <f t="shared" si="10"/>
        <v>52.304000000000002</v>
      </c>
      <c r="M167" s="101">
        <f t="shared" si="10"/>
        <v>0</v>
      </c>
      <c r="N167" s="101">
        <f t="shared" si="10"/>
        <v>129.6</v>
      </c>
      <c r="O167" s="101">
        <f t="shared" si="10"/>
        <v>24.8</v>
      </c>
      <c r="P167" s="101">
        <f t="shared" si="10"/>
        <v>414</v>
      </c>
      <c r="Q167" s="101">
        <f t="shared" si="10"/>
        <v>901.86256867200007</v>
      </c>
      <c r="R167" s="101">
        <f t="shared" si="10"/>
        <v>144.4</v>
      </c>
      <c r="S167" s="101">
        <f t="shared" si="10"/>
        <v>205.21600000000001</v>
      </c>
      <c r="T167" s="101">
        <f t="shared" si="10"/>
        <v>2.08</v>
      </c>
      <c r="U167" s="101">
        <f t="shared" si="10"/>
        <v>0</v>
      </c>
      <c r="V167" s="101">
        <f t="shared" si="10"/>
        <v>11.231999999999999</v>
      </c>
      <c r="W167" s="101">
        <f t="shared" si="10"/>
        <v>182.36893792000004</v>
      </c>
      <c r="X167" s="101">
        <f t="shared" si="10"/>
        <v>0</v>
      </c>
      <c r="Y167" s="101">
        <f t="shared" si="10"/>
        <v>0</v>
      </c>
      <c r="Z167" s="101">
        <f t="shared" si="10"/>
        <v>111</v>
      </c>
      <c r="AA167" s="101">
        <f t="shared" si="10"/>
        <v>310.34879999999998</v>
      </c>
      <c r="AB167" s="101">
        <f t="shared" si="10"/>
        <v>0</v>
      </c>
      <c r="AC167" s="101">
        <f t="shared" si="10"/>
        <v>0</v>
      </c>
      <c r="AD167" s="101">
        <f t="shared" si="10"/>
        <v>29.524000000000001</v>
      </c>
      <c r="AE167" s="101">
        <f t="shared" si="10"/>
        <v>39.556800000000003</v>
      </c>
      <c r="AF167" s="101">
        <f t="shared" si="10"/>
        <v>197.56</v>
      </c>
      <c r="AG167" s="101">
        <f t="shared" si="10"/>
        <v>36.448</v>
      </c>
      <c r="AH167" s="101">
        <f t="shared" si="10"/>
        <v>8.1059999999999999</v>
      </c>
      <c r="AI167" s="101">
        <f t="shared" si="10"/>
        <v>0</v>
      </c>
      <c r="AJ167" s="101">
        <f t="shared" si="10"/>
        <v>9.5715313919999989</v>
      </c>
      <c r="AK167" s="101">
        <f t="shared" si="10"/>
        <v>0</v>
      </c>
      <c r="AL167" s="101">
        <f t="shared" si="10"/>
        <v>0</v>
      </c>
      <c r="AM167" s="101">
        <f t="shared" si="10"/>
        <v>3.1127199999999999</v>
      </c>
      <c r="AN167" s="101">
        <f t="shared" si="10"/>
        <v>0.26</v>
      </c>
      <c r="AO167" s="101">
        <f t="shared" si="10"/>
        <v>1.1000000000000001</v>
      </c>
      <c r="AP167" s="101">
        <f t="shared" si="10"/>
        <v>0</v>
      </c>
      <c r="AQ167" s="101">
        <f t="shared" si="10"/>
        <v>6.5279999999999996</v>
      </c>
      <c r="AR167" s="101">
        <f t="shared" si="4"/>
        <v>0</v>
      </c>
      <c r="AS167" s="23"/>
    </row>
    <row r="168" spans="1:45" x14ac:dyDescent="0.15">
      <c r="A168" s="101"/>
      <c r="B168" s="32" t="s">
        <v>4901</v>
      </c>
      <c r="C168" s="32" t="s">
        <v>6127</v>
      </c>
      <c r="D168" s="71">
        <v>25000</v>
      </c>
      <c r="E168" s="71">
        <v>1993</v>
      </c>
      <c r="F168" s="101">
        <f t="shared" si="1"/>
        <v>14.112</v>
      </c>
      <c r="G168" s="101">
        <f t="shared" si="10"/>
        <v>17.899999999999999</v>
      </c>
      <c r="H168" s="101">
        <f t="shared" si="10"/>
        <v>1.3320000000000001</v>
      </c>
      <c r="I168" s="101">
        <f t="shared" si="10"/>
        <v>0.36120000000000002</v>
      </c>
      <c r="J168" s="101">
        <f t="shared" si="10"/>
        <v>0</v>
      </c>
      <c r="K168" s="101">
        <f t="shared" si="10"/>
        <v>4.8000000000000001E-2</v>
      </c>
      <c r="L168" s="101">
        <f t="shared" si="10"/>
        <v>131.04</v>
      </c>
      <c r="M168" s="101">
        <f t="shared" si="10"/>
        <v>0</v>
      </c>
      <c r="N168" s="101">
        <f t="shared" si="10"/>
        <v>129.6</v>
      </c>
      <c r="O168" s="101">
        <f t="shared" si="10"/>
        <v>14.8</v>
      </c>
      <c r="P168" s="101">
        <f t="shared" si="10"/>
        <v>273</v>
      </c>
      <c r="Q168" s="101">
        <f t="shared" si="10"/>
        <v>762.13743132799993</v>
      </c>
      <c r="R168" s="101">
        <f t="shared" si="10"/>
        <v>80.028000000000006</v>
      </c>
      <c r="S168" s="101">
        <f t="shared" si="10"/>
        <v>201.1322016</v>
      </c>
      <c r="T168" s="101">
        <f t="shared" si="10"/>
        <v>2.08</v>
      </c>
      <c r="U168" s="101">
        <f t="shared" si="10"/>
        <v>0</v>
      </c>
      <c r="V168" s="101">
        <f t="shared" si="10"/>
        <v>11.772</v>
      </c>
      <c r="W168" s="101">
        <f t="shared" si="10"/>
        <v>192.41232244800003</v>
      </c>
      <c r="X168" s="101">
        <f t="shared" si="10"/>
        <v>0</v>
      </c>
      <c r="Y168" s="101">
        <f t="shared" si="10"/>
        <v>0</v>
      </c>
      <c r="Z168" s="101">
        <f t="shared" si="10"/>
        <v>68.855000000000004</v>
      </c>
      <c r="AA168" s="101">
        <f t="shared" si="10"/>
        <v>411.19488000000001</v>
      </c>
      <c r="AB168" s="101">
        <f t="shared" si="10"/>
        <v>0</v>
      </c>
      <c r="AC168" s="101">
        <f t="shared" si="10"/>
        <v>0</v>
      </c>
      <c r="AD168" s="101">
        <f t="shared" si="10"/>
        <v>12.9184</v>
      </c>
      <c r="AE168" s="101">
        <f t="shared" si="10"/>
        <v>46.834200000000003</v>
      </c>
      <c r="AF168" s="101">
        <f t="shared" si="10"/>
        <v>131.22559999999999</v>
      </c>
      <c r="AG168" s="101">
        <f t="shared" si="10"/>
        <v>45.311999999999998</v>
      </c>
      <c r="AH168" s="101">
        <f t="shared" si="10"/>
        <v>8.1059999999999999</v>
      </c>
      <c r="AI168" s="101">
        <f t="shared" si="10"/>
        <v>0</v>
      </c>
      <c r="AJ168" s="101">
        <f t="shared" si="10"/>
        <v>15.48771264</v>
      </c>
      <c r="AK168" s="101">
        <f t="shared" si="10"/>
        <v>0</v>
      </c>
      <c r="AL168" s="101">
        <f t="shared" si="10"/>
        <v>0</v>
      </c>
      <c r="AM168" s="101">
        <f t="shared" si="10"/>
        <v>3.1127199999999999</v>
      </c>
      <c r="AN168" s="101">
        <f t="shared" si="10"/>
        <v>0.26</v>
      </c>
      <c r="AO168" s="101">
        <f t="shared" si="10"/>
        <v>1.1000000000000001</v>
      </c>
      <c r="AP168" s="101">
        <f t="shared" si="10"/>
        <v>0</v>
      </c>
      <c r="AQ168" s="101">
        <f t="shared" si="10"/>
        <v>6.5279999999999996</v>
      </c>
      <c r="AR168" s="101">
        <f t="shared" si="4"/>
        <v>0</v>
      </c>
      <c r="AS168" s="23"/>
    </row>
    <row r="169" spans="1:45" x14ac:dyDescent="0.15">
      <c r="A169" s="101"/>
      <c r="B169" s="32" t="s">
        <v>4901</v>
      </c>
      <c r="C169" s="32" t="s">
        <v>6452</v>
      </c>
      <c r="D169" s="71">
        <v>25000</v>
      </c>
      <c r="E169" s="71">
        <v>2003</v>
      </c>
      <c r="F169" s="101">
        <f t="shared" si="1"/>
        <v>15.12</v>
      </c>
      <c r="G169" s="101">
        <f t="shared" si="10"/>
        <v>16.399999999999999</v>
      </c>
      <c r="H169" s="101">
        <f t="shared" si="10"/>
        <v>1.48</v>
      </c>
      <c r="I169" s="101">
        <f t="shared" si="10"/>
        <v>0.51600000000000001</v>
      </c>
      <c r="J169" s="101">
        <f t="shared" si="10"/>
        <v>0</v>
      </c>
      <c r="K169" s="101">
        <f t="shared" si="10"/>
        <v>0</v>
      </c>
      <c r="L169" s="101">
        <f t="shared" si="10"/>
        <v>264.32</v>
      </c>
      <c r="M169" s="101">
        <f t="shared" si="10"/>
        <v>0</v>
      </c>
      <c r="N169" s="101">
        <f t="shared" si="10"/>
        <v>129.6</v>
      </c>
      <c r="O169" s="101">
        <f t="shared" si="10"/>
        <v>0.52</v>
      </c>
      <c r="P169" s="101">
        <f t="shared" si="10"/>
        <v>313.8</v>
      </c>
      <c r="Q169" s="101">
        <f t="shared" si="10"/>
        <v>629.74080000000004</v>
      </c>
      <c r="R169" s="101">
        <f t="shared" si="10"/>
        <v>119.87479999999999</v>
      </c>
      <c r="S169" s="101">
        <f t="shared" si="10"/>
        <v>188.60889520000001</v>
      </c>
      <c r="T169" s="101">
        <f t="shared" si="10"/>
        <v>2.08</v>
      </c>
      <c r="U169" s="101">
        <f t="shared" si="10"/>
        <v>0</v>
      </c>
      <c r="V169" s="101">
        <f t="shared" si="10"/>
        <v>8.5391999999999992</v>
      </c>
      <c r="W169" s="101">
        <f t="shared" si="10"/>
        <v>188.06375139800002</v>
      </c>
      <c r="X169" s="101">
        <f t="shared" si="10"/>
        <v>0</v>
      </c>
      <c r="Y169" s="101">
        <f t="shared" si="10"/>
        <v>0</v>
      </c>
      <c r="Z169" s="101">
        <f t="shared" si="10"/>
        <v>80.215000000000003</v>
      </c>
      <c r="AA169" s="101">
        <f t="shared" si="10"/>
        <v>168.43680000000001</v>
      </c>
      <c r="AB169" s="101">
        <f t="shared" si="10"/>
        <v>0</v>
      </c>
      <c r="AC169" s="101">
        <f t="shared" si="10"/>
        <v>0</v>
      </c>
      <c r="AD169" s="101">
        <f t="shared" si="10"/>
        <v>8.2213999999999992</v>
      </c>
      <c r="AE169" s="101">
        <f t="shared" si="10"/>
        <v>98.330399999999997</v>
      </c>
      <c r="AF169" s="101">
        <f t="shared" si="10"/>
        <v>159.61792</v>
      </c>
      <c r="AG169" s="101">
        <f t="shared" si="10"/>
        <v>0.27200000000000002</v>
      </c>
      <c r="AH169" s="101">
        <f t="shared" si="10"/>
        <v>8.1059999999999999</v>
      </c>
      <c r="AI169" s="101">
        <f t="shared" si="10"/>
        <v>0</v>
      </c>
      <c r="AJ169" s="101">
        <f t="shared" si="10"/>
        <v>13.510225439999999</v>
      </c>
      <c r="AK169" s="101">
        <f t="shared" si="10"/>
        <v>0</v>
      </c>
      <c r="AL169" s="101">
        <f t="shared" si="10"/>
        <v>0</v>
      </c>
      <c r="AM169" s="101">
        <f t="shared" si="10"/>
        <v>3.1127199999999999</v>
      </c>
      <c r="AN169" s="101">
        <f t="shared" si="10"/>
        <v>0.26</v>
      </c>
      <c r="AO169" s="101">
        <f t="shared" si="10"/>
        <v>1.1000000000000001</v>
      </c>
      <c r="AP169" s="101">
        <f t="shared" si="10"/>
        <v>0</v>
      </c>
      <c r="AQ169" s="101">
        <f t="shared" si="10"/>
        <v>6.5279999999999996</v>
      </c>
      <c r="AR169" s="101">
        <f t="shared" si="4"/>
        <v>0</v>
      </c>
      <c r="AS169" s="23"/>
    </row>
    <row r="170" spans="1:45" x14ac:dyDescent="0.15">
      <c r="A170" s="1"/>
      <c r="B170" s="32" t="s">
        <v>4902</v>
      </c>
      <c r="C170" s="32" t="s">
        <v>4903</v>
      </c>
      <c r="D170" s="71">
        <v>1683</v>
      </c>
      <c r="E170" s="71">
        <v>1962</v>
      </c>
      <c r="F170" s="101">
        <f t="shared" si="1"/>
        <v>4.4919786096256686</v>
      </c>
      <c r="G170" s="101">
        <f t="shared" si="10"/>
        <v>5.9417706476530006</v>
      </c>
      <c r="H170" s="101">
        <f t="shared" si="10"/>
        <v>0.87938205585264406</v>
      </c>
      <c r="I170" s="101">
        <f t="shared" si="10"/>
        <v>0.20439691027926321</v>
      </c>
      <c r="J170" s="101">
        <f t="shared" si="10"/>
        <v>0.48722519310754603</v>
      </c>
      <c r="K170" s="101">
        <f t="shared" si="10"/>
        <v>0.23767082590612001</v>
      </c>
      <c r="L170" s="101">
        <f t="shared" si="10"/>
        <v>698.75222816399287</v>
      </c>
      <c r="M170" s="101">
        <f t="shared" si="10"/>
        <v>0</v>
      </c>
      <c r="N170" s="101">
        <f t="shared" si="10"/>
        <v>0</v>
      </c>
      <c r="O170" s="101">
        <f t="shared" si="10"/>
        <v>41.592394533571003</v>
      </c>
      <c r="P170" s="101">
        <f t="shared" si="10"/>
        <v>89.126559714795007</v>
      </c>
      <c r="Q170" s="101">
        <f t="shared" si="10"/>
        <v>432.56090314913843</v>
      </c>
      <c r="R170" s="101">
        <f t="shared" si="10"/>
        <v>79.025549613784904</v>
      </c>
      <c r="S170" s="101">
        <f t="shared" si="10"/>
        <v>326.79738562091501</v>
      </c>
      <c r="T170" s="101">
        <f t="shared" si="10"/>
        <v>1.5448603683897801</v>
      </c>
      <c r="U170" s="101">
        <f t="shared" si="10"/>
        <v>0</v>
      </c>
      <c r="V170" s="101">
        <f t="shared" si="10"/>
        <v>21.390374331550802</v>
      </c>
      <c r="W170" s="101">
        <f t="shared" si="10"/>
        <v>116.22103386809269</v>
      </c>
      <c r="X170" s="101">
        <f t="shared" si="10"/>
        <v>15.151515151515152</v>
      </c>
      <c r="Y170" s="101">
        <f t="shared" si="10"/>
        <v>33.689839572192511</v>
      </c>
      <c r="Z170" s="101">
        <f t="shared" si="10"/>
        <v>29.708853238265004</v>
      </c>
      <c r="AA170" s="101">
        <f t="shared" si="10"/>
        <v>0</v>
      </c>
      <c r="AB170" s="101">
        <f t="shared" si="10"/>
        <v>0</v>
      </c>
      <c r="AC170" s="101">
        <f t="shared" si="10"/>
        <v>0.83184789067142006</v>
      </c>
      <c r="AD170" s="101">
        <f t="shared" si="10"/>
        <v>13.071895424836601</v>
      </c>
      <c r="AE170" s="101">
        <f t="shared" si="10"/>
        <v>8.0213903743315509</v>
      </c>
      <c r="AF170" s="101">
        <f t="shared" si="10"/>
        <v>31.372549019607842</v>
      </c>
      <c r="AG170" s="101">
        <f t="shared" si="10"/>
        <v>1.6636957813428401</v>
      </c>
      <c r="AH170" s="101">
        <f t="shared" si="10"/>
        <v>0.62388591800356508</v>
      </c>
      <c r="AI170" s="101">
        <f t="shared" si="10"/>
        <v>0</v>
      </c>
      <c r="AJ170" s="101">
        <f t="shared" si="10"/>
        <v>0</v>
      </c>
      <c r="AK170" s="101">
        <f t="shared" si="10"/>
        <v>0</v>
      </c>
      <c r="AL170" s="101">
        <f t="shared" si="10"/>
        <v>0</v>
      </c>
      <c r="AM170" s="101">
        <f t="shared" si="10"/>
        <v>0</v>
      </c>
      <c r="AN170" s="101">
        <f t="shared" si="10"/>
        <v>0.61794414735591208</v>
      </c>
      <c r="AO170" s="101">
        <f t="shared" si="10"/>
        <v>1.3071895424836601</v>
      </c>
      <c r="AP170" s="101">
        <f t="shared" si="10"/>
        <v>0</v>
      </c>
      <c r="AQ170" s="101">
        <f t="shared" si="10"/>
        <v>2.7272727272727271</v>
      </c>
      <c r="AR170" s="101">
        <f t="shared" si="4"/>
        <v>0.23767082590612001</v>
      </c>
      <c r="AS170" s="23" t="s">
        <v>55</v>
      </c>
    </row>
    <row r="171" spans="1:45" x14ac:dyDescent="0.15">
      <c r="A171" s="1"/>
      <c r="B171" s="32" t="s">
        <v>4902</v>
      </c>
      <c r="C171" s="32" t="s">
        <v>4904</v>
      </c>
      <c r="D171" s="71">
        <v>1683</v>
      </c>
      <c r="E171" s="71">
        <v>1962</v>
      </c>
      <c r="F171" s="101">
        <f t="shared" si="1"/>
        <v>1.1229946524064172</v>
      </c>
      <c r="G171" s="101">
        <f t="shared" si="10"/>
        <v>2.0796197266785503</v>
      </c>
      <c r="H171" s="101">
        <f t="shared" si="10"/>
        <v>0.43969102792632203</v>
      </c>
      <c r="I171" s="101">
        <f t="shared" si="10"/>
        <v>7.6648841354723704E-2</v>
      </c>
      <c r="J171" s="101">
        <f t="shared" si="10"/>
        <v>0.48722519310754603</v>
      </c>
      <c r="K171" s="101">
        <f t="shared" si="10"/>
        <v>0</v>
      </c>
      <c r="L171" s="101">
        <f t="shared" si="10"/>
        <v>33.273915626856805</v>
      </c>
      <c r="M171" s="101">
        <f t="shared" si="10"/>
        <v>0</v>
      </c>
      <c r="N171" s="101">
        <f t="shared" si="10"/>
        <v>0</v>
      </c>
      <c r="O171" s="101">
        <f t="shared" si="10"/>
        <v>23.767082590612002</v>
      </c>
      <c r="P171" s="101">
        <f t="shared" si="10"/>
        <v>89.126559714795007</v>
      </c>
      <c r="Q171" s="101">
        <f t="shared" si="10"/>
        <v>15.448603683897801</v>
      </c>
      <c r="R171" s="101">
        <f t="shared" si="10"/>
        <v>22.578728461081401</v>
      </c>
      <c r="S171" s="101">
        <f t="shared" si="10"/>
        <v>0</v>
      </c>
      <c r="T171" s="101">
        <f t="shared" si="10"/>
        <v>0</v>
      </c>
      <c r="U171" s="101">
        <f t="shared" si="10"/>
        <v>0</v>
      </c>
      <c r="V171" s="101">
        <f t="shared" si="10"/>
        <v>32.085561497326204</v>
      </c>
      <c r="W171" s="101">
        <f t="shared" si="10"/>
        <v>0</v>
      </c>
      <c r="X171" s="101">
        <f t="shared" si="10"/>
        <v>6.0606060606060606</v>
      </c>
      <c r="Y171" s="101">
        <f t="shared" si="10"/>
        <v>0</v>
      </c>
      <c r="Z171" s="101">
        <f t="shared" si="10"/>
        <v>7.4272133095662509</v>
      </c>
      <c r="AA171" s="101">
        <f t="shared" si="10"/>
        <v>0</v>
      </c>
      <c r="AB171" s="101">
        <f t="shared" si="10"/>
        <v>0</v>
      </c>
      <c r="AC171" s="101">
        <f t="shared" si="10"/>
        <v>0</v>
      </c>
      <c r="AD171" s="101">
        <f t="shared" si="10"/>
        <v>3.2679738562091503</v>
      </c>
      <c r="AE171" s="101">
        <f t="shared" si="10"/>
        <v>1.0695187165775402</v>
      </c>
      <c r="AF171" s="101">
        <f t="shared" si="10"/>
        <v>81.045751633986924</v>
      </c>
      <c r="AG171" s="101">
        <f t="shared" si="10"/>
        <v>3.5650623885918002</v>
      </c>
      <c r="AH171" s="101">
        <f t="shared" si="10"/>
        <v>0.41592394533571003</v>
      </c>
      <c r="AI171" s="101">
        <f t="shared" si="10"/>
        <v>0</v>
      </c>
      <c r="AJ171" s="101">
        <f t="shared" si="10"/>
        <v>0</v>
      </c>
      <c r="AK171" s="101">
        <f t="shared" si="10"/>
        <v>0</v>
      </c>
      <c r="AL171" s="101">
        <f t="shared" si="10"/>
        <v>0</v>
      </c>
      <c r="AM171" s="101">
        <f t="shared" si="10"/>
        <v>0</v>
      </c>
      <c r="AN171" s="101">
        <f t="shared" si="10"/>
        <v>0.30897207367795604</v>
      </c>
      <c r="AO171" s="101">
        <f t="shared" si="10"/>
        <v>0.39215686274509803</v>
      </c>
      <c r="AP171" s="101">
        <f t="shared" si="10"/>
        <v>0</v>
      </c>
      <c r="AQ171" s="101">
        <f t="shared" si="10"/>
        <v>0.60606060606060597</v>
      </c>
      <c r="AR171" s="101">
        <f t="shared" si="4"/>
        <v>0</v>
      </c>
      <c r="AS171" s="101"/>
    </row>
    <row r="172" spans="1:45" x14ac:dyDescent="0.15">
      <c r="A172" s="1" t="s">
        <v>7961</v>
      </c>
      <c r="B172" s="32" t="s">
        <v>4902</v>
      </c>
      <c r="C172" s="32" t="s">
        <v>4854</v>
      </c>
      <c r="D172" s="71">
        <v>2850</v>
      </c>
      <c r="E172" s="71">
        <v>2000</v>
      </c>
      <c r="F172" s="101">
        <f t="shared" si="1"/>
        <v>15.12</v>
      </c>
      <c r="G172" s="101">
        <f t="shared" si="10"/>
        <v>17.543859649122808</v>
      </c>
      <c r="H172" s="101">
        <f t="shared" si="10"/>
        <v>1.3631578947368421</v>
      </c>
      <c r="I172" s="101">
        <f t="shared" si="10"/>
        <v>0.36210526315789476</v>
      </c>
      <c r="J172" s="101">
        <f t="shared" si="10"/>
        <v>0</v>
      </c>
      <c r="K172" s="101">
        <f t="shared" si="10"/>
        <v>0</v>
      </c>
      <c r="L172" s="101">
        <f t="shared" si="10"/>
        <v>2040.5614035087719</v>
      </c>
      <c r="M172" s="101">
        <f t="shared" si="10"/>
        <v>0</v>
      </c>
      <c r="N172" s="101">
        <f t="shared" si="10"/>
        <v>0</v>
      </c>
      <c r="O172" s="101">
        <f t="shared" si="10"/>
        <v>0</v>
      </c>
      <c r="P172" s="101">
        <f t="shared" si="10"/>
        <v>49.473684210526315</v>
      </c>
      <c r="Q172" s="101">
        <f t="shared" si="10"/>
        <v>2720.2385964912282</v>
      </c>
      <c r="R172" s="101">
        <f t="shared" si="10"/>
        <v>70.933333333333337</v>
      </c>
      <c r="S172" s="101">
        <f t="shared" si="10"/>
        <v>731.55789473684206</v>
      </c>
      <c r="T172" s="101">
        <f t="shared" si="10"/>
        <v>0</v>
      </c>
      <c r="U172" s="101">
        <f t="shared" si="10"/>
        <v>0</v>
      </c>
      <c r="V172" s="101">
        <f t="shared" si="10"/>
        <v>3.6631578947368419</v>
      </c>
      <c r="W172" s="101">
        <f t="shared" si="10"/>
        <v>136.86280701754387</v>
      </c>
      <c r="X172" s="101">
        <f t="shared" si="10"/>
        <v>19.087719298245613</v>
      </c>
      <c r="Y172" s="101">
        <f t="shared" si="10"/>
        <v>5.3431578947368417</v>
      </c>
      <c r="Z172" s="101">
        <f t="shared" si="10"/>
        <v>37.192982456140349</v>
      </c>
      <c r="AA172" s="101">
        <f t="shared" si="10"/>
        <v>0</v>
      </c>
      <c r="AB172" s="101">
        <f t="shared" si="10"/>
        <v>0</v>
      </c>
      <c r="AC172" s="101">
        <f t="shared" si="10"/>
        <v>0</v>
      </c>
      <c r="AD172" s="101">
        <f t="shared" si="10"/>
        <v>3.5701754385964914</v>
      </c>
      <c r="AE172" s="101">
        <f t="shared" si="10"/>
        <v>7.1368421052631579</v>
      </c>
      <c r="AF172" s="101">
        <f t="shared" si="10"/>
        <v>13.956491228070176</v>
      </c>
      <c r="AG172" s="101">
        <f t="shared" si="10"/>
        <v>0.81403508771929822</v>
      </c>
      <c r="AH172" s="101">
        <f t="shared" si="10"/>
        <v>1.1298245614035087</v>
      </c>
      <c r="AI172" s="101">
        <f t="shared" si="10"/>
        <v>0</v>
      </c>
      <c r="AJ172" s="101">
        <f t="shared" si="10"/>
        <v>11.797894736842105</v>
      </c>
      <c r="AK172" s="101">
        <f t="shared" si="10"/>
        <v>0</v>
      </c>
      <c r="AL172" s="101">
        <f t="shared" si="10"/>
        <v>0</v>
      </c>
      <c r="AM172" s="101">
        <f t="shared" si="10"/>
        <v>0</v>
      </c>
      <c r="AN172" s="101">
        <f t="shared" si="10"/>
        <v>0</v>
      </c>
      <c r="AO172" s="101">
        <f t="shared" si="10"/>
        <v>0</v>
      </c>
      <c r="AP172" s="101">
        <f t="shared" si="10"/>
        <v>0</v>
      </c>
      <c r="AQ172" s="101">
        <f t="shared" si="10"/>
        <v>0</v>
      </c>
      <c r="AR172" s="101">
        <f t="shared" si="4"/>
        <v>0</v>
      </c>
      <c r="AS172" s="101"/>
    </row>
    <row r="173" spans="1:45" x14ac:dyDescent="0.15">
      <c r="A173" s="34"/>
      <c r="D173" s="71"/>
      <c r="E173" s="71"/>
    </row>
    <row r="174" spans="1:45" s="228" customFormat="1" x14ac:dyDescent="0.15">
      <c r="A174" s="272"/>
      <c r="D174" s="270"/>
      <c r="E174" s="270"/>
    </row>
    <row r="175" spans="1:45" x14ac:dyDescent="0.15">
      <c r="A175" s="34"/>
      <c r="D175" s="71"/>
      <c r="E175" s="71"/>
    </row>
    <row r="176" spans="1:45" ht="14" x14ac:dyDescent="0.15">
      <c r="A176" s="161" t="s">
        <v>7881</v>
      </c>
      <c r="C176" s="32" t="s">
        <v>3791</v>
      </c>
      <c r="D176" s="71"/>
      <c r="E176" s="71"/>
    </row>
    <row r="177" spans="1:36" ht="15" x14ac:dyDescent="0.15">
      <c r="A177" s="60" t="s">
        <v>7882</v>
      </c>
      <c r="B177" s="59" t="s">
        <v>8019</v>
      </c>
      <c r="C177" s="74" t="s">
        <v>10725</v>
      </c>
      <c r="D177" s="11" t="s">
        <v>10726</v>
      </c>
      <c r="E177" s="8" t="s">
        <v>6243</v>
      </c>
      <c r="F177" s="77" t="s">
        <v>11061</v>
      </c>
      <c r="G177" s="77" t="s">
        <v>10778</v>
      </c>
      <c r="H177" s="33" t="s">
        <v>10779</v>
      </c>
      <c r="I177" s="77" t="s">
        <v>10811</v>
      </c>
      <c r="J177" s="77" t="s">
        <v>10780</v>
      </c>
      <c r="K177" s="33" t="s">
        <v>10734</v>
      </c>
      <c r="L177" s="33" t="s">
        <v>10809</v>
      </c>
      <c r="M177" s="33"/>
    </row>
    <row r="178" spans="1:36" x14ac:dyDescent="0.15">
      <c r="A178" s="34"/>
      <c r="F178" s="73"/>
      <c r="K178" s="73"/>
    </row>
    <row r="179" spans="1:36" x14ac:dyDescent="0.15">
      <c r="A179" s="16" t="s">
        <v>6155</v>
      </c>
      <c r="B179" s="32" t="s">
        <v>4868</v>
      </c>
      <c r="C179" s="32" t="s">
        <v>4863</v>
      </c>
      <c r="D179" s="74">
        <v>390</v>
      </c>
      <c r="E179" s="74">
        <v>2007</v>
      </c>
      <c r="F179" s="48">
        <f>SUM(Q127:AR127)</f>
        <v>7114.6217948717949</v>
      </c>
      <c r="G179" s="48">
        <f t="shared" ref="G179:G224" si="11">F127</f>
        <v>11.307692307692308</v>
      </c>
      <c r="H179" s="48">
        <f>G127+J127</f>
        <v>50</v>
      </c>
      <c r="I179" s="48"/>
      <c r="J179" s="48">
        <f>SUM(F127:K127)</f>
        <v>63.182051282051283</v>
      </c>
      <c r="K179" s="74">
        <f t="shared" ref="K179:K224" si="12">F179/(SUM(Q74:AR74)/D74)</f>
        <v>168.21578184772261</v>
      </c>
      <c r="L179" s="74">
        <f t="shared" ref="L179:L224" si="13">J179/(SUM(F74:K74)/D74)</f>
        <v>55.748868778280546</v>
      </c>
      <c r="AI179" s="113"/>
      <c r="AJ179" s="113"/>
    </row>
    <row r="180" spans="1:36" x14ac:dyDescent="0.15">
      <c r="A180" s="1" t="s">
        <v>7962</v>
      </c>
      <c r="B180" s="32" t="s">
        <v>6170</v>
      </c>
      <c r="C180" s="32" t="s">
        <v>5054</v>
      </c>
      <c r="D180" s="74">
        <v>74000</v>
      </c>
      <c r="E180" s="74">
        <v>1926</v>
      </c>
      <c r="F180" s="48">
        <f t="shared" ref="F180:F224" si="14">SUM(Q128:AR128)</f>
        <v>158.44197972972972</v>
      </c>
      <c r="G180" s="48">
        <f t="shared" si="11"/>
        <v>0.35756756756756758</v>
      </c>
      <c r="H180" s="48">
        <f t="shared" ref="H180:H224" si="15">G128+J128</f>
        <v>2.65</v>
      </c>
      <c r="I180" s="48">
        <f>H128</f>
        <v>0.5</v>
      </c>
      <c r="J180" s="48">
        <f t="shared" ref="J180:J224" si="16">SUM(F128:K128)</f>
        <v>4.6716216216216218</v>
      </c>
      <c r="K180" s="74">
        <f t="shared" si="12"/>
        <v>111.36689304711247</v>
      </c>
      <c r="L180" s="74">
        <f t="shared" si="13"/>
        <v>39.781357882623709</v>
      </c>
      <c r="AI180" s="113"/>
      <c r="AJ180" s="113"/>
    </row>
    <row r="181" spans="1:36" x14ac:dyDescent="0.15">
      <c r="A181" s="1" t="s">
        <v>7969</v>
      </c>
      <c r="B181" s="32" t="s">
        <v>6170</v>
      </c>
      <c r="C181" s="32" t="s">
        <v>5071</v>
      </c>
      <c r="D181" s="74">
        <v>16280</v>
      </c>
      <c r="E181" s="74">
        <v>1998</v>
      </c>
      <c r="F181" s="48">
        <f t="shared" si="14"/>
        <v>239.09699017199017</v>
      </c>
      <c r="G181" s="48">
        <f t="shared" si="11"/>
        <v>1.5479115479115479</v>
      </c>
      <c r="H181" s="48">
        <f t="shared" si="15"/>
        <v>2.5</v>
      </c>
      <c r="I181" s="48">
        <f>H129</f>
        <v>0.47727272727272729</v>
      </c>
      <c r="J181" s="48">
        <f t="shared" si="16"/>
        <v>4.6440417690417695</v>
      </c>
      <c r="K181" s="74">
        <f t="shared" si="12"/>
        <v>147.44314393939393</v>
      </c>
      <c r="L181" s="74">
        <f t="shared" si="13"/>
        <v>59.578408195429475</v>
      </c>
      <c r="AI181" s="75"/>
      <c r="AJ181" s="113"/>
    </row>
    <row r="182" spans="1:36" x14ac:dyDescent="0.15">
      <c r="A182" s="102" t="s">
        <v>7972</v>
      </c>
      <c r="B182" s="32" t="s">
        <v>5072</v>
      </c>
      <c r="C182" s="32" t="s">
        <v>5073</v>
      </c>
      <c r="D182" s="74">
        <v>5053</v>
      </c>
      <c r="E182" s="74">
        <v>2009</v>
      </c>
      <c r="F182" s="48">
        <f t="shared" si="14"/>
        <v>480.34074807045317</v>
      </c>
      <c r="G182" s="48">
        <f t="shared" si="11"/>
        <v>3.2416386305165248</v>
      </c>
      <c r="H182" s="48">
        <f t="shared" si="15"/>
        <v>6.9265782703344545</v>
      </c>
      <c r="I182" s="48"/>
      <c r="J182" s="48">
        <f t="shared" si="16"/>
        <v>10.168216900850979</v>
      </c>
      <c r="K182" s="74">
        <f t="shared" si="12"/>
        <v>173.95268401060702</v>
      </c>
      <c r="L182" s="74">
        <f t="shared" si="13"/>
        <v>61.903614457831324</v>
      </c>
      <c r="AI182" s="75"/>
      <c r="AJ182" s="113"/>
    </row>
    <row r="183" spans="1:36" x14ac:dyDescent="0.15">
      <c r="A183" s="1"/>
      <c r="B183" s="32" t="s">
        <v>6800</v>
      </c>
      <c r="C183" s="32" t="s">
        <v>4876</v>
      </c>
      <c r="D183" s="74">
        <v>960</v>
      </c>
      <c r="E183" s="74">
        <v>1982</v>
      </c>
      <c r="F183" s="48">
        <f t="shared" si="14"/>
        <v>3506.1135416666666</v>
      </c>
      <c r="G183" s="48">
        <f t="shared" si="11"/>
        <v>13.125</v>
      </c>
      <c r="H183" s="48">
        <f t="shared" si="15"/>
        <v>18.229166666666668</v>
      </c>
      <c r="I183" s="48">
        <f t="shared" ref="I183:I188" si="17">H131</f>
        <v>2.9677083333333334</v>
      </c>
      <c r="J183" s="48">
        <f t="shared" si="16"/>
        <v>38.78854166666666</v>
      </c>
      <c r="K183" s="74">
        <f t="shared" si="12"/>
        <v>94.348114926419058</v>
      </c>
      <c r="L183" s="74">
        <f t="shared" si="13"/>
        <v>59.012678288431047</v>
      </c>
      <c r="AI183" s="75"/>
      <c r="AJ183" s="113"/>
    </row>
    <row r="184" spans="1:36" x14ac:dyDescent="0.15">
      <c r="A184" s="1" t="s">
        <v>7683</v>
      </c>
      <c r="B184" s="32" t="s">
        <v>6800</v>
      </c>
      <c r="C184" s="32" t="s">
        <v>4877</v>
      </c>
      <c r="D184" s="74">
        <v>960</v>
      </c>
      <c r="E184" s="74">
        <v>2000</v>
      </c>
      <c r="F184" s="48">
        <f t="shared" si="14"/>
        <v>5295.5407877326388</v>
      </c>
      <c r="G184" s="48">
        <f t="shared" si="11"/>
        <v>12.3375</v>
      </c>
      <c r="H184" s="48">
        <f t="shared" si="15"/>
        <v>16.40625</v>
      </c>
      <c r="I184" s="48">
        <f t="shared" si="17"/>
        <v>2.9677083333333334</v>
      </c>
      <c r="J184" s="48">
        <f t="shared" si="16"/>
        <v>36.282291666666666</v>
      </c>
      <c r="K184" s="74">
        <f t="shared" si="12"/>
        <v>122.38428223830809</v>
      </c>
      <c r="L184" s="74">
        <f t="shared" si="13"/>
        <v>58.539495798319329</v>
      </c>
      <c r="AI184" s="75"/>
      <c r="AJ184" s="113"/>
    </row>
    <row r="185" spans="1:36" x14ac:dyDescent="0.15">
      <c r="A185" s="101"/>
      <c r="B185" s="32" t="s">
        <v>6509</v>
      </c>
      <c r="C185" s="32" t="s">
        <v>4878</v>
      </c>
      <c r="D185" s="74">
        <v>14540</v>
      </c>
      <c r="E185" s="74">
        <v>1973</v>
      </c>
      <c r="F185" s="48">
        <f t="shared" si="14"/>
        <v>608.33649243466311</v>
      </c>
      <c r="G185" s="48">
        <f t="shared" si="11"/>
        <v>4.3328748280605227</v>
      </c>
      <c r="H185" s="48">
        <f t="shared" si="15"/>
        <v>1.7306740027510317</v>
      </c>
      <c r="I185" s="48">
        <f t="shared" si="17"/>
        <v>0.76341127922971119</v>
      </c>
      <c r="J185" s="48">
        <f t="shared" si="16"/>
        <v>7.4762035763411285</v>
      </c>
      <c r="K185" s="74">
        <f t="shared" si="12"/>
        <v>241.5536785187613</v>
      </c>
      <c r="L185" s="74">
        <f t="shared" si="13"/>
        <v>64.551068883610455</v>
      </c>
      <c r="AI185" s="75"/>
      <c r="AJ185" s="113"/>
    </row>
    <row r="186" spans="1:36" x14ac:dyDescent="0.15">
      <c r="A186" s="1" t="s">
        <v>7860</v>
      </c>
      <c r="B186" s="32" t="s">
        <v>6509</v>
      </c>
      <c r="C186" s="32" t="s">
        <v>4879</v>
      </c>
      <c r="D186" s="74">
        <v>14651</v>
      </c>
      <c r="E186" s="74">
        <v>1996</v>
      </c>
      <c r="F186" s="48">
        <f t="shared" si="14"/>
        <v>416.38174868609667</v>
      </c>
      <c r="G186" s="48">
        <f t="shared" si="11"/>
        <v>4.3000477783086479</v>
      </c>
      <c r="H186" s="48">
        <f t="shared" si="15"/>
        <v>4.2488567333287834</v>
      </c>
      <c r="I186" s="48">
        <f t="shared" si="17"/>
        <v>0.7399494915022865</v>
      </c>
      <c r="J186" s="48">
        <f t="shared" si="16"/>
        <v>9.7207016585898582</v>
      </c>
      <c r="K186" s="74">
        <f t="shared" si="12"/>
        <v>130.55985018726597</v>
      </c>
      <c r="L186" s="74">
        <f t="shared" si="13"/>
        <v>63.240674955595033</v>
      </c>
      <c r="AI186" s="75"/>
      <c r="AJ186" s="113"/>
    </row>
    <row r="187" spans="1:36" x14ac:dyDescent="0.15">
      <c r="A187" s="16" t="s">
        <v>7575</v>
      </c>
      <c r="B187" s="32" t="s">
        <v>6684</v>
      </c>
      <c r="C187" s="32" t="s">
        <v>4851</v>
      </c>
      <c r="D187" s="74">
        <v>9590</v>
      </c>
      <c r="E187" s="74">
        <v>1979</v>
      </c>
      <c r="F187" s="48">
        <f t="shared" si="14"/>
        <v>257.88555784775809</v>
      </c>
      <c r="G187" s="48">
        <f t="shared" si="11"/>
        <v>1.9708029197080292</v>
      </c>
      <c r="H187" s="48">
        <f t="shared" si="15"/>
        <v>1.2003128258602711</v>
      </c>
      <c r="I187" s="48">
        <f t="shared" si="17"/>
        <v>0.38581856100104273</v>
      </c>
      <c r="J187" s="48">
        <f t="shared" si="16"/>
        <v>3.8259645464025023</v>
      </c>
      <c r="K187" s="74">
        <f t="shared" si="12"/>
        <v>158.73805034538495</v>
      </c>
      <c r="L187" s="74">
        <f t="shared" si="13"/>
        <v>64.257443082311724</v>
      </c>
      <c r="AI187" s="75"/>
      <c r="AJ187" s="113"/>
    </row>
    <row r="188" spans="1:36" x14ac:dyDescent="0.15">
      <c r="A188" s="1" t="s">
        <v>8043</v>
      </c>
      <c r="B188" s="32" t="s">
        <v>7673</v>
      </c>
      <c r="C188" s="32" t="s">
        <v>4852</v>
      </c>
      <c r="D188" s="74">
        <v>4471</v>
      </c>
      <c r="E188" s="74">
        <v>2009</v>
      </c>
      <c r="F188" s="48">
        <f t="shared" si="14"/>
        <v>2795.7304786401251</v>
      </c>
      <c r="G188" s="48">
        <f t="shared" si="11"/>
        <v>5.6363229702527402</v>
      </c>
      <c r="H188" s="48">
        <f t="shared" si="15"/>
        <v>8.286736747931112</v>
      </c>
      <c r="I188" s="48">
        <f t="shared" si="17"/>
        <v>0.37239991053455601</v>
      </c>
      <c r="J188" s="48">
        <f t="shared" si="16"/>
        <v>14.763811227913219</v>
      </c>
      <c r="K188" s="74">
        <f t="shared" si="12"/>
        <v>146.90585573229325</v>
      </c>
      <c r="L188" s="74">
        <f t="shared" si="13"/>
        <v>63.045845272206307</v>
      </c>
      <c r="AI188" s="75"/>
      <c r="AJ188" s="113"/>
    </row>
    <row r="189" spans="1:36" x14ac:dyDescent="0.15">
      <c r="A189" s="101"/>
      <c r="B189" s="32" t="s">
        <v>4814</v>
      </c>
      <c r="C189" s="32" t="s">
        <v>4815</v>
      </c>
      <c r="D189" s="74">
        <v>1442</v>
      </c>
      <c r="E189" s="74">
        <v>2009</v>
      </c>
      <c r="F189" s="48">
        <f t="shared" si="14"/>
        <v>1425.3245492371709</v>
      </c>
      <c r="G189" s="48">
        <f t="shared" si="11"/>
        <v>11.533980582524272</v>
      </c>
      <c r="H189" s="48">
        <f t="shared" si="15"/>
        <v>2.6005547850208046</v>
      </c>
      <c r="I189" s="48"/>
      <c r="J189" s="48">
        <f t="shared" si="16"/>
        <v>14.432732316227462</v>
      </c>
      <c r="K189" s="74">
        <f t="shared" si="12"/>
        <v>445.5491003685238</v>
      </c>
      <c r="L189" s="74">
        <f t="shared" si="13"/>
        <v>95.907834101382491</v>
      </c>
      <c r="AI189" s="75"/>
      <c r="AJ189" s="113"/>
    </row>
    <row r="190" spans="1:36" x14ac:dyDescent="0.15">
      <c r="B190" s="32" t="s">
        <v>6235</v>
      </c>
      <c r="C190" s="32" t="s">
        <v>4816</v>
      </c>
      <c r="D190" s="74">
        <v>18989</v>
      </c>
      <c r="E190" s="74">
        <v>1964</v>
      </c>
      <c r="F190" s="48">
        <f t="shared" si="14"/>
        <v>1197.6209911001106</v>
      </c>
      <c r="G190" s="48">
        <f t="shared" si="11"/>
        <v>7.4316709674021801</v>
      </c>
      <c r="H190" s="48">
        <f t="shared" si="15"/>
        <v>7.8993101269155828</v>
      </c>
      <c r="I190" s="48">
        <f t="shared" ref="I190:I198" si="18">H138</f>
        <v>1.2665227236821317</v>
      </c>
      <c r="J190" s="48">
        <f t="shared" si="16"/>
        <v>17.545894991837383</v>
      </c>
      <c r="K190" s="74">
        <f t="shared" si="12"/>
        <v>84.465683161182739</v>
      </c>
      <c r="L190" s="74">
        <f t="shared" si="13"/>
        <v>62.067622950819683</v>
      </c>
      <c r="AI190" s="75"/>
      <c r="AJ190" s="113"/>
    </row>
    <row r="191" spans="1:36" x14ac:dyDescent="0.15">
      <c r="A191" s="16"/>
      <c r="B191" s="32" t="s">
        <v>6235</v>
      </c>
      <c r="C191" s="32" t="s">
        <v>4817</v>
      </c>
      <c r="D191" s="74">
        <v>18989</v>
      </c>
      <c r="E191" s="74">
        <v>1975</v>
      </c>
      <c r="F191" s="48">
        <f t="shared" si="14"/>
        <v>1428.9949444415188</v>
      </c>
      <c r="G191" s="48">
        <f t="shared" si="11"/>
        <v>9.9531307599136341</v>
      </c>
      <c r="H191" s="48">
        <f t="shared" si="15"/>
        <v>9.215861814734847</v>
      </c>
      <c r="I191" s="48">
        <f t="shared" si="18"/>
        <v>1.2860076886618568</v>
      </c>
      <c r="J191" s="48">
        <f t="shared" si="16"/>
        <v>21.269155827057773</v>
      </c>
      <c r="K191" s="74">
        <f t="shared" si="12"/>
        <v>117.25260883655613</v>
      </c>
      <c r="L191" s="74">
        <f t="shared" si="13"/>
        <v>65.352750809061504</v>
      </c>
      <c r="AI191" s="75"/>
      <c r="AJ191" s="113"/>
    </row>
    <row r="192" spans="1:36" x14ac:dyDescent="0.15">
      <c r="A192" s="16"/>
      <c r="B192" s="32" t="s">
        <v>6235</v>
      </c>
      <c r="C192" s="32" t="s">
        <v>4818</v>
      </c>
      <c r="D192" s="74">
        <v>18989</v>
      </c>
      <c r="E192" s="74">
        <v>1984</v>
      </c>
      <c r="F192" s="48">
        <f t="shared" si="14"/>
        <v>1618.7637579651373</v>
      </c>
      <c r="G192" s="48">
        <f t="shared" si="11"/>
        <v>11.280214861235452</v>
      </c>
      <c r="H192" s="48">
        <f t="shared" si="15"/>
        <v>6.7881405023961241</v>
      </c>
      <c r="I192" s="48">
        <f t="shared" si="18"/>
        <v>1.3054926536415821</v>
      </c>
      <c r="J192" s="48">
        <f t="shared" si="16"/>
        <v>20.077044604771185</v>
      </c>
      <c r="K192" s="74">
        <f t="shared" si="12"/>
        <v>132.46301523345755</v>
      </c>
      <c r="L192" s="74">
        <f t="shared" si="13"/>
        <v>70.353017161837982</v>
      </c>
      <c r="AI192" s="75"/>
      <c r="AJ192" s="113"/>
    </row>
    <row r="193" spans="1:36" x14ac:dyDescent="0.15">
      <c r="A193" s="16"/>
      <c r="B193" s="32" t="s">
        <v>6235</v>
      </c>
      <c r="C193" s="32" t="s">
        <v>4819</v>
      </c>
      <c r="D193" s="74">
        <v>18989</v>
      </c>
      <c r="E193" s="74">
        <v>1997</v>
      </c>
      <c r="F193" s="48">
        <f t="shared" si="14"/>
        <v>1205.7004054979195</v>
      </c>
      <c r="G193" s="48">
        <f t="shared" si="11"/>
        <v>12.600663542050661</v>
      </c>
      <c r="H193" s="48">
        <f t="shared" si="15"/>
        <v>6.9487598083100739</v>
      </c>
      <c r="I193" s="48">
        <f t="shared" si="18"/>
        <v>1.3639475485807573</v>
      </c>
      <c r="J193" s="48">
        <f t="shared" si="16"/>
        <v>21.783348254252459</v>
      </c>
      <c r="K193" s="74">
        <f t="shared" si="12"/>
        <v>143.35386012147012</v>
      </c>
      <c r="L193" s="74">
        <f t="shared" si="13"/>
        <v>70.902296880356516</v>
      </c>
      <c r="AI193" s="75"/>
      <c r="AJ193" s="113"/>
    </row>
    <row r="194" spans="1:36" x14ac:dyDescent="0.15">
      <c r="A194" s="1"/>
      <c r="B194" s="32" t="s">
        <v>6235</v>
      </c>
      <c r="C194" s="32" t="s">
        <v>4820</v>
      </c>
      <c r="D194" s="74">
        <v>18989</v>
      </c>
      <c r="E194" s="74">
        <v>2009</v>
      </c>
      <c r="F194" s="48">
        <f t="shared" si="14"/>
        <v>1356.1628837748171</v>
      </c>
      <c r="G194" s="48">
        <f t="shared" si="11"/>
        <v>11.943756911896362</v>
      </c>
      <c r="H194" s="48">
        <f t="shared" si="15"/>
        <v>7.1093791142240246</v>
      </c>
      <c r="I194" s="48">
        <f t="shared" si="18"/>
        <v>1.3639475485807573</v>
      </c>
      <c r="J194" s="48">
        <f t="shared" si="16"/>
        <v>21.23018589709832</v>
      </c>
      <c r="K194" s="74">
        <f t="shared" si="12"/>
        <v>158.21108797021583</v>
      </c>
      <c r="L194" s="74">
        <f t="shared" si="13"/>
        <v>70.208986415882961</v>
      </c>
      <c r="AI194" s="118"/>
      <c r="AJ194" s="173"/>
    </row>
    <row r="195" spans="1:36" x14ac:dyDescent="0.15">
      <c r="A195" s="101"/>
      <c r="B195" s="32" t="s">
        <v>6658</v>
      </c>
      <c r="C195" s="32" t="s">
        <v>4821</v>
      </c>
      <c r="D195" s="74">
        <v>84</v>
      </c>
      <c r="E195" s="74">
        <v>1970</v>
      </c>
      <c r="F195" s="48">
        <f t="shared" si="14"/>
        <v>10170.583333333332</v>
      </c>
      <c r="G195" s="48">
        <f t="shared" si="11"/>
        <v>52.5</v>
      </c>
      <c r="H195" s="48">
        <f t="shared" si="15"/>
        <v>5.9523809523809526</v>
      </c>
      <c r="I195" s="48">
        <f t="shared" si="18"/>
        <v>4.4047619047619051</v>
      </c>
      <c r="J195" s="48">
        <f t="shared" si="16"/>
        <v>62.857142857142854</v>
      </c>
      <c r="K195" s="74">
        <f t="shared" si="12"/>
        <v>332.55313351498637</v>
      </c>
      <c r="L195" s="74">
        <f t="shared" si="13"/>
        <v>96</v>
      </c>
      <c r="AI195" s="74"/>
      <c r="AJ195" s="174"/>
    </row>
    <row r="196" spans="1:36" x14ac:dyDescent="0.15">
      <c r="A196" s="1" t="s">
        <v>8633</v>
      </c>
      <c r="B196" s="32" t="s">
        <v>6658</v>
      </c>
      <c r="C196" s="32" t="s">
        <v>4913</v>
      </c>
      <c r="D196" s="74">
        <v>110</v>
      </c>
      <c r="E196" s="74">
        <v>1992</v>
      </c>
      <c r="F196" s="48">
        <f t="shared" si="14"/>
        <v>5983.3636363636369</v>
      </c>
      <c r="G196" s="48">
        <f t="shared" si="11"/>
        <v>42.381818181818183</v>
      </c>
      <c r="H196" s="48">
        <f t="shared" si="15"/>
        <v>4.5454545454545459</v>
      </c>
      <c r="I196" s="48">
        <f t="shared" si="18"/>
        <v>3.3636363636363638</v>
      </c>
      <c r="J196" s="48">
        <f t="shared" si="16"/>
        <v>50.290909090909096</v>
      </c>
      <c r="K196" s="74">
        <f t="shared" si="12"/>
        <v>180.6174533479693</v>
      </c>
      <c r="L196" s="74">
        <f t="shared" si="13"/>
        <v>97.052631578947384</v>
      </c>
      <c r="AI196" s="74"/>
      <c r="AJ196" s="174"/>
    </row>
    <row r="197" spans="1:36" x14ac:dyDescent="0.15">
      <c r="A197" s="1"/>
      <c r="B197" s="32" t="s">
        <v>7107</v>
      </c>
      <c r="C197" s="32" t="s">
        <v>6444</v>
      </c>
      <c r="D197" s="74">
        <v>1670</v>
      </c>
      <c r="E197" s="74">
        <v>1992</v>
      </c>
      <c r="F197" s="48">
        <f t="shared" si="14"/>
        <v>4862.9964071856302</v>
      </c>
      <c r="G197" s="48">
        <f t="shared" si="11"/>
        <v>41.270658682634732</v>
      </c>
      <c r="H197" s="48">
        <f t="shared" si="15"/>
        <v>18.562874251497007</v>
      </c>
      <c r="I197" s="48">
        <f t="shared" si="18"/>
        <v>2.215568862275449</v>
      </c>
      <c r="J197" s="48">
        <f t="shared" si="16"/>
        <v>62.873053892215566</v>
      </c>
      <c r="K197" s="74">
        <f t="shared" si="12"/>
        <v>170.02534649043233</v>
      </c>
      <c r="L197" s="74">
        <f t="shared" si="13"/>
        <v>80.829869130100079</v>
      </c>
      <c r="AI197" s="166"/>
      <c r="AJ197" s="166"/>
    </row>
    <row r="198" spans="1:36" x14ac:dyDescent="0.15">
      <c r="A198" s="1"/>
      <c r="B198" s="32" t="s">
        <v>7107</v>
      </c>
      <c r="C198" s="32" t="s">
        <v>6887</v>
      </c>
      <c r="D198" s="74">
        <v>1500</v>
      </c>
      <c r="E198" s="74">
        <v>2003</v>
      </c>
      <c r="F198" s="48">
        <f t="shared" si="14"/>
        <v>3928.6421866666669</v>
      </c>
      <c r="G198" s="48">
        <f t="shared" si="11"/>
        <v>47.207999999999998</v>
      </c>
      <c r="H198" s="48">
        <f t="shared" si="15"/>
        <v>20.566666666666666</v>
      </c>
      <c r="I198" s="48">
        <f t="shared" si="18"/>
        <v>2.4666666666666668</v>
      </c>
      <c r="J198" s="48">
        <f t="shared" si="16"/>
        <v>71.330666666666659</v>
      </c>
      <c r="K198" s="74">
        <f t="shared" si="12"/>
        <v>91.047294211438711</v>
      </c>
      <c r="L198" s="74">
        <f t="shared" si="13"/>
        <v>81.24221716021259</v>
      </c>
      <c r="AI198" s="113"/>
      <c r="AJ198" s="113"/>
    </row>
    <row r="199" spans="1:36" x14ac:dyDescent="0.15">
      <c r="A199" s="16" t="s">
        <v>6117</v>
      </c>
      <c r="B199" s="32" t="s">
        <v>5153</v>
      </c>
      <c r="C199" s="32" t="s">
        <v>5009</v>
      </c>
      <c r="D199" s="74">
        <v>3245</v>
      </c>
      <c r="E199" s="74">
        <v>1970</v>
      </c>
      <c r="F199" s="48">
        <f t="shared" si="14"/>
        <v>265.43913713405237</v>
      </c>
      <c r="G199" s="48">
        <f t="shared" si="11"/>
        <v>3.106317411402157</v>
      </c>
      <c r="H199" s="48">
        <f t="shared" si="15"/>
        <v>0.92449922958397535</v>
      </c>
      <c r="I199" s="48"/>
      <c r="J199" s="48">
        <f t="shared" si="16"/>
        <v>4.6486902927580891</v>
      </c>
      <c r="K199" s="74">
        <f t="shared" si="12"/>
        <v>215.33750000000001</v>
      </c>
      <c r="L199" s="74">
        <f t="shared" si="13"/>
        <v>75.424999999999997</v>
      </c>
      <c r="AI199" s="113"/>
      <c r="AJ199" s="113"/>
    </row>
    <row r="200" spans="1:36" x14ac:dyDescent="0.15">
      <c r="A200" s="16" t="s">
        <v>6117</v>
      </c>
      <c r="B200" s="32" t="s">
        <v>5153</v>
      </c>
      <c r="C200" s="32" t="s">
        <v>5010</v>
      </c>
      <c r="D200" s="74">
        <v>3245</v>
      </c>
      <c r="E200" s="74">
        <v>1970</v>
      </c>
      <c r="F200" s="48">
        <f t="shared" si="14"/>
        <v>306.99537750385207</v>
      </c>
      <c r="G200" s="48">
        <f t="shared" si="11"/>
        <v>3.8828967642526964</v>
      </c>
      <c r="H200" s="48">
        <f t="shared" si="15"/>
        <v>0.92449922958397535</v>
      </c>
      <c r="I200" s="48"/>
      <c r="J200" s="48">
        <f t="shared" si="16"/>
        <v>5.425269645608628</v>
      </c>
      <c r="K200" s="74">
        <f t="shared" si="12"/>
        <v>197.26732673267327</v>
      </c>
      <c r="L200" s="74">
        <f t="shared" si="13"/>
        <v>80.022727272727266</v>
      </c>
      <c r="AI200" s="113"/>
      <c r="AJ200" s="113"/>
    </row>
    <row r="201" spans="1:36" x14ac:dyDescent="0.15">
      <c r="A201" s="1"/>
      <c r="B201" s="32" t="s">
        <v>6683</v>
      </c>
      <c r="C201" s="32" t="s">
        <v>5011</v>
      </c>
      <c r="D201" s="74">
        <v>122</v>
      </c>
      <c r="E201" s="74">
        <v>1966</v>
      </c>
      <c r="F201" s="48">
        <f t="shared" si="14"/>
        <v>3271.1180327868856</v>
      </c>
      <c r="G201" s="48">
        <f t="shared" si="11"/>
        <v>25.819672131147541</v>
      </c>
      <c r="H201" s="48">
        <f t="shared" si="15"/>
        <v>4.918032786885246</v>
      </c>
      <c r="I201" s="48">
        <f t="shared" ref="I201:I211" si="19">H149</f>
        <v>3.0327868852459017</v>
      </c>
      <c r="J201" s="48">
        <f t="shared" si="16"/>
        <v>40.204918032786878</v>
      </c>
      <c r="K201" s="74">
        <f t="shared" si="12"/>
        <v>101.93522349936144</v>
      </c>
      <c r="L201" s="74">
        <f t="shared" si="13"/>
        <v>71.086956521739125</v>
      </c>
      <c r="AI201" s="113"/>
      <c r="AJ201" s="113"/>
    </row>
    <row r="202" spans="1:36" x14ac:dyDescent="0.15">
      <c r="A202" s="1"/>
      <c r="B202" s="32" t="s">
        <v>6683</v>
      </c>
      <c r="C202" s="32" t="s">
        <v>5012</v>
      </c>
      <c r="D202" s="74">
        <v>120</v>
      </c>
      <c r="E202" s="74">
        <v>1976</v>
      </c>
      <c r="F202" s="48">
        <f t="shared" si="14"/>
        <v>3658.1638888888888</v>
      </c>
      <c r="G202" s="48">
        <f t="shared" si="11"/>
        <v>30.45</v>
      </c>
      <c r="H202" s="48">
        <f t="shared" si="15"/>
        <v>14.583333333333334</v>
      </c>
      <c r="I202" s="48">
        <f t="shared" si="19"/>
        <v>1.2333333333333334</v>
      </c>
      <c r="J202" s="48">
        <f t="shared" si="16"/>
        <v>48.416666666666664</v>
      </c>
      <c r="K202" s="74">
        <f t="shared" si="12"/>
        <v>139.55059870721627</v>
      </c>
      <c r="L202" s="74">
        <f t="shared" si="13"/>
        <v>78.513513513513502</v>
      </c>
      <c r="AI202" s="113"/>
      <c r="AJ202" s="113"/>
    </row>
    <row r="203" spans="1:36" x14ac:dyDescent="0.15">
      <c r="A203" s="1"/>
      <c r="B203" s="32" t="s">
        <v>6683</v>
      </c>
      <c r="C203" s="32" t="s">
        <v>4929</v>
      </c>
      <c r="D203" s="74">
        <v>117</v>
      </c>
      <c r="E203" s="74">
        <v>2002</v>
      </c>
      <c r="F203" s="48">
        <f t="shared" si="14"/>
        <v>2677.4358974358975</v>
      </c>
      <c r="G203" s="48">
        <f t="shared" si="11"/>
        <v>23.692307692307693</v>
      </c>
      <c r="H203" s="48">
        <f t="shared" si="15"/>
        <v>4.2735042735042734</v>
      </c>
      <c r="I203" s="48">
        <f t="shared" si="19"/>
        <v>1.5811965811965811</v>
      </c>
      <c r="J203" s="48">
        <f t="shared" si="16"/>
        <v>29.547008547008549</v>
      </c>
      <c r="K203" s="74">
        <f t="shared" si="12"/>
        <v>181.38969310943833</v>
      </c>
      <c r="L203" s="74">
        <f t="shared" si="13"/>
        <v>93.432432432432435</v>
      </c>
      <c r="AI203" s="113"/>
      <c r="AJ203" s="113"/>
    </row>
    <row r="204" spans="1:36" x14ac:dyDescent="0.15">
      <c r="A204" s="1"/>
      <c r="B204" s="32" t="s">
        <v>6537</v>
      </c>
      <c r="C204" s="32" t="s">
        <v>4930</v>
      </c>
      <c r="D204" s="74">
        <v>260</v>
      </c>
      <c r="E204" s="74">
        <v>1965</v>
      </c>
      <c r="F204" s="48">
        <f t="shared" si="14"/>
        <v>12945.824999999999</v>
      </c>
      <c r="G204" s="48">
        <f t="shared" si="11"/>
        <v>14.538461538461538</v>
      </c>
      <c r="H204" s="48">
        <f t="shared" si="15"/>
        <v>60.57692307692308</v>
      </c>
      <c r="I204" s="48">
        <f t="shared" si="19"/>
        <v>2.8461538461538463</v>
      </c>
      <c r="J204" s="48">
        <f t="shared" si="16"/>
        <v>78.788461538461533</v>
      </c>
      <c r="K204" s="74">
        <f t="shared" si="12"/>
        <v>159.76999845732118</v>
      </c>
      <c r="L204" s="74">
        <f t="shared" si="13"/>
        <v>55.364864864864856</v>
      </c>
      <c r="AI204" s="113"/>
      <c r="AJ204" s="113"/>
    </row>
    <row r="205" spans="1:36" x14ac:dyDescent="0.15">
      <c r="A205" s="1"/>
      <c r="B205" s="32" t="s">
        <v>6537</v>
      </c>
      <c r="C205" s="32" t="s">
        <v>4931</v>
      </c>
      <c r="D205" s="74">
        <v>260</v>
      </c>
      <c r="E205" s="74">
        <v>1978</v>
      </c>
      <c r="F205" s="48">
        <f t="shared" si="14"/>
        <v>15247.003717948712</v>
      </c>
      <c r="G205" s="48">
        <f t="shared" si="11"/>
        <v>45.164880519230771</v>
      </c>
      <c r="H205" s="48">
        <f t="shared" si="15"/>
        <v>62.515384615384619</v>
      </c>
      <c r="I205" s="48">
        <f t="shared" si="19"/>
        <v>2.8461538461538463</v>
      </c>
      <c r="J205" s="48">
        <f t="shared" si="16"/>
        <v>111.3533420576923</v>
      </c>
      <c r="K205" s="74">
        <f t="shared" si="12"/>
        <v>161.58291479561231</v>
      </c>
      <c r="L205" s="74">
        <f t="shared" si="13"/>
        <v>65.313211842321138</v>
      </c>
      <c r="AI205" s="113"/>
      <c r="AJ205" s="113"/>
    </row>
    <row r="206" spans="1:36" x14ac:dyDescent="0.15">
      <c r="A206" s="1"/>
      <c r="B206" s="32" t="s">
        <v>6537</v>
      </c>
      <c r="C206" s="32" t="s">
        <v>4932</v>
      </c>
      <c r="D206" s="74">
        <v>260</v>
      </c>
      <c r="E206" s="74">
        <v>1988</v>
      </c>
      <c r="F206" s="48">
        <f t="shared" si="14"/>
        <v>13038.428846153849</v>
      </c>
      <c r="G206" s="48">
        <f t="shared" si="11"/>
        <v>43.941264634615386</v>
      </c>
      <c r="H206" s="48">
        <f t="shared" si="15"/>
        <v>45.96153846153846</v>
      </c>
      <c r="I206" s="48">
        <f t="shared" si="19"/>
        <v>2.8461538461538463</v>
      </c>
      <c r="J206" s="48">
        <f t="shared" si="16"/>
        <v>93.575880019230766</v>
      </c>
      <c r="K206" s="74">
        <f t="shared" si="12"/>
        <v>164.44727507190547</v>
      </c>
      <c r="L206" s="74">
        <f t="shared" si="13"/>
        <v>68.597740669835545</v>
      </c>
      <c r="AI206" s="166"/>
      <c r="AJ206" s="166"/>
    </row>
    <row r="207" spans="1:36" x14ac:dyDescent="0.15">
      <c r="A207" s="1"/>
      <c r="B207" s="32" t="s">
        <v>6537</v>
      </c>
      <c r="C207" s="32" t="s">
        <v>4934</v>
      </c>
      <c r="D207" s="74">
        <v>260</v>
      </c>
      <c r="E207" s="74">
        <v>1997</v>
      </c>
      <c r="F207" s="48">
        <f t="shared" si="14"/>
        <v>12307.810576923077</v>
      </c>
      <c r="G207" s="48">
        <f t="shared" si="11"/>
        <v>26.154514615384599</v>
      </c>
      <c r="H207" s="48">
        <f t="shared" si="15"/>
        <v>34.42307692307692</v>
      </c>
      <c r="I207" s="48">
        <f t="shared" si="19"/>
        <v>2.8461538461538463</v>
      </c>
      <c r="J207" s="48">
        <f t="shared" si="16"/>
        <v>64.250668461538439</v>
      </c>
      <c r="K207" s="74">
        <f t="shared" si="12"/>
        <v>205.53069764155788</v>
      </c>
      <c r="L207" s="74">
        <f t="shared" si="13"/>
        <v>64.756357498925254</v>
      </c>
      <c r="AI207" s="166"/>
      <c r="AJ207" s="166"/>
    </row>
    <row r="208" spans="1:36" x14ac:dyDescent="0.15">
      <c r="A208" s="1"/>
      <c r="B208" s="32" t="s">
        <v>6537</v>
      </c>
      <c r="C208" s="32" t="s">
        <v>4935</v>
      </c>
      <c r="D208" s="74">
        <v>260</v>
      </c>
      <c r="E208" s="74">
        <v>2004</v>
      </c>
      <c r="F208" s="48">
        <f t="shared" si="14"/>
        <v>13225.00625</v>
      </c>
      <c r="G208" s="48">
        <f t="shared" si="11"/>
        <v>29.076923076923077</v>
      </c>
      <c r="H208" s="48">
        <f t="shared" si="15"/>
        <v>76.92307692307692</v>
      </c>
      <c r="I208" s="48">
        <f t="shared" si="19"/>
        <v>2.8461538461538463</v>
      </c>
      <c r="J208" s="48">
        <f t="shared" si="16"/>
        <v>109.67307692307692</v>
      </c>
      <c r="K208" s="74">
        <f t="shared" si="12"/>
        <v>208.32806732413528</v>
      </c>
      <c r="L208" s="74">
        <f t="shared" si="13"/>
        <v>58.793814432989684</v>
      </c>
      <c r="AI208" s="166"/>
      <c r="AJ208" s="166"/>
    </row>
    <row r="209" spans="1:36" x14ac:dyDescent="0.15">
      <c r="A209" s="102" t="s">
        <v>6263</v>
      </c>
      <c r="B209" s="32" t="s">
        <v>4936</v>
      </c>
      <c r="C209" s="32" t="s">
        <v>5053</v>
      </c>
      <c r="D209" s="74">
        <v>81</v>
      </c>
      <c r="E209" s="74">
        <v>1975</v>
      </c>
      <c r="F209" s="48">
        <f t="shared" si="14"/>
        <v>3509.8888888888887</v>
      </c>
      <c r="G209" s="48">
        <f t="shared" si="11"/>
        <v>12.352941176470591</v>
      </c>
      <c r="H209" s="48">
        <f t="shared" si="15"/>
        <v>17.283950617283949</v>
      </c>
      <c r="I209" s="48">
        <f t="shared" si="19"/>
        <v>5.4814814814814818</v>
      </c>
      <c r="J209" s="48">
        <f t="shared" si="16"/>
        <v>36.935223092085842</v>
      </c>
      <c r="K209" s="74">
        <f t="shared" si="12"/>
        <v>48.86744130083536</v>
      </c>
      <c r="L209" s="74">
        <f t="shared" si="13"/>
        <v>56.543167192506104</v>
      </c>
      <c r="AI209" s="166"/>
      <c r="AJ209" s="166"/>
    </row>
    <row r="210" spans="1:36" x14ac:dyDescent="0.15">
      <c r="A210" s="102" t="s">
        <v>8346</v>
      </c>
      <c r="B210" s="32" t="s">
        <v>4846</v>
      </c>
      <c r="C210" s="32" t="s">
        <v>4847</v>
      </c>
      <c r="D210" s="74">
        <v>1</v>
      </c>
      <c r="E210" s="74">
        <v>2008</v>
      </c>
      <c r="F210" s="48">
        <f t="shared" si="14"/>
        <v>1677.9535584800003</v>
      </c>
      <c r="G210" s="48">
        <f t="shared" si="11"/>
        <v>4.4887499999999996</v>
      </c>
      <c r="H210" s="48">
        <f t="shared" si="15"/>
        <v>8.5</v>
      </c>
      <c r="I210" s="48">
        <f t="shared" si="19"/>
        <v>1.1099999999999999</v>
      </c>
      <c r="J210" s="48">
        <f t="shared" si="16"/>
        <v>14.58475</v>
      </c>
      <c r="K210" s="74">
        <f t="shared" si="12"/>
        <v>86.045475939656711</v>
      </c>
      <c r="L210" s="74">
        <f t="shared" si="13"/>
        <v>56.612324114507523</v>
      </c>
      <c r="AI210" s="166"/>
      <c r="AJ210" s="166"/>
    </row>
    <row r="211" spans="1:36" x14ac:dyDescent="0.15">
      <c r="A211" s="16"/>
      <c r="B211" s="32" t="s">
        <v>4836</v>
      </c>
      <c r="C211" s="32" t="s">
        <v>4837</v>
      </c>
      <c r="D211" s="74">
        <v>500</v>
      </c>
      <c r="E211" s="74">
        <v>2000</v>
      </c>
      <c r="F211" s="48">
        <f t="shared" si="14"/>
        <v>2336.2640000000006</v>
      </c>
      <c r="G211" s="48">
        <f t="shared" si="11"/>
        <v>15.12</v>
      </c>
      <c r="H211" s="48">
        <f t="shared" si="15"/>
        <v>6.15</v>
      </c>
      <c r="I211" s="48">
        <f t="shared" si="19"/>
        <v>3.7</v>
      </c>
      <c r="J211" s="48">
        <f t="shared" si="16"/>
        <v>27.29</v>
      </c>
      <c r="K211" s="74">
        <f t="shared" si="12"/>
        <v>157.83434670990411</v>
      </c>
      <c r="L211" s="74">
        <f t="shared" si="13"/>
        <v>62.022727272727273</v>
      </c>
      <c r="AI211" s="166"/>
      <c r="AJ211" s="166"/>
    </row>
    <row r="212" spans="1:36" x14ac:dyDescent="0.15">
      <c r="A212" s="101"/>
      <c r="B212" s="32" t="s">
        <v>4838</v>
      </c>
      <c r="C212" s="32" t="s">
        <v>4839</v>
      </c>
      <c r="D212" s="74">
        <v>1978</v>
      </c>
      <c r="E212" s="74">
        <v>2009</v>
      </c>
      <c r="F212" s="48">
        <f t="shared" si="14"/>
        <v>2755.782608695652</v>
      </c>
      <c r="G212" s="48">
        <f t="shared" si="11"/>
        <v>12.740141557128412</v>
      </c>
      <c r="H212" s="48">
        <f t="shared" si="15"/>
        <v>5.3336703741152682</v>
      </c>
      <c r="I212" s="48"/>
      <c r="J212" s="48">
        <f t="shared" si="16"/>
        <v>18.073811931243682</v>
      </c>
      <c r="K212" s="74">
        <f t="shared" si="12"/>
        <v>262.68314780010604</v>
      </c>
      <c r="L212" s="74">
        <f t="shared" si="13"/>
        <v>86.982968369829692</v>
      </c>
      <c r="AI212" s="166"/>
      <c r="AJ212" s="166"/>
    </row>
    <row r="213" spans="1:36" x14ac:dyDescent="0.15">
      <c r="A213" s="102" t="s">
        <v>6691</v>
      </c>
      <c r="B213" s="32" t="s">
        <v>4840</v>
      </c>
      <c r="C213" s="32" t="s">
        <v>4948</v>
      </c>
      <c r="D213" s="74">
        <v>17</v>
      </c>
      <c r="E213" s="74">
        <v>1975</v>
      </c>
      <c r="F213" s="48">
        <f t="shared" si="14"/>
        <v>6930.8352941176463</v>
      </c>
      <c r="G213" s="48">
        <f t="shared" si="11"/>
        <v>26.250000000000004</v>
      </c>
      <c r="H213" s="48">
        <f t="shared" si="15"/>
        <v>25</v>
      </c>
      <c r="I213" s="48">
        <f>H161</f>
        <v>19.588235294117649</v>
      </c>
      <c r="J213" s="48">
        <f t="shared" si="16"/>
        <v>72.655085110967462</v>
      </c>
      <c r="K213" s="74">
        <f t="shared" si="12"/>
        <v>43.572427055212451</v>
      </c>
      <c r="L213" s="74">
        <f t="shared" si="13"/>
        <v>55.92722824622146</v>
      </c>
      <c r="AI213" s="166"/>
      <c r="AJ213" s="166"/>
    </row>
    <row r="214" spans="1:36" x14ac:dyDescent="0.15">
      <c r="A214" s="1" t="s">
        <v>8434</v>
      </c>
      <c r="B214" s="32" t="s">
        <v>6105</v>
      </c>
      <c r="C214" s="32" t="s">
        <v>4898</v>
      </c>
      <c r="D214" s="74">
        <v>300</v>
      </c>
      <c r="E214" s="74">
        <v>1991</v>
      </c>
      <c r="F214" s="48">
        <f>SUM(L162:AR162)</f>
        <v>3552.2333333333331</v>
      </c>
      <c r="G214" s="48">
        <f t="shared" si="11"/>
        <v>21.42</v>
      </c>
      <c r="H214" s="48">
        <f t="shared" si="15"/>
        <v>20</v>
      </c>
      <c r="I214" s="48"/>
      <c r="J214" s="48">
        <f t="shared" si="16"/>
        <v>41.42</v>
      </c>
      <c r="K214" s="74">
        <f t="shared" si="12"/>
        <v>1252.256169212691</v>
      </c>
      <c r="L214" s="74">
        <f t="shared" si="13"/>
        <v>72.666666666666671</v>
      </c>
      <c r="AI214" s="173"/>
      <c r="AJ214" s="173"/>
    </row>
    <row r="215" spans="1:36" x14ac:dyDescent="0.15">
      <c r="A215" s="1" t="s">
        <v>8434</v>
      </c>
      <c r="B215" s="32" t="s">
        <v>6105</v>
      </c>
      <c r="C215" s="32" t="s">
        <v>4899</v>
      </c>
      <c r="D215" s="74">
        <v>300</v>
      </c>
      <c r="E215" s="74">
        <v>1991</v>
      </c>
      <c r="F215" s="48">
        <f>SUM(L163:AR163)</f>
        <v>5155.5233333333326</v>
      </c>
      <c r="G215" s="48">
        <f t="shared" si="11"/>
        <v>21.42</v>
      </c>
      <c r="H215" s="48">
        <f t="shared" si="15"/>
        <v>20</v>
      </c>
      <c r="I215" s="48"/>
      <c r="J215" s="48">
        <f t="shared" si="16"/>
        <v>41.42</v>
      </c>
      <c r="K215" s="74">
        <f t="shared" si="12"/>
        <v>461.27557411273483</v>
      </c>
      <c r="L215" s="74">
        <f t="shared" si="13"/>
        <v>72.666666666666671</v>
      </c>
      <c r="AI215" s="174"/>
      <c r="AJ215" s="174"/>
    </row>
    <row r="216" spans="1:36" x14ac:dyDescent="0.15">
      <c r="A216" s="1" t="s">
        <v>8689</v>
      </c>
      <c r="B216" s="32" t="s">
        <v>6854</v>
      </c>
      <c r="C216" s="32" t="s">
        <v>4900</v>
      </c>
      <c r="D216" s="74">
        <v>43626</v>
      </c>
      <c r="E216" s="74">
        <v>1994</v>
      </c>
      <c r="F216" s="48">
        <f t="shared" si="14"/>
        <v>2079.2824920918715</v>
      </c>
      <c r="G216" s="48">
        <f t="shared" si="11"/>
        <v>16.173841287305734</v>
      </c>
      <c r="H216" s="48">
        <f t="shared" si="15"/>
        <v>15.000229221106679</v>
      </c>
      <c r="I216" s="48"/>
      <c r="J216" s="48">
        <f t="shared" si="16"/>
        <v>31.64156695548526</v>
      </c>
      <c r="K216" s="74">
        <f t="shared" si="12"/>
        <v>328.58247454422292</v>
      </c>
      <c r="L216" s="74">
        <f t="shared" si="13"/>
        <v>70.309937350379457</v>
      </c>
      <c r="AI216" s="174"/>
      <c r="AJ216" s="174"/>
    </row>
    <row r="217" spans="1:36" x14ac:dyDescent="0.15">
      <c r="A217" s="101"/>
      <c r="B217" s="32" t="s">
        <v>4901</v>
      </c>
      <c r="C217" s="32" t="s">
        <v>6284</v>
      </c>
      <c r="D217" s="74">
        <v>25000</v>
      </c>
      <c r="E217" s="74">
        <v>1971</v>
      </c>
      <c r="F217" s="48">
        <f t="shared" si="14"/>
        <v>2020.1233820960001</v>
      </c>
      <c r="G217" s="48">
        <f t="shared" si="11"/>
        <v>12.096</v>
      </c>
      <c r="H217" s="48">
        <f t="shared" si="15"/>
        <v>6</v>
      </c>
      <c r="I217" s="48">
        <f t="shared" ref="I217:I224" si="20">H165</f>
        <v>1.48</v>
      </c>
      <c r="J217" s="48">
        <f t="shared" si="16"/>
        <v>20.245999999999999</v>
      </c>
      <c r="K217" s="74">
        <f t="shared" si="12"/>
        <v>159.34533884828807</v>
      </c>
      <c r="L217" s="74">
        <f t="shared" si="13"/>
        <v>72.827338129496397</v>
      </c>
      <c r="AI217" s="166"/>
      <c r="AJ217" s="166"/>
    </row>
    <row r="218" spans="1:36" x14ac:dyDescent="0.15">
      <c r="A218" s="101"/>
      <c r="B218" s="32" t="s">
        <v>4901</v>
      </c>
      <c r="C218" s="32" t="s">
        <v>6357</v>
      </c>
      <c r="D218" s="74">
        <v>25000</v>
      </c>
      <c r="E218" s="74">
        <v>1977</v>
      </c>
      <c r="F218" s="48">
        <f t="shared" si="14"/>
        <v>2885.1519865920004</v>
      </c>
      <c r="G218" s="48">
        <f t="shared" si="11"/>
        <v>11.50128</v>
      </c>
      <c r="H218" s="48">
        <f t="shared" si="15"/>
        <v>8.5860000000000003</v>
      </c>
      <c r="I218" s="48">
        <f t="shared" si="20"/>
        <v>1.3320000000000001</v>
      </c>
      <c r="J218" s="48">
        <f t="shared" si="16"/>
        <v>22.31288</v>
      </c>
      <c r="K218" s="74">
        <f t="shared" si="12"/>
        <v>153.05102227141924</v>
      </c>
      <c r="L218" s="74">
        <f t="shared" si="13"/>
        <v>69.579892727953094</v>
      </c>
      <c r="T218" s="75"/>
      <c r="U218" s="75"/>
      <c r="V218" s="75"/>
      <c r="W218" s="75"/>
      <c r="X218" s="75"/>
      <c r="Y218" s="75"/>
      <c r="Z218" s="75"/>
      <c r="AA218" s="75"/>
      <c r="AB218" s="113"/>
      <c r="AC218" s="113"/>
      <c r="AD218" s="113"/>
      <c r="AE218" s="113"/>
      <c r="AF218" s="113"/>
      <c r="AG218" s="113"/>
      <c r="AH218" s="113"/>
      <c r="AI218" s="166"/>
      <c r="AJ218" s="166"/>
    </row>
    <row r="219" spans="1:36" x14ac:dyDescent="0.15">
      <c r="A219" s="101"/>
      <c r="B219" s="32" t="s">
        <v>4901</v>
      </c>
      <c r="C219" s="32" t="s">
        <v>6879</v>
      </c>
      <c r="D219" s="74">
        <v>25000</v>
      </c>
      <c r="E219" s="74">
        <v>1986</v>
      </c>
      <c r="F219" s="48">
        <f t="shared" si="14"/>
        <v>2200.2753579840005</v>
      </c>
      <c r="G219" s="48">
        <f t="shared" si="11"/>
        <v>11.7684</v>
      </c>
      <c r="H219" s="48">
        <f t="shared" si="15"/>
        <v>10.321999999999999</v>
      </c>
      <c r="I219" s="48">
        <f t="shared" si="20"/>
        <v>1.3320000000000001</v>
      </c>
      <c r="J219" s="48">
        <f t="shared" si="16"/>
        <v>24.429279999999999</v>
      </c>
      <c r="K219" s="74">
        <f t="shared" si="12"/>
        <v>127.79065812626871</v>
      </c>
      <c r="L219" s="74">
        <f t="shared" si="13"/>
        <v>67.813901843215632</v>
      </c>
      <c r="T219" s="75"/>
      <c r="U219" s="75"/>
      <c r="V219" s="75"/>
      <c r="W219" s="75"/>
      <c r="X219" s="75"/>
      <c r="Y219" s="75"/>
      <c r="Z219" s="75"/>
      <c r="AA219" s="75"/>
      <c r="AB219" s="113"/>
      <c r="AC219" s="113"/>
      <c r="AD219" s="113"/>
      <c r="AE219" s="113"/>
      <c r="AF219" s="113"/>
      <c r="AG219" s="113"/>
      <c r="AH219" s="113"/>
      <c r="AI219" s="113"/>
      <c r="AJ219" s="113"/>
    </row>
    <row r="220" spans="1:36" x14ac:dyDescent="0.15">
      <c r="A220" s="101"/>
      <c r="B220" s="32" t="s">
        <v>4901</v>
      </c>
      <c r="C220" s="32" t="s">
        <v>6127</v>
      </c>
      <c r="D220" s="74">
        <v>25000</v>
      </c>
      <c r="E220" s="74">
        <v>1993</v>
      </c>
      <c r="F220" s="48">
        <f t="shared" si="14"/>
        <v>2000.4964680159997</v>
      </c>
      <c r="G220" s="48">
        <f t="shared" si="11"/>
        <v>14.112</v>
      </c>
      <c r="H220" s="48">
        <f t="shared" si="15"/>
        <v>17.899999999999999</v>
      </c>
      <c r="I220" s="48">
        <f t="shared" si="20"/>
        <v>1.3320000000000001</v>
      </c>
      <c r="J220" s="48">
        <f t="shared" si="16"/>
        <v>33.7532</v>
      </c>
      <c r="K220" s="74">
        <f t="shared" si="12"/>
        <v>122.54311029649278</v>
      </c>
      <c r="L220" s="74">
        <f t="shared" si="13"/>
        <v>65.311919504643953</v>
      </c>
    </row>
    <row r="221" spans="1:36" x14ac:dyDescent="0.15">
      <c r="A221" s="101"/>
      <c r="B221" s="32" t="s">
        <v>4901</v>
      </c>
      <c r="C221" s="32" t="s">
        <v>6452</v>
      </c>
      <c r="D221" s="74">
        <v>25000</v>
      </c>
      <c r="E221" s="74">
        <v>2003</v>
      </c>
      <c r="F221" s="48">
        <f t="shared" si="14"/>
        <v>1684.6179120379998</v>
      </c>
      <c r="G221" s="48">
        <f t="shared" si="11"/>
        <v>15.12</v>
      </c>
      <c r="H221" s="48">
        <f t="shared" si="15"/>
        <v>16.399999999999999</v>
      </c>
      <c r="I221" s="48">
        <f t="shared" si="20"/>
        <v>1.48</v>
      </c>
      <c r="J221" s="48">
        <f t="shared" si="16"/>
        <v>33.515999999999991</v>
      </c>
      <c r="K221" s="74">
        <f t="shared" si="12"/>
        <v>117.10912746435433</v>
      </c>
      <c r="L221" s="74">
        <f t="shared" si="13"/>
        <v>67.031999999999982</v>
      </c>
    </row>
    <row r="222" spans="1:36" x14ac:dyDescent="0.15">
      <c r="A222" s="1"/>
      <c r="B222" s="32" t="s">
        <v>4902</v>
      </c>
      <c r="C222" s="32" t="s">
        <v>4903</v>
      </c>
      <c r="D222" s="74">
        <v>1683</v>
      </c>
      <c r="E222" s="74">
        <v>1962</v>
      </c>
      <c r="F222" s="48">
        <f t="shared" si="14"/>
        <v>1116.5656565656564</v>
      </c>
      <c r="G222" s="48">
        <f t="shared" si="11"/>
        <v>4.4919786096256686</v>
      </c>
      <c r="H222" s="48">
        <f t="shared" si="15"/>
        <v>6.428995840760547</v>
      </c>
      <c r="I222" s="48">
        <f t="shared" si="20"/>
        <v>0.87938205585264406</v>
      </c>
      <c r="J222" s="48">
        <f t="shared" si="16"/>
        <v>12.242424242424244</v>
      </c>
      <c r="K222" s="74">
        <f t="shared" si="12"/>
        <v>192.34186284544521</v>
      </c>
      <c r="L222" s="74">
        <f t="shared" si="13"/>
        <v>59.206896551724142</v>
      </c>
    </row>
    <row r="223" spans="1:36" x14ac:dyDescent="0.15">
      <c r="A223" s="1"/>
      <c r="B223" s="32" t="s">
        <v>4902</v>
      </c>
      <c r="C223" s="32" t="s">
        <v>4904</v>
      </c>
      <c r="D223" s="74">
        <v>1683</v>
      </c>
      <c r="E223" s="74">
        <v>1962</v>
      </c>
      <c r="F223" s="48">
        <f t="shared" si="14"/>
        <v>174.27213309566253</v>
      </c>
      <c r="G223" s="48">
        <f t="shared" si="11"/>
        <v>1.1229946524064172</v>
      </c>
      <c r="H223" s="48">
        <f t="shared" si="15"/>
        <v>2.5668449197860963</v>
      </c>
      <c r="I223" s="48">
        <f t="shared" si="20"/>
        <v>0.43969102792632203</v>
      </c>
      <c r="J223" s="48">
        <f t="shared" si="16"/>
        <v>4.2061794414735596</v>
      </c>
      <c r="K223" s="74">
        <f t="shared" si="12"/>
        <v>67.893518518518519</v>
      </c>
      <c r="L223" s="74">
        <f t="shared" si="13"/>
        <v>55.3046875</v>
      </c>
    </row>
    <row r="224" spans="1:36" x14ac:dyDescent="0.15">
      <c r="A224" s="1" t="s">
        <v>7961</v>
      </c>
      <c r="B224" s="32" t="s">
        <v>4902</v>
      </c>
      <c r="C224" s="32" t="s">
        <v>4854</v>
      </c>
      <c r="D224" s="74">
        <v>2850</v>
      </c>
      <c r="E224" s="74">
        <v>2000</v>
      </c>
      <c r="F224" s="48">
        <f t="shared" si="14"/>
        <v>3763.2849122807015</v>
      </c>
      <c r="G224" s="48">
        <f t="shared" si="11"/>
        <v>15.12</v>
      </c>
      <c r="H224" s="48">
        <f t="shared" si="15"/>
        <v>17.543859649122808</v>
      </c>
      <c r="I224" s="48">
        <f t="shared" si="20"/>
        <v>1.3631578947368421</v>
      </c>
      <c r="J224" s="48">
        <f t="shared" si="16"/>
        <v>34.389122807017543</v>
      </c>
      <c r="K224" s="74">
        <f t="shared" si="12"/>
        <v>333.18925132028579</v>
      </c>
      <c r="L224" s="74">
        <f t="shared" si="13"/>
        <v>66.627464309993201</v>
      </c>
    </row>
    <row r="225" spans="1:28" x14ac:dyDescent="0.15">
      <c r="A225" s="34"/>
      <c r="D225" s="74"/>
      <c r="E225" s="74"/>
      <c r="F225" s="75"/>
      <c r="G225" s="75"/>
      <c r="I225" s="48"/>
      <c r="J225" s="48"/>
      <c r="K225" s="74"/>
      <c r="L225" s="74"/>
    </row>
    <row r="226" spans="1:28" s="228" customFormat="1" x14ac:dyDescent="0.15">
      <c r="A226" s="272"/>
      <c r="D226" s="270"/>
      <c r="E226" s="270"/>
    </row>
    <row r="227" spans="1:28" x14ac:dyDescent="0.15">
      <c r="A227" s="34"/>
      <c r="D227" s="71"/>
      <c r="E227" s="71"/>
    </row>
    <row r="228" spans="1:28" ht="14" x14ac:dyDescent="0.15">
      <c r="A228" s="161" t="s">
        <v>4800</v>
      </c>
      <c r="D228" s="71"/>
      <c r="E228" s="71"/>
    </row>
    <row r="229" spans="1:28" ht="15" x14ac:dyDescent="0.15">
      <c r="A229" s="60" t="s">
        <v>7882</v>
      </c>
      <c r="B229" s="59" t="s">
        <v>8019</v>
      </c>
      <c r="C229" s="74" t="s">
        <v>10725</v>
      </c>
      <c r="D229" s="11" t="s">
        <v>10726</v>
      </c>
      <c r="E229" s="8"/>
      <c r="F229" s="77" t="s">
        <v>11061</v>
      </c>
      <c r="G229" s="77" t="s">
        <v>4998</v>
      </c>
      <c r="H229" s="33"/>
      <c r="I229" s="44"/>
      <c r="J229" s="44"/>
      <c r="K229" s="75"/>
      <c r="L229" s="113"/>
      <c r="M229" s="113"/>
      <c r="N229" s="44"/>
      <c r="O229" s="75"/>
      <c r="P229" s="75"/>
      <c r="Q229" s="75"/>
      <c r="R229" s="75"/>
      <c r="S229" s="44"/>
      <c r="T229" s="113"/>
      <c r="U229" s="215"/>
      <c r="V229" s="215"/>
      <c r="W229" s="215"/>
      <c r="X229" s="215"/>
      <c r="Y229" s="113"/>
      <c r="Z229" s="113"/>
      <c r="AA229" s="215"/>
      <c r="AB229" s="215"/>
    </row>
    <row r="230" spans="1:28" x14ac:dyDescent="0.15">
      <c r="A230" s="34"/>
      <c r="D230" s="74"/>
      <c r="E230" s="74"/>
      <c r="F230" s="48"/>
      <c r="G230" s="48"/>
      <c r="H230" s="48"/>
      <c r="I230" s="44"/>
      <c r="J230" s="44"/>
      <c r="K230" s="75"/>
      <c r="L230" s="113"/>
      <c r="M230" s="113"/>
      <c r="N230" s="44"/>
      <c r="O230" s="75"/>
      <c r="P230" s="75"/>
      <c r="Q230" s="75"/>
      <c r="R230" s="75"/>
      <c r="S230" s="44"/>
      <c r="T230" s="113"/>
      <c r="U230" s="215"/>
      <c r="V230" s="215"/>
      <c r="W230" s="215"/>
      <c r="X230" s="215"/>
      <c r="Y230" s="113"/>
      <c r="Z230" s="113"/>
      <c r="AA230" s="215"/>
      <c r="AB230" s="215"/>
    </row>
    <row r="231" spans="1:28" x14ac:dyDescent="0.15">
      <c r="A231" s="34"/>
      <c r="B231" s="32" t="s">
        <v>4868</v>
      </c>
      <c r="C231" s="32" t="s">
        <v>4863</v>
      </c>
      <c r="D231" s="74">
        <v>390</v>
      </c>
      <c r="E231" s="74"/>
      <c r="F231" s="48">
        <f>F179</f>
        <v>7114.6217948717949</v>
      </c>
      <c r="G231" s="48">
        <f>J179</f>
        <v>63.182051282051283</v>
      </c>
      <c r="H231" s="48"/>
      <c r="I231" s="48"/>
      <c r="J231" s="44"/>
      <c r="K231" s="75"/>
      <c r="L231" s="113"/>
      <c r="N231" s="44"/>
      <c r="O231" s="74"/>
      <c r="P231" s="74"/>
      <c r="Q231" s="74"/>
      <c r="R231" s="74"/>
      <c r="S231" s="44"/>
      <c r="T231" s="113"/>
      <c r="X231" s="74"/>
      <c r="Y231" s="113"/>
      <c r="Z231" s="113"/>
    </row>
    <row r="232" spans="1:28" x14ac:dyDescent="0.15">
      <c r="A232" s="34"/>
      <c r="B232" s="32" t="s">
        <v>6170</v>
      </c>
      <c r="C232" s="32" t="s">
        <v>4855</v>
      </c>
      <c r="D232" s="74">
        <v>16280</v>
      </c>
      <c r="E232" s="74"/>
      <c r="F232" s="48">
        <f>AVERAGE(F180:F181)</f>
        <v>198.76948495085995</v>
      </c>
      <c r="G232" s="48">
        <f>AVERAGE(J180:J181)</f>
        <v>4.6578316953316961</v>
      </c>
      <c r="H232" s="48"/>
      <c r="I232" s="48"/>
      <c r="J232" s="44"/>
      <c r="K232" s="75"/>
      <c r="L232" s="113"/>
      <c r="N232" s="44"/>
      <c r="O232" s="74"/>
      <c r="P232" s="74"/>
      <c r="Q232" s="74"/>
      <c r="R232" s="74"/>
      <c r="S232" s="44"/>
      <c r="T232" s="113"/>
      <c r="X232" s="74"/>
      <c r="Y232" s="113"/>
      <c r="Z232" s="113"/>
    </row>
    <row r="233" spans="1:28" x14ac:dyDescent="0.15">
      <c r="A233" s="34"/>
      <c r="B233" s="32" t="s">
        <v>5072</v>
      </c>
      <c r="C233" s="32" t="s">
        <v>5073</v>
      </c>
      <c r="D233" s="74">
        <v>5053</v>
      </c>
      <c r="E233" s="74"/>
      <c r="F233" s="48">
        <f>F182</f>
        <v>480.34074807045317</v>
      </c>
      <c r="G233" s="48">
        <f>J182</f>
        <v>10.168216900850979</v>
      </c>
      <c r="H233" s="48"/>
      <c r="I233" s="48"/>
      <c r="J233" s="44"/>
      <c r="K233" s="75"/>
      <c r="L233" s="113"/>
      <c r="N233" s="44"/>
      <c r="O233" s="74"/>
      <c r="P233" s="74"/>
      <c r="Q233" s="74"/>
      <c r="R233" s="74"/>
      <c r="S233" s="44"/>
      <c r="T233" s="113"/>
      <c r="X233" s="74"/>
      <c r="Y233" s="113"/>
      <c r="Z233" s="113"/>
    </row>
    <row r="234" spans="1:28" x14ac:dyDescent="0.15">
      <c r="A234" s="34"/>
      <c r="B234" s="32" t="s">
        <v>6800</v>
      </c>
      <c r="C234" s="32" t="s">
        <v>5138</v>
      </c>
      <c r="D234" s="74">
        <v>960</v>
      </c>
      <c r="E234" s="74"/>
      <c r="F234" s="48">
        <f>AVERAGE(F183:F184)</f>
        <v>4400.8271646996527</v>
      </c>
      <c r="G234" s="48">
        <f>AVERAGE(J183:J184)</f>
        <v>37.535416666666663</v>
      </c>
      <c r="H234" s="48"/>
      <c r="I234" s="48"/>
      <c r="J234" s="44"/>
      <c r="K234" s="75"/>
      <c r="L234" s="113"/>
      <c r="N234" s="44"/>
      <c r="O234" s="74"/>
      <c r="P234" s="74"/>
      <c r="Q234" s="74"/>
      <c r="R234" s="74"/>
      <c r="S234" s="44"/>
      <c r="T234" s="113"/>
      <c r="X234" s="74"/>
      <c r="Y234" s="113"/>
      <c r="Z234" s="113"/>
    </row>
    <row r="235" spans="1:28" x14ac:dyDescent="0.15">
      <c r="A235" s="34"/>
      <c r="B235" s="32" t="s">
        <v>6509</v>
      </c>
      <c r="C235" s="32" t="s">
        <v>5139</v>
      </c>
      <c r="D235" s="74">
        <v>14651</v>
      </c>
      <c r="E235" s="74"/>
      <c r="F235" s="48">
        <f>AVERAGE(F185:F186)</f>
        <v>512.35912056037989</v>
      </c>
      <c r="G235" s="48">
        <f>AVERAGE(J185:J186)</f>
        <v>8.5984526174654938</v>
      </c>
      <c r="H235" s="48"/>
      <c r="I235" s="48"/>
      <c r="J235" s="44"/>
      <c r="K235" s="75"/>
      <c r="L235" s="113"/>
      <c r="N235" s="44"/>
      <c r="O235" s="74"/>
      <c r="P235" s="74"/>
      <c r="Q235" s="74"/>
      <c r="R235" s="74"/>
      <c r="S235" s="44"/>
      <c r="T235" s="113"/>
      <c r="X235" s="74"/>
      <c r="Y235" s="113"/>
      <c r="Z235" s="113"/>
    </row>
    <row r="236" spans="1:28" x14ac:dyDescent="0.15">
      <c r="A236" s="34"/>
      <c r="B236" s="32" t="s">
        <v>6684</v>
      </c>
      <c r="C236" s="32" t="s">
        <v>4851</v>
      </c>
      <c r="D236" s="74">
        <v>9590</v>
      </c>
      <c r="E236" s="74"/>
      <c r="F236" s="48">
        <f>F187</f>
        <v>257.88555784775809</v>
      </c>
      <c r="G236" s="48">
        <f>J187</f>
        <v>3.8259645464025023</v>
      </c>
      <c r="H236" s="48"/>
      <c r="I236" s="48"/>
      <c r="J236" s="44"/>
      <c r="K236" s="75"/>
      <c r="L236" s="113"/>
      <c r="N236" s="44"/>
      <c r="O236" s="74"/>
      <c r="P236" s="74"/>
      <c r="Q236" s="74"/>
      <c r="R236" s="74"/>
      <c r="S236" s="44"/>
      <c r="T236" s="113"/>
      <c r="X236" s="74"/>
      <c r="Y236" s="113"/>
      <c r="Z236" s="113"/>
    </row>
    <row r="237" spans="1:28" x14ac:dyDescent="0.15">
      <c r="A237" s="34"/>
      <c r="B237" s="32" t="s">
        <v>7673</v>
      </c>
      <c r="C237" s="32" t="s">
        <v>4852</v>
      </c>
      <c r="D237" s="74">
        <v>4471</v>
      </c>
      <c r="E237" s="74"/>
      <c r="F237" s="48">
        <f>F188</f>
        <v>2795.7304786401251</v>
      </c>
      <c r="G237" s="48">
        <f>J188</f>
        <v>14.763811227913219</v>
      </c>
      <c r="H237" s="48"/>
      <c r="I237" s="48"/>
      <c r="J237" s="44"/>
      <c r="K237" s="75"/>
      <c r="L237" s="113"/>
      <c r="N237" s="44"/>
      <c r="O237" s="74"/>
      <c r="P237" s="74"/>
      <c r="Q237" s="74"/>
      <c r="R237" s="74"/>
      <c r="S237" s="44"/>
      <c r="T237" s="113"/>
      <c r="X237" s="74"/>
      <c r="Y237" s="113"/>
      <c r="Z237" s="113"/>
    </row>
    <row r="238" spans="1:28" x14ac:dyDescent="0.15">
      <c r="A238" s="34"/>
      <c r="B238" s="32" t="s">
        <v>4814</v>
      </c>
      <c r="C238" s="32" t="s">
        <v>4815</v>
      </c>
      <c r="D238" s="74">
        <v>1442</v>
      </c>
      <c r="E238" s="74"/>
      <c r="F238" s="48">
        <f>F189</f>
        <v>1425.3245492371709</v>
      </c>
      <c r="G238" s="48">
        <f>J189</f>
        <v>14.432732316227462</v>
      </c>
      <c r="H238" s="48"/>
      <c r="I238" s="48"/>
      <c r="J238" s="44"/>
      <c r="K238" s="75"/>
      <c r="L238" s="113"/>
      <c r="N238" s="44"/>
      <c r="O238" s="74"/>
      <c r="P238" s="74"/>
      <c r="Q238" s="74"/>
      <c r="R238" s="74"/>
      <c r="S238" s="44"/>
      <c r="T238" s="113"/>
      <c r="X238" s="74"/>
      <c r="Y238" s="113"/>
      <c r="Z238" s="113"/>
    </row>
    <row r="239" spans="1:28" x14ac:dyDescent="0.15">
      <c r="A239" s="34"/>
      <c r="B239" s="32" t="s">
        <v>6235</v>
      </c>
      <c r="C239" s="32" t="s">
        <v>5140</v>
      </c>
      <c r="D239" s="74">
        <v>18989</v>
      </c>
      <c r="E239" s="74"/>
      <c r="F239" s="48">
        <f>AVERAGE(F190:F194)</f>
        <v>1361.4485965559008</v>
      </c>
      <c r="G239" s="48">
        <f>AVERAGE(J190:J194)</f>
        <v>20.381125915003427</v>
      </c>
      <c r="H239" s="48"/>
      <c r="I239" s="48"/>
      <c r="J239" s="44"/>
      <c r="K239" s="75"/>
      <c r="L239" s="113"/>
      <c r="N239" s="44"/>
      <c r="O239" s="74"/>
      <c r="P239" s="74"/>
      <c r="Q239" s="74"/>
      <c r="R239" s="74"/>
      <c r="S239" s="44"/>
      <c r="T239" s="113"/>
      <c r="X239" s="74"/>
      <c r="Y239" s="113"/>
      <c r="Z239" s="113"/>
    </row>
    <row r="240" spans="1:28" x14ac:dyDescent="0.15">
      <c r="A240" s="34"/>
      <c r="B240" s="32" t="s">
        <v>6658</v>
      </c>
      <c r="C240" s="32" t="s">
        <v>5141</v>
      </c>
      <c r="D240" s="74">
        <v>110</v>
      </c>
      <c r="E240" s="74"/>
      <c r="F240" s="48">
        <f>AVERAGE(F195:F196)</f>
        <v>8076.9734848484841</v>
      </c>
      <c r="G240" s="48">
        <f>AVERAGE(J195:J196)</f>
        <v>56.574025974025972</v>
      </c>
      <c r="H240" s="48"/>
      <c r="I240" s="48"/>
      <c r="J240" s="44"/>
      <c r="K240" s="75"/>
      <c r="L240" s="113"/>
      <c r="N240" s="44"/>
      <c r="O240" s="74"/>
      <c r="P240" s="74"/>
      <c r="Q240" s="74"/>
      <c r="R240" s="74"/>
      <c r="S240" s="44"/>
      <c r="T240" s="113"/>
      <c r="X240" s="74"/>
      <c r="Y240" s="113"/>
      <c r="Z240" s="113"/>
    </row>
    <row r="241" spans="1:26" x14ac:dyDescent="0.15">
      <c r="A241" s="34"/>
      <c r="B241" s="32" t="s">
        <v>7107</v>
      </c>
      <c r="C241" s="32" t="s">
        <v>5142</v>
      </c>
      <c r="D241" s="74">
        <v>1670</v>
      </c>
      <c r="E241" s="74"/>
      <c r="F241" s="48">
        <f>AVERAGE(F197:F198)</f>
        <v>4395.819296926149</v>
      </c>
      <c r="G241" s="48">
        <f>AVERAGE(J197:J198)</f>
        <v>67.101860279441112</v>
      </c>
      <c r="H241" s="48"/>
      <c r="I241" s="48"/>
      <c r="J241" s="44"/>
      <c r="K241" s="75"/>
      <c r="L241" s="113"/>
      <c r="N241" s="44"/>
      <c r="O241" s="74"/>
      <c r="P241" s="74"/>
      <c r="Q241" s="74"/>
      <c r="R241" s="74"/>
      <c r="S241" s="44"/>
      <c r="T241" s="113"/>
      <c r="X241" s="74"/>
      <c r="Y241" s="113"/>
      <c r="Z241" s="113"/>
    </row>
    <row r="242" spans="1:26" x14ac:dyDescent="0.15">
      <c r="A242" s="34"/>
      <c r="B242" s="32" t="s">
        <v>5153</v>
      </c>
      <c r="C242" s="32" t="s">
        <v>5143</v>
      </c>
      <c r="D242" s="74">
        <v>3245</v>
      </c>
      <c r="E242" s="74"/>
      <c r="F242" s="48">
        <f>AVERAGE(F199:F200)</f>
        <v>286.21725731895219</v>
      </c>
      <c r="G242" s="48">
        <f>AVERAGE(J199:J200)</f>
        <v>5.0369799691833581</v>
      </c>
      <c r="H242" s="48"/>
      <c r="I242" s="48"/>
      <c r="J242" s="44"/>
      <c r="K242" s="75"/>
      <c r="L242" s="113"/>
      <c r="N242" s="44"/>
      <c r="O242" s="74"/>
      <c r="P242" s="74"/>
      <c r="Q242" s="74"/>
      <c r="R242" s="74"/>
      <c r="S242" s="44"/>
      <c r="T242" s="113"/>
      <c r="X242" s="74"/>
      <c r="Y242" s="113"/>
      <c r="Z242" s="113"/>
    </row>
    <row r="243" spans="1:26" x14ac:dyDescent="0.15">
      <c r="A243" s="34"/>
      <c r="B243" s="32" t="s">
        <v>6683</v>
      </c>
      <c r="C243" s="32" t="s">
        <v>4993</v>
      </c>
      <c r="D243" s="74">
        <v>122</v>
      </c>
      <c r="E243" s="74"/>
      <c r="F243" s="48">
        <f>AVERAGE(F201:F203)</f>
        <v>3202.2392730372244</v>
      </c>
      <c r="G243" s="48">
        <f>AVERAGE(J201:J203)</f>
        <v>39.389531082154029</v>
      </c>
      <c r="H243" s="48"/>
      <c r="I243" s="48"/>
      <c r="J243" s="44"/>
      <c r="K243" s="75"/>
      <c r="L243" s="113"/>
      <c r="N243" s="44"/>
      <c r="O243" s="74"/>
      <c r="P243" s="74"/>
      <c r="Q243" s="74"/>
      <c r="R243" s="74"/>
      <c r="S243" s="44"/>
      <c r="T243" s="113"/>
      <c r="X243" s="74"/>
      <c r="Y243" s="113"/>
      <c r="Z243" s="113"/>
    </row>
    <row r="244" spans="1:26" x14ac:dyDescent="0.15">
      <c r="A244" s="34"/>
      <c r="B244" s="32" t="s">
        <v>6537</v>
      </c>
      <c r="C244" s="32" t="s">
        <v>4994</v>
      </c>
      <c r="D244" s="74">
        <v>260</v>
      </c>
      <c r="E244" s="74"/>
      <c r="F244" s="48">
        <f>AVERAGE(F204:F208)</f>
        <v>13352.814878205128</v>
      </c>
      <c r="G244" s="48">
        <f>AVERAGE(J204:J208)</f>
        <v>91.528285799999992</v>
      </c>
      <c r="H244" s="48"/>
      <c r="I244" s="48"/>
      <c r="J244" s="44"/>
      <c r="K244" s="75"/>
      <c r="L244" s="113"/>
      <c r="N244" s="44"/>
      <c r="O244" s="74"/>
      <c r="P244" s="74"/>
      <c r="Q244" s="74"/>
      <c r="R244" s="74"/>
      <c r="S244" s="44"/>
      <c r="T244" s="113"/>
      <c r="X244" s="74"/>
      <c r="Y244" s="113"/>
      <c r="Z244" s="113"/>
    </row>
    <row r="245" spans="1:26" x14ac:dyDescent="0.15">
      <c r="A245" s="34"/>
      <c r="B245" s="32" t="s">
        <v>4936</v>
      </c>
      <c r="C245" s="32" t="s">
        <v>5053</v>
      </c>
      <c r="D245" s="74">
        <v>81</v>
      </c>
      <c r="E245" s="74"/>
      <c r="F245" s="48">
        <f>F209</f>
        <v>3509.8888888888887</v>
      </c>
      <c r="G245" s="48">
        <f>J209</f>
        <v>36.935223092085842</v>
      </c>
      <c r="H245" s="48"/>
      <c r="I245" s="48"/>
      <c r="J245" s="44"/>
      <c r="K245" s="75"/>
      <c r="L245" s="113"/>
      <c r="N245" s="44"/>
      <c r="O245" s="74"/>
      <c r="P245" s="74"/>
      <c r="Q245" s="74"/>
      <c r="R245" s="74"/>
      <c r="S245" s="44"/>
      <c r="T245" s="113"/>
      <c r="X245" s="74"/>
      <c r="Y245" s="113"/>
      <c r="Z245" s="113"/>
    </row>
    <row r="246" spans="1:26" x14ac:dyDescent="0.15">
      <c r="A246" s="34"/>
      <c r="B246" s="32" t="s">
        <v>4846</v>
      </c>
      <c r="C246" s="32" t="s">
        <v>4847</v>
      </c>
      <c r="D246" s="74">
        <v>1</v>
      </c>
      <c r="E246" s="74"/>
      <c r="F246" s="48">
        <f>F210</f>
        <v>1677.9535584800003</v>
      </c>
      <c r="G246" s="48">
        <f>J210</f>
        <v>14.58475</v>
      </c>
      <c r="H246" s="48"/>
      <c r="I246" s="48"/>
      <c r="J246" s="44"/>
      <c r="K246" s="75"/>
      <c r="L246" s="113"/>
      <c r="N246" s="44"/>
      <c r="O246" s="74"/>
      <c r="P246" s="74"/>
      <c r="Q246" s="74"/>
      <c r="R246" s="74"/>
      <c r="S246" s="44"/>
      <c r="T246" s="113"/>
      <c r="X246" s="74"/>
      <c r="Y246" s="113"/>
      <c r="Z246" s="113"/>
    </row>
    <row r="247" spans="1:26" x14ac:dyDescent="0.15">
      <c r="A247" s="34"/>
      <c r="B247" s="32" t="s">
        <v>4836</v>
      </c>
      <c r="C247" s="32" t="s">
        <v>4837</v>
      </c>
      <c r="D247" s="74">
        <v>500</v>
      </c>
      <c r="E247" s="74"/>
      <c r="F247" s="48">
        <f>F211</f>
        <v>2336.2640000000006</v>
      </c>
      <c r="G247" s="48">
        <f>J211</f>
        <v>27.29</v>
      </c>
      <c r="H247" s="48"/>
      <c r="I247" s="48"/>
      <c r="J247" s="44"/>
      <c r="K247" s="75"/>
      <c r="L247" s="113"/>
      <c r="N247" s="44"/>
      <c r="O247" s="74"/>
      <c r="P247" s="74"/>
      <c r="Q247" s="74"/>
      <c r="R247" s="74"/>
      <c r="S247" s="44"/>
      <c r="T247" s="113"/>
      <c r="X247" s="74"/>
      <c r="Y247" s="113"/>
      <c r="Z247" s="113"/>
    </row>
    <row r="248" spans="1:26" x14ac:dyDescent="0.15">
      <c r="A248" s="34"/>
      <c r="B248" s="32" t="s">
        <v>4838</v>
      </c>
      <c r="C248" s="32" t="s">
        <v>4839</v>
      </c>
      <c r="D248" s="74">
        <v>1978</v>
      </c>
      <c r="E248" s="74"/>
      <c r="F248" s="48">
        <f>F212</f>
        <v>2755.782608695652</v>
      </c>
      <c r="G248" s="48">
        <f>J212</f>
        <v>18.073811931243682</v>
      </c>
      <c r="H248" s="48"/>
      <c r="I248" s="48"/>
      <c r="J248" s="44"/>
      <c r="K248" s="75"/>
      <c r="L248" s="113"/>
      <c r="N248" s="44"/>
      <c r="O248" s="74"/>
      <c r="P248" s="74"/>
      <c r="Q248" s="74"/>
      <c r="R248" s="74"/>
      <c r="S248" s="44"/>
      <c r="T248" s="113"/>
      <c r="X248" s="74"/>
      <c r="Y248" s="113"/>
      <c r="Z248" s="113"/>
    </row>
    <row r="249" spans="1:26" x14ac:dyDescent="0.15">
      <c r="A249" s="34"/>
      <c r="B249" s="32" t="s">
        <v>4840</v>
      </c>
      <c r="C249" s="32" t="s">
        <v>4948</v>
      </c>
      <c r="D249" s="74">
        <v>17</v>
      </c>
      <c r="E249" s="74"/>
      <c r="F249" s="48">
        <f>F213</f>
        <v>6930.8352941176463</v>
      </c>
      <c r="G249" s="48">
        <f>J213</f>
        <v>72.655085110967462</v>
      </c>
      <c r="H249" s="48"/>
      <c r="I249" s="48"/>
      <c r="J249" s="44"/>
      <c r="K249" s="75"/>
      <c r="L249" s="113"/>
      <c r="N249" s="44"/>
      <c r="O249" s="74"/>
      <c r="P249" s="74"/>
      <c r="Q249" s="74"/>
      <c r="R249" s="74"/>
      <c r="S249" s="44"/>
      <c r="T249" s="113"/>
      <c r="X249" s="74"/>
      <c r="Y249" s="113"/>
      <c r="Z249" s="113"/>
    </row>
    <row r="250" spans="1:26" x14ac:dyDescent="0.15">
      <c r="A250" s="34"/>
      <c r="B250" s="32" t="s">
        <v>6105</v>
      </c>
      <c r="C250" s="32" t="s">
        <v>4995</v>
      </c>
      <c r="D250" s="74">
        <v>300</v>
      </c>
      <c r="E250" s="74"/>
      <c r="F250" s="48">
        <f>AVERAGE(F214:F215)</f>
        <v>4353.8783333333331</v>
      </c>
      <c r="G250" s="48">
        <f>AVERAGE(J214:J215)</f>
        <v>41.42</v>
      </c>
      <c r="H250" s="48"/>
      <c r="I250" s="48"/>
      <c r="J250" s="44"/>
      <c r="K250" s="75"/>
      <c r="L250" s="113"/>
      <c r="N250" s="44"/>
      <c r="O250" s="74"/>
      <c r="P250" s="74"/>
      <c r="Q250" s="74"/>
      <c r="R250" s="74"/>
      <c r="S250" s="44"/>
      <c r="T250" s="113"/>
      <c r="X250" s="74"/>
      <c r="Y250" s="113"/>
      <c r="Z250" s="113"/>
    </row>
    <row r="251" spans="1:26" x14ac:dyDescent="0.15">
      <c r="A251" s="34"/>
      <c r="B251" s="32" t="s">
        <v>6854</v>
      </c>
      <c r="C251" s="32" t="s">
        <v>4900</v>
      </c>
      <c r="D251" s="74">
        <v>43626</v>
      </c>
      <c r="E251" s="74"/>
      <c r="F251" s="48">
        <f>F216</f>
        <v>2079.2824920918715</v>
      </c>
      <c r="G251" s="48">
        <f>J216</f>
        <v>31.64156695548526</v>
      </c>
      <c r="H251" s="48"/>
      <c r="I251" s="48"/>
      <c r="J251" s="44"/>
      <c r="K251" s="75"/>
      <c r="L251" s="113"/>
      <c r="N251" s="44"/>
      <c r="O251" s="74"/>
      <c r="P251" s="74"/>
      <c r="Q251" s="74"/>
      <c r="R251" s="74"/>
      <c r="S251" s="44"/>
      <c r="T251" s="113"/>
      <c r="X251" s="74"/>
      <c r="Y251" s="113"/>
      <c r="Z251" s="113"/>
    </row>
    <row r="252" spans="1:26" x14ac:dyDescent="0.15">
      <c r="A252" s="34"/>
      <c r="B252" s="32" t="s">
        <v>4901</v>
      </c>
      <c r="C252" s="32" t="s">
        <v>4996</v>
      </c>
      <c r="D252" s="74">
        <v>25000</v>
      </c>
      <c r="E252" s="74"/>
      <c r="F252" s="48">
        <f>AVERAGE(F217:F221)</f>
        <v>2158.1330213452002</v>
      </c>
      <c r="G252" s="48">
        <f>AVERAGE(J217:J221)</f>
        <v>26.851471999999994</v>
      </c>
      <c r="H252" s="48"/>
      <c r="I252" s="48"/>
      <c r="J252" s="44"/>
      <c r="K252" s="75"/>
      <c r="L252" s="113"/>
      <c r="N252" s="44"/>
      <c r="O252" s="74"/>
      <c r="P252" s="74"/>
      <c r="Q252" s="74"/>
      <c r="R252" s="74"/>
      <c r="S252" s="44"/>
      <c r="T252" s="113"/>
      <c r="X252" s="74"/>
      <c r="Y252" s="113"/>
      <c r="Z252" s="113"/>
    </row>
    <row r="253" spans="1:26" x14ac:dyDescent="0.15">
      <c r="A253" s="34"/>
      <c r="B253" s="32" t="s">
        <v>4902</v>
      </c>
      <c r="C253" s="32" t="s">
        <v>4997</v>
      </c>
      <c r="D253" s="74">
        <v>1683</v>
      </c>
      <c r="E253" s="74"/>
      <c r="F253" s="48">
        <f>F222</f>
        <v>1116.5656565656564</v>
      </c>
      <c r="G253" s="48">
        <f>J222</f>
        <v>12.242424242424244</v>
      </c>
      <c r="H253" s="48"/>
      <c r="I253" s="48"/>
      <c r="J253" s="44"/>
      <c r="K253" s="75"/>
      <c r="L253" s="113"/>
      <c r="N253" s="44"/>
      <c r="O253" s="74"/>
      <c r="P253" s="74"/>
      <c r="Q253" s="74"/>
      <c r="R253" s="74"/>
      <c r="S253" s="44"/>
      <c r="T253" s="113"/>
      <c r="X253" s="74"/>
      <c r="Y253" s="113"/>
      <c r="Z253" s="113"/>
    </row>
    <row r="254" spans="1:26" x14ac:dyDescent="0.15">
      <c r="A254" s="34"/>
      <c r="B254" s="32" t="s">
        <v>4902</v>
      </c>
      <c r="C254" s="32" t="s">
        <v>4904</v>
      </c>
      <c r="D254" s="74">
        <v>1683</v>
      </c>
      <c r="E254" s="74"/>
      <c r="F254" s="48">
        <f>F223</f>
        <v>174.27213309566253</v>
      </c>
      <c r="G254" s="48">
        <f>J223</f>
        <v>4.2061794414735596</v>
      </c>
      <c r="H254" s="48"/>
      <c r="I254" s="48"/>
      <c r="J254" s="44"/>
      <c r="K254" s="75"/>
      <c r="L254" s="113"/>
      <c r="N254" s="44"/>
      <c r="O254" s="74"/>
      <c r="P254" s="74"/>
      <c r="Q254" s="74"/>
      <c r="R254" s="74"/>
      <c r="S254" s="44"/>
      <c r="T254" s="113"/>
      <c r="X254" s="74"/>
      <c r="Y254" s="113"/>
      <c r="Z254" s="113"/>
    </row>
    <row r="255" spans="1:26" x14ac:dyDescent="0.15">
      <c r="A255" s="34"/>
      <c r="B255" s="32" t="s">
        <v>4902</v>
      </c>
      <c r="C255" s="32" t="s">
        <v>4854</v>
      </c>
      <c r="D255" s="74">
        <v>2850</v>
      </c>
      <c r="E255" s="74"/>
      <c r="F255" s="48">
        <f>F224</f>
        <v>3763.2849122807015</v>
      </c>
      <c r="G255" s="48">
        <f>J224</f>
        <v>34.389122807017543</v>
      </c>
      <c r="H255" s="48"/>
      <c r="I255" s="48"/>
      <c r="J255" s="44"/>
      <c r="K255" s="75"/>
      <c r="L255" s="113"/>
      <c r="N255" s="44"/>
      <c r="O255" s="74"/>
      <c r="P255" s="74"/>
      <c r="Q255" s="74"/>
      <c r="R255" s="74"/>
      <c r="S255" s="44"/>
      <c r="T255" s="113"/>
      <c r="X255" s="74"/>
      <c r="Y255" s="113"/>
      <c r="Z255" s="113"/>
    </row>
    <row r="256" spans="1:26" x14ac:dyDescent="0.15">
      <c r="A256" s="34"/>
      <c r="C256" s="34"/>
      <c r="D256" s="60"/>
      <c r="E256" s="60"/>
      <c r="F256" s="48"/>
      <c r="G256" s="48"/>
      <c r="H256" s="48"/>
      <c r="I256" s="48"/>
      <c r="J256" s="48"/>
      <c r="K256" s="74"/>
      <c r="L256" s="74"/>
    </row>
    <row r="257" spans="1:20" s="261" customFormat="1" x14ac:dyDescent="0.15">
      <c r="A257" s="260"/>
      <c r="B257" s="260"/>
      <c r="C257" s="260"/>
      <c r="D257" s="260"/>
      <c r="E257" s="260"/>
      <c r="F257" s="260"/>
      <c r="G257" s="260"/>
      <c r="H257" s="260"/>
      <c r="I257" s="260"/>
      <c r="J257" s="260"/>
      <c r="K257" s="260"/>
      <c r="L257" s="260"/>
      <c r="M257" s="260"/>
      <c r="N257" s="260"/>
      <c r="O257" s="260"/>
      <c r="P257" s="260"/>
    </row>
    <row r="258" spans="1:20" s="101" customFormat="1" x14ac:dyDescent="0.15">
      <c r="A258" s="136"/>
      <c r="B258" s="136"/>
      <c r="C258" s="136"/>
      <c r="D258" s="136"/>
      <c r="E258" s="136"/>
      <c r="F258" s="136"/>
      <c r="G258" s="136"/>
      <c r="H258" s="136"/>
      <c r="I258" s="136"/>
      <c r="J258" s="136"/>
      <c r="K258" s="136"/>
      <c r="L258" s="136"/>
      <c r="M258" s="136"/>
      <c r="N258" s="136"/>
      <c r="O258" s="136"/>
      <c r="P258" s="136"/>
    </row>
    <row r="259" spans="1:20" s="101" customFormat="1" x14ac:dyDescent="0.15">
      <c r="A259" s="136"/>
      <c r="B259" s="136"/>
      <c r="C259" s="136"/>
      <c r="D259" s="136"/>
      <c r="E259" s="136"/>
      <c r="F259" s="136"/>
      <c r="G259" s="136"/>
      <c r="H259" s="136"/>
      <c r="I259" s="136"/>
      <c r="J259" s="136"/>
      <c r="K259" s="136"/>
      <c r="L259" s="136"/>
      <c r="M259" s="136"/>
      <c r="N259" s="136"/>
      <c r="O259" s="136"/>
      <c r="P259" s="136"/>
    </row>
    <row r="260" spans="1:20" ht="20" x14ac:dyDescent="0.2">
      <c r="A260" s="54" t="s">
        <v>7981</v>
      </c>
    </row>
    <row r="261" spans="1:20" ht="20" x14ac:dyDescent="0.2">
      <c r="A261" s="54"/>
    </row>
    <row r="262" spans="1:20" ht="14" x14ac:dyDescent="0.15">
      <c r="A262" s="160" t="s">
        <v>8419</v>
      </c>
    </row>
    <row r="263" spans="1:20" x14ac:dyDescent="0.15">
      <c r="A263" s="43" t="s">
        <v>8229</v>
      </c>
    </row>
    <row r="264" spans="1:20" x14ac:dyDescent="0.15">
      <c r="S264" s="113"/>
      <c r="T264" s="113"/>
    </row>
    <row r="265" spans="1:20" x14ac:dyDescent="0.15">
      <c r="B265" s="59" t="s">
        <v>8230</v>
      </c>
      <c r="C265" s="59" t="s">
        <v>6329</v>
      </c>
      <c r="D265" s="59" t="s">
        <v>8262</v>
      </c>
      <c r="E265" s="59"/>
      <c r="S265" s="113"/>
      <c r="T265" s="113"/>
    </row>
    <row r="266" spans="1:20" x14ac:dyDescent="0.15">
      <c r="B266" s="113" t="s">
        <v>8301</v>
      </c>
      <c r="C266" s="75">
        <v>4222</v>
      </c>
      <c r="D266" s="75">
        <v>15.05</v>
      </c>
      <c r="E266" s="119" t="s">
        <v>6433</v>
      </c>
      <c r="S266" s="113"/>
      <c r="T266" s="113"/>
    </row>
    <row r="267" spans="1:20" x14ac:dyDescent="0.15">
      <c r="B267" s="113" t="s">
        <v>8435</v>
      </c>
      <c r="C267" s="75">
        <v>10363</v>
      </c>
      <c r="D267" s="75">
        <v>95.7</v>
      </c>
      <c r="E267" s="119" t="s">
        <v>6433</v>
      </c>
      <c r="S267" s="113"/>
      <c r="T267" s="113"/>
    </row>
    <row r="268" spans="1:20" x14ac:dyDescent="0.15">
      <c r="B268" s="113" t="s">
        <v>8436</v>
      </c>
      <c r="C268" s="75">
        <v>7785</v>
      </c>
      <c r="D268" s="75">
        <v>44.7</v>
      </c>
      <c r="E268" s="119" t="s">
        <v>6433</v>
      </c>
      <c r="S268" s="113"/>
      <c r="T268" s="113"/>
    </row>
    <row r="269" spans="1:20" x14ac:dyDescent="0.15">
      <c r="B269" s="113" t="s">
        <v>8437</v>
      </c>
      <c r="C269" s="75">
        <v>8299</v>
      </c>
      <c r="D269" s="75">
        <v>24</v>
      </c>
      <c r="E269" s="119" t="s">
        <v>6226</v>
      </c>
      <c r="S269" s="113"/>
      <c r="T269" s="113"/>
    </row>
    <row r="270" spans="1:20" x14ac:dyDescent="0.15">
      <c r="B270" s="113" t="s">
        <v>8266</v>
      </c>
      <c r="C270" s="75">
        <v>4429.8</v>
      </c>
      <c r="D270" s="75">
        <v>33.9</v>
      </c>
      <c r="E270" s="119" t="s">
        <v>6656</v>
      </c>
      <c r="S270" s="113"/>
      <c r="T270" s="113"/>
    </row>
    <row r="271" spans="1:20" x14ac:dyDescent="0.15">
      <c r="B271" s="113" t="s">
        <v>8300</v>
      </c>
      <c r="C271" s="75">
        <v>3324</v>
      </c>
      <c r="D271" s="75">
        <v>9.8000000000000007</v>
      </c>
      <c r="E271" s="119" t="s">
        <v>5725</v>
      </c>
      <c r="S271" s="113"/>
      <c r="T271" s="113"/>
    </row>
    <row r="272" spans="1:20" x14ac:dyDescent="0.15">
      <c r="B272" s="113" t="s">
        <v>8263</v>
      </c>
      <c r="C272" s="75">
        <v>7718</v>
      </c>
      <c r="D272" s="75">
        <v>6.9</v>
      </c>
      <c r="E272" s="119" t="s">
        <v>8326</v>
      </c>
      <c r="S272" s="113"/>
      <c r="T272" s="113"/>
    </row>
    <row r="273" spans="1:85" x14ac:dyDescent="0.15">
      <c r="B273" s="113" t="s">
        <v>8136</v>
      </c>
      <c r="C273" s="75">
        <v>2532</v>
      </c>
      <c r="D273" s="75">
        <v>1.5</v>
      </c>
      <c r="E273" s="119" t="s">
        <v>6064</v>
      </c>
      <c r="S273" s="113"/>
      <c r="T273" s="113"/>
    </row>
    <row r="274" spans="1:85" x14ac:dyDescent="0.15">
      <c r="B274" s="113" t="s">
        <v>8137</v>
      </c>
      <c r="C274" s="75">
        <v>12369</v>
      </c>
      <c r="D274" s="75">
        <v>59.8</v>
      </c>
      <c r="E274" s="119" t="s">
        <v>5778</v>
      </c>
      <c r="S274" s="113"/>
      <c r="T274" s="113"/>
    </row>
    <row r="275" spans="1:85" x14ac:dyDescent="0.15">
      <c r="B275" s="113" t="s">
        <v>8385</v>
      </c>
      <c r="C275" s="75">
        <v>1034</v>
      </c>
      <c r="D275" s="75">
        <v>10.4</v>
      </c>
      <c r="E275" s="119" t="s">
        <v>6433</v>
      </c>
      <c r="S275" s="113"/>
      <c r="T275" s="113"/>
    </row>
    <row r="276" spans="1:85" x14ac:dyDescent="0.15">
      <c r="B276" s="113" t="s">
        <v>8299</v>
      </c>
      <c r="C276" s="75">
        <v>265.7</v>
      </c>
      <c r="D276" s="75">
        <v>4.3</v>
      </c>
      <c r="E276" s="119" t="s">
        <v>5779</v>
      </c>
      <c r="S276" s="166"/>
      <c r="T276" s="166"/>
    </row>
    <row r="277" spans="1:85" x14ac:dyDescent="0.15">
      <c r="B277" s="113"/>
      <c r="C277" s="75"/>
      <c r="D277" s="75"/>
      <c r="E277" s="119"/>
      <c r="S277" s="166"/>
      <c r="T277" s="166"/>
    </row>
    <row r="278" spans="1:85" s="239" customFormat="1" x14ac:dyDescent="0.15">
      <c r="B278" s="262"/>
      <c r="C278" s="262"/>
      <c r="D278" s="262"/>
      <c r="N278" s="262"/>
      <c r="O278" s="262"/>
      <c r="P278" s="262"/>
      <c r="Q278" s="262"/>
      <c r="R278" s="262"/>
      <c r="S278" s="262"/>
      <c r="T278" s="262"/>
      <c r="U278" s="263"/>
      <c r="V278" s="263"/>
    </row>
    <row r="279" spans="1:85" x14ac:dyDescent="0.15">
      <c r="N279" s="113"/>
      <c r="O279" s="113"/>
      <c r="P279" s="113"/>
      <c r="Q279" s="113"/>
      <c r="R279" s="113"/>
      <c r="S279" s="113"/>
      <c r="T279" s="113"/>
      <c r="U279" s="166"/>
      <c r="V279" s="166"/>
    </row>
    <row r="280" spans="1:85" x14ac:dyDescent="0.15">
      <c r="L280" s="113"/>
      <c r="M280" s="113"/>
      <c r="N280" s="113"/>
      <c r="O280" s="113"/>
      <c r="P280" s="113"/>
      <c r="Q280" s="113"/>
      <c r="R280" s="113"/>
      <c r="S280" s="166"/>
      <c r="T280" s="166"/>
    </row>
    <row r="281" spans="1:85" ht="20" x14ac:dyDescent="0.2">
      <c r="A281" s="54" t="s">
        <v>7981</v>
      </c>
      <c r="L281" s="113"/>
      <c r="M281" s="113"/>
      <c r="N281" s="113"/>
      <c r="O281" s="113"/>
      <c r="P281" s="113"/>
      <c r="Q281" s="113"/>
      <c r="R281" s="113"/>
      <c r="S281" s="166"/>
      <c r="T281" s="166"/>
    </row>
    <row r="282" spans="1:85" x14ac:dyDescent="0.15">
      <c r="L282" s="113"/>
      <c r="M282" s="113"/>
      <c r="N282" s="113"/>
      <c r="O282" s="113"/>
      <c r="P282" s="113"/>
      <c r="Q282" s="113"/>
      <c r="R282" s="113"/>
      <c r="S282" s="166"/>
      <c r="T282" s="166"/>
    </row>
    <row r="283" spans="1:85" s="104" customFormat="1" ht="14" x14ac:dyDescent="0.15">
      <c r="A283" s="160" t="s">
        <v>8917</v>
      </c>
      <c r="B283" s="86"/>
      <c r="D283" s="87"/>
      <c r="E283" s="88"/>
      <c r="F283" s="103"/>
      <c r="J283" s="89"/>
      <c r="L283" s="113"/>
      <c r="M283" s="113"/>
      <c r="N283" s="113"/>
      <c r="O283" s="113"/>
      <c r="P283" s="113"/>
      <c r="Q283" s="113"/>
      <c r="R283" s="113"/>
      <c r="S283" s="166"/>
      <c r="T283" s="166"/>
      <c r="AB283" s="103"/>
      <c r="AF283" s="103"/>
      <c r="AL283" s="103"/>
      <c r="AM283" s="99"/>
      <c r="AN283" s="103"/>
      <c r="AO283" s="99"/>
      <c r="AP283" s="103"/>
      <c r="AQ283" s="99"/>
      <c r="AT283" s="109"/>
      <c r="AU283" s="99"/>
      <c r="BB283" s="103"/>
      <c r="BC283" s="99"/>
      <c r="BI283" s="99"/>
      <c r="BJ283" s="103"/>
      <c r="BZ283" s="103"/>
      <c r="CA283" s="99"/>
      <c r="CF283" s="90"/>
      <c r="CG283" s="99"/>
    </row>
    <row r="284" spans="1:85" s="104" customFormat="1" x14ac:dyDescent="0.15">
      <c r="A284" s="43" t="s">
        <v>8379</v>
      </c>
      <c r="B284" s="86"/>
      <c r="D284" s="87"/>
      <c r="E284" s="88"/>
      <c r="F284" s="103"/>
      <c r="J284" s="89"/>
      <c r="AB284" s="103"/>
      <c r="AF284" s="103"/>
      <c r="AL284" s="103"/>
      <c r="AM284" s="99"/>
      <c r="AN284" s="103"/>
      <c r="AO284" s="99"/>
      <c r="AP284" s="103"/>
      <c r="AQ284" s="99"/>
      <c r="AT284" s="109"/>
      <c r="AU284" s="99"/>
      <c r="BB284" s="103"/>
      <c r="BC284" s="99"/>
      <c r="BI284" s="99"/>
      <c r="BJ284" s="103"/>
      <c r="BZ284" s="103"/>
      <c r="CA284" s="99"/>
      <c r="CF284" s="90"/>
      <c r="CG284" s="99"/>
    </row>
    <row r="285" spans="1:85" s="104" customFormat="1" x14ac:dyDescent="0.15">
      <c r="C285" s="91"/>
      <c r="D285" s="87"/>
      <c r="E285" s="88"/>
      <c r="F285" s="103"/>
      <c r="J285" s="89"/>
      <c r="L285" s="42"/>
      <c r="T285" s="103"/>
      <c r="AB285" s="103"/>
      <c r="AF285" s="103"/>
      <c r="AL285" s="103"/>
      <c r="AM285" s="99"/>
      <c r="AN285" s="103"/>
      <c r="AO285" s="99"/>
      <c r="AP285" s="103"/>
      <c r="AQ285" s="99"/>
      <c r="AT285" s="109"/>
      <c r="AU285" s="99"/>
      <c r="BB285" s="103"/>
      <c r="BC285" s="99"/>
      <c r="BI285" s="99"/>
      <c r="BJ285" s="103"/>
      <c r="BZ285" s="103"/>
      <c r="CA285" s="99"/>
      <c r="CF285" s="90"/>
      <c r="CG285" s="99"/>
    </row>
    <row r="286" spans="1:85" s="104" customFormat="1" x14ac:dyDescent="0.15">
      <c r="B286" s="59" t="s">
        <v>8230</v>
      </c>
      <c r="C286" s="46" t="s">
        <v>8179</v>
      </c>
      <c r="D286" s="46" t="s">
        <v>8760</v>
      </c>
      <c r="E286" s="46" t="s">
        <v>8761</v>
      </c>
      <c r="F286" s="46" t="s">
        <v>8322</v>
      </c>
      <c r="G286" s="46" t="s">
        <v>7971</v>
      </c>
      <c r="H286" s="124" t="s">
        <v>6329</v>
      </c>
      <c r="I286" s="86" t="s">
        <v>8384</v>
      </c>
      <c r="J286" s="125" t="s">
        <v>5968</v>
      </c>
      <c r="K286" s="86"/>
      <c r="AA286" s="113"/>
      <c r="AB286" s="113"/>
      <c r="AJ286" s="103"/>
      <c r="AK286" s="99"/>
      <c r="AL286" s="103"/>
      <c r="AM286" s="99"/>
      <c r="AN286" s="103"/>
      <c r="AO286" s="99"/>
      <c r="AQ286" s="99"/>
      <c r="AR286" s="109"/>
      <c r="AZ286" s="103"/>
      <c r="BA286" s="99"/>
      <c r="BH286" s="103"/>
      <c r="BI286" s="99"/>
      <c r="BJ286" s="103"/>
      <c r="BZ286" s="103"/>
      <c r="CA286" s="99"/>
      <c r="CF286" s="90"/>
      <c r="CG286" s="99"/>
    </row>
    <row r="287" spans="1:85" s="104" customFormat="1" x14ac:dyDescent="0.15">
      <c r="C287" s="42"/>
      <c r="J287" s="89"/>
      <c r="AA287" s="113"/>
      <c r="AB287" s="113"/>
      <c r="AJ287" s="103"/>
      <c r="AK287" s="99"/>
      <c r="AL287" s="103"/>
      <c r="AM287" s="99"/>
      <c r="AN287" s="103"/>
      <c r="AO287" s="99"/>
      <c r="AQ287" s="99"/>
      <c r="AR287" s="109"/>
      <c r="AZ287" s="103"/>
      <c r="BA287" s="99"/>
      <c r="BH287" s="103"/>
      <c r="BI287" s="99"/>
      <c r="BJ287" s="103"/>
      <c r="BZ287" s="103"/>
      <c r="CA287" s="99"/>
      <c r="CF287" s="90"/>
      <c r="CG287" s="99"/>
    </row>
    <row r="288" spans="1:85" s="104" customFormat="1" x14ac:dyDescent="0.15">
      <c r="B288" s="40" t="s">
        <v>6854</v>
      </c>
      <c r="C288" s="92">
        <v>7.35</v>
      </c>
      <c r="E288" s="92"/>
      <c r="F288" s="93"/>
      <c r="G288" s="92"/>
      <c r="H288" s="104">
        <v>2355</v>
      </c>
      <c r="I288" s="103">
        <f>SUM(C288:G288)</f>
        <v>7.35</v>
      </c>
      <c r="J288" s="92">
        <v>7.35</v>
      </c>
      <c r="AA288" s="113"/>
      <c r="AB288" s="113"/>
      <c r="AJ288" s="103"/>
      <c r="AK288" s="99"/>
      <c r="AL288" s="103"/>
      <c r="AM288" s="99"/>
      <c r="AN288" s="103"/>
      <c r="AO288" s="99"/>
      <c r="AQ288" s="99"/>
      <c r="AR288" s="109"/>
      <c r="AZ288" s="103"/>
      <c r="BA288" s="99"/>
      <c r="BH288" s="103"/>
      <c r="BI288" s="99"/>
      <c r="BJ288" s="103"/>
      <c r="BZ288" s="103"/>
      <c r="CA288" s="99"/>
      <c r="CF288" s="90"/>
      <c r="CG288" s="99"/>
    </row>
    <row r="289" spans="1:89" s="104" customFormat="1" x14ac:dyDescent="0.15">
      <c r="A289" s="94"/>
      <c r="B289" s="40" t="s">
        <v>6170</v>
      </c>
      <c r="C289" s="92">
        <v>1.96</v>
      </c>
      <c r="E289" s="92"/>
      <c r="F289" s="93"/>
      <c r="G289" s="92"/>
      <c r="H289" s="104">
        <v>298</v>
      </c>
      <c r="I289" s="103">
        <f>SUM(C289:G289)</f>
        <v>1.96</v>
      </c>
      <c r="J289" s="92">
        <v>1.96</v>
      </c>
      <c r="AA289" s="113"/>
      <c r="AB289" s="113"/>
      <c r="AJ289" s="103"/>
      <c r="AK289" s="99"/>
      <c r="AL289" s="103"/>
      <c r="AM289" s="99"/>
      <c r="AN289" s="103"/>
      <c r="AO289" s="99"/>
      <c r="AQ289" s="99"/>
      <c r="AR289" s="103"/>
      <c r="AZ289" s="103"/>
      <c r="BA289" s="99"/>
      <c r="BH289" s="103"/>
      <c r="BI289" s="99"/>
      <c r="BJ289" s="103"/>
      <c r="BZ289" s="103"/>
      <c r="CA289" s="99"/>
      <c r="CF289" s="90"/>
      <c r="CG289" s="99"/>
    </row>
    <row r="290" spans="1:89" s="104" customFormat="1" x14ac:dyDescent="0.15">
      <c r="B290" s="40" t="s">
        <v>6235</v>
      </c>
      <c r="C290" s="92">
        <v>11.76</v>
      </c>
      <c r="D290" s="104">
        <v>10.69</v>
      </c>
      <c r="E290" s="92">
        <v>1.53</v>
      </c>
      <c r="F290" s="93">
        <v>0.49</v>
      </c>
      <c r="G290" s="92">
        <v>0.26</v>
      </c>
      <c r="H290" s="104">
        <v>1143</v>
      </c>
      <c r="I290" s="103">
        <f t="shared" ref="I290:I298" si="21">SUM(C290:G290)</f>
        <v>24.73</v>
      </c>
      <c r="J290" s="92">
        <v>11.76</v>
      </c>
      <c r="AA290" s="113"/>
      <c r="AB290" s="113"/>
      <c r="AJ290" s="103"/>
      <c r="AK290" s="99"/>
      <c r="AL290" s="103"/>
      <c r="AM290" s="99"/>
      <c r="AN290" s="103"/>
      <c r="AO290" s="99"/>
      <c r="AQ290" s="99"/>
      <c r="AR290" s="103"/>
      <c r="AZ290" s="103"/>
      <c r="BA290" s="99"/>
      <c r="BH290" s="103"/>
      <c r="BI290" s="99"/>
      <c r="BJ290" s="103"/>
      <c r="BZ290" s="103"/>
      <c r="CA290" s="99"/>
      <c r="CF290" s="90"/>
      <c r="CG290" s="99"/>
    </row>
    <row r="291" spans="1:89" s="104" customFormat="1" x14ac:dyDescent="0.15">
      <c r="A291" s="94"/>
      <c r="B291" s="40" t="s">
        <v>6509</v>
      </c>
      <c r="C291" s="92">
        <v>3.43</v>
      </c>
      <c r="D291" s="104">
        <v>1.33</v>
      </c>
      <c r="E291" s="92">
        <v>0.63</v>
      </c>
      <c r="F291" s="93">
        <v>0.23</v>
      </c>
      <c r="G291" s="92">
        <v>0.32</v>
      </c>
      <c r="H291" s="104">
        <v>527</v>
      </c>
      <c r="I291" s="103">
        <f t="shared" si="21"/>
        <v>5.94</v>
      </c>
      <c r="J291" s="92">
        <v>3.43</v>
      </c>
      <c r="R291" s="103"/>
      <c r="AA291" s="113"/>
      <c r="AB291" s="113"/>
      <c r="AF291" s="103"/>
      <c r="AJ291" s="103"/>
      <c r="AK291" s="99"/>
      <c r="AL291" s="103"/>
      <c r="AM291" s="99"/>
      <c r="AO291" s="99"/>
      <c r="AP291" s="103"/>
      <c r="AQ291" s="99"/>
      <c r="AX291" s="103"/>
      <c r="AY291" s="99"/>
      <c r="BF291" s="103"/>
      <c r="BG291" s="99"/>
      <c r="BH291" s="103"/>
      <c r="BI291" s="99"/>
      <c r="BZ291" s="103"/>
      <c r="CA291" s="99"/>
      <c r="CF291" s="90"/>
      <c r="CG291" s="99"/>
    </row>
    <row r="292" spans="1:89" s="104" customFormat="1" x14ac:dyDescent="0.15">
      <c r="B292" s="40" t="s">
        <v>6800</v>
      </c>
      <c r="C292" s="92">
        <v>9.2100000000000009</v>
      </c>
      <c r="D292" s="104">
        <v>8.51</v>
      </c>
      <c r="E292" s="92"/>
      <c r="F292" s="105">
        <v>2.96</v>
      </c>
      <c r="G292" s="106"/>
      <c r="H292" s="101">
        <v>3919</v>
      </c>
      <c r="I292" s="107">
        <f t="shared" si="21"/>
        <v>20.68</v>
      </c>
      <c r="J292" s="92">
        <v>9.2100000000000009</v>
      </c>
      <c r="R292" s="103"/>
      <c r="AA292" s="113"/>
      <c r="AB292" s="113"/>
      <c r="AF292" s="103"/>
      <c r="AK292" s="99"/>
      <c r="AN292" s="103"/>
      <c r="AO292" s="99"/>
      <c r="AP292" s="103"/>
      <c r="AQ292" s="99"/>
      <c r="AR292" s="103"/>
      <c r="AU292" s="99"/>
      <c r="AV292" s="103"/>
      <c r="AW292" s="99"/>
      <c r="BD292" s="103"/>
      <c r="BE292" s="99"/>
      <c r="BF292" s="103"/>
      <c r="BG292" s="99"/>
      <c r="BH292" s="103"/>
      <c r="BI292" s="99"/>
      <c r="BZ292" s="103"/>
      <c r="CA292" s="99"/>
      <c r="CF292" s="90"/>
      <c r="CG292" s="99"/>
    </row>
    <row r="293" spans="1:89" s="104" customFormat="1" x14ac:dyDescent="0.15">
      <c r="A293" s="94"/>
      <c r="B293" s="40" t="s">
        <v>6537</v>
      </c>
      <c r="C293" s="92">
        <v>26.36</v>
      </c>
      <c r="D293" s="104">
        <v>68.150000000000006</v>
      </c>
      <c r="E293" s="92">
        <v>2.31</v>
      </c>
      <c r="F293" s="105"/>
      <c r="G293" s="106"/>
      <c r="H293" s="101">
        <v>12146</v>
      </c>
      <c r="I293" s="107">
        <f t="shared" si="21"/>
        <v>96.820000000000007</v>
      </c>
      <c r="J293" s="92">
        <v>26.36</v>
      </c>
      <c r="R293" s="103"/>
      <c r="AA293" s="113"/>
      <c r="AB293" s="113"/>
      <c r="AF293" s="103"/>
      <c r="AK293" s="99"/>
      <c r="AN293" s="103"/>
      <c r="AO293" s="99"/>
      <c r="AP293" s="103"/>
      <c r="AQ293" s="99"/>
      <c r="AR293" s="103"/>
      <c r="AU293" s="99"/>
      <c r="AV293" s="103"/>
      <c r="AW293" s="99"/>
      <c r="BD293" s="103"/>
      <c r="BE293" s="99"/>
      <c r="BF293" s="103"/>
      <c r="BG293" s="99"/>
      <c r="BH293" s="103"/>
      <c r="BI293" s="99"/>
      <c r="BZ293" s="103"/>
      <c r="CA293" s="99"/>
      <c r="CF293" s="90"/>
      <c r="CG293" s="99"/>
    </row>
    <row r="294" spans="1:89" s="104" customFormat="1" x14ac:dyDescent="0.15">
      <c r="B294" s="40" t="s">
        <v>6683</v>
      </c>
      <c r="C294" s="92">
        <v>13.62</v>
      </c>
      <c r="D294" s="104">
        <v>3.22</v>
      </c>
      <c r="E294" s="92">
        <v>2.61</v>
      </c>
      <c r="F294" s="105">
        <v>1.98</v>
      </c>
      <c r="G294" s="106"/>
      <c r="H294" s="101">
        <v>3167</v>
      </c>
      <c r="I294" s="107">
        <f t="shared" si="21"/>
        <v>21.43</v>
      </c>
      <c r="J294" s="92">
        <v>13.62</v>
      </c>
      <c r="R294" s="103"/>
      <c r="AA294" s="113"/>
      <c r="AB294" s="113"/>
      <c r="AF294" s="103"/>
      <c r="AK294" s="99"/>
      <c r="AN294" s="103"/>
      <c r="AO294" s="99"/>
      <c r="AP294" s="103"/>
      <c r="AQ294" s="99"/>
      <c r="AR294" s="103"/>
      <c r="AU294" s="99"/>
      <c r="AV294" s="103"/>
      <c r="AW294" s="99"/>
      <c r="BD294" s="103"/>
      <c r="BE294" s="99"/>
      <c r="BF294" s="103"/>
      <c r="BG294" s="99"/>
      <c r="BH294" s="103"/>
      <c r="BI294" s="99"/>
      <c r="BZ294" s="103"/>
      <c r="CA294" s="99"/>
      <c r="CF294" s="90"/>
      <c r="CG294" s="99"/>
    </row>
    <row r="295" spans="1:89" s="104" customFormat="1" x14ac:dyDescent="0.15">
      <c r="A295" s="94"/>
      <c r="B295" s="40" t="s">
        <v>6658</v>
      </c>
      <c r="C295" s="92">
        <v>37.729999999999997</v>
      </c>
      <c r="D295" s="104">
        <v>4.07</v>
      </c>
      <c r="E295" s="92">
        <v>3.3</v>
      </c>
      <c r="F295" s="105"/>
      <c r="G295" s="106"/>
      <c r="H295" s="101">
        <v>9841</v>
      </c>
      <c r="I295" s="107">
        <f t="shared" si="21"/>
        <v>45.099999999999994</v>
      </c>
      <c r="J295" s="92">
        <v>37.729999999999997</v>
      </c>
      <c r="R295" s="103"/>
      <c r="AA295" s="113"/>
      <c r="AB295" s="113"/>
      <c r="AF295" s="103"/>
      <c r="AK295" s="99"/>
      <c r="AN295" s="103"/>
      <c r="AO295" s="99"/>
      <c r="AP295" s="103"/>
      <c r="AQ295" s="99"/>
      <c r="AR295" s="103"/>
      <c r="AU295" s="99"/>
      <c r="AV295" s="103"/>
      <c r="AW295" s="99"/>
      <c r="BD295" s="103"/>
      <c r="BE295" s="99"/>
      <c r="BF295" s="103"/>
      <c r="BG295" s="99"/>
      <c r="BH295" s="103"/>
      <c r="BI295" s="99"/>
      <c r="BZ295" s="103"/>
      <c r="CA295" s="99"/>
      <c r="CF295" s="90"/>
      <c r="CG295" s="99"/>
    </row>
    <row r="296" spans="1:89" s="104" customFormat="1" x14ac:dyDescent="0.15">
      <c r="B296" s="40" t="s">
        <v>8915</v>
      </c>
      <c r="C296" s="92">
        <v>8.6199999999999992</v>
      </c>
      <c r="D296" s="104">
        <v>5.18</v>
      </c>
      <c r="E296" s="92">
        <v>1.08</v>
      </c>
      <c r="F296" s="105">
        <v>0.34</v>
      </c>
      <c r="G296" s="106">
        <v>0.17</v>
      </c>
      <c r="H296" s="101">
        <v>4693</v>
      </c>
      <c r="I296" s="107">
        <f>SUM(C296:G296)</f>
        <v>15.389999999999999</v>
      </c>
      <c r="J296" s="92">
        <v>8.6199999999999992</v>
      </c>
      <c r="R296" s="103"/>
      <c r="AA296" s="113"/>
      <c r="AB296" s="113"/>
      <c r="AD296" s="103"/>
      <c r="AL296" s="103"/>
      <c r="AM296" s="99"/>
      <c r="AN296" s="103"/>
      <c r="AO296" s="99"/>
      <c r="AP296" s="103"/>
      <c r="AQ296" s="99"/>
      <c r="AT296" s="103"/>
      <c r="AU296" s="99"/>
      <c r="BB296" s="103"/>
      <c r="BC296" s="99"/>
      <c r="BD296" s="103"/>
      <c r="BE296" s="99"/>
      <c r="BF296" s="103"/>
      <c r="BG296" s="99"/>
      <c r="BZ296" s="103"/>
      <c r="CA296" s="99"/>
      <c r="CF296" s="90"/>
      <c r="CG296" s="99"/>
    </row>
    <row r="297" spans="1:89" s="104" customFormat="1" x14ac:dyDescent="0.15">
      <c r="A297" s="94"/>
      <c r="B297" s="40" t="s">
        <v>6684</v>
      </c>
      <c r="C297" s="92">
        <v>1.47</v>
      </c>
      <c r="D297" s="104">
        <v>0.22</v>
      </c>
      <c r="E297" s="92">
        <v>0.48</v>
      </c>
      <c r="F297" s="105">
        <v>0.61</v>
      </c>
      <c r="G297" s="106">
        <v>0.01</v>
      </c>
      <c r="H297" s="101">
        <v>126</v>
      </c>
      <c r="I297" s="107">
        <f t="shared" si="21"/>
        <v>2.7899999999999996</v>
      </c>
      <c r="J297" s="92">
        <v>1.47</v>
      </c>
      <c r="R297" s="103"/>
      <c r="AA297" s="113"/>
      <c r="AB297" s="113"/>
      <c r="AD297" s="103"/>
      <c r="AL297" s="103"/>
      <c r="AM297" s="99"/>
      <c r="AN297" s="103"/>
      <c r="AO297" s="99"/>
      <c r="AP297" s="103"/>
      <c r="AQ297" s="99"/>
      <c r="AT297" s="103"/>
      <c r="AU297" s="99"/>
      <c r="BB297" s="103"/>
      <c r="BC297" s="99"/>
      <c r="BD297" s="103"/>
      <c r="BE297" s="99"/>
      <c r="BF297" s="103"/>
      <c r="BG297" s="99"/>
      <c r="BZ297" s="103"/>
      <c r="CA297" s="99"/>
      <c r="CF297" s="90"/>
      <c r="CG297" s="99"/>
    </row>
    <row r="298" spans="1:89" s="104" customFormat="1" x14ac:dyDescent="0.15">
      <c r="B298" s="109" t="s">
        <v>8916</v>
      </c>
      <c r="C298" s="92">
        <v>2.65</v>
      </c>
      <c r="D298" s="93">
        <v>0.67</v>
      </c>
      <c r="E298" s="92"/>
      <c r="F298" s="106">
        <v>0.42</v>
      </c>
      <c r="G298" s="106">
        <v>0.12</v>
      </c>
      <c r="H298" s="101">
        <v>251</v>
      </c>
      <c r="I298" s="107">
        <f t="shared" si="21"/>
        <v>3.86</v>
      </c>
      <c r="J298" s="92">
        <v>2.65</v>
      </c>
      <c r="R298" s="103"/>
      <c r="AA298" s="113"/>
      <c r="AB298" s="113"/>
      <c r="AD298" s="103"/>
      <c r="AF298" s="103"/>
      <c r="AL298" s="103"/>
      <c r="AM298" s="99"/>
      <c r="AN298" s="103"/>
      <c r="AO298" s="99"/>
      <c r="AP298" s="103"/>
      <c r="AQ298" s="99"/>
      <c r="AT298" s="103"/>
      <c r="AU298" s="99"/>
      <c r="BB298" s="103"/>
      <c r="BC298" s="99"/>
      <c r="BD298" s="103"/>
      <c r="BE298" s="99"/>
      <c r="BF298" s="103"/>
      <c r="BG298" s="99"/>
      <c r="CB298" s="103"/>
      <c r="CC298" s="99"/>
      <c r="CH298" s="90"/>
      <c r="CI298" s="99"/>
    </row>
    <row r="299" spans="1:89" s="104" customFormat="1" x14ac:dyDescent="0.15">
      <c r="A299" s="94"/>
      <c r="B299" s="109" t="s">
        <v>8323</v>
      </c>
      <c r="C299" s="92">
        <v>8.82</v>
      </c>
      <c r="D299" s="93"/>
      <c r="E299" s="92"/>
      <c r="F299" s="106"/>
      <c r="G299" s="106"/>
      <c r="H299" s="101">
        <v>4626</v>
      </c>
      <c r="I299" s="107">
        <f t="shared" ref="I299:I306" si="22">SUM(C299:G299)</f>
        <v>8.82</v>
      </c>
      <c r="J299" s="92">
        <v>8.82</v>
      </c>
      <c r="Q299" s="96"/>
      <c r="S299" s="96"/>
      <c r="AA299" s="113"/>
      <c r="AB299" s="113"/>
      <c r="AC299" s="96"/>
      <c r="AE299" s="96"/>
      <c r="AG299" s="96"/>
      <c r="AI299" s="96"/>
      <c r="AK299" s="96"/>
      <c r="AM299" s="96"/>
      <c r="AO299" s="96"/>
      <c r="AQ299" s="96"/>
      <c r="AU299" s="96"/>
      <c r="AW299" s="96"/>
      <c r="AY299" s="96"/>
      <c r="BA299" s="96"/>
      <c r="BC299" s="96"/>
      <c r="BE299" s="96"/>
      <c r="BG299" s="96"/>
      <c r="BI299" s="96"/>
      <c r="BK299" s="96"/>
      <c r="BM299" s="96"/>
      <c r="BO299" s="96"/>
      <c r="BQ299" s="96"/>
      <c r="BS299" s="96"/>
      <c r="BU299" s="96"/>
      <c r="BW299" s="96"/>
      <c r="BY299" s="96"/>
      <c r="CA299" s="96"/>
      <c r="CC299" s="96"/>
      <c r="CE299" s="96"/>
      <c r="CG299" s="96"/>
      <c r="CI299" s="96"/>
      <c r="CK299" s="96"/>
    </row>
    <row r="300" spans="1:89" s="104" customFormat="1" x14ac:dyDescent="0.15">
      <c r="B300" s="104" t="s">
        <v>8451</v>
      </c>
      <c r="C300" s="42">
        <v>0.78</v>
      </c>
      <c r="D300" s="104">
        <v>0.3</v>
      </c>
      <c r="F300" s="107"/>
      <c r="G300" s="101"/>
      <c r="H300" s="101">
        <v>190</v>
      </c>
      <c r="I300" s="107">
        <f t="shared" si="22"/>
        <v>1.08</v>
      </c>
      <c r="J300" s="42">
        <v>0.78</v>
      </c>
      <c r="Q300" s="96"/>
      <c r="S300" s="96"/>
      <c r="AA300" s="166"/>
      <c r="AB300" s="166"/>
      <c r="AC300" s="96"/>
      <c r="AE300" s="96"/>
      <c r="AG300" s="96"/>
      <c r="AI300" s="96"/>
      <c r="AK300" s="96"/>
      <c r="AM300" s="96"/>
      <c r="AO300" s="96"/>
      <c r="AQ300" s="96"/>
      <c r="AU300" s="96"/>
      <c r="AW300" s="96"/>
      <c r="AY300" s="96"/>
      <c r="BA300" s="96"/>
      <c r="BC300" s="96"/>
      <c r="BE300" s="96"/>
      <c r="BG300" s="96"/>
      <c r="BI300" s="96"/>
      <c r="BK300" s="96"/>
      <c r="BM300" s="96"/>
      <c r="BO300" s="96"/>
      <c r="BQ300" s="96"/>
      <c r="BS300" s="96"/>
      <c r="BU300" s="96"/>
      <c r="BW300" s="96"/>
      <c r="BY300" s="96"/>
      <c r="CA300" s="96"/>
      <c r="CC300" s="96"/>
      <c r="CE300" s="96"/>
      <c r="CG300" s="96"/>
      <c r="CI300" s="96"/>
      <c r="CK300" s="96"/>
    </row>
    <row r="301" spans="1:89" s="104" customFormat="1" x14ac:dyDescent="0.15">
      <c r="A301" s="94"/>
      <c r="B301" s="104" t="s">
        <v>8253</v>
      </c>
      <c r="C301" s="42">
        <v>0.88</v>
      </c>
      <c r="F301" s="107"/>
      <c r="G301" s="101"/>
      <c r="H301" s="101">
        <v>653</v>
      </c>
      <c r="I301" s="107">
        <f t="shared" si="22"/>
        <v>0.88</v>
      </c>
      <c r="J301" s="42">
        <v>0.88</v>
      </c>
      <c r="Q301" s="96"/>
      <c r="S301" s="96"/>
      <c r="AA301" s="173"/>
      <c r="AB301" s="173"/>
      <c r="AC301" s="96"/>
      <c r="AE301" s="96"/>
      <c r="AG301" s="96"/>
      <c r="AI301" s="96"/>
      <c r="AK301" s="96"/>
      <c r="AM301" s="96"/>
      <c r="AO301" s="96"/>
      <c r="AQ301" s="96"/>
      <c r="AU301" s="96"/>
      <c r="AW301" s="96"/>
      <c r="AY301" s="96"/>
      <c r="BA301" s="96"/>
      <c r="BC301" s="96"/>
      <c r="BE301" s="96"/>
      <c r="BG301" s="96"/>
      <c r="BI301" s="96"/>
      <c r="BK301" s="96"/>
      <c r="BM301" s="96"/>
      <c r="BO301" s="96"/>
      <c r="BQ301" s="96"/>
      <c r="BS301" s="96"/>
      <c r="BU301" s="96"/>
      <c r="BW301" s="96"/>
      <c r="BY301" s="96"/>
      <c r="CA301" s="96"/>
      <c r="CC301" s="96"/>
      <c r="CE301" s="96"/>
      <c r="CG301" s="96"/>
      <c r="CI301" s="96"/>
      <c r="CK301" s="96"/>
    </row>
    <row r="302" spans="1:89" s="104" customFormat="1" x14ac:dyDescent="0.15">
      <c r="B302" s="104" t="s">
        <v>8157</v>
      </c>
      <c r="C302" s="42">
        <v>3.63</v>
      </c>
      <c r="F302" s="107"/>
      <c r="G302" s="101"/>
      <c r="H302" s="101">
        <v>1126</v>
      </c>
      <c r="I302" s="107">
        <f t="shared" si="22"/>
        <v>3.63</v>
      </c>
      <c r="J302" s="42">
        <v>3.63</v>
      </c>
      <c r="Q302" s="96"/>
      <c r="S302" s="96"/>
      <c r="AA302" s="174"/>
      <c r="AB302" s="174"/>
      <c r="AC302" s="96"/>
      <c r="AE302" s="96"/>
      <c r="AG302" s="96"/>
      <c r="AI302" s="96"/>
      <c r="AK302" s="96"/>
      <c r="AM302" s="96"/>
      <c r="AO302" s="96"/>
      <c r="AQ302" s="96"/>
      <c r="AU302" s="96"/>
      <c r="AW302" s="96"/>
      <c r="AY302" s="96"/>
      <c r="BA302" s="96"/>
      <c r="BC302" s="96"/>
      <c r="BE302" s="96"/>
      <c r="BG302" s="96"/>
      <c r="BI302" s="96"/>
      <c r="BK302" s="96"/>
      <c r="BM302" s="96"/>
      <c r="BO302" s="96"/>
      <c r="BQ302" s="96"/>
      <c r="BS302" s="96"/>
      <c r="BU302" s="96"/>
      <c r="BW302" s="96"/>
      <c r="BY302" s="96"/>
      <c r="CA302" s="96"/>
      <c r="CC302" s="96"/>
      <c r="CE302" s="96"/>
      <c r="CG302" s="96"/>
      <c r="CI302" s="96"/>
      <c r="CK302" s="96"/>
    </row>
    <row r="303" spans="1:89" s="104" customFormat="1" x14ac:dyDescent="0.15">
      <c r="A303" s="94"/>
      <c r="B303" s="104" t="s">
        <v>8411</v>
      </c>
      <c r="C303" s="19">
        <v>4.41</v>
      </c>
      <c r="F303" s="107"/>
      <c r="G303" s="101"/>
      <c r="H303" s="101">
        <v>1676</v>
      </c>
      <c r="I303" s="107">
        <f t="shared" si="22"/>
        <v>4.41</v>
      </c>
      <c r="J303" s="19">
        <v>4.41</v>
      </c>
      <c r="Q303" s="96"/>
      <c r="S303" s="96"/>
      <c r="AA303" s="174"/>
      <c r="AB303" s="174"/>
      <c r="AC303" s="96"/>
      <c r="AE303" s="96"/>
      <c r="AG303" s="96"/>
      <c r="AI303" s="96"/>
      <c r="AK303" s="96"/>
      <c r="AM303" s="96"/>
      <c r="AO303" s="96"/>
      <c r="AQ303" s="96"/>
      <c r="AU303" s="96"/>
      <c r="AW303" s="96"/>
      <c r="AY303" s="96"/>
      <c r="BA303" s="96"/>
      <c r="BC303" s="96"/>
      <c r="BE303" s="96"/>
      <c r="BG303" s="96"/>
      <c r="BI303" s="96"/>
      <c r="BK303" s="96"/>
      <c r="BM303" s="96"/>
      <c r="BO303" s="96"/>
      <c r="BQ303" s="96"/>
      <c r="BS303" s="96"/>
      <c r="BU303" s="96"/>
      <c r="BW303" s="96"/>
      <c r="BY303" s="96"/>
      <c r="CA303" s="96"/>
      <c r="CC303" s="96"/>
      <c r="CE303" s="96"/>
      <c r="CG303" s="96"/>
      <c r="CI303" s="96"/>
      <c r="CK303" s="96"/>
    </row>
    <row r="304" spans="1:89" s="104" customFormat="1" x14ac:dyDescent="0.15">
      <c r="B304" s="104" t="s">
        <v>8412</v>
      </c>
      <c r="C304" s="19">
        <v>4.12</v>
      </c>
      <c r="D304" s="104">
        <v>0.63</v>
      </c>
      <c r="E304" s="104">
        <v>0.39</v>
      </c>
      <c r="F304" s="107"/>
      <c r="G304" s="101">
        <v>0.5</v>
      </c>
      <c r="H304" s="101">
        <v>2066</v>
      </c>
      <c r="I304" s="107">
        <f t="shared" si="22"/>
        <v>5.64</v>
      </c>
      <c r="J304" s="19">
        <v>4.12</v>
      </c>
      <c r="K304" s="96"/>
      <c r="Q304" s="96"/>
      <c r="S304" s="96"/>
      <c r="T304" s="75"/>
      <c r="U304" s="75"/>
      <c r="V304" s="75"/>
      <c r="W304" s="75"/>
      <c r="X304" s="75"/>
      <c r="Y304" s="75"/>
      <c r="Z304" s="75"/>
      <c r="AA304" s="166"/>
      <c r="AB304" s="166"/>
      <c r="AC304" s="96"/>
      <c r="AE304" s="96"/>
      <c r="AG304" s="96"/>
      <c r="AI304" s="96"/>
      <c r="AK304" s="96"/>
      <c r="AM304" s="96"/>
      <c r="AO304" s="96"/>
      <c r="AQ304" s="96"/>
      <c r="AU304" s="96"/>
      <c r="AW304" s="96"/>
      <c r="AY304" s="96"/>
      <c r="BA304" s="96"/>
      <c r="BC304" s="96"/>
      <c r="BE304" s="96"/>
      <c r="BG304" s="96"/>
      <c r="BI304" s="96"/>
      <c r="BK304" s="96"/>
      <c r="BM304" s="96"/>
      <c r="BO304" s="96"/>
      <c r="BQ304" s="96"/>
      <c r="BS304" s="96"/>
      <c r="BU304" s="96"/>
      <c r="BW304" s="96"/>
      <c r="BY304" s="96"/>
      <c r="CA304" s="96"/>
      <c r="CC304" s="96"/>
      <c r="CE304" s="96"/>
      <c r="CG304" s="96"/>
      <c r="CI304" s="96"/>
      <c r="CK304" s="96"/>
    </row>
    <row r="305" spans="1:91" s="104" customFormat="1" x14ac:dyDescent="0.15">
      <c r="A305" s="94"/>
      <c r="B305" s="104" t="s">
        <v>8418</v>
      </c>
      <c r="C305" s="19">
        <v>4.0199999999999996</v>
      </c>
      <c r="F305" s="107"/>
      <c r="G305" s="101">
        <v>0.41</v>
      </c>
      <c r="H305" s="101">
        <v>2826</v>
      </c>
      <c r="I305" s="107">
        <f t="shared" si="22"/>
        <v>4.43</v>
      </c>
      <c r="J305" s="19">
        <v>4.0199999999999996</v>
      </c>
      <c r="Q305" s="96"/>
      <c r="S305" s="96"/>
      <c r="T305" s="113"/>
      <c r="U305" s="113"/>
      <c r="V305" s="113"/>
      <c r="W305" s="113"/>
      <c r="X305" s="113"/>
      <c r="Y305" s="113"/>
      <c r="Z305" s="113"/>
      <c r="AA305" s="113"/>
      <c r="AB305" s="113"/>
      <c r="AC305" s="96"/>
      <c r="AE305" s="96"/>
      <c r="AG305" s="96"/>
      <c r="AI305" s="96"/>
      <c r="AK305" s="96"/>
      <c r="AM305" s="96"/>
      <c r="AO305" s="96"/>
      <c r="AQ305" s="96"/>
      <c r="AU305" s="96"/>
      <c r="AW305" s="96"/>
      <c r="AY305" s="96"/>
      <c r="BA305" s="96"/>
      <c r="BC305" s="96"/>
      <c r="BE305" s="96"/>
      <c r="BG305" s="96"/>
      <c r="BI305" s="96"/>
      <c r="BK305" s="96"/>
      <c r="BM305" s="96"/>
      <c r="BO305" s="96"/>
      <c r="BQ305" s="96"/>
      <c r="BS305" s="96"/>
      <c r="BU305" s="96"/>
      <c r="BW305" s="96"/>
      <c r="BY305" s="96"/>
      <c r="CA305" s="96"/>
      <c r="CC305" s="96"/>
      <c r="CE305" s="96"/>
      <c r="CG305" s="96"/>
      <c r="CI305" s="96"/>
      <c r="CK305" s="96"/>
    </row>
    <row r="306" spans="1:91" s="104" customFormat="1" x14ac:dyDescent="0.15">
      <c r="B306" s="104" t="s">
        <v>8482</v>
      </c>
      <c r="C306" s="19">
        <v>8.1300000000000008</v>
      </c>
      <c r="F306" s="107"/>
      <c r="G306" s="101"/>
      <c r="H306" s="101">
        <v>6871</v>
      </c>
      <c r="I306" s="107">
        <f t="shared" si="22"/>
        <v>8.1300000000000008</v>
      </c>
      <c r="J306" s="19">
        <v>8.1300000000000008</v>
      </c>
      <c r="Q306" s="96"/>
      <c r="S306" s="96"/>
      <c r="T306" s="113"/>
      <c r="U306" s="113"/>
      <c r="V306" s="113"/>
      <c r="W306" s="113"/>
      <c r="X306" s="113"/>
      <c r="Y306" s="113"/>
      <c r="Z306" s="113"/>
      <c r="AA306" s="113"/>
      <c r="AB306" s="113"/>
      <c r="AC306" s="96"/>
      <c r="AE306" s="96"/>
      <c r="AG306" s="96"/>
      <c r="AI306" s="96"/>
      <c r="AK306" s="96"/>
      <c r="AM306" s="96"/>
      <c r="AO306" s="96"/>
      <c r="AQ306" s="96"/>
      <c r="AU306" s="96"/>
      <c r="AW306" s="96"/>
      <c r="AY306" s="96"/>
      <c r="BA306" s="96"/>
      <c r="BC306" s="96"/>
      <c r="BE306" s="96"/>
      <c r="BG306" s="96"/>
      <c r="BI306" s="96"/>
      <c r="BK306" s="96"/>
      <c r="BM306" s="96"/>
      <c r="BO306" s="96"/>
      <c r="BQ306" s="96"/>
      <c r="BS306" s="96"/>
      <c r="BU306" s="96"/>
      <c r="BW306" s="96"/>
      <c r="BY306" s="96"/>
      <c r="CA306" s="96"/>
      <c r="CC306" s="96"/>
      <c r="CE306" s="96"/>
      <c r="CG306" s="96"/>
      <c r="CI306" s="96"/>
      <c r="CK306" s="96"/>
    </row>
    <row r="307" spans="1:91" s="104" customFormat="1" x14ac:dyDescent="0.15">
      <c r="B307" s="1"/>
      <c r="C307" s="110"/>
      <c r="D307" s="2"/>
      <c r="F307" s="101"/>
      <c r="G307" s="101"/>
      <c r="H307" s="101"/>
      <c r="I307" s="15"/>
      <c r="J307" s="101"/>
      <c r="K307" s="96"/>
      <c r="L307" s="95"/>
      <c r="M307" s="96"/>
      <c r="O307" s="96"/>
      <c r="Q307" s="96"/>
      <c r="S307" s="96"/>
      <c r="U307" s="96"/>
      <c r="W307" s="96"/>
      <c r="Y307" s="96"/>
      <c r="AA307" s="96"/>
      <c r="AC307" s="96"/>
      <c r="AE307" s="96"/>
      <c r="AG307" s="96"/>
      <c r="AI307" s="96"/>
      <c r="AK307" s="96"/>
      <c r="AM307" s="96"/>
      <c r="AO307" s="96"/>
      <c r="AQ307" s="96"/>
      <c r="AS307" s="96"/>
      <c r="AW307" s="96"/>
      <c r="AY307" s="96"/>
      <c r="BA307" s="96"/>
      <c r="BC307" s="96"/>
      <c r="BE307" s="96"/>
      <c r="BG307" s="96"/>
      <c r="BI307" s="96"/>
      <c r="BK307" s="96"/>
      <c r="BM307" s="96"/>
      <c r="BO307" s="96"/>
      <c r="BQ307" s="96"/>
      <c r="BS307" s="96"/>
      <c r="BU307" s="96"/>
      <c r="BW307" s="96"/>
      <c r="BY307" s="96"/>
      <c r="CA307" s="96"/>
      <c r="CC307" s="96"/>
      <c r="CE307" s="96"/>
      <c r="CG307" s="96"/>
      <c r="CI307" s="96"/>
      <c r="CK307" s="96"/>
      <c r="CM307" s="96"/>
    </row>
    <row r="308" spans="1:91" s="239" customFormat="1" x14ac:dyDescent="0.15"/>
    <row r="311" spans="1:91" ht="20" x14ac:dyDescent="0.2">
      <c r="A311" s="54" t="s">
        <v>10812</v>
      </c>
    </row>
    <row r="312" spans="1:91" ht="20" x14ac:dyDescent="0.2">
      <c r="A312" s="54"/>
    </row>
    <row r="313" spans="1:91" ht="14" x14ac:dyDescent="0.15">
      <c r="A313" s="163" t="s">
        <v>8483</v>
      </c>
      <c r="D313" s="98"/>
      <c r="E313" s="97"/>
      <c r="F313" s="104"/>
    </row>
    <row r="314" spans="1:91" x14ac:dyDescent="0.15">
      <c r="A314" s="32" t="s">
        <v>8324</v>
      </c>
      <c r="B314" s="40"/>
      <c r="D314" s="104"/>
      <c r="E314" s="104"/>
      <c r="F314" s="104"/>
    </row>
    <row r="315" spans="1:91" x14ac:dyDescent="0.15">
      <c r="A315" s="114"/>
      <c r="B315" s="104"/>
      <c r="C315" s="104"/>
      <c r="D315" s="104"/>
      <c r="E315" s="104"/>
      <c r="F315" s="104"/>
    </row>
    <row r="316" spans="1:91" s="33" customFormat="1" x14ac:dyDescent="0.15">
      <c r="B316" s="59" t="s">
        <v>8230</v>
      </c>
      <c r="C316" s="124" t="s">
        <v>6329</v>
      </c>
      <c r="D316" s="130"/>
      <c r="E316" s="46" t="s">
        <v>8325</v>
      </c>
      <c r="F316" s="130"/>
      <c r="W316" s="122"/>
      <c r="X316" s="122"/>
    </row>
    <row r="317" spans="1:91" x14ac:dyDescent="0.15">
      <c r="B317" s="104"/>
      <c r="C317" s="104"/>
      <c r="D317" s="99"/>
      <c r="E317" s="85"/>
      <c r="F317" s="104"/>
      <c r="W317" s="75"/>
      <c r="X317" s="75"/>
    </row>
    <row r="318" spans="1:91" x14ac:dyDescent="0.15">
      <c r="A318" s="74"/>
      <c r="B318" s="40" t="s">
        <v>6854</v>
      </c>
      <c r="C318" s="19">
        <v>1874</v>
      </c>
      <c r="D318" s="293" t="s">
        <v>6885</v>
      </c>
      <c r="E318" s="42">
        <v>10.5</v>
      </c>
      <c r="F318" s="285" t="s">
        <v>6205</v>
      </c>
      <c r="W318" s="75"/>
      <c r="X318" s="75"/>
    </row>
    <row r="319" spans="1:91" x14ac:dyDescent="0.15">
      <c r="A319" s="74"/>
      <c r="B319" s="40" t="s">
        <v>6170</v>
      </c>
      <c r="C319" s="19">
        <v>283</v>
      </c>
      <c r="D319" s="293" t="s">
        <v>6875</v>
      </c>
      <c r="E319" s="42">
        <v>1.8</v>
      </c>
      <c r="F319" s="285" t="s">
        <v>10747</v>
      </c>
      <c r="W319" s="75"/>
      <c r="X319" s="75"/>
    </row>
    <row r="320" spans="1:91" x14ac:dyDescent="0.15">
      <c r="A320" s="74"/>
      <c r="B320" s="40" t="s">
        <v>6235</v>
      </c>
      <c r="C320" s="19">
        <v>1014</v>
      </c>
      <c r="D320" s="293" t="s">
        <v>6875</v>
      </c>
      <c r="E320" s="42">
        <v>13</v>
      </c>
      <c r="F320" s="285" t="s">
        <v>10752</v>
      </c>
      <c r="W320" s="75"/>
      <c r="X320" s="75"/>
    </row>
    <row r="321" spans="1:24" x14ac:dyDescent="0.15">
      <c r="A321" s="74"/>
      <c r="B321" s="40" t="s">
        <v>6509</v>
      </c>
      <c r="C321" s="19">
        <v>454</v>
      </c>
      <c r="D321" s="293" t="s">
        <v>6403</v>
      </c>
      <c r="E321" s="42">
        <v>2.7</v>
      </c>
      <c r="F321" s="285" t="s">
        <v>10753</v>
      </c>
      <c r="W321" s="75"/>
      <c r="X321" s="75"/>
    </row>
    <row r="322" spans="1:24" x14ac:dyDescent="0.15">
      <c r="A322" s="74"/>
      <c r="B322" s="40" t="s">
        <v>7107</v>
      </c>
      <c r="C322" s="19">
        <v>10335</v>
      </c>
      <c r="D322" s="293" t="s">
        <v>6575</v>
      </c>
      <c r="E322" s="42">
        <v>30</v>
      </c>
      <c r="F322" s="285" t="s">
        <v>6169</v>
      </c>
      <c r="W322" s="75"/>
      <c r="X322" s="75"/>
    </row>
    <row r="323" spans="1:24" x14ac:dyDescent="0.15">
      <c r="A323" s="74"/>
      <c r="B323" s="40" t="s">
        <v>6800</v>
      </c>
      <c r="C323" s="19">
        <v>3919</v>
      </c>
      <c r="D323" s="293" t="s">
        <v>6535</v>
      </c>
      <c r="E323" s="42">
        <v>9.2100000000000009</v>
      </c>
      <c r="F323" s="285" t="s">
        <v>6616</v>
      </c>
      <c r="W323" s="75"/>
      <c r="X323" s="75"/>
    </row>
    <row r="324" spans="1:24" x14ac:dyDescent="0.15">
      <c r="A324" s="74"/>
      <c r="B324" s="40" t="s">
        <v>6537</v>
      </c>
      <c r="C324" s="19">
        <v>11217</v>
      </c>
      <c r="D324" s="293" t="s">
        <v>6645</v>
      </c>
      <c r="E324" s="42">
        <v>40</v>
      </c>
      <c r="F324" s="285" t="s">
        <v>6810</v>
      </c>
      <c r="W324" s="75"/>
      <c r="X324" s="75"/>
    </row>
    <row r="325" spans="1:24" x14ac:dyDescent="0.15">
      <c r="A325" s="74"/>
      <c r="B325" s="40" t="s">
        <v>6683</v>
      </c>
      <c r="C325" s="19">
        <v>2656</v>
      </c>
      <c r="D325" s="293" t="s">
        <v>6875</v>
      </c>
      <c r="E325" s="42">
        <v>26</v>
      </c>
      <c r="F325" s="285" t="s">
        <v>10754</v>
      </c>
      <c r="W325" s="75"/>
      <c r="X325" s="75"/>
    </row>
    <row r="326" spans="1:24" x14ac:dyDescent="0.15">
      <c r="A326" s="74"/>
      <c r="B326" s="40" t="s">
        <v>6658</v>
      </c>
      <c r="C326" s="19">
        <v>9368</v>
      </c>
      <c r="D326" s="293" t="s">
        <v>6875</v>
      </c>
      <c r="E326" s="42">
        <v>40</v>
      </c>
      <c r="F326" s="285" t="s">
        <v>10755</v>
      </c>
      <c r="W326" s="75"/>
      <c r="X326" s="75"/>
    </row>
    <row r="327" spans="1:24" x14ac:dyDescent="0.15">
      <c r="A327" s="74"/>
      <c r="B327" s="40" t="s">
        <v>8915</v>
      </c>
      <c r="C327" s="19">
        <v>1000</v>
      </c>
      <c r="D327" s="293" t="s">
        <v>6227</v>
      </c>
      <c r="E327" s="42">
        <v>10</v>
      </c>
      <c r="F327" s="285" t="s">
        <v>10757</v>
      </c>
      <c r="W327" s="75"/>
      <c r="X327" s="75"/>
    </row>
    <row r="328" spans="1:24" x14ac:dyDescent="0.15">
      <c r="A328" s="74"/>
      <c r="B328" s="109" t="s">
        <v>8381</v>
      </c>
      <c r="C328" s="19">
        <v>200</v>
      </c>
      <c r="D328" s="293" t="s">
        <v>6979</v>
      </c>
      <c r="E328" s="42">
        <v>0.77</v>
      </c>
      <c r="F328" s="285" t="s">
        <v>6759</v>
      </c>
      <c r="W328" s="75"/>
      <c r="X328" s="75"/>
    </row>
    <row r="329" spans="1:24" x14ac:dyDescent="0.15">
      <c r="A329" s="74"/>
      <c r="B329" s="109" t="s">
        <v>8328</v>
      </c>
      <c r="C329" s="19">
        <v>349</v>
      </c>
      <c r="D329" s="293" t="s">
        <v>6276</v>
      </c>
      <c r="E329" s="42">
        <v>1.63</v>
      </c>
      <c r="F329" s="285" t="s">
        <v>6759</v>
      </c>
      <c r="W329" s="75"/>
      <c r="X329" s="75"/>
    </row>
    <row r="330" spans="1:24" x14ac:dyDescent="0.15">
      <c r="A330" s="74"/>
      <c r="B330" s="40" t="s">
        <v>6105</v>
      </c>
      <c r="C330" s="19">
        <v>730</v>
      </c>
      <c r="D330" s="293" t="s">
        <v>6888</v>
      </c>
      <c r="E330" s="42">
        <v>17</v>
      </c>
      <c r="F330" s="285" t="s">
        <v>6475</v>
      </c>
      <c r="W330" s="42"/>
      <c r="X330" s="42"/>
    </row>
    <row r="331" spans="1:24" x14ac:dyDescent="0.15">
      <c r="A331" s="74"/>
      <c r="B331" s="40" t="s">
        <v>8264</v>
      </c>
      <c r="C331" s="19">
        <v>950</v>
      </c>
      <c r="D331" s="293" t="s">
        <v>6574</v>
      </c>
      <c r="E331" s="42">
        <v>18.8</v>
      </c>
      <c r="F331" s="285" t="s">
        <v>10861</v>
      </c>
      <c r="W331" s="118"/>
      <c r="X331" s="118"/>
    </row>
    <row r="332" spans="1:24" x14ac:dyDescent="0.15">
      <c r="A332" s="74"/>
      <c r="B332" s="109" t="s">
        <v>6539</v>
      </c>
      <c r="C332" s="19">
        <v>111</v>
      </c>
      <c r="D332" s="293" t="s">
        <v>6980</v>
      </c>
      <c r="E332" s="42">
        <v>0.74</v>
      </c>
      <c r="F332" s="285" t="s">
        <v>10862</v>
      </c>
      <c r="W332" s="74"/>
      <c r="X332" s="74"/>
    </row>
    <row r="333" spans="1:24" x14ac:dyDescent="0.15">
      <c r="A333" s="74"/>
      <c r="B333" s="109" t="s">
        <v>8560</v>
      </c>
      <c r="C333" s="101">
        <v>10003</v>
      </c>
      <c r="D333" s="293" t="s">
        <v>10921</v>
      </c>
      <c r="E333" s="42">
        <v>13.18</v>
      </c>
      <c r="F333" s="285" t="s">
        <v>10979</v>
      </c>
      <c r="W333" s="74"/>
      <c r="X333" s="74"/>
    </row>
    <row r="334" spans="1:24" x14ac:dyDescent="0.15">
      <c r="A334" s="74"/>
      <c r="B334" s="109" t="s">
        <v>8484</v>
      </c>
      <c r="C334" s="19">
        <v>118</v>
      </c>
      <c r="D334" s="293" t="s">
        <v>6980</v>
      </c>
      <c r="E334" s="42">
        <v>0.6</v>
      </c>
      <c r="F334" s="285" t="s">
        <v>6612</v>
      </c>
      <c r="P334" s="75"/>
      <c r="Q334" s="75"/>
      <c r="R334" s="75"/>
      <c r="S334" s="75"/>
      <c r="T334" s="75"/>
      <c r="U334" s="75"/>
      <c r="V334" s="75"/>
      <c r="W334" s="42"/>
      <c r="X334" s="42"/>
    </row>
    <row r="335" spans="1:24" x14ac:dyDescent="0.15">
      <c r="A335" s="74"/>
      <c r="B335" s="109" t="s">
        <v>8485</v>
      </c>
      <c r="C335" s="19">
        <v>200</v>
      </c>
      <c r="D335" s="293" t="s">
        <v>11004</v>
      </c>
      <c r="E335" s="42">
        <v>0.6</v>
      </c>
      <c r="F335" s="285" t="s">
        <v>6324</v>
      </c>
      <c r="P335" s="75"/>
      <c r="Q335" s="75"/>
      <c r="R335" s="75"/>
      <c r="S335" s="75"/>
      <c r="T335" s="75"/>
      <c r="U335" s="75"/>
      <c r="V335" s="75"/>
      <c r="W335" s="75"/>
      <c r="X335" s="75"/>
    </row>
    <row r="336" spans="1:24" x14ac:dyDescent="0.15">
      <c r="A336" s="74"/>
      <c r="B336" s="111" t="s">
        <v>8338</v>
      </c>
      <c r="C336" s="19">
        <v>1693</v>
      </c>
      <c r="D336" s="293" t="s">
        <v>5901</v>
      </c>
      <c r="E336" s="42">
        <v>6.2</v>
      </c>
      <c r="F336" s="285" t="s">
        <v>6761</v>
      </c>
      <c r="P336" s="75"/>
      <c r="Q336" s="75"/>
      <c r="R336" s="75"/>
      <c r="S336" s="75"/>
      <c r="T336" s="75"/>
      <c r="U336" s="75"/>
      <c r="V336" s="75"/>
      <c r="W336" s="75"/>
      <c r="X336" s="75"/>
    </row>
    <row r="337" spans="1:8" x14ac:dyDescent="0.15">
      <c r="A337" s="74"/>
      <c r="B337" s="109" t="s">
        <v>8339</v>
      </c>
      <c r="C337" s="19">
        <v>8224</v>
      </c>
      <c r="D337" s="293" t="s">
        <v>6901</v>
      </c>
      <c r="E337" s="42">
        <v>25</v>
      </c>
      <c r="F337" s="285" t="s">
        <v>6839</v>
      </c>
    </row>
    <row r="338" spans="1:8" x14ac:dyDescent="0.15">
      <c r="A338" s="74"/>
      <c r="B338" s="109" t="s">
        <v>8323</v>
      </c>
      <c r="C338" s="19">
        <v>13346</v>
      </c>
      <c r="D338" s="293" t="s">
        <v>6203</v>
      </c>
      <c r="E338" s="42">
        <v>30</v>
      </c>
      <c r="F338" s="285" t="s">
        <v>7014</v>
      </c>
    </row>
    <row r="339" spans="1:8" x14ac:dyDescent="0.15">
      <c r="A339" s="74"/>
      <c r="B339" s="109" t="s">
        <v>8345</v>
      </c>
      <c r="C339" s="19">
        <v>651</v>
      </c>
      <c r="D339" s="293" t="s">
        <v>10729</v>
      </c>
      <c r="E339" s="42">
        <v>9.3000000000000007</v>
      </c>
      <c r="F339" s="285" t="s">
        <v>10581</v>
      </c>
    </row>
    <row r="340" spans="1:8" x14ac:dyDescent="0.15">
      <c r="A340" s="74"/>
      <c r="B340" s="40" t="s">
        <v>6684</v>
      </c>
      <c r="C340" s="19">
        <v>349</v>
      </c>
      <c r="D340" s="293" t="s">
        <v>10758</v>
      </c>
      <c r="E340" s="100"/>
      <c r="F340" s="285"/>
    </row>
    <row r="341" spans="1:8" x14ac:dyDescent="0.15">
      <c r="A341" s="74"/>
      <c r="B341" s="109" t="s">
        <v>8184</v>
      </c>
      <c r="C341" s="19"/>
      <c r="D341" s="286"/>
      <c r="E341" s="42">
        <v>4.25</v>
      </c>
      <c r="F341" s="285" t="s">
        <v>6290</v>
      </c>
    </row>
    <row r="342" spans="1:8" x14ac:dyDescent="0.15">
      <c r="A342" s="74"/>
      <c r="B342" s="109" t="s">
        <v>8185</v>
      </c>
      <c r="C342" s="19"/>
      <c r="D342" s="286"/>
      <c r="E342" s="42">
        <v>1.8</v>
      </c>
      <c r="F342" s="285" t="s">
        <v>7012</v>
      </c>
    </row>
    <row r="343" spans="1:8" x14ac:dyDescent="0.15">
      <c r="A343" s="74"/>
      <c r="B343" s="109" t="s">
        <v>8306</v>
      </c>
      <c r="C343" s="19">
        <v>677</v>
      </c>
      <c r="D343" s="293" t="s">
        <v>6490</v>
      </c>
      <c r="E343" s="42"/>
      <c r="F343" s="99"/>
    </row>
    <row r="344" spans="1:8" x14ac:dyDescent="0.15">
      <c r="A344" s="74"/>
      <c r="B344" s="109" t="s">
        <v>6836</v>
      </c>
      <c r="C344" s="19">
        <v>10003</v>
      </c>
      <c r="D344" s="293" t="s">
        <v>10663</v>
      </c>
      <c r="E344" s="42"/>
      <c r="F344" s="99"/>
    </row>
    <row r="345" spans="1:8" x14ac:dyDescent="0.15">
      <c r="A345" s="74"/>
      <c r="B345" s="109" t="s">
        <v>8307</v>
      </c>
      <c r="C345" s="19">
        <v>419</v>
      </c>
      <c r="D345" s="293" t="s">
        <v>6866</v>
      </c>
      <c r="E345" s="42"/>
      <c r="F345" s="102"/>
    </row>
    <row r="346" spans="1:8" x14ac:dyDescent="0.15">
      <c r="A346" s="74"/>
      <c r="B346" s="109" t="s">
        <v>8155</v>
      </c>
      <c r="C346" s="19">
        <v>3559</v>
      </c>
      <c r="D346" s="293" t="s">
        <v>6811</v>
      </c>
      <c r="E346" s="42"/>
      <c r="F346" s="99"/>
      <c r="G346" s="74"/>
      <c r="H346" s="74"/>
    </row>
    <row r="348" spans="1:8" s="239" customFormat="1" x14ac:dyDescent="0.15"/>
    <row r="349" spans="1:8" s="104" customFormat="1" x14ac:dyDescent="0.15"/>
    <row r="350" spans="1:8" s="104" customFormat="1" x14ac:dyDescent="0.15"/>
    <row r="351" spans="1:8" s="104" customFormat="1" ht="20" x14ac:dyDescent="0.2">
      <c r="A351" s="54" t="s">
        <v>10813</v>
      </c>
    </row>
    <row r="352" spans="1:8" s="104" customFormat="1" x14ac:dyDescent="0.15"/>
    <row r="353" spans="1:32" s="86" customFormat="1" ht="14" x14ac:dyDescent="0.15">
      <c r="A353" s="162" t="s">
        <v>8503</v>
      </c>
      <c r="B353" s="129"/>
      <c r="C353" s="129"/>
      <c r="D353" s="129"/>
      <c r="E353" s="129"/>
      <c r="F353" s="129"/>
      <c r="G353" s="129"/>
      <c r="H353" s="129"/>
      <c r="I353" s="129"/>
      <c r="J353" s="129"/>
      <c r="K353" s="129"/>
      <c r="L353" s="129"/>
      <c r="M353" s="129"/>
      <c r="N353" s="129"/>
      <c r="O353" s="129"/>
    </row>
    <row r="354" spans="1:32" s="104" customFormat="1" x14ac:dyDescent="0.15">
      <c r="A354" s="43" t="s">
        <v>8676</v>
      </c>
      <c r="B354" s="40"/>
      <c r="C354" s="40"/>
      <c r="D354" s="40"/>
      <c r="E354" s="40"/>
      <c r="F354" s="40"/>
      <c r="G354" s="40"/>
      <c r="H354" s="40"/>
      <c r="I354" s="40"/>
      <c r="J354" s="40"/>
      <c r="K354" s="40"/>
      <c r="L354" s="40"/>
      <c r="M354" s="40"/>
      <c r="N354" s="40"/>
      <c r="O354" s="40"/>
    </row>
    <row r="355" spans="1:32" s="104" customFormat="1" x14ac:dyDescent="0.15">
      <c r="A355" s="115"/>
      <c r="B355" s="40"/>
      <c r="C355" s="40"/>
      <c r="D355" s="40"/>
      <c r="E355" s="40"/>
      <c r="F355" s="40"/>
      <c r="G355" s="40"/>
      <c r="H355" s="40"/>
      <c r="I355" s="40"/>
      <c r="J355" s="40"/>
      <c r="K355" s="40"/>
      <c r="L355" s="40"/>
      <c r="M355" s="40"/>
      <c r="N355" s="40"/>
      <c r="O355" s="40"/>
    </row>
    <row r="356" spans="1:32" s="86" customFormat="1" x14ac:dyDescent="0.15">
      <c r="B356" s="129"/>
      <c r="C356" s="129" t="s">
        <v>8420</v>
      </c>
      <c r="D356" s="129" t="s">
        <v>8058</v>
      </c>
      <c r="E356" s="129" t="s">
        <v>8059</v>
      </c>
      <c r="F356" s="129" t="s">
        <v>8488</v>
      </c>
      <c r="G356" s="129" t="s">
        <v>8604</v>
      </c>
      <c r="H356" s="129" t="s">
        <v>8401</v>
      </c>
      <c r="I356" s="129" t="s">
        <v>8407</v>
      </c>
      <c r="J356" s="129" t="s">
        <v>8402</v>
      </c>
      <c r="K356" s="129" t="s">
        <v>8634</v>
      </c>
      <c r="L356" s="129" t="s">
        <v>8344</v>
      </c>
      <c r="M356" s="129"/>
      <c r="N356" s="129" t="s">
        <v>10768</v>
      </c>
      <c r="O356" s="129" t="s">
        <v>10730</v>
      </c>
      <c r="P356" s="86" t="s">
        <v>10633</v>
      </c>
      <c r="AE356" s="122"/>
      <c r="AF356" s="122"/>
    </row>
    <row r="357" spans="1:32" s="104" customFormat="1" x14ac:dyDescent="0.15">
      <c r="B357" s="40"/>
      <c r="C357" s="40"/>
      <c r="D357" s="40"/>
      <c r="E357" s="40"/>
      <c r="F357" s="40"/>
      <c r="G357" s="40"/>
      <c r="H357" s="40"/>
      <c r="I357" s="40"/>
      <c r="J357" s="40"/>
      <c r="K357" s="40"/>
      <c r="L357" s="40"/>
      <c r="M357" s="40"/>
      <c r="N357" s="40"/>
      <c r="O357" s="40"/>
      <c r="AE357" s="75"/>
      <c r="AF357" s="75"/>
    </row>
    <row r="358" spans="1:32" s="104" customFormat="1" x14ac:dyDescent="0.15">
      <c r="B358" s="47" t="s">
        <v>8283</v>
      </c>
      <c r="C358" s="40" t="s">
        <v>6586</v>
      </c>
      <c r="D358" s="44">
        <v>22270</v>
      </c>
      <c r="E358" s="44" t="s">
        <v>6797</v>
      </c>
      <c r="F358" s="44">
        <v>354</v>
      </c>
      <c r="G358" s="44">
        <v>206.49</v>
      </c>
      <c r="H358" s="44">
        <v>96.53</v>
      </c>
      <c r="I358" s="44">
        <v>18.670000000000002</v>
      </c>
      <c r="J358" s="44">
        <v>0</v>
      </c>
      <c r="K358" s="112">
        <v>0.98</v>
      </c>
      <c r="L358" s="112">
        <v>2.4300000000000002</v>
      </c>
      <c r="M358" s="112"/>
      <c r="N358" s="44">
        <f t="shared" ref="N358:N368" si="23">G358</f>
        <v>206.49</v>
      </c>
      <c r="O358" s="112">
        <f t="shared" ref="O358:O369" si="24">K358</f>
        <v>0.98</v>
      </c>
      <c r="P358" s="103">
        <f t="shared" ref="P358:P367" si="25">K358+L358</f>
        <v>3.41</v>
      </c>
      <c r="AE358" s="75"/>
      <c r="AF358" s="75"/>
    </row>
    <row r="359" spans="1:32" s="104" customFormat="1" x14ac:dyDescent="0.15">
      <c r="B359" s="40" t="s">
        <v>7959</v>
      </c>
      <c r="C359" s="40" t="s">
        <v>5829</v>
      </c>
      <c r="D359" s="44">
        <v>965</v>
      </c>
      <c r="E359" s="44" t="s">
        <v>6428</v>
      </c>
      <c r="F359" s="44">
        <v>650</v>
      </c>
      <c r="G359" s="44">
        <v>3846.57</v>
      </c>
      <c r="H359" s="44">
        <v>660.81</v>
      </c>
      <c r="I359" s="44">
        <v>312.95</v>
      </c>
      <c r="J359" s="44">
        <v>1809.3</v>
      </c>
      <c r="K359" s="112">
        <v>11.81</v>
      </c>
      <c r="L359" s="112">
        <v>22.56</v>
      </c>
      <c r="M359" s="112"/>
      <c r="N359" s="44">
        <f t="shared" si="23"/>
        <v>3846.57</v>
      </c>
      <c r="O359" s="112">
        <f t="shared" si="24"/>
        <v>11.81</v>
      </c>
      <c r="P359" s="103">
        <f t="shared" si="25"/>
        <v>34.369999999999997</v>
      </c>
      <c r="AE359" s="75"/>
      <c r="AF359" s="75"/>
    </row>
    <row r="360" spans="1:32" s="104" customFormat="1" x14ac:dyDescent="0.15">
      <c r="B360" s="40" t="s">
        <v>6509</v>
      </c>
      <c r="C360" s="40" t="s">
        <v>6315</v>
      </c>
      <c r="D360" s="44">
        <v>14651</v>
      </c>
      <c r="E360" s="44" t="s">
        <v>6797</v>
      </c>
      <c r="F360" s="44">
        <v>549</v>
      </c>
      <c r="G360" s="44">
        <v>228.61</v>
      </c>
      <c r="H360" s="44">
        <v>49.18</v>
      </c>
      <c r="I360" s="44">
        <v>5.84</v>
      </c>
      <c r="J360" s="44">
        <v>122.68</v>
      </c>
      <c r="K360" s="112">
        <v>2.15</v>
      </c>
      <c r="L360" s="112">
        <v>3.21</v>
      </c>
      <c r="M360" s="112"/>
      <c r="N360" s="44">
        <f t="shared" si="23"/>
        <v>228.61</v>
      </c>
      <c r="O360" s="112">
        <f t="shared" si="24"/>
        <v>2.15</v>
      </c>
      <c r="P360" s="103">
        <f t="shared" si="25"/>
        <v>5.3599999999999994</v>
      </c>
      <c r="AE360" s="75"/>
      <c r="AF360" s="75"/>
    </row>
    <row r="361" spans="1:32" s="104" customFormat="1" x14ac:dyDescent="0.15">
      <c r="B361" s="40" t="s">
        <v>7673</v>
      </c>
      <c r="C361" s="40" t="s">
        <v>6316</v>
      </c>
      <c r="D361" s="44">
        <v>13000</v>
      </c>
      <c r="E361" s="44" t="s">
        <v>6428</v>
      </c>
      <c r="F361" s="44">
        <v>1055</v>
      </c>
      <c r="G361" s="44">
        <v>2489.89</v>
      </c>
      <c r="H361" s="44">
        <v>270.7</v>
      </c>
      <c r="I361" s="44">
        <v>0</v>
      </c>
      <c r="J361" s="44">
        <v>2054.8200000000002</v>
      </c>
      <c r="K361" s="112">
        <v>3.8</v>
      </c>
      <c r="L361" s="112">
        <v>7.39</v>
      </c>
      <c r="M361" s="112"/>
      <c r="N361" s="44">
        <f t="shared" si="23"/>
        <v>2489.89</v>
      </c>
      <c r="O361" s="112">
        <f t="shared" si="24"/>
        <v>3.8</v>
      </c>
      <c r="P361" s="103">
        <f t="shared" si="25"/>
        <v>11.19</v>
      </c>
      <c r="AE361" s="75"/>
      <c r="AF361" s="75"/>
    </row>
    <row r="362" spans="1:32" s="104" customFormat="1" x14ac:dyDescent="0.15">
      <c r="B362" s="40" t="s">
        <v>6235</v>
      </c>
      <c r="C362" s="40" t="s">
        <v>7975</v>
      </c>
      <c r="D362" s="44">
        <v>21682</v>
      </c>
      <c r="E362" s="44" t="s">
        <v>6797</v>
      </c>
      <c r="F362" s="44">
        <v>697</v>
      </c>
      <c r="G362" s="44">
        <v>1158</v>
      </c>
      <c r="H362" s="44">
        <v>326.79000000000002</v>
      </c>
      <c r="I362" s="44">
        <v>78.14</v>
      </c>
      <c r="J362" s="44">
        <v>488.31</v>
      </c>
      <c r="K362" s="112">
        <v>9.5</v>
      </c>
      <c r="L362" s="112">
        <v>7.09</v>
      </c>
      <c r="M362" s="112"/>
      <c r="N362" s="44">
        <f t="shared" si="23"/>
        <v>1158</v>
      </c>
      <c r="O362" s="112">
        <f t="shared" si="24"/>
        <v>9.5</v>
      </c>
      <c r="P362" s="103">
        <f t="shared" si="25"/>
        <v>16.59</v>
      </c>
      <c r="AE362" s="75"/>
      <c r="AF362" s="75"/>
    </row>
    <row r="363" spans="1:32" s="104" customFormat="1" x14ac:dyDescent="0.15">
      <c r="B363" s="40" t="s">
        <v>6683</v>
      </c>
      <c r="C363" s="40" t="s">
        <v>6700</v>
      </c>
      <c r="D363" s="44">
        <v>117</v>
      </c>
      <c r="E363" s="44" t="s">
        <v>6585</v>
      </c>
      <c r="F363" s="44">
        <v>920</v>
      </c>
      <c r="G363" s="44">
        <v>5156.54</v>
      </c>
      <c r="H363" s="44">
        <v>1766.15</v>
      </c>
      <c r="I363" s="44">
        <v>2262.7399999999998</v>
      </c>
      <c r="J363" s="44">
        <v>535.38</v>
      </c>
      <c r="K363" s="112">
        <v>17.86</v>
      </c>
      <c r="L363" s="112">
        <v>10.79</v>
      </c>
      <c r="M363" s="112"/>
      <c r="N363" s="44">
        <f>G363</f>
        <v>5156.54</v>
      </c>
      <c r="O363" s="112">
        <f>K363</f>
        <v>17.86</v>
      </c>
      <c r="P363" s="103">
        <f t="shared" si="25"/>
        <v>28.65</v>
      </c>
      <c r="AE363" s="75"/>
      <c r="AF363" s="75"/>
    </row>
    <row r="364" spans="1:32" s="104" customFormat="1" x14ac:dyDescent="0.15">
      <c r="B364" s="40" t="s">
        <v>6537</v>
      </c>
      <c r="C364" s="40" t="s">
        <v>6316</v>
      </c>
      <c r="D364" s="44">
        <v>250</v>
      </c>
      <c r="E364" s="44" t="s">
        <v>6585</v>
      </c>
      <c r="F364" s="44">
        <v>915</v>
      </c>
      <c r="G364" s="44">
        <v>12399.42</v>
      </c>
      <c r="H364" s="44">
        <v>2599.4299999999998</v>
      </c>
      <c r="I364" s="44">
        <v>6187.65</v>
      </c>
      <c r="J364" s="44">
        <v>3304.41</v>
      </c>
      <c r="K364" s="112">
        <v>41.8</v>
      </c>
      <c r="L364" s="112">
        <v>70.45</v>
      </c>
      <c r="M364" s="112"/>
      <c r="N364" s="44">
        <f t="shared" si="23"/>
        <v>12399.42</v>
      </c>
      <c r="O364" s="112">
        <f t="shared" si="24"/>
        <v>41.8</v>
      </c>
      <c r="P364" s="103">
        <f t="shared" si="25"/>
        <v>112.25</v>
      </c>
      <c r="AE364" s="75"/>
      <c r="AF364" s="75"/>
    </row>
    <row r="365" spans="1:32" s="104" customFormat="1" x14ac:dyDescent="0.15">
      <c r="B365" s="40" t="s">
        <v>6634</v>
      </c>
      <c r="C365" s="40" t="s">
        <v>6776</v>
      </c>
      <c r="D365" s="44">
        <v>20844</v>
      </c>
      <c r="E365" s="44" t="s">
        <v>6797</v>
      </c>
      <c r="F365" s="44">
        <v>450</v>
      </c>
      <c r="G365" s="44">
        <v>1317.29</v>
      </c>
      <c r="H365" s="44">
        <v>145.03</v>
      </c>
      <c r="I365" s="44">
        <v>86.67</v>
      </c>
      <c r="J365" s="44">
        <v>780.58</v>
      </c>
      <c r="K365" s="112">
        <v>1.28</v>
      </c>
      <c r="L365" s="112">
        <v>0.21</v>
      </c>
      <c r="M365" s="112"/>
      <c r="N365" s="44">
        <f t="shared" si="23"/>
        <v>1317.29</v>
      </c>
      <c r="O365" s="112">
        <f t="shared" si="24"/>
        <v>1.28</v>
      </c>
      <c r="P365" s="103">
        <f>K365+L365</f>
        <v>1.49</v>
      </c>
      <c r="AE365" s="75"/>
      <c r="AF365" s="75"/>
    </row>
    <row r="366" spans="1:32" s="104" customFormat="1" x14ac:dyDescent="0.15">
      <c r="B366" s="40" t="s">
        <v>6854</v>
      </c>
      <c r="C366" s="40" t="s">
        <v>6316</v>
      </c>
      <c r="D366" s="44">
        <v>43626</v>
      </c>
      <c r="E366" s="44" t="s">
        <v>6428</v>
      </c>
      <c r="F366" s="44">
        <v>760</v>
      </c>
      <c r="G366" s="44">
        <v>1725.97</v>
      </c>
      <c r="H366" s="44">
        <v>67.260000000000005</v>
      </c>
      <c r="I366" s="44">
        <v>129.62</v>
      </c>
      <c r="J366" s="44">
        <v>1367.51</v>
      </c>
      <c r="K366" s="112">
        <v>6.53</v>
      </c>
      <c r="L366" s="112">
        <v>13.12</v>
      </c>
      <c r="M366" s="112"/>
      <c r="N366" s="44">
        <f t="shared" si="23"/>
        <v>1725.97</v>
      </c>
      <c r="O366" s="112">
        <f t="shared" si="24"/>
        <v>6.53</v>
      </c>
      <c r="P366" s="103">
        <f t="shared" si="25"/>
        <v>19.649999999999999</v>
      </c>
      <c r="AE366" s="75"/>
      <c r="AF366" s="75"/>
    </row>
    <row r="367" spans="1:32" s="104" customFormat="1" x14ac:dyDescent="0.15">
      <c r="B367" s="40" t="s">
        <v>6572</v>
      </c>
      <c r="C367" s="40" t="s">
        <v>6316</v>
      </c>
      <c r="D367" s="44">
        <v>25000</v>
      </c>
      <c r="E367" s="44" t="s">
        <v>6585</v>
      </c>
      <c r="F367" s="44">
        <v>855</v>
      </c>
      <c r="G367" s="44">
        <v>8910.48</v>
      </c>
      <c r="H367" s="44">
        <v>1302.01</v>
      </c>
      <c r="I367" s="44">
        <v>6020.63</v>
      </c>
      <c r="J367" s="44">
        <v>874.68</v>
      </c>
      <c r="K367" s="112">
        <v>11.65</v>
      </c>
      <c r="L367" s="112">
        <v>8.09</v>
      </c>
      <c r="M367" s="112"/>
      <c r="N367" s="44">
        <f>G367</f>
        <v>8910.48</v>
      </c>
      <c r="O367" s="112">
        <f t="shared" si="24"/>
        <v>11.65</v>
      </c>
      <c r="P367" s="103">
        <f t="shared" si="25"/>
        <v>19.740000000000002</v>
      </c>
      <c r="AE367" s="75"/>
      <c r="AF367" s="75"/>
    </row>
    <row r="368" spans="1:32" s="104" customFormat="1" x14ac:dyDescent="0.15">
      <c r="B368" s="40" t="s">
        <v>5967</v>
      </c>
      <c r="C368" s="40" t="s">
        <v>6775</v>
      </c>
      <c r="D368" s="44">
        <v>9050</v>
      </c>
      <c r="E368" s="44" t="s">
        <v>6428</v>
      </c>
      <c r="F368" s="44">
        <v>846</v>
      </c>
      <c r="G368" s="44">
        <v>712.07</v>
      </c>
      <c r="H368" s="44">
        <v>135.81</v>
      </c>
      <c r="I368" s="44">
        <v>8.1999999999999993</v>
      </c>
      <c r="J368" s="44">
        <v>496.46</v>
      </c>
      <c r="K368" s="112">
        <v>3.8</v>
      </c>
      <c r="L368" s="112" t="s">
        <v>5577</v>
      </c>
      <c r="M368" s="112"/>
      <c r="N368" s="44">
        <f t="shared" si="23"/>
        <v>712.07</v>
      </c>
      <c r="O368" s="112">
        <f t="shared" si="24"/>
        <v>3.8</v>
      </c>
      <c r="AE368" s="75"/>
      <c r="AF368" s="75"/>
    </row>
    <row r="369" spans="2:32" s="104" customFormat="1" x14ac:dyDescent="0.15">
      <c r="B369" s="40" t="s">
        <v>6679</v>
      </c>
      <c r="C369" s="40" t="s">
        <v>6700</v>
      </c>
      <c r="D369" s="44">
        <v>40572</v>
      </c>
      <c r="E369" s="44" t="s">
        <v>6797</v>
      </c>
      <c r="F369" s="44">
        <v>553</v>
      </c>
      <c r="G369" s="44">
        <v>353.79</v>
      </c>
      <c r="H369" s="44">
        <v>69.010000000000005</v>
      </c>
      <c r="I369" s="44">
        <v>0</v>
      </c>
      <c r="J369" s="44">
        <v>199.33</v>
      </c>
      <c r="K369" s="112">
        <v>1.02</v>
      </c>
      <c r="L369" s="112" t="s">
        <v>5756</v>
      </c>
      <c r="M369" s="112"/>
      <c r="N369" s="44">
        <f t="shared" ref="N369:N380" si="26">G369</f>
        <v>353.79</v>
      </c>
      <c r="O369" s="112">
        <f t="shared" si="24"/>
        <v>1.02</v>
      </c>
      <c r="AE369" s="75"/>
      <c r="AF369" s="75"/>
    </row>
    <row r="370" spans="2:32" s="104" customFormat="1" x14ac:dyDescent="0.15">
      <c r="B370" s="40" t="s">
        <v>6477</v>
      </c>
      <c r="C370" s="40" t="s">
        <v>6700</v>
      </c>
      <c r="D370" s="44">
        <v>392</v>
      </c>
      <c r="E370" s="44" t="s">
        <v>6585</v>
      </c>
      <c r="F370" s="44">
        <v>350</v>
      </c>
      <c r="G370" s="44">
        <v>2523.62</v>
      </c>
      <c r="H370" s="44">
        <v>769.8</v>
      </c>
      <c r="I370" s="44">
        <v>933.67</v>
      </c>
      <c r="J370" s="44">
        <v>562.04</v>
      </c>
      <c r="K370" s="112">
        <v>4.8499999999999996</v>
      </c>
      <c r="L370" s="112" t="s">
        <v>5489</v>
      </c>
      <c r="M370" s="112"/>
      <c r="N370" s="44">
        <f t="shared" si="26"/>
        <v>2523.62</v>
      </c>
      <c r="O370" s="112">
        <f t="shared" ref="O370:O375" si="27">K370</f>
        <v>4.8499999999999996</v>
      </c>
      <c r="AE370" s="75"/>
      <c r="AF370" s="75"/>
    </row>
    <row r="371" spans="2:32" s="104" customFormat="1" x14ac:dyDescent="0.15">
      <c r="B371" s="40" t="s">
        <v>6771</v>
      </c>
      <c r="C371" s="40" t="s">
        <v>6700</v>
      </c>
      <c r="D371" s="44">
        <v>139</v>
      </c>
      <c r="E371" s="44" t="s">
        <v>6585</v>
      </c>
      <c r="F371" s="44">
        <v>928</v>
      </c>
      <c r="G371" s="44">
        <v>6129.71</v>
      </c>
      <c r="H371" s="44">
        <v>80.22</v>
      </c>
      <c r="I371" s="44">
        <v>0</v>
      </c>
      <c r="J371" s="44">
        <v>2082.3000000000002</v>
      </c>
      <c r="K371" s="112">
        <v>20.5</v>
      </c>
      <c r="L371" s="112" t="s">
        <v>5489</v>
      </c>
      <c r="M371" s="112"/>
      <c r="N371" s="44">
        <f>G371</f>
        <v>6129.71</v>
      </c>
      <c r="O371" s="112">
        <f t="shared" si="27"/>
        <v>20.5</v>
      </c>
      <c r="AE371" s="118"/>
      <c r="AF371" s="118"/>
    </row>
    <row r="372" spans="2:32" s="104" customFormat="1" x14ac:dyDescent="0.15">
      <c r="B372" s="40" t="s">
        <v>6539</v>
      </c>
      <c r="C372" s="40" t="s">
        <v>6776</v>
      </c>
      <c r="D372" s="44">
        <v>20000</v>
      </c>
      <c r="E372" s="44" t="s">
        <v>6797</v>
      </c>
      <c r="F372" s="44">
        <v>329</v>
      </c>
      <c r="G372" s="44">
        <v>411.32</v>
      </c>
      <c r="H372" s="44">
        <v>326.42</v>
      </c>
      <c r="I372" s="44">
        <v>52.35</v>
      </c>
      <c r="J372" s="44">
        <v>0</v>
      </c>
      <c r="K372" s="112">
        <v>0.3</v>
      </c>
      <c r="L372" s="112" t="s">
        <v>5756</v>
      </c>
      <c r="M372" s="112"/>
      <c r="N372" s="44">
        <f t="shared" si="26"/>
        <v>411.32</v>
      </c>
      <c r="O372" s="112">
        <f>K372</f>
        <v>0.3</v>
      </c>
      <c r="AE372" s="74"/>
      <c r="AF372" s="74"/>
    </row>
    <row r="373" spans="2:32" s="104" customFormat="1" x14ac:dyDescent="0.15">
      <c r="B373" s="40" t="s">
        <v>5578</v>
      </c>
      <c r="C373" s="40" t="s">
        <v>6315</v>
      </c>
      <c r="D373" s="44">
        <v>2162</v>
      </c>
      <c r="E373" s="44" t="s">
        <v>6428</v>
      </c>
      <c r="F373" s="44">
        <v>706</v>
      </c>
      <c r="G373" s="44">
        <v>562.04999999999995</v>
      </c>
      <c r="H373" s="44">
        <v>36.08</v>
      </c>
      <c r="I373" s="44">
        <v>0</v>
      </c>
      <c r="J373" s="44">
        <v>441.63</v>
      </c>
      <c r="K373" s="112">
        <v>2.08</v>
      </c>
      <c r="L373" s="112" t="s">
        <v>5577</v>
      </c>
      <c r="M373" s="112"/>
      <c r="N373" s="44">
        <f t="shared" si="26"/>
        <v>562.04999999999995</v>
      </c>
      <c r="O373" s="112">
        <f t="shared" si="27"/>
        <v>2.08</v>
      </c>
      <c r="AE373" s="74"/>
      <c r="AF373" s="74"/>
    </row>
    <row r="374" spans="2:32" s="104" customFormat="1" x14ac:dyDescent="0.15">
      <c r="B374" s="40" t="s">
        <v>6013</v>
      </c>
      <c r="C374" s="40" t="s">
        <v>6775</v>
      </c>
      <c r="D374" s="44">
        <v>4636</v>
      </c>
      <c r="E374" s="44" t="s">
        <v>6428</v>
      </c>
      <c r="F374" s="44">
        <v>1028</v>
      </c>
      <c r="G374" s="44">
        <v>1973.22</v>
      </c>
      <c r="H374" s="44">
        <v>470.46</v>
      </c>
      <c r="I374" s="44">
        <v>174.72</v>
      </c>
      <c r="J374" s="44">
        <v>830.46</v>
      </c>
      <c r="K374" s="112">
        <v>3.8</v>
      </c>
      <c r="L374" s="112" t="s">
        <v>5577</v>
      </c>
      <c r="M374" s="112"/>
      <c r="N374" s="44">
        <f t="shared" si="26"/>
        <v>1973.22</v>
      </c>
      <c r="O374" s="112">
        <f t="shared" si="27"/>
        <v>3.8</v>
      </c>
      <c r="X374" s="75"/>
      <c r="Y374" s="75"/>
      <c r="Z374" s="75"/>
      <c r="AA374" s="75"/>
      <c r="AB374" s="75"/>
      <c r="AC374" s="75"/>
      <c r="AD374" s="75"/>
      <c r="AE374" s="75"/>
      <c r="AF374" s="75"/>
    </row>
    <row r="375" spans="2:32" s="104" customFormat="1" x14ac:dyDescent="0.15">
      <c r="B375" s="40" t="s">
        <v>6664</v>
      </c>
      <c r="C375" s="40" t="s">
        <v>6316</v>
      </c>
      <c r="D375" s="44">
        <v>42344</v>
      </c>
      <c r="E375" s="44" t="s">
        <v>6797</v>
      </c>
      <c r="F375" s="44">
        <v>663</v>
      </c>
      <c r="G375" s="44">
        <v>456.1</v>
      </c>
      <c r="H375" s="44">
        <v>109.21</v>
      </c>
      <c r="I375" s="44">
        <v>0</v>
      </c>
      <c r="J375" s="44">
        <v>293.41000000000003</v>
      </c>
      <c r="K375" s="112">
        <v>7.6</v>
      </c>
      <c r="L375" s="112" t="s">
        <v>5756</v>
      </c>
      <c r="M375" s="112"/>
      <c r="N375" s="44">
        <f t="shared" si="26"/>
        <v>456.1</v>
      </c>
      <c r="O375" s="112">
        <f t="shared" si="27"/>
        <v>7.6</v>
      </c>
      <c r="X375" s="75"/>
      <c r="Y375" s="75"/>
      <c r="Z375" s="75"/>
      <c r="AA375" s="75"/>
      <c r="AB375" s="75"/>
      <c r="AC375" s="75"/>
      <c r="AD375" s="75"/>
      <c r="AE375" s="75"/>
      <c r="AF375" s="75"/>
    </row>
    <row r="376" spans="2:32" s="104" customFormat="1" x14ac:dyDescent="0.15">
      <c r="B376" s="40" t="s">
        <v>6772</v>
      </c>
      <c r="C376" s="40" t="s">
        <v>6775</v>
      </c>
      <c r="D376" s="44">
        <v>320</v>
      </c>
      <c r="E376" s="44" t="s">
        <v>6428</v>
      </c>
      <c r="F376" s="44">
        <v>900</v>
      </c>
      <c r="G376" s="44">
        <v>8652.7199999999993</v>
      </c>
      <c r="H376" s="44">
        <v>241</v>
      </c>
      <c r="I376" s="44">
        <v>16.88</v>
      </c>
      <c r="J376" s="44">
        <v>8301.56</v>
      </c>
      <c r="K376" s="112" t="s">
        <v>5577</v>
      </c>
      <c r="L376" s="112" t="s">
        <v>5577</v>
      </c>
      <c r="M376" s="112"/>
      <c r="N376" s="44">
        <f t="shared" si="26"/>
        <v>8652.7199999999993</v>
      </c>
      <c r="O376" s="112"/>
      <c r="AE376" s="75"/>
      <c r="AF376" s="75"/>
    </row>
    <row r="377" spans="2:32" s="104" customFormat="1" x14ac:dyDescent="0.15">
      <c r="B377" s="40" t="s">
        <v>6391</v>
      </c>
      <c r="C377" s="40" t="s">
        <v>6316</v>
      </c>
      <c r="D377" s="44">
        <v>110</v>
      </c>
      <c r="E377" s="44" t="s">
        <v>6585</v>
      </c>
      <c r="F377" s="44">
        <v>895</v>
      </c>
      <c r="G377" s="44">
        <v>7497.98</v>
      </c>
      <c r="H377" s="44">
        <v>217.84</v>
      </c>
      <c r="I377" s="44">
        <v>204.41</v>
      </c>
      <c r="J377" s="44">
        <v>6799.68</v>
      </c>
      <c r="K377" s="112" t="s">
        <v>5489</v>
      </c>
      <c r="L377" s="112" t="s">
        <v>5489</v>
      </c>
      <c r="M377" s="112"/>
      <c r="N377" s="44">
        <f t="shared" si="26"/>
        <v>7497.98</v>
      </c>
      <c r="O377" s="112"/>
      <c r="AE377" s="75"/>
      <c r="AF377" s="75"/>
    </row>
    <row r="378" spans="2:32" s="104" customFormat="1" x14ac:dyDescent="0.15">
      <c r="B378" s="40" t="s">
        <v>6104</v>
      </c>
      <c r="C378" s="40" t="s">
        <v>6521</v>
      </c>
      <c r="D378" s="44">
        <v>1563</v>
      </c>
      <c r="E378" s="44" t="s">
        <v>6797</v>
      </c>
      <c r="F378" s="44">
        <v>1021</v>
      </c>
      <c r="G378" s="44">
        <v>667.27</v>
      </c>
      <c r="H378" s="44">
        <v>254.97</v>
      </c>
      <c r="I378" s="44">
        <v>0</v>
      </c>
      <c r="J378" s="44">
        <v>207.29</v>
      </c>
      <c r="K378" s="112" t="s">
        <v>5756</v>
      </c>
      <c r="L378" s="112" t="s">
        <v>5756</v>
      </c>
      <c r="M378" s="112"/>
      <c r="N378" s="44">
        <f t="shared" si="26"/>
        <v>667.27</v>
      </c>
      <c r="O378" s="112"/>
      <c r="AE378" s="75"/>
      <c r="AF378" s="75"/>
    </row>
    <row r="379" spans="2:32" s="104" customFormat="1" x14ac:dyDescent="0.15">
      <c r="B379" s="40" t="s">
        <v>6777</v>
      </c>
      <c r="C379" s="40" t="s">
        <v>6316</v>
      </c>
      <c r="D379" s="44">
        <v>3215</v>
      </c>
      <c r="E379" s="44" t="s">
        <v>6428</v>
      </c>
      <c r="F379" s="44">
        <v>750</v>
      </c>
      <c r="G379" s="44">
        <v>613.94000000000005</v>
      </c>
      <c r="H379" s="44">
        <v>51.01</v>
      </c>
      <c r="I379" s="44">
        <v>44.78</v>
      </c>
      <c r="J379" s="44">
        <v>438.05</v>
      </c>
      <c r="K379" s="112" t="s">
        <v>5577</v>
      </c>
      <c r="L379" s="112" t="s">
        <v>5577</v>
      </c>
      <c r="M379" s="112"/>
      <c r="N379" s="44">
        <f t="shared" si="26"/>
        <v>613.94000000000005</v>
      </c>
      <c r="O379" s="112"/>
      <c r="AE379" s="75"/>
      <c r="AF379" s="75"/>
    </row>
    <row r="380" spans="2:32" s="104" customFormat="1" x14ac:dyDescent="0.15">
      <c r="B380" s="40" t="s">
        <v>6678</v>
      </c>
      <c r="C380" s="40" t="s">
        <v>6316</v>
      </c>
      <c r="D380" s="44">
        <v>2600</v>
      </c>
      <c r="E380" s="44" t="s">
        <v>6585</v>
      </c>
      <c r="F380" s="44">
        <v>721</v>
      </c>
      <c r="G380" s="44">
        <v>3972.31</v>
      </c>
      <c r="H380" s="44">
        <v>547.61</v>
      </c>
      <c r="I380" s="44">
        <v>1092.8399999999999</v>
      </c>
      <c r="J380" s="44">
        <v>2120.12</v>
      </c>
      <c r="K380" s="112" t="s">
        <v>5489</v>
      </c>
      <c r="L380" s="112" t="s">
        <v>5489</v>
      </c>
      <c r="M380" s="112"/>
      <c r="N380" s="44">
        <f t="shared" si="26"/>
        <v>3972.31</v>
      </c>
      <c r="O380" s="112"/>
      <c r="AE380" s="75"/>
      <c r="AF380" s="75"/>
    </row>
    <row r="381" spans="2:32" s="104" customFormat="1" x14ac:dyDescent="0.15">
      <c r="B381" s="40"/>
      <c r="C381" s="40"/>
      <c r="D381" s="40"/>
      <c r="E381" s="44"/>
      <c r="F381" s="44"/>
      <c r="G381" s="44"/>
      <c r="H381" s="44"/>
      <c r="I381" s="44"/>
      <c r="J381" s="44"/>
      <c r="K381" s="40"/>
      <c r="L381" s="40"/>
      <c r="M381" s="40"/>
      <c r="N381" s="40"/>
      <c r="O381" s="40"/>
      <c r="P381" s="40"/>
      <c r="AE381" s="75"/>
      <c r="AF381" s="75"/>
    </row>
    <row r="382" spans="2:32" s="239" customFormat="1" x14ac:dyDescent="0.15"/>
    <row r="383" spans="2:32" ht="11" customHeight="1" x14ac:dyDescent="0.15">
      <c r="C383" s="34"/>
    </row>
    <row r="384" spans="2:32" x14ac:dyDescent="0.15">
      <c r="C384" s="1"/>
    </row>
    <row r="385" spans="1:43" s="71" customFormat="1" ht="20" x14ac:dyDescent="0.2">
      <c r="A385" s="79" t="s">
        <v>3004</v>
      </c>
    </row>
    <row r="386" spans="1:43" s="74" customFormat="1" ht="13" customHeight="1" x14ac:dyDescent="0.15">
      <c r="A386" s="60"/>
      <c r="B386" s="220"/>
      <c r="C386" s="220"/>
      <c r="D386" s="73"/>
      <c r="E386" s="75"/>
      <c r="F386" s="75"/>
      <c r="G386" s="73"/>
      <c r="H386" s="221"/>
      <c r="I386" s="143"/>
      <c r="J386" s="57"/>
      <c r="K386" s="144"/>
      <c r="L386" s="7"/>
      <c r="M386" s="144"/>
      <c r="N386" s="7"/>
      <c r="O386" s="144"/>
      <c r="P386" s="60"/>
      <c r="Q386" s="73"/>
      <c r="R386" s="221"/>
      <c r="S386" s="73"/>
      <c r="T386" s="221"/>
    </row>
    <row r="387" spans="1:43" s="74" customFormat="1" ht="13" customHeight="1" x14ac:dyDescent="0.15">
      <c r="A387" s="157" t="s">
        <v>3072</v>
      </c>
    </row>
    <row r="388" spans="1:43" s="74" customFormat="1" ht="13" customHeight="1" x14ac:dyDescent="0.15">
      <c r="A388" s="74" t="s">
        <v>3003</v>
      </c>
    </row>
    <row r="389" spans="1:43" s="74" customFormat="1" ht="13" customHeight="1" x14ac:dyDescent="0.15">
      <c r="A389" s="73" t="s">
        <v>3006</v>
      </c>
    </row>
    <row r="390" spans="1:43" s="74" customFormat="1" ht="13" customHeight="1" x14ac:dyDescent="0.15">
      <c r="A390" s="73" t="s">
        <v>3007</v>
      </c>
    </row>
    <row r="391" spans="1:43" s="74" customFormat="1" ht="13" customHeight="1" x14ac:dyDescent="0.15">
      <c r="A391" s="73" t="s">
        <v>11202</v>
      </c>
    </row>
    <row r="392" spans="1:43" s="73" customFormat="1" x14ac:dyDescent="0.15"/>
    <row r="393" spans="1:43" s="73" customFormat="1" ht="14" x14ac:dyDescent="0.15">
      <c r="A393" s="158" t="s">
        <v>4961</v>
      </c>
    </row>
    <row r="394" spans="1:43" s="77" customFormat="1" x14ac:dyDescent="0.15">
      <c r="A394" s="60" t="s">
        <v>6323</v>
      </c>
      <c r="B394" s="59" t="s">
        <v>6271</v>
      </c>
      <c r="C394" s="11" t="s">
        <v>10478</v>
      </c>
      <c r="D394" s="11" t="s">
        <v>10491</v>
      </c>
      <c r="E394" s="11" t="s">
        <v>7467</v>
      </c>
      <c r="F394" s="11" t="s">
        <v>7067</v>
      </c>
      <c r="G394" s="11" t="s">
        <v>6243</v>
      </c>
      <c r="H394" s="59" t="s">
        <v>5334</v>
      </c>
      <c r="I394" s="58" t="s">
        <v>8187</v>
      </c>
      <c r="J394" s="219" t="s">
        <v>4960</v>
      </c>
      <c r="K394" s="216"/>
      <c r="L394" s="77" t="s">
        <v>10674</v>
      </c>
      <c r="M394" s="77" t="s">
        <v>10579</v>
      </c>
      <c r="N394" s="77" t="s">
        <v>10436</v>
      </c>
      <c r="O394" s="77" t="s">
        <v>10477</v>
      </c>
      <c r="P394" s="77" t="s">
        <v>10472</v>
      </c>
      <c r="Q394" s="77" t="s">
        <v>10473</v>
      </c>
      <c r="R394" s="77" t="s">
        <v>10474</v>
      </c>
      <c r="S394" s="77" t="s">
        <v>10749</v>
      </c>
      <c r="T394" s="77" t="s">
        <v>10574</v>
      </c>
      <c r="U394" s="77" t="s">
        <v>10642</v>
      </c>
      <c r="V394" s="77" t="s">
        <v>10410</v>
      </c>
      <c r="W394" s="77" t="s">
        <v>10527</v>
      </c>
      <c r="X394" s="77" t="s">
        <v>10604</v>
      </c>
      <c r="Y394" s="77" t="s">
        <v>10605</v>
      </c>
      <c r="Z394" s="77" t="s">
        <v>11005</v>
      </c>
      <c r="AA394" s="77" t="s">
        <v>10431</v>
      </c>
      <c r="AB394" s="77" t="s">
        <v>10240</v>
      </c>
      <c r="AC394" s="77" t="s">
        <v>10343</v>
      </c>
      <c r="AD394" s="77" t="s">
        <v>10344</v>
      </c>
      <c r="AE394" s="77" t="s">
        <v>10513</v>
      </c>
      <c r="AF394" s="77" t="s">
        <v>10514</v>
      </c>
      <c r="AG394" s="77" t="s">
        <v>10127</v>
      </c>
      <c r="AH394" s="77" t="s">
        <v>10128</v>
      </c>
      <c r="AI394" s="77" t="s">
        <v>10576</v>
      </c>
      <c r="AJ394" s="77" t="s">
        <v>10471</v>
      </c>
      <c r="AK394" s="77" t="s">
        <v>10573</v>
      </c>
      <c r="AL394" s="77" t="s">
        <v>10591</v>
      </c>
      <c r="AM394" s="77" t="s">
        <v>10592</v>
      </c>
      <c r="AN394" s="77" t="s">
        <v>10593</v>
      </c>
      <c r="AQ394" s="77" t="s">
        <v>10763</v>
      </c>
    </row>
    <row r="395" spans="1:43" s="73" customFormat="1" x14ac:dyDescent="0.15">
      <c r="B395" s="59"/>
      <c r="C395" s="59"/>
      <c r="D395" s="69" t="s">
        <v>10871</v>
      </c>
      <c r="E395" s="72"/>
      <c r="F395" s="72"/>
      <c r="G395" s="72"/>
      <c r="H395" s="74"/>
      <c r="I395" s="60"/>
      <c r="J395" s="60"/>
      <c r="K395" s="60"/>
      <c r="L395" s="73">
        <v>150</v>
      </c>
      <c r="M395" s="73">
        <v>40</v>
      </c>
      <c r="N395" s="73">
        <v>25</v>
      </c>
      <c r="O395" s="73">
        <v>0</v>
      </c>
      <c r="P395" s="73">
        <v>30</v>
      </c>
      <c r="Q395" s="73">
        <v>0</v>
      </c>
      <c r="R395" s="73">
        <v>0</v>
      </c>
      <c r="S395" s="73">
        <v>3000</v>
      </c>
      <c r="T395" s="73">
        <v>850</v>
      </c>
      <c r="U395" s="73">
        <v>800</v>
      </c>
      <c r="V395" s="73">
        <v>212</v>
      </c>
      <c r="W395" s="73">
        <v>200</v>
      </c>
      <c r="X395" s="73">
        <v>169</v>
      </c>
      <c r="Y395" s="73">
        <v>160</v>
      </c>
      <c r="Z395" s="73">
        <v>159</v>
      </c>
      <c r="AA395" s="73">
        <v>90</v>
      </c>
      <c r="AB395" s="73">
        <v>53</v>
      </c>
      <c r="AC395" s="73">
        <v>38</v>
      </c>
      <c r="AD395" s="73">
        <v>32</v>
      </c>
      <c r="AE395" s="73">
        <v>27</v>
      </c>
      <c r="AF395" s="73">
        <v>27</v>
      </c>
      <c r="AG395" s="73">
        <v>26</v>
      </c>
      <c r="AH395" s="73">
        <v>23</v>
      </c>
      <c r="AI395" s="73">
        <v>16.600000000000001</v>
      </c>
      <c r="AJ395" s="73">
        <v>10</v>
      </c>
      <c r="AK395" s="73">
        <v>6.5</v>
      </c>
      <c r="AL395" s="73">
        <v>5</v>
      </c>
      <c r="AM395" s="73">
        <v>5.5</v>
      </c>
      <c r="AN395" s="73">
        <v>4</v>
      </c>
    </row>
    <row r="396" spans="1:43" s="73" customFormat="1" x14ac:dyDescent="0.15">
      <c r="B396" s="59"/>
      <c r="C396" s="59"/>
      <c r="D396" s="47"/>
      <c r="G396" s="72"/>
      <c r="I396" s="195"/>
      <c r="J396" s="195"/>
      <c r="K396" s="195"/>
    </row>
    <row r="397" spans="1:43" s="73" customFormat="1" x14ac:dyDescent="0.15">
      <c r="A397" s="70" t="s">
        <v>10767</v>
      </c>
      <c r="B397" s="73" t="s">
        <v>10610</v>
      </c>
      <c r="C397" s="195" t="s">
        <v>8754</v>
      </c>
      <c r="D397" s="73">
        <v>449</v>
      </c>
      <c r="E397" s="75">
        <v>23.618950000000002</v>
      </c>
      <c r="F397" s="75">
        <v>80.411370000000005</v>
      </c>
      <c r="G397" s="73">
        <v>1989</v>
      </c>
      <c r="H397" s="76">
        <v>1133</v>
      </c>
      <c r="I397" s="223" t="s">
        <v>8357</v>
      </c>
      <c r="J397" s="142">
        <v>1401</v>
      </c>
      <c r="K397" s="7" t="s">
        <v>7556</v>
      </c>
      <c r="L397" s="73">
        <v>59</v>
      </c>
      <c r="M397" s="73">
        <v>20</v>
      </c>
      <c r="T397" s="73">
        <v>36</v>
      </c>
      <c r="V397" s="73">
        <v>4518</v>
      </c>
      <c r="X397" s="73">
        <v>4377</v>
      </c>
      <c r="AB397" s="73">
        <v>7169</v>
      </c>
      <c r="AD397" s="73">
        <v>15</v>
      </c>
      <c r="AF397" s="73">
        <v>61</v>
      </c>
      <c r="AH397" s="73">
        <v>215</v>
      </c>
      <c r="AI397" s="73">
        <v>162</v>
      </c>
      <c r="AQ397" s="73">
        <f>COUNT(L397:AO397)</f>
        <v>10</v>
      </c>
    </row>
    <row r="398" spans="1:43" s="73" customFormat="1" x14ac:dyDescent="0.15">
      <c r="A398" s="70" t="s">
        <v>8387</v>
      </c>
      <c r="B398" s="73" t="s">
        <v>8342</v>
      </c>
      <c r="C398" s="195" t="s">
        <v>8755</v>
      </c>
      <c r="D398" s="73">
        <v>449</v>
      </c>
      <c r="E398" s="75">
        <v>23.618950000000002</v>
      </c>
      <c r="F398" s="75">
        <v>80.411370000000005</v>
      </c>
      <c r="G398" s="73">
        <v>1990</v>
      </c>
      <c r="H398" s="76">
        <v>1133</v>
      </c>
      <c r="I398" s="223" t="s">
        <v>8357</v>
      </c>
      <c r="J398" s="142">
        <v>1401</v>
      </c>
      <c r="K398" s="7" t="s">
        <v>7556</v>
      </c>
      <c r="L398" s="73">
        <v>60</v>
      </c>
      <c r="M398" s="73">
        <v>22</v>
      </c>
      <c r="T398" s="73">
        <v>38</v>
      </c>
      <c r="V398" s="73">
        <v>4628</v>
      </c>
      <c r="X398" s="73">
        <v>4403</v>
      </c>
      <c r="AB398" s="73">
        <v>8659</v>
      </c>
      <c r="AD398" s="73">
        <v>17</v>
      </c>
      <c r="AF398" s="73">
        <v>61</v>
      </c>
      <c r="AH398" s="73">
        <v>430</v>
      </c>
      <c r="AI398" s="73">
        <v>849</v>
      </c>
      <c r="AQ398" s="73">
        <f t="shared" ref="AQ398:AQ461" si="28">COUNT(L398:AO398)</f>
        <v>10</v>
      </c>
    </row>
    <row r="399" spans="1:43" s="73" customFormat="1" x14ac:dyDescent="0.15">
      <c r="A399" s="70"/>
      <c r="B399" s="73" t="s">
        <v>10611</v>
      </c>
      <c r="C399" s="195" t="s">
        <v>8756</v>
      </c>
      <c r="D399" s="73">
        <v>449</v>
      </c>
      <c r="E399" s="75">
        <v>23.618950000000002</v>
      </c>
      <c r="F399" s="75">
        <v>80.411370000000005</v>
      </c>
      <c r="G399" s="73">
        <v>1991</v>
      </c>
      <c r="H399" s="76">
        <v>1133</v>
      </c>
      <c r="I399" s="223" t="s">
        <v>6951</v>
      </c>
      <c r="J399" s="142">
        <v>1401</v>
      </c>
      <c r="K399" s="7" t="s">
        <v>7556</v>
      </c>
      <c r="L399" s="73">
        <v>45</v>
      </c>
      <c r="M399" s="73">
        <v>22</v>
      </c>
      <c r="T399" s="73">
        <v>35</v>
      </c>
      <c r="V399" s="73">
        <v>650</v>
      </c>
      <c r="X399" s="73">
        <v>460</v>
      </c>
      <c r="AB399" s="73">
        <v>6700</v>
      </c>
      <c r="AD399" s="73">
        <v>17</v>
      </c>
      <c r="AF399" s="73">
        <v>9</v>
      </c>
      <c r="AH399" s="73">
        <v>150</v>
      </c>
      <c r="AI399" s="73">
        <v>180</v>
      </c>
      <c r="AQ399" s="73">
        <f t="shared" si="28"/>
        <v>10</v>
      </c>
    </row>
    <row r="400" spans="1:43" s="73" customFormat="1" x14ac:dyDescent="0.15">
      <c r="A400" s="70"/>
      <c r="B400" s="73" t="s">
        <v>10611</v>
      </c>
      <c r="C400" s="195" t="s">
        <v>8757</v>
      </c>
      <c r="D400" s="73">
        <v>449</v>
      </c>
      <c r="E400" s="75">
        <v>23.618950000000002</v>
      </c>
      <c r="F400" s="75">
        <v>80.411370000000005</v>
      </c>
      <c r="G400" s="73">
        <v>1992</v>
      </c>
      <c r="H400" s="76">
        <v>1133</v>
      </c>
      <c r="I400" s="223" t="s">
        <v>6951</v>
      </c>
      <c r="J400" s="142">
        <v>1401</v>
      </c>
      <c r="K400" s="7" t="s">
        <v>7556</v>
      </c>
      <c r="L400" s="73">
        <v>40</v>
      </c>
      <c r="M400" s="73">
        <v>22</v>
      </c>
      <c r="T400" s="73">
        <v>35</v>
      </c>
      <c r="V400" s="73">
        <v>570</v>
      </c>
      <c r="X400" s="73">
        <v>490</v>
      </c>
      <c r="AB400" s="73">
        <v>5900</v>
      </c>
      <c r="AD400" s="73">
        <v>17</v>
      </c>
      <c r="AF400" s="73">
        <v>10</v>
      </c>
      <c r="AH400" s="73">
        <v>160</v>
      </c>
      <c r="AI400" s="73">
        <v>180</v>
      </c>
      <c r="AQ400" s="73">
        <f t="shared" si="28"/>
        <v>10</v>
      </c>
    </row>
    <row r="401" spans="1:43" s="73" customFormat="1" x14ac:dyDescent="0.15">
      <c r="A401" s="70"/>
      <c r="B401" s="73" t="s">
        <v>10611</v>
      </c>
      <c r="C401" s="195" t="s">
        <v>8363</v>
      </c>
      <c r="D401" s="73">
        <v>449</v>
      </c>
      <c r="E401" s="75">
        <v>23.618950000000002</v>
      </c>
      <c r="F401" s="75">
        <v>80.411370000000005</v>
      </c>
      <c r="G401" s="73">
        <v>1993</v>
      </c>
      <c r="H401" s="76">
        <v>1133</v>
      </c>
      <c r="I401" s="223" t="s">
        <v>6951</v>
      </c>
      <c r="J401" s="142">
        <v>1401</v>
      </c>
      <c r="K401" s="7" t="s">
        <v>7556</v>
      </c>
      <c r="L401" s="73">
        <v>41</v>
      </c>
      <c r="M401" s="73">
        <v>24</v>
      </c>
      <c r="T401" s="73">
        <v>32</v>
      </c>
      <c r="V401" s="73">
        <v>600</v>
      </c>
      <c r="X401" s="73">
        <v>500</v>
      </c>
      <c r="AB401" s="73">
        <v>6000</v>
      </c>
      <c r="AD401" s="73">
        <v>17</v>
      </c>
      <c r="AF401" s="73">
        <v>8</v>
      </c>
      <c r="AH401" s="73">
        <v>150</v>
      </c>
      <c r="AI401" s="73">
        <v>175</v>
      </c>
      <c r="AQ401" s="73">
        <f t="shared" si="28"/>
        <v>10</v>
      </c>
    </row>
    <row r="402" spans="1:43" s="73" customFormat="1" x14ac:dyDescent="0.15">
      <c r="A402" s="70"/>
      <c r="B402" s="73" t="s">
        <v>10611</v>
      </c>
      <c r="C402" s="195" t="s">
        <v>8364</v>
      </c>
      <c r="D402" s="73">
        <v>449</v>
      </c>
      <c r="E402" s="75">
        <v>23.618950000000002</v>
      </c>
      <c r="F402" s="75">
        <v>80.411370000000005</v>
      </c>
      <c r="G402" s="73">
        <v>1994</v>
      </c>
      <c r="H402" s="76">
        <v>1133</v>
      </c>
      <c r="I402" s="223" t="s">
        <v>6951</v>
      </c>
      <c r="J402" s="142">
        <v>1401</v>
      </c>
      <c r="K402" s="7" t="s">
        <v>7556</v>
      </c>
      <c r="L402" s="73">
        <v>44</v>
      </c>
      <c r="M402" s="73">
        <v>24</v>
      </c>
      <c r="T402" s="73">
        <v>32</v>
      </c>
      <c r="V402" s="73">
        <v>700</v>
      </c>
      <c r="X402" s="73">
        <v>350</v>
      </c>
      <c r="AB402" s="73">
        <v>6500</v>
      </c>
      <c r="AD402" s="73">
        <v>17</v>
      </c>
      <c r="AF402" s="73">
        <v>10</v>
      </c>
      <c r="AH402" s="73">
        <v>150</v>
      </c>
      <c r="AI402" s="73">
        <v>180</v>
      </c>
      <c r="AQ402" s="73">
        <f t="shared" si="28"/>
        <v>10</v>
      </c>
    </row>
    <row r="403" spans="1:43" s="73" customFormat="1" x14ac:dyDescent="0.15">
      <c r="A403" s="70"/>
      <c r="B403" s="73" t="s">
        <v>10611</v>
      </c>
      <c r="C403" s="195" t="s">
        <v>8467</v>
      </c>
      <c r="D403" s="73">
        <v>449</v>
      </c>
      <c r="E403" s="75">
        <v>23.618950000000002</v>
      </c>
      <c r="F403" s="75">
        <v>80.411370000000005</v>
      </c>
      <c r="G403" s="73">
        <v>1995</v>
      </c>
      <c r="H403" s="76">
        <v>1133</v>
      </c>
      <c r="I403" s="223" t="s">
        <v>8357</v>
      </c>
      <c r="J403" s="142">
        <v>1401</v>
      </c>
      <c r="K403" s="7" t="s">
        <v>7556</v>
      </c>
      <c r="L403" s="73">
        <v>46</v>
      </c>
      <c r="M403" s="73">
        <v>26</v>
      </c>
      <c r="T403" s="73">
        <v>30</v>
      </c>
      <c r="V403" s="73">
        <v>750</v>
      </c>
      <c r="X403" s="73">
        <v>550</v>
      </c>
      <c r="AB403" s="73">
        <v>7000</v>
      </c>
      <c r="AD403" s="73">
        <v>17</v>
      </c>
      <c r="AF403" s="73">
        <v>15</v>
      </c>
      <c r="AH403" s="73">
        <v>160</v>
      </c>
      <c r="AI403" s="73">
        <v>180</v>
      </c>
      <c r="AQ403" s="73">
        <f t="shared" si="28"/>
        <v>10</v>
      </c>
    </row>
    <row r="404" spans="1:43" s="73" customFormat="1" x14ac:dyDescent="0.15">
      <c r="A404" s="70" t="s">
        <v>10602</v>
      </c>
      <c r="B404" s="73" t="s">
        <v>10611</v>
      </c>
      <c r="C404" s="195" t="s">
        <v>8468</v>
      </c>
      <c r="D404" s="73">
        <v>449</v>
      </c>
      <c r="E404" s="75">
        <v>23.618950000000002</v>
      </c>
      <c r="F404" s="75">
        <v>80.411370000000005</v>
      </c>
      <c r="G404" s="73">
        <v>1996</v>
      </c>
      <c r="H404" s="76">
        <v>1133</v>
      </c>
      <c r="I404" s="223" t="s">
        <v>6951</v>
      </c>
      <c r="J404" s="142">
        <v>1401</v>
      </c>
      <c r="K404" s="7" t="s">
        <v>7556</v>
      </c>
      <c r="L404" s="73">
        <v>46</v>
      </c>
      <c r="M404" s="73">
        <v>25</v>
      </c>
      <c r="T404" s="73">
        <v>30</v>
      </c>
      <c r="V404" s="73">
        <v>821</v>
      </c>
      <c r="X404" s="73">
        <v>644</v>
      </c>
      <c r="AB404" s="73">
        <v>7400</v>
      </c>
      <c r="AF404" s="73">
        <v>13</v>
      </c>
      <c r="AH404" s="73">
        <v>224</v>
      </c>
      <c r="AI404" s="73">
        <v>254</v>
      </c>
      <c r="AQ404" s="73">
        <f t="shared" si="28"/>
        <v>9</v>
      </c>
    </row>
    <row r="405" spans="1:43" s="73" customFormat="1" x14ac:dyDescent="0.15">
      <c r="A405" s="70"/>
      <c r="B405" s="73" t="s">
        <v>10611</v>
      </c>
      <c r="C405" s="195" t="s">
        <v>8469</v>
      </c>
      <c r="D405" s="73">
        <v>449</v>
      </c>
      <c r="E405" s="75">
        <v>23.618950000000002</v>
      </c>
      <c r="F405" s="75">
        <v>80.411370000000005</v>
      </c>
      <c r="G405" s="73">
        <v>1997</v>
      </c>
      <c r="H405" s="76">
        <v>1133</v>
      </c>
      <c r="I405" s="223" t="s">
        <v>6951</v>
      </c>
      <c r="J405" s="142">
        <v>1401</v>
      </c>
      <c r="K405" s="7" t="s">
        <v>7556</v>
      </c>
      <c r="L405" s="73">
        <v>47</v>
      </c>
      <c r="M405" s="73">
        <v>27</v>
      </c>
      <c r="T405" s="73">
        <v>1</v>
      </c>
      <c r="V405" s="73">
        <v>753</v>
      </c>
      <c r="X405" s="73">
        <v>518</v>
      </c>
      <c r="AB405" s="73">
        <v>7137</v>
      </c>
      <c r="AF405" s="73">
        <v>19</v>
      </c>
      <c r="AH405" s="73">
        <v>110</v>
      </c>
      <c r="AI405" s="73">
        <v>151</v>
      </c>
      <c r="AQ405" s="73">
        <f t="shared" si="28"/>
        <v>9</v>
      </c>
    </row>
    <row r="406" spans="1:43" s="73" customFormat="1" x14ac:dyDescent="0.15">
      <c r="A406" s="70"/>
      <c r="B406" s="73" t="s">
        <v>10611</v>
      </c>
      <c r="C406" s="195" t="s">
        <v>8470</v>
      </c>
      <c r="D406" s="73">
        <v>449</v>
      </c>
      <c r="E406" s="75">
        <v>23.618950000000002</v>
      </c>
      <c r="F406" s="75">
        <v>80.411370000000005</v>
      </c>
      <c r="G406" s="73">
        <v>1998</v>
      </c>
      <c r="H406" s="76">
        <v>1133</v>
      </c>
      <c r="I406" s="223" t="s">
        <v>6951</v>
      </c>
      <c r="J406" s="142">
        <v>1401</v>
      </c>
      <c r="K406" s="7" t="s">
        <v>7556</v>
      </c>
      <c r="L406" s="73">
        <v>46</v>
      </c>
      <c r="M406" s="73">
        <v>27</v>
      </c>
      <c r="Q406" s="73">
        <v>3</v>
      </c>
      <c r="T406" s="73">
        <v>1</v>
      </c>
      <c r="V406" s="73">
        <v>753</v>
      </c>
      <c r="X406" s="73">
        <v>518</v>
      </c>
      <c r="AB406" s="73">
        <v>7137</v>
      </c>
      <c r="AC406" s="73">
        <v>1414</v>
      </c>
      <c r="AF406" s="73">
        <v>19</v>
      </c>
      <c r="AH406" s="73">
        <v>110</v>
      </c>
      <c r="AI406" s="73">
        <v>151</v>
      </c>
      <c r="AQ406" s="73">
        <f t="shared" si="28"/>
        <v>11</v>
      </c>
    </row>
    <row r="407" spans="1:43" s="73" customFormat="1" x14ac:dyDescent="0.15">
      <c r="A407" s="70" t="s">
        <v>10394</v>
      </c>
      <c r="B407" s="73" t="s">
        <v>10405</v>
      </c>
      <c r="C407" s="195" t="s">
        <v>8595</v>
      </c>
      <c r="D407" s="73">
        <v>890</v>
      </c>
      <c r="E407" s="75">
        <v>11.76371</v>
      </c>
      <c r="F407" s="75">
        <v>76.451700000000002</v>
      </c>
      <c r="G407" s="73">
        <v>1991</v>
      </c>
      <c r="H407" s="222">
        <v>1200</v>
      </c>
      <c r="I407" s="223" t="s">
        <v>8178</v>
      </c>
      <c r="J407" s="142">
        <v>2707</v>
      </c>
      <c r="K407" s="7" t="s">
        <v>7556</v>
      </c>
      <c r="L407" s="73">
        <v>58</v>
      </c>
      <c r="M407" s="73">
        <v>51</v>
      </c>
      <c r="O407" s="73">
        <v>51</v>
      </c>
      <c r="Q407" s="73">
        <v>148</v>
      </c>
      <c r="S407" s="73">
        <v>1107</v>
      </c>
      <c r="T407" s="73">
        <v>1097</v>
      </c>
      <c r="V407" s="73">
        <v>706</v>
      </c>
      <c r="AB407" s="73">
        <v>3333</v>
      </c>
      <c r="AC407" s="73">
        <v>148</v>
      </c>
      <c r="AF407" s="73">
        <v>14</v>
      </c>
      <c r="AI407" s="73">
        <v>72</v>
      </c>
      <c r="AK407" s="73">
        <v>1468</v>
      </c>
      <c r="AQ407" s="73">
        <f t="shared" si="28"/>
        <v>12</v>
      </c>
    </row>
    <row r="408" spans="1:43" s="73" customFormat="1" x14ac:dyDescent="0.15">
      <c r="A408" s="70"/>
      <c r="B408" s="73" t="s">
        <v>10405</v>
      </c>
      <c r="C408" s="195" t="s">
        <v>8766</v>
      </c>
      <c r="D408" s="73">
        <v>890</v>
      </c>
      <c r="E408" s="75">
        <v>11.76371</v>
      </c>
      <c r="F408" s="75">
        <v>76.451700000000002</v>
      </c>
      <c r="G408" s="73">
        <v>1993</v>
      </c>
      <c r="H408" s="222">
        <v>1200</v>
      </c>
      <c r="I408" s="223" t="s">
        <v>8178</v>
      </c>
      <c r="J408" s="142">
        <v>2707</v>
      </c>
      <c r="K408" s="7" t="s">
        <v>7556</v>
      </c>
      <c r="L408" s="73">
        <v>66</v>
      </c>
      <c r="M408" s="73">
        <v>81</v>
      </c>
      <c r="O408" s="73">
        <v>66</v>
      </c>
      <c r="Q408" s="73">
        <v>181</v>
      </c>
      <c r="S408" s="73">
        <v>2214</v>
      </c>
      <c r="T408" s="73">
        <v>1373</v>
      </c>
      <c r="V408" s="73">
        <v>1196</v>
      </c>
      <c r="AB408" s="73">
        <v>5858</v>
      </c>
      <c r="AC408" s="73">
        <v>181</v>
      </c>
      <c r="AI408" s="73">
        <v>131</v>
      </c>
      <c r="AK408" s="73">
        <v>1751</v>
      </c>
      <c r="AQ408" s="73">
        <f t="shared" si="28"/>
        <v>11</v>
      </c>
    </row>
    <row r="409" spans="1:43" s="73" customFormat="1" x14ac:dyDescent="0.15">
      <c r="A409" s="70"/>
      <c r="B409" s="73" t="s">
        <v>10405</v>
      </c>
      <c r="C409" s="195" t="s">
        <v>8767</v>
      </c>
      <c r="D409" s="73">
        <v>890</v>
      </c>
      <c r="E409" s="75">
        <v>11.76371</v>
      </c>
      <c r="F409" s="75">
        <v>76.451700000000002</v>
      </c>
      <c r="G409" s="73">
        <v>1995</v>
      </c>
      <c r="H409" s="222">
        <v>1200</v>
      </c>
      <c r="I409" s="223" t="s">
        <v>8178</v>
      </c>
      <c r="J409" s="142">
        <v>2707</v>
      </c>
      <c r="K409" s="7" t="s">
        <v>7556</v>
      </c>
      <c r="L409" s="73">
        <v>74</v>
      </c>
      <c r="M409" s="73">
        <v>86</v>
      </c>
      <c r="O409" s="73">
        <v>66</v>
      </c>
      <c r="Q409" s="73">
        <v>181</v>
      </c>
      <c r="S409" s="73">
        <v>2214</v>
      </c>
      <c r="T409" s="73">
        <v>1373</v>
      </c>
      <c r="V409" s="73">
        <v>1196</v>
      </c>
      <c r="AB409" s="73">
        <v>5858</v>
      </c>
      <c r="AC409" s="73">
        <v>181</v>
      </c>
      <c r="AI409" s="73">
        <v>131</v>
      </c>
      <c r="AK409" s="73">
        <v>1751</v>
      </c>
      <c r="AQ409" s="73">
        <f t="shared" si="28"/>
        <v>11</v>
      </c>
    </row>
    <row r="410" spans="1:43" s="73" customFormat="1" x14ac:dyDescent="0.15">
      <c r="A410" s="70" t="s">
        <v>10480</v>
      </c>
      <c r="B410" s="73" t="s">
        <v>10405</v>
      </c>
      <c r="C410" s="195" t="s">
        <v>8768</v>
      </c>
      <c r="D410" s="73">
        <v>890</v>
      </c>
      <c r="E410" s="75">
        <v>11.76371</v>
      </c>
      <c r="F410" s="75">
        <v>76.451700000000002</v>
      </c>
      <c r="G410" s="73">
        <v>1997</v>
      </c>
      <c r="H410" s="222">
        <v>1200</v>
      </c>
      <c r="I410" s="223" t="s">
        <v>8178</v>
      </c>
      <c r="J410" s="142">
        <v>2707</v>
      </c>
      <c r="K410" s="7" t="s">
        <v>7556</v>
      </c>
      <c r="L410" s="73">
        <v>97</v>
      </c>
      <c r="M410" s="73">
        <v>88</v>
      </c>
      <c r="S410" s="73">
        <v>3471</v>
      </c>
      <c r="T410" s="73">
        <v>2427</v>
      </c>
      <c r="V410" s="73">
        <v>2386</v>
      </c>
      <c r="AB410" s="73">
        <v>8204</v>
      </c>
      <c r="AQ410" s="73">
        <f t="shared" si="28"/>
        <v>6</v>
      </c>
    </row>
    <row r="411" spans="1:43" s="73" customFormat="1" x14ac:dyDescent="0.15">
      <c r="A411" s="70" t="s">
        <v>10388</v>
      </c>
      <c r="B411" s="73" t="s">
        <v>10379</v>
      </c>
      <c r="C411" s="195" t="s">
        <v>8826</v>
      </c>
      <c r="D411" s="73">
        <v>492</v>
      </c>
      <c r="E411" s="75">
        <v>13.4787</v>
      </c>
      <c r="F411" s="75">
        <v>75.617199999999997</v>
      </c>
      <c r="G411" s="73">
        <v>1997</v>
      </c>
      <c r="H411" s="222">
        <v>2200</v>
      </c>
      <c r="I411" s="223" t="s">
        <v>8370</v>
      </c>
      <c r="J411" s="142">
        <v>2751</v>
      </c>
      <c r="K411" s="7" t="s">
        <v>7556</v>
      </c>
      <c r="L411" s="73">
        <v>25</v>
      </c>
      <c r="M411" s="73">
        <v>11</v>
      </c>
      <c r="S411" s="73">
        <v>203</v>
      </c>
      <c r="T411" s="73">
        <v>186</v>
      </c>
      <c r="V411" s="73">
        <v>518</v>
      </c>
      <c r="AB411" s="73">
        <v>780</v>
      </c>
      <c r="AC411" s="73">
        <v>470</v>
      </c>
      <c r="AI411" s="73">
        <v>749</v>
      </c>
      <c r="AN411" s="73">
        <v>248</v>
      </c>
      <c r="AQ411" s="73">
        <f t="shared" si="28"/>
        <v>9</v>
      </c>
    </row>
    <row r="412" spans="1:43" s="73" customFormat="1" x14ac:dyDescent="0.15">
      <c r="A412" s="70" t="s">
        <v>10457</v>
      </c>
      <c r="B412" s="73" t="s">
        <v>10920</v>
      </c>
      <c r="C412" s="195" t="s">
        <v>8827</v>
      </c>
      <c r="D412" s="73">
        <v>1428</v>
      </c>
      <c r="E412" s="75">
        <v>22.507670000000001</v>
      </c>
      <c r="F412" s="75">
        <v>78.272729999999996</v>
      </c>
      <c r="G412" s="73">
        <v>1982</v>
      </c>
      <c r="H412" s="76"/>
      <c r="I412" s="70"/>
      <c r="J412" s="142">
        <v>1511</v>
      </c>
      <c r="K412" s="7" t="s">
        <v>7556</v>
      </c>
      <c r="L412" s="73">
        <v>41</v>
      </c>
      <c r="M412" s="73">
        <v>60</v>
      </c>
      <c r="O412" s="73">
        <v>393</v>
      </c>
      <c r="T412" s="73">
        <v>1233</v>
      </c>
      <c r="V412" s="73">
        <v>1835</v>
      </c>
      <c r="X412" s="73">
        <v>406</v>
      </c>
      <c r="AB412" s="73">
        <v>757</v>
      </c>
      <c r="AC412" s="73">
        <v>6701</v>
      </c>
      <c r="AD412" s="73">
        <v>8</v>
      </c>
      <c r="AF412" s="73">
        <v>74</v>
      </c>
      <c r="AH412" s="73">
        <v>136</v>
      </c>
      <c r="AI412" s="73">
        <v>992</v>
      </c>
      <c r="AQ412" s="73">
        <f t="shared" si="28"/>
        <v>12</v>
      </c>
    </row>
    <row r="413" spans="1:43" s="73" customFormat="1" x14ac:dyDescent="0.15">
      <c r="A413" s="70"/>
      <c r="B413" s="73" t="s">
        <v>10920</v>
      </c>
      <c r="C413" s="195" t="s">
        <v>8828</v>
      </c>
      <c r="D413" s="73">
        <v>1428</v>
      </c>
      <c r="E413" s="75">
        <v>22.507670000000001</v>
      </c>
      <c r="F413" s="75">
        <v>78.272729999999996</v>
      </c>
      <c r="G413" s="73">
        <v>1984</v>
      </c>
      <c r="H413" s="76"/>
      <c r="I413" s="70"/>
      <c r="J413" s="142">
        <v>1511</v>
      </c>
      <c r="K413" s="7" t="s">
        <v>7556</v>
      </c>
      <c r="L413" s="73">
        <v>25</v>
      </c>
      <c r="M413" s="73">
        <v>48</v>
      </c>
      <c r="O413" s="73">
        <v>178</v>
      </c>
      <c r="T413" s="73">
        <v>1035</v>
      </c>
      <c r="V413" s="73">
        <v>1559</v>
      </c>
      <c r="X413" s="73">
        <v>106</v>
      </c>
      <c r="AB413" s="73">
        <v>531</v>
      </c>
      <c r="AC413" s="73">
        <v>2876</v>
      </c>
      <c r="AD413" s="73">
        <v>22</v>
      </c>
      <c r="AF413" s="73">
        <v>304</v>
      </c>
      <c r="AH413" s="73">
        <v>142</v>
      </c>
      <c r="AI413" s="73">
        <v>528</v>
      </c>
      <c r="AQ413" s="73">
        <f t="shared" si="28"/>
        <v>12</v>
      </c>
    </row>
    <row r="414" spans="1:43" s="73" customFormat="1" x14ac:dyDescent="0.15">
      <c r="A414" s="70"/>
      <c r="B414" s="73" t="s">
        <v>10920</v>
      </c>
      <c r="C414" s="195" t="s">
        <v>8921</v>
      </c>
      <c r="D414" s="73">
        <v>1428</v>
      </c>
      <c r="E414" s="75">
        <v>22.507670000000001</v>
      </c>
      <c r="F414" s="75">
        <v>78.272729999999996</v>
      </c>
      <c r="G414" s="73">
        <v>1986</v>
      </c>
      <c r="H414" s="76"/>
      <c r="I414" s="70"/>
      <c r="J414" s="142">
        <v>1511</v>
      </c>
      <c r="K414" s="7" t="s">
        <v>7556</v>
      </c>
      <c r="L414" s="73">
        <v>29</v>
      </c>
      <c r="M414" s="73">
        <v>54</v>
      </c>
      <c r="O414" s="73">
        <v>157</v>
      </c>
      <c r="T414" s="73">
        <v>1124</v>
      </c>
      <c r="V414" s="73">
        <v>1949</v>
      </c>
      <c r="X414" s="73">
        <v>312</v>
      </c>
      <c r="AB414" s="73">
        <v>614</v>
      </c>
      <c r="AC414" s="73">
        <v>3587</v>
      </c>
      <c r="AD414" s="73">
        <v>35</v>
      </c>
      <c r="AF414" s="73">
        <v>311</v>
      </c>
      <c r="AH414" s="73">
        <v>145</v>
      </c>
      <c r="AI414" s="73">
        <v>701</v>
      </c>
      <c r="AQ414" s="73">
        <f t="shared" si="28"/>
        <v>12</v>
      </c>
    </row>
    <row r="415" spans="1:43" s="73" customFormat="1" x14ac:dyDescent="0.15">
      <c r="A415" s="70"/>
      <c r="B415" s="73" t="s">
        <v>10920</v>
      </c>
      <c r="C415" s="195" t="s">
        <v>8677</v>
      </c>
      <c r="D415" s="73">
        <v>1428</v>
      </c>
      <c r="E415" s="75">
        <v>22.507670000000001</v>
      </c>
      <c r="F415" s="75">
        <v>78.272729999999996</v>
      </c>
      <c r="G415" s="73">
        <v>1988</v>
      </c>
      <c r="H415" s="76"/>
      <c r="I415" s="70"/>
      <c r="J415" s="142">
        <v>1511</v>
      </c>
      <c r="K415" s="7" t="s">
        <v>7556</v>
      </c>
      <c r="L415" s="73">
        <v>42</v>
      </c>
      <c r="M415" s="73">
        <v>64</v>
      </c>
      <c r="O415" s="73">
        <v>201</v>
      </c>
      <c r="T415" s="73">
        <v>1319</v>
      </c>
      <c r="V415" s="73">
        <v>1587</v>
      </c>
      <c r="X415" s="73">
        <v>398</v>
      </c>
      <c r="AB415" s="73">
        <v>988</v>
      </c>
      <c r="AC415" s="73">
        <v>4651</v>
      </c>
      <c r="AD415" s="73">
        <v>223</v>
      </c>
      <c r="AF415" s="73">
        <v>305</v>
      </c>
      <c r="AH415" s="73">
        <v>113</v>
      </c>
      <c r="AI415" s="73">
        <v>1009</v>
      </c>
      <c r="AQ415" s="73">
        <f t="shared" si="28"/>
        <v>12</v>
      </c>
    </row>
    <row r="416" spans="1:43" s="73" customFormat="1" x14ac:dyDescent="0.15">
      <c r="A416" s="70"/>
      <c r="B416" s="73" t="s">
        <v>10920</v>
      </c>
      <c r="C416" s="195" t="s">
        <v>8678</v>
      </c>
      <c r="D416" s="73">
        <v>1428</v>
      </c>
      <c r="E416" s="75">
        <v>22.507670000000001</v>
      </c>
      <c r="F416" s="75">
        <v>78.272729999999996</v>
      </c>
      <c r="G416" s="73">
        <v>1990</v>
      </c>
      <c r="H416" s="76"/>
      <c r="I416" s="70"/>
      <c r="J416" s="142">
        <v>1511</v>
      </c>
      <c r="K416" s="7" t="s">
        <v>7556</v>
      </c>
      <c r="L416" s="73">
        <v>49</v>
      </c>
      <c r="M416" s="73">
        <v>67</v>
      </c>
      <c r="O416" s="73">
        <v>152</v>
      </c>
      <c r="T416" s="73">
        <v>1172</v>
      </c>
      <c r="V416" s="73">
        <v>1617</v>
      </c>
      <c r="X416" s="73">
        <v>445</v>
      </c>
      <c r="AB416" s="73">
        <v>1027</v>
      </c>
      <c r="AC416" s="73">
        <v>4302</v>
      </c>
      <c r="AD416" s="73">
        <v>405</v>
      </c>
      <c r="AF416" s="73">
        <v>158</v>
      </c>
      <c r="AH416" s="73">
        <v>454</v>
      </c>
      <c r="AI416" s="73">
        <v>1282</v>
      </c>
      <c r="AQ416" s="73">
        <f t="shared" si="28"/>
        <v>12</v>
      </c>
    </row>
    <row r="417" spans="1:43" s="73" customFormat="1" x14ac:dyDescent="0.15">
      <c r="A417" s="70" t="s">
        <v>10538</v>
      </c>
      <c r="B417" s="73" t="s">
        <v>10920</v>
      </c>
      <c r="C417" s="195" t="s">
        <v>8679</v>
      </c>
      <c r="D417" s="73">
        <v>1428</v>
      </c>
      <c r="E417" s="75">
        <v>22.507670000000001</v>
      </c>
      <c r="F417" s="75">
        <v>78.272729999999996</v>
      </c>
      <c r="G417" s="73">
        <v>1992</v>
      </c>
      <c r="H417" s="76"/>
      <c r="I417" s="70"/>
      <c r="J417" s="142">
        <v>1511</v>
      </c>
      <c r="K417" s="7" t="s">
        <v>7556</v>
      </c>
      <c r="L417" s="73">
        <v>41</v>
      </c>
      <c r="M417" s="73">
        <v>67</v>
      </c>
      <c r="O417" s="73">
        <v>82</v>
      </c>
      <c r="T417" s="73">
        <v>1220</v>
      </c>
      <c r="V417" s="73">
        <v>1878</v>
      </c>
      <c r="X417" s="73">
        <v>205</v>
      </c>
      <c r="AB417" s="73">
        <v>758</v>
      </c>
      <c r="AC417" s="73">
        <v>2414</v>
      </c>
      <c r="AD417" s="73">
        <v>2</v>
      </c>
      <c r="AF417" s="73">
        <v>125</v>
      </c>
      <c r="AH417" s="73">
        <v>31</v>
      </c>
      <c r="AI417" s="73">
        <v>924</v>
      </c>
      <c r="AK417" s="73">
        <v>4801</v>
      </c>
      <c r="AQ417" s="73">
        <f t="shared" si="28"/>
        <v>13</v>
      </c>
    </row>
    <row r="418" spans="1:43" s="73" customFormat="1" x14ac:dyDescent="0.15">
      <c r="A418" s="70"/>
      <c r="B418" s="73" t="s">
        <v>10920</v>
      </c>
      <c r="C418" s="195" t="s">
        <v>8680</v>
      </c>
      <c r="D418" s="73">
        <v>1428</v>
      </c>
      <c r="E418" s="75">
        <v>22.507670000000001</v>
      </c>
      <c r="F418" s="75">
        <v>78.272729999999996</v>
      </c>
      <c r="G418" s="73">
        <v>1994</v>
      </c>
      <c r="H418" s="76"/>
      <c r="I418" s="70"/>
      <c r="J418" s="142">
        <v>1511</v>
      </c>
      <c r="K418" s="7" t="s">
        <v>7556</v>
      </c>
      <c r="L418" s="73">
        <v>30</v>
      </c>
      <c r="M418" s="73">
        <v>39</v>
      </c>
      <c r="O418" s="73">
        <v>99</v>
      </c>
      <c r="T418" s="73">
        <v>1281</v>
      </c>
      <c r="V418" s="73">
        <v>1920</v>
      </c>
      <c r="X418" s="73">
        <v>269</v>
      </c>
      <c r="AB418" s="73">
        <v>929</v>
      </c>
      <c r="AC418" s="73">
        <v>2832</v>
      </c>
      <c r="AD418" s="73">
        <v>3</v>
      </c>
      <c r="AF418" s="73">
        <v>705</v>
      </c>
      <c r="AH418" s="73">
        <v>73</v>
      </c>
      <c r="AI418" s="73">
        <v>498</v>
      </c>
      <c r="AK418" s="73">
        <v>6255</v>
      </c>
      <c r="AQ418" s="73">
        <f t="shared" si="28"/>
        <v>13</v>
      </c>
    </row>
    <row r="419" spans="1:43" s="73" customFormat="1" x14ac:dyDescent="0.15">
      <c r="A419" s="70"/>
      <c r="B419" s="73" t="s">
        <v>10920</v>
      </c>
      <c r="C419" s="195" t="s">
        <v>8550</v>
      </c>
      <c r="D419" s="73">
        <v>1428</v>
      </c>
      <c r="E419" s="75">
        <v>22.507670000000001</v>
      </c>
      <c r="F419" s="75">
        <v>78.272729999999996</v>
      </c>
      <c r="G419" s="73">
        <v>1996</v>
      </c>
      <c r="H419" s="76"/>
      <c r="I419" s="70"/>
      <c r="J419" s="142">
        <v>1511</v>
      </c>
      <c r="K419" s="7" t="s">
        <v>7556</v>
      </c>
      <c r="L419" s="73">
        <v>31</v>
      </c>
      <c r="M419" s="73">
        <v>48</v>
      </c>
      <c r="T419" s="73">
        <v>1178</v>
      </c>
      <c r="V419" s="73">
        <v>1852</v>
      </c>
      <c r="X419" s="73">
        <v>236</v>
      </c>
      <c r="AB419" s="73">
        <v>1134</v>
      </c>
      <c r="AC419" s="73">
        <v>3162</v>
      </c>
      <c r="AF419" s="73">
        <v>882</v>
      </c>
      <c r="AH419" s="73">
        <v>67</v>
      </c>
      <c r="AK419" s="73">
        <v>6200</v>
      </c>
      <c r="AQ419" s="73">
        <f t="shared" si="28"/>
        <v>10</v>
      </c>
    </row>
    <row r="420" spans="1:43" s="73" customFormat="1" x14ac:dyDescent="0.15">
      <c r="A420" s="70"/>
      <c r="B420" s="73" t="s">
        <v>10920</v>
      </c>
      <c r="C420" s="195" t="s">
        <v>8551</v>
      </c>
      <c r="D420" s="73">
        <v>1428</v>
      </c>
      <c r="E420" s="75">
        <v>22.507670000000001</v>
      </c>
      <c r="F420" s="75">
        <v>78.272729999999996</v>
      </c>
      <c r="G420" s="73">
        <v>1998</v>
      </c>
      <c r="H420" s="76"/>
      <c r="I420" s="70"/>
      <c r="J420" s="142">
        <v>1511</v>
      </c>
      <c r="K420" s="7" t="s">
        <v>7556</v>
      </c>
      <c r="L420" s="73">
        <v>31</v>
      </c>
      <c r="M420" s="73">
        <v>45</v>
      </c>
      <c r="T420" s="73">
        <v>1526</v>
      </c>
      <c r="V420" s="73">
        <v>1949</v>
      </c>
      <c r="X420" s="73">
        <v>371</v>
      </c>
      <c r="AB420" s="73">
        <v>1417</v>
      </c>
      <c r="AD420" s="73">
        <v>28</v>
      </c>
      <c r="AF420" s="73">
        <v>133</v>
      </c>
      <c r="AK420" s="73">
        <v>5822</v>
      </c>
      <c r="AQ420" s="73">
        <f t="shared" si="28"/>
        <v>9</v>
      </c>
    </row>
    <row r="421" spans="1:43" s="73" customFormat="1" x14ac:dyDescent="0.15">
      <c r="A421" s="70"/>
      <c r="B421" s="73" t="s">
        <v>10920</v>
      </c>
      <c r="C421" s="195" t="s">
        <v>8764</v>
      </c>
      <c r="D421" s="73">
        <v>1428</v>
      </c>
      <c r="E421" s="75">
        <v>22.507670000000001</v>
      </c>
      <c r="F421" s="75">
        <v>78.272729999999996</v>
      </c>
      <c r="G421" s="73">
        <v>2002</v>
      </c>
      <c r="H421" s="76"/>
      <c r="I421" s="70"/>
      <c r="J421" s="142">
        <v>1511</v>
      </c>
      <c r="K421" s="7" t="s">
        <v>7556</v>
      </c>
      <c r="L421" s="73">
        <v>35</v>
      </c>
      <c r="M421" s="73">
        <v>52</v>
      </c>
      <c r="O421" s="73">
        <v>182</v>
      </c>
      <c r="T421" s="73">
        <v>1563</v>
      </c>
      <c r="V421" s="73">
        <v>1901</v>
      </c>
      <c r="X421" s="73">
        <v>358</v>
      </c>
      <c r="AB421" s="73">
        <v>1452</v>
      </c>
      <c r="AC421" s="73">
        <v>4820</v>
      </c>
      <c r="AD421" s="73">
        <v>62</v>
      </c>
      <c r="AF421" s="73">
        <v>135</v>
      </c>
      <c r="AH421" s="73">
        <v>45</v>
      </c>
      <c r="AI421" s="73">
        <v>780</v>
      </c>
      <c r="AK421" s="73">
        <v>6100</v>
      </c>
      <c r="AQ421" s="73">
        <f t="shared" si="28"/>
        <v>13</v>
      </c>
    </row>
    <row r="422" spans="1:43" s="73" customFormat="1" x14ac:dyDescent="0.15">
      <c r="A422" s="70" t="s">
        <v>10434</v>
      </c>
      <c r="B422" s="73" t="s">
        <v>10435</v>
      </c>
      <c r="C422" s="195" t="s">
        <v>8765</v>
      </c>
      <c r="D422" s="73">
        <v>369</v>
      </c>
      <c r="E422" s="75">
        <v>26.634969999999999</v>
      </c>
      <c r="F422" s="75">
        <v>89.543909999999997</v>
      </c>
      <c r="G422" s="73">
        <v>1995</v>
      </c>
      <c r="H422" s="76">
        <v>4100</v>
      </c>
      <c r="I422" s="70" t="s">
        <v>8632</v>
      </c>
      <c r="J422" s="142">
        <v>2887</v>
      </c>
      <c r="K422" s="7" t="s">
        <v>7556</v>
      </c>
      <c r="L422" s="73">
        <v>31</v>
      </c>
      <c r="M422" s="73">
        <v>70</v>
      </c>
      <c r="S422" s="73">
        <v>85</v>
      </c>
      <c r="T422" s="73">
        <v>310</v>
      </c>
      <c r="V422" s="73">
        <v>80</v>
      </c>
      <c r="AB422" s="73">
        <v>480</v>
      </c>
      <c r="AC422" s="73">
        <v>2600</v>
      </c>
      <c r="AE422" s="73">
        <v>110</v>
      </c>
      <c r="AI422" s="73">
        <v>920</v>
      </c>
      <c r="AJ422" s="73">
        <v>120</v>
      </c>
      <c r="AM422" s="73">
        <v>22000</v>
      </c>
      <c r="AQ422" s="73">
        <f t="shared" si="28"/>
        <v>11</v>
      </c>
    </row>
    <row r="423" spans="1:43" s="73" customFormat="1" x14ac:dyDescent="0.15">
      <c r="A423" s="70" t="s">
        <v>10489</v>
      </c>
      <c r="B423" s="73" t="s">
        <v>10490</v>
      </c>
      <c r="C423" s="195" t="s">
        <v>8854</v>
      </c>
      <c r="D423" s="73">
        <f>324+197+798</f>
        <v>1319</v>
      </c>
      <c r="E423" s="75">
        <v>29.533300000000001</v>
      </c>
      <c r="F423" s="75">
        <v>78.935059999999993</v>
      </c>
      <c r="G423" s="73">
        <v>1993</v>
      </c>
      <c r="H423" s="76"/>
      <c r="I423" s="70"/>
      <c r="J423" s="142">
        <v>1620</v>
      </c>
      <c r="K423" s="7" t="s">
        <v>7556</v>
      </c>
      <c r="L423" s="73">
        <v>123</v>
      </c>
      <c r="M423" s="73">
        <v>100</v>
      </c>
      <c r="O423" s="73">
        <v>54</v>
      </c>
      <c r="S423" s="73">
        <v>417</v>
      </c>
      <c r="V423" s="73">
        <v>5576</v>
      </c>
      <c r="W423" s="73">
        <v>118</v>
      </c>
      <c r="X423" s="73">
        <v>313</v>
      </c>
      <c r="Y423" s="73">
        <v>224</v>
      </c>
      <c r="AB423" s="73">
        <v>36525</v>
      </c>
      <c r="AC423" s="73">
        <v>7670</v>
      </c>
      <c r="AE423" s="73">
        <v>292</v>
      </c>
      <c r="AG423" s="73">
        <v>424</v>
      </c>
      <c r="AI423" s="73">
        <v>2262</v>
      </c>
      <c r="AK423" s="73">
        <v>14091</v>
      </c>
      <c r="AM423" s="73">
        <v>12663</v>
      </c>
      <c r="AQ423" s="73">
        <f t="shared" si="28"/>
        <v>15</v>
      </c>
    </row>
    <row r="424" spans="1:43" s="73" customFormat="1" x14ac:dyDescent="0.15">
      <c r="A424" s="70" t="s">
        <v>10560</v>
      </c>
      <c r="B424" s="73" t="s">
        <v>10490</v>
      </c>
      <c r="C424" s="195" t="s">
        <v>8855</v>
      </c>
      <c r="D424" s="73">
        <f>324+197+798</f>
        <v>1319</v>
      </c>
      <c r="E424" s="75">
        <v>29.533300000000001</v>
      </c>
      <c r="F424" s="75">
        <v>78.935059999999993</v>
      </c>
      <c r="G424" s="73">
        <v>1995</v>
      </c>
      <c r="H424" s="76"/>
      <c r="I424" s="70"/>
      <c r="J424" s="142">
        <v>1620</v>
      </c>
      <c r="K424" s="7" t="s">
        <v>7556</v>
      </c>
      <c r="L424" s="73">
        <v>134</v>
      </c>
      <c r="M424" s="73">
        <v>110</v>
      </c>
      <c r="O424" s="73">
        <v>58</v>
      </c>
      <c r="S424" s="73">
        <v>502</v>
      </c>
      <c r="V424" s="73">
        <v>5695</v>
      </c>
      <c r="W424" s="73">
        <v>119</v>
      </c>
      <c r="X424" s="73">
        <v>313</v>
      </c>
      <c r="Y424" s="73">
        <v>123</v>
      </c>
      <c r="AB424" s="73">
        <v>31919</v>
      </c>
      <c r="AC424" s="73">
        <v>7711</v>
      </c>
      <c r="AE424" s="73">
        <v>294</v>
      </c>
      <c r="AG424" s="73">
        <v>433</v>
      </c>
      <c r="AI424" s="73">
        <v>2271</v>
      </c>
      <c r="AK424" s="73">
        <v>14187</v>
      </c>
      <c r="AM424" s="73">
        <v>12574</v>
      </c>
      <c r="AQ424" s="73">
        <f t="shared" si="28"/>
        <v>15</v>
      </c>
    </row>
    <row r="425" spans="1:43" s="73" customFormat="1" x14ac:dyDescent="0.15">
      <c r="A425" s="70"/>
      <c r="B425" s="73" t="s">
        <v>10490</v>
      </c>
      <c r="C425" s="195" t="s">
        <v>8613</v>
      </c>
      <c r="D425" s="73">
        <f>324+197+798</f>
        <v>1319</v>
      </c>
      <c r="E425" s="75">
        <v>29.533300000000001</v>
      </c>
      <c r="F425" s="75">
        <v>78.935059999999993</v>
      </c>
      <c r="G425" s="73">
        <v>1997</v>
      </c>
      <c r="H425" s="76"/>
      <c r="I425" s="70"/>
      <c r="J425" s="142">
        <v>1620</v>
      </c>
      <c r="K425" s="7" t="s">
        <v>7556</v>
      </c>
      <c r="L425" s="73">
        <v>138</v>
      </c>
      <c r="M425" s="73">
        <v>109</v>
      </c>
      <c r="O425" s="73">
        <v>40</v>
      </c>
      <c r="S425" s="73">
        <v>746</v>
      </c>
      <c r="V425" s="73">
        <v>5757</v>
      </c>
      <c r="W425" s="73">
        <v>301</v>
      </c>
      <c r="X425" s="73">
        <v>466</v>
      </c>
      <c r="Y425" s="73">
        <v>283</v>
      </c>
      <c r="AB425" s="73">
        <v>31919</v>
      </c>
      <c r="AC425" s="73">
        <v>7906</v>
      </c>
      <c r="AE425" s="73">
        <v>477</v>
      </c>
      <c r="AG425" s="73">
        <v>451</v>
      </c>
      <c r="AI425" s="73">
        <v>2229</v>
      </c>
      <c r="AK425" s="73">
        <v>14300</v>
      </c>
      <c r="AM425" s="73">
        <v>12764</v>
      </c>
      <c r="AQ425" s="73">
        <f t="shared" si="28"/>
        <v>15</v>
      </c>
    </row>
    <row r="426" spans="1:43" s="73" customFormat="1" x14ac:dyDescent="0.15">
      <c r="A426" s="70" t="s">
        <v>8291</v>
      </c>
      <c r="B426" s="73" t="s">
        <v>8530</v>
      </c>
      <c r="C426" s="195" t="s">
        <v>8700</v>
      </c>
      <c r="D426" s="73">
        <v>895</v>
      </c>
      <c r="E426" s="75">
        <v>8.50549</v>
      </c>
      <c r="F426" s="75">
        <v>77.466530000000006</v>
      </c>
      <c r="G426" s="73">
        <v>1997</v>
      </c>
      <c r="H426" s="76" t="s">
        <v>8369</v>
      </c>
      <c r="I426" s="70" t="s">
        <v>8631</v>
      </c>
      <c r="J426" s="142">
        <v>1743</v>
      </c>
      <c r="K426" s="7" t="s">
        <v>7556</v>
      </c>
      <c r="L426" s="73">
        <v>73</v>
      </c>
      <c r="M426" s="73">
        <v>79</v>
      </c>
      <c r="O426" s="73">
        <v>123</v>
      </c>
      <c r="Q426" s="73">
        <v>1718</v>
      </c>
      <c r="T426" s="73">
        <v>232</v>
      </c>
      <c r="V426" s="73">
        <v>1302</v>
      </c>
      <c r="AA426" s="73">
        <v>8780</v>
      </c>
      <c r="AB426" s="73">
        <v>1966</v>
      </c>
      <c r="AC426" s="73">
        <v>187</v>
      </c>
      <c r="AK426" s="73">
        <v>61</v>
      </c>
      <c r="AL426" s="73">
        <v>172</v>
      </c>
      <c r="AN426" s="73">
        <v>61</v>
      </c>
      <c r="AQ426" s="73">
        <f t="shared" si="28"/>
        <v>12</v>
      </c>
    </row>
    <row r="427" spans="1:43" s="73" customFormat="1" x14ac:dyDescent="0.15">
      <c r="A427" s="70" t="s">
        <v>8343</v>
      </c>
      <c r="B427" s="76" t="s">
        <v>5672</v>
      </c>
      <c r="C427" s="195" t="s">
        <v>8543</v>
      </c>
      <c r="D427" s="73">
        <v>940</v>
      </c>
      <c r="E427" s="75">
        <v>22.291830000000001</v>
      </c>
      <c r="F427" s="75">
        <v>80.560190000000006</v>
      </c>
      <c r="G427" s="73">
        <v>1994</v>
      </c>
      <c r="H427" s="222">
        <v>1500</v>
      </c>
      <c r="I427" s="224" t="s">
        <v>8335</v>
      </c>
      <c r="J427" s="142">
        <v>1454</v>
      </c>
      <c r="K427" s="7" t="s">
        <v>7556</v>
      </c>
      <c r="L427" s="73">
        <v>100</v>
      </c>
      <c r="M427" s="73">
        <v>72</v>
      </c>
      <c r="O427" s="73">
        <v>53</v>
      </c>
      <c r="Q427" s="73">
        <v>149</v>
      </c>
      <c r="R427" s="73">
        <v>263</v>
      </c>
      <c r="T427" s="73">
        <v>1230</v>
      </c>
      <c r="V427" s="73">
        <v>4346</v>
      </c>
      <c r="AB427" s="73">
        <v>21717</v>
      </c>
      <c r="AC427" s="73">
        <v>9292</v>
      </c>
      <c r="AD427" s="73">
        <v>13</v>
      </c>
      <c r="AF427" s="73">
        <v>114</v>
      </c>
      <c r="AI427" s="73">
        <v>228</v>
      </c>
      <c r="AK427" s="73">
        <v>6550</v>
      </c>
      <c r="AQ427" s="73">
        <f t="shared" si="28"/>
        <v>13</v>
      </c>
    </row>
    <row r="428" spans="1:43" s="73" customFormat="1" x14ac:dyDescent="0.15">
      <c r="A428" s="70"/>
      <c r="B428" s="76" t="s">
        <v>5672</v>
      </c>
      <c r="C428" s="195" t="s">
        <v>8544</v>
      </c>
      <c r="D428" s="73">
        <v>940</v>
      </c>
      <c r="E428" s="75">
        <v>22.291830000000001</v>
      </c>
      <c r="F428" s="75">
        <v>80.560190000000006</v>
      </c>
      <c r="G428" s="73">
        <v>1995</v>
      </c>
      <c r="H428" s="222">
        <v>1500</v>
      </c>
      <c r="I428" s="224" t="s">
        <v>8335</v>
      </c>
      <c r="J428" s="142">
        <v>1454</v>
      </c>
      <c r="K428" s="7" t="s">
        <v>7556</v>
      </c>
      <c r="L428" s="73">
        <v>97</v>
      </c>
      <c r="M428" s="73">
        <v>62</v>
      </c>
      <c r="O428" s="73">
        <v>59</v>
      </c>
      <c r="Q428" s="73">
        <v>266</v>
      </c>
      <c r="R428" s="73">
        <v>250</v>
      </c>
      <c r="T428" s="73">
        <v>1372</v>
      </c>
      <c r="V428" s="73">
        <v>3313</v>
      </c>
      <c r="AB428" s="73">
        <v>18102</v>
      </c>
      <c r="AC428" s="73">
        <v>9314</v>
      </c>
      <c r="AD428" s="73">
        <v>9</v>
      </c>
      <c r="AF428" s="73">
        <v>99</v>
      </c>
      <c r="AI428" s="73">
        <v>1117</v>
      </c>
      <c r="AK428" s="73">
        <v>6375</v>
      </c>
      <c r="AQ428" s="73">
        <f t="shared" si="28"/>
        <v>13</v>
      </c>
    </row>
    <row r="429" spans="1:43" s="73" customFormat="1" x14ac:dyDescent="0.15">
      <c r="A429" s="70"/>
      <c r="B429" s="76" t="s">
        <v>5672</v>
      </c>
      <c r="C429" s="195" t="s">
        <v>8997</v>
      </c>
      <c r="D429" s="73">
        <v>940</v>
      </c>
      <c r="E429" s="75">
        <v>22.291830000000001</v>
      </c>
      <c r="F429" s="75">
        <v>80.560190000000006</v>
      </c>
      <c r="G429" s="73">
        <v>1996</v>
      </c>
      <c r="H429" s="222">
        <v>1500</v>
      </c>
      <c r="I429" s="224" t="s">
        <v>8335</v>
      </c>
      <c r="J429" s="142">
        <v>1454</v>
      </c>
      <c r="K429" s="7" t="s">
        <v>7556</v>
      </c>
      <c r="L429" s="73">
        <v>97</v>
      </c>
      <c r="M429" s="73">
        <v>62</v>
      </c>
      <c r="O429" s="73">
        <v>59</v>
      </c>
      <c r="Q429" s="73">
        <v>304</v>
      </c>
      <c r="R429" s="73">
        <v>169</v>
      </c>
      <c r="T429" s="73">
        <v>1090</v>
      </c>
      <c r="V429" s="73">
        <v>3516</v>
      </c>
      <c r="AB429" s="73">
        <v>9724</v>
      </c>
      <c r="AC429" s="73">
        <v>8293</v>
      </c>
      <c r="AD429" s="73">
        <v>3</v>
      </c>
      <c r="AF429" s="73">
        <v>68</v>
      </c>
      <c r="AI429" s="73">
        <v>977</v>
      </c>
      <c r="AK429" s="73">
        <v>5652</v>
      </c>
      <c r="AQ429" s="73">
        <f t="shared" si="28"/>
        <v>13</v>
      </c>
    </row>
    <row r="430" spans="1:43" s="73" customFormat="1" x14ac:dyDescent="0.15">
      <c r="A430" s="70"/>
      <c r="B430" s="76" t="s">
        <v>5672</v>
      </c>
      <c r="C430" s="195" t="s">
        <v>8998</v>
      </c>
      <c r="D430" s="73">
        <v>940</v>
      </c>
      <c r="E430" s="75">
        <v>22.291830000000001</v>
      </c>
      <c r="F430" s="75">
        <v>80.560190000000006</v>
      </c>
      <c r="G430" s="73">
        <v>1997</v>
      </c>
      <c r="H430" s="222">
        <v>1500</v>
      </c>
      <c r="I430" s="224" t="s">
        <v>8335</v>
      </c>
      <c r="J430" s="142">
        <v>1454</v>
      </c>
      <c r="K430" s="7" t="s">
        <v>7556</v>
      </c>
      <c r="L430" s="73">
        <v>105</v>
      </c>
      <c r="M430" s="73">
        <v>70</v>
      </c>
      <c r="O430" s="73">
        <v>59</v>
      </c>
      <c r="Q430" s="73">
        <v>306</v>
      </c>
      <c r="R430" s="73">
        <v>172</v>
      </c>
      <c r="T430" s="73">
        <v>1108</v>
      </c>
      <c r="V430" s="73">
        <v>3518</v>
      </c>
      <c r="AB430" s="73">
        <v>19800</v>
      </c>
      <c r="AC430" s="73">
        <v>8300</v>
      </c>
      <c r="AD430" s="73">
        <v>2</v>
      </c>
      <c r="AF430" s="73">
        <v>69</v>
      </c>
      <c r="AI430" s="73">
        <v>1081</v>
      </c>
      <c r="AK430" s="73">
        <v>5800</v>
      </c>
      <c r="AQ430" s="73">
        <f t="shared" si="28"/>
        <v>13</v>
      </c>
    </row>
    <row r="431" spans="1:43" s="73" customFormat="1" x14ac:dyDescent="0.15">
      <c r="A431" s="70"/>
      <c r="B431" s="76" t="s">
        <v>5672</v>
      </c>
      <c r="C431" s="195" t="s">
        <v>8999</v>
      </c>
      <c r="D431" s="73">
        <v>940</v>
      </c>
      <c r="E431" s="75">
        <v>22.291830000000001</v>
      </c>
      <c r="F431" s="75">
        <v>80.560190000000006</v>
      </c>
      <c r="G431" s="73">
        <v>1998</v>
      </c>
      <c r="H431" s="222">
        <v>1500</v>
      </c>
      <c r="I431" s="224" t="s">
        <v>8335</v>
      </c>
      <c r="J431" s="142">
        <v>1454</v>
      </c>
      <c r="K431" s="7" t="s">
        <v>7556</v>
      </c>
      <c r="L431" s="73">
        <v>106</v>
      </c>
      <c r="M431" s="73">
        <v>71</v>
      </c>
      <c r="O431" s="73">
        <v>68</v>
      </c>
      <c r="Q431" s="73">
        <v>322</v>
      </c>
      <c r="R431" s="73">
        <v>220</v>
      </c>
      <c r="T431" s="73">
        <v>1190</v>
      </c>
      <c r="V431" s="73">
        <v>3598</v>
      </c>
      <c r="AB431" s="73">
        <v>20250</v>
      </c>
      <c r="AC431" s="73">
        <v>8448</v>
      </c>
      <c r="AD431" s="73">
        <v>2</v>
      </c>
      <c r="AF431" s="73">
        <v>70</v>
      </c>
      <c r="AI431" s="73">
        <v>1130</v>
      </c>
      <c r="AK431" s="73">
        <v>5844</v>
      </c>
      <c r="AQ431" s="73">
        <f t="shared" si="28"/>
        <v>13</v>
      </c>
    </row>
    <row r="432" spans="1:43" s="73" customFormat="1" x14ac:dyDescent="0.15">
      <c r="A432" s="70" t="s">
        <v>8537</v>
      </c>
      <c r="B432" s="73" t="s">
        <v>8554</v>
      </c>
      <c r="C432" s="195" t="s">
        <v>9000</v>
      </c>
      <c r="D432" s="73">
        <v>110</v>
      </c>
      <c r="E432" s="75">
        <v>22.291830000000001</v>
      </c>
      <c r="F432" s="75">
        <v>80.560190000000006</v>
      </c>
      <c r="G432" s="73">
        <v>1994</v>
      </c>
      <c r="H432" s="76"/>
      <c r="I432" s="70"/>
      <c r="J432" s="142">
        <v>1454</v>
      </c>
      <c r="K432" s="7" t="s">
        <v>7556</v>
      </c>
      <c r="L432" s="73">
        <v>5</v>
      </c>
      <c r="M432" s="73">
        <v>9</v>
      </c>
      <c r="O432" s="73">
        <v>13</v>
      </c>
      <c r="Q432" s="73">
        <v>57</v>
      </c>
      <c r="R432" s="73">
        <v>25</v>
      </c>
      <c r="T432" s="73">
        <v>15</v>
      </c>
      <c r="V432" s="73">
        <v>21</v>
      </c>
      <c r="X432" s="73">
        <v>62</v>
      </c>
      <c r="Z432" s="73">
        <v>366</v>
      </c>
      <c r="AB432" s="73">
        <v>99</v>
      </c>
      <c r="AC432" s="73">
        <v>295</v>
      </c>
      <c r="AF432" s="73">
        <v>2</v>
      </c>
      <c r="AI432" s="73">
        <v>25</v>
      </c>
      <c r="AK432" s="73">
        <v>443</v>
      </c>
      <c r="AQ432" s="73">
        <f t="shared" si="28"/>
        <v>14</v>
      </c>
    </row>
    <row r="433" spans="1:43" s="73" customFormat="1" x14ac:dyDescent="0.15">
      <c r="A433" s="70"/>
      <c r="B433" s="73" t="s">
        <v>8554</v>
      </c>
      <c r="C433" s="195" t="s">
        <v>9001</v>
      </c>
      <c r="D433" s="73">
        <v>110</v>
      </c>
      <c r="E433" s="75">
        <v>22.291830000000001</v>
      </c>
      <c r="F433" s="75">
        <v>80.560190000000006</v>
      </c>
      <c r="G433" s="73">
        <v>1995</v>
      </c>
      <c r="H433" s="76"/>
      <c r="I433" s="70"/>
      <c r="J433" s="142">
        <v>1454</v>
      </c>
      <c r="K433" s="7" t="s">
        <v>7556</v>
      </c>
      <c r="L433" s="73">
        <v>4</v>
      </c>
      <c r="M433" s="73">
        <v>8</v>
      </c>
      <c r="O433" s="73">
        <v>12</v>
      </c>
      <c r="Q433" s="73">
        <v>50</v>
      </c>
      <c r="R433" s="73">
        <v>46</v>
      </c>
      <c r="T433" s="73">
        <v>18</v>
      </c>
      <c r="V433" s="73">
        <v>24</v>
      </c>
      <c r="X433" s="73">
        <v>54</v>
      </c>
      <c r="Z433" s="73">
        <v>389</v>
      </c>
      <c r="AB433" s="73">
        <v>107</v>
      </c>
      <c r="AC433" s="73">
        <v>312</v>
      </c>
      <c r="AI433" s="73">
        <v>30</v>
      </c>
      <c r="AK433" s="73">
        <v>450</v>
      </c>
      <c r="AQ433" s="73">
        <f t="shared" si="28"/>
        <v>13</v>
      </c>
    </row>
    <row r="434" spans="1:43" s="73" customFormat="1" x14ac:dyDescent="0.15">
      <c r="A434" s="70"/>
      <c r="B434" s="73" t="s">
        <v>8554</v>
      </c>
      <c r="C434" s="195" t="s">
        <v>8856</v>
      </c>
      <c r="D434" s="73">
        <v>110</v>
      </c>
      <c r="E434" s="75">
        <v>22.291830000000001</v>
      </c>
      <c r="F434" s="75">
        <v>80.560190000000006</v>
      </c>
      <c r="G434" s="73">
        <v>1996</v>
      </c>
      <c r="H434" s="76"/>
      <c r="I434" s="70"/>
      <c r="J434" s="142">
        <v>1454</v>
      </c>
      <c r="K434" s="7" t="s">
        <v>7556</v>
      </c>
      <c r="L434" s="73">
        <v>4</v>
      </c>
      <c r="M434" s="73">
        <v>8</v>
      </c>
      <c r="O434" s="73">
        <v>19</v>
      </c>
      <c r="Q434" s="73">
        <v>36</v>
      </c>
      <c r="R434" s="73">
        <v>28</v>
      </c>
      <c r="T434" s="73">
        <v>13</v>
      </c>
      <c r="V434" s="73">
        <v>23</v>
      </c>
      <c r="X434" s="73">
        <v>62</v>
      </c>
      <c r="Z434" s="73">
        <v>322</v>
      </c>
      <c r="AB434" s="73">
        <v>117</v>
      </c>
      <c r="AC434" s="73">
        <v>244</v>
      </c>
      <c r="AI434" s="73">
        <v>49</v>
      </c>
      <c r="AK434" s="73">
        <v>752</v>
      </c>
      <c r="AQ434" s="73">
        <f t="shared" si="28"/>
        <v>13</v>
      </c>
    </row>
    <row r="435" spans="1:43" s="73" customFormat="1" x14ac:dyDescent="0.15">
      <c r="A435" s="70"/>
      <c r="B435" s="73" t="s">
        <v>8554</v>
      </c>
      <c r="C435" s="195" t="s">
        <v>8857</v>
      </c>
      <c r="D435" s="73">
        <v>110</v>
      </c>
      <c r="E435" s="75">
        <v>22.291830000000001</v>
      </c>
      <c r="F435" s="75">
        <v>80.560190000000006</v>
      </c>
      <c r="G435" s="73">
        <v>1997</v>
      </c>
      <c r="H435" s="76"/>
      <c r="I435" s="70"/>
      <c r="J435" s="142">
        <v>1454</v>
      </c>
      <c r="K435" s="7" t="s">
        <v>7556</v>
      </c>
      <c r="L435" s="73">
        <v>2</v>
      </c>
      <c r="M435" s="73">
        <v>8</v>
      </c>
      <c r="O435" s="73">
        <v>21</v>
      </c>
      <c r="Q435" s="73">
        <v>40</v>
      </c>
      <c r="R435" s="73">
        <v>30</v>
      </c>
      <c r="T435" s="73">
        <v>13</v>
      </c>
      <c r="V435" s="73">
        <v>23</v>
      </c>
      <c r="X435" s="73">
        <v>63</v>
      </c>
      <c r="Z435" s="73">
        <v>324</v>
      </c>
      <c r="AB435" s="73">
        <v>177</v>
      </c>
      <c r="AC435" s="73">
        <v>244</v>
      </c>
      <c r="AI435" s="73">
        <v>49</v>
      </c>
      <c r="AK435" s="73">
        <v>752</v>
      </c>
      <c r="AQ435" s="73">
        <f t="shared" si="28"/>
        <v>13</v>
      </c>
    </row>
    <row r="436" spans="1:43" s="73" customFormat="1" x14ac:dyDescent="0.15">
      <c r="A436" s="70"/>
      <c r="B436" s="73" t="s">
        <v>8554</v>
      </c>
      <c r="C436" s="195" t="s">
        <v>9146</v>
      </c>
      <c r="D436" s="73">
        <v>110</v>
      </c>
      <c r="E436" s="75">
        <v>22.291830000000001</v>
      </c>
      <c r="F436" s="75">
        <v>80.560190000000006</v>
      </c>
      <c r="G436" s="73">
        <v>1998</v>
      </c>
      <c r="H436" s="76"/>
      <c r="I436" s="70"/>
      <c r="J436" s="142">
        <v>1454</v>
      </c>
      <c r="K436" s="7" t="s">
        <v>7556</v>
      </c>
      <c r="L436" s="73">
        <v>2</v>
      </c>
      <c r="M436" s="73">
        <v>10</v>
      </c>
      <c r="O436" s="73">
        <v>21</v>
      </c>
      <c r="Q436" s="73">
        <v>42</v>
      </c>
      <c r="R436" s="73">
        <v>36</v>
      </c>
      <c r="T436" s="73">
        <v>13</v>
      </c>
      <c r="V436" s="73">
        <v>25</v>
      </c>
      <c r="X436" s="73">
        <v>66</v>
      </c>
      <c r="Z436" s="73">
        <v>332</v>
      </c>
      <c r="AB436" s="73">
        <v>187</v>
      </c>
      <c r="AC436" s="73">
        <v>244</v>
      </c>
      <c r="AI436" s="73">
        <v>51</v>
      </c>
      <c r="AK436" s="73">
        <v>752</v>
      </c>
      <c r="AQ436" s="73">
        <f t="shared" si="28"/>
        <v>13</v>
      </c>
    </row>
    <row r="437" spans="1:43" s="73" customFormat="1" x14ac:dyDescent="0.15">
      <c r="A437" s="70" t="s">
        <v>8539</v>
      </c>
      <c r="B437" s="76" t="s">
        <v>6008</v>
      </c>
      <c r="C437" s="195" t="s">
        <v>9147</v>
      </c>
      <c r="D437" s="73">
        <v>1677</v>
      </c>
      <c r="E437" s="75">
        <v>21.447579999999999</v>
      </c>
      <c r="F437" s="75">
        <v>77.17286</v>
      </c>
      <c r="G437" s="73">
        <v>1993</v>
      </c>
      <c r="H437" s="222">
        <v>1100</v>
      </c>
      <c r="I437" s="224" t="s">
        <v>8635</v>
      </c>
      <c r="J437" s="142">
        <v>972</v>
      </c>
      <c r="K437" s="7" t="s">
        <v>7556</v>
      </c>
      <c r="L437" s="73">
        <v>72</v>
      </c>
      <c r="M437" s="73">
        <v>57</v>
      </c>
      <c r="O437" s="73">
        <v>121</v>
      </c>
      <c r="P437" s="73">
        <v>50</v>
      </c>
      <c r="Q437" s="73">
        <v>139</v>
      </c>
      <c r="R437" s="73">
        <v>97</v>
      </c>
      <c r="T437" s="73">
        <v>2974</v>
      </c>
      <c r="V437" s="73">
        <v>2796</v>
      </c>
      <c r="X437" s="73">
        <v>254</v>
      </c>
      <c r="AB437" s="73">
        <v>265</v>
      </c>
      <c r="AC437" s="73">
        <v>3988</v>
      </c>
      <c r="AF437" s="73">
        <v>128</v>
      </c>
      <c r="AI437" s="73">
        <v>1656</v>
      </c>
      <c r="AM437" s="73">
        <v>4995</v>
      </c>
      <c r="AQ437" s="73">
        <f t="shared" si="28"/>
        <v>14</v>
      </c>
    </row>
    <row r="438" spans="1:43" s="73" customFormat="1" x14ac:dyDescent="0.15">
      <c r="A438" s="70"/>
      <c r="B438" s="76" t="s">
        <v>10419</v>
      </c>
      <c r="C438" s="195" t="s">
        <v>8918</v>
      </c>
      <c r="D438" s="73">
        <v>1677</v>
      </c>
      <c r="E438" s="75">
        <v>21.447579999999999</v>
      </c>
      <c r="F438" s="75">
        <v>77.17286</v>
      </c>
      <c r="G438" s="73">
        <v>1995</v>
      </c>
      <c r="H438" s="222">
        <v>1100</v>
      </c>
      <c r="I438" s="224" t="s">
        <v>8635</v>
      </c>
      <c r="J438" s="142">
        <v>972</v>
      </c>
      <c r="K438" s="7" t="s">
        <v>7556</v>
      </c>
      <c r="L438" s="73">
        <v>71</v>
      </c>
      <c r="M438" s="73">
        <v>57</v>
      </c>
      <c r="O438" s="73">
        <v>145</v>
      </c>
      <c r="P438" s="73">
        <v>42</v>
      </c>
      <c r="Q438" s="73">
        <v>202</v>
      </c>
      <c r="R438" s="73">
        <v>51</v>
      </c>
      <c r="T438" s="73">
        <v>2138</v>
      </c>
      <c r="V438" s="73">
        <v>2703</v>
      </c>
      <c r="X438" s="73">
        <v>132</v>
      </c>
      <c r="AB438" s="73">
        <v>240</v>
      </c>
      <c r="AC438" s="73">
        <v>3350</v>
      </c>
      <c r="AF438" s="73">
        <v>111</v>
      </c>
      <c r="AI438" s="73">
        <v>1672</v>
      </c>
      <c r="AM438" s="73">
        <v>3089</v>
      </c>
      <c r="AQ438" s="73">
        <f t="shared" si="28"/>
        <v>14</v>
      </c>
    </row>
    <row r="439" spans="1:43" s="73" customFormat="1" x14ac:dyDescent="0.15">
      <c r="A439" s="70"/>
      <c r="B439" s="76" t="s">
        <v>6008</v>
      </c>
      <c r="C439" s="195" t="s">
        <v>8919</v>
      </c>
      <c r="D439" s="73">
        <v>1677</v>
      </c>
      <c r="E439" s="75">
        <v>21.447579999999999</v>
      </c>
      <c r="F439" s="75">
        <v>77.17286</v>
      </c>
      <c r="G439" s="73">
        <v>1996</v>
      </c>
      <c r="H439" s="222">
        <v>1100</v>
      </c>
      <c r="I439" s="224" t="s">
        <v>8635</v>
      </c>
      <c r="J439" s="142">
        <v>972</v>
      </c>
      <c r="K439" s="7" t="s">
        <v>7556</v>
      </c>
      <c r="L439" s="73">
        <v>72</v>
      </c>
      <c r="M439" s="73">
        <v>67</v>
      </c>
      <c r="O439" s="73">
        <v>200</v>
      </c>
      <c r="P439" s="73">
        <v>49</v>
      </c>
      <c r="Q439" s="73">
        <v>295</v>
      </c>
      <c r="R439" s="73">
        <v>95</v>
      </c>
      <c r="T439" s="73">
        <v>1512</v>
      </c>
      <c r="V439" s="73">
        <v>2504</v>
      </c>
      <c r="X439" s="73">
        <v>285</v>
      </c>
      <c r="AB439" s="73">
        <v>402</v>
      </c>
      <c r="AC439" s="73">
        <v>2278</v>
      </c>
      <c r="AI439" s="73">
        <v>1191</v>
      </c>
      <c r="AM439" s="73">
        <v>7950</v>
      </c>
      <c r="AQ439" s="73">
        <f t="shared" si="28"/>
        <v>13</v>
      </c>
    </row>
    <row r="440" spans="1:43" s="73" customFormat="1" x14ac:dyDescent="0.15">
      <c r="A440" s="70"/>
      <c r="B440" s="76" t="s">
        <v>6008</v>
      </c>
      <c r="C440" s="195" t="s">
        <v>8920</v>
      </c>
      <c r="D440" s="73">
        <v>1677</v>
      </c>
      <c r="E440" s="75">
        <v>21.447579999999999</v>
      </c>
      <c r="F440" s="75">
        <v>77.17286</v>
      </c>
      <c r="G440" s="73">
        <v>1997</v>
      </c>
      <c r="H440" s="222">
        <v>1100</v>
      </c>
      <c r="I440" s="224" t="s">
        <v>8635</v>
      </c>
      <c r="J440" s="142">
        <v>972</v>
      </c>
      <c r="K440" s="7" t="s">
        <v>7556</v>
      </c>
      <c r="L440" s="73">
        <v>73</v>
      </c>
      <c r="M440" s="73">
        <v>79</v>
      </c>
      <c r="O440" s="73">
        <v>187</v>
      </c>
      <c r="P440" s="73">
        <v>37</v>
      </c>
      <c r="Q440" s="73">
        <v>123</v>
      </c>
      <c r="R440" s="73">
        <v>61</v>
      </c>
      <c r="T440" s="73">
        <v>1755</v>
      </c>
      <c r="V440" s="73">
        <v>1718</v>
      </c>
      <c r="X440" s="73">
        <v>232</v>
      </c>
      <c r="AB440" s="73">
        <v>172</v>
      </c>
      <c r="AC440" s="73">
        <v>1966</v>
      </c>
      <c r="AI440" s="73">
        <v>1302</v>
      </c>
      <c r="AM440" s="73">
        <v>8780</v>
      </c>
      <c r="AQ440" s="73">
        <f t="shared" si="28"/>
        <v>13</v>
      </c>
    </row>
    <row r="441" spans="1:43" s="73" customFormat="1" x14ac:dyDescent="0.15">
      <c r="A441" s="70"/>
      <c r="B441" s="76" t="s">
        <v>5918</v>
      </c>
      <c r="C441" s="195" t="s">
        <v>8623</v>
      </c>
      <c r="D441" s="73">
        <v>643</v>
      </c>
      <c r="E441" s="75">
        <v>12.03626</v>
      </c>
      <c r="F441" s="75">
        <v>76.142679999999999</v>
      </c>
      <c r="G441" s="73">
        <v>2002</v>
      </c>
      <c r="H441" s="222">
        <v>1500</v>
      </c>
      <c r="I441" s="224" t="s">
        <v>8282</v>
      </c>
      <c r="J441" s="142">
        <v>2525</v>
      </c>
      <c r="K441" s="7" t="s">
        <v>7556</v>
      </c>
      <c r="L441" s="73">
        <v>58</v>
      </c>
      <c r="M441" s="73">
        <v>28</v>
      </c>
      <c r="S441" s="73">
        <v>1550</v>
      </c>
      <c r="T441" s="73">
        <v>1500</v>
      </c>
      <c r="V441" s="73">
        <v>313</v>
      </c>
      <c r="AB441" s="73">
        <v>7500</v>
      </c>
      <c r="AC441" s="73">
        <v>950</v>
      </c>
      <c r="AI441" s="73">
        <v>63</v>
      </c>
      <c r="AQ441" s="73">
        <f t="shared" si="28"/>
        <v>8</v>
      </c>
    </row>
    <row r="442" spans="1:43" s="73" customFormat="1" x14ac:dyDescent="0.15">
      <c r="A442" s="70" t="s">
        <v>10445</v>
      </c>
      <c r="B442" s="73" t="s">
        <v>5189</v>
      </c>
      <c r="C442" s="195" t="s">
        <v>5190</v>
      </c>
      <c r="D442" s="73">
        <v>3568</v>
      </c>
      <c r="E442" s="75">
        <v>16.09272</v>
      </c>
      <c r="F442" s="75">
        <v>78.718959999999996</v>
      </c>
      <c r="G442" s="73">
        <v>1989</v>
      </c>
      <c r="H442" s="76">
        <v>1078</v>
      </c>
      <c r="I442" s="70" t="s">
        <v>5191</v>
      </c>
      <c r="J442" s="142">
        <v>754</v>
      </c>
      <c r="K442" s="7" t="s">
        <v>7556</v>
      </c>
      <c r="L442" s="73">
        <v>79.333333333333314</v>
      </c>
      <c r="M442" s="73">
        <v>99.333333333333314</v>
      </c>
      <c r="O442" s="73">
        <v>174.5</v>
      </c>
      <c r="Q442" s="73">
        <v>200</v>
      </c>
      <c r="R442" s="73">
        <v>500</v>
      </c>
      <c r="V442" s="73">
        <v>2000</v>
      </c>
      <c r="X442" s="73">
        <v>2000</v>
      </c>
      <c r="AB442" s="73">
        <v>5000</v>
      </c>
      <c r="AC442" s="73">
        <v>5000</v>
      </c>
      <c r="AF442" s="73">
        <v>2000</v>
      </c>
      <c r="AH442" s="73">
        <v>1500</v>
      </c>
      <c r="AQ442" s="73">
        <f t="shared" si="28"/>
        <v>11</v>
      </c>
    </row>
    <row r="443" spans="1:43" s="73" customFormat="1" x14ac:dyDescent="0.15">
      <c r="A443" s="70" t="s">
        <v>8753</v>
      </c>
      <c r="B443" s="73" t="s">
        <v>8562</v>
      </c>
      <c r="C443" s="195" t="s">
        <v>8624</v>
      </c>
      <c r="D443" s="73">
        <v>1014</v>
      </c>
      <c r="E443" s="75">
        <v>23.855039999999999</v>
      </c>
      <c r="F443" s="75">
        <v>84.34675</v>
      </c>
      <c r="G443" s="73">
        <v>1993</v>
      </c>
      <c r="H443" s="76"/>
      <c r="I443" s="70"/>
      <c r="J443" s="142">
        <v>1349</v>
      </c>
      <c r="K443" s="7" t="s">
        <v>7556</v>
      </c>
      <c r="L443" s="73">
        <v>44</v>
      </c>
      <c r="M443" s="73">
        <v>60</v>
      </c>
      <c r="N443" s="73">
        <v>259</v>
      </c>
      <c r="O443" s="73">
        <v>118</v>
      </c>
      <c r="P443" s="73">
        <v>39</v>
      </c>
      <c r="Q443" s="73">
        <v>435</v>
      </c>
      <c r="S443" s="73">
        <v>119</v>
      </c>
      <c r="T443" s="73">
        <v>721</v>
      </c>
      <c r="V443" s="73">
        <v>2758</v>
      </c>
      <c r="X443" s="73">
        <v>138</v>
      </c>
      <c r="AB443" s="73">
        <v>15232</v>
      </c>
      <c r="AC443" s="73">
        <v>7741</v>
      </c>
      <c r="AF443" s="73">
        <v>6</v>
      </c>
      <c r="AI443" s="73">
        <v>2092</v>
      </c>
      <c r="AK443" s="73">
        <v>31079</v>
      </c>
      <c r="AM443" s="73">
        <v>35098</v>
      </c>
      <c r="AQ443" s="73">
        <f t="shared" si="28"/>
        <v>16</v>
      </c>
    </row>
    <row r="444" spans="1:43" s="73" customFormat="1" x14ac:dyDescent="0.15">
      <c r="A444" s="70"/>
      <c r="B444" s="73" t="s">
        <v>8562</v>
      </c>
      <c r="C444" s="195" t="s">
        <v>8941</v>
      </c>
      <c r="D444" s="73">
        <v>1014</v>
      </c>
      <c r="E444" s="75">
        <v>23.855039999999999</v>
      </c>
      <c r="F444" s="75">
        <v>84.34675</v>
      </c>
      <c r="G444" s="73">
        <v>1994</v>
      </c>
      <c r="H444" s="76"/>
      <c r="I444" s="70"/>
      <c r="J444" s="142">
        <v>1349</v>
      </c>
      <c r="K444" s="7" t="s">
        <v>10440</v>
      </c>
      <c r="L444" s="73">
        <v>49</v>
      </c>
      <c r="M444" s="73">
        <v>60</v>
      </c>
      <c r="N444" s="73">
        <v>290</v>
      </c>
      <c r="O444" s="73">
        <v>369</v>
      </c>
      <c r="P444" s="73">
        <v>41</v>
      </c>
      <c r="Q444" s="73">
        <v>646</v>
      </c>
      <c r="S444" s="73">
        <v>140</v>
      </c>
      <c r="T444" s="73">
        <v>740</v>
      </c>
      <c r="V444" s="73">
        <v>3029</v>
      </c>
      <c r="X444" s="73">
        <v>52</v>
      </c>
      <c r="AB444" s="73">
        <v>15318</v>
      </c>
      <c r="AC444" s="73">
        <v>6890</v>
      </c>
      <c r="AF444" s="73">
        <v>6</v>
      </c>
      <c r="AI444" s="73">
        <v>1834</v>
      </c>
      <c r="AK444" s="73">
        <v>28894</v>
      </c>
      <c r="AM444" s="73">
        <v>38035</v>
      </c>
      <c r="AQ444" s="73">
        <f t="shared" si="28"/>
        <v>16</v>
      </c>
    </row>
    <row r="445" spans="1:43" s="73" customFormat="1" x14ac:dyDescent="0.15">
      <c r="A445" s="70"/>
      <c r="B445" s="73" t="s">
        <v>8562</v>
      </c>
      <c r="C445" s="195" t="s">
        <v>8643</v>
      </c>
      <c r="D445" s="73">
        <v>1014</v>
      </c>
      <c r="E445" s="75">
        <v>23.855039999999999</v>
      </c>
      <c r="F445" s="75">
        <v>84.34675</v>
      </c>
      <c r="G445" s="73">
        <v>1995</v>
      </c>
      <c r="H445" s="76"/>
      <c r="I445" s="70"/>
      <c r="J445" s="142">
        <v>1349</v>
      </c>
      <c r="K445" s="7" t="s">
        <v>10352</v>
      </c>
      <c r="L445" s="73">
        <v>50</v>
      </c>
      <c r="M445" s="73">
        <v>61</v>
      </c>
      <c r="N445" s="73">
        <v>204</v>
      </c>
      <c r="O445" s="73">
        <v>310</v>
      </c>
      <c r="Q445" s="73">
        <v>409</v>
      </c>
      <c r="S445" s="73">
        <v>155</v>
      </c>
      <c r="T445" s="73">
        <v>593</v>
      </c>
      <c r="V445" s="73">
        <v>1881</v>
      </c>
      <c r="X445" s="73">
        <v>59</v>
      </c>
      <c r="AB445" s="73">
        <v>15859</v>
      </c>
      <c r="AC445" s="73">
        <v>6943</v>
      </c>
      <c r="AI445" s="73">
        <v>1861</v>
      </c>
      <c r="AK445" s="73">
        <v>42563</v>
      </c>
      <c r="AM445" s="73">
        <v>37983</v>
      </c>
      <c r="AQ445" s="73">
        <f t="shared" si="28"/>
        <v>14</v>
      </c>
    </row>
    <row r="446" spans="1:43" s="73" customFormat="1" x14ac:dyDescent="0.15">
      <c r="A446" s="70"/>
      <c r="B446" s="73" t="s">
        <v>8562</v>
      </c>
      <c r="C446" s="195" t="s">
        <v>8644</v>
      </c>
      <c r="D446" s="73">
        <v>1014</v>
      </c>
      <c r="E446" s="75">
        <v>23.855039999999999</v>
      </c>
      <c r="F446" s="75">
        <v>84.34675</v>
      </c>
      <c r="G446" s="73">
        <v>1996</v>
      </c>
      <c r="H446" s="76"/>
      <c r="I446" s="70"/>
      <c r="J446" s="142">
        <v>1349</v>
      </c>
      <c r="K446" s="7" t="s">
        <v>10495</v>
      </c>
      <c r="L446" s="73">
        <v>41</v>
      </c>
      <c r="M446" s="73">
        <v>60</v>
      </c>
      <c r="N446" s="73">
        <v>306</v>
      </c>
      <c r="O446" s="73">
        <v>200</v>
      </c>
      <c r="P446" s="73">
        <v>120</v>
      </c>
      <c r="Q446" s="73">
        <v>186</v>
      </c>
      <c r="S446" s="73">
        <v>158</v>
      </c>
      <c r="T446" s="73">
        <v>517</v>
      </c>
      <c r="V446" s="73">
        <v>2158</v>
      </c>
      <c r="X446" s="73">
        <v>73</v>
      </c>
      <c r="AB446" s="73">
        <v>13014</v>
      </c>
      <c r="AC446" s="73">
        <v>8598</v>
      </c>
      <c r="AI446" s="73">
        <v>1841</v>
      </c>
      <c r="AK446" s="73">
        <v>28788</v>
      </c>
      <c r="AM446" s="73">
        <v>42438</v>
      </c>
      <c r="AQ446" s="73">
        <f t="shared" si="28"/>
        <v>15</v>
      </c>
    </row>
    <row r="447" spans="1:43" s="73" customFormat="1" x14ac:dyDescent="0.15">
      <c r="A447" s="70" t="s">
        <v>8422</v>
      </c>
      <c r="B447" s="73" t="s">
        <v>6032</v>
      </c>
      <c r="C447" s="195" t="s">
        <v>8995</v>
      </c>
      <c r="D447" s="73">
        <v>542</v>
      </c>
      <c r="E447" s="75">
        <v>24.32385</v>
      </c>
      <c r="F447" s="75">
        <v>80.543840000000003</v>
      </c>
      <c r="G447" s="73">
        <v>1993</v>
      </c>
      <c r="H447" s="222">
        <v>1100</v>
      </c>
      <c r="I447" s="224" t="s">
        <v>10255</v>
      </c>
      <c r="J447" s="142">
        <v>1267</v>
      </c>
      <c r="K447" s="7" t="s">
        <v>10495</v>
      </c>
      <c r="L447" s="73">
        <v>23</v>
      </c>
      <c r="M447" s="73">
        <v>13</v>
      </c>
      <c r="V447" s="73">
        <v>544</v>
      </c>
      <c r="X447" s="73">
        <v>985</v>
      </c>
      <c r="AB447" s="73">
        <v>467</v>
      </c>
      <c r="AF447" s="73">
        <v>106</v>
      </c>
      <c r="AH447" s="73">
        <v>650</v>
      </c>
      <c r="AQ447" s="73">
        <f t="shared" si="28"/>
        <v>7</v>
      </c>
    </row>
    <row r="448" spans="1:43" s="73" customFormat="1" x14ac:dyDescent="0.15">
      <c r="A448" s="70"/>
      <c r="B448" s="73" t="s">
        <v>6032</v>
      </c>
      <c r="C448" s="195" t="s">
        <v>8497</v>
      </c>
      <c r="D448" s="73">
        <v>542</v>
      </c>
      <c r="E448" s="75">
        <v>24.32385</v>
      </c>
      <c r="F448" s="75">
        <v>80.543840000000003</v>
      </c>
      <c r="G448" s="73">
        <v>1995</v>
      </c>
      <c r="H448" s="222">
        <v>1100</v>
      </c>
      <c r="I448" s="224" t="s">
        <v>8466</v>
      </c>
      <c r="J448" s="142">
        <v>1267</v>
      </c>
      <c r="K448" s="7" t="s">
        <v>7556</v>
      </c>
      <c r="L448" s="73">
        <v>25</v>
      </c>
      <c r="M448" s="73">
        <v>26</v>
      </c>
      <c r="V448" s="73">
        <v>892</v>
      </c>
      <c r="X448" s="73">
        <v>1314</v>
      </c>
      <c r="AB448" s="73">
        <v>410</v>
      </c>
      <c r="AF448" s="73">
        <v>101</v>
      </c>
      <c r="AH448" s="73">
        <v>400</v>
      </c>
      <c r="AQ448" s="73">
        <f t="shared" si="28"/>
        <v>7</v>
      </c>
    </row>
    <row r="449" spans="1:43" s="73" customFormat="1" x14ac:dyDescent="0.15">
      <c r="A449" s="70"/>
      <c r="B449" s="73" t="s">
        <v>6032</v>
      </c>
      <c r="C449" s="195" t="s">
        <v>8498</v>
      </c>
      <c r="D449" s="73">
        <v>542</v>
      </c>
      <c r="E449" s="75">
        <v>24.32385</v>
      </c>
      <c r="F449" s="75">
        <v>80.543840000000003</v>
      </c>
      <c r="G449" s="73">
        <v>1996</v>
      </c>
      <c r="H449" s="222">
        <v>1100</v>
      </c>
      <c r="I449" s="224" t="s">
        <v>10181</v>
      </c>
      <c r="J449" s="142">
        <v>1267</v>
      </c>
      <c r="K449" s="7" t="s">
        <v>10720</v>
      </c>
      <c r="L449" s="73">
        <v>26</v>
      </c>
      <c r="M449" s="73">
        <v>29</v>
      </c>
      <c r="V449" s="73">
        <v>962</v>
      </c>
      <c r="X449" s="73">
        <v>1507</v>
      </c>
      <c r="AB449" s="73">
        <v>522</v>
      </c>
      <c r="AF449" s="73">
        <v>139</v>
      </c>
      <c r="AH449" s="73">
        <v>661</v>
      </c>
      <c r="AQ449" s="73">
        <f t="shared" si="28"/>
        <v>7</v>
      </c>
    </row>
    <row r="450" spans="1:43" s="73" customFormat="1" x14ac:dyDescent="0.15">
      <c r="A450" s="70"/>
      <c r="B450" s="73" t="s">
        <v>6032</v>
      </c>
      <c r="C450" s="195" t="s">
        <v>8499</v>
      </c>
      <c r="D450" s="73">
        <v>542</v>
      </c>
      <c r="E450" s="75">
        <v>24.32385</v>
      </c>
      <c r="F450" s="75">
        <v>80.543840000000003</v>
      </c>
      <c r="G450" s="73">
        <v>1997</v>
      </c>
      <c r="H450" s="222">
        <v>1100</v>
      </c>
      <c r="I450" s="224" t="s">
        <v>10181</v>
      </c>
      <c r="J450" s="142">
        <v>1267</v>
      </c>
      <c r="K450" s="7" t="s">
        <v>10720</v>
      </c>
      <c r="L450" s="73">
        <v>31</v>
      </c>
      <c r="M450" s="73">
        <v>31</v>
      </c>
      <c r="V450" s="73">
        <v>892</v>
      </c>
      <c r="X450" s="73">
        <v>1925</v>
      </c>
      <c r="AB450" s="73">
        <v>842</v>
      </c>
      <c r="AF450" s="73">
        <v>144</v>
      </c>
      <c r="AH450" s="73">
        <v>831</v>
      </c>
      <c r="AQ450" s="73">
        <f t="shared" si="28"/>
        <v>7</v>
      </c>
    </row>
    <row r="451" spans="1:43" s="73" customFormat="1" x14ac:dyDescent="0.15">
      <c r="A451" s="70"/>
      <c r="B451" s="73" t="s">
        <v>6032</v>
      </c>
      <c r="C451" s="195" t="s">
        <v>8441</v>
      </c>
      <c r="D451" s="73">
        <v>542</v>
      </c>
      <c r="E451" s="75">
        <v>24.32385</v>
      </c>
      <c r="F451" s="75">
        <v>80.543840000000003</v>
      </c>
      <c r="G451" s="73">
        <v>1998</v>
      </c>
      <c r="H451" s="222">
        <v>1100</v>
      </c>
      <c r="I451" s="224" t="s">
        <v>10387</v>
      </c>
      <c r="J451" s="142">
        <v>1267</v>
      </c>
      <c r="K451" s="7" t="s">
        <v>10357</v>
      </c>
      <c r="L451" s="73">
        <v>32</v>
      </c>
      <c r="M451" s="73">
        <v>32</v>
      </c>
      <c r="V451" s="73">
        <v>1084</v>
      </c>
      <c r="X451" s="73">
        <v>1961</v>
      </c>
      <c r="AB451" s="73">
        <v>669</v>
      </c>
      <c r="AC451" s="73">
        <v>70</v>
      </c>
      <c r="AF451" s="73">
        <v>147</v>
      </c>
      <c r="AH451" s="73">
        <v>751</v>
      </c>
      <c r="AK451" s="73">
        <v>3408</v>
      </c>
      <c r="AM451" s="73">
        <v>418</v>
      </c>
      <c r="AQ451" s="73">
        <f t="shared" si="28"/>
        <v>10</v>
      </c>
    </row>
    <row r="452" spans="1:43" s="73" customFormat="1" x14ac:dyDescent="0.15">
      <c r="A452" s="70" t="s">
        <v>8433</v>
      </c>
      <c r="B452" s="73" t="s">
        <v>10512</v>
      </c>
      <c r="C452" s="195" t="s">
        <v>8996</v>
      </c>
      <c r="D452" s="73">
        <v>257</v>
      </c>
      <c r="E452" s="75">
        <v>21.568259999999999</v>
      </c>
      <c r="F452" s="75">
        <v>79.465199999999996</v>
      </c>
      <c r="G452" s="73">
        <v>1993</v>
      </c>
      <c r="H452" s="222">
        <v>1400</v>
      </c>
      <c r="I452" s="224" t="s">
        <v>10463</v>
      </c>
      <c r="J452" s="142">
        <v>1401</v>
      </c>
      <c r="K452" s="7" t="s">
        <v>10715</v>
      </c>
      <c r="L452" s="73">
        <v>9</v>
      </c>
      <c r="M452" s="73">
        <v>7</v>
      </c>
      <c r="O452" s="73">
        <v>17</v>
      </c>
      <c r="Q452" s="73">
        <v>146</v>
      </c>
      <c r="T452" s="73">
        <v>205</v>
      </c>
      <c r="V452" s="73">
        <v>828</v>
      </c>
      <c r="X452" s="73">
        <v>112</v>
      </c>
      <c r="AB452" s="73">
        <v>533</v>
      </c>
      <c r="AC452" s="73">
        <v>653</v>
      </c>
      <c r="AI452" s="73">
        <v>358</v>
      </c>
      <c r="AK452" s="73">
        <v>1086</v>
      </c>
      <c r="AM452" s="73">
        <v>2</v>
      </c>
      <c r="AQ452" s="73">
        <f t="shared" si="28"/>
        <v>12</v>
      </c>
    </row>
    <row r="453" spans="1:43" s="73" customFormat="1" x14ac:dyDescent="0.15">
      <c r="A453" s="70"/>
      <c r="B453" s="73" t="s">
        <v>10512</v>
      </c>
      <c r="C453" s="195" t="s">
        <v>8688</v>
      </c>
      <c r="D453" s="73">
        <v>257</v>
      </c>
      <c r="E453" s="75">
        <v>21.568259999999999</v>
      </c>
      <c r="F453" s="75">
        <v>79.465199999999996</v>
      </c>
      <c r="G453" s="73">
        <v>1994</v>
      </c>
      <c r="H453" s="222">
        <v>1400</v>
      </c>
      <c r="I453" s="224" t="s">
        <v>10476</v>
      </c>
      <c r="J453" s="142">
        <v>1401</v>
      </c>
      <c r="K453" s="7" t="s">
        <v>10241</v>
      </c>
      <c r="L453" s="73">
        <v>10</v>
      </c>
      <c r="M453" s="73">
        <v>10</v>
      </c>
      <c r="O453" s="73">
        <v>24</v>
      </c>
      <c r="Q453" s="73">
        <v>41</v>
      </c>
      <c r="T453" s="73">
        <v>276</v>
      </c>
      <c r="V453" s="73">
        <v>846</v>
      </c>
      <c r="X453" s="73">
        <v>65</v>
      </c>
      <c r="AB453" s="73">
        <v>746</v>
      </c>
      <c r="AC453" s="73">
        <v>588</v>
      </c>
      <c r="AI453" s="73">
        <v>264</v>
      </c>
      <c r="AK453" s="73">
        <v>495</v>
      </c>
      <c r="AQ453" s="73">
        <f t="shared" si="28"/>
        <v>11</v>
      </c>
    </row>
    <row r="454" spans="1:43" s="73" customFormat="1" x14ac:dyDescent="0.15">
      <c r="A454" s="70"/>
      <c r="B454" s="73" t="s">
        <v>10512</v>
      </c>
      <c r="C454" s="195" t="s">
        <v>8980</v>
      </c>
      <c r="D454" s="73">
        <v>257</v>
      </c>
      <c r="E454" s="75">
        <v>21.568259999999999</v>
      </c>
      <c r="F454" s="75">
        <v>79.465199999999996</v>
      </c>
      <c r="G454" s="73">
        <v>1996</v>
      </c>
      <c r="H454" s="222">
        <v>1400</v>
      </c>
      <c r="I454" s="224" t="s">
        <v>10476</v>
      </c>
      <c r="J454" s="142">
        <v>1401</v>
      </c>
      <c r="K454" s="7" t="s">
        <v>10241</v>
      </c>
      <c r="L454" s="73">
        <v>5</v>
      </c>
      <c r="M454" s="73">
        <v>12</v>
      </c>
      <c r="O454" s="73">
        <v>6</v>
      </c>
      <c r="Q454" s="73">
        <v>56</v>
      </c>
      <c r="T454" s="73">
        <v>269</v>
      </c>
      <c r="V454" s="73">
        <v>675</v>
      </c>
      <c r="X454" s="73">
        <v>90</v>
      </c>
      <c r="AB454" s="73">
        <v>1243</v>
      </c>
      <c r="AC454" s="73">
        <v>490</v>
      </c>
      <c r="AI454" s="73">
        <v>205</v>
      </c>
      <c r="AK454" s="73">
        <v>576</v>
      </c>
      <c r="AQ454" s="73">
        <f t="shared" si="28"/>
        <v>11</v>
      </c>
    </row>
    <row r="455" spans="1:43" s="73" customFormat="1" x14ac:dyDescent="0.15">
      <c r="A455" s="70" t="s">
        <v>10628</v>
      </c>
      <c r="B455" s="73" t="s">
        <v>10512</v>
      </c>
      <c r="C455" s="195" t="s">
        <v>8981</v>
      </c>
      <c r="D455" s="73">
        <v>257</v>
      </c>
      <c r="E455" s="75">
        <v>21.568259999999999</v>
      </c>
      <c r="F455" s="75">
        <v>79.465199999999996</v>
      </c>
      <c r="G455" s="73">
        <v>1997</v>
      </c>
      <c r="H455" s="222">
        <v>1400</v>
      </c>
      <c r="I455" s="224" t="s">
        <v>10463</v>
      </c>
      <c r="J455" s="142">
        <v>1401</v>
      </c>
      <c r="K455" s="7" t="s">
        <v>10715</v>
      </c>
      <c r="L455" s="73">
        <v>3</v>
      </c>
      <c r="M455" s="73">
        <v>6</v>
      </c>
      <c r="O455" s="73">
        <v>23</v>
      </c>
      <c r="Q455" s="73">
        <v>79</v>
      </c>
      <c r="T455" s="73">
        <v>214</v>
      </c>
      <c r="V455" s="73">
        <v>804</v>
      </c>
      <c r="X455" s="73">
        <v>216</v>
      </c>
      <c r="AB455" s="73">
        <v>1703</v>
      </c>
      <c r="AC455" s="73">
        <v>503</v>
      </c>
      <c r="AI455" s="73">
        <v>208</v>
      </c>
      <c r="AK455" s="73">
        <v>499</v>
      </c>
      <c r="AQ455" s="73">
        <f t="shared" si="28"/>
        <v>11</v>
      </c>
    </row>
    <row r="456" spans="1:43" s="73" customFormat="1" x14ac:dyDescent="0.15">
      <c r="A456" s="70"/>
      <c r="B456" s="73" t="s">
        <v>10512</v>
      </c>
      <c r="C456" s="195" t="s">
        <v>8982</v>
      </c>
      <c r="D456" s="73">
        <v>257</v>
      </c>
      <c r="E456" s="75">
        <v>21.568259999999999</v>
      </c>
      <c r="F456" s="75">
        <v>79.465199999999996</v>
      </c>
      <c r="G456" s="73">
        <v>1998</v>
      </c>
      <c r="H456" s="222">
        <v>1400</v>
      </c>
      <c r="I456" s="224" t="s">
        <v>10594</v>
      </c>
      <c r="J456" s="142">
        <v>1401</v>
      </c>
      <c r="K456" s="7" t="s">
        <v>10562</v>
      </c>
      <c r="L456" s="73">
        <v>8</v>
      </c>
      <c r="M456" s="73">
        <v>7</v>
      </c>
      <c r="O456" s="73">
        <v>17</v>
      </c>
      <c r="Q456" s="73">
        <v>72</v>
      </c>
      <c r="T456" s="73">
        <v>227</v>
      </c>
      <c r="V456" s="73">
        <v>823</v>
      </c>
      <c r="X456" s="73">
        <v>185</v>
      </c>
      <c r="AB456" s="73">
        <v>1274</v>
      </c>
      <c r="AI456" s="73">
        <v>284</v>
      </c>
      <c r="AK456" s="73">
        <v>438</v>
      </c>
      <c r="AQ456" s="73">
        <f t="shared" si="28"/>
        <v>10</v>
      </c>
    </row>
    <row r="457" spans="1:43" s="73" customFormat="1" x14ac:dyDescent="0.15">
      <c r="A457" s="70" t="s">
        <v>10698</v>
      </c>
      <c r="B457" s="73" t="s">
        <v>10362</v>
      </c>
      <c r="C457" s="195" t="s">
        <v>8983</v>
      </c>
      <c r="D457" s="73">
        <v>758</v>
      </c>
      <c r="E457" s="75">
        <v>21.617740000000001</v>
      </c>
      <c r="F457" s="75">
        <v>79.47063</v>
      </c>
      <c r="G457" s="73">
        <v>1990</v>
      </c>
      <c r="H457" s="222">
        <v>1400</v>
      </c>
      <c r="I457" s="224" t="s">
        <v>10126</v>
      </c>
      <c r="J457" s="142">
        <v>1401</v>
      </c>
      <c r="K457" s="7" t="s">
        <v>10720</v>
      </c>
      <c r="L457" s="73">
        <v>25</v>
      </c>
      <c r="M457" s="73">
        <v>11</v>
      </c>
      <c r="T457" s="73">
        <v>125</v>
      </c>
      <c r="V457" s="73">
        <v>830</v>
      </c>
      <c r="X457" s="73">
        <v>256</v>
      </c>
      <c r="AB457" s="73">
        <v>1473</v>
      </c>
      <c r="AF457" s="73">
        <v>59</v>
      </c>
      <c r="AI457" s="73">
        <v>283</v>
      </c>
      <c r="AQ457" s="73">
        <f t="shared" si="28"/>
        <v>8</v>
      </c>
    </row>
    <row r="458" spans="1:43" s="73" customFormat="1" x14ac:dyDescent="0.15">
      <c r="A458" s="70"/>
      <c r="B458" s="73" t="s">
        <v>10362</v>
      </c>
      <c r="C458" s="195" t="s">
        <v>8984</v>
      </c>
      <c r="D458" s="73">
        <v>758</v>
      </c>
      <c r="E458" s="75">
        <v>21.617740000000001</v>
      </c>
      <c r="F458" s="75">
        <v>79.47063</v>
      </c>
      <c r="G458" s="73">
        <v>1991</v>
      </c>
      <c r="H458" s="222">
        <v>1400</v>
      </c>
      <c r="I458" s="224" t="s">
        <v>10126</v>
      </c>
      <c r="J458" s="142">
        <v>1401</v>
      </c>
      <c r="K458" s="7" t="s">
        <v>10720</v>
      </c>
      <c r="L458" s="73">
        <v>25</v>
      </c>
      <c r="M458" s="73">
        <v>13</v>
      </c>
      <c r="T458" s="73">
        <v>303</v>
      </c>
      <c r="V458" s="73">
        <v>1395</v>
      </c>
      <c r="X458" s="73">
        <v>673</v>
      </c>
      <c r="AB458" s="73">
        <v>2630</v>
      </c>
      <c r="AF458" s="73">
        <v>118</v>
      </c>
      <c r="AH458" s="73">
        <v>21</v>
      </c>
      <c r="AI458" s="73">
        <v>317</v>
      </c>
      <c r="AQ458" s="73">
        <f t="shared" si="28"/>
        <v>9</v>
      </c>
    </row>
    <row r="459" spans="1:43" s="73" customFormat="1" x14ac:dyDescent="0.15">
      <c r="A459" s="70"/>
      <c r="B459" s="73" t="s">
        <v>10362</v>
      </c>
      <c r="C459" s="195" t="s">
        <v>8985</v>
      </c>
      <c r="D459" s="73">
        <v>758</v>
      </c>
      <c r="E459" s="75">
        <v>21.617740000000001</v>
      </c>
      <c r="F459" s="75">
        <v>79.47063</v>
      </c>
      <c r="G459" s="73">
        <v>1992</v>
      </c>
      <c r="H459" s="222">
        <v>1400</v>
      </c>
      <c r="I459" s="224" t="s">
        <v>7745</v>
      </c>
      <c r="J459" s="142">
        <v>1401</v>
      </c>
      <c r="K459" s="7" t="s">
        <v>7917</v>
      </c>
      <c r="L459" s="73">
        <v>27</v>
      </c>
      <c r="M459" s="73">
        <v>17</v>
      </c>
      <c r="T459" s="73">
        <v>360</v>
      </c>
      <c r="V459" s="73">
        <v>1810</v>
      </c>
      <c r="X459" s="73">
        <v>817</v>
      </c>
      <c r="AB459" s="73">
        <v>3452</v>
      </c>
      <c r="AF459" s="73">
        <v>128</v>
      </c>
      <c r="AH459" s="73">
        <v>25</v>
      </c>
      <c r="AI459" s="73">
        <v>369</v>
      </c>
      <c r="AQ459" s="73">
        <f t="shared" si="28"/>
        <v>9</v>
      </c>
    </row>
    <row r="460" spans="1:43" s="73" customFormat="1" x14ac:dyDescent="0.15">
      <c r="A460" s="70"/>
      <c r="B460" s="73" t="s">
        <v>10362</v>
      </c>
      <c r="C460" s="195" t="s">
        <v>8734</v>
      </c>
      <c r="D460" s="73">
        <v>758</v>
      </c>
      <c r="E460" s="75">
        <v>21.617740000000001</v>
      </c>
      <c r="F460" s="75">
        <v>79.47063</v>
      </c>
      <c r="G460" s="73">
        <v>1993</v>
      </c>
      <c r="H460" s="222">
        <v>1400</v>
      </c>
      <c r="I460" s="224" t="s">
        <v>8335</v>
      </c>
      <c r="J460" s="142">
        <v>1401</v>
      </c>
      <c r="K460" s="7" t="s">
        <v>7556</v>
      </c>
      <c r="L460" s="73">
        <v>28</v>
      </c>
      <c r="M460" s="73">
        <v>15</v>
      </c>
      <c r="T460" s="73">
        <v>418</v>
      </c>
      <c r="V460" s="73">
        <v>1843</v>
      </c>
      <c r="X460" s="73">
        <v>867</v>
      </c>
      <c r="AB460" s="73">
        <v>3908</v>
      </c>
      <c r="AF460" s="73">
        <v>190</v>
      </c>
      <c r="AH460" s="73">
        <v>32</v>
      </c>
      <c r="AI460" s="73">
        <v>488</v>
      </c>
      <c r="AQ460" s="73">
        <f t="shared" si="28"/>
        <v>9</v>
      </c>
    </row>
    <row r="461" spans="1:43" s="73" customFormat="1" x14ac:dyDescent="0.15">
      <c r="A461" s="70"/>
      <c r="B461" s="73" t="s">
        <v>10362</v>
      </c>
      <c r="C461" s="195" t="s">
        <v>8735</v>
      </c>
      <c r="D461" s="73">
        <v>758</v>
      </c>
      <c r="E461" s="75">
        <v>21.617740000000001</v>
      </c>
      <c r="F461" s="75">
        <v>79.47063</v>
      </c>
      <c r="G461" s="73">
        <v>1994</v>
      </c>
      <c r="H461" s="222">
        <v>1400</v>
      </c>
      <c r="I461" s="224" t="s">
        <v>10483</v>
      </c>
      <c r="J461" s="142">
        <v>1401</v>
      </c>
      <c r="K461" s="7" t="s">
        <v>10199</v>
      </c>
      <c r="L461" s="73">
        <v>28</v>
      </c>
      <c r="M461" s="73">
        <v>15</v>
      </c>
      <c r="T461" s="73">
        <v>438</v>
      </c>
      <c r="V461" s="73">
        <v>2237</v>
      </c>
      <c r="X461" s="73">
        <v>1353</v>
      </c>
      <c r="AB461" s="73">
        <v>6666</v>
      </c>
      <c r="AF461" s="73">
        <v>199</v>
      </c>
      <c r="AH461" s="73">
        <v>34</v>
      </c>
      <c r="AI461" s="73">
        <v>512</v>
      </c>
      <c r="AQ461" s="73">
        <f t="shared" si="28"/>
        <v>9</v>
      </c>
    </row>
    <row r="462" spans="1:43" s="73" customFormat="1" x14ac:dyDescent="0.15">
      <c r="A462" s="70"/>
      <c r="B462" s="73" t="s">
        <v>10362</v>
      </c>
      <c r="C462" s="195" t="s">
        <v>8736</v>
      </c>
      <c r="D462" s="73">
        <v>758</v>
      </c>
      <c r="E462" s="75">
        <v>21.617740000000001</v>
      </c>
      <c r="F462" s="75">
        <v>79.47063</v>
      </c>
      <c r="G462" s="73">
        <v>1995</v>
      </c>
      <c r="H462" s="222">
        <v>1400</v>
      </c>
      <c r="I462" s="224" t="s">
        <v>10483</v>
      </c>
      <c r="J462" s="142">
        <v>1401</v>
      </c>
      <c r="K462" s="7" t="s">
        <v>10199</v>
      </c>
      <c r="L462" s="73">
        <v>27</v>
      </c>
      <c r="M462" s="73">
        <v>11</v>
      </c>
      <c r="T462" s="73">
        <v>363</v>
      </c>
      <c r="V462" s="73">
        <v>1752</v>
      </c>
      <c r="X462" s="73">
        <v>1272</v>
      </c>
      <c r="AB462" s="73">
        <v>5547</v>
      </c>
      <c r="AF462" s="73">
        <v>63</v>
      </c>
      <c r="AH462" s="73">
        <v>44</v>
      </c>
      <c r="AI462" s="73">
        <v>281</v>
      </c>
      <c r="AQ462" s="73">
        <f t="shared" ref="AQ462:AQ484" si="29">COUNT(L462:AO462)</f>
        <v>9</v>
      </c>
    </row>
    <row r="463" spans="1:43" s="73" customFormat="1" x14ac:dyDescent="0.15">
      <c r="A463" s="70"/>
      <c r="B463" s="73" t="s">
        <v>10362</v>
      </c>
      <c r="C463" s="195" t="s">
        <v>8737</v>
      </c>
      <c r="D463" s="73">
        <v>758</v>
      </c>
      <c r="E463" s="75">
        <v>21.617740000000001</v>
      </c>
      <c r="F463" s="75">
        <v>79.47063</v>
      </c>
      <c r="G463" s="73">
        <v>1996</v>
      </c>
      <c r="H463" s="222">
        <v>1400</v>
      </c>
      <c r="I463" s="224" t="s">
        <v>8335</v>
      </c>
      <c r="J463" s="142">
        <v>1401</v>
      </c>
      <c r="K463" s="7" t="s">
        <v>7556</v>
      </c>
      <c r="L463" s="73">
        <v>33</v>
      </c>
      <c r="M463" s="73">
        <v>16</v>
      </c>
      <c r="T463" s="73">
        <v>385</v>
      </c>
      <c r="V463" s="73">
        <v>1850</v>
      </c>
      <c r="X463" s="73">
        <v>1200</v>
      </c>
      <c r="AB463" s="73">
        <v>6300</v>
      </c>
      <c r="AF463" s="73">
        <v>80</v>
      </c>
      <c r="AH463" s="73">
        <v>50</v>
      </c>
      <c r="AI463" s="73">
        <v>280</v>
      </c>
      <c r="AQ463" s="73">
        <f t="shared" si="29"/>
        <v>9</v>
      </c>
    </row>
    <row r="464" spans="1:43" s="73" customFormat="1" x14ac:dyDescent="0.15">
      <c r="A464" s="70"/>
      <c r="B464" s="73" t="s">
        <v>10362</v>
      </c>
      <c r="C464" s="195" t="s">
        <v>8738</v>
      </c>
      <c r="D464" s="73">
        <v>758</v>
      </c>
      <c r="E464" s="75">
        <v>21.617740000000001</v>
      </c>
      <c r="F464" s="75">
        <v>79.47063</v>
      </c>
      <c r="G464" s="73">
        <v>1997</v>
      </c>
      <c r="H464" s="222">
        <v>1400</v>
      </c>
      <c r="I464" s="224" t="s">
        <v>8335</v>
      </c>
      <c r="J464" s="142">
        <v>1401</v>
      </c>
      <c r="K464" s="7" t="s">
        <v>7556</v>
      </c>
      <c r="L464" s="73">
        <v>41</v>
      </c>
      <c r="M464" s="73">
        <v>32</v>
      </c>
      <c r="T464" s="73">
        <v>528</v>
      </c>
      <c r="V464" s="73">
        <v>2221</v>
      </c>
      <c r="X464" s="73">
        <v>1384</v>
      </c>
      <c r="AB464" s="73">
        <v>6800</v>
      </c>
      <c r="AF464" s="73">
        <v>177</v>
      </c>
      <c r="AH464" s="73">
        <v>58</v>
      </c>
      <c r="AI464" s="73">
        <v>334</v>
      </c>
      <c r="AQ464" s="73">
        <f t="shared" si="29"/>
        <v>9</v>
      </c>
    </row>
    <row r="465" spans="1:43" s="73" customFormat="1" x14ac:dyDescent="0.15">
      <c r="A465" s="70" t="s">
        <v>10467</v>
      </c>
      <c r="B465" s="73" t="s">
        <v>10468</v>
      </c>
      <c r="C465" s="195" t="s">
        <v>8464</v>
      </c>
      <c r="D465" s="73">
        <v>777</v>
      </c>
      <c r="E465" s="75">
        <v>9.4857300000000002</v>
      </c>
      <c r="F465" s="75">
        <v>77.210009999999997</v>
      </c>
      <c r="G465" s="73">
        <v>1978</v>
      </c>
      <c r="H465" s="76"/>
      <c r="I465" s="70"/>
      <c r="J465" s="142">
        <v>1836</v>
      </c>
      <c r="K465" s="7" t="s">
        <v>7556</v>
      </c>
      <c r="L465" s="73">
        <v>34</v>
      </c>
      <c r="M465" s="73">
        <v>14</v>
      </c>
      <c r="Q465" s="73">
        <v>49</v>
      </c>
      <c r="S465" s="73">
        <v>588</v>
      </c>
      <c r="T465" s="73">
        <v>100</v>
      </c>
      <c r="U465" s="73">
        <v>500</v>
      </c>
      <c r="V465" s="73">
        <v>452</v>
      </c>
      <c r="AQ465" s="73">
        <f t="shared" si="29"/>
        <v>7</v>
      </c>
    </row>
    <row r="466" spans="1:43" s="73" customFormat="1" x14ac:dyDescent="0.15">
      <c r="A466" s="70"/>
      <c r="B466" s="73" t="s">
        <v>10468</v>
      </c>
      <c r="C466" s="195" t="s">
        <v>8465</v>
      </c>
      <c r="D466" s="73">
        <v>777</v>
      </c>
      <c r="E466" s="75">
        <v>9.4857300000000002</v>
      </c>
      <c r="F466" s="75">
        <v>77.210009999999997</v>
      </c>
      <c r="G466" s="73">
        <v>1987</v>
      </c>
      <c r="H466" s="76"/>
      <c r="I466" s="70"/>
      <c r="J466" s="142">
        <v>1836</v>
      </c>
      <c r="K466" s="7" t="s">
        <v>10699</v>
      </c>
      <c r="L466" s="73">
        <v>45</v>
      </c>
      <c r="M466" s="73">
        <v>26</v>
      </c>
      <c r="Q466" s="73">
        <v>55</v>
      </c>
      <c r="S466" s="73">
        <v>950</v>
      </c>
      <c r="T466" s="73">
        <v>350</v>
      </c>
      <c r="U466" s="73">
        <v>1100</v>
      </c>
      <c r="V466" s="73">
        <v>490</v>
      </c>
      <c r="AK466" s="73">
        <v>300</v>
      </c>
      <c r="AM466" s="73">
        <v>200</v>
      </c>
      <c r="AN466" s="73">
        <v>50</v>
      </c>
      <c r="AQ466" s="73">
        <f t="shared" si="29"/>
        <v>10</v>
      </c>
    </row>
    <row r="467" spans="1:43" s="73" customFormat="1" x14ac:dyDescent="0.15">
      <c r="A467" s="70"/>
      <c r="B467" s="73" t="s">
        <v>10468</v>
      </c>
      <c r="C467" s="195" t="s">
        <v>8569</v>
      </c>
      <c r="D467" s="73">
        <v>777</v>
      </c>
      <c r="E467" s="75">
        <v>9.4857300000000002</v>
      </c>
      <c r="F467" s="75">
        <v>77.210009999999997</v>
      </c>
      <c r="G467" s="73">
        <v>1988</v>
      </c>
      <c r="H467" s="76"/>
      <c r="I467" s="70"/>
      <c r="J467" s="142">
        <v>1836</v>
      </c>
      <c r="K467" s="7" t="s">
        <v>7556</v>
      </c>
      <c r="L467" s="73">
        <v>45</v>
      </c>
      <c r="M467" s="73">
        <v>27</v>
      </c>
      <c r="Q467" s="73">
        <v>64</v>
      </c>
      <c r="S467" s="73">
        <v>1020</v>
      </c>
      <c r="T467" s="73">
        <v>378</v>
      </c>
      <c r="U467" s="73">
        <v>1300</v>
      </c>
      <c r="V467" s="73">
        <v>560</v>
      </c>
      <c r="AK467" s="73">
        <v>839</v>
      </c>
      <c r="AM467" s="73">
        <v>235</v>
      </c>
      <c r="AN467" s="73">
        <v>65</v>
      </c>
      <c r="AQ467" s="73">
        <f t="shared" si="29"/>
        <v>10</v>
      </c>
    </row>
    <row r="468" spans="1:43" s="73" customFormat="1" x14ac:dyDescent="0.15">
      <c r="A468" s="70" t="s">
        <v>11059</v>
      </c>
      <c r="B468" s="73" t="s">
        <v>10468</v>
      </c>
      <c r="C468" s="195" t="s">
        <v>8570</v>
      </c>
      <c r="D468" s="73">
        <v>777</v>
      </c>
      <c r="E468" s="75">
        <v>9.4857300000000002</v>
      </c>
      <c r="F468" s="75">
        <v>77.210009999999997</v>
      </c>
      <c r="G468" s="73">
        <v>1989</v>
      </c>
      <c r="H468" s="76"/>
      <c r="I468" s="70"/>
      <c r="J468" s="142">
        <v>1836</v>
      </c>
      <c r="K468" s="7" t="s">
        <v>7556</v>
      </c>
      <c r="L468" s="73">
        <v>46</v>
      </c>
      <c r="M468" s="73">
        <v>21</v>
      </c>
      <c r="Q468" s="73">
        <v>62</v>
      </c>
      <c r="S468" s="73">
        <v>980</v>
      </c>
      <c r="T468" s="73">
        <v>412</v>
      </c>
      <c r="U468" s="73">
        <v>1290</v>
      </c>
      <c r="V468" s="73">
        <v>580</v>
      </c>
      <c r="AK468" s="73">
        <v>765</v>
      </c>
      <c r="AM468" s="73">
        <v>182</v>
      </c>
      <c r="AN468" s="73">
        <v>32</v>
      </c>
      <c r="AQ468" s="73">
        <f t="shared" si="29"/>
        <v>10</v>
      </c>
    </row>
    <row r="469" spans="1:43" s="73" customFormat="1" x14ac:dyDescent="0.15">
      <c r="A469" s="70" t="s">
        <v>10648</v>
      </c>
      <c r="B469" s="73" t="s">
        <v>10748</v>
      </c>
      <c r="C469" s="195" t="s">
        <v>8571</v>
      </c>
      <c r="D469" s="73">
        <v>393</v>
      </c>
      <c r="E469" s="75">
        <v>26.006930000000001</v>
      </c>
      <c r="F469" s="75">
        <v>76.491529999999997</v>
      </c>
      <c r="G469" s="73">
        <v>1990</v>
      </c>
      <c r="H469" s="222">
        <v>800</v>
      </c>
      <c r="I469" s="223" t="s">
        <v>7044</v>
      </c>
      <c r="J469" s="142">
        <v>702</v>
      </c>
      <c r="K469" s="7" t="s">
        <v>7556</v>
      </c>
      <c r="L469" s="73">
        <v>44</v>
      </c>
      <c r="M469" s="73">
        <v>41</v>
      </c>
      <c r="O469" s="73">
        <v>69</v>
      </c>
      <c r="P469" s="73">
        <v>46</v>
      </c>
      <c r="R469" s="73">
        <v>179</v>
      </c>
      <c r="V469" s="73">
        <v>2243</v>
      </c>
      <c r="X469" s="73">
        <v>688</v>
      </c>
      <c r="AB469" s="73">
        <v>3833</v>
      </c>
      <c r="AC469" s="73">
        <v>410</v>
      </c>
      <c r="AH469" s="73">
        <v>307</v>
      </c>
      <c r="AQ469" s="73">
        <f t="shared" si="29"/>
        <v>10</v>
      </c>
    </row>
    <row r="470" spans="1:43" s="73" customFormat="1" x14ac:dyDescent="0.15">
      <c r="A470" s="70"/>
      <c r="B470" s="73" t="s">
        <v>10748</v>
      </c>
      <c r="C470" s="195" t="s">
        <v>8572</v>
      </c>
      <c r="D470" s="73">
        <v>393</v>
      </c>
      <c r="E470" s="75">
        <v>26.006930000000001</v>
      </c>
      <c r="F470" s="75">
        <v>76.491529999999997</v>
      </c>
      <c r="G470" s="73">
        <v>1991</v>
      </c>
      <c r="H470" s="222">
        <v>800</v>
      </c>
      <c r="I470" s="223" t="s">
        <v>7044</v>
      </c>
      <c r="J470" s="142">
        <v>702</v>
      </c>
      <c r="K470" s="7" t="s">
        <v>10356</v>
      </c>
      <c r="L470" s="73">
        <v>45</v>
      </c>
      <c r="M470" s="73">
        <v>50</v>
      </c>
      <c r="O470" s="73">
        <v>67</v>
      </c>
      <c r="R470" s="73">
        <v>158</v>
      </c>
      <c r="V470" s="73">
        <v>2166</v>
      </c>
      <c r="X470" s="73">
        <v>1007</v>
      </c>
      <c r="AB470" s="73">
        <v>3881</v>
      </c>
      <c r="AC470" s="73">
        <v>632</v>
      </c>
      <c r="AH470" s="73">
        <v>291</v>
      </c>
      <c r="AQ470" s="73">
        <f t="shared" si="29"/>
        <v>9</v>
      </c>
    </row>
    <row r="471" spans="1:43" s="73" customFormat="1" x14ac:dyDescent="0.15">
      <c r="A471" s="70"/>
      <c r="B471" s="73" t="s">
        <v>10748</v>
      </c>
      <c r="C471" s="195" t="s">
        <v>8762</v>
      </c>
      <c r="D471" s="73">
        <v>393</v>
      </c>
      <c r="E471" s="75">
        <v>26.006930000000001</v>
      </c>
      <c r="F471" s="75">
        <v>76.491529999999997</v>
      </c>
      <c r="G471" s="73">
        <v>1993</v>
      </c>
      <c r="H471" s="222">
        <v>800</v>
      </c>
      <c r="I471" s="223" t="s">
        <v>7044</v>
      </c>
      <c r="J471" s="142">
        <v>702</v>
      </c>
      <c r="K471" s="7" t="s">
        <v>10356</v>
      </c>
      <c r="L471" s="73">
        <v>36</v>
      </c>
      <c r="M471" s="73">
        <v>65</v>
      </c>
      <c r="O471" s="73">
        <v>146</v>
      </c>
      <c r="P471" s="73">
        <v>142</v>
      </c>
      <c r="R471" s="73">
        <v>367</v>
      </c>
      <c r="V471" s="73">
        <v>2947</v>
      </c>
      <c r="X471" s="73">
        <v>1839</v>
      </c>
      <c r="AB471" s="73">
        <v>4964</v>
      </c>
      <c r="AC471" s="73">
        <v>1088</v>
      </c>
      <c r="AH471" s="73">
        <v>497</v>
      </c>
      <c r="AQ471" s="73">
        <f t="shared" si="29"/>
        <v>10</v>
      </c>
    </row>
    <row r="472" spans="1:43" s="73" customFormat="1" x14ac:dyDescent="0.15">
      <c r="A472" s="70" t="s">
        <v>10971</v>
      </c>
      <c r="B472" s="73" t="s">
        <v>10748</v>
      </c>
      <c r="C472" s="195" t="s">
        <v>8763</v>
      </c>
      <c r="D472" s="73">
        <v>393</v>
      </c>
      <c r="E472" s="75">
        <v>26.006930000000001</v>
      </c>
      <c r="F472" s="75">
        <v>76.491529999999997</v>
      </c>
      <c r="G472" s="73">
        <v>1995</v>
      </c>
      <c r="H472" s="222">
        <v>800</v>
      </c>
      <c r="I472" s="223" t="s">
        <v>7044</v>
      </c>
      <c r="J472" s="142">
        <v>702</v>
      </c>
      <c r="K472" s="7" t="s">
        <v>7556</v>
      </c>
      <c r="L472" s="73">
        <v>38</v>
      </c>
      <c r="M472" s="73">
        <v>63</v>
      </c>
      <c r="O472" s="73">
        <v>134</v>
      </c>
      <c r="P472" s="73">
        <v>330</v>
      </c>
      <c r="R472" s="73">
        <v>707</v>
      </c>
      <c r="V472" s="73">
        <v>3419</v>
      </c>
      <c r="X472" s="73">
        <v>2648</v>
      </c>
      <c r="AB472" s="73">
        <v>4849</v>
      </c>
      <c r="AC472" s="73">
        <v>1825</v>
      </c>
      <c r="AH472" s="73">
        <v>873</v>
      </c>
      <c r="AQ472" s="73">
        <f t="shared" si="29"/>
        <v>10</v>
      </c>
    </row>
    <row r="473" spans="1:43" s="73" customFormat="1" x14ac:dyDescent="0.15">
      <c r="A473" s="70"/>
      <c r="B473" s="73" t="s">
        <v>10748</v>
      </c>
      <c r="C473" s="195" t="s">
        <v>8601</v>
      </c>
      <c r="D473" s="73">
        <v>393</v>
      </c>
      <c r="E473" s="75">
        <v>26.006930000000001</v>
      </c>
      <c r="F473" s="75">
        <v>76.491529999999997</v>
      </c>
      <c r="G473" s="73">
        <v>1997</v>
      </c>
      <c r="H473" s="222">
        <v>800</v>
      </c>
      <c r="I473" s="223" t="s">
        <v>7044</v>
      </c>
      <c r="J473" s="142">
        <v>702</v>
      </c>
      <c r="K473" s="7" t="s">
        <v>10517</v>
      </c>
      <c r="L473" s="73">
        <v>32</v>
      </c>
      <c r="M473" s="73">
        <v>79</v>
      </c>
      <c r="O473" s="73">
        <v>192</v>
      </c>
      <c r="P473" s="73">
        <v>409</v>
      </c>
      <c r="R473" s="73">
        <v>988</v>
      </c>
      <c r="V473" s="73">
        <v>2939</v>
      </c>
      <c r="X473" s="73">
        <v>1946</v>
      </c>
      <c r="AB473" s="73">
        <v>4496</v>
      </c>
      <c r="AC473" s="73">
        <v>1936</v>
      </c>
      <c r="AH473" s="73">
        <v>780</v>
      </c>
      <c r="AQ473" s="73">
        <f t="shared" si="29"/>
        <v>10</v>
      </c>
    </row>
    <row r="474" spans="1:43" s="73" customFormat="1" x14ac:dyDescent="0.15">
      <c r="A474" s="70" t="s">
        <v>6211</v>
      </c>
      <c r="B474" s="73" t="s">
        <v>10841</v>
      </c>
      <c r="C474" s="195" t="s">
        <v>8500</v>
      </c>
      <c r="D474" s="73">
        <v>866</v>
      </c>
      <c r="E474" s="75">
        <v>27.315650000000002</v>
      </c>
      <c r="F474" s="75">
        <v>76.436329999999998</v>
      </c>
      <c r="G474" s="73">
        <v>1991</v>
      </c>
      <c r="H474" s="76"/>
      <c r="I474" s="70"/>
      <c r="J474" s="142">
        <v>640</v>
      </c>
      <c r="K474" s="7" t="s">
        <v>10517</v>
      </c>
      <c r="L474" s="73">
        <v>18</v>
      </c>
      <c r="M474" s="73">
        <v>28</v>
      </c>
      <c r="P474" s="73">
        <v>147</v>
      </c>
      <c r="R474" s="73">
        <v>311</v>
      </c>
      <c r="V474" s="73">
        <v>4839</v>
      </c>
      <c r="X474" s="73">
        <v>3830</v>
      </c>
      <c r="AB474" s="73">
        <v>2899</v>
      </c>
      <c r="AC474" s="73">
        <v>2193</v>
      </c>
      <c r="AF474" s="73">
        <v>55</v>
      </c>
      <c r="AH474" s="73">
        <v>17</v>
      </c>
      <c r="AQ474" s="73">
        <f t="shared" si="29"/>
        <v>10</v>
      </c>
    </row>
    <row r="475" spans="1:43" s="73" customFormat="1" x14ac:dyDescent="0.15">
      <c r="A475" s="70"/>
      <c r="B475" s="73" t="s">
        <v>10841</v>
      </c>
      <c r="C475" s="195" t="s">
        <v>8911</v>
      </c>
      <c r="D475" s="73">
        <v>866</v>
      </c>
      <c r="E475" s="75">
        <v>27.315650000000002</v>
      </c>
      <c r="F475" s="75">
        <v>76.436329999999998</v>
      </c>
      <c r="G475" s="73">
        <v>1992</v>
      </c>
      <c r="H475" s="76"/>
      <c r="I475" s="70"/>
      <c r="J475" s="142">
        <v>640</v>
      </c>
      <c r="K475" s="7" t="s">
        <v>10495</v>
      </c>
      <c r="L475" s="73">
        <v>22</v>
      </c>
      <c r="M475" s="73">
        <v>34</v>
      </c>
      <c r="P475" s="73">
        <v>100</v>
      </c>
      <c r="R475" s="73">
        <v>170</v>
      </c>
      <c r="V475" s="73">
        <v>4500</v>
      </c>
      <c r="X475" s="73">
        <v>4100</v>
      </c>
      <c r="AB475" s="73">
        <v>2500</v>
      </c>
      <c r="AC475" s="73">
        <v>2500</v>
      </c>
      <c r="AF475" s="73">
        <v>54</v>
      </c>
      <c r="AH475" s="73">
        <v>20</v>
      </c>
      <c r="AQ475" s="73">
        <f t="shared" si="29"/>
        <v>10</v>
      </c>
    </row>
    <row r="476" spans="1:43" s="73" customFormat="1" x14ac:dyDescent="0.15">
      <c r="A476" s="70"/>
      <c r="B476" s="73" t="s">
        <v>10841</v>
      </c>
      <c r="C476" s="195" t="s">
        <v>8912</v>
      </c>
      <c r="D476" s="73">
        <v>866</v>
      </c>
      <c r="E476" s="75">
        <v>27.315650000000002</v>
      </c>
      <c r="F476" s="75">
        <v>76.436329999999998</v>
      </c>
      <c r="G476" s="73">
        <v>1993</v>
      </c>
      <c r="H476" s="76"/>
      <c r="I476" s="70"/>
      <c r="J476" s="142">
        <v>640</v>
      </c>
      <c r="K476" s="7" t="s">
        <v>10495</v>
      </c>
      <c r="L476" s="73">
        <v>24</v>
      </c>
      <c r="M476" s="73">
        <v>39</v>
      </c>
      <c r="P476" s="73">
        <v>100</v>
      </c>
      <c r="R476" s="73">
        <v>170</v>
      </c>
      <c r="V476" s="73">
        <v>4500</v>
      </c>
      <c r="X476" s="73">
        <v>4100</v>
      </c>
      <c r="AB476" s="73">
        <v>2500</v>
      </c>
      <c r="AC476" s="73">
        <v>2500</v>
      </c>
      <c r="AF476" s="73">
        <v>50</v>
      </c>
      <c r="AH476" s="73">
        <v>2</v>
      </c>
      <c r="AQ476" s="73">
        <f t="shared" si="29"/>
        <v>10</v>
      </c>
    </row>
    <row r="477" spans="1:43" s="73" customFormat="1" x14ac:dyDescent="0.15">
      <c r="A477" s="70"/>
      <c r="B477" s="73" t="s">
        <v>10841</v>
      </c>
      <c r="C477" s="195" t="s">
        <v>8913</v>
      </c>
      <c r="D477" s="73">
        <v>866</v>
      </c>
      <c r="E477" s="75">
        <v>27.315650000000002</v>
      </c>
      <c r="F477" s="75">
        <v>76.436329999999998</v>
      </c>
      <c r="G477" s="73">
        <v>1995</v>
      </c>
      <c r="H477" s="76"/>
      <c r="I477" s="70"/>
      <c r="J477" s="142">
        <v>640</v>
      </c>
      <c r="K477" s="7" t="s">
        <v>10495</v>
      </c>
      <c r="L477" s="73">
        <v>25</v>
      </c>
      <c r="M477" s="73">
        <v>46</v>
      </c>
      <c r="P477" s="73">
        <v>100</v>
      </c>
      <c r="R477" s="73">
        <v>250</v>
      </c>
      <c r="V477" s="73">
        <v>4800</v>
      </c>
      <c r="X477" s="73">
        <v>4300</v>
      </c>
      <c r="AB477" s="73">
        <v>2900</v>
      </c>
      <c r="AC477" s="73">
        <v>2600</v>
      </c>
      <c r="AF477" s="73">
        <v>20</v>
      </c>
      <c r="AH477" s="73">
        <v>7</v>
      </c>
      <c r="AQ477" s="73">
        <f t="shared" si="29"/>
        <v>10</v>
      </c>
    </row>
    <row r="478" spans="1:43" s="73" customFormat="1" x14ac:dyDescent="0.15">
      <c r="A478" s="70"/>
      <c r="B478" s="73" t="s">
        <v>10841</v>
      </c>
      <c r="C478" s="195" t="s">
        <v>8914</v>
      </c>
      <c r="D478" s="73">
        <v>866</v>
      </c>
      <c r="E478" s="75">
        <v>27.315650000000002</v>
      </c>
      <c r="F478" s="75">
        <v>76.436329999999998</v>
      </c>
      <c r="G478" s="73">
        <v>1997</v>
      </c>
      <c r="H478" s="76"/>
      <c r="I478" s="70"/>
      <c r="J478" s="142">
        <v>640</v>
      </c>
      <c r="K478" s="7" t="s">
        <v>10479</v>
      </c>
      <c r="L478" s="73">
        <v>24</v>
      </c>
      <c r="M478" s="73">
        <v>49</v>
      </c>
      <c r="P478" s="73">
        <v>81</v>
      </c>
      <c r="R478" s="73">
        <v>340</v>
      </c>
      <c r="V478" s="73">
        <v>5600</v>
      </c>
      <c r="X478" s="73">
        <v>4780</v>
      </c>
      <c r="AB478" s="73">
        <v>2900</v>
      </c>
      <c r="AC478" s="73">
        <v>2900</v>
      </c>
      <c r="AF478" s="73">
        <v>24</v>
      </c>
      <c r="AQ478" s="73">
        <f t="shared" si="29"/>
        <v>9</v>
      </c>
    </row>
    <row r="479" spans="1:43" s="73" customFormat="1" x14ac:dyDescent="0.15">
      <c r="A479" s="70" t="s">
        <v>10635</v>
      </c>
      <c r="B479" s="73" t="s">
        <v>10341</v>
      </c>
      <c r="C479" s="195" t="s">
        <v>8583</v>
      </c>
      <c r="D479" s="73">
        <v>845</v>
      </c>
      <c r="E479" s="75">
        <v>21.797529999999998</v>
      </c>
      <c r="F479" s="75">
        <v>86.34299</v>
      </c>
      <c r="G479" s="73">
        <v>1997</v>
      </c>
      <c r="H479" s="76"/>
      <c r="I479" s="70"/>
      <c r="J479" s="142">
        <v>1604</v>
      </c>
      <c r="K479" s="7" t="s">
        <v>10667</v>
      </c>
      <c r="L479" s="73">
        <v>98</v>
      </c>
      <c r="M479" s="73">
        <v>115</v>
      </c>
      <c r="S479" s="73">
        <v>449</v>
      </c>
      <c r="T479" s="73">
        <v>900</v>
      </c>
      <c r="V479" s="73">
        <v>8000</v>
      </c>
      <c r="AB479" s="73">
        <v>3000</v>
      </c>
      <c r="AC479" s="73">
        <v>10250</v>
      </c>
      <c r="AI479" s="73">
        <v>4250</v>
      </c>
      <c r="AL479" s="73">
        <v>1650</v>
      </c>
      <c r="AQ479" s="73">
        <f t="shared" si="29"/>
        <v>9</v>
      </c>
    </row>
    <row r="480" spans="1:43" s="73" customFormat="1" x14ac:dyDescent="0.15">
      <c r="A480" s="70" t="s">
        <v>10531</v>
      </c>
      <c r="B480" s="73" t="s">
        <v>10532</v>
      </c>
      <c r="C480" s="195" t="s">
        <v>8584</v>
      </c>
      <c r="D480" s="73">
        <v>1600</v>
      </c>
      <c r="E480" s="75">
        <v>21.944179999999999</v>
      </c>
      <c r="F480" s="75">
        <v>88.898039999999995</v>
      </c>
      <c r="G480" s="73">
        <v>1992</v>
      </c>
      <c r="H480" s="76"/>
      <c r="I480" s="70"/>
      <c r="J480" s="142">
        <v>1711</v>
      </c>
      <c r="K480" s="7" t="s">
        <v>10433</v>
      </c>
      <c r="L480" s="73">
        <v>70</v>
      </c>
      <c r="AB480" s="73">
        <v>30978</v>
      </c>
      <c r="AC480" s="73">
        <v>11869</v>
      </c>
      <c r="AJ480" s="73">
        <v>10272</v>
      </c>
      <c r="AM480" s="73">
        <v>37691</v>
      </c>
      <c r="AQ480" s="73">
        <f t="shared" si="29"/>
        <v>5</v>
      </c>
    </row>
    <row r="481" spans="1:43" s="73" customFormat="1" x14ac:dyDescent="0.15">
      <c r="A481" s="70" t="s">
        <v>10442</v>
      </c>
      <c r="B481" s="73" t="s">
        <v>8393</v>
      </c>
      <c r="C481" s="195" t="s">
        <v>8585</v>
      </c>
      <c r="D481" s="73">
        <v>625</v>
      </c>
      <c r="E481" s="75">
        <v>20.243580000000001</v>
      </c>
      <c r="F481" s="75">
        <v>79.398929999999993</v>
      </c>
      <c r="G481" s="73">
        <v>1994</v>
      </c>
      <c r="H481" s="76">
        <v>1175</v>
      </c>
      <c r="I481" s="224" t="s">
        <v>10180</v>
      </c>
      <c r="J481" s="142">
        <v>1265</v>
      </c>
      <c r="K481" s="7" t="s">
        <v>10391</v>
      </c>
      <c r="L481" s="73">
        <v>36</v>
      </c>
      <c r="M481" s="73">
        <v>29</v>
      </c>
      <c r="O481" s="73">
        <v>136</v>
      </c>
      <c r="Q481" s="73">
        <v>225</v>
      </c>
      <c r="T481" s="73">
        <v>619</v>
      </c>
      <c r="V481" s="73">
        <v>516</v>
      </c>
      <c r="X481" s="73">
        <v>146</v>
      </c>
      <c r="AB481" s="73">
        <v>2539</v>
      </c>
      <c r="AF481" s="73">
        <v>85</v>
      </c>
      <c r="AI481" s="73">
        <v>413</v>
      </c>
      <c r="AK481" s="73">
        <v>1203</v>
      </c>
      <c r="AQ481" s="73">
        <f t="shared" si="29"/>
        <v>11</v>
      </c>
    </row>
    <row r="482" spans="1:43" s="73" customFormat="1" x14ac:dyDescent="0.15">
      <c r="A482" s="70"/>
      <c r="B482" s="73" t="s">
        <v>8393</v>
      </c>
      <c r="C482" s="195" t="s">
        <v>8586</v>
      </c>
      <c r="D482" s="73">
        <v>625</v>
      </c>
      <c r="E482" s="75">
        <v>20.243580000000001</v>
      </c>
      <c r="F482" s="75">
        <v>79.398929999999993</v>
      </c>
      <c r="G482" s="73">
        <v>1995</v>
      </c>
      <c r="H482" s="76">
        <v>1175</v>
      </c>
      <c r="I482" s="224" t="s">
        <v>10475</v>
      </c>
      <c r="J482" s="142">
        <v>1265</v>
      </c>
      <c r="K482" s="7" t="s">
        <v>10479</v>
      </c>
      <c r="L482" s="73">
        <v>37</v>
      </c>
      <c r="M482" s="73">
        <v>24</v>
      </c>
      <c r="O482" s="73">
        <v>154</v>
      </c>
      <c r="Q482" s="73">
        <v>242</v>
      </c>
      <c r="R482" s="73">
        <v>95</v>
      </c>
      <c r="T482" s="73">
        <v>683</v>
      </c>
      <c r="V482" s="73">
        <v>605</v>
      </c>
      <c r="X482" s="73">
        <v>192</v>
      </c>
      <c r="AB482" s="73">
        <v>2909</v>
      </c>
      <c r="AF482" s="73">
        <v>125</v>
      </c>
      <c r="AI482" s="73">
        <v>629</v>
      </c>
      <c r="AK482" s="73">
        <v>1832</v>
      </c>
      <c r="AQ482" s="73">
        <f t="shared" si="29"/>
        <v>12</v>
      </c>
    </row>
    <row r="483" spans="1:43" s="73" customFormat="1" x14ac:dyDescent="0.15">
      <c r="A483" s="70"/>
      <c r="B483" s="73" t="s">
        <v>8393</v>
      </c>
      <c r="C483" s="195" t="s">
        <v>8587</v>
      </c>
      <c r="D483" s="73">
        <v>625</v>
      </c>
      <c r="E483" s="75">
        <v>20.243580000000001</v>
      </c>
      <c r="F483" s="75">
        <v>79.398929999999993</v>
      </c>
      <c r="G483" s="73">
        <v>1996</v>
      </c>
      <c r="H483" s="76">
        <v>1175</v>
      </c>
      <c r="I483" s="224" t="s">
        <v>10475</v>
      </c>
      <c r="J483" s="142">
        <v>1265</v>
      </c>
      <c r="K483" s="7" t="s">
        <v>10479</v>
      </c>
      <c r="L483" s="73">
        <v>40</v>
      </c>
      <c r="M483" s="73">
        <v>30</v>
      </c>
      <c r="O483" s="73">
        <v>168</v>
      </c>
      <c r="P483" s="73">
        <v>2</v>
      </c>
      <c r="Q483" s="73">
        <v>257</v>
      </c>
      <c r="T483" s="73">
        <v>746</v>
      </c>
      <c r="V483" s="73">
        <v>673</v>
      </c>
      <c r="X483" s="73">
        <v>234</v>
      </c>
      <c r="AB483" s="73">
        <v>3231</v>
      </c>
      <c r="AF483" s="73">
        <v>154</v>
      </c>
      <c r="AI483" s="73">
        <v>633</v>
      </c>
      <c r="AK483" s="73">
        <v>2335</v>
      </c>
      <c r="AQ483" s="73">
        <f t="shared" si="29"/>
        <v>12</v>
      </c>
    </row>
    <row r="484" spans="1:43" s="73" customFormat="1" x14ac:dyDescent="0.15">
      <c r="A484" s="70"/>
      <c r="B484" s="73" t="s">
        <v>8393</v>
      </c>
      <c r="C484" s="195" t="s">
        <v>8908</v>
      </c>
      <c r="D484" s="73">
        <v>625</v>
      </c>
      <c r="E484" s="75">
        <v>20.243580000000001</v>
      </c>
      <c r="F484" s="75">
        <v>79.398929999999993</v>
      </c>
      <c r="G484" s="73">
        <v>1997</v>
      </c>
      <c r="H484" s="76">
        <v>1175</v>
      </c>
      <c r="I484" s="224" t="s">
        <v>10496</v>
      </c>
      <c r="J484" s="142">
        <v>1265</v>
      </c>
      <c r="K484" s="7" t="s">
        <v>10603</v>
      </c>
      <c r="L484" s="73">
        <v>42</v>
      </c>
      <c r="M484" s="73">
        <v>24</v>
      </c>
      <c r="O484" s="73">
        <v>213</v>
      </c>
      <c r="P484" s="73">
        <v>2</v>
      </c>
      <c r="Q484" s="73">
        <v>369</v>
      </c>
      <c r="R484" s="73">
        <v>82</v>
      </c>
      <c r="T484" s="73">
        <v>820</v>
      </c>
      <c r="V484" s="73">
        <v>888</v>
      </c>
      <c r="X484" s="73">
        <v>284</v>
      </c>
      <c r="AB484" s="73">
        <v>2896</v>
      </c>
      <c r="AF484" s="73">
        <v>149</v>
      </c>
      <c r="AI484" s="73">
        <v>615</v>
      </c>
      <c r="AK484" s="73">
        <v>3296</v>
      </c>
      <c r="AQ484" s="73">
        <f t="shared" si="29"/>
        <v>13</v>
      </c>
    </row>
    <row r="485" spans="1:43" s="73" customFormat="1" x14ac:dyDescent="0.15">
      <c r="A485" s="70"/>
      <c r="AK485" s="77"/>
      <c r="AL485" s="77"/>
    </row>
    <row r="486" spans="1:43" s="202" customFormat="1" x14ac:dyDescent="0.15">
      <c r="A486" s="196"/>
      <c r="AK486" s="264"/>
      <c r="AL486" s="264"/>
    </row>
    <row r="487" spans="1:43" s="73" customFormat="1" x14ac:dyDescent="0.15"/>
    <row r="488" spans="1:43" s="73" customFormat="1" ht="14" x14ac:dyDescent="0.15">
      <c r="A488" s="159" t="s">
        <v>8351</v>
      </c>
      <c r="C488" s="73" t="s">
        <v>3949</v>
      </c>
    </row>
    <row r="489" spans="1:43" s="77" customFormat="1" x14ac:dyDescent="0.15">
      <c r="A489" s="60" t="s">
        <v>6323</v>
      </c>
      <c r="B489" s="59" t="s">
        <v>6271</v>
      </c>
      <c r="C489" s="11" t="s">
        <v>6596</v>
      </c>
      <c r="D489" s="11" t="s">
        <v>8287</v>
      </c>
      <c r="E489" s="11" t="s">
        <v>6243</v>
      </c>
      <c r="F489" s="77" t="s">
        <v>6059</v>
      </c>
      <c r="G489" s="77" t="s">
        <v>5158</v>
      </c>
      <c r="H489" s="77" t="s">
        <v>5966</v>
      </c>
      <c r="I489" s="77" t="s">
        <v>5294</v>
      </c>
      <c r="J489" s="77" t="s">
        <v>5205</v>
      </c>
      <c r="K489" s="77" t="s">
        <v>4861</v>
      </c>
      <c r="L489" s="77" t="s">
        <v>5340</v>
      </c>
      <c r="M489" s="77" t="s">
        <v>4940</v>
      </c>
      <c r="N489" s="77" t="s">
        <v>5194</v>
      </c>
      <c r="O489" s="77" t="s">
        <v>5036</v>
      </c>
      <c r="P489" s="77" t="s">
        <v>5037</v>
      </c>
      <c r="Q489" s="77" t="s">
        <v>5038</v>
      </c>
      <c r="R489" s="77" t="s">
        <v>5495</v>
      </c>
      <c r="S489" s="77" t="s">
        <v>5496</v>
      </c>
      <c r="T489" s="77" t="s">
        <v>5497</v>
      </c>
      <c r="U489" s="77" t="s">
        <v>5498</v>
      </c>
      <c r="V489" s="77" t="s">
        <v>5080</v>
      </c>
      <c r="W489" s="77" t="s">
        <v>5081</v>
      </c>
      <c r="X489" s="77" t="s">
        <v>5212</v>
      </c>
      <c r="Y489" s="77" t="s">
        <v>5213</v>
      </c>
      <c r="Z489" s="77" t="s">
        <v>4947</v>
      </c>
      <c r="AA489" s="77" t="s">
        <v>4952</v>
      </c>
      <c r="AB489" s="77" t="s">
        <v>5192</v>
      </c>
      <c r="AC489" s="77" t="s">
        <v>5125</v>
      </c>
      <c r="AD489" s="77" t="s">
        <v>4905</v>
      </c>
      <c r="AE489" s="77" t="s">
        <v>5295</v>
      </c>
      <c r="AF489" s="77" t="s">
        <v>5296</v>
      </c>
      <c r="AG489" s="77" t="s">
        <v>5287</v>
      </c>
      <c r="AH489" s="77" t="s">
        <v>5150</v>
      </c>
    </row>
    <row r="490" spans="1:43" s="73" customFormat="1" x14ac:dyDescent="0.15">
      <c r="B490" s="59"/>
      <c r="C490" s="59"/>
      <c r="D490" s="69" t="s">
        <v>4939</v>
      </c>
      <c r="E490" s="72"/>
      <c r="F490" s="73">
        <v>150</v>
      </c>
      <c r="G490" s="73">
        <v>40</v>
      </c>
      <c r="H490" s="73">
        <v>25</v>
      </c>
      <c r="I490" s="73">
        <v>0</v>
      </c>
      <c r="J490" s="73">
        <v>30</v>
      </c>
      <c r="K490" s="73">
        <v>0</v>
      </c>
      <c r="L490" s="73">
        <v>0</v>
      </c>
      <c r="M490" s="73">
        <v>3000</v>
      </c>
      <c r="N490" s="73">
        <v>850</v>
      </c>
      <c r="O490" s="73">
        <v>800</v>
      </c>
      <c r="P490" s="73">
        <v>212</v>
      </c>
      <c r="Q490" s="73">
        <v>200</v>
      </c>
      <c r="R490" s="73">
        <v>169</v>
      </c>
      <c r="S490" s="73">
        <v>160</v>
      </c>
      <c r="T490" s="73">
        <v>159</v>
      </c>
      <c r="U490" s="73">
        <v>90</v>
      </c>
      <c r="V490" s="73">
        <v>53</v>
      </c>
      <c r="W490" s="73">
        <v>38</v>
      </c>
      <c r="X490" s="73">
        <v>32</v>
      </c>
      <c r="Y490" s="73">
        <v>27</v>
      </c>
      <c r="Z490" s="73">
        <v>27</v>
      </c>
      <c r="AA490" s="73">
        <v>26</v>
      </c>
      <c r="AB490" s="73">
        <v>23</v>
      </c>
      <c r="AC490" s="73">
        <v>16.600000000000001</v>
      </c>
      <c r="AD490" s="73">
        <v>10</v>
      </c>
      <c r="AE490" s="73">
        <v>6.5</v>
      </c>
      <c r="AF490" s="73">
        <v>5</v>
      </c>
      <c r="AG490" s="73">
        <v>5.5</v>
      </c>
      <c r="AH490" s="73">
        <v>4</v>
      </c>
    </row>
    <row r="491" spans="1:43" s="73" customFormat="1" x14ac:dyDescent="0.15"/>
    <row r="492" spans="1:43" s="73" customFormat="1" x14ac:dyDescent="0.15">
      <c r="A492" s="70" t="s">
        <v>10767</v>
      </c>
      <c r="B492" s="73" t="str">
        <f t="shared" ref="B492:B507" si="30">B397</f>
        <v>Bandhavgarh National Park, India</v>
      </c>
      <c r="C492" s="195" t="s">
        <v>8754</v>
      </c>
      <c r="D492" s="73">
        <f t="shared" ref="D492:D507" si="31">D397</f>
        <v>449</v>
      </c>
      <c r="E492" s="73">
        <f t="shared" ref="E492:E523" si="32">G397</f>
        <v>1989</v>
      </c>
      <c r="F492" s="73">
        <f t="shared" ref="F492:F523" si="33">L397*L$395/$D397</f>
        <v>19.710467706013365</v>
      </c>
      <c r="G492" s="73">
        <f t="shared" ref="G492:G523" si="34">M397*M$395/$D397</f>
        <v>1.7817371937639199</v>
      </c>
      <c r="H492" s="73">
        <f t="shared" ref="H492:H523" si="35">N397*N$395/$D397</f>
        <v>0</v>
      </c>
      <c r="I492" s="73">
        <f t="shared" ref="I492:I523" si="36">O397*O$395/$D397</f>
        <v>0</v>
      </c>
      <c r="J492" s="73">
        <f t="shared" ref="J492:J523" si="37">P397*P$395/$D397</f>
        <v>0</v>
      </c>
      <c r="K492" s="73">
        <f t="shared" ref="K492:K523" si="38">Q397*Q$395/$D397</f>
        <v>0</v>
      </c>
      <c r="L492" s="73">
        <f t="shared" ref="L492:L523" si="39">R397*R$395/$D397</f>
        <v>0</v>
      </c>
      <c r="M492" s="73">
        <f t="shared" ref="M492:M523" si="40">S397*S$395/$D397</f>
        <v>0</v>
      </c>
      <c r="N492" s="73">
        <f t="shared" ref="N492:N523" si="41">T397*T$395/$D397</f>
        <v>68.15144766146993</v>
      </c>
      <c r="O492" s="73">
        <f t="shared" ref="O492:O523" si="42">U397*U$395/$D397</f>
        <v>0</v>
      </c>
      <c r="P492" s="73">
        <f t="shared" ref="P492:P523" si="43">V397*V$395/$D397</f>
        <v>2133.2204899777284</v>
      </c>
      <c r="Q492" s="73">
        <f t="shared" ref="Q492:Q523" si="44">W397*W$395/$D397</f>
        <v>0</v>
      </c>
      <c r="R492" s="73">
        <f t="shared" ref="R492:R523" si="45">X397*X$395/$D397</f>
        <v>1647.4677060133631</v>
      </c>
      <c r="S492" s="73">
        <f t="shared" ref="S492:S523" si="46">Y397*Y$395/$D397</f>
        <v>0</v>
      </c>
      <c r="T492" s="73">
        <f t="shared" ref="T492:T523" si="47">Z397*Z$395/$D397</f>
        <v>0</v>
      </c>
      <c r="U492" s="73">
        <f t="shared" ref="U492:U523" si="48">AA397*AA$395/$D397</f>
        <v>0</v>
      </c>
      <c r="V492" s="73">
        <f t="shared" ref="V492:V523" si="49">AB397*AB$395/$D397</f>
        <v>846.22939866369711</v>
      </c>
      <c r="W492" s="73">
        <f t="shared" ref="W492:W523" si="50">AC397*AC$395/$D397</f>
        <v>0</v>
      </c>
      <c r="X492" s="73">
        <f t="shared" ref="X492:X523" si="51">AD397*AD$395/$D397</f>
        <v>1.069042316258352</v>
      </c>
      <c r="Y492" s="73">
        <f t="shared" ref="Y492:Y523" si="52">AE397*AE$395/$D397</f>
        <v>0</v>
      </c>
      <c r="Z492" s="73">
        <f t="shared" ref="Z492:Z523" si="53">AF397*AF$395/$D397</f>
        <v>3.6681514476614701</v>
      </c>
      <c r="AA492" s="73">
        <f t="shared" ref="AA492:AA523" si="54">AG397*AG$395/$D397</f>
        <v>0</v>
      </c>
      <c r="AB492" s="73">
        <f t="shared" ref="AB492:AB523" si="55">AH397*AH$395/$D397</f>
        <v>11.013363028953229</v>
      </c>
      <c r="AC492" s="73">
        <f t="shared" ref="AC492:AC523" si="56">AI397*AI$395/$D397</f>
        <v>5.9893095768374174</v>
      </c>
      <c r="AD492" s="73">
        <f t="shared" ref="AD492:AD523" si="57">AJ397*AJ$395/$D397</f>
        <v>0</v>
      </c>
      <c r="AE492" s="73">
        <f t="shared" ref="AE492:AE523" si="58">AK397*AK$395/$D397</f>
        <v>0</v>
      </c>
      <c r="AF492" s="73">
        <f t="shared" ref="AF492:AF523" si="59">AL397*AL$395/$D397</f>
        <v>0</v>
      </c>
      <c r="AG492" s="73">
        <f t="shared" ref="AG492:AG523" si="60">AM397*AM$395/$D397</f>
        <v>0</v>
      </c>
      <c r="AH492" s="73">
        <f t="shared" ref="AH492:AH523" si="61">AN397*AN$395/$D397</f>
        <v>0</v>
      </c>
    </row>
    <row r="493" spans="1:43" s="73" customFormat="1" x14ac:dyDescent="0.15">
      <c r="A493" s="70" t="s">
        <v>8387</v>
      </c>
      <c r="B493" s="73" t="str">
        <f t="shared" si="30"/>
        <v>Bandhavgarh National Park, India</v>
      </c>
      <c r="C493" s="195" t="s">
        <v>8755</v>
      </c>
      <c r="D493" s="73">
        <f t="shared" si="31"/>
        <v>449</v>
      </c>
      <c r="E493" s="73">
        <f t="shared" si="32"/>
        <v>1990</v>
      </c>
      <c r="F493" s="73">
        <f t="shared" si="33"/>
        <v>20.044543429844097</v>
      </c>
      <c r="G493" s="73">
        <f t="shared" si="34"/>
        <v>1.9599109131403119</v>
      </c>
      <c r="H493" s="73">
        <f t="shared" si="35"/>
        <v>0</v>
      </c>
      <c r="I493" s="73">
        <f t="shared" si="36"/>
        <v>0</v>
      </c>
      <c r="J493" s="73">
        <f t="shared" si="37"/>
        <v>0</v>
      </c>
      <c r="K493" s="73">
        <f t="shared" si="38"/>
        <v>0</v>
      </c>
      <c r="L493" s="73">
        <f t="shared" si="39"/>
        <v>0</v>
      </c>
      <c r="M493" s="73">
        <f t="shared" si="40"/>
        <v>0</v>
      </c>
      <c r="N493" s="73">
        <f t="shared" si="41"/>
        <v>71.937639198218264</v>
      </c>
      <c r="O493" s="73">
        <f t="shared" si="42"/>
        <v>0</v>
      </c>
      <c r="P493" s="73">
        <f t="shared" si="43"/>
        <v>2185.1581291759467</v>
      </c>
      <c r="Q493" s="73">
        <f t="shared" si="44"/>
        <v>0</v>
      </c>
      <c r="R493" s="73">
        <f t="shared" si="45"/>
        <v>1657.2538975501113</v>
      </c>
      <c r="S493" s="73">
        <f t="shared" si="46"/>
        <v>0</v>
      </c>
      <c r="T493" s="73">
        <f t="shared" si="47"/>
        <v>0</v>
      </c>
      <c r="U493" s="73">
        <f t="shared" si="48"/>
        <v>0</v>
      </c>
      <c r="V493" s="73">
        <f t="shared" si="49"/>
        <v>1022.109131403118</v>
      </c>
      <c r="W493" s="73">
        <f t="shared" si="50"/>
        <v>0</v>
      </c>
      <c r="X493" s="73">
        <f t="shared" si="51"/>
        <v>1.2115812917594655</v>
      </c>
      <c r="Y493" s="73">
        <f t="shared" si="52"/>
        <v>0</v>
      </c>
      <c r="Z493" s="73">
        <f t="shared" si="53"/>
        <v>3.6681514476614701</v>
      </c>
      <c r="AA493" s="73">
        <f t="shared" si="54"/>
        <v>0</v>
      </c>
      <c r="AB493" s="73">
        <f t="shared" si="55"/>
        <v>22.026726057906458</v>
      </c>
      <c r="AC493" s="73">
        <f t="shared" si="56"/>
        <v>31.388418708240536</v>
      </c>
      <c r="AD493" s="73">
        <f t="shared" si="57"/>
        <v>0</v>
      </c>
      <c r="AE493" s="73">
        <f t="shared" si="58"/>
        <v>0</v>
      </c>
      <c r="AF493" s="73">
        <f t="shared" si="59"/>
        <v>0</v>
      </c>
      <c r="AG493" s="73">
        <f t="shared" si="60"/>
        <v>0</v>
      </c>
      <c r="AH493" s="73">
        <f t="shared" si="61"/>
        <v>0</v>
      </c>
    </row>
    <row r="494" spans="1:43" s="73" customFormat="1" x14ac:dyDescent="0.15">
      <c r="A494" s="70"/>
      <c r="B494" s="73" t="str">
        <f t="shared" si="30"/>
        <v>Bandhavgarh National Park, India</v>
      </c>
      <c r="C494" s="195" t="s">
        <v>8756</v>
      </c>
      <c r="D494" s="73">
        <f t="shared" si="31"/>
        <v>449</v>
      </c>
      <c r="E494" s="73">
        <f t="shared" si="32"/>
        <v>1991</v>
      </c>
      <c r="F494" s="73">
        <f t="shared" si="33"/>
        <v>15.033407572383073</v>
      </c>
      <c r="G494" s="73">
        <f t="shared" si="34"/>
        <v>1.9599109131403119</v>
      </c>
      <c r="H494" s="73">
        <f t="shared" si="35"/>
        <v>0</v>
      </c>
      <c r="I494" s="73">
        <f t="shared" si="36"/>
        <v>0</v>
      </c>
      <c r="J494" s="73">
        <f t="shared" si="37"/>
        <v>0</v>
      </c>
      <c r="K494" s="73">
        <f t="shared" si="38"/>
        <v>0</v>
      </c>
      <c r="L494" s="73">
        <f t="shared" si="39"/>
        <v>0</v>
      </c>
      <c r="M494" s="73">
        <f t="shared" si="40"/>
        <v>0</v>
      </c>
      <c r="N494" s="73">
        <f t="shared" si="41"/>
        <v>66.258351893095764</v>
      </c>
      <c r="O494" s="73">
        <f t="shared" si="42"/>
        <v>0</v>
      </c>
      <c r="P494" s="73">
        <f t="shared" si="43"/>
        <v>306.90423162583517</v>
      </c>
      <c r="Q494" s="73">
        <f t="shared" si="44"/>
        <v>0</v>
      </c>
      <c r="R494" s="73">
        <f t="shared" si="45"/>
        <v>173.14031180400892</v>
      </c>
      <c r="S494" s="73">
        <f t="shared" si="46"/>
        <v>0</v>
      </c>
      <c r="T494" s="73">
        <f t="shared" si="47"/>
        <v>0</v>
      </c>
      <c r="U494" s="73">
        <f t="shared" si="48"/>
        <v>0</v>
      </c>
      <c r="V494" s="73">
        <f t="shared" si="49"/>
        <v>790.86859688195989</v>
      </c>
      <c r="W494" s="73">
        <f t="shared" si="50"/>
        <v>0</v>
      </c>
      <c r="X494" s="73">
        <f t="shared" si="51"/>
        <v>1.2115812917594655</v>
      </c>
      <c r="Y494" s="73">
        <f t="shared" si="52"/>
        <v>0</v>
      </c>
      <c r="Z494" s="73">
        <f t="shared" si="53"/>
        <v>0.54120267260579069</v>
      </c>
      <c r="AA494" s="73">
        <f t="shared" si="54"/>
        <v>0</v>
      </c>
      <c r="AB494" s="73">
        <f t="shared" si="55"/>
        <v>7.6837416481069045</v>
      </c>
      <c r="AC494" s="73">
        <f t="shared" si="56"/>
        <v>6.6547884187082413</v>
      </c>
      <c r="AD494" s="73">
        <f t="shared" si="57"/>
        <v>0</v>
      </c>
      <c r="AE494" s="73">
        <f t="shared" si="58"/>
        <v>0</v>
      </c>
      <c r="AF494" s="73">
        <f t="shared" si="59"/>
        <v>0</v>
      </c>
      <c r="AG494" s="73">
        <f t="shared" si="60"/>
        <v>0</v>
      </c>
      <c r="AH494" s="73">
        <f t="shared" si="61"/>
        <v>0</v>
      </c>
    </row>
    <row r="495" spans="1:43" s="73" customFormat="1" x14ac:dyDescent="0.15">
      <c r="A495" s="70"/>
      <c r="B495" s="73" t="str">
        <f t="shared" si="30"/>
        <v>Bandhavgarh National Park, India</v>
      </c>
      <c r="C495" s="195" t="s">
        <v>8757</v>
      </c>
      <c r="D495" s="73">
        <f t="shared" si="31"/>
        <v>449</v>
      </c>
      <c r="E495" s="73">
        <f t="shared" si="32"/>
        <v>1992</v>
      </c>
      <c r="F495" s="73">
        <f t="shared" si="33"/>
        <v>13.363028953229399</v>
      </c>
      <c r="G495" s="73">
        <f t="shared" si="34"/>
        <v>1.9599109131403119</v>
      </c>
      <c r="H495" s="73">
        <f t="shared" si="35"/>
        <v>0</v>
      </c>
      <c r="I495" s="73">
        <f t="shared" si="36"/>
        <v>0</v>
      </c>
      <c r="J495" s="73">
        <f t="shared" si="37"/>
        <v>0</v>
      </c>
      <c r="K495" s="73">
        <f t="shared" si="38"/>
        <v>0</v>
      </c>
      <c r="L495" s="73">
        <f t="shared" si="39"/>
        <v>0</v>
      </c>
      <c r="M495" s="73">
        <f t="shared" si="40"/>
        <v>0</v>
      </c>
      <c r="N495" s="73">
        <f t="shared" si="41"/>
        <v>66.258351893095764</v>
      </c>
      <c r="O495" s="73">
        <f t="shared" si="42"/>
        <v>0</v>
      </c>
      <c r="P495" s="73">
        <f t="shared" si="43"/>
        <v>269.13140311804011</v>
      </c>
      <c r="Q495" s="73">
        <f t="shared" si="44"/>
        <v>0</v>
      </c>
      <c r="R495" s="73">
        <f t="shared" si="45"/>
        <v>184.43207126948775</v>
      </c>
      <c r="S495" s="73">
        <f t="shared" si="46"/>
        <v>0</v>
      </c>
      <c r="T495" s="73">
        <f t="shared" si="47"/>
        <v>0</v>
      </c>
      <c r="U495" s="73">
        <f t="shared" si="48"/>
        <v>0</v>
      </c>
      <c r="V495" s="73">
        <f t="shared" si="49"/>
        <v>696.43652561247211</v>
      </c>
      <c r="W495" s="73">
        <f t="shared" si="50"/>
        <v>0</v>
      </c>
      <c r="X495" s="73">
        <f t="shared" si="51"/>
        <v>1.2115812917594655</v>
      </c>
      <c r="Y495" s="73">
        <f t="shared" si="52"/>
        <v>0</v>
      </c>
      <c r="Z495" s="73">
        <f t="shared" si="53"/>
        <v>0.60133630289532292</v>
      </c>
      <c r="AA495" s="73">
        <f t="shared" si="54"/>
        <v>0</v>
      </c>
      <c r="AB495" s="73">
        <f t="shared" si="55"/>
        <v>8.1959910913140313</v>
      </c>
      <c r="AC495" s="73">
        <f t="shared" si="56"/>
        <v>6.6547884187082413</v>
      </c>
      <c r="AD495" s="73">
        <f t="shared" si="57"/>
        <v>0</v>
      </c>
      <c r="AE495" s="73">
        <f t="shared" si="58"/>
        <v>0</v>
      </c>
      <c r="AF495" s="73">
        <f t="shared" si="59"/>
        <v>0</v>
      </c>
      <c r="AG495" s="73">
        <f t="shared" si="60"/>
        <v>0</v>
      </c>
      <c r="AH495" s="73">
        <f t="shared" si="61"/>
        <v>0</v>
      </c>
    </row>
    <row r="496" spans="1:43" s="73" customFormat="1" x14ac:dyDescent="0.15">
      <c r="A496" s="70"/>
      <c r="B496" s="73" t="str">
        <f t="shared" si="30"/>
        <v>Bandhavgarh National Park, India</v>
      </c>
      <c r="C496" s="195" t="s">
        <v>8363</v>
      </c>
      <c r="D496" s="73">
        <f t="shared" si="31"/>
        <v>449</v>
      </c>
      <c r="E496" s="73">
        <f t="shared" si="32"/>
        <v>1993</v>
      </c>
      <c r="F496" s="73">
        <f t="shared" si="33"/>
        <v>13.697104677060134</v>
      </c>
      <c r="G496" s="73">
        <f t="shared" si="34"/>
        <v>2.138084632516704</v>
      </c>
      <c r="H496" s="73">
        <f t="shared" si="35"/>
        <v>0</v>
      </c>
      <c r="I496" s="73">
        <f t="shared" si="36"/>
        <v>0</v>
      </c>
      <c r="J496" s="73">
        <f t="shared" si="37"/>
        <v>0</v>
      </c>
      <c r="K496" s="73">
        <f t="shared" si="38"/>
        <v>0</v>
      </c>
      <c r="L496" s="73">
        <f t="shared" si="39"/>
        <v>0</v>
      </c>
      <c r="M496" s="73">
        <f t="shared" si="40"/>
        <v>0</v>
      </c>
      <c r="N496" s="73">
        <f t="shared" si="41"/>
        <v>60.579064587973271</v>
      </c>
      <c r="O496" s="73">
        <f t="shared" si="42"/>
        <v>0</v>
      </c>
      <c r="P496" s="73">
        <f t="shared" si="43"/>
        <v>283.29621380846328</v>
      </c>
      <c r="Q496" s="73">
        <f t="shared" si="44"/>
        <v>0</v>
      </c>
      <c r="R496" s="73">
        <f t="shared" si="45"/>
        <v>188.19599109131403</v>
      </c>
      <c r="S496" s="73">
        <f t="shared" si="46"/>
        <v>0</v>
      </c>
      <c r="T496" s="73">
        <f t="shared" si="47"/>
        <v>0</v>
      </c>
      <c r="U496" s="73">
        <f t="shared" si="48"/>
        <v>0</v>
      </c>
      <c r="V496" s="73">
        <f t="shared" si="49"/>
        <v>708.24053452115811</v>
      </c>
      <c r="W496" s="73">
        <f t="shared" si="50"/>
        <v>0</v>
      </c>
      <c r="X496" s="73">
        <f t="shared" si="51"/>
        <v>1.2115812917594655</v>
      </c>
      <c r="Y496" s="73">
        <f t="shared" si="52"/>
        <v>0</v>
      </c>
      <c r="Z496" s="73">
        <f t="shared" si="53"/>
        <v>0.48106904231625836</v>
      </c>
      <c r="AA496" s="73">
        <f t="shared" si="54"/>
        <v>0</v>
      </c>
      <c r="AB496" s="73">
        <f t="shared" si="55"/>
        <v>7.6837416481069045</v>
      </c>
      <c r="AC496" s="73">
        <f t="shared" si="56"/>
        <v>6.4699331848552353</v>
      </c>
      <c r="AD496" s="73">
        <f t="shared" si="57"/>
        <v>0</v>
      </c>
      <c r="AE496" s="73">
        <f t="shared" si="58"/>
        <v>0</v>
      </c>
      <c r="AF496" s="73">
        <f t="shared" si="59"/>
        <v>0</v>
      </c>
      <c r="AG496" s="73">
        <f t="shared" si="60"/>
        <v>0</v>
      </c>
      <c r="AH496" s="73">
        <f t="shared" si="61"/>
        <v>0</v>
      </c>
    </row>
    <row r="497" spans="1:34" s="73" customFormat="1" x14ac:dyDescent="0.15">
      <c r="A497" s="70"/>
      <c r="B497" s="73" t="str">
        <f t="shared" si="30"/>
        <v>Bandhavgarh National Park, India</v>
      </c>
      <c r="C497" s="195" t="s">
        <v>8364</v>
      </c>
      <c r="D497" s="73">
        <f t="shared" si="31"/>
        <v>449</v>
      </c>
      <c r="E497" s="73">
        <f t="shared" si="32"/>
        <v>1994</v>
      </c>
      <c r="F497" s="73">
        <f t="shared" si="33"/>
        <v>14.699331848552339</v>
      </c>
      <c r="G497" s="73">
        <f t="shared" si="34"/>
        <v>2.138084632516704</v>
      </c>
      <c r="H497" s="73">
        <f t="shared" si="35"/>
        <v>0</v>
      </c>
      <c r="I497" s="73">
        <f t="shared" si="36"/>
        <v>0</v>
      </c>
      <c r="J497" s="73">
        <f t="shared" si="37"/>
        <v>0</v>
      </c>
      <c r="K497" s="73">
        <f t="shared" si="38"/>
        <v>0</v>
      </c>
      <c r="L497" s="73">
        <f t="shared" si="39"/>
        <v>0</v>
      </c>
      <c r="M497" s="73">
        <f t="shared" si="40"/>
        <v>0</v>
      </c>
      <c r="N497" s="73">
        <f t="shared" si="41"/>
        <v>60.579064587973271</v>
      </c>
      <c r="O497" s="73">
        <f t="shared" si="42"/>
        <v>0</v>
      </c>
      <c r="P497" s="73">
        <f t="shared" si="43"/>
        <v>330.51224944320711</v>
      </c>
      <c r="Q497" s="73">
        <f t="shared" si="44"/>
        <v>0</v>
      </c>
      <c r="R497" s="73">
        <f t="shared" si="45"/>
        <v>131.73719376391983</v>
      </c>
      <c r="S497" s="73">
        <f t="shared" si="46"/>
        <v>0</v>
      </c>
      <c r="T497" s="73">
        <f t="shared" si="47"/>
        <v>0</v>
      </c>
      <c r="U497" s="73">
        <f t="shared" si="48"/>
        <v>0</v>
      </c>
      <c r="V497" s="73">
        <f t="shared" si="49"/>
        <v>767.260579064588</v>
      </c>
      <c r="W497" s="73">
        <f t="shared" si="50"/>
        <v>0</v>
      </c>
      <c r="X497" s="73">
        <f t="shared" si="51"/>
        <v>1.2115812917594655</v>
      </c>
      <c r="Y497" s="73">
        <f t="shared" si="52"/>
        <v>0</v>
      </c>
      <c r="Z497" s="73">
        <f t="shared" si="53"/>
        <v>0.60133630289532292</v>
      </c>
      <c r="AA497" s="73">
        <f t="shared" si="54"/>
        <v>0</v>
      </c>
      <c r="AB497" s="73">
        <f t="shared" si="55"/>
        <v>7.6837416481069045</v>
      </c>
      <c r="AC497" s="73">
        <f t="shared" si="56"/>
        <v>6.6547884187082413</v>
      </c>
      <c r="AD497" s="73">
        <f t="shared" si="57"/>
        <v>0</v>
      </c>
      <c r="AE497" s="73">
        <f t="shared" si="58"/>
        <v>0</v>
      </c>
      <c r="AF497" s="73">
        <f t="shared" si="59"/>
        <v>0</v>
      </c>
      <c r="AG497" s="73">
        <f t="shared" si="60"/>
        <v>0</v>
      </c>
      <c r="AH497" s="73">
        <f t="shared" si="61"/>
        <v>0</v>
      </c>
    </row>
    <row r="498" spans="1:34" s="73" customFormat="1" x14ac:dyDescent="0.15">
      <c r="A498" s="70"/>
      <c r="B498" s="73" t="str">
        <f t="shared" si="30"/>
        <v>Bandhavgarh National Park, India</v>
      </c>
      <c r="C498" s="195" t="s">
        <v>8467</v>
      </c>
      <c r="D498" s="73">
        <f t="shared" si="31"/>
        <v>449</v>
      </c>
      <c r="E498" s="73">
        <f t="shared" si="32"/>
        <v>1995</v>
      </c>
      <c r="F498" s="73">
        <f t="shared" si="33"/>
        <v>15.367483296213809</v>
      </c>
      <c r="G498" s="73">
        <f t="shared" si="34"/>
        <v>2.3162583518930959</v>
      </c>
      <c r="H498" s="73">
        <f t="shared" si="35"/>
        <v>0</v>
      </c>
      <c r="I498" s="73">
        <f t="shared" si="36"/>
        <v>0</v>
      </c>
      <c r="J498" s="73">
        <f t="shared" si="37"/>
        <v>0</v>
      </c>
      <c r="K498" s="73">
        <f t="shared" si="38"/>
        <v>0</v>
      </c>
      <c r="L498" s="73">
        <f t="shared" si="39"/>
        <v>0</v>
      </c>
      <c r="M498" s="73">
        <f t="shared" si="40"/>
        <v>0</v>
      </c>
      <c r="N498" s="73">
        <f t="shared" si="41"/>
        <v>56.792873051224944</v>
      </c>
      <c r="O498" s="73">
        <f t="shared" si="42"/>
        <v>0</v>
      </c>
      <c r="P498" s="73">
        <f t="shared" si="43"/>
        <v>354.12026726057906</v>
      </c>
      <c r="Q498" s="73">
        <f t="shared" si="44"/>
        <v>0</v>
      </c>
      <c r="R498" s="73">
        <f t="shared" si="45"/>
        <v>207.01559020044544</v>
      </c>
      <c r="S498" s="73">
        <f t="shared" si="46"/>
        <v>0</v>
      </c>
      <c r="T498" s="73">
        <f t="shared" si="47"/>
        <v>0</v>
      </c>
      <c r="U498" s="73">
        <f t="shared" si="48"/>
        <v>0</v>
      </c>
      <c r="V498" s="73">
        <f t="shared" si="49"/>
        <v>826.28062360801778</v>
      </c>
      <c r="W498" s="73">
        <f t="shared" si="50"/>
        <v>0</v>
      </c>
      <c r="X498" s="73">
        <f t="shared" si="51"/>
        <v>1.2115812917594655</v>
      </c>
      <c r="Y498" s="73">
        <f t="shared" si="52"/>
        <v>0</v>
      </c>
      <c r="Z498" s="73">
        <f t="shared" si="53"/>
        <v>0.90200445434298437</v>
      </c>
      <c r="AA498" s="73">
        <f t="shared" si="54"/>
        <v>0</v>
      </c>
      <c r="AB498" s="73">
        <f t="shared" si="55"/>
        <v>8.1959910913140313</v>
      </c>
      <c r="AC498" s="73">
        <f t="shared" si="56"/>
        <v>6.6547884187082413</v>
      </c>
      <c r="AD498" s="73">
        <f t="shared" si="57"/>
        <v>0</v>
      </c>
      <c r="AE498" s="73">
        <f t="shared" si="58"/>
        <v>0</v>
      </c>
      <c r="AF498" s="73">
        <f t="shared" si="59"/>
        <v>0</v>
      </c>
      <c r="AG498" s="73">
        <f t="shared" si="60"/>
        <v>0</v>
      </c>
      <c r="AH498" s="73">
        <f t="shared" si="61"/>
        <v>0</v>
      </c>
    </row>
    <row r="499" spans="1:34" s="73" customFormat="1" x14ac:dyDescent="0.15">
      <c r="A499" s="70" t="s">
        <v>10602</v>
      </c>
      <c r="B499" s="73" t="str">
        <f t="shared" si="30"/>
        <v>Bandhavgarh National Park, India</v>
      </c>
      <c r="C499" s="195" t="s">
        <v>8468</v>
      </c>
      <c r="D499" s="73">
        <f t="shared" si="31"/>
        <v>449</v>
      </c>
      <c r="E499" s="73">
        <f t="shared" si="32"/>
        <v>1996</v>
      </c>
      <c r="F499" s="73">
        <f t="shared" si="33"/>
        <v>15.367483296213809</v>
      </c>
      <c r="G499" s="73">
        <f t="shared" si="34"/>
        <v>2.2271714922048997</v>
      </c>
      <c r="H499" s="73">
        <f t="shared" si="35"/>
        <v>0</v>
      </c>
      <c r="I499" s="73">
        <f t="shared" si="36"/>
        <v>0</v>
      </c>
      <c r="J499" s="73">
        <f t="shared" si="37"/>
        <v>0</v>
      </c>
      <c r="K499" s="73">
        <f t="shared" si="38"/>
        <v>0</v>
      </c>
      <c r="L499" s="73">
        <f t="shared" si="39"/>
        <v>0</v>
      </c>
      <c r="M499" s="73">
        <f t="shared" si="40"/>
        <v>0</v>
      </c>
      <c r="N499" s="73">
        <f t="shared" si="41"/>
        <v>56.792873051224944</v>
      </c>
      <c r="O499" s="73">
        <f t="shared" si="42"/>
        <v>0</v>
      </c>
      <c r="P499" s="73">
        <f t="shared" si="43"/>
        <v>387.64365256124722</v>
      </c>
      <c r="Q499" s="73">
        <f t="shared" si="44"/>
        <v>0</v>
      </c>
      <c r="R499" s="73">
        <f t="shared" si="45"/>
        <v>242.39643652561247</v>
      </c>
      <c r="S499" s="73">
        <f t="shared" si="46"/>
        <v>0</v>
      </c>
      <c r="T499" s="73">
        <f t="shared" si="47"/>
        <v>0</v>
      </c>
      <c r="U499" s="73">
        <f t="shared" si="48"/>
        <v>0</v>
      </c>
      <c r="V499" s="73">
        <f t="shared" si="49"/>
        <v>873.49665924276167</v>
      </c>
      <c r="W499" s="73">
        <f t="shared" si="50"/>
        <v>0</v>
      </c>
      <c r="X499" s="73">
        <f t="shared" si="51"/>
        <v>0</v>
      </c>
      <c r="Y499" s="73">
        <f t="shared" si="52"/>
        <v>0</v>
      </c>
      <c r="Z499" s="73">
        <f t="shared" si="53"/>
        <v>0.78173719376391981</v>
      </c>
      <c r="AA499" s="73">
        <f t="shared" si="54"/>
        <v>0</v>
      </c>
      <c r="AB499" s="73">
        <f t="shared" si="55"/>
        <v>11.474387527839644</v>
      </c>
      <c r="AC499" s="73">
        <f t="shared" si="56"/>
        <v>9.390645879732741</v>
      </c>
      <c r="AD499" s="73">
        <f t="shared" si="57"/>
        <v>0</v>
      </c>
      <c r="AE499" s="73">
        <f t="shared" si="58"/>
        <v>0</v>
      </c>
      <c r="AF499" s="73">
        <f t="shared" si="59"/>
        <v>0</v>
      </c>
      <c r="AG499" s="73">
        <f t="shared" si="60"/>
        <v>0</v>
      </c>
      <c r="AH499" s="73">
        <f t="shared" si="61"/>
        <v>0</v>
      </c>
    </row>
    <row r="500" spans="1:34" s="73" customFormat="1" x14ac:dyDescent="0.15">
      <c r="A500" s="70"/>
      <c r="B500" s="73" t="str">
        <f t="shared" si="30"/>
        <v>Bandhavgarh National Park, India</v>
      </c>
      <c r="C500" s="195" t="s">
        <v>8469</v>
      </c>
      <c r="D500" s="73">
        <f t="shared" si="31"/>
        <v>449</v>
      </c>
      <c r="E500" s="73">
        <f t="shared" si="32"/>
        <v>1997</v>
      </c>
      <c r="F500" s="73">
        <f t="shared" si="33"/>
        <v>15.701559020044543</v>
      </c>
      <c r="G500" s="73">
        <f t="shared" si="34"/>
        <v>2.4053452115812917</v>
      </c>
      <c r="H500" s="73">
        <f t="shared" si="35"/>
        <v>0</v>
      </c>
      <c r="I500" s="73">
        <f t="shared" si="36"/>
        <v>0</v>
      </c>
      <c r="J500" s="73">
        <f t="shared" si="37"/>
        <v>0</v>
      </c>
      <c r="K500" s="73">
        <f t="shared" si="38"/>
        <v>0</v>
      </c>
      <c r="L500" s="73">
        <f t="shared" si="39"/>
        <v>0</v>
      </c>
      <c r="M500" s="73">
        <f t="shared" si="40"/>
        <v>0</v>
      </c>
      <c r="N500" s="73">
        <f t="shared" si="41"/>
        <v>1.8930957683741647</v>
      </c>
      <c r="O500" s="73">
        <f t="shared" si="42"/>
        <v>0</v>
      </c>
      <c r="P500" s="73">
        <f t="shared" si="43"/>
        <v>355.53674832962139</v>
      </c>
      <c r="Q500" s="73">
        <f t="shared" si="44"/>
        <v>0</v>
      </c>
      <c r="R500" s="73">
        <f t="shared" si="45"/>
        <v>194.97104677060133</v>
      </c>
      <c r="S500" s="73">
        <f t="shared" si="46"/>
        <v>0</v>
      </c>
      <c r="T500" s="73">
        <f t="shared" si="47"/>
        <v>0</v>
      </c>
      <c r="U500" s="73">
        <f t="shared" si="48"/>
        <v>0</v>
      </c>
      <c r="V500" s="73">
        <f t="shared" si="49"/>
        <v>842.45211581291755</v>
      </c>
      <c r="W500" s="73">
        <f t="shared" si="50"/>
        <v>0</v>
      </c>
      <c r="X500" s="73">
        <f t="shared" si="51"/>
        <v>0</v>
      </c>
      <c r="Y500" s="73">
        <f t="shared" si="52"/>
        <v>0</v>
      </c>
      <c r="Z500" s="73">
        <f t="shared" si="53"/>
        <v>1.1425389755011135</v>
      </c>
      <c r="AA500" s="73">
        <f t="shared" si="54"/>
        <v>0</v>
      </c>
      <c r="AB500" s="73">
        <f t="shared" si="55"/>
        <v>5.6347438752783967</v>
      </c>
      <c r="AC500" s="73">
        <f t="shared" si="56"/>
        <v>5.5826280623608024</v>
      </c>
      <c r="AD500" s="73">
        <f t="shared" si="57"/>
        <v>0</v>
      </c>
      <c r="AE500" s="73">
        <f t="shared" si="58"/>
        <v>0</v>
      </c>
      <c r="AF500" s="73">
        <f t="shared" si="59"/>
        <v>0</v>
      </c>
      <c r="AG500" s="73">
        <f t="shared" si="60"/>
        <v>0</v>
      </c>
      <c r="AH500" s="73">
        <f t="shared" si="61"/>
        <v>0</v>
      </c>
    </row>
    <row r="501" spans="1:34" s="73" customFormat="1" x14ac:dyDescent="0.15">
      <c r="A501" s="70"/>
      <c r="B501" s="73" t="str">
        <f t="shared" si="30"/>
        <v>Bandhavgarh National Park, India</v>
      </c>
      <c r="C501" s="195" t="s">
        <v>8470</v>
      </c>
      <c r="D501" s="73">
        <f t="shared" si="31"/>
        <v>449</v>
      </c>
      <c r="E501" s="73">
        <f t="shared" si="32"/>
        <v>1998</v>
      </c>
      <c r="F501" s="73">
        <f t="shared" si="33"/>
        <v>15.367483296213809</v>
      </c>
      <c r="G501" s="73">
        <f t="shared" si="34"/>
        <v>2.4053452115812917</v>
      </c>
      <c r="H501" s="73">
        <f t="shared" si="35"/>
        <v>0</v>
      </c>
      <c r="I501" s="73">
        <f t="shared" si="36"/>
        <v>0</v>
      </c>
      <c r="J501" s="73">
        <f t="shared" si="37"/>
        <v>0</v>
      </c>
      <c r="K501" s="73">
        <f t="shared" si="38"/>
        <v>0</v>
      </c>
      <c r="L501" s="73">
        <f t="shared" si="39"/>
        <v>0</v>
      </c>
      <c r="M501" s="73">
        <f t="shared" si="40"/>
        <v>0</v>
      </c>
      <c r="N501" s="73">
        <f t="shared" si="41"/>
        <v>1.8930957683741647</v>
      </c>
      <c r="O501" s="73">
        <f t="shared" si="42"/>
        <v>0</v>
      </c>
      <c r="P501" s="73">
        <f t="shared" si="43"/>
        <v>355.53674832962139</v>
      </c>
      <c r="Q501" s="73">
        <f t="shared" si="44"/>
        <v>0</v>
      </c>
      <c r="R501" s="73">
        <f t="shared" si="45"/>
        <v>194.97104677060133</v>
      </c>
      <c r="S501" s="73">
        <f t="shared" si="46"/>
        <v>0</v>
      </c>
      <c r="T501" s="73">
        <f t="shared" si="47"/>
        <v>0</v>
      </c>
      <c r="U501" s="73">
        <f t="shared" si="48"/>
        <v>0</v>
      </c>
      <c r="V501" s="73">
        <f t="shared" si="49"/>
        <v>842.45211581291755</v>
      </c>
      <c r="W501" s="73">
        <f t="shared" si="50"/>
        <v>119.67037861915368</v>
      </c>
      <c r="X501" s="73">
        <f t="shared" si="51"/>
        <v>0</v>
      </c>
      <c r="Y501" s="73">
        <f t="shared" si="52"/>
        <v>0</v>
      </c>
      <c r="Z501" s="73">
        <f t="shared" si="53"/>
        <v>1.1425389755011135</v>
      </c>
      <c r="AA501" s="73">
        <f t="shared" si="54"/>
        <v>0</v>
      </c>
      <c r="AB501" s="73">
        <f t="shared" si="55"/>
        <v>5.6347438752783967</v>
      </c>
      <c r="AC501" s="73">
        <f t="shared" si="56"/>
        <v>5.5826280623608024</v>
      </c>
      <c r="AD501" s="73">
        <f t="shared" si="57"/>
        <v>0</v>
      </c>
      <c r="AE501" s="73">
        <f t="shared" si="58"/>
        <v>0</v>
      </c>
      <c r="AF501" s="73">
        <f t="shared" si="59"/>
        <v>0</v>
      </c>
      <c r="AG501" s="73">
        <f t="shared" si="60"/>
        <v>0</v>
      </c>
      <c r="AH501" s="73">
        <f t="shared" si="61"/>
        <v>0</v>
      </c>
    </row>
    <row r="502" spans="1:34" s="73" customFormat="1" x14ac:dyDescent="0.15">
      <c r="A502" s="70" t="s">
        <v>10394</v>
      </c>
      <c r="B502" s="73" t="str">
        <f t="shared" si="30"/>
        <v>Bandipur National Park, India</v>
      </c>
      <c r="C502" s="195" t="s">
        <v>8595</v>
      </c>
      <c r="D502" s="73">
        <f t="shared" si="31"/>
        <v>890</v>
      </c>
      <c r="E502" s="73">
        <f t="shared" si="32"/>
        <v>1991</v>
      </c>
      <c r="F502" s="73">
        <f t="shared" si="33"/>
        <v>9.7752808988764048</v>
      </c>
      <c r="G502" s="73">
        <f t="shared" si="34"/>
        <v>2.292134831460674</v>
      </c>
      <c r="H502" s="73">
        <f t="shared" si="35"/>
        <v>0</v>
      </c>
      <c r="I502" s="73">
        <f t="shared" si="36"/>
        <v>0</v>
      </c>
      <c r="J502" s="73">
        <f t="shared" si="37"/>
        <v>0</v>
      </c>
      <c r="K502" s="73">
        <f t="shared" si="38"/>
        <v>0</v>
      </c>
      <c r="L502" s="73">
        <f t="shared" si="39"/>
        <v>0</v>
      </c>
      <c r="M502" s="73">
        <f t="shared" si="40"/>
        <v>3731.4606741573034</v>
      </c>
      <c r="N502" s="73">
        <f t="shared" si="41"/>
        <v>1047.6966292134832</v>
      </c>
      <c r="O502" s="73">
        <f t="shared" si="42"/>
        <v>0</v>
      </c>
      <c r="P502" s="73">
        <f t="shared" si="43"/>
        <v>168.17078651685392</v>
      </c>
      <c r="Q502" s="73">
        <f t="shared" si="44"/>
        <v>0</v>
      </c>
      <c r="R502" s="73">
        <f t="shared" si="45"/>
        <v>0</v>
      </c>
      <c r="S502" s="73">
        <f t="shared" si="46"/>
        <v>0</v>
      </c>
      <c r="T502" s="73">
        <f t="shared" si="47"/>
        <v>0</v>
      </c>
      <c r="U502" s="73">
        <f t="shared" si="48"/>
        <v>0</v>
      </c>
      <c r="V502" s="73">
        <f t="shared" si="49"/>
        <v>198.48202247191011</v>
      </c>
      <c r="W502" s="73">
        <f t="shared" si="50"/>
        <v>6.3191011235955052</v>
      </c>
      <c r="X502" s="73">
        <f t="shared" si="51"/>
        <v>0</v>
      </c>
      <c r="Y502" s="73">
        <f t="shared" si="52"/>
        <v>0</v>
      </c>
      <c r="Z502" s="73">
        <f t="shared" si="53"/>
        <v>0.42471910112359551</v>
      </c>
      <c r="AA502" s="73">
        <f t="shared" si="54"/>
        <v>0</v>
      </c>
      <c r="AB502" s="73">
        <f t="shared" si="55"/>
        <v>0</v>
      </c>
      <c r="AC502" s="73">
        <f t="shared" si="56"/>
        <v>1.3429213483146067</v>
      </c>
      <c r="AD502" s="73">
        <f t="shared" si="57"/>
        <v>0</v>
      </c>
      <c r="AE502" s="73">
        <f t="shared" si="58"/>
        <v>10.721348314606741</v>
      </c>
      <c r="AF502" s="73">
        <f t="shared" si="59"/>
        <v>0</v>
      </c>
      <c r="AG502" s="73">
        <f t="shared" si="60"/>
        <v>0</v>
      </c>
      <c r="AH502" s="73">
        <f t="shared" si="61"/>
        <v>0</v>
      </c>
    </row>
    <row r="503" spans="1:34" s="73" customFormat="1" x14ac:dyDescent="0.15">
      <c r="A503" s="70"/>
      <c r="B503" s="73" t="str">
        <f t="shared" si="30"/>
        <v>Bandipur National Park, India</v>
      </c>
      <c r="C503" s="195" t="s">
        <v>8766</v>
      </c>
      <c r="D503" s="73">
        <f t="shared" si="31"/>
        <v>890</v>
      </c>
      <c r="E503" s="73">
        <f t="shared" si="32"/>
        <v>1993</v>
      </c>
      <c r="F503" s="73">
        <f t="shared" si="33"/>
        <v>11.123595505617978</v>
      </c>
      <c r="G503" s="73">
        <f t="shared" si="34"/>
        <v>3.6404494382022472</v>
      </c>
      <c r="H503" s="73">
        <f t="shared" si="35"/>
        <v>0</v>
      </c>
      <c r="I503" s="73">
        <f t="shared" si="36"/>
        <v>0</v>
      </c>
      <c r="J503" s="73">
        <f t="shared" si="37"/>
        <v>0</v>
      </c>
      <c r="K503" s="73">
        <f t="shared" si="38"/>
        <v>0</v>
      </c>
      <c r="L503" s="73">
        <f t="shared" si="39"/>
        <v>0</v>
      </c>
      <c r="M503" s="73">
        <f t="shared" si="40"/>
        <v>7462.9213483146068</v>
      </c>
      <c r="N503" s="73">
        <f t="shared" si="41"/>
        <v>1311.2921348314608</v>
      </c>
      <c r="O503" s="73">
        <f t="shared" si="42"/>
        <v>0</v>
      </c>
      <c r="P503" s="73">
        <f t="shared" si="43"/>
        <v>284.88988764044944</v>
      </c>
      <c r="Q503" s="73">
        <f t="shared" si="44"/>
        <v>0</v>
      </c>
      <c r="R503" s="73">
        <f t="shared" si="45"/>
        <v>0</v>
      </c>
      <c r="S503" s="73">
        <f t="shared" si="46"/>
        <v>0</v>
      </c>
      <c r="T503" s="73">
        <f t="shared" si="47"/>
        <v>0</v>
      </c>
      <c r="U503" s="73">
        <f t="shared" si="48"/>
        <v>0</v>
      </c>
      <c r="V503" s="73">
        <f t="shared" si="49"/>
        <v>348.84719101123596</v>
      </c>
      <c r="W503" s="73">
        <f t="shared" si="50"/>
        <v>7.7280898876404498</v>
      </c>
      <c r="X503" s="73">
        <f t="shared" si="51"/>
        <v>0</v>
      </c>
      <c r="Y503" s="73">
        <f t="shared" si="52"/>
        <v>0</v>
      </c>
      <c r="Z503" s="73">
        <f t="shared" si="53"/>
        <v>0</v>
      </c>
      <c r="AA503" s="73">
        <f t="shared" si="54"/>
        <v>0</v>
      </c>
      <c r="AB503" s="73">
        <f t="shared" si="55"/>
        <v>0</v>
      </c>
      <c r="AC503" s="73">
        <f t="shared" si="56"/>
        <v>2.4433707865168541</v>
      </c>
      <c r="AD503" s="73">
        <f t="shared" si="57"/>
        <v>0</v>
      </c>
      <c r="AE503" s="73">
        <f t="shared" si="58"/>
        <v>12.788202247191011</v>
      </c>
      <c r="AF503" s="73">
        <f t="shared" si="59"/>
        <v>0</v>
      </c>
      <c r="AG503" s="73">
        <f t="shared" si="60"/>
        <v>0</v>
      </c>
      <c r="AH503" s="73">
        <f t="shared" si="61"/>
        <v>0</v>
      </c>
    </row>
    <row r="504" spans="1:34" s="73" customFormat="1" x14ac:dyDescent="0.15">
      <c r="A504" s="70"/>
      <c r="B504" s="73" t="str">
        <f t="shared" si="30"/>
        <v>Bandipur National Park, India</v>
      </c>
      <c r="C504" s="195" t="s">
        <v>8767</v>
      </c>
      <c r="D504" s="73">
        <f t="shared" si="31"/>
        <v>890</v>
      </c>
      <c r="E504" s="73">
        <f t="shared" si="32"/>
        <v>1995</v>
      </c>
      <c r="F504" s="73">
        <f t="shared" si="33"/>
        <v>12.47191011235955</v>
      </c>
      <c r="G504" s="73">
        <f t="shared" si="34"/>
        <v>3.8651685393258428</v>
      </c>
      <c r="H504" s="73">
        <f t="shared" si="35"/>
        <v>0</v>
      </c>
      <c r="I504" s="73">
        <f t="shared" si="36"/>
        <v>0</v>
      </c>
      <c r="J504" s="73">
        <f t="shared" si="37"/>
        <v>0</v>
      </c>
      <c r="K504" s="73">
        <f t="shared" si="38"/>
        <v>0</v>
      </c>
      <c r="L504" s="73">
        <f t="shared" si="39"/>
        <v>0</v>
      </c>
      <c r="M504" s="73">
        <f t="shared" si="40"/>
        <v>7462.9213483146068</v>
      </c>
      <c r="N504" s="73">
        <f t="shared" si="41"/>
        <v>1311.2921348314608</v>
      </c>
      <c r="O504" s="73">
        <f t="shared" si="42"/>
        <v>0</v>
      </c>
      <c r="P504" s="73">
        <f t="shared" si="43"/>
        <v>284.88988764044944</v>
      </c>
      <c r="Q504" s="73">
        <f t="shared" si="44"/>
        <v>0</v>
      </c>
      <c r="R504" s="73">
        <f t="shared" si="45"/>
        <v>0</v>
      </c>
      <c r="S504" s="73">
        <f t="shared" si="46"/>
        <v>0</v>
      </c>
      <c r="T504" s="73">
        <f t="shared" si="47"/>
        <v>0</v>
      </c>
      <c r="U504" s="73">
        <f t="shared" si="48"/>
        <v>0</v>
      </c>
      <c r="V504" s="73">
        <f t="shared" si="49"/>
        <v>348.84719101123596</v>
      </c>
      <c r="W504" s="73">
        <f t="shared" si="50"/>
        <v>7.7280898876404498</v>
      </c>
      <c r="X504" s="73">
        <f t="shared" si="51"/>
        <v>0</v>
      </c>
      <c r="Y504" s="73">
        <f t="shared" si="52"/>
        <v>0</v>
      </c>
      <c r="Z504" s="73">
        <f t="shared" si="53"/>
        <v>0</v>
      </c>
      <c r="AA504" s="73">
        <f t="shared" si="54"/>
        <v>0</v>
      </c>
      <c r="AB504" s="73">
        <f t="shared" si="55"/>
        <v>0</v>
      </c>
      <c r="AC504" s="73">
        <f t="shared" si="56"/>
        <v>2.4433707865168541</v>
      </c>
      <c r="AD504" s="73">
        <f t="shared" si="57"/>
        <v>0</v>
      </c>
      <c r="AE504" s="73">
        <f t="shared" si="58"/>
        <v>12.788202247191011</v>
      </c>
      <c r="AF504" s="73">
        <f t="shared" si="59"/>
        <v>0</v>
      </c>
      <c r="AG504" s="73">
        <f t="shared" si="60"/>
        <v>0</v>
      </c>
      <c r="AH504" s="73">
        <f t="shared" si="61"/>
        <v>0</v>
      </c>
    </row>
    <row r="505" spans="1:34" s="73" customFormat="1" x14ac:dyDescent="0.15">
      <c r="A505" s="70" t="s">
        <v>10480</v>
      </c>
      <c r="B505" s="73" t="str">
        <f t="shared" si="30"/>
        <v>Bandipur National Park, India</v>
      </c>
      <c r="C505" s="195" t="s">
        <v>8768</v>
      </c>
      <c r="D505" s="73">
        <f t="shared" si="31"/>
        <v>890</v>
      </c>
      <c r="E505" s="73">
        <f t="shared" si="32"/>
        <v>1997</v>
      </c>
      <c r="F505" s="73">
        <f t="shared" si="33"/>
        <v>16.348314606741575</v>
      </c>
      <c r="G505" s="73">
        <f t="shared" si="34"/>
        <v>3.9550561797752808</v>
      </c>
      <c r="H505" s="73">
        <f t="shared" si="35"/>
        <v>0</v>
      </c>
      <c r="I505" s="73">
        <f t="shared" si="36"/>
        <v>0</v>
      </c>
      <c r="J505" s="73">
        <f t="shared" si="37"/>
        <v>0</v>
      </c>
      <c r="K505" s="73">
        <f t="shared" si="38"/>
        <v>0</v>
      </c>
      <c r="L505" s="73">
        <f t="shared" si="39"/>
        <v>0</v>
      </c>
      <c r="M505" s="73">
        <f t="shared" si="40"/>
        <v>11700</v>
      </c>
      <c r="N505" s="73">
        <f t="shared" si="41"/>
        <v>2317.9213483146068</v>
      </c>
      <c r="O505" s="73">
        <f t="shared" si="42"/>
        <v>0</v>
      </c>
      <c r="P505" s="73">
        <f t="shared" si="43"/>
        <v>568.35056179775279</v>
      </c>
      <c r="Q505" s="73">
        <f t="shared" si="44"/>
        <v>0</v>
      </c>
      <c r="R505" s="73">
        <f t="shared" si="45"/>
        <v>0</v>
      </c>
      <c r="S505" s="73">
        <f t="shared" si="46"/>
        <v>0</v>
      </c>
      <c r="T505" s="73">
        <f t="shared" si="47"/>
        <v>0</v>
      </c>
      <c r="U505" s="73">
        <f t="shared" si="48"/>
        <v>0</v>
      </c>
      <c r="V505" s="73">
        <f t="shared" si="49"/>
        <v>488.55280898876407</v>
      </c>
      <c r="W505" s="73">
        <f t="shared" si="50"/>
        <v>0</v>
      </c>
      <c r="X505" s="73">
        <f t="shared" si="51"/>
        <v>0</v>
      </c>
      <c r="Y505" s="73">
        <f t="shared" si="52"/>
        <v>0</v>
      </c>
      <c r="Z505" s="73">
        <f t="shared" si="53"/>
        <v>0</v>
      </c>
      <c r="AA505" s="73">
        <f t="shared" si="54"/>
        <v>0</v>
      </c>
      <c r="AB505" s="73">
        <f t="shared" si="55"/>
        <v>0</v>
      </c>
      <c r="AC505" s="73">
        <f t="shared" si="56"/>
        <v>0</v>
      </c>
      <c r="AD505" s="73">
        <f t="shared" si="57"/>
        <v>0</v>
      </c>
      <c r="AE505" s="73">
        <f t="shared" si="58"/>
        <v>0</v>
      </c>
      <c r="AF505" s="73">
        <f t="shared" si="59"/>
        <v>0</v>
      </c>
      <c r="AG505" s="73">
        <f t="shared" si="60"/>
        <v>0</v>
      </c>
      <c r="AH505" s="73">
        <f t="shared" si="61"/>
        <v>0</v>
      </c>
    </row>
    <row r="506" spans="1:34" s="73" customFormat="1" x14ac:dyDescent="0.15">
      <c r="A506" s="70" t="s">
        <v>10388</v>
      </c>
      <c r="B506" s="73" t="str">
        <f t="shared" si="30"/>
        <v>Bhadra Wildlife Sanctuary, India</v>
      </c>
      <c r="C506" s="195" t="s">
        <v>8826</v>
      </c>
      <c r="D506" s="73">
        <f t="shared" si="31"/>
        <v>492</v>
      </c>
      <c r="E506" s="73">
        <f t="shared" si="32"/>
        <v>1997</v>
      </c>
      <c r="F506" s="73">
        <f t="shared" si="33"/>
        <v>7.6219512195121952</v>
      </c>
      <c r="G506" s="73">
        <f t="shared" si="34"/>
        <v>0.89430894308943087</v>
      </c>
      <c r="H506" s="73">
        <f t="shared" si="35"/>
        <v>0</v>
      </c>
      <c r="I506" s="73">
        <f t="shared" si="36"/>
        <v>0</v>
      </c>
      <c r="J506" s="73">
        <f t="shared" si="37"/>
        <v>0</v>
      </c>
      <c r="K506" s="73">
        <f t="shared" si="38"/>
        <v>0</v>
      </c>
      <c r="L506" s="73">
        <f t="shared" si="39"/>
        <v>0</v>
      </c>
      <c r="M506" s="73">
        <f t="shared" si="40"/>
        <v>1237.8048780487804</v>
      </c>
      <c r="N506" s="73">
        <f t="shared" si="41"/>
        <v>321.34146341463412</v>
      </c>
      <c r="O506" s="73">
        <f t="shared" si="42"/>
        <v>0</v>
      </c>
      <c r="P506" s="73">
        <f t="shared" si="43"/>
        <v>223.20325203252034</v>
      </c>
      <c r="Q506" s="73">
        <f t="shared" si="44"/>
        <v>0</v>
      </c>
      <c r="R506" s="73">
        <f t="shared" si="45"/>
        <v>0</v>
      </c>
      <c r="S506" s="73">
        <f t="shared" si="46"/>
        <v>0</v>
      </c>
      <c r="T506" s="73">
        <f t="shared" si="47"/>
        <v>0</v>
      </c>
      <c r="U506" s="73">
        <f t="shared" si="48"/>
        <v>0</v>
      </c>
      <c r="V506" s="73">
        <f t="shared" si="49"/>
        <v>84.024390243902445</v>
      </c>
      <c r="W506" s="73">
        <f t="shared" si="50"/>
        <v>36.300813008130085</v>
      </c>
      <c r="X506" s="73">
        <f t="shared" si="51"/>
        <v>0</v>
      </c>
      <c r="Y506" s="73">
        <f t="shared" si="52"/>
        <v>0</v>
      </c>
      <c r="Z506" s="73">
        <f t="shared" si="53"/>
        <v>0</v>
      </c>
      <c r="AA506" s="73">
        <f t="shared" si="54"/>
        <v>0</v>
      </c>
      <c r="AB506" s="73">
        <f t="shared" si="55"/>
        <v>0</v>
      </c>
      <c r="AC506" s="73">
        <f t="shared" si="56"/>
        <v>25.271138211382116</v>
      </c>
      <c r="AD506" s="73">
        <f t="shared" si="57"/>
        <v>0</v>
      </c>
      <c r="AE506" s="73">
        <f t="shared" si="58"/>
        <v>0</v>
      </c>
      <c r="AF506" s="73">
        <f t="shared" si="59"/>
        <v>0</v>
      </c>
      <c r="AG506" s="73">
        <f t="shared" si="60"/>
        <v>0</v>
      </c>
      <c r="AH506" s="73">
        <f t="shared" si="61"/>
        <v>2.0162601626016259</v>
      </c>
    </row>
    <row r="507" spans="1:34" s="73" customFormat="1" x14ac:dyDescent="0.15">
      <c r="A507" s="70" t="s">
        <v>10457</v>
      </c>
      <c r="B507" s="73" t="str">
        <f t="shared" si="30"/>
        <v>Bori-Satpura Tiger Reserve, India</v>
      </c>
      <c r="C507" s="195" t="s">
        <v>8827</v>
      </c>
      <c r="D507" s="73">
        <f t="shared" si="31"/>
        <v>1428</v>
      </c>
      <c r="E507" s="73">
        <f t="shared" si="32"/>
        <v>1982</v>
      </c>
      <c r="F507" s="73">
        <f t="shared" si="33"/>
        <v>4.3067226890756301</v>
      </c>
      <c r="G507" s="73">
        <f t="shared" si="34"/>
        <v>1.680672268907563</v>
      </c>
      <c r="H507" s="73">
        <f t="shared" si="35"/>
        <v>0</v>
      </c>
      <c r="I507" s="73">
        <f t="shared" si="36"/>
        <v>0</v>
      </c>
      <c r="J507" s="73">
        <f t="shared" si="37"/>
        <v>0</v>
      </c>
      <c r="K507" s="73">
        <f t="shared" si="38"/>
        <v>0</v>
      </c>
      <c r="L507" s="73">
        <f t="shared" si="39"/>
        <v>0</v>
      </c>
      <c r="M507" s="73">
        <f t="shared" si="40"/>
        <v>0</v>
      </c>
      <c r="N507" s="73">
        <f t="shared" si="41"/>
        <v>733.92857142857144</v>
      </c>
      <c r="O507" s="73">
        <f t="shared" si="42"/>
        <v>0</v>
      </c>
      <c r="P507" s="73">
        <f t="shared" si="43"/>
        <v>272.42296918767505</v>
      </c>
      <c r="Q507" s="73">
        <f t="shared" si="44"/>
        <v>0</v>
      </c>
      <c r="R507" s="73">
        <f t="shared" si="45"/>
        <v>48.049019607843135</v>
      </c>
      <c r="S507" s="73">
        <f t="shared" si="46"/>
        <v>0</v>
      </c>
      <c r="T507" s="73">
        <f t="shared" si="47"/>
        <v>0</v>
      </c>
      <c r="U507" s="73">
        <f t="shared" si="48"/>
        <v>0</v>
      </c>
      <c r="V507" s="73">
        <f t="shared" si="49"/>
        <v>28.095938375350141</v>
      </c>
      <c r="W507" s="73">
        <f t="shared" si="50"/>
        <v>178.31792717086836</v>
      </c>
      <c r="X507" s="73">
        <f t="shared" si="51"/>
        <v>0.17927170868347339</v>
      </c>
      <c r="Y507" s="73">
        <f t="shared" si="52"/>
        <v>0</v>
      </c>
      <c r="Z507" s="73">
        <f t="shared" si="53"/>
        <v>1.3991596638655461</v>
      </c>
      <c r="AA507" s="73">
        <f t="shared" si="54"/>
        <v>0</v>
      </c>
      <c r="AB507" s="73">
        <f t="shared" si="55"/>
        <v>2.1904761904761907</v>
      </c>
      <c r="AC507" s="73">
        <f t="shared" si="56"/>
        <v>11.531652661064426</v>
      </c>
      <c r="AD507" s="73">
        <f t="shared" si="57"/>
        <v>0</v>
      </c>
      <c r="AE507" s="73">
        <f t="shared" si="58"/>
        <v>0</v>
      </c>
      <c r="AF507" s="73">
        <f t="shared" si="59"/>
        <v>0</v>
      </c>
      <c r="AG507" s="73">
        <f t="shared" si="60"/>
        <v>0</v>
      </c>
      <c r="AH507" s="73">
        <f t="shared" si="61"/>
        <v>0</v>
      </c>
    </row>
    <row r="508" spans="1:34" s="73" customFormat="1" x14ac:dyDescent="0.15">
      <c r="A508" s="70"/>
      <c r="B508" s="73" t="str">
        <f t="shared" ref="B508:B523" si="62">B413</f>
        <v>Bori-Satpura Tiger Reserve, India</v>
      </c>
      <c r="C508" s="195" t="s">
        <v>8828</v>
      </c>
      <c r="D508" s="73">
        <f t="shared" ref="D508:D523" si="63">D413</f>
        <v>1428</v>
      </c>
      <c r="E508" s="73">
        <f t="shared" si="32"/>
        <v>1984</v>
      </c>
      <c r="F508" s="73">
        <f t="shared" si="33"/>
        <v>2.6260504201680672</v>
      </c>
      <c r="G508" s="73">
        <f t="shared" si="34"/>
        <v>1.3445378151260505</v>
      </c>
      <c r="H508" s="73">
        <f t="shared" si="35"/>
        <v>0</v>
      </c>
      <c r="I508" s="73">
        <f t="shared" si="36"/>
        <v>0</v>
      </c>
      <c r="J508" s="73">
        <f t="shared" si="37"/>
        <v>0</v>
      </c>
      <c r="K508" s="73">
        <f t="shared" si="38"/>
        <v>0</v>
      </c>
      <c r="L508" s="73">
        <f t="shared" si="39"/>
        <v>0</v>
      </c>
      <c r="M508" s="73">
        <f t="shared" si="40"/>
        <v>0</v>
      </c>
      <c r="N508" s="73">
        <f t="shared" si="41"/>
        <v>616.07142857142856</v>
      </c>
      <c r="O508" s="73">
        <f t="shared" si="42"/>
        <v>0</v>
      </c>
      <c r="P508" s="73">
        <f t="shared" si="43"/>
        <v>231.44817927170868</v>
      </c>
      <c r="Q508" s="73">
        <f t="shared" si="44"/>
        <v>0</v>
      </c>
      <c r="R508" s="73">
        <f t="shared" si="45"/>
        <v>12.544817927170868</v>
      </c>
      <c r="S508" s="73">
        <f t="shared" si="46"/>
        <v>0</v>
      </c>
      <c r="T508" s="73">
        <f t="shared" si="47"/>
        <v>0</v>
      </c>
      <c r="U508" s="73">
        <f t="shared" si="48"/>
        <v>0</v>
      </c>
      <c r="V508" s="73">
        <f t="shared" si="49"/>
        <v>19.707983193277311</v>
      </c>
      <c r="W508" s="73">
        <f t="shared" si="50"/>
        <v>76.532212885154067</v>
      </c>
      <c r="X508" s="73">
        <f t="shared" si="51"/>
        <v>0.49299719887955185</v>
      </c>
      <c r="Y508" s="73">
        <f t="shared" si="52"/>
        <v>0</v>
      </c>
      <c r="Z508" s="73">
        <f t="shared" si="53"/>
        <v>5.7478991596638656</v>
      </c>
      <c r="AA508" s="73">
        <f t="shared" si="54"/>
        <v>0</v>
      </c>
      <c r="AB508" s="73">
        <f t="shared" si="55"/>
        <v>2.2871148459383752</v>
      </c>
      <c r="AC508" s="73">
        <f t="shared" si="56"/>
        <v>6.1378151260504206</v>
      </c>
      <c r="AD508" s="73">
        <f t="shared" si="57"/>
        <v>0</v>
      </c>
      <c r="AE508" s="73">
        <f t="shared" si="58"/>
        <v>0</v>
      </c>
      <c r="AF508" s="73">
        <f t="shared" si="59"/>
        <v>0</v>
      </c>
      <c r="AG508" s="73">
        <f t="shared" si="60"/>
        <v>0</v>
      </c>
      <c r="AH508" s="73">
        <f t="shared" si="61"/>
        <v>0</v>
      </c>
    </row>
    <row r="509" spans="1:34" s="73" customFormat="1" x14ac:dyDescent="0.15">
      <c r="A509" s="70"/>
      <c r="B509" s="73" t="str">
        <f t="shared" si="62"/>
        <v>Bori-Satpura Tiger Reserve, India</v>
      </c>
      <c r="C509" s="195" t="s">
        <v>8921</v>
      </c>
      <c r="D509" s="73">
        <f t="shared" si="63"/>
        <v>1428</v>
      </c>
      <c r="E509" s="73">
        <f t="shared" si="32"/>
        <v>1986</v>
      </c>
      <c r="F509" s="73">
        <f t="shared" si="33"/>
        <v>3.0462184873949578</v>
      </c>
      <c r="G509" s="73">
        <f t="shared" si="34"/>
        <v>1.5126050420168067</v>
      </c>
      <c r="H509" s="73">
        <f t="shared" si="35"/>
        <v>0</v>
      </c>
      <c r="I509" s="73">
        <f t="shared" si="36"/>
        <v>0</v>
      </c>
      <c r="J509" s="73">
        <f t="shared" si="37"/>
        <v>0</v>
      </c>
      <c r="K509" s="73">
        <f t="shared" si="38"/>
        <v>0</v>
      </c>
      <c r="L509" s="73">
        <f t="shared" si="39"/>
        <v>0</v>
      </c>
      <c r="M509" s="73">
        <f t="shared" si="40"/>
        <v>0</v>
      </c>
      <c r="N509" s="73">
        <f t="shared" si="41"/>
        <v>669.04761904761904</v>
      </c>
      <c r="O509" s="73">
        <f t="shared" si="42"/>
        <v>0</v>
      </c>
      <c r="P509" s="73">
        <f t="shared" si="43"/>
        <v>289.34733893557421</v>
      </c>
      <c r="Q509" s="73">
        <f t="shared" si="44"/>
        <v>0</v>
      </c>
      <c r="R509" s="73">
        <f t="shared" si="45"/>
        <v>36.924369747899156</v>
      </c>
      <c r="S509" s="73">
        <f t="shared" si="46"/>
        <v>0</v>
      </c>
      <c r="T509" s="73">
        <f t="shared" si="47"/>
        <v>0</v>
      </c>
      <c r="U509" s="73">
        <f t="shared" si="48"/>
        <v>0</v>
      </c>
      <c r="V509" s="73">
        <f t="shared" si="49"/>
        <v>22.788515406162464</v>
      </c>
      <c r="W509" s="73">
        <f t="shared" si="50"/>
        <v>95.452380952380949</v>
      </c>
      <c r="X509" s="73">
        <f t="shared" si="51"/>
        <v>0.78431372549019607</v>
      </c>
      <c r="Y509" s="73">
        <f t="shared" si="52"/>
        <v>0</v>
      </c>
      <c r="Z509" s="73">
        <f t="shared" si="53"/>
        <v>5.8802521008403366</v>
      </c>
      <c r="AA509" s="73">
        <f t="shared" si="54"/>
        <v>0</v>
      </c>
      <c r="AB509" s="73">
        <f t="shared" si="55"/>
        <v>2.3354341736694679</v>
      </c>
      <c r="AC509" s="73">
        <f t="shared" si="56"/>
        <v>8.1488795518207287</v>
      </c>
      <c r="AD509" s="73">
        <f t="shared" si="57"/>
        <v>0</v>
      </c>
      <c r="AE509" s="73">
        <f t="shared" si="58"/>
        <v>0</v>
      </c>
      <c r="AF509" s="73">
        <f t="shared" si="59"/>
        <v>0</v>
      </c>
      <c r="AG509" s="73">
        <f t="shared" si="60"/>
        <v>0</v>
      </c>
      <c r="AH509" s="73">
        <f t="shared" si="61"/>
        <v>0</v>
      </c>
    </row>
    <row r="510" spans="1:34" s="73" customFormat="1" x14ac:dyDescent="0.15">
      <c r="A510" s="70"/>
      <c r="B510" s="73" t="str">
        <f t="shared" si="62"/>
        <v>Bori-Satpura Tiger Reserve, India</v>
      </c>
      <c r="C510" s="195" t="s">
        <v>8677</v>
      </c>
      <c r="D510" s="73">
        <f t="shared" si="63"/>
        <v>1428</v>
      </c>
      <c r="E510" s="73">
        <f t="shared" si="32"/>
        <v>1988</v>
      </c>
      <c r="F510" s="73">
        <f t="shared" si="33"/>
        <v>4.4117647058823533</v>
      </c>
      <c r="G510" s="73">
        <f t="shared" si="34"/>
        <v>1.792717086834734</v>
      </c>
      <c r="H510" s="73">
        <f t="shared" si="35"/>
        <v>0</v>
      </c>
      <c r="I510" s="73">
        <f t="shared" si="36"/>
        <v>0</v>
      </c>
      <c r="J510" s="73">
        <f t="shared" si="37"/>
        <v>0</v>
      </c>
      <c r="K510" s="73">
        <f t="shared" si="38"/>
        <v>0</v>
      </c>
      <c r="L510" s="73">
        <f t="shared" si="39"/>
        <v>0</v>
      </c>
      <c r="M510" s="73">
        <f t="shared" si="40"/>
        <v>0</v>
      </c>
      <c r="N510" s="73">
        <f t="shared" si="41"/>
        <v>785.11904761904759</v>
      </c>
      <c r="O510" s="73">
        <f t="shared" si="42"/>
        <v>0</v>
      </c>
      <c r="P510" s="73">
        <f t="shared" si="43"/>
        <v>235.60504201680672</v>
      </c>
      <c r="Q510" s="73">
        <f t="shared" si="44"/>
        <v>0</v>
      </c>
      <c r="R510" s="73">
        <f t="shared" si="45"/>
        <v>47.102240896358545</v>
      </c>
      <c r="S510" s="73">
        <f t="shared" si="46"/>
        <v>0</v>
      </c>
      <c r="T510" s="73">
        <f t="shared" si="47"/>
        <v>0</v>
      </c>
      <c r="U510" s="73">
        <f t="shared" si="48"/>
        <v>0</v>
      </c>
      <c r="V510" s="73">
        <f t="shared" si="49"/>
        <v>36.669467787114847</v>
      </c>
      <c r="W510" s="73">
        <f t="shared" si="50"/>
        <v>123.76610644257703</v>
      </c>
      <c r="X510" s="73">
        <f t="shared" si="51"/>
        <v>4.9971988795518207</v>
      </c>
      <c r="Y510" s="73">
        <f t="shared" si="52"/>
        <v>0</v>
      </c>
      <c r="Z510" s="73">
        <f t="shared" si="53"/>
        <v>5.7668067226890756</v>
      </c>
      <c r="AA510" s="73">
        <f t="shared" si="54"/>
        <v>0</v>
      </c>
      <c r="AB510" s="73">
        <f t="shared" si="55"/>
        <v>1.8200280112044818</v>
      </c>
      <c r="AC510" s="73">
        <f t="shared" si="56"/>
        <v>11.729271708683475</v>
      </c>
      <c r="AD510" s="73">
        <f t="shared" si="57"/>
        <v>0</v>
      </c>
      <c r="AE510" s="73">
        <f t="shared" si="58"/>
        <v>0</v>
      </c>
      <c r="AF510" s="73">
        <f t="shared" si="59"/>
        <v>0</v>
      </c>
      <c r="AG510" s="73">
        <f t="shared" si="60"/>
        <v>0</v>
      </c>
      <c r="AH510" s="73">
        <f t="shared" si="61"/>
        <v>0</v>
      </c>
    </row>
    <row r="511" spans="1:34" s="73" customFormat="1" x14ac:dyDescent="0.15">
      <c r="A511" s="70"/>
      <c r="B511" s="73" t="str">
        <f t="shared" si="62"/>
        <v>Bori-Satpura Tiger Reserve, India</v>
      </c>
      <c r="C511" s="195" t="s">
        <v>8678</v>
      </c>
      <c r="D511" s="73">
        <f t="shared" si="63"/>
        <v>1428</v>
      </c>
      <c r="E511" s="73">
        <f t="shared" si="32"/>
        <v>1990</v>
      </c>
      <c r="F511" s="73">
        <f t="shared" si="33"/>
        <v>5.1470588235294121</v>
      </c>
      <c r="G511" s="73">
        <f t="shared" si="34"/>
        <v>1.876750700280112</v>
      </c>
      <c r="H511" s="73">
        <f t="shared" si="35"/>
        <v>0</v>
      </c>
      <c r="I511" s="73">
        <f t="shared" si="36"/>
        <v>0</v>
      </c>
      <c r="J511" s="73">
        <f t="shared" si="37"/>
        <v>0</v>
      </c>
      <c r="K511" s="73">
        <f t="shared" si="38"/>
        <v>0</v>
      </c>
      <c r="L511" s="73">
        <f t="shared" si="39"/>
        <v>0</v>
      </c>
      <c r="M511" s="73">
        <f t="shared" si="40"/>
        <v>0</v>
      </c>
      <c r="N511" s="73">
        <f t="shared" si="41"/>
        <v>697.61904761904759</v>
      </c>
      <c r="O511" s="73">
        <f t="shared" si="42"/>
        <v>0</v>
      </c>
      <c r="P511" s="73">
        <f t="shared" si="43"/>
        <v>240.05882352941177</v>
      </c>
      <c r="Q511" s="73">
        <f t="shared" si="44"/>
        <v>0</v>
      </c>
      <c r="R511" s="73">
        <f t="shared" si="45"/>
        <v>52.664565826330531</v>
      </c>
      <c r="S511" s="73">
        <f t="shared" si="46"/>
        <v>0</v>
      </c>
      <c r="T511" s="73">
        <f t="shared" si="47"/>
        <v>0</v>
      </c>
      <c r="U511" s="73">
        <f t="shared" si="48"/>
        <v>0</v>
      </c>
      <c r="V511" s="73">
        <f t="shared" si="49"/>
        <v>38.116946778711487</v>
      </c>
      <c r="W511" s="73">
        <f t="shared" si="50"/>
        <v>114.47899159663865</v>
      </c>
      <c r="X511" s="73">
        <f t="shared" si="51"/>
        <v>9.0756302521008401</v>
      </c>
      <c r="Y511" s="73">
        <f t="shared" si="52"/>
        <v>0</v>
      </c>
      <c r="Z511" s="73">
        <f t="shared" si="53"/>
        <v>2.9873949579831933</v>
      </c>
      <c r="AA511" s="73">
        <f t="shared" si="54"/>
        <v>0</v>
      </c>
      <c r="AB511" s="73">
        <f t="shared" si="55"/>
        <v>7.3123249299719886</v>
      </c>
      <c r="AC511" s="73">
        <f t="shared" si="56"/>
        <v>14.90280112044818</v>
      </c>
      <c r="AD511" s="73">
        <f t="shared" si="57"/>
        <v>0</v>
      </c>
      <c r="AE511" s="73">
        <f t="shared" si="58"/>
        <v>0</v>
      </c>
      <c r="AF511" s="73">
        <f t="shared" si="59"/>
        <v>0</v>
      </c>
      <c r="AG511" s="73">
        <f t="shared" si="60"/>
        <v>0</v>
      </c>
      <c r="AH511" s="73">
        <f t="shared" si="61"/>
        <v>0</v>
      </c>
    </row>
    <row r="512" spans="1:34" s="73" customFormat="1" x14ac:dyDescent="0.15">
      <c r="A512" s="70" t="s">
        <v>10538</v>
      </c>
      <c r="B512" s="73" t="str">
        <f t="shared" si="62"/>
        <v>Bori-Satpura Tiger Reserve, India</v>
      </c>
      <c r="C512" s="195" t="s">
        <v>8679</v>
      </c>
      <c r="D512" s="73">
        <f t="shared" si="63"/>
        <v>1428</v>
      </c>
      <c r="E512" s="73">
        <f t="shared" si="32"/>
        <v>1992</v>
      </c>
      <c r="F512" s="73">
        <f t="shared" si="33"/>
        <v>4.3067226890756301</v>
      </c>
      <c r="G512" s="73">
        <f t="shared" si="34"/>
        <v>1.876750700280112</v>
      </c>
      <c r="H512" s="73">
        <f t="shared" si="35"/>
        <v>0</v>
      </c>
      <c r="I512" s="73">
        <f t="shared" si="36"/>
        <v>0</v>
      </c>
      <c r="J512" s="73">
        <f t="shared" si="37"/>
        <v>0</v>
      </c>
      <c r="K512" s="73">
        <f t="shared" si="38"/>
        <v>0</v>
      </c>
      <c r="L512" s="73">
        <f t="shared" si="39"/>
        <v>0</v>
      </c>
      <c r="M512" s="73">
        <f t="shared" si="40"/>
        <v>0</v>
      </c>
      <c r="N512" s="73">
        <f t="shared" si="41"/>
        <v>726.19047619047615</v>
      </c>
      <c r="O512" s="73">
        <f t="shared" si="42"/>
        <v>0</v>
      </c>
      <c r="P512" s="73">
        <f t="shared" si="43"/>
        <v>278.80672268907563</v>
      </c>
      <c r="Q512" s="73">
        <f t="shared" si="44"/>
        <v>0</v>
      </c>
      <c r="R512" s="73">
        <f t="shared" si="45"/>
        <v>24.261204481792717</v>
      </c>
      <c r="S512" s="73">
        <f t="shared" si="46"/>
        <v>0</v>
      </c>
      <c r="T512" s="73">
        <f t="shared" si="47"/>
        <v>0</v>
      </c>
      <c r="U512" s="73">
        <f t="shared" si="48"/>
        <v>0</v>
      </c>
      <c r="V512" s="73">
        <f t="shared" si="49"/>
        <v>28.133053221288517</v>
      </c>
      <c r="W512" s="73">
        <f t="shared" si="50"/>
        <v>64.238095238095241</v>
      </c>
      <c r="X512" s="73">
        <f t="shared" si="51"/>
        <v>4.4817927170868348E-2</v>
      </c>
      <c r="Y512" s="73">
        <f t="shared" si="52"/>
        <v>0</v>
      </c>
      <c r="Z512" s="73">
        <f t="shared" si="53"/>
        <v>2.3634453781512605</v>
      </c>
      <c r="AA512" s="73">
        <f t="shared" si="54"/>
        <v>0</v>
      </c>
      <c r="AB512" s="73">
        <f t="shared" si="55"/>
        <v>0.49929971988795518</v>
      </c>
      <c r="AC512" s="73">
        <f t="shared" si="56"/>
        <v>10.741176470588236</v>
      </c>
      <c r="AD512" s="73">
        <f t="shared" si="57"/>
        <v>0</v>
      </c>
      <c r="AE512" s="73">
        <f t="shared" si="58"/>
        <v>21.853291316526612</v>
      </c>
      <c r="AF512" s="73">
        <f t="shared" si="59"/>
        <v>0</v>
      </c>
      <c r="AG512" s="73">
        <f t="shared" si="60"/>
        <v>0</v>
      </c>
      <c r="AH512" s="73">
        <f t="shared" si="61"/>
        <v>0</v>
      </c>
    </row>
    <row r="513" spans="1:34" s="73" customFormat="1" x14ac:dyDescent="0.15">
      <c r="A513" s="70"/>
      <c r="B513" s="73" t="str">
        <f t="shared" si="62"/>
        <v>Bori-Satpura Tiger Reserve, India</v>
      </c>
      <c r="C513" s="195" t="s">
        <v>8680</v>
      </c>
      <c r="D513" s="73">
        <f t="shared" si="63"/>
        <v>1428</v>
      </c>
      <c r="E513" s="73">
        <f t="shared" si="32"/>
        <v>1994</v>
      </c>
      <c r="F513" s="73">
        <f t="shared" si="33"/>
        <v>3.1512605042016806</v>
      </c>
      <c r="G513" s="73">
        <f t="shared" si="34"/>
        <v>1.0924369747899159</v>
      </c>
      <c r="H513" s="73">
        <f t="shared" si="35"/>
        <v>0</v>
      </c>
      <c r="I513" s="73">
        <f t="shared" si="36"/>
        <v>0</v>
      </c>
      <c r="J513" s="73">
        <f t="shared" si="37"/>
        <v>0</v>
      </c>
      <c r="K513" s="73">
        <f t="shared" si="38"/>
        <v>0</v>
      </c>
      <c r="L513" s="73">
        <f t="shared" si="39"/>
        <v>0</v>
      </c>
      <c r="M513" s="73">
        <f t="shared" si="40"/>
        <v>0</v>
      </c>
      <c r="N513" s="73">
        <f t="shared" si="41"/>
        <v>762.5</v>
      </c>
      <c r="O513" s="73">
        <f t="shared" si="42"/>
        <v>0</v>
      </c>
      <c r="P513" s="73">
        <f t="shared" si="43"/>
        <v>285.0420168067227</v>
      </c>
      <c r="Q513" s="73">
        <f t="shared" si="44"/>
        <v>0</v>
      </c>
      <c r="R513" s="73">
        <f t="shared" si="45"/>
        <v>31.835434173669469</v>
      </c>
      <c r="S513" s="73">
        <f t="shared" si="46"/>
        <v>0</v>
      </c>
      <c r="T513" s="73">
        <f t="shared" si="47"/>
        <v>0</v>
      </c>
      <c r="U513" s="73">
        <f t="shared" si="48"/>
        <v>0</v>
      </c>
      <c r="V513" s="73">
        <f t="shared" si="49"/>
        <v>34.479691876750699</v>
      </c>
      <c r="W513" s="73">
        <f t="shared" si="50"/>
        <v>75.361344537815128</v>
      </c>
      <c r="X513" s="73">
        <f t="shared" si="51"/>
        <v>6.7226890756302518E-2</v>
      </c>
      <c r="Y513" s="73">
        <f t="shared" si="52"/>
        <v>0</v>
      </c>
      <c r="Z513" s="73">
        <f t="shared" si="53"/>
        <v>13.329831932773109</v>
      </c>
      <c r="AA513" s="73">
        <f t="shared" si="54"/>
        <v>0</v>
      </c>
      <c r="AB513" s="73">
        <f t="shared" si="55"/>
        <v>1.1757703081232493</v>
      </c>
      <c r="AC513" s="73">
        <f t="shared" si="56"/>
        <v>5.7890756302521016</v>
      </c>
      <c r="AD513" s="73">
        <f t="shared" si="57"/>
        <v>0</v>
      </c>
      <c r="AE513" s="73">
        <f t="shared" si="58"/>
        <v>28.471638655462186</v>
      </c>
      <c r="AF513" s="73">
        <f t="shared" si="59"/>
        <v>0</v>
      </c>
      <c r="AG513" s="73">
        <f t="shared" si="60"/>
        <v>0</v>
      </c>
      <c r="AH513" s="73">
        <f t="shared" si="61"/>
        <v>0</v>
      </c>
    </row>
    <row r="514" spans="1:34" s="73" customFormat="1" x14ac:dyDescent="0.15">
      <c r="A514" s="70"/>
      <c r="B514" s="73" t="str">
        <f t="shared" si="62"/>
        <v>Bori-Satpura Tiger Reserve, India</v>
      </c>
      <c r="C514" s="195" t="s">
        <v>8550</v>
      </c>
      <c r="D514" s="73">
        <f t="shared" si="63"/>
        <v>1428</v>
      </c>
      <c r="E514" s="73">
        <f t="shared" si="32"/>
        <v>1996</v>
      </c>
      <c r="F514" s="73">
        <f t="shared" si="33"/>
        <v>3.2563025210084033</v>
      </c>
      <c r="G514" s="73">
        <f t="shared" si="34"/>
        <v>1.3445378151260505</v>
      </c>
      <c r="H514" s="73">
        <f t="shared" si="35"/>
        <v>0</v>
      </c>
      <c r="I514" s="73">
        <f t="shared" si="36"/>
        <v>0</v>
      </c>
      <c r="J514" s="73">
        <f t="shared" si="37"/>
        <v>0</v>
      </c>
      <c r="K514" s="73">
        <f t="shared" si="38"/>
        <v>0</v>
      </c>
      <c r="L514" s="73">
        <f t="shared" si="39"/>
        <v>0</v>
      </c>
      <c r="M514" s="73">
        <f t="shared" si="40"/>
        <v>0</v>
      </c>
      <c r="N514" s="73">
        <f t="shared" si="41"/>
        <v>701.19047619047615</v>
      </c>
      <c r="O514" s="73">
        <f t="shared" si="42"/>
        <v>0</v>
      </c>
      <c r="P514" s="73">
        <f t="shared" si="43"/>
        <v>274.94677871148457</v>
      </c>
      <c r="Q514" s="73">
        <f t="shared" si="44"/>
        <v>0</v>
      </c>
      <c r="R514" s="73">
        <f t="shared" si="45"/>
        <v>27.929971988795518</v>
      </c>
      <c r="S514" s="73">
        <f t="shared" si="46"/>
        <v>0</v>
      </c>
      <c r="T514" s="73">
        <f t="shared" si="47"/>
        <v>0</v>
      </c>
      <c r="U514" s="73">
        <f t="shared" si="48"/>
        <v>0</v>
      </c>
      <c r="V514" s="73">
        <f t="shared" si="49"/>
        <v>42.088235294117645</v>
      </c>
      <c r="W514" s="73">
        <f t="shared" si="50"/>
        <v>84.142857142857139</v>
      </c>
      <c r="X514" s="73">
        <f t="shared" si="51"/>
        <v>0</v>
      </c>
      <c r="Y514" s="73">
        <f t="shared" si="52"/>
        <v>0</v>
      </c>
      <c r="Z514" s="73">
        <f t="shared" si="53"/>
        <v>16.676470588235293</v>
      </c>
      <c r="AA514" s="73">
        <f t="shared" si="54"/>
        <v>0</v>
      </c>
      <c r="AB514" s="73">
        <f t="shared" si="55"/>
        <v>1.0791316526610644</v>
      </c>
      <c r="AC514" s="73">
        <f t="shared" si="56"/>
        <v>0</v>
      </c>
      <c r="AD514" s="73">
        <f t="shared" si="57"/>
        <v>0</v>
      </c>
      <c r="AE514" s="73">
        <f t="shared" si="58"/>
        <v>28.221288515406162</v>
      </c>
      <c r="AF514" s="73">
        <f t="shared" si="59"/>
        <v>0</v>
      </c>
      <c r="AG514" s="73">
        <f t="shared" si="60"/>
        <v>0</v>
      </c>
      <c r="AH514" s="73">
        <f t="shared" si="61"/>
        <v>0</v>
      </c>
    </row>
    <row r="515" spans="1:34" s="73" customFormat="1" x14ac:dyDescent="0.15">
      <c r="A515" s="70"/>
      <c r="B515" s="73" t="str">
        <f t="shared" si="62"/>
        <v>Bori-Satpura Tiger Reserve, India</v>
      </c>
      <c r="C515" s="195" t="s">
        <v>8551</v>
      </c>
      <c r="D515" s="73">
        <f t="shared" si="63"/>
        <v>1428</v>
      </c>
      <c r="E515" s="73">
        <f t="shared" si="32"/>
        <v>1998</v>
      </c>
      <c r="F515" s="73">
        <f t="shared" si="33"/>
        <v>3.2563025210084033</v>
      </c>
      <c r="G515" s="73">
        <f t="shared" si="34"/>
        <v>1.2605042016806722</v>
      </c>
      <c r="H515" s="73">
        <f t="shared" si="35"/>
        <v>0</v>
      </c>
      <c r="I515" s="73">
        <f t="shared" si="36"/>
        <v>0</v>
      </c>
      <c r="J515" s="73">
        <f t="shared" si="37"/>
        <v>0</v>
      </c>
      <c r="K515" s="73">
        <f t="shared" si="38"/>
        <v>0</v>
      </c>
      <c r="L515" s="73">
        <f t="shared" si="39"/>
        <v>0</v>
      </c>
      <c r="M515" s="73">
        <f t="shared" si="40"/>
        <v>0</v>
      </c>
      <c r="N515" s="73">
        <f t="shared" si="41"/>
        <v>908.33333333333337</v>
      </c>
      <c r="O515" s="73">
        <f t="shared" si="42"/>
        <v>0</v>
      </c>
      <c r="P515" s="73">
        <f t="shared" si="43"/>
        <v>289.34733893557421</v>
      </c>
      <c r="Q515" s="73">
        <f t="shared" si="44"/>
        <v>0</v>
      </c>
      <c r="R515" s="73">
        <f t="shared" si="45"/>
        <v>43.906862745098039</v>
      </c>
      <c r="S515" s="73">
        <f t="shared" si="46"/>
        <v>0</v>
      </c>
      <c r="T515" s="73">
        <f t="shared" si="47"/>
        <v>0</v>
      </c>
      <c r="U515" s="73">
        <f t="shared" si="48"/>
        <v>0</v>
      </c>
      <c r="V515" s="73">
        <f t="shared" si="49"/>
        <v>52.59173669467787</v>
      </c>
      <c r="W515" s="73">
        <f t="shared" si="50"/>
        <v>0</v>
      </c>
      <c r="X515" s="73">
        <f t="shared" si="51"/>
        <v>0.62745098039215685</v>
      </c>
      <c r="Y515" s="73">
        <f t="shared" si="52"/>
        <v>0</v>
      </c>
      <c r="Z515" s="73">
        <f t="shared" si="53"/>
        <v>2.5147058823529411</v>
      </c>
      <c r="AA515" s="73">
        <f t="shared" si="54"/>
        <v>0</v>
      </c>
      <c r="AB515" s="73">
        <f t="shared" si="55"/>
        <v>0</v>
      </c>
      <c r="AC515" s="73">
        <f t="shared" si="56"/>
        <v>0</v>
      </c>
      <c r="AD515" s="73">
        <f t="shared" si="57"/>
        <v>0</v>
      </c>
      <c r="AE515" s="73">
        <f t="shared" si="58"/>
        <v>26.500700280112046</v>
      </c>
      <c r="AF515" s="73">
        <f t="shared" si="59"/>
        <v>0</v>
      </c>
      <c r="AG515" s="73">
        <f t="shared" si="60"/>
        <v>0</v>
      </c>
      <c r="AH515" s="73">
        <f t="shared" si="61"/>
        <v>0</v>
      </c>
    </row>
    <row r="516" spans="1:34" s="73" customFormat="1" x14ac:dyDescent="0.15">
      <c r="A516" s="70"/>
      <c r="B516" s="73" t="str">
        <f t="shared" si="62"/>
        <v>Bori-Satpura Tiger Reserve, India</v>
      </c>
      <c r="C516" s="195" t="s">
        <v>8764</v>
      </c>
      <c r="D516" s="73">
        <f t="shared" si="63"/>
        <v>1428</v>
      </c>
      <c r="E516" s="73">
        <f t="shared" si="32"/>
        <v>2002</v>
      </c>
      <c r="F516" s="73">
        <f t="shared" si="33"/>
        <v>3.6764705882352939</v>
      </c>
      <c r="G516" s="73">
        <f t="shared" si="34"/>
        <v>1.4565826330532212</v>
      </c>
      <c r="H516" s="73">
        <f t="shared" si="35"/>
        <v>0</v>
      </c>
      <c r="I516" s="73">
        <f t="shared" si="36"/>
        <v>0</v>
      </c>
      <c r="J516" s="73">
        <f t="shared" si="37"/>
        <v>0</v>
      </c>
      <c r="K516" s="73">
        <f t="shared" si="38"/>
        <v>0</v>
      </c>
      <c r="L516" s="73">
        <f t="shared" si="39"/>
        <v>0</v>
      </c>
      <c r="M516" s="73">
        <f t="shared" si="40"/>
        <v>0</v>
      </c>
      <c r="N516" s="73">
        <f t="shared" si="41"/>
        <v>930.35714285714289</v>
      </c>
      <c r="O516" s="73">
        <f t="shared" si="42"/>
        <v>0</v>
      </c>
      <c r="P516" s="73">
        <f t="shared" si="43"/>
        <v>282.22128851540617</v>
      </c>
      <c r="Q516" s="73">
        <f t="shared" si="44"/>
        <v>0</v>
      </c>
      <c r="R516" s="73">
        <f t="shared" si="45"/>
        <v>42.368347338935571</v>
      </c>
      <c r="S516" s="73">
        <f t="shared" si="46"/>
        <v>0</v>
      </c>
      <c r="T516" s="73">
        <f t="shared" si="47"/>
        <v>0</v>
      </c>
      <c r="U516" s="73">
        <f t="shared" si="48"/>
        <v>0</v>
      </c>
      <c r="V516" s="73">
        <f t="shared" si="49"/>
        <v>53.890756302521005</v>
      </c>
      <c r="W516" s="73">
        <f t="shared" si="50"/>
        <v>128.26330532212884</v>
      </c>
      <c r="X516" s="73">
        <f t="shared" si="51"/>
        <v>1.3893557422969187</v>
      </c>
      <c r="Y516" s="73">
        <f t="shared" si="52"/>
        <v>0</v>
      </c>
      <c r="Z516" s="73">
        <f t="shared" si="53"/>
        <v>2.5525210084033612</v>
      </c>
      <c r="AA516" s="73">
        <f t="shared" si="54"/>
        <v>0</v>
      </c>
      <c r="AB516" s="73">
        <f t="shared" si="55"/>
        <v>0.72478991596638653</v>
      </c>
      <c r="AC516" s="73">
        <f t="shared" si="56"/>
        <v>9.0672268907563041</v>
      </c>
      <c r="AD516" s="73">
        <f t="shared" si="57"/>
        <v>0</v>
      </c>
      <c r="AE516" s="73">
        <f t="shared" si="58"/>
        <v>27.76610644257703</v>
      </c>
      <c r="AF516" s="73">
        <f t="shared" si="59"/>
        <v>0</v>
      </c>
      <c r="AG516" s="73">
        <f t="shared" si="60"/>
        <v>0</v>
      </c>
      <c r="AH516" s="73">
        <f t="shared" si="61"/>
        <v>0</v>
      </c>
    </row>
    <row r="517" spans="1:34" s="73" customFormat="1" x14ac:dyDescent="0.15">
      <c r="A517" s="70" t="s">
        <v>10434</v>
      </c>
      <c r="B517" s="73" t="str">
        <f t="shared" si="62"/>
        <v>Buxa Tiger Reserve, India</v>
      </c>
      <c r="C517" s="195" t="s">
        <v>8765</v>
      </c>
      <c r="D517" s="73">
        <f t="shared" si="63"/>
        <v>369</v>
      </c>
      <c r="E517" s="73">
        <f t="shared" si="32"/>
        <v>1995</v>
      </c>
      <c r="F517" s="73">
        <f t="shared" si="33"/>
        <v>12.601626016260163</v>
      </c>
      <c r="G517" s="73">
        <f t="shared" si="34"/>
        <v>7.588075880758808</v>
      </c>
      <c r="H517" s="73">
        <f t="shared" si="35"/>
        <v>0</v>
      </c>
      <c r="I517" s="73">
        <f t="shared" si="36"/>
        <v>0</v>
      </c>
      <c r="J517" s="73">
        <f t="shared" si="37"/>
        <v>0</v>
      </c>
      <c r="K517" s="73">
        <f t="shared" si="38"/>
        <v>0</v>
      </c>
      <c r="L517" s="73">
        <f t="shared" si="39"/>
        <v>0</v>
      </c>
      <c r="M517" s="73">
        <f t="shared" si="40"/>
        <v>691.05691056910564</v>
      </c>
      <c r="N517" s="73">
        <f t="shared" si="41"/>
        <v>714.09214092140917</v>
      </c>
      <c r="O517" s="73">
        <f t="shared" si="42"/>
        <v>0</v>
      </c>
      <c r="P517" s="73">
        <f t="shared" si="43"/>
        <v>45.962059620596207</v>
      </c>
      <c r="Q517" s="73">
        <f t="shared" si="44"/>
        <v>0</v>
      </c>
      <c r="R517" s="73">
        <f t="shared" si="45"/>
        <v>0</v>
      </c>
      <c r="S517" s="73">
        <f t="shared" si="46"/>
        <v>0</v>
      </c>
      <c r="T517" s="73">
        <f t="shared" si="47"/>
        <v>0</v>
      </c>
      <c r="U517" s="73">
        <f t="shared" si="48"/>
        <v>0</v>
      </c>
      <c r="V517" s="73">
        <f t="shared" si="49"/>
        <v>68.943089430894304</v>
      </c>
      <c r="W517" s="73">
        <f t="shared" si="50"/>
        <v>267.75067750677505</v>
      </c>
      <c r="X517" s="73">
        <f t="shared" si="51"/>
        <v>0</v>
      </c>
      <c r="Y517" s="73">
        <f t="shared" si="52"/>
        <v>8.0487804878048781</v>
      </c>
      <c r="Z517" s="73">
        <f t="shared" si="53"/>
        <v>0</v>
      </c>
      <c r="AA517" s="73">
        <f t="shared" si="54"/>
        <v>0</v>
      </c>
      <c r="AB517" s="73">
        <f t="shared" si="55"/>
        <v>0</v>
      </c>
      <c r="AC517" s="73">
        <f t="shared" si="56"/>
        <v>41.387533875338761</v>
      </c>
      <c r="AD517" s="73">
        <f t="shared" si="57"/>
        <v>3.2520325203252032</v>
      </c>
      <c r="AE517" s="73">
        <f t="shared" si="58"/>
        <v>0</v>
      </c>
      <c r="AF517" s="73">
        <f t="shared" si="59"/>
        <v>0</v>
      </c>
      <c r="AG517" s="73">
        <f t="shared" si="60"/>
        <v>327.91327913279133</v>
      </c>
      <c r="AH517" s="73">
        <f t="shared" si="61"/>
        <v>0</v>
      </c>
    </row>
    <row r="518" spans="1:34" s="73" customFormat="1" x14ac:dyDescent="0.15">
      <c r="A518" s="70" t="s">
        <v>10489</v>
      </c>
      <c r="B518" s="73" t="str">
        <f t="shared" si="62"/>
        <v>Corbett Tiger Reserve, India</v>
      </c>
      <c r="C518" s="195" t="s">
        <v>8854</v>
      </c>
      <c r="D518" s="73">
        <f t="shared" si="63"/>
        <v>1319</v>
      </c>
      <c r="E518" s="73">
        <f t="shared" si="32"/>
        <v>1993</v>
      </c>
      <c r="F518" s="73">
        <f t="shared" si="33"/>
        <v>13.98786959818044</v>
      </c>
      <c r="G518" s="73">
        <f t="shared" si="34"/>
        <v>3.0326004548900682</v>
      </c>
      <c r="H518" s="73">
        <f t="shared" si="35"/>
        <v>0</v>
      </c>
      <c r="I518" s="73">
        <f t="shared" si="36"/>
        <v>0</v>
      </c>
      <c r="J518" s="73">
        <f t="shared" si="37"/>
        <v>0</v>
      </c>
      <c r="K518" s="73">
        <f t="shared" si="38"/>
        <v>0</v>
      </c>
      <c r="L518" s="73">
        <f t="shared" si="39"/>
        <v>0</v>
      </c>
      <c r="M518" s="73">
        <f t="shared" si="40"/>
        <v>948.44579226686881</v>
      </c>
      <c r="N518" s="73">
        <f t="shared" si="41"/>
        <v>0</v>
      </c>
      <c r="O518" s="73">
        <f t="shared" si="42"/>
        <v>0</v>
      </c>
      <c r="P518" s="73">
        <f t="shared" si="43"/>
        <v>896.21834723275208</v>
      </c>
      <c r="Q518" s="73">
        <f t="shared" si="44"/>
        <v>17.892342683851403</v>
      </c>
      <c r="R518" s="73">
        <f t="shared" si="45"/>
        <v>40.103866565579985</v>
      </c>
      <c r="S518" s="73">
        <f t="shared" si="46"/>
        <v>27.17210007581501</v>
      </c>
      <c r="T518" s="73">
        <f t="shared" si="47"/>
        <v>0</v>
      </c>
      <c r="U518" s="73">
        <f t="shared" si="48"/>
        <v>0</v>
      </c>
      <c r="V518" s="73">
        <f t="shared" si="49"/>
        <v>1467.6459438968916</v>
      </c>
      <c r="W518" s="73">
        <f t="shared" si="50"/>
        <v>220.97043214556481</v>
      </c>
      <c r="X518" s="73">
        <f t="shared" si="51"/>
        <v>0</v>
      </c>
      <c r="Y518" s="73">
        <f t="shared" si="52"/>
        <v>5.9772554965883247</v>
      </c>
      <c r="Z518" s="73">
        <f t="shared" si="53"/>
        <v>0</v>
      </c>
      <c r="AA518" s="73">
        <f t="shared" si="54"/>
        <v>8.3578468536770281</v>
      </c>
      <c r="AB518" s="73">
        <f t="shared" si="55"/>
        <v>0</v>
      </c>
      <c r="AC518" s="73">
        <f t="shared" si="56"/>
        <v>28.467930250189539</v>
      </c>
      <c r="AD518" s="73">
        <f t="shared" si="57"/>
        <v>0</v>
      </c>
      <c r="AE518" s="73">
        <f t="shared" si="58"/>
        <v>69.440106141015917</v>
      </c>
      <c r="AF518" s="73">
        <f t="shared" si="59"/>
        <v>0</v>
      </c>
      <c r="AG518" s="73">
        <f t="shared" si="60"/>
        <v>52.802501895375286</v>
      </c>
      <c r="AH518" s="73">
        <f t="shared" si="61"/>
        <v>0</v>
      </c>
    </row>
    <row r="519" spans="1:34" s="73" customFormat="1" x14ac:dyDescent="0.15">
      <c r="A519" s="70" t="s">
        <v>10560</v>
      </c>
      <c r="B519" s="73" t="str">
        <f t="shared" si="62"/>
        <v>Corbett Tiger Reserve, India</v>
      </c>
      <c r="C519" s="195" t="s">
        <v>8855</v>
      </c>
      <c r="D519" s="73">
        <f t="shared" si="63"/>
        <v>1319</v>
      </c>
      <c r="E519" s="73">
        <f t="shared" si="32"/>
        <v>1995</v>
      </c>
      <c r="F519" s="73">
        <f t="shared" si="33"/>
        <v>15.238817285822593</v>
      </c>
      <c r="G519" s="73">
        <f t="shared" si="34"/>
        <v>3.3358605003790749</v>
      </c>
      <c r="H519" s="73">
        <f t="shared" si="35"/>
        <v>0</v>
      </c>
      <c r="I519" s="73">
        <f t="shared" si="36"/>
        <v>0</v>
      </c>
      <c r="J519" s="73">
        <f t="shared" si="37"/>
        <v>0</v>
      </c>
      <c r="K519" s="73">
        <f t="shared" si="38"/>
        <v>0</v>
      </c>
      <c r="L519" s="73">
        <f t="shared" si="39"/>
        <v>0</v>
      </c>
      <c r="M519" s="73">
        <f t="shared" si="40"/>
        <v>1141.7740712661107</v>
      </c>
      <c r="N519" s="73">
        <f t="shared" si="41"/>
        <v>0</v>
      </c>
      <c r="O519" s="73">
        <f t="shared" si="42"/>
        <v>0</v>
      </c>
      <c r="P519" s="73">
        <f t="shared" si="43"/>
        <v>915.34495830174376</v>
      </c>
      <c r="Q519" s="73">
        <f t="shared" si="44"/>
        <v>18.043972706595905</v>
      </c>
      <c r="R519" s="73">
        <f t="shared" si="45"/>
        <v>40.103866565579985</v>
      </c>
      <c r="S519" s="73">
        <f t="shared" si="46"/>
        <v>14.920394238059135</v>
      </c>
      <c r="T519" s="73">
        <f t="shared" si="47"/>
        <v>0</v>
      </c>
      <c r="U519" s="73">
        <f t="shared" si="48"/>
        <v>0</v>
      </c>
      <c r="V519" s="73">
        <f t="shared" si="49"/>
        <v>1282.5678544351781</v>
      </c>
      <c r="W519" s="73">
        <f t="shared" si="50"/>
        <v>222.15163002274451</v>
      </c>
      <c r="X519" s="73">
        <f t="shared" si="51"/>
        <v>0</v>
      </c>
      <c r="Y519" s="73">
        <f t="shared" si="52"/>
        <v>6.0181956027293406</v>
      </c>
      <c r="Z519" s="73">
        <f t="shared" si="53"/>
        <v>0</v>
      </c>
      <c r="AA519" s="73">
        <f t="shared" si="54"/>
        <v>8.5352539802880969</v>
      </c>
      <c r="AB519" s="73">
        <f t="shared" si="55"/>
        <v>0</v>
      </c>
      <c r="AC519" s="73">
        <f t="shared" si="56"/>
        <v>28.581197877179687</v>
      </c>
      <c r="AD519" s="73">
        <f t="shared" si="57"/>
        <v>0</v>
      </c>
      <c r="AE519" s="73">
        <f t="shared" si="58"/>
        <v>69.913191811978777</v>
      </c>
      <c r="AF519" s="73">
        <f t="shared" si="59"/>
        <v>0</v>
      </c>
      <c r="AG519" s="73">
        <f t="shared" si="60"/>
        <v>52.431387414708112</v>
      </c>
      <c r="AH519" s="73">
        <f t="shared" si="61"/>
        <v>0</v>
      </c>
    </row>
    <row r="520" spans="1:34" s="73" customFormat="1" x14ac:dyDescent="0.15">
      <c r="A520" s="70"/>
      <c r="B520" s="73" t="str">
        <f t="shared" si="62"/>
        <v>Corbett Tiger Reserve, India</v>
      </c>
      <c r="C520" s="195" t="s">
        <v>8613</v>
      </c>
      <c r="D520" s="73">
        <f t="shared" si="63"/>
        <v>1319</v>
      </c>
      <c r="E520" s="73">
        <f t="shared" si="32"/>
        <v>1997</v>
      </c>
      <c r="F520" s="73">
        <f t="shared" si="33"/>
        <v>15.693707354056103</v>
      </c>
      <c r="G520" s="73">
        <f t="shared" si="34"/>
        <v>3.3055344958301744</v>
      </c>
      <c r="H520" s="73">
        <f t="shared" si="35"/>
        <v>0</v>
      </c>
      <c r="I520" s="73">
        <f t="shared" si="36"/>
        <v>0</v>
      </c>
      <c r="J520" s="73">
        <f t="shared" si="37"/>
        <v>0</v>
      </c>
      <c r="K520" s="73">
        <f t="shared" si="38"/>
        <v>0</v>
      </c>
      <c r="L520" s="73">
        <f t="shared" si="39"/>
        <v>0</v>
      </c>
      <c r="M520" s="73">
        <f t="shared" si="40"/>
        <v>1696.7399545109931</v>
      </c>
      <c r="N520" s="73">
        <f t="shared" si="41"/>
        <v>0</v>
      </c>
      <c r="O520" s="73">
        <f t="shared" si="42"/>
        <v>0</v>
      </c>
      <c r="P520" s="73">
        <f t="shared" si="43"/>
        <v>925.31008339651248</v>
      </c>
      <c r="Q520" s="73">
        <f t="shared" si="44"/>
        <v>45.640636846095525</v>
      </c>
      <c r="R520" s="73">
        <f t="shared" si="45"/>
        <v>59.707354056103107</v>
      </c>
      <c r="S520" s="73">
        <f t="shared" si="46"/>
        <v>34.329037149355571</v>
      </c>
      <c r="T520" s="73">
        <f t="shared" si="47"/>
        <v>0</v>
      </c>
      <c r="U520" s="73">
        <f t="shared" si="48"/>
        <v>0</v>
      </c>
      <c r="V520" s="73">
        <f t="shared" si="49"/>
        <v>1282.5678544351781</v>
      </c>
      <c r="W520" s="73">
        <f t="shared" si="50"/>
        <v>227.76952236542834</v>
      </c>
      <c r="X520" s="73">
        <f t="shared" si="51"/>
        <v>0</v>
      </c>
      <c r="Y520" s="73">
        <f t="shared" si="52"/>
        <v>9.7642153146322972</v>
      </c>
      <c r="Z520" s="73">
        <f t="shared" si="53"/>
        <v>0</v>
      </c>
      <c r="AA520" s="73">
        <f t="shared" si="54"/>
        <v>8.8900682335102346</v>
      </c>
      <c r="AB520" s="73">
        <f t="shared" si="55"/>
        <v>0</v>
      </c>
      <c r="AC520" s="73">
        <f t="shared" si="56"/>
        <v>28.052615617892343</v>
      </c>
      <c r="AD520" s="73">
        <f t="shared" si="57"/>
        <v>0</v>
      </c>
      <c r="AE520" s="73">
        <f t="shared" si="58"/>
        <v>70.470053070507959</v>
      </c>
      <c r="AF520" s="73">
        <f t="shared" si="59"/>
        <v>0</v>
      </c>
      <c r="AG520" s="73">
        <f t="shared" si="60"/>
        <v>53.223654283548143</v>
      </c>
      <c r="AH520" s="73">
        <f t="shared" si="61"/>
        <v>0</v>
      </c>
    </row>
    <row r="521" spans="1:34" s="73" customFormat="1" x14ac:dyDescent="0.15">
      <c r="A521" s="70" t="s">
        <v>8291</v>
      </c>
      <c r="B521" s="73" t="str">
        <f t="shared" si="62"/>
        <v>Kalakad Mundanthurai Tiger Reserve, India</v>
      </c>
      <c r="C521" s="195" t="s">
        <v>8700</v>
      </c>
      <c r="D521" s="73">
        <f t="shared" si="63"/>
        <v>895</v>
      </c>
      <c r="E521" s="73">
        <f t="shared" si="32"/>
        <v>1997</v>
      </c>
      <c r="F521" s="73">
        <f t="shared" si="33"/>
        <v>12.23463687150838</v>
      </c>
      <c r="G521" s="73">
        <f t="shared" si="34"/>
        <v>3.5307262569832401</v>
      </c>
      <c r="H521" s="73">
        <f t="shared" si="35"/>
        <v>0</v>
      </c>
      <c r="I521" s="73">
        <f t="shared" si="36"/>
        <v>0</v>
      </c>
      <c r="J521" s="73">
        <f t="shared" si="37"/>
        <v>0</v>
      </c>
      <c r="K521" s="73">
        <f t="shared" si="38"/>
        <v>0</v>
      </c>
      <c r="L521" s="73">
        <f t="shared" si="39"/>
        <v>0</v>
      </c>
      <c r="M521" s="73">
        <f t="shared" si="40"/>
        <v>0</v>
      </c>
      <c r="N521" s="73">
        <f t="shared" si="41"/>
        <v>220.33519553072625</v>
      </c>
      <c r="O521" s="73">
        <f t="shared" si="42"/>
        <v>0</v>
      </c>
      <c r="P521" s="73">
        <f t="shared" si="43"/>
        <v>308.40670391061451</v>
      </c>
      <c r="Q521" s="73">
        <f t="shared" si="44"/>
        <v>0</v>
      </c>
      <c r="R521" s="73">
        <f t="shared" si="45"/>
        <v>0</v>
      </c>
      <c r="S521" s="73">
        <f t="shared" si="46"/>
        <v>0</v>
      </c>
      <c r="T521" s="73">
        <f t="shared" si="47"/>
        <v>0</v>
      </c>
      <c r="U521" s="73">
        <f t="shared" si="48"/>
        <v>882.90502793296093</v>
      </c>
      <c r="V521" s="73">
        <f t="shared" si="49"/>
        <v>116.42234636871508</v>
      </c>
      <c r="W521" s="73">
        <f t="shared" si="50"/>
        <v>7.9396648044692739</v>
      </c>
      <c r="X521" s="73">
        <f t="shared" si="51"/>
        <v>0</v>
      </c>
      <c r="Y521" s="73">
        <f t="shared" si="52"/>
        <v>0</v>
      </c>
      <c r="Z521" s="73">
        <f t="shared" si="53"/>
        <v>0</v>
      </c>
      <c r="AA521" s="73">
        <f t="shared" si="54"/>
        <v>0</v>
      </c>
      <c r="AB521" s="73">
        <f t="shared" si="55"/>
        <v>0</v>
      </c>
      <c r="AC521" s="73">
        <f t="shared" si="56"/>
        <v>0</v>
      </c>
      <c r="AD521" s="73">
        <f t="shared" si="57"/>
        <v>0</v>
      </c>
      <c r="AE521" s="73">
        <f t="shared" si="58"/>
        <v>0.44301675977653632</v>
      </c>
      <c r="AF521" s="73">
        <f t="shared" si="59"/>
        <v>0.96089385474860334</v>
      </c>
      <c r="AG521" s="73">
        <f t="shared" si="60"/>
        <v>0</v>
      </c>
      <c r="AH521" s="73">
        <f t="shared" si="61"/>
        <v>0.27262569832402234</v>
      </c>
    </row>
    <row r="522" spans="1:34" s="73" customFormat="1" x14ac:dyDescent="0.15">
      <c r="A522" s="70" t="s">
        <v>8343</v>
      </c>
      <c r="B522" s="73" t="str">
        <f t="shared" si="62"/>
        <v>Kanha National Park, India</v>
      </c>
      <c r="C522" s="195" t="s">
        <v>8543</v>
      </c>
      <c r="D522" s="73">
        <f t="shared" si="63"/>
        <v>940</v>
      </c>
      <c r="E522" s="73">
        <f t="shared" si="32"/>
        <v>1994</v>
      </c>
      <c r="F522" s="73">
        <f t="shared" si="33"/>
        <v>15.957446808510639</v>
      </c>
      <c r="G522" s="73">
        <f t="shared" si="34"/>
        <v>3.0638297872340425</v>
      </c>
      <c r="H522" s="73">
        <f t="shared" si="35"/>
        <v>0</v>
      </c>
      <c r="I522" s="73">
        <f t="shared" si="36"/>
        <v>0</v>
      </c>
      <c r="J522" s="73">
        <f t="shared" si="37"/>
        <v>0</v>
      </c>
      <c r="K522" s="73">
        <f t="shared" si="38"/>
        <v>0</v>
      </c>
      <c r="L522" s="73">
        <f t="shared" si="39"/>
        <v>0</v>
      </c>
      <c r="M522" s="73">
        <f t="shared" si="40"/>
        <v>0</v>
      </c>
      <c r="N522" s="73">
        <f t="shared" si="41"/>
        <v>1112.2340425531916</v>
      </c>
      <c r="O522" s="73">
        <f t="shared" si="42"/>
        <v>0</v>
      </c>
      <c r="P522" s="73">
        <f t="shared" si="43"/>
        <v>980.16170212765962</v>
      </c>
      <c r="Q522" s="73">
        <f t="shared" si="44"/>
        <v>0</v>
      </c>
      <c r="R522" s="73">
        <f t="shared" si="45"/>
        <v>0</v>
      </c>
      <c r="S522" s="73">
        <f t="shared" si="46"/>
        <v>0</v>
      </c>
      <c r="T522" s="73">
        <f t="shared" si="47"/>
        <v>0</v>
      </c>
      <c r="U522" s="73">
        <f t="shared" si="48"/>
        <v>0</v>
      </c>
      <c r="V522" s="73">
        <f t="shared" si="49"/>
        <v>1224.4691489361703</v>
      </c>
      <c r="W522" s="73">
        <f t="shared" si="50"/>
        <v>375.63404255319148</v>
      </c>
      <c r="X522" s="73">
        <f t="shared" si="51"/>
        <v>0.44255319148936167</v>
      </c>
      <c r="Y522" s="73">
        <f t="shared" si="52"/>
        <v>0</v>
      </c>
      <c r="Z522" s="73">
        <f t="shared" si="53"/>
        <v>3.274468085106383</v>
      </c>
      <c r="AA522" s="73">
        <f t="shared" si="54"/>
        <v>0</v>
      </c>
      <c r="AB522" s="73">
        <f t="shared" si="55"/>
        <v>0</v>
      </c>
      <c r="AC522" s="73">
        <f t="shared" si="56"/>
        <v>4.0263829787234044</v>
      </c>
      <c r="AD522" s="73">
        <f t="shared" si="57"/>
        <v>0</v>
      </c>
      <c r="AE522" s="73">
        <f t="shared" si="58"/>
        <v>45.292553191489361</v>
      </c>
      <c r="AF522" s="73">
        <f t="shared" si="59"/>
        <v>0</v>
      </c>
      <c r="AG522" s="73">
        <f t="shared" si="60"/>
        <v>0</v>
      </c>
      <c r="AH522" s="73">
        <f t="shared" si="61"/>
        <v>0</v>
      </c>
    </row>
    <row r="523" spans="1:34" s="73" customFormat="1" x14ac:dyDescent="0.15">
      <c r="A523" s="70"/>
      <c r="B523" s="73" t="str">
        <f t="shared" si="62"/>
        <v>Kanha National Park, India</v>
      </c>
      <c r="C523" s="195" t="s">
        <v>8544</v>
      </c>
      <c r="D523" s="73">
        <f t="shared" si="63"/>
        <v>940</v>
      </c>
      <c r="E523" s="73">
        <f t="shared" si="32"/>
        <v>1995</v>
      </c>
      <c r="F523" s="73">
        <f t="shared" si="33"/>
        <v>15.478723404255319</v>
      </c>
      <c r="G523" s="73">
        <f t="shared" si="34"/>
        <v>2.6382978723404253</v>
      </c>
      <c r="H523" s="73">
        <f t="shared" si="35"/>
        <v>0</v>
      </c>
      <c r="I523" s="73">
        <f t="shared" si="36"/>
        <v>0</v>
      </c>
      <c r="J523" s="73">
        <f t="shared" si="37"/>
        <v>0</v>
      </c>
      <c r="K523" s="73">
        <f t="shared" si="38"/>
        <v>0</v>
      </c>
      <c r="L523" s="73">
        <f t="shared" si="39"/>
        <v>0</v>
      </c>
      <c r="M523" s="73">
        <f t="shared" si="40"/>
        <v>0</v>
      </c>
      <c r="N523" s="73">
        <f t="shared" si="41"/>
        <v>1240.6382978723404</v>
      </c>
      <c r="O523" s="73">
        <f t="shared" si="42"/>
        <v>0</v>
      </c>
      <c r="P523" s="73">
        <f t="shared" si="43"/>
        <v>747.1872340425532</v>
      </c>
      <c r="Q523" s="73">
        <f t="shared" si="44"/>
        <v>0</v>
      </c>
      <c r="R523" s="73">
        <f t="shared" si="45"/>
        <v>0</v>
      </c>
      <c r="S523" s="73">
        <f t="shared" si="46"/>
        <v>0</v>
      </c>
      <c r="T523" s="73">
        <f t="shared" si="47"/>
        <v>0</v>
      </c>
      <c r="U523" s="73">
        <f t="shared" si="48"/>
        <v>0</v>
      </c>
      <c r="V523" s="73">
        <f t="shared" si="49"/>
        <v>1020.6446808510639</v>
      </c>
      <c r="W523" s="73">
        <f t="shared" si="50"/>
        <v>376.52340425531912</v>
      </c>
      <c r="X523" s="73">
        <f t="shared" si="51"/>
        <v>0.30638297872340425</v>
      </c>
      <c r="Y523" s="73">
        <f t="shared" si="52"/>
        <v>0</v>
      </c>
      <c r="Z523" s="73">
        <f t="shared" si="53"/>
        <v>2.8436170212765957</v>
      </c>
      <c r="AA523" s="73">
        <f t="shared" si="54"/>
        <v>0</v>
      </c>
      <c r="AB523" s="73">
        <f t="shared" si="55"/>
        <v>0</v>
      </c>
      <c r="AC523" s="73">
        <f t="shared" si="56"/>
        <v>19.725744680851065</v>
      </c>
      <c r="AD523" s="73">
        <f t="shared" si="57"/>
        <v>0</v>
      </c>
      <c r="AE523" s="73">
        <f t="shared" si="58"/>
        <v>44.082446808510639</v>
      </c>
      <c r="AF523" s="73">
        <f t="shared" si="59"/>
        <v>0</v>
      </c>
      <c r="AG523" s="73">
        <f t="shared" si="60"/>
        <v>0</v>
      </c>
      <c r="AH523" s="73">
        <f t="shared" si="61"/>
        <v>0</v>
      </c>
    </row>
    <row r="524" spans="1:34" s="73" customFormat="1" x14ac:dyDescent="0.15">
      <c r="A524" s="70"/>
      <c r="B524" s="73" t="str">
        <f t="shared" ref="B524:B539" si="64">B429</f>
        <v>Kanha National Park, India</v>
      </c>
      <c r="C524" s="195" t="s">
        <v>8997</v>
      </c>
      <c r="D524" s="73">
        <f t="shared" ref="D524:D539" si="65">D429</f>
        <v>940</v>
      </c>
      <c r="E524" s="73">
        <f t="shared" ref="E524:E555" si="66">G429</f>
        <v>1996</v>
      </c>
      <c r="F524" s="73">
        <f t="shared" ref="F524:F555" si="67">L429*L$395/$D429</f>
        <v>15.478723404255319</v>
      </c>
      <c r="G524" s="73">
        <f t="shared" ref="G524:G555" si="68">M429*M$395/$D429</f>
        <v>2.6382978723404253</v>
      </c>
      <c r="H524" s="73">
        <f t="shared" ref="H524:H555" si="69">N429*N$395/$D429</f>
        <v>0</v>
      </c>
      <c r="I524" s="73">
        <f t="shared" ref="I524:I555" si="70">O429*O$395/$D429</f>
        <v>0</v>
      </c>
      <c r="J524" s="73">
        <f t="shared" ref="J524:J555" si="71">P429*P$395/$D429</f>
        <v>0</v>
      </c>
      <c r="K524" s="73">
        <f t="shared" ref="K524:K555" si="72">Q429*Q$395/$D429</f>
        <v>0</v>
      </c>
      <c r="L524" s="73">
        <f t="shared" ref="L524:L555" si="73">R429*R$395/$D429</f>
        <v>0</v>
      </c>
      <c r="M524" s="73">
        <f t="shared" ref="M524:M555" si="74">S429*S$395/$D429</f>
        <v>0</v>
      </c>
      <c r="N524" s="73">
        <f t="shared" ref="N524:N555" si="75">T429*T$395/$D429</f>
        <v>985.63829787234044</v>
      </c>
      <c r="O524" s="73">
        <f t="shared" ref="O524:O555" si="76">U429*U$395/$D429</f>
        <v>0</v>
      </c>
      <c r="P524" s="73">
        <f t="shared" ref="P524:P555" si="77">V429*V$395/$D429</f>
        <v>792.9702127659574</v>
      </c>
      <c r="Q524" s="73">
        <f t="shared" ref="Q524:Q555" si="78">W429*W$395/$D429</f>
        <v>0</v>
      </c>
      <c r="R524" s="73">
        <f t="shared" ref="R524:R555" si="79">X429*X$395/$D429</f>
        <v>0</v>
      </c>
      <c r="S524" s="73">
        <f t="shared" ref="S524:S555" si="80">Y429*Y$395/$D429</f>
        <v>0</v>
      </c>
      <c r="T524" s="73">
        <f t="shared" ref="T524:T555" si="81">Z429*Z$395/$D429</f>
        <v>0</v>
      </c>
      <c r="U524" s="73">
        <f t="shared" ref="U524:U555" si="82">AA429*AA$395/$D429</f>
        <v>0</v>
      </c>
      <c r="V524" s="73">
        <f t="shared" ref="V524:V555" si="83">AB429*AB$395/$D429</f>
        <v>548.26808510638296</v>
      </c>
      <c r="W524" s="73">
        <f t="shared" ref="W524:W555" si="84">AC429*AC$395/$D429</f>
        <v>335.24893617021274</v>
      </c>
      <c r="X524" s="73">
        <f t="shared" ref="X524:X555" si="85">AD429*AD$395/$D429</f>
        <v>0.10212765957446808</v>
      </c>
      <c r="Y524" s="73">
        <f t="shared" ref="Y524:Y555" si="86">AE429*AE$395/$D429</f>
        <v>0</v>
      </c>
      <c r="Z524" s="73">
        <f t="shared" ref="Z524:Z555" si="87">AF429*AF$395/$D429</f>
        <v>1.9531914893617022</v>
      </c>
      <c r="AA524" s="73">
        <f t="shared" ref="AA524:AA555" si="88">AG429*AG$395/$D429</f>
        <v>0</v>
      </c>
      <c r="AB524" s="73">
        <f t="shared" ref="AB524:AB555" si="89">AH429*AH$395/$D429</f>
        <v>0</v>
      </c>
      <c r="AC524" s="73">
        <f t="shared" ref="AC524:AC555" si="90">AI429*AI$395/$D429</f>
        <v>17.25340425531915</v>
      </c>
      <c r="AD524" s="73">
        <f t="shared" ref="AD524:AD555" si="91">AJ429*AJ$395/$D429</f>
        <v>0</v>
      </c>
      <c r="AE524" s="73">
        <f t="shared" ref="AE524:AE555" si="92">AK429*AK$395/$D429</f>
        <v>39.082978723404253</v>
      </c>
      <c r="AF524" s="73">
        <f t="shared" ref="AF524:AF555" si="93">AL429*AL$395/$D429</f>
        <v>0</v>
      </c>
      <c r="AG524" s="73">
        <f t="shared" ref="AG524:AG555" si="94">AM429*AM$395/$D429</f>
        <v>0</v>
      </c>
      <c r="AH524" s="73">
        <f t="shared" ref="AH524:AH555" si="95">AN429*AN$395/$D429</f>
        <v>0</v>
      </c>
    </row>
    <row r="525" spans="1:34" s="73" customFormat="1" x14ac:dyDescent="0.15">
      <c r="A525" s="70"/>
      <c r="B525" s="73" t="str">
        <f t="shared" si="64"/>
        <v>Kanha National Park, India</v>
      </c>
      <c r="C525" s="195" t="s">
        <v>8998</v>
      </c>
      <c r="D525" s="73">
        <f t="shared" si="65"/>
        <v>940</v>
      </c>
      <c r="E525" s="73">
        <f t="shared" si="66"/>
        <v>1997</v>
      </c>
      <c r="F525" s="73">
        <f t="shared" si="67"/>
        <v>16.75531914893617</v>
      </c>
      <c r="G525" s="73">
        <f t="shared" si="68"/>
        <v>2.978723404255319</v>
      </c>
      <c r="H525" s="73">
        <f t="shared" si="69"/>
        <v>0</v>
      </c>
      <c r="I525" s="73">
        <f t="shared" si="70"/>
        <v>0</v>
      </c>
      <c r="J525" s="73">
        <f t="shared" si="71"/>
        <v>0</v>
      </c>
      <c r="K525" s="73">
        <f t="shared" si="72"/>
        <v>0</v>
      </c>
      <c r="L525" s="73">
        <f t="shared" si="73"/>
        <v>0</v>
      </c>
      <c r="M525" s="73">
        <f t="shared" si="74"/>
        <v>0</v>
      </c>
      <c r="N525" s="73">
        <f t="shared" si="75"/>
        <v>1001.9148936170212</v>
      </c>
      <c r="O525" s="73">
        <f t="shared" si="76"/>
        <v>0</v>
      </c>
      <c r="P525" s="73">
        <f t="shared" si="77"/>
        <v>793.42127659574464</v>
      </c>
      <c r="Q525" s="73">
        <f t="shared" si="78"/>
        <v>0</v>
      </c>
      <c r="R525" s="73">
        <f t="shared" si="79"/>
        <v>0</v>
      </c>
      <c r="S525" s="73">
        <f t="shared" si="80"/>
        <v>0</v>
      </c>
      <c r="T525" s="73">
        <f t="shared" si="81"/>
        <v>0</v>
      </c>
      <c r="U525" s="73">
        <f t="shared" si="82"/>
        <v>0</v>
      </c>
      <c r="V525" s="73">
        <f t="shared" si="83"/>
        <v>1116.3829787234042</v>
      </c>
      <c r="W525" s="73">
        <f t="shared" si="84"/>
        <v>335.531914893617</v>
      </c>
      <c r="X525" s="73">
        <f t="shared" si="85"/>
        <v>6.8085106382978725E-2</v>
      </c>
      <c r="Y525" s="73">
        <f t="shared" si="86"/>
        <v>0</v>
      </c>
      <c r="Z525" s="73">
        <f t="shared" si="87"/>
        <v>1.9819148936170212</v>
      </c>
      <c r="AA525" s="73">
        <f t="shared" si="88"/>
        <v>0</v>
      </c>
      <c r="AB525" s="73">
        <f t="shared" si="89"/>
        <v>0</v>
      </c>
      <c r="AC525" s="73">
        <f t="shared" si="90"/>
        <v>19.090000000000003</v>
      </c>
      <c r="AD525" s="73">
        <f t="shared" si="91"/>
        <v>0</v>
      </c>
      <c r="AE525" s="73">
        <f t="shared" si="92"/>
        <v>40.106382978723403</v>
      </c>
      <c r="AF525" s="73">
        <f t="shared" si="93"/>
        <v>0</v>
      </c>
      <c r="AG525" s="73">
        <f t="shared" si="94"/>
        <v>0</v>
      </c>
      <c r="AH525" s="73">
        <f t="shared" si="95"/>
        <v>0</v>
      </c>
    </row>
    <row r="526" spans="1:34" s="73" customFormat="1" x14ac:dyDescent="0.15">
      <c r="A526" s="70"/>
      <c r="B526" s="73" t="str">
        <f t="shared" si="64"/>
        <v>Kanha National Park, India</v>
      </c>
      <c r="C526" s="195" t="s">
        <v>8999</v>
      </c>
      <c r="D526" s="73">
        <f t="shared" si="65"/>
        <v>940</v>
      </c>
      <c r="E526" s="73">
        <f t="shared" si="66"/>
        <v>1998</v>
      </c>
      <c r="F526" s="73">
        <f t="shared" si="67"/>
        <v>16.914893617021278</v>
      </c>
      <c r="G526" s="73">
        <f t="shared" si="68"/>
        <v>3.021276595744681</v>
      </c>
      <c r="H526" s="73">
        <f t="shared" si="69"/>
        <v>0</v>
      </c>
      <c r="I526" s="73">
        <f t="shared" si="70"/>
        <v>0</v>
      </c>
      <c r="J526" s="73">
        <f t="shared" si="71"/>
        <v>0</v>
      </c>
      <c r="K526" s="73">
        <f t="shared" si="72"/>
        <v>0</v>
      </c>
      <c r="L526" s="73">
        <f t="shared" si="73"/>
        <v>0</v>
      </c>
      <c r="M526" s="73">
        <f t="shared" si="74"/>
        <v>0</v>
      </c>
      <c r="N526" s="73">
        <f t="shared" si="75"/>
        <v>1076.063829787234</v>
      </c>
      <c r="O526" s="73">
        <f t="shared" si="76"/>
        <v>0</v>
      </c>
      <c r="P526" s="73">
        <f t="shared" si="77"/>
        <v>811.46382978723409</v>
      </c>
      <c r="Q526" s="73">
        <f t="shared" si="78"/>
        <v>0</v>
      </c>
      <c r="R526" s="73">
        <f t="shared" si="79"/>
        <v>0</v>
      </c>
      <c r="S526" s="73">
        <f t="shared" si="80"/>
        <v>0</v>
      </c>
      <c r="T526" s="73">
        <f t="shared" si="81"/>
        <v>0</v>
      </c>
      <c r="U526" s="73">
        <f t="shared" si="82"/>
        <v>0</v>
      </c>
      <c r="V526" s="73">
        <f t="shared" si="83"/>
        <v>1141.7553191489362</v>
      </c>
      <c r="W526" s="73">
        <f t="shared" si="84"/>
        <v>341.5148936170213</v>
      </c>
      <c r="X526" s="73">
        <f t="shared" si="85"/>
        <v>6.8085106382978725E-2</v>
      </c>
      <c r="Y526" s="73">
        <f t="shared" si="86"/>
        <v>0</v>
      </c>
      <c r="Z526" s="73">
        <f t="shared" si="87"/>
        <v>2.0106382978723403</v>
      </c>
      <c r="AA526" s="73">
        <f t="shared" si="88"/>
        <v>0</v>
      </c>
      <c r="AB526" s="73">
        <f t="shared" si="89"/>
        <v>0</v>
      </c>
      <c r="AC526" s="73">
        <f t="shared" si="90"/>
        <v>19.955319148936169</v>
      </c>
      <c r="AD526" s="73">
        <f t="shared" si="91"/>
        <v>0</v>
      </c>
      <c r="AE526" s="73">
        <f t="shared" si="92"/>
        <v>40.410638297872339</v>
      </c>
      <c r="AF526" s="73">
        <f t="shared" si="93"/>
        <v>0</v>
      </c>
      <c r="AG526" s="73">
        <f t="shared" si="94"/>
        <v>0</v>
      </c>
      <c r="AH526" s="73">
        <f t="shared" si="95"/>
        <v>0</v>
      </c>
    </row>
    <row r="527" spans="1:34" s="73" customFormat="1" x14ac:dyDescent="0.15">
      <c r="A527" s="70" t="s">
        <v>8537</v>
      </c>
      <c r="B527" s="73" t="str">
        <f t="shared" si="64"/>
        <v>Phen Wildlife Sanctuary, India</v>
      </c>
      <c r="C527" s="195" t="s">
        <v>9000</v>
      </c>
      <c r="D527" s="73">
        <f t="shared" si="65"/>
        <v>110</v>
      </c>
      <c r="E527" s="73">
        <f t="shared" si="66"/>
        <v>1994</v>
      </c>
      <c r="F527" s="73">
        <f t="shared" si="67"/>
        <v>6.8181818181818183</v>
      </c>
      <c r="G527" s="73">
        <f t="shared" si="68"/>
        <v>3.2727272727272729</v>
      </c>
      <c r="H527" s="73">
        <f t="shared" si="69"/>
        <v>0</v>
      </c>
      <c r="I527" s="73">
        <f t="shared" si="70"/>
        <v>0</v>
      </c>
      <c r="J527" s="73">
        <f t="shared" si="71"/>
        <v>0</v>
      </c>
      <c r="K527" s="73">
        <f t="shared" si="72"/>
        <v>0</v>
      </c>
      <c r="L527" s="73">
        <f t="shared" si="73"/>
        <v>0</v>
      </c>
      <c r="M527" s="73">
        <f t="shared" si="74"/>
        <v>0</v>
      </c>
      <c r="N527" s="73">
        <f t="shared" si="75"/>
        <v>115.90909090909091</v>
      </c>
      <c r="O527" s="73">
        <f t="shared" si="76"/>
        <v>0</v>
      </c>
      <c r="P527" s="73">
        <f t="shared" si="77"/>
        <v>40.472727272727276</v>
      </c>
      <c r="Q527" s="73">
        <f t="shared" si="78"/>
        <v>0</v>
      </c>
      <c r="R527" s="73">
        <f t="shared" si="79"/>
        <v>95.25454545454545</v>
      </c>
      <c r="S527" s="73">
        <f t="shared" si="80"/>
        <v>0</v>
      </c>
      <c r="T527" s="73">
        <f t="shared" si="81"/>
        <v>529.0363636363636</v>
      </c>
      <c r="U527" s="73">
        <f t="shared" si="82"/>
        <v>0</v>
      </c>
      <c r="V527" s="73">
        <f t="shared" si="83"/>
        <v>47.7</v>
      </c>
      <c r="W527" s="73">
        <f t="shared" si="84"/>
        <v>101.90909090909091</v>
      </c>
      <c r="X527" s="73">
        <f t="shared" si="85"/>
        <v>0</v>
      </c>
      <c r="Y527" s="73">
        <f t="shared" si="86"/>
        <v>0</v>
      </c>
      <c r="Z527" s="73">
        <f t="shared" si="87"/>
        <v>0.49090909090909091</v>
      </c>
      <c r="AA527" s="73">
        <f t="shared" si="88"/>
        <v>0</v>
      </c>
      <c r="AB527" s="73">
        <f t="shared" si="89"/>
        <v>0</v>
      </c>
      <c r="AC527" s="73">
        <f t="shared" si="90"/>
        <v>3.7727272727272734</v>
      </c>
      <c r="AD527" s="73">
        <f t="shared" si="91"/>
        <v>0</v>
      </c>
      <c r="AE527" s="73">
        <f t="shared" si="92"/>
        <v>26.177272727272726</v>
      </c>
      <c r="AF527" s="73">
        <f t="shared" si="93"/>
        <v>0</v>
      </c>
      <c r="AG527" s="73">
        <f t="shared" si="94"/>
        <v>0</v>
      </c>
      <c r="AH527" s="73">
        <f t="shared" si="95"/>
        <v>0</v>
      </c>
    </row>
    <row r="528" spans="1:34" s="73" customFormat="1" x14ac:dyDescent="0.15">
      <c r="A528" s="70"/>
      <c r="B528" s="73" t="str">
        <f t="shared" si="64"/>
        <v>Phen Wildlife Sanctuary, India</v>
      </c>
      <c r="C528" s="195" t="s">
        <v>9001</v>
      </c>
      <c r="D528" s="73">
        <f t="shared" si="65"/>
        <v>110</v>
      </c>
      <c r="E528" s="73">
        <f t="shared" si="66"/>
        <v>1995</v>
      </c>
      <c r="F528" s="73">
        <f t="shared" si="67"/>
        <v>5.4545454545454541</v>
      </c>
      <c r="G528" s="73">
        <f t="shared" si="68"/>
        <v>2.9090909090909092</v>
      </c>
      <c r="H528" s="73">
        <f t="shared" si="69"/>
        <v>0</v>
      </c>
      <c r="I528" s="73">
        <f t="shared" si="70"/>
        <v>0</v>
      </c>
      <c r="J528" s="73">
        <f t="shared" si="71"/>
        <v>0</v>
      </c>
      <c r="K528" s="73">
        <f t="shared" si="72"/>
        <v>0</v>
      </c>
      <c r="L528" s="73">
        <f t="shared" si="73"/>
        <v>0</v>
      </c>
      <c r="M528" s="73">
        <f t="shared" si="74"/>
        <v>0</v>
      </c>
      <c r="N528" s="73">
        <f t="shared" si="75"/>
        <v>139.09090909090909</v>
      </c>
      <c r="O528" s="73">
        <f t="shared" si="76"/>
        <v>0</v>
      </c>
      <c r="P528" s="73">
        <f t="shared" si="77"/>
        <v>46.254545454545458</v>
      </c>
      <c r="Q528" s="73">
        <f t="shared" si="78"/>
        <v>0</v>
      </c>
      <c r="R528" s="73">
        <f t="shared" si="79"/>
        <v>82.963636363636368</v>
      </c>
      <c r="S528" s="73">
        <f t="shared" si="80"/>
        <v>0</v>
      </c>
      <c r="T528" s="73">
        <f t="shared" si="81"/>
        <v>562.28181818181815</v>
      </c>
      <c r="U528" s="73">
        <f t="shared" si="82"/>
        <v>0</v>
      </c>
      <c r="V528" s="73">
        <f t="shared" si="83"/>
        <v>51.554545454545455</v>
      </c>
      <c r="W528" s="73">
        <f t="shared" si="84"/>
        <v>107.78181818181818</v>
      </c>
      <c r="X528" s="73">
        <f t="shared" si="85"/>
        <v>0</v>
      </c>
      <c r="Y528" s="73">
        <f t="shared" si="86"/>
        <v>0</v>
      </c>
      <c r="Z528" s="73">
        <f t="shared" si="87"/>
        <v>0</v>
      </c>
      <c r="AA528" s="73">
        <f t="shared" si="88"/>
        <v>0</v>
      </c>
      <c r="AB528" s="73">
        <f t="shared" si="89"/>
        <v>0</v>
      </c>
      <c r="AC528" s="73">
        <f t="shared" si="90"/>
        <v>4.5272727272727282</v>
      </c>
      <c r="AD528" s="73">
        <f t="shared" si="91"/>
        <v>0</v>
      </c>
      <c r="AE528" s="73">
        <f t="shared" si="92"/>
        <v>26.59090909090909</v>
      </c>
      <c r="AF528" s="73">
        <f t="shared" si="93"/>
        <v>0</v>
      </c>
      <c r="AG528" s="73">
        <f t="shared" si="94"/>
        <v>0</v>
      </c>
      <c r="AH528" s="73">
        <f t="shared" si="95"/>
        <v>0</v>
      </c>
    </row>
    <row r="529" spans="1:34" s="73" customFormat="1" x14ac:dyDescent="0.15">
      <c r="A529" s="70"/>
      <c r="B529" s="73" t="str">
        <f t="shared" si="64"/>
        <v>Phen Wildlife Sanctuary, India</v>
      </c>
      <c r="C529" s="195" t="s">
        <v>8856</v>
      </c>
      <c r="D529" s="73">
        <f t="shared" si="65"/>
        <v>110</v>
      </c>
      <c r="E529" s="73">
        <f t="shared" si="66"/>
        <v>1996</v>
      </c>
      <c r="F529" s="73">
        <f t="shared" si="67"/>
        <v>5.4545454545454541</v>
      </c>
      <c r="G529" s="73">
        <f t="shared" si="68"/>
        <v>2.9090909090909092</v>
      </c>
      <c r="H529" s="73">
        <f t="shared" si="69"/>
        <v>0</v>
      </c>
      <c r="I529" s="73">
        <f t="shared" si="70"/>
        <v>0</v>
      </c>
      <c r="J529" s="73">
        <f t="shared" si="71"/>
        <v>0</v>
      </c>
      <c r="K529" s="73">
        <f t="shared" si="72"/>
        <v>0</v>
      </c>
      <c r="L529" s="73">
        <f t="shared" si="73"/>
        <v>0</v>
      </c>
      <c r="M529" s="73">
        <f t="shared" si="74"/>
        <v>0</v>
      </c>
      <c r="N529" s="73">
        <f t="shared" si="75"/>
        <v>100.45454545454545</v>
      </c>
      <c r="O529" s="73">
        <f t="shared" si="76"/>
        <v>0</v>
      </c>
      <c r="P529" s="73">
        <f t="shared" si="77"/>
        <v>44.327272727272728</v>
      </c>
      <c r="Q529" s="73">
        <f t="shared" si="78"/>
        <v>0</v>
      </c>
      <c r="R529" s="73">
        <f t="shared" si="79"/>
        <v>95.25454545454545</v>
      </c>
      <c r="S529" s="73">
        <f t="shared" si="80"/>
        <v>0</v>
      </c>
      <c r="T529" s="73">
        <f t="shared" si="81"/>
        <v>465.43636363636364</v>
      </c>
      <c r="U529" s="73">
        <f t="shared" si="82"/>
        <v>0</v>
      </c>
      <c r="V529" s="73">
        <f t="shared" si="83"/>
        <v>56.372727272727275</v>
      </c>
      <c r="W529" s="73">
        <f t="shared" si="84"/>
        <v>84.290909090909096</v>
      </c>
      <c r="X529" s="73">
        <f t="shared" si="85"/>
        <v>0</v>
      </c>
      <c r="Y529" s="73">
        <f t="shared" si="86"/>
        <v>0</v>
      </c>
      <c r="Z529" s="73">
        <f t="shared" si="87"/>
        <v>0</v>
      </c>
      <c r="AA529" s="73">
        <f t="shared" si="88"/>
        <v>0</v>
      </c>
      <c r="AB529" s="73">
        <f t="shared" si="89"/>
        <v>0</v>
      </c>
      <c r="AC529" s="73">
        <f t="shared" si="90"/>
        <v>7.3945454545454554</v>
      </c>
      <c r="AD529" s="73">
        <f t="shared" si="91"/>
        <v>0</v>
      </c>
      <c r="AE529" s="73">
        <f t="shared" si="92"/>
        <v>44.436363636363637</v>
      </c>
      <c r="AF529" s="73">
        <f t="shared" si="93"/>
        <v>0</v>
      </c>
      <c r="AG529" s="73">
        <f t="shared" si="94"/>
        <v>0</v>
      </c>
      <c r="AH529" s="73">
        <f t="shared" si="95"/>
        <v>0</v>
      </c>
    </row>
    <row r="530" spans="1:34" s="73" customFormat="1" x14ac:dyDescent="0.15">
      <c r="A530" s="70"/>
      <c r="B530" s="73" t="str">
        <f t="shared" si="64"/>
        <v>Phen Wildlife Sanctuary, India</v>
      </c>
      <c r="C530" s="195" t="s">
        <v>8857</v>
      </c>
      <c r="D530" s="73">
        <f t="shared" si="65"/>
        <v>110</v>
      </c>
      <c r="E530" s="73">
        <f t="shared" si="66"/>
        <v>1997</v>
      </c>
      <c r="F530" s="73">
        <f t="shared" si="67"/>
        <v>2.7272727272727271</v>
      </c>
      <c r="G530" s="73">
        <f t="shared" si="68"/>
        <v>2.9090909090909092</v>
      </c>
      <c r="H530" s="73">
        <f t="shared" si="69"/>
        <v>0</v>
      </c>
      <c r="I530" s="73">
        <f t="shared" si="70"/>
        <v>0</v>
      </c>
      <c r="J530" s="73">
        <f t="shared" si="71"/>
        <v>0</v>
      </c>
      <c r="K530" s="73">
        <f t="shared" si="72"/>
        <v>0</v>
      </c>
      <c r="L530" s="73">
        <f t="shared" si="73"/>
        <v>0</v>
      </c>
      <c r="M530" s="73">
        <f t="shared" si="74"/>
        <v>0</v>
      </c>
      <c r="N530" s="73">
        <f t="shared" si="75"/>
        <v>100.45454545454545</v>
      </c>
      <c r="O530" s="73">
        <f t="shared" si="76"/>
        <v>0</v>
      </c>
      <c r="P530" s="73">
        <f t="shared" si="77"/>
        <v>44.327272727272728</v>
      </c>
      <c r="Q530" s="73">
        <f t="shared" si="78"/>
        <v>0</v>
      </c>
      <c r="R530" s="73">
        <f t="shared" si="79"/>
        <v>96.790909090909096</v>
      </c>
      <c r="S530" s="73">
        <f t="shared" si="80"/>
        <v>0</v>
      </c>
      <c r="T530" s="73">
        <f t="shared" si="81"/>
        <v>468.32727272727271</v>
      </c>
      <c r="U530" s="73">
        <f t="shared" si="82"/>
        <v>0</v>
      </c>
      <c r="V530" s="73">
        <f t="shared" si="83"/>
        <v>85.281818181818181</v>
      </c>
      <c r="W530" s="73">
        <f t="shared" si="84"/>
        <v>84.290909090909096</v>
      </c>
      <c r="X530" s="73">
        <f t="shared" si="85"/>
        <v>0</v>
      </c>
      <c r="Y530" s="73">
        <f t="shared" si="86"/>
        <v>0</v>
      </c>
      <c r="Z530" s="73">
        <f t="shared" si="87"/>
        <v>0</v>
      </c>
      <c r="AA530" s="73">
        <f t="shared" si="88"/>
        <v>0</v>
      </c>
      <c r="AB530" s="73">
        <f t="shared" si="89"/>
        <v>0</v>
      </c>
      <c r="AC530" s="73">
        <f t="shared" si="90"/>
        <v>7.3945454545454554</v>
      </c>
      <c r="AD530" s="73">
        <f t="shared" si="91"/>
        <v>0</v>
      </c>
      <c r="AE530" s="73">
        <f t="shared" si="92"/>
        <v>44.436363636363637</v>
      </c>
      <c r="AF530" s="73">
        <f t="shared" si="93"/>
        <v>0</v>
      </c>
      <c r="AG530" s="73">
        <f t="shared" si="94"/>
        <v>0</v>
      </c>
      <c r="AH530" s="73">
        <f t="shared" si="95"/>
        <v>0</v>
      </c>
    </row>
    <row r="531" spans="1:34" s="73" customFormat="1" x14ac:dyDescent="0.15">
      <c r="A531" s="70"/>
      <c r="B531" s="73" t="str">
        <f t="shared" si="64"/>
        <v>Phen Wildlife Sanctuary, India</v>
      </c>
      <c r="C531" s="195" t="s">
        <v>9146</v>
      </c>
      <c r="D531" s="73">
        <f t="shared" si="65"/>
        <v>110</v>
      </c>
      <c r="E531" s="73">
        <f t="shared" si="66"/>
        <v>1998</v>
      </c>
      <c r="F531" s="73">
        <f t="shared" si="67"/>
        <v>2.7272727272727271</v>
      </c>
      <c r="G531" s="73">
        <f t="shared" si="68"/>
        <v>3.6363636363636362</v>
      </c>
      <c r="H531" s="73">
        <f t="shared" si="69"/>
        <v>0</v>
      </c>
      <c r="I531" s="73">
        <f t="shared" si="70"/>
        <v>0</v>
      </c>
      <c r="J531" s="73">
        <f t="shared" si="71"/>
        <v>0</v>
      </c>
      <c r="K531" s="73">
        <f t="shared" si="72"/>
        <v>0</v>
      </c>
      <c r="L531" s="73">
        <f t="shared" si="73"/>
        <v>0</v>
      </c>
      <c r="M531" s="73">
        <f t="shared" si="74"/>
        <v>0</v>
      </c>
      <c r="N531" s="73">
        <f t="shared" si="75"/>
        <v>100.45454545454545</v>
      </c>
      <c r="O531" s="73">
        <f t="shared" si="76"/>
        <v>0</v>
      </c>
      <c r="P531" s="73">
        <f t="shared" si="77"/>
        <v>48.18181818181818</v>
      </c>
      <c r="Q531" s="73">
        <f t="shared" si="78"/>
        <v>0</v>
      </c>
      <c r="R531" s="73">
        <f t="shared" si="79"/>
        <v>101.4</v>
      </c>
      <c r="S531" s="73">
        <f t="shared" si="80"/>
        <v>0</v>
      </c>
      <c r="T531" s="73">
        <f t="shared" si="81"/>
        <v>479.89090909090908</v>
      </c>
      <c r="U531" s="73">
        <f t="shared" si="82"/>
        <v>0</v>
      </c>
      <c r="V531" s="73">
        <f t="shared" si="83"/>
        <v>90.1</v>
      </c>
      <c r="W531" s="73">
        <f t="shared" si="84"/>
        <v>84.290909090909096</v>
      </c>
      <c r="X531" s="73">
        <f t="shared" si="85"/>
        <v>0</v>
      </c>
      <c r="Y531" s="73">
        <f t="shared" si="86"/>
        <v>0</v>
      </c>
      <c r="Z531" s="73">
        <f t="shared" si="87"/>
        <v>0</v>
      </c>
      <c r="AA531" s="73">
        <f t="shared" si="88"/>
        <v>0</v>
      </c>
      <c r="AB531" s="73">
        <f t="shared" si="89"/>
        <v>0</v>
      </c>
      <c r="AC531" s="73">
        <f t="shared" si="90"/>
        <v>7.6963636363636363</v>
      </c>
      <c r="AD531" s="73">
        <f t="shared" si="91"/>
        <v>0</v>
      </c>
      <c r="AE531" s="73">
        <f t="shared" si="92"/>
        <v>44.436363636363637</v>
      </c>
      <c r="AF531" s="73">
        <f t="shared" si="93"/>
        <v>0</v>
      </c>
      <c r="AG531" s="73">
        <f t="shared" si="94"/>
        <v>0</v>
      </c>
      <c r="AH531" s="73">
        <f t="shared" si="95"/>
        <v>0</v>
      </c>
    </row>
    <row r="532" spans="1:34" s="73" customFormat="1" x14ac:dyDescent="0.15">
      <c r="A532" s="70" t="s">
        <v>8539</v>
      </c>
      <c r="B532" s="73" t="str">
        <f t="shared" si="64"/>
        <v>Melghat Tiger Reserve, India</v>
      </c>
      <c r="C532" s="195" t="s">
        <v>9147</v>
      </c>
      <c r="D532" s="73">
        <f t="shared" si="65"/>
        <v>1677</v>
      </c>
      <c r="E532" s="73">
        <f t="shared" si="66"/>
        <v>1993</v>
      </c>
      <c r="F532" s="73">
        <f t="shared" si="67"/>
        <v>6.4400715563506266</v>
      </c>
      <c r="G532" s="73">
        <f t="shared" si="68"/>
        <v>1.3595706618962433</v>
      </c>
      <c r="H532" s="73">
        <f t="shared" si="69"/>
        <v>0</v>
      </c>
      <c r="I532" s="73">
        <f t="shared" si="70"/>
        <v>0</v>
      </c>
      <c r="J532" s="73">
        <f t="shared" si="71"/>
        <v>0.89445438282647582</v>
      </c>
      <c r="K532" s="73">
        <f t="shared" si="72"/>
        <v>0</v>
      </c>
      <c r="L532" s="73">
        <f t="shared" si="73"/>
        <v>0</v>
      </c>
      <c r="M532" s="73">
        <f t="shared" si="74"/>
        <v>0</v>
      </c>
      <c r="N532" s="73">
        <f t="shared" si="75"/>
        <v>1507.3941562313655</v>
      </c>
      <c r="O532" s="73">
        <f t="shared" si="76"/>
        <v>0</v>
      </c>
      <c r="P532" s="73">
        <f t="shared" si="77"/>
        <v>353.45974955277279</v>
      </c>
      <c r="Q532" s="73">
        <f t="shared" si="78"/>
        <v>0</v>
      </c>
      <c r="R532" s="73">
        <f t="shared" si="79"/>
        <v>25.596899224806201</v>
      </c>
      <c r="S532" s="73">
        <f t="shared" si="80"/>
        <v>0</v>
      </c>
      <c r="T532" s="73">
        <f t="shared" si="81"/>
        <v>0</v>
      </c>
      <c r="U532" s="73">
        <f t="shared" si="82"/>
        <v>0</v>
      </c>
      <c r="V532" s="73">
        <f t="shared" si="83"/>
        <v>8.3750745378652347</v>
      </c>
      <c r="W532" s="73">
        <f t="shared" si="84"/>
        <v>90.366129994036967</v>
      </c>
      <c r="X532" s="73">
        <f t="shared" si="85"/>
        <v>0</v>
      </c>
      <c r="Y532" s="73">
        <f t="shared" si="86"/>
        <v>0</v>
      </c>
      <c r="Z532" s="73">
        <f t="shared" si="87"/>
        <v>2.0608228980322005</v>
      </c>
      <c r="AA532" s="73">
        <f t="shared" si="88"/>
        <v>0</v>
      </c>
      <c r="AB532" s="73">
        <f t="shared" si="89"/>
        <v>0</v>
      </c>
      <c r="AC532" s="73">
        <f t="shared" si="90"/>
        <v>16.392128801431127</v>
      </c>
      <c r="AD532" s="73">
        <f t="shared" si="91"/>
        <v>0</v>
      </c>
      <c r="AE532" s="73">
        <f t="shared" si="92"/>
        <v>0</v>
      </c>
      <c r="AF532" s="73">
        <f t="shared" si="93"/>
        <v>0</v>
      </c>
      <c r="AG532" s="73">
        <f t="shared" si="94"/>
        <v>16.381932021466906</v>
      </c>
      <c r="AH532" s="73">
        <f t="shared" si="95"/>
        <v>0</v>
      </c>
    </row>
    <row r="533" spans="1:34" s="73" customFormat="1" x14ac:dyDescent="0.15">
      <c r="A533" s="70"/>
      <c r="B533" s="73" t="str">
        <f t="shared" si="64"/>
        <v>Melghat Tiger Reserve, India</v>
      </c>
      <c r="C533" s="195" t="s">
        <v>8918</v>
      </c>
      <c r="D533" s="73">
        <f t="shared" si="65"/>
        <v>1677</v>
      </c>
      <c r="E533" s="73">
        <f t="shared" si="66"/>
        <v>1995</v>
      </c>
      <c r="F533" s="73">
        <f t="shared" si="67"/>
        <v>6.3506261180679786</v>
      </c>
      <c r="G533" s="73">
        <f t="shared" si="68"/>
        <v>1.3595706618962433</v>
      </c>
      <c r="H533" s="73">
        <f t="shared" si="69"/>
        <v>0</v>
      </c>
      <c r="I533" s="73">
        <f t="shared" si="70"/>
        <v>0</v>
      </c>
      <c r="J533" s="73">
        <f t="shared" si="71"/>
        <v>0.75134168157423975</v>
      </c>
      <c r="K533" s="73">
        <f t="shared" si="72"/>
        <v>0</v>
      </c>
      <c r="L533" s="73">
        <f t="shared" si="73"/>
        <v>0</v>
      </c>
      <c r="M533" s="73">
        <f t="shared" si="74"/>
        <v>0</v>
      </c>
      <c r="N533" s="73">
        <f t="shared" si="75"/>
        <v>1083.6612999403696</v>
      </c>
      <c r="O533" s="73">
        <f t="shared" si="76"/>
        <v>0</v>
      </c>
      <c r="P533" s="73">
        <f t="shared" si="77"/>
        <v>341.70304114490159</v>
      </c>
      <c r="Q533" s="73">
        <f t="shared" si="78"/>
        <v>0</v>
      </c>
      <c r="R533" s="73">
        <f t="shared" si="79"/>
        <v>13.302325581395349</v>
      </c>
      <c r="S533" s="73">
        <f t="shared" si="80"/>
        <v>0</v>
      </c>
      <c r="T533" s="73">
        <f t="shared" si="81"/>
        <v>0</v>
      </c>
      <c r="U533" s="73">
        <f t="shared" si="82"/>
        <v>0</v>
      </c>
      <c r="V533" s="73">
        <f t="shared" si="83"/>
        <v>7.5849731663685152</v>
      </c>
      <c r="W533" s="73">
        <f t="shared" si="84"/>
        <v>75.909361955873578</v>
      </c>
      <c r="X533" s="73">
        <f t="shared" si="85"/>
        <v>0</v>
      </c>
      <c r="Y533" s="73">
        <f t="shared" si="86"/>
        <v>0</v>
      </c>
      <c r="Z533" s="73">
        <f t="shared" si="87"/>
        <v>1.7871198568872988</v>
      </c>
      <c r="AA533" s="73">
        <f t="shared" si="88"/>
        <v>0</v>
      </c>
      <c r="AB533" s="73">
        <f t="shared" si="89"/>
        <v>0</v>
      </c>
      <c r="AC533" s="73">
        <f t="shared" si="90"/>
        <v>16.550506857483601</v>
      </c>
      <c r="AD533" s="73">
        <f t="shared" si="91"/>
        <v>0</v>
      </c>
      <c r="AE533" s="73">
        <f t="shared" si="92"/>
        <v>0</v>
      </c>
      <c r="AF533" s="73">
        <f t="shared" si="93"/>
        <v>0</v>
      </c>
      <c r="AG533" s="73">
        <f t="shared" si="94"/>
        <v>10.130888491353607</v>
      </c>
      <c r="AH533" s="73">
        <f t="shared" si="95"/>
        <v>0</v>
      </c>
    </row>
    <row r="534" spans="1:34" s="73" customFormat="1" x14ac:dyDescent="0.15">
      <c r="A534" s="70"/>
      <c r="B534" s="73" t="str">
        <f t="shared" si="64"/>
        <v>Melghat Tiger Reserve, India</v>
      </c>
      <c r="C534" s="195" t="s">
        <v>8919</v>
      </c>
      <c r="D534" s="73">
        <f t="shared" si="65"/>
        <v>1677</v>
      </c>
      <c r="E534" s="73">
        <f t="shared" si="66"/>
        <v>1996</v>
      </c>
      <c r="F534" s="73">
        <f t="shared" si="67"/>
        <v>6.4400715563506266</v>
      </c>
      <c r="G534" s="73">
        <f t="shared" si="68"/>
        <v>1.5980918306499703</v>
      </c>
      <c r="H534" s="73">
        <f t="shared" si="69"/>
        <v>0</v>
      </c>
      <c r="I534" s="73">
        <f t="shared" si="70"/>
        <v>0</v>
      </c>
      <c r="J534" s="73">
        <f t="shared" si="71"/>
        <v>0.8765652951699463</v>
      </c>
      <c r="K534" s="73">
        <f t="shared" si="72"/>
        <v>0</v>
      </c>
      <c r="L534" s="73">
        <f t="shared" si="73"/>
        <v>0</v>
      </c>
      <c r="M534" s="73">
        <f t="shared" si="74"/>
        <v>0</v>
      </c>
      <c r="N534" s="73">
        <f t="shared" si="75"/>
        <v>766.36851520572452</v>
      </c>
      <c r="O534" s="73">
        <f t="shared" si="76"/>
        <v>0</v>
      </c>
      <c r="P534" s="73">
        <f t="shared" si="77"/>
        <v>316.54621347644604</v>
      </c>
      <c r="Q534" s="73">
        <f t="shared" si="78"/>
        <v>0</v>
      </c>
      <c r="R534" s="73">
        <f t="shared" si="79"/>
        <v>28.720930232558139</v>
      </c>
      <c r="S534" s="73">
        <f t="shared" si="80"/>
        <v>0</v>
      </c>
      <c r="T534" s="73">
        <f t="shared" si="81"/>
        <v>0</v>
      </c>
      <c r="U534" s="73">
        <f t="shared" si="82"/>
        <v>0</v>
      </c>
      <c r="V534" s="73">
        <f t="shared" si="83"/>
        <v>12.704830053667264</v>
      </c>
      <c r="W534" s="73">
        <f t="shared" si="84"/>
        <v>51.618366129994037</v>
      </c>
      <c r="X534" s="73">
        <f t="shared" si="85"/>
        <v>0</v>
      </c>
      <c r="Y534" s="73">
        <f t="shared" si="86"/>
        <v>0</v>
      </c>
      <c r="Z534" s="73">
        <f t="shared" si="87"/>
        <v>0</v>
      </c>
      <c r="AA534" s="73">
        <f t="shared" si="88"/>
        <v>0</v>
      </c>
      <c r="AB534" s="73">
        <f t="shared" si="89"/>
        <v>0</v>
      </c>
      <c r="AC534" s="73">
        <f t="shared" si="90"/>
        <v>11.789266547406083</v>
      </c>
      <c r="AD534" s="73">
        <f t="shared" si="91"/>
        <v>0</v>
      </c>
      <c r="AE534" s="73">
        <f t="shared" si="92"/>
        <v>0</v>
      </c>
      <c r="AF534" s="73">
        <f t="shared" si="93"/>
        <v>0</v>
      </c>
      <c r="AG534" s="73">
        <f t="shared" si="94"/>
        <v>26.073345259391772</v>
      </c>
      <c r="AH534" s="73">
        <f t="shared" si="95"/>
        <v>0</v>
      </c>
    </row>
    <row r="535" spans="1:34" s="73" customFormat="1" x14ac:dyDescent="0.15">
      <c r="A535" s="70"/>
      <c r="B535" s="73" t="str">
        <f t="shared" si="64"/>
        <v>Melghat Tiger Reserve, India</v>
      </c>
      <c r="C535" s="195" t="s">
        <v>8920</v>
      </c>
      <c r="D535" s="73">
        <f t="shared" si="65"/>
        <v>1677</v>
      </c>
      <c r="E535" s="73">
        <f t="shared" si="66"/>
        <v>1997</v>
      </c>
      <c r="F535" s="73">
        <f t="shared" si="67"/>
        <v>6.5295169946332736</v>
      </c>
      <c r="G535" s="73">
        <f t="shared" si="68"/>
        <v>1.8843172331544424</v>
      </c>
      <c r="H535" s="73">
        <f t="shared" si="69"/>
        <v>0</v>
      </c>
      <c r="I535" s="73">
        <f t="shared" si="70"/>
        <v>0</v>
      </c>
      <c r="J535" s="73">
        <f t="shared" si="71"/>
        <v>0.66189624329159213</v>
      </c>
      <c r="K535" s="73">
        <f t="shared" si="72"/>
        <v>0</v>
      </c>
      <c r="L535" s="73">
        <f t="shared" si="73"/>
        <v>0</v>
      </c>
      <c r="M535" s="73">
        <f t="shared" si="74"/>
        <v>0</v>
      </c>
      <c r="N535" s="73">
        <f t="shared" si="75"/>
        <v>889.53488372093022</v>
      </c>
      <c r="O535" s="73">
        <f t="shared" si="76"/>
        <v>0</v>
      </c>
      <c r="P535" s="73">
        <f t="shared" si="77"/>
        <v>217.18306499701848</v>
      </c>
      <c r="Q535" s="73">
        <f t="shared" si="78"/>
        <v>0</v>
      </c>
      <c r="R535" s="73">
        <f t="shared" si="79"/>
        <v>23.379844961240309</v>
      </c>
      <c r="S535" s="73">
        <f t="shared" si="80"/>
        <v>0</v>
      </c>
      <c r="T535" s="73">
        <f t="shared" si="81"/>
        <v>0</v>
      </c>
      <c r="U535" s="73">
        <f t="shared" si="82"/>
        <v>0</v>
      </c>
      <c r="V535" s="73">
        <f t="shared" si="83"/>
        <v>5.4358974358974361</v>
      </c>
      <c r="W535" s="73">
        <f t="shared" si="84"/>
        <v>44.548598688133573</v>
      </c>
      <c r="X535" s="73">
        <f t="shared" si="85"/>
        <v>0</v>
      </c>
      <c r="Y535" s="73">
        <f t="shared" si="86"/>
        <v>0</v>
      </c>
      <c r="Z535" s="73">
        <f t="shared" si="87"/>
        <v>0</v>
      </c>
      <c r="AA535" s="73">
        <f t="shared" si="88"/>
        <v>0</v>
      </c>
      <c r="AB535" s="73">
        <f t="shared" si="89"/>
        <v>0</v>
      </c>
      <c r="AC535" s="73">
        <f t="shared" si="90"/>
        <v>12.888014311270126</v>
      </c>
      <c r="AD535" s="73">
        <f t="shared" si="91"/>
        <v>0</v>
      </c>
      <c r="AE535" s="73">
        <f t="shared" si="92"/>
        <v>0</v>
      </c>
      <c r="AF535" s="73">
        <f t="shared" si="93"/>
        <v>0</v>
      </c>
      <c r="AG535" s="73">
        <f t="shared" si="94"/>
        <v>28.79546809779368</v>
      </c>
      <c r="AH535" s="73">
        <f t="shared" si="95"/>
        <v>0</v>
      </c>
    </row>
    <row r="536" spans="1:34" s="73" customFormat="1" x14ac:dyDescent="0.15">
      <c r="A536" s="70"/>
      <c r="B536" s="73" t="str">
        <f t="shared" si="64"/>
        <v>Nagarahole National Park, India</v>
      </c>
      <c r="C536" s="195" t="s">
        <v>8623</v>
      </c>
      <c r="D536" s="73">
        <f t="shared" si="65"/>
        <v>643</v>
      </c>
      <c r="E536" s="73">
        <f t="shared" si="66"/>
        <v>2002</v>
      </c>
      <c r="F536" s="73">
        <f t="shared" si="67"/>
        <v>13.530326594090202</v>
      </c>
      <c r="G536" s="73">
        <f t="shared" si="68"/>
        <v>1.7418351477449456</v>
      </c>
      <c r="H536" s="73">
        <f t="shared" si="69"/>
        <v>0</v>
      </c>
      <c r="I536" s="73">
        <f t="shared" si="70"/>
        <v>0</v>
      </c>
      <c r="J536" s="73">
        <f t="shared" si="71"/>
        <v>0</v>
      </c>
      <c r="K536" s="73">
        <f t="shared" si="72"/>
        <v>0</v>
      </c>
      <c r="L536" s="73">
        <f t="shared" si="73"/>
        <v>0</v>
      </c>
      <c r="M536" s="73">
        <f t="shared" si="74"/>
        <v>7231.7262830482114</v>
      </c>
      <c r="N536" s="73">
        <f t="shared" si="75"/>
        <v>1982.8926905132193</v>
      </c>
      <c r="O536" s="73">
        <f t="shared" si="76"/>
        <v>0</v>
      </c>
      <c r="P536" s="73">
        <f t="shared" si="77"/>
        <v>103.19751166407465</v>
      </c>
      <c r="Q536" s="73">
        <f t="shared" si="78"/>
        <v>0</v>
      </c>
      <c r="R536" s="73">
        <f t="shared" si="79"/>
        <v>0</v>
      </c>
      <c r="S536" s="73">
        <f t="shared" si="80"/>
        <v>0</v>
      </c>
      <c r="T536" s="73">
        <f t="shared" si="81"/>
        <v>0</v>
      </c>
      <c r="U536" s="73">
        <f t="shared" si="82"/>
        <v>0</v>
      </c>
      <c r="V536" s="73">
        <f t="shared" si="83"/>
        <v>618.1959564541213</v>
      </c>
      <c r="W536" s="73">
        <f t="shared" si="84"/>
        <v>56.143079315707624</v>
      </c>
      <c r="X536" s="73">
        <f t="shared" si="85"/>
        <v>0</v>
      </c>
      <c r="Y536" s="73">
        <f t="shared" si="86"/>
        <v>0</v>
      </c>
      <c r="Z536" s="73">
        <f t="shared" si="87"/>
        <v>0</v>
      </c>
      <c r="AA536" s="73">
        <f t="shared" si="88"/>
        <v>0</v>
      </c>
      <c r="AB536" s="73">
        <f t="shared" si="89"/>
        <v>0</v>
      </c>
      <c r="AC536" s="73">
        <f t="shared" si="90"/>
        <v>1.6264385692068433</v>
      </c>
      <c r="AD536" s="73">
        <f t="shared" si="91"/>
        <v>0</v>
      </c>
      <c r="AE536" s="73">
        <f t="shared" si="92"/>
        <v>0</v>
      </c>
      <c r="AF536" s="73">
        <f t="shared" si="93"/>
        <v>0</v>
      </c>
      <c r="AG536" s="73">
        <f t="shared" si="94"/>
        <v>0</v>
      </c>
      <c r="AH536" s="73">
        <f t="shared" si="95"/>
        <v>0</v>
      </c>
    </row>
    <row r="537" spans="1:34" s="73" customFormat="1" x14ac:dyDescent="0.15">
      <c r="A537" s="70" t="s">
        <v>10445</v>
      </c>
      <c r="B537" s="73" t="str">
        <f t="shared" si="64"/>
        <v>Nagarjunasagar-Srisailam Sanctuary, India</v>
      </c>
      <c r="C537" s="195" t="s">
        <v>5190</v>
      </c>
      <c r="D537" s="73">
        <f t="shared" si="65"/>
        <v>3568</v>
      </c>
      <c r="E537" s="73">
        <f t="shared" si="66"/>
        <v>1989</v>
      </c>
      <c r="F537" s="73">
        <f t="shared" si="67"/>
        <v>3.3352017937219722</v>
      </c>
      <c r="G537" s="73">
        <f t="shared" si="68"/>
        <v>1.1136023916292972</v>
      </c>
      <c r="H537" s="73">
        <f t="shared" si="69"/>
        <v>0</v>
      </c>
      <c r="I537" s="73">
        <f t="shared" si="70"/>
        <v>0</v>
      </c>
      <c r="J537" s="73">
        <f t="shared" si="71"/>
        <v>0</v>
      </c>
      <c r="K537" s="73">
        <f t="shared" si="72"/>
        <v>0</v>
      </c>
      <c r="L537" s="73">
        <f t="shared" si="73"/>
        <v>0</v>
      </c>
      <c r="M537" s="73">
        <f t="shared" si="74"/>
        <v>0</v>
      </c>
      <c r="N537" s="73">
        <f t="shared" si="75"/>
        <v>0</v>
      </c>
      <c r="O537" s="73">
        <f t="shared" si="76"/>
        <v>0</v>
      </c>
      <c r="P537" s="73">
        <f t="shared" si="77"/>
        <v>118.83408071748879</v>
      </c>
      <c r="Q537" s="73">
        <f t="shared" si="78"/>
        <v>0</v>
      </c>
      <c r="R537" s="73">
        <f t="shared" si="79"/>
        <v>94.730941704035871</v>
      </c>
      <c r="S537" s="73">
        <f t="shared" si="80"/>
        <v>0</v>
      </c>
      <c r="T537" s="73">
        <f t="shared" si="81"/>
        <v>0</v>
      </c>
      <c r="U537" s="73">
        <f t="shared" si="82"/>
        <v>0</v>
      </c>
      <c r="V537" s="73">
        <f t="shared" si="83"/>
        <v>74.271300448430495</v>
      </c>
      <c r="W537" s="73">
        <f t="shared" si="84"/>
        <v>53.251121076233183</v>
      </c>
      <c r="X537" s="73">
        <f t="shared" si="85"/>
        <v>0</v>
      </c>
      <c r="Y537" s="73">
        <f t="shared" si="86"/>
        <v>0</v>
      </c>
      <c r="Z537" s="73">
        <f t="shared" si="87"/>
        <v>15.134529147982063</v>
      </c>
      <c r="AA537" s="73">
        <f t="shared" si="88"/>
        <v>0</v>
      </c>
      <c r="AB537" s="73">
        <f t="shared" si="89"/>
        <v>9.6692825112107617</v>
      </c>
      <c r="AC537" s="73">
        <f t="shared" si="90"/>
        <v>0</v>
      </c>
      <c r="AD537" s="73">
        <f t="shared" si="91"/>
        <v>0</v>
      </c>
      <c r="AE537" s="73">
        <f t="shared" si="92"/>
        <v>0</v>
      </c>
      <c r="AF537" s="73">
        <f t="shared" si="93"/>
        <v>0</v>
      </c>
      <c r="AG537" s="73">
        <f t="shared" si="94"/>
        <v>0</v>
      </c>
      <c r="AH537" s="73">
        <f t="shared" si="95"/>
        <v>0</v>
      </c>
    </row>
    <row r="538" spans="1:34" s="73" customFormat="1" x14ac:dyDescent="0.15">
      <c r="A538" s="70" t="s">
        <v>8753</v>
      </c>
      <c r="B538" s="73" t="str">
        <f t="shared" si="64"/>
        <v>Palamau Tiger Reserve, India</v>
      </c>
      <c r="C538" s="195" t="s">
        <v>8624</v>
      </c>
      <c r="D538" s="73">
        <f t="shared" si="65"/>
        <v>1014</v>
      </c>
      <c r="E538" s="73">
        <f t="shared" si="66"/>
        <v>1993</v>
      </c>
      <c r="F538" s="73">
        <f t="shared" si="67"/>
        <v>6.5088757396449708</v>
      </c>
      <c r="G538" s="73">
        <f t="shared" si="68"/>
        <v>2.3668639053254439</v>
      </c>
      <c r="H538" s="73">
        <f t="shared" si="69"/>
        <v>6.3856015779092701</v>
      </c>
      <c r="I538" s="73">
        <f t="shared" si="70"/>
        <v>0</v>
      </c>
      <c r="J538" s="73">
        <f t="shared" si="71"/>
        <v>1.1538461538461537</v>
      </c>
      <c r="K538" s="73">
        <f t="shared" si="72"/>
        <v>0</v>
      </c>
      <c r="L538" s="73">
        <f t="shared" si="73"/>
        <v>0</v>
      </c>
      <c r="M538" s="73">
        <f t="shared" si="74"/>
        <v>352.07100591715977</v>
      </c>
      <c r="N538" s="73">
        <f t="shared" si="75"/>
        <v>604.38856015779095</v>
      </c>
      <c r="O538" s="73">
        <f t="shared" si="76"/>
        <v>0</v>
      </c>
      <c r="P538" s="73">
        <f t="shared" si="77"/>
        <v>576.62327416173571</v>
      </c>
      <c r="Q538" s="73">
        <f t="shared" si="78"/>
        <v>0</v>
      </c>
      <c r="R538" s="73">
        <f t="shared" si="79"/>
        <v>23</v>
      </c>
      <c r="S538" s="73">
        <f t="shared" si="80"/>
        <v>0</v>
      </c>
      <c r="T538" s="73">
        <f t="shared" si="81"/>
        <v>0</v>
      </c>
      <c r="U538" s="73">
        <f t="shared" si="82"/>
        <v>0</v>
      </c>
      <c r="V538" s="73">
        <f t="shared" si="83"/>
        <v>796.1499013806706</v>
      </c>
      <c r="W538" s="73">
        <f t="shared" si="84"/>
        <v>290.09664694280082</v>
      </c>
      <c r="X538" s="73">
        <f t="shared" si="85"/>
        <v>0</v>
      </c>
      <c r="Y538" s="73">
        <f t="shared" si="86"/>
        <v>0</v>
      </c>
      <c r="Z538" s="73">
        <f t="shared" si="87"/>
        <v>0.15976331360946747</v>
      </c>
      <c r="AA538" s="73">
        <f t="shared" si="88"/>
        <v>0</v>
      </c>
      <c r="AB538" s="73">
        <f t="shared" si="89"/>
        <v>0</v>
      </c>
      <c r="AC538" s="73">
        <f t="shared" si="90"/>
        <v>34.24773175542407</v>
      </c>
      <c r="AD538" s="73">
        <f t="shared" si="91"/>
        <v>0</v>
      </c>
      <c r="AE538" s="73">
        <f t="shared" si="92"/>
        <v>199.22435897435898</v>
      </c>
      <c r="AF538" s="73">
        <f t="shared" si="93"/>
        <v>0</v>
      </c>
      <c r="AG538" s="73">
        <f t="shared" si="94"/>
        <v>190.37376725838266</v>
      </c>
      <c r="AH538" s="73">
        <f t="shared" si="95"/>
        <v>0</v>
      </c>
    </row>
    <row r="539" spans="1:34" s="73" customFormat="1" x14ac:dyDescent="0.15">
      <c r="A539" s="70"/>
      <c r="B539" s="73" t="str">
        <f t="shared" si="64"/>
        <v>Palamau Tiger Reserve, India</v>
      </c>
      <c r="C539" s="195" t="s">
        <v>8941</v>
      </c>
      <c r="D539" s="73">
        <f t="shared" si="65"/>
        <v>1014</v>
      </c>
      <c r="E539" s="73">
        <f t="shared" si="66"/>
        <v>1994</v>
      </c>
      <c r="F539" s="73">
        <f t="shared" si="67"/>
        <v>7.2485207100591715</v>
      </c>
      <c r="G539" s="73">
        <f t="shared" si="68"/>
        <v>2.3668639053254439</v>
      </c>
      <c r="H539" s="73">
        <f t="shared" si="69"/>
        <v>7.1499013806706113</v>
      </c>
      <c r="I539" s="73">
        <f t="shared" si="70"/>
        <v>0</v>
      </c>
      <c r="J539" s="73">
        <f t="shared" si="71"/>
        <v>1.2130177514792899</v>
      </c>
      <c r="K539" s="73">
        <f t="shared" si="72"/>
        <v>0</v>
      </c>
      <c r="L539" s="73">
        <f t="shared" si="73"/>
        <v>0</v>
      </c>
      <c r="M539" s="73">
        <f t="shared" si="74"/>
        <v>414.20118343195264</v>
      </c>
      <c r="N539" s="73">
        <f t="shared" si="75"/>
        <v>620.31558185404344</v>
      </c>
      <c r="O539" s="73">
        <f t="shared" si="76"/>
        <v>0</v>
      </c>
      <c r="P539" s="73">
        <f t="shared" si="77"/>
        <v>633.28205128205127</v>
      </c>
      <c r="Q539" s="73">
        <f t="shared" si="78"/>
        <v>0</v>
      </c>
      <c r="R539" s="73">
        <f t="shared" si="79"/>
        <v>8.6666666666666661</v>
      </c>
      <c r="S539" s="73">
        <f t="shared" si="80"/>
        <v>0</v>
      </c>
      <c r="T539" s="73">
        <f t="shared" si="81"/>
        <v>0</v>
      </c>
      <c r="U539" s="73">
        <f t="shared" si="82"/>
        <v>0</v>
      </c>
      <c r="V539" s="73">
        <f t="shared" si="83"/>
        <v>800.64497041420123</v>
      </c>
      <c r="W539" s="73">
        <f t="shared" si="84"/>
        <v>258.20512820512823</v>
      </c>
      <c r="X539" s="73">
        <f t="shared" si="85"/>
        <v>0</v>
      </c>
      <c r="Y539" s="73">
        <f t="shared" si="86"/>
        <v>0</v>
      </c>
      <c r="Z539" s="73">
        <f t="shared" si="87"/>
        <v>0.15976331360946747</v>
      </c>
      <c r="AA539" s="73">
        <f t="shared" si="88"/>
        <v>0</v>
      </c>
      <c r="AB539" s="73">
        <f t="shared" si="89"/>
        <v>0</v>
      </c>
      <c r="AC539" s="73">
        <f t="shared" si="90"/>
        <v>30.024063116370812</v>
      </c>
      <c r="AD539" s="73">
        <f t="shared" si="91"/>
        <v>0</v>
      </c>
      <c r="AE539" s="73">
        <f t="shared" si="92"/>
        <v>185.21794871794873</v>
      </c>
      <c r="AF539" s="73">
        <f t="shared" si="93"/>
        <v>0</v>
      </c>
      <c r="AG539" s="73">
        <f t="shared" si="94"/>
        <v>206.30424063116371</v>
      </c>
      <c r="AH539" s="73">
        <f t="shared" si="95"/>
        <v>0</v>
      </c>
    </row>
    <row r="540" spans="1:34" s="73" customFormat="1" x14ac:dyDescent="0.15">
      <c r="A540" s="70"/>
      <c r="B540" s="73" t="str">
        <f t="shared" ref="B540:B555" si="96">B445</f>
        <v>Palamau Tiger Reserve, India</v>
      </c>
      <c r="C540" s="195" t="s">
        <v>8643</v>
      </c>
      <c r="D540" s="73">
        <f t="shared" ref="D540:D555" si="97">D445</f>
        <v>1014</v>
      </c>
      <c r="E540" s="73">
        <f t="shared" si="66"/>
        <v>1995</v>
      </c>
      <c r="F540" s="73">
        <f t="shared" si="67"/>
        <v>7.3964497041420119</v>
      </c>
      <c r="G540" s="73">
        <f t="shared" si="68"/>
        <v>2.4063116370808677</v>
      </c>
      <c r="H540" s="73">
        <f t="shared" si="69"/>
        <v>5.0295857988165684</v>
      </c>
      <c r="I540" s="73">
        <f t="shared" si="70"/>
        <v>0</v>
      </c>
      <c r="J540" s="73">
        <f t="shared" si="71"/>
        <v>0</v>
      </c>
      <c r="K540" s="73">
        <f t="shared" si="72"/>
        <v>0</v>
      </c>
      <c r="L540" s="73">
        <f t="shared" si="73"/>
        <v>0</v>
      </c>
      <c r="M540" s="73">
        <f t="shared" si="74"/>
        <v>458.57988165680473</v>
      </c>
      <c r="N540" s="73">
        <f t="shared" si="75"/>
        <v>497.09072978303749</v>
      </c>
      <c r="O540" s="73">
        <f t="shared" si="76"/>
        <v>0</v>
      </c>
      <c r="P540" s="73">
        <f t="shared" si="77"/>
        <v>393.26627218934914</v>
      </c>
      <c r="Q540" s="73">
        <f t="shared" si="78"/>
        <v>0</v>
      </c>
      <c r="R540" s="73">
        <f t="shared" si="79"/>
        <v>9.8333333333333339</v>
      </c>
      <c r="S540" s="73">
        <f t="shared" si="80"/>
        <v>0</v>
      </c>
      <c r="T540" s="73">
        <f t="shared" si="81"/>
        <v>0</v>
      </c>
      <c r="U540" s="73">
        <f t="shared" si="82"/>
        <v>0</v>
      </c>
      <c r="V540" s="73">
        <f t="shared" si="83"/>
        <v>828.92209072978301</v>
      </c>
      <c r="W540" s="73">
        <f t="shared" si="84"/>
        <v>260.19132149901378</v>
      </c>
      <c r="X540" s="73">
        <f t="shared" si="85"/>
        <v>0</v>
      </c>
      <c r="Y540" s="73">
        <f t="shared" si="86"/>
        <v>0</v>
      </c>
      <c r="Z540" s="73">
        <f t="shared" si="87"/>
        <v>0</v>
      </c>
      <c r="AA540" s="73">
        <f t="shared" si="88"/>
        <v>0</v>
      </c>
      <c r="AB540" s="73">
        <f t="shared" si="89"/>
        <v>0</v>
      </c>
      <c r="AC540" s="73">
        <f t="shared" si="90"/>
        <v>30.466074950690338</v>
      </c>
      <c r="AD540" s="73">
        <f t="shared" si="91"/>
        <v>0</v>
      </c>
      <c r="AE540" s="73">
        <f t="shared" si="92"/>
        <v>272.83974358974359</v>
      </c>
      <c r="AF540" s="73">
        <f t="shared" si="93"/>
        <v>0</v>
      </c>
      <c r="AG540" s="73">
        <f t="shared" si="94"/>
        <v>206.02218934911244</v>
      </c>
      <c r="AH540" s="73">
        <f t="shared" si="95"/>
        <v>0</v>
      </c>
    </row>
    <row r="541" spans="1:34" s="73" customFormat="1" x14ac:dyDescent="0.15">
      <c r="A541" s="70"/>
      <c r="B541" s="73" t="str">
        <f t="shared" si="96"/>
        <v>Palamau Tiger Reserve, India</v>
      </c>
      <c r="C541" s="195" t="s">
        <v>8644</v>
      </c>
      <c r="D541" s="73">
        <f t="shared" si="97"/>
        <v>1014</v>
      </c>
      <c r="E541" s="73">
        <f t="shared" si="66"/>
        <v>1996</v>
      </c>
      <c r="F541" s="73">
        <f t="shared" si="67"/>
        <v>6.0650887573964498</v>
      </c>
      <c r="G541" s="73">
        <f t="shared" si="68"/>
        <v>2.3668639053254439</v>
      </c>
      <c r="H541" s="73">
        <f t="shared" si="69"/>
        <v>7.5443786982248522</v>
      </c>
      <c r="I541" s="73">
        <f t="shared" si="70"/>
        <v>0</v>
      </c>
      <c r="J541" s="73">
        <f t="shared" si="71"/>
        <v>3.5502958579881656</v>
      </c>
      <c r="K541" s="73">
        <f t="shared" si="72"/>
        <v>0</v>
      </c>
      <c r="L541" s="73">
        <f t="shared" si="73"/>
        <v>0</v>
      </c>
      <c r="M541" s="73">
        <f t="shared" si="74"/>
        <v>467.45562130177512</v>
      </c>
      <c r="N541" s="73">
        <f t="shared" si="75"/>
        <v>433.38264299802762</v>
      </c>
      <c r="O541" s="73">
        <f t="shared" si="76"/>
        <v>0</v>
      </c>
      <c r="P541" s="73">
        <f t="shared" si="77"/>
        <v>451.17948717948718</v>
      </c>
      <c r="Q541" s="73">
        <f t="shared" si="78"/>
        <v>0</v>
      </c>
      <c r="R541" s="73">
        <f t="shared" si="79"/>
        <v>12.166666666666666</v>
      </c>
      <c r="S541" s="73">
        <f t="shared" si="80"/>
        <v>0</v>
      </c>
      <c r="T541" s="73">
        <f t="shared" si="81"/>
        <v>0</v>
      </c>
      <c r="U541" s="73">
        <f t="shared" si="82"/>
        <v>0</v>
      </c>
      <c r="V541" s="73">
        <f t="shared" si="83"/>
        <v>680.21893491124263</v>
      </c>
      <c r="W541" s="73">
        <f t="shared" si="84"/>
        <v>322.2130177514793</v>
      </c>
      <c r="X541" s="73">
        <f t="shared" si="85"/>
        <v>0</v>
      </c>
      <c r="Y541" s="73">
        <f t="shared" si="86"/>
        <v>0</v>
      </c>
      <c r="Z541" s="73">
        <f t="shared" si="87"/>
        <v>0</v>
      </c>
      <c r="AA541" s="73">
        <f t="shared" si="88"/>
        <v>0</v>
      </c>
      <c r="AB541" s="73">
        <f t="shared" si="89"/>
        <v>0</v>
      </c>
      <c r="AC541" s="73">
        <f t="shared" si="90"/>
        <v>30.138658777120316</v>
      </c>
      <c r="AD541" s="73">
        <f t="shared" si="91"/>
        <v>0</v>
      </c>
      <c r="AE541" s="73">
        <f t="shared" si="92"/>
        <v>184.53846153846155</v>
      </c>
      <c r="AF541" s="73">
        <f t="shared" si="93"/>
        <v>0</v>
      </c>
      <c r="AG541" s="73">
        <f t="shared" si="94"/>
        <v>230.18639053254438</v>
      </c>
      <c r="AH541" s="73">
        <f t="shared" si="95"/>
        <v>0</v>
      </c>
    </row>
    <row r="542" spans="1:34" s="73" customFormat="1" x14ac:dyDescent="0.15">
      <c r="A542" s="70" t="s">
        <v>8422</v>
      </c>
      <c r="B542" s="73" t="str">
        <f t="shared" si="96"/>
        <v>Panna National Park, India</v>
      </c>
      <c r="C542" s="195" t="s">
        <v>8995</v>
      </c>
      <c r="D542" s="73">
        <f t="shared" si="97"/>
        <v>542</v>
      </c>
      <c r="E542" s="73">
        <f t="shared" si="66"/>
        <v>1993</v>
      </c>
      <c r="F542" s="73">
        <f t="shared" si="67"/>
        <v>6.3653136531365311</v>
      </c>
      <c r="G542" s="73">
        <f t="shared" si="68"/>
        <v>0.95940959409594095</v>
      </c>
      <c r="H542" s="73">
        <f t="shared" si="69"/>
        <v>0</v>
      </c>
      <c r="I542" s="73">
        <f t="shared" si="70"/>
        <v>0</v>
      </c>
      <c r="J542" s="73">
        <f t="shared" si="71"/>
        <v>0</v>
      </c>
      <c r="K542" s="73">
        <f t="shared" si="72"/>
        <v>0</v>
      </c>
      <c r="L542" s="73">
        <f t="shared" si="73"/>
        <v>0</v>
      </c>
      <c r="M542" s="73">
        <f t="shared" si="74"/>
        <v>0</v>
      </c>
      <c r="N542" s="73">
        <f t="shared" si="75"/>
        <v>0</v>
      </c>
      <c r="O542" s="73">
        <f t="shared" si="76"/>
        <v>0</v>
      </c>
      <c r="P542" s="73">
        <f t="shared" si="77"/>
        <v>212.78228782287823</v>
      </c>
      <c r="Q542" s="73">
        <f t="shared" si="78"/>
        <v>0</v>
      </c>
      <c r="R542" s="73">
        <f t="shared" si="79"/>
        <v>307.13099630996311</v>
      </c>
      <c r="S542" s="73">
        <f t="shared" si="80"/>
        <v>0</v>
      </c>
      <c r="T542" s="73">
        <f t="shared" si="81"/>
        <v>0</v>
      </c>
      <c r="U542" s="73">
        <f t="shared" si="82"/>
        <v>0</v>
      </c>
      <c r="V542" s="73">
        <f t="shared" si="83"/>
        <v>45.666051660516608</v>
      </c>
      <c r="W542" s="73">
        <f t="shared" si="84"/>
        <v>0</v>
      </c>
      <c r="X542" s="73">
        <f t="shared" si="85"/>
        <v>0</v>
      </c>
      <c r="Y542" s="73">
        <f t="shared" si="86"/>
        <v>0</v>
      </c>
      <c r="Z542" s="73">
        <f t="shared" si="87"/>
        <v>5.280442804428044</v>
      </c>
      <c r="AA542" s="73">
        <f t="shared" si="88"/>
        <v>0</v>
      </c>
      <c r="AB542" s="73">
        <f t="shared" si="89"/>
        <v>27.583025830258304</v>
      </c>
      <c r="AC542" s="73">
        <f t="shared" si="90"/>
        <v>0</v>
      </c>
      <c r="AD542" s="73">
        <f t="shared" si="91"/>
        <v>0</v>
      </c>
      <c r="AE542" s="73">
        <f t="shared" si="92"/>
        <v>0</v>
      </c>
      <c r="AF542" s="73">
        <f t="shared" si="93"/>
        <v>0</v>
      </c>
      <c r="AG542" s="73">
        <f t="shared" si="94"/>
        <v>0</v>
      </c>
      <c r="AH542" s="73">
        <f t="shared" si="95"/>
        <v>0</v>
      </c>
    </row>
    <row r="543" spans="1:34" s="73" customFormat="1" x14ac:dyDescent="0.15">
      <c r="A543" s="70"/>
      <c r="B543" s="73" t="str">
        <f t="shared" si="96"/>
        <v>Panna National Park, India</v>
      </c>
      <c r="C543" s="195" t="s">
        <v>8497</v>
      </c>
      <c r="D543" s="73">
        <f t="shared" si="97"/>
        <v>542</v>
      </c>
      <c r="E543" s="73">
        <f t="shared" si="66"/>
        <v>1995</v>
      </c>
      <c r="F543" s="73">
        <f t="shared" si="67"/>
        <v>6.9188191881918817</v>
      </c>
      <c r="G543" s="73">
        <f t="shared" si="68"/>
        <v>1.9188191881918819</v>
      </c>
      <c r="H543" s="73">
        <f t="shared" si="69"/>
        <v>0</v>
      </c>
      <c r="I543" s="73">
        <f t="shared" si="70"/>
        <v>0</v>
      </c>
      <c r="J543" s="73">
        <f t="shared" si="71"/>
        <v>0</v>
      </c>
      <c r="K543" s="73">
        <f t="shared" si="72"/>
        <v>0</v>
      </c>
      <c r="L543" s="73">
        <f t="shared" si="73"/>
        <v>0</v>
      </c>
      <c r="M543" s="73">
        <f t="shared" si="74"/>
        <v>0</v>
      </c>
      <c r="N543" s="73">
        <f t="shared" si="75"/>
        <v>0</v>
      </c>
      <c r="O543" s="73">
        <f t="shared" si="76"/>
        <v>0</v>
      </c>
      <c r="P543" s="73">
        <f t="shared" si="77"/>
        <v>348.90036900369006</v>
      </c>
      <c r="Q543" s="73">
        <f t="shared" si="78"/>
        <v>0</v>
      </c>
      <c r="R543" s="73">
        <f t="shared" si="79"/>
        <v>409.71586715867159</v>
      </c>
      <c r="S543" s="73">
        <f t="shared" si="80"/>
        <v>0</v>
      </c>
      <c r="T543" s="73">
        <f t="shared" si="81"/>
        <v>0</v>
      </c>
      <c r="U543" s="73">
        <f t="shared" si="82"/>
        <v>0</v>
      </c>
      <c r="V543" s="73">
        <f t="shared" si="83"/>
        <v>40.092250922509223</v>
      </c>
      <c r="W543" s="73">
        <f t="shared" si="84"/>
        <v>0</v>
      </c>
      <c r="X543" s="73">
        <f t="shared" si="85"/>
        <v>0</v>
      </c>
      <c r="Y543" s="73">
        <f t="shared" si="86"/>
        <v>0</v>
      </c>
      <c r="Z543" s="73">
        <f t="shared" si="87"/>
        <v>5.0313653136531364</v>
      </c>
      <c r="AA543" s="73">
        <f t="shared" si="88"/>
        <v>0</v>
      </c>
      <c r="AB543" s="73">
        <f t="shared" si="89"/>
        <v>16.974169741697416</v>
      </c>
      <c r="AC543" s="73">
        <f t="shared" si="90"/>
        <v>0</v>
      </c>
      <c r="AD543" s="73">
        <f t="shared" si="91"/>
        <v>0</v>
      </c>
      <c r="AE543" s="73">
        <f t="shared" si="92"/>
        <v>0</v>
      </c>
      <c r="AF543" s="73">
        <f t="shared" si="93"/>
        <v>0</v>
      </c>
      <c r="AG543" s="73">
        <f t="shared" si="94"/>
        <v>0</v>
      </c>
      <c r="AH543" s="73">
        <f t="shared" si="95"/>
        <v>0</v>
      </c>
    </row>
    <row r="544" spans="1:34" s="73" customFormat="1" x14ac:dyDescent="0.15">
      <c r="A544" s="70"/>
      <c r="B544" s="73" t="str">
        <f t="shared" si="96"/>
        <v>Panna National Park, India</v>
      </c>
      <c r="C544" s="195" t="s">
        <v>8498</v>
      </c>
      <c r="D544" s="73">
        <f t="shared" si="97"/>
        <v>542</v>
      </c>
      <c r="E544" s="73">
        <f t="shared" si="66"/>
        <v>1996</v>
      </c>
      <c r="F544" s="73">
        <f t="shared" si="67"/>
        <v>7.195571955719557</v>
      </c>
      <c r="G544" s="73">
        <f t="shared" si="68"/>
        <v>2.140221402214022</v>
      </c>
      <c r="H544" s="73">
        <f t="shared" si="69"/>
        <v>0</v>
      </c>
      <c r="I544" s="73">
        <f t="shared" si="70"/>
        <v>0</v>
      </c>
      <c r="J544" s="73">
        <f t="shared" si="71"/>
        <v>0</v>
      </c>
      <c r="K544" s="73">
        <f t="shared" si="72"/>
        <v>0</v>
      </c>
      <c r="L544" s="73">
        <f t="shared" si="73"/>
        <v>0</v>
      </c>
      <c r="M544" s="73">
        <f t="shared" si="74"/>
        <v>0</v>
      </c>
      <c r="N544" s="73">
        <f t="shared" si="75"/>
        <v>0</v>
      </c>
      <c r="O544" s="73">
        <f t="shared" si="76"/>
        <v>0</v>
      </c>
      <c r="P544" s="73">
        <f t="shared" si="77"/>
        <v>376.28044280442805</v>
      </c>
      <c r="Q544" s="73">
        <f t="shared" si="78"/>
        <v>0</v>
      </c>
      <c r="R544" s="73">
        <f t="shared" si="79"/>
        <v>469.89483394833951</v>
      </c>
      <c r="S544" s="73">
        <f t="shared" si="80"/>
        <v>0</v>
      </c>
      <c r="T544" s="73">
        <f t="shared" si="81"/>
        <v>0</v>
      </c>
      <c r="U544" s="73">
        <f t="shared" si="82"/>
        <v>0</v>
      </c>
      <c r="V544" s="73">
        <f t="shared" si="83"/>
        <v>51.044280442804428</v>
      </c>
      <c r="W544" s="73">
        <f t="shared" si="84"/>
        <v>0</v>
      </c>
      <c r="X544" s="73">
        <f t="shared" si="85"/>
        <v>0</v>
      </c>
      <c r="Y544" s="73">
        <f t="shared" si="86"/>
        <v>0</v>
      </c>
      <c r="Z544" s="73">
        <f t="shared" si="87"/>
        <v>6.9243542435424352</v>
      </c>
      <c r="AA544" s="73">
        <f t="shared" si="88"/>
        <v>0</v>
      </c>
      <c r="AB544" s="73">
        <f t="shared" si="89"/>
        <v>28.049815498154981</v>
      </c>
      <c r="AC544" s="73">
        <f t="shared" si="90"/>
        <v>0</v>
      </c>
      <c r="AD544" s="73">
        <f t="shared" si="91"/>
        <v>0</v>
      </c>
      <c r="AE544" s="73">
        <f t="shared" si="92"/>
        <v>0</v>
      </c>
      <c r="AF544" s="73">
        <f t="shared" si="93"/>
        <v>0</v>
      </c>
      <c r="AG544" s="73">
        <f t="shared" si="94"/>
        <v>0</v>
      </c>
      <c r="AH544" s="73">
        <f t="shared" si="95"/>
        <v>0</v>
      </c>
    </row>
    <row r="545" spans="1:34" s="73" customFormat="1" x14ac:dyDescent="0.15">
      <c r="A545" s="70"/>
      <c r="B545" s="73" t="str">
        <f t="shared" si="96"/>
        <v>Panna National Park, India</v>
      </c>
      <c r="C545" s="195" t="s">
        <v>8499</v>
      </c>
      <c r="D545" s="73">
        <f t="shared" si="97"/>
        <v>542</v>
      </c>
      <c r="E545" s="73">
        <f t="shared" si="66"/>
        <v>1997</v>
      </c>
      <c r="F545" s="73">
        <f t="shared" si="67"/>
        <v>8.5793357933579344</v>
      </c>
      <c r="G545" s="73">
        <f t="shared" si="68"/>
        <v>2.2878228782287824</v>
      </c>
      <c r="H545" s="73">
        <f t="shared" si="69"/>
        <v>0</v>
      </c>
      <c r="I545" s="73">
        <f t="shared" si="70"/>
        <v>0</v>
      </c>
      <c r="J545" s="73">
        <f t="shared" si="71"/>
        <v>0</v>
      </c>
      <c r="K545" s="73">
        <f t="shared" si="72"/>
        <v>0</v>
      </c>
      <c r="L545" s="73">
        <f t="shared" si="73"/>
        <v>0</v>
      </c>
      <c r="M545" s="73">
        <f t="shared" si="74"/>
        <v>0</v>
      </c>
      <c r="N545" s="73">
        <f t="shared" si="75"/>
        <v>0</v>
      </c>
      <c r="O545" s="73">
        <f t="shared" si="76"/>
        <v>0</v>
      </c>
      <c r="P545" s="73">
        <f t="shared" si="77"/>
        <v>348.90036900369006</v>
      </c>
      <c r="Q545" s="73">
        <f t="shared" si="78"/>
        <v>0</v>
      </c>
      <c r="R545" s="73">
        <f t="shared" si="79"/>
        <v>600.23062730627305</v>
      </c>
      <c r="S545" s="73">
        <f t="shared" si="80"/>
        <v>0</v>
      </c>
      <c r="T545" s="73">
        <f t="shared" si="81"/>
        <v>0</v>
      </c>
      <c r="U545" s="73">
        <f t="shared" si="82"/>
        <v>0</v>
      </c>
      <c r="V545" s="73">
        <f t="shared" si="83"/>
        <v>82.335793357933582</v>
      </c>
      <c r="W545" s="73">
        <f t="shared" si="84"/>
        <v>0</v>
      </c>
      <c r="X545" s="73">
        <f t="shared" si="85"/>
        <v>0</v>
      </c>
      <c r="Y545" s="73">
        <f t="shared" si="86"/>
        <v>0</v>
      </c>
      <c r="Z545" s="73">
        <f t="shared" si="87"/>
        <v>7.1734317343173428</v>
      </c>
      <c r="AA545" s="73">
        <f t="shared" si="88"/>
        <v>0</v>
      </c>
      <c r="AB545" s="73">
        <f t="shared" si="89"/>
        <v>35.263837638376387</v>
      </c>
      <c r="AC545" s="73">
        <f t="shared" si="90"/>
        <v>0</v>
      </c>
      <c r="AD545" s="73">
        <f t="shared" si="91"/>
        <v>0</v>
      </c>
      <c r="AE545" s="73">
        <f t="shared" si="92"/>
        <v>0</v>
      </c>
      <c r="AF545" s="73">
        <f t="shared" si="93"/>
        <v>0</v>
      </c>
      <c r="AG545" s="73">
        <f t="shared" si="94"/>
        <v>0</v>
      </c>
      <c r="AH545" s="73">
        <f t="shared" si="95"/>
        <v>0</v>
      </c>
    </row>
    <row r="546" spans="1:34" s="73" customFormat="1" x14ac:dyDescent="0.15">
      <c r="A546" s="70"/>
      <c r="B546" s="73" t="str">
        <f t="shared" si="96"/>
        <v>Panna National Park, India</v>
      </c>
      <c r="C546" s="195" t="s">
        <v>8441</v>
      </c>
      <c r="D546" s="73">
        <f t="shared" si="97"/>
        <v>542</v>
      </c>
      <c r="E546" s="73">
        <f t="shared" si="66"/>
        <v>1998</v>
      </c>
      <c r="F546" s="73">
        <f t="shared" si="67"/>
        <v>8.8560885608856097</v>
      </c>
      <c r="G546" s="73">
        <f t="shared" si="68"/>
        <v>2.3616236162361623</v>
      </c>
      <c r="H546" s="73">
        <f t="shared" si="69"/>
        <v>0</v>
      </c>
      <c r="I546" s="73">
        <f t="shared" si="70"/>
        <v>0</v>
      </c>
      <c r="J546" s="73">
        <f t="shared" si="71"/>
        <v>0</v>
      </c>
      <c r="K546" s="73">
        <f t="shared" si="72"/>
        <v>0</v>
      </c>
      <c r="L546" s="73">
        <f t="shared" si="73"/>
        <v>0</v>
      </c>
      <c r="M546" s="73">
        <f t="shared" si="74"/>
        <v>0</v>
      </c>
      <c r="N546" s="73">
        <f t="shared" si="75"/>
        <v>0</v>
      </c>
      <c r="O546" s="73">
        <f t="shared" si="76"/>
        <v>0</v>
      </c>
      <c r="P546" s="73">
        <f t="shared" si="77"/>
        <v>424</v>
      </c>
      <c r="Q546" s="73">
        <f t="shared" si="78"/>
        <v>0</v>
      </c>
      <c r="R546" s="73">
        <f t="shared" si="79"/>
        <v>611.45571955719561</v>
      </c>
      <c r="S546" s="73">
        <f t="shared" si="80"/>
        <v>0</v>
      </c>
      <c r="T546" s="73">
        <f t="shared" si="81"/>
        <v>0</v>
      </c>
      <c r="U546" s="73">
        <f t="shared" si="82"/>
        <v>0</v>
      </c>
      <c r="V546" s="73">
        <f t="shared" si="83"/>
        <v>65.418819188191875</v>
      </c>
      <c r="W546" s="73">
        <f t="shared" si="84"/>
        <v>4.9077490774907746</v>
      </c>
      <c r="X546" s="73">
        <f t="shared" si="85"/>
        <v>0</v>
      </c>
      <c r="Y546" s="73">
        <f t="shared" si="86"/>
        <v>0</v>
      </c>
      <c r="Z546" s="73">
        <f t="shared" si="87"/>
        <v>7.3228782287822876</v>
      </c>
      <c r="AA546" s="73">
        <f t="shared" si="88"/>
        <v>0</v>
      </c>
      <c r="AB546" s="73">
        <f t="shared" si="89"/>
        <v>31.869003690036902</v>
      </c>
      <c r="AC546" s="73">
        <f t="shared" si="90"/>
        <v>0</v>
      </c>
      <c r="AD546" s="73">
        <f t="shared" si="91"/>
        <v>0</v>
      </c>
      <c r="AE546" s="73">
        <f t="shared" si="92"/>
        <v>40.870848708487088</v>
      </c>
      <c r="AF546" s="73">
        <f t="shared" si="93"/>
        <v>0</v>
      </c>
      <c r="AG546" s="73">
        <f t="shared" si="94"/>
        <v>4.2416974169741701</v>
      </c>
      <c r="AH546" s="73">
        <f t="shared" si="95"/>
        <v>0</v>
      </c>
    </row>
    <row r="547" spans="1:34" s="73" customFormat="1" x14ac:dyDescent="0.15">
      <c r="A547" s="70" t="s">
        <v>8433</v>
      </c>
      <c r="B547" s="73" t="str">
        <f t="shared" si="96"/>
        <v>Pench Tiger Reserve (MR), India</v>
      </c>
      <c r="C547" s="195" t="s">
        <v>8996</v>
      </c>
      <c r="D547" s="73">
        <f t="shared" si="97"/>
        <v>257</v>
      </c>
      <c r="E547" s="73">
        <f t="shared" si="66"/>
        <v>1993</v>
      </c>
      <c r="F547" s="73">
        <f t="shared" si="67"/>
        <v>5.2529182879377432</v>
      </c>
      <c r="G547" s="73">
        <f t="shared" si="68"/>
        <v>1.0894941634241244</v>
      </c>
      <c r="H547" s="73">
        <f t="shared" si="69"/>
        <v>0</v>
      </c>
      <c r="I547" s="73">
        <f t="shared" si="70"/>
        <v>0</v>
      </c>
      <c r="J547" s="73">
        <f t="shared" si="71"/>
        <v>0</v>
      </c>
      <c r="K547" s="73">
        <f t="shared" si="72"/>
        <v>0</v>
      </c>
      <c r="L547" s="73">
        <f t="shared" si="73"/>
        <v>0</v>
      </c>
      <c r="M547" s="73">
        <f t="shared" si="74"/>
        <v>0</v>
      </c>
      <c r="N547" s="73">
        <f t="shared" si="75"/>
        <v>678.01556420233464</v>
      </c>
      <c r="O547" s="73">
        <f t="shared" si="76"/>
        <v>0</v>
      </c>
      <c r="P547" s="73">
        <f t="shared" si="77"/>
        <v>683.01945525291831</v>
      </c>
      <c r="Q547" s="73">
        <f t="shared" si="78"/>
        <v>0</v>
      </c>
      <c r="R547" s="73">
        <f t="shared" si="79"/>
        <v>73.649805447470811</v>
      </c>
      <c r="S547" s="73">
        <f t="shared" si="80"/>
        <v>0</v>
      </c>
      <c r="T547" s="73">
        <f t="shared" si="81"/>
        <v>0</v>
      </c>
      <c r="U547" s="73">
        <f t="shared" si="82"/>
        <v>0</v>
      </c>
      <c r="V547" s="73">
        <f t="shared" si="83"/>
        <v>109.91828793774319</v>
      </c>
      <c r="W547" s="73">
        <f t="shared" si="84"/>
        <v>96.552529182879383</v>
      </c>
      <c r="X547" s="73">
        <f t="shared" si="85"/>
        <v>0</v>
      </c>
      <c r="Y547" s="73">
        <f t="shared" si="86"/>
        <v>0</v>
      </c>
      <c r="Z547" s="73">
        <f t="shared" si="87"/>
        <v>0</v>
      </c>
      <c r="AA547" s="73">
        <f t="shared" si="88"/>
        <v>0</v>
      </c>
      <c r="AB547" s="73">
        <f t="shared" si="89"/>
        <v>0</v>
      </c>
      <c r="AC547" s="73">
        <f t="shared" si="90"/>
        <v>23.123735408560311</v>
      </c>
      <c r="AD547" s="73">
        <f t="shared" si="91"/>
        <v>0</v>
      </c>
      <c r="AE547" s="73">
        <f t="shared" si="92"/>
        <v>27.466926070038909</v>
      </c>
      <c r="AF547" s="73">
        <f t="shared" si="93"/>
        <v>0</v>
      </c>
      <c r="AG547" s="73">
        <f t="shared" si="94"/>
        <v>4.2801556420233464E-2</v>
      </c>
      <c r="AH547" s="73">
        <f t="shared" si="95"/>
        <v>0</v>
      </c>
    </row>
    <row r="548" spans="1:34" s="73" customFormat="1" x14ac:dyDescent="0.15">
      <c r="A548" s="70"/>
      <c r="B548" s="73" t="str">
        <f t="shared" si="96"/>
        <v>Pench Tiger Reserve (MR), India</v>
      </c>
      <c r="C548" s="195" t="s">
        <v>8688</v>
      </c>
      <c r="D548" s="73">
        <f t="shared" si="97"/>
        <v>257</v>
      </c>
      <c r="E548" s="73">
        <f t="shared" si="66"/>
        <v>1994</v>
      </c>
      <c r="F548" s="73">
        <f t="shared" si="67"/>
        <v>5.836575875486381</v>
      </c>
      <c r="G548" s="73">
        <f t="shared" si="68"/>
        <v>1.556420233463035</v>
      </c>
      <c r="H548" s="73">
        <f t="shared" si="69"/>
        <v>0</v>
      </c>
      <c r="I548" s="73">
        <f t="shared" si="70"/>
        <v>0</v>
      </c>
      <c r="J548" s="73">
        <f t="shared" si="71"/>
        <v>0</v>
      </c>
      <c r="K548" s="73">
        <f t="shared" si="72"/>
        <v>0</v>
      </c>
      <c r="L548" s="73">
        <f t="shared" si="73"/>
        <v>0</v>
      </c>
      <c r="M548" s="73">
        <f t="shared" si="74"/>
        <v>0</v>
      </c>
      <c r="N548" s="73">
        <f t="shared" si="75"/>
        <v>912.84046692607001</v>
      </c>
      <c r="O548" s="73">
        <f t="shared" si="76"/>
        <v>0</v>
      </c>
      <c r="P548" s="73">
        <f t="shared" si="77"/>
        <v>697.86770428015564</v>
      </c>
      <c r="Q548" s="73">
        <f t="shared" si="78"/>
        <v>0</v>
      </c>
      <c r="R548" s="73">
        <f t="shared" si="79"/>
        <v>42.7431906614786</v>
      </c>
      <c r="S548" s="73">
        <f t="shared" si="80"/>
        <v>0</v>
      </c>
      <c r="T548" s="73">
        <f t="shared" si="81"/>
        <v>0</v>
      </c>
      <c r="U548" s="73">
        <f t="shared" si="82"/>
        <v>0</v>
      </c>
      <c r="V548" s="73">
        <f t="shared" si="83"/>
        <v>153.8443579766537</v>
      </c>
      <c r="W548" s="73">
        <f t="shared" si="84"/>
        <v>86.94163424124514</v>
      </c>
      <c r="X548" s="73">
        <f t="shared" si="85"/>
        <v>0</v>
      </c>
      <c r="Y548" s="73">
        <f t="shared" si="86"/>
        <v>0</v>
      </c>
      <c r="Z548" s="73">
        <f t="shared" si="87"/>
        <v>0</v>
      </c>
      <c r="AA548" s="73">
        <f t="shared" si="88"/>
        <v>0</v>
      </c>
      <c r="AB548" s="73">
        <f t="shared" si="89"/>
        <v>0</v>
      </c>
      <c r="AC548" s="73">
        <f t="shared" si="90"/>
        <v>17.052140077821015</v>
      </c>
      <c r="AD548" s="73">
        <f t="shared" si="91"/>
        <v>0</v>
      </c>
      <c r="AE548" s="73">
        <f t="shared" si="92"/>
        <v>12.519455252918288</v>
      </c>
      <c r="AF548" s="73">
        <f t="shared" si="93"/>
        <v>0</v>
      </c>
      <c r="AG548" s="73">
        <f t="shared" si="94"/>
        <v>0</v>
      </c>
      <c r="AH548" s="73">
        <f t="shared" si="95"/>
        <v>0</v>
      </c>
    </row>
    <row r="549" spans="1:34" s="73" customFormat="1" x14ac:dyDescent="0.15">
      <c r="A549" s="70"/>
      <c r="B549" s="73" t="str">
        <f t="shared" si="96"/>
        <v>Pench Tiger Reserve (MR), India</v>
      </c>
      <c r="C549" s="195" t="s">
        <v>8980</v>
      </c>
      <c r="D549" s="73">
        <f t="shared" si="97"/>
        <v>257</v>
      </c>
      <c r="E549" s="73">
        <f t="shared" si="66"/>
        <v>1996</v>
      </c>
      <c r="F549" s="73">
        <f t="shared" si="67"/>
        <v>2.9182879377431905</v>
      </c>
      <c r="G549" s="73">
        <f t="shared" si="68"/>
        <v>1.867704280155642</v>
      </c>
      <c r="H549" s="73">
        <f t="shared" si="69"/>
        <v>0</v>
      </c>
      <c r="I549" s="73">
        <f t="shared" si="70"/>
        <v>0</v>
      </c>
      <c r="J549" s="73">
        <f t="shared" si="71"/>
        <v>0</v>
      </c>
      <c r="K549" s="73">
        <f t="shared" si="72"/>
        <v>0</v>
      </c>
      <c r="L549" s="73">
        <f t="shared" si="73"/>
        <v>0</v>
      </c>
      <c r="M549" s="73">
        <f t="shared" si="74"/>
        <v>0</v>
      </c>
      <c r="N549" s="73">
        <f t="shared" si="75"/>
        <v>889.68871595330734</v>
      </c>
      <c r="O549" s="73">
        <f t="shared" si="76"/>
        <v>0</v>
      </c>
      <c r="P549" s="73">
        <f t="shared" si="77"/>
        <v>556.80933852140083</v>
      </c>
      <c r="Q549" s="73">
        <f t="shared" si="78"/>
        <v>0</v>
      </c>
      <c r="R549" s="73">
        <f t="shared" si="79"/>
        <v>59.18287937743191</v>
      </c>
      <c r="S549" s="73">
        <f t="shared" si="80"/>
        <v>0</v>
      </c>
      <c r="T549" s="73">
        <f t="shared" si="81"/>
        <v>0</v>
      </c>
      <c r="U549" s="73">
        <f t="shared" si="82"/>
        <v>0</v>
      </c>
      <c r="V549" s="73">
        <f t="shared" si="83"/>
        <v>256.33852140077823</v>
      </c>
      <c r="W549" s="73">
        <f t="shared" si="84"/>
        <v>72.451361867704279</v>
      </c>
      <c r="X549" s="73">
        <f t="shared" si="85"/>
        <v>0</v>
      </c>
      <c r="Y549" s="73">
        <f t="shared" si="86"/>
        <v>0</v>
      </c>
      <c r="Z549" s="73">
        <f t="shared" si="87"/>
        <v>0</v>
      </c>
      <c r="AA549" s="73">
        <f t="shared" si="88"/>
        <v>0</v>
      </c>
      <c r="AB549" s="73">
        <f t="shared" si="89"/>
        <v>0</v>
      </c>
      <c r="AC549" s="73">
        <f t="shared" si="90"/>
        <v>13.241245136186771</v>
      </c>
      <c r="AD549" s="73">
        <f t="shared" si="91"/>
        <v>0</v>
      </c>
      <c r="AE549" s="73">
        <f t="shared" si="92"/>
        <v>14.568093385214008</v>
      </c>
      <c r="AF549" s="73">
        <f t="shared" si="93"/>
        <v>0</v>
      </c>
      <c r="AG549" s="73">
        <f t="shared" si="94"/>
        <v>0</v>
      </c>
      <c r="AH549" s="73">
        <f t="shared" si="95"/>
        <v>0</v>
      </c>
    </row>
    <row r="550" spans="1:34" s="73" customFormat="1" x14ac:dyDescent="0.15">
      <c r="A550" s="70" t="s">
        <v>10628</v>
      </c>
      <c r="B550" s="73" t="str">
        <f t="shared" si="96"/>
        <v>Pench Tiger Reserve (MR), India</v>
      </c>
      <c r="C550" s="195" t="s">
        <v>8981</v>
      </c>
      <c r="D550" s="73">
        <f t="shared" si="97"/>
        <v>257</v>
      </c>
      <c r="E550" s="73">
        <f t="shared" si="66"/>
        <v>1997</v>
      </c>
      <c r="F550" s="73">
        <f t="shared" si="67"/>
        <v>1.7509727626459144</v>
      </c>
      <c r="G550" s="73">
        <f t="shared" si="68"/>
        <v>0.93385214007782102</v>
      </c>
      <c r="H550" s="73">
        <f t="shared" si="69"/>
        <v>0</v>
      </c>
      <c r="I550" s="73">
        <f t="shared" si="70"/>
        <v>0</v>
      </c>
      <c r="J550" s="73">
        <f t="shared" si="71"/>
        <v>0</v>
      </c>
      <c r="K550" s="73">
        <f t="shared" si="72"/>
        <v>0</v>
      </c>
      <c r="L550" s="73">
        <f t="shared" si="73"/>
        <v>0</v>
      </c>
      <c r="M550" s="73">
        <f t="shared" si="74"/>
        <v>0</v>
      </c>
      <c r="N550" s="73">
        <f t="shared" si="75"/>
        <v>707.7821011673152</v>
      </c>
      <c r="O550" s="73">
        <f t="shared" si="76"/>
        <v>0</v>
      </c>
      <c r="P550" s="73">
        <f t="shared" si="77"/>
        <v>663.22178988326846</v>
      </c>
      <c r="Q550" s="73">
        <f t="shared" si="78"/>
        <v>0</v>
      </c>
      <c r="R550" s="73">
        <f t="shared" si="79"/>
        <v>142.03891050583658</v>
      </c>
      <c r="S550" s="73">
        <f t="shared" si="80"/>
        <v>0</v>
      </c>
      <c r="T550" s="73">
        <f t="shared" si="81"/>
        <v>0</v>
      </c>
      <c r="U550" s="73">
        <f t="shared" si="82"/>
        <v>0</v>
      </c>
      <c r="V550" s="73">
        <f t="shared" si="83"/>
        <v>351.20233463035021</v>
      </c>
      <c r="W550" s="73">
        <f t="shared" si="84"/>
        <v>74.373540856031127</v>
      </c>
      <c r="X550" s="73">
        <f t="shared" si="85"/>
        <v>0</v>
      </c>
      <c r="Y550" s="73">
        <f t="shared" si="86"/>
        <v>0</v>
      </c>
      <c r="Z550" s="73">
        <f t="shared" si="87"/>
        <v>0</v>
      </c>
      <c r="AA550" s="73">
        <f t="shared" si="88"/>
        <v>0</v>
      </c>
      <c r="AB550" s="73">
        <f t="shared" si="89"/>
        <v>0</v>
      </c>
      <c r="AC550" s="73">
        <f t="shared" si="90"/>
        <v>13.435019455252919</v>
      </c>
      <c r="AD550" s="73">
        <f t="shared" si="91"/>
        <v>0</v>
      </c>
      <c r="AE550" s="73">
        <f t="shared" si="92"/>
        <v>12.620622568093385</v>
      </c>
      <c r="AF550" s="73">
        <f t="shared" si="93"/>
        <v>0</v>
      </c>
      <c r="AG550" s="73">
        <f t="shared" si="94"/>
        <v>0</v>
      </c>
      <c r="AH550" s="73">
        <f t="shared" si="95"/>
        <v>0</v>
      </c>
    </row>
    <row r="551" spans="1:34" s="73" customFormat="1" x14ac:dyDescent="0.15">
      <c r="A551" s="70"/>
      <c r="B551" s="73" t="str">
        <f t="shared" si="96"/>
        <v>Pench Tiger Reserve (MR), India</v>
      </c>
      <c r="C551" s="195" t="s">
        <v>8982</v>
      </c>
      <c r="D551" s="73">
        <f t="shared" si="97"/>
        <v>257</v>
      </c>
      <c r="E551" s="73">
        <f t="shared" si="66"/>
        <v>1998</v>
      </c>
      <c r="F551" s="73">
        <f t="shared" si="67"/>
        <v>4.6692607003891053</v>
      </c>
      <c r="G551" s="73">
        <f t="shared" si="68"/>
        <v>1.0894941634241244</v>
      </c>
      <c r="H551" s="73">
        <f t="shared" si="69"/>
        <v>0</v>
      </c>
      <c r="I551" s="73">
        <f t="shared" si="70"/>
        <v>0</v>
      </c>
      <c r="J551" s="73">
        <f t="shared" si="71"/>
        <v>0</v>
      </c>
      <c r="K551" s="73">
        <f t="shared" si="72"/>
        <v>0</v>
      </c>
      <c r="L551" s="73">
        <f t="shared" si="73"/>
        <v>0</v>
      </c>
      <c r="M551" s="73">
        <f t="shared" si="74"/>
        <v>0</v>
      </c>
      <c r="N551" s="73">
        <f t="shared" si="75"/>
        <v>750.77821011673154</v>
      </c>
      <c r="O551" s="73">
        <f t="shared" si="76"/>
        <v>0</v>
      </c>
      <c r="P551" s="73">
        <f t="shared" si="77"/>
        <v>678.89494163424126</v>
      </c>
      <c r="Q551" s="73">
        <f t="shared" si="78"/>
        <v>0</v>
      </c>
      <c r="R551" s="73">
        <f t="shared" si="79"/>
        <v>121.65369649805447</v>
      </c>
      <c r="S551" s="73">
        <f t="shared" si="80"/>
        <v>0</v>
      </c>
      <c r="T551" s="73">
        <f t="shared" si="81"/>
        <v>0</v>
      </c>
      <c r="U551" s="73">
        <f t="shared" si="82"/>
        <v>0</v>
      </c>
      <c r="V551" s="73">
        <f t="shared" si="83"/>
        <v>262.73151750972761</v>
      </c>
      <c r="W551" s="73">
        <f t="shared" si="84"/>
        <v>0</v>
      </c>
      <c r="X551" s="73">
        <f t="shared" si="85"/>
        <v>0</v>
      </c>
      <c r="Y551" s="73">
        <f t="shared" si="86"/>
        <v>0</v>
      </c>
      <c r="Z551" s="73">
        <f t="shared" si="87"/>
        <v>0</v>
      </c>
      <c r="AA551" s="73">
        <f t="shared" si="88"/>
        <v>0</v>
      </c>
      <c r="AB551" s="73">
        <f t="shared" si="89"/>
        <v>0</v>
      </c>
      <c r="AC551" s="73">
        <f t="shared" si="90"/>
        <v>18.343968871595333</v>
      </c>
      <c r="AD551" s="73">
        <f t="shared" si="91"/>
        <v>0</v>
      </c>
      <c r="AE551" s="73">
        <f t="shared" si="92"/>
        <v>11.077821011673151</v>
      </c>
      <c r="AF551" s="73">
        <f t="shared" si="93"/>
        <v>0</v>
      </c>
      <c r="AG551" s="73">
        <f t="shared" si="94"/>
        <v>0</v>
      </c>
      <c r="AH551" s="73">
        <f t="shared" si="95"/>
        <v>0</v>
      </c>
    </row>
    <row r="552" spans="1:34" s="73" customFormat="1" x14ac:dyDescent="0.15">
      <c r="A552" s="70" t="s">
        <v>10698</v>
      </c>
      <c r="B552" s="73" t="str">
        <f t="shared" si="96"/>
        <v>Pench Tiger Reserve (MP), India</v>
      </c>
      <c r="C552" s="195" t="s">
        <v>8983</v>
      </c>
      <c r="D552" s="73">
        <f t="shared" si="97"/>
        <v>758</v>
      </c>
      <c r="E552" s="73">
        <f t="shared" si="66"/>
        <v>1990</v>
      </c>
      <c r="F552" s="73">
        <f t="shared" si="67"/>
        <v>4.947229551451187</v>
      </c>
      <c r="G552" s="73">
        <f t="shared" si="68"/>
        <v>0.58047493403693928</v>
      </c>
      <c r="H552" s="73">
        <f t="shared" si="69"/>
        <v>0</v>
      </c>
      <c r="I552" s="73">
        <f t="shared" si="70"/>
        <v>0</v>
      </c>
      <c r="J552" s="73">
        <f t="shared" si="71"/>
        <v>0</v>
      </c>
      <c r="K552" s="73">
        <f t="shared" si="72"/>
        <v>0</v>
      </c>
      <c r="L552" s="73">
        <f t="shared" si="73"/>
        <v>0</v>
      </c>
      <c r="M552" s="73">
        <f t="shared" si="74"/>
        <v>0</v>
      </c>
      <c r="N552" s="73">
        <f t="shared" si="75"/>
        <v>140.17150395778364</v>
      </c>
      <c r="O552" s="73">
        <f t="shared" si="76"/>
        <v>0</v>
      </c>
      <c r="P552" s="73">
        <f t="shared" si="77"/>
        <v>232.13720316622693</v>
      </c>
      <c r="Q552" s="73">
        <f t="shared" si="78"/>
        <v>0</v>
      </c>
      <c r="R552" s="73">
        <f t="shared" si="79"/>
        <v>57.07651715039578</v>
      </c>
      <c r="S552" s="73">
        <f t="shared" si="80"/>
        <v>0</v>
      </c>
      <c r="T552" s="73">
        <f t="shared" si="81"/>
        <v>0</v>
      </c>
      <c r="U552" s="73">
        <f t="shared" si="82"/>
        <v>0</v>
      </c>
      <c r="V552" s="73">
        <f t="shared" si="83"/>
        <v>102.9934036939314</v>
      </c>
      <c r="W552" s="73">
        <f t="shared" si="84"/>
        <v>0</v>
      </c>
      <c r="X552" s="73">
        <f t="shared" si="85"/>
        <v>0</v>
      </c>
      <c r="Y552" s="73">
        <f t="shared" si="86"/>
        <v>0</v>
      </c>
      <c r="Z552" s="73">
        <f t="shared" si="87"/>
        <v>2.1015831134564644</v>
      </c>
      <c r="AA552" s="73">
        <f t="shared" si="88"/>
        <v>0</v>
      </c>
      <c r="AB552" s="73">
        <f t="shared" si="89"/>
        <v>0</v>
      </c>
      <c r="AC552" s="73">
        <f t="shared" si="90"/>
        <v>6.1976253298153035</v>
      </c>
      <c r="AD552" s="73">
        <f t="shared" si="91"/>
        <v>0</v>
      </c>
      <c r="AE552" s="73">
        <f t="shared" si="92"/>
        <v>0</v>
      </c>
      <c r="AF552" s="73">
        <f t="shared" si="93"/>
        <v>0</v>
      </c>
      <c r="AG552" s="73">
        <f t="shared" si="94"/>
        <v>0</v>
      </c>
      <c r="AH552" s="73">
        <f t="shared" si="95"/>
        <v>0</v>
      </c>
    </row>
    <row r="553" spans="1:34" s="73" customFormat="1" x14ac:dyDescent="0.15">
      <c r="A553" s="70"/>
      <c r="B553" s="73" t="str">
        <f t="shared" si="96"/>
        <v>Pench Tiger Reserve (MP), India</v>
      </c>
      <c r="C553" s="195" t="s">
        <v>8984</v>
      </c>
      <c r="D553" s="73">
        <f t="shared" si="97"/>
        <v>758</v>
      </c>
      <c r="E553" s="73">
        <f t="shared" si="66"/>
        <v>1991</v>
      </c>
      <c r="F553" s="73">
        <f t="shared" si="67"/>
        <v>4.947229551451187</v>
      </c>
      <c r="G553" s="73">
        <f t="shared" si="68"/>
        <v>0.68601583113456466</v>
      </c>
      <c r="H553" s="73">
        <f t="shared" si="69"/>
        <v>0</v>
      </c>
      <c r="I553" s="73">
        <f t="shared" si="70"/>
        <v>0</v>
      </c>
      <c r="J553" s="73">
        <f t="shared" si="71"/>
        <v>0</v>
      </c>
      <c r="K553" s="73">
        <f t="shared" si="72"/>
        <v>0</v>
      </c>
      <c r="L553" s="73">
        <f t="shared" si="73"/>
        <v>0</v>
      </c>
      <c r="M553" s="73">
        <f t="shared" si="74"/>
        <v>0</v>
      </c>
      <c r="N553" s="73">
        <f t="shared" si="75"/>
        <v>339.77572559366757</v>
      </c>
      <c r="O553" s="73">
        <f t="shared" si="76"/>
        <v>0</v>
      </c>
      <c r="P553" s="73">
        <f t="shared" si="77"/>
        <v>390.15831134564644</v>
      </c>
      <c r="Q553" s="73">
        <f t="shared" si="78"/>
        <v>0</v>
      </c>
      <c r="R553" s="73">
        <f t="shared" si="79"/>
        <v>150.04881266490764</v>
      </c>
      <c r="S553" s="73">
        <f t="shared" si="80"/>
        <v>0</v>
      </c>
      <c r="T553" s="73">
        <f t="shared" si="81"/>
        <v>0</v>
      </c>
      <c r="U553" s="73">
        <f t="shared" si="82"/>
        <v>0</v>
      </c>
      <c r="V553" s="73">
        <f t="shared" si="83"/>
        <v>183.89182058047493</v>
      </c>
      <c r="W553" s="73">
        <f t="shared" si="84"/>
        <v>0</v>
      </c>
      <c r="X553" s="73">
        <f t="shared" si="85"/>
        <v>0</v>
      </c>
      <c r="Y553" s="73">
        <f t="shared" si="86"/>
        <v>0</v>
      </c>
      <c r="Z553" s="73">
        <f t="shared" si="87"/>
        <v>4.2031662269129288</v>
      </c>
      <c r="AA553" s="73">
        <f t="shared" si="88"/>
        <v>0</v>
      </c>
      <c r="AB553" s="73">
        <f t="shared" si="89"/>
        <v>0.63720316622691298</v>
      </c>
      <c r="AC553" s="73">
        <f t="shared" si="90"/>
        <v>6.9422163588390511</v>
      </c>
      <c r="AD553" s="73">
        <f t="shared" si="91"/>
        <v>0</v>
      </c>
      <c r="AE553" s="73">
        <f t="shared" si="92"/>
        <v>0</v>
      </c>
      <c r="AF553" s="73">
        <f t="shared" si="93"/>
        <v>0</v>
      </c>
      <c r="AG553" s="73">
        <f t="shared" si="94"/>
        <v>0</v>
      </c>
      <c r="AH553" s="73">
        <f t="shared" si="95"/>
        <v>0</v>
      </c>
    </row>
    <row r="554" spans="1:34" s="73" customFormat="1" x14ac:dyDescent="0.15">
      <c r="A554" s="70"/>
      <c r="B554" s="73" t="str">
        <f t="shared" si="96"/>
        <v>Pench Tiger Reserve (MP), India</v>
      </c>
      <c r="C554" s="195" t="s">
        <v>8985</v>
      </c>
      <c r="D554" s="73">
        <f t="shared" si="97"/>
        <v>758</v>
      </c>
      <c r="E554" s="73">
        <f t="shared" si="66"/>
        <v>1992</v>
      </c>
      <c r="F554" s="73">
        <f t="shared" si="67"/>
        <v>5.3430079155672825</v>
      </c>
      <c r="G554" s="73">
        <f t="shared" si="68"/>
        <v>0.8970976253298153</v>
      </c>
      <c r="H554" s="73">
        <f t="shared" si="69"/>
        <v>0</v>
      </c>
      <c r="I554" s="73">
        <f t="shared" si="70"/>
        <v>0</v>
      </c>
      <c r="J554" s="73">
        <f t="shared" si="71"/>
        <v>0</v>
      </c>
      <c r="K554" s="73">
        <f t="shared" si="72"/>
        <v>0</v>
      </c>
      <c r="L554" s="73">
        <f t="shared" si="73"/>
        <v>0</v>
      </c>
      <c r="M554" s="73">
        <f t="shared" si="74"/>
        <v>0</v>
      </c>
      <c r="N554" s="73">
        <f t="shared" si="75"/>
        <v>403.69393139841691</v>
      </c>
      <c r="O554" s="73">
        <f t="shared" si="76"/>
        <v>0</v>
      </c>
      <c r="P554" s="73">
        <f t="shared" si="77"/>
        <v>506.22691292875987</v>
      </c>
      <c r="Q554" s="73">
        <f t="shared" si="78"/>
        <v>0</v>
      </c>
      <c r="R554" s="73">
        <f t="shared" si="79"/>
        <v>182.15435356200527</v>
      </c>
      <c r="S554" s="73">
        <f t="shared" si="80"/>
        <v>0</v>
      </c>
      <c r="T554" s="73">
        <f t="shared" si="81"/>
        <v>0</v>
      </c>
      <c r="U554" s="73">
        <f t="shared" si="82"/>
        <v>0</v>
      </c>
      <c r="V554" s="73">
        <f t="shared" si="83"/>
        <v>241.36675461741424</v>
      </c>
      <c r="W554" s="73">
        <f t="shared" si="84"/>
        <v>0</v>
      </c>
      <c r="X554" s="73">
        <f t="shared" si="85"/>
        <v>0</v>
      </c>
      <c r="Y554" s="73">
        <f t="shared" si="86"/>
        <v>0</v>
      </c>
      <c r="Z554" s="73">
        <f t="shared" si="87"/>
        <v>4.5593667546174146</v>
      </c>
      <c r="AA554" s="73">
        <f t="shared" si="88"/>
        <v>0</v>
      </c>
      <c r="AB554" s="73">
        <f t="shared" si="89"/>
        <v>0.75857519788918204</v>
      </c>
      <c r="AC554" s="73">
        <f t="shared" si="90"/>
        <v>8.0810026385224276</v>
      </c>
      <c r="AD554" s="73">
        <f t="shared" si="91"/>
        <v>0</v>
      </c>
      <c r="AE554" s="73">
        <f t="shared" si="92"/>
        <v>0</v>
      </c>
      <c r="AF554" s="73">
        <f t="shared" si="93"/>
        <v>0</v>
      </c>
      <c r="AG554" s="73">
        <f t="shared" si="94"/>
        <v>0</v>
      </c>
      <c r="AH554" s="73">
        <f t="shared" si="95"/>
        <v>0</v>
      </c>
    </row>
    <row r="555" spans="1:34" s="73" customFormat="1" x14ac:dyDescent="0.15">
      <c r="A555" s="70"/>
      <c r="B555" s="73" t="str">
        <f t="shared" si="96"/>
        <v>Pench Tiger Reserve (MP), India</v>
      </c>
      <c r="C555" s="195" t="s">
        <v>8734</v>
      </c>
      <c r="D555" s="73">
        <f t="shared" si="97"/>
        <v>758</v>
      </c>
      <c r="E555" s="73">
        <f t="shared" si="66"/>
        <v>1993</v>
      </c>
      <c r="F555" s="73">
        <f t="shared" si="67"/>
        <v>5.5408970976253302</v>
      </c>
      <c r="G555" s="73">
        <f t="shared" si="68"/>
        <v>0.79155672823218992</v>
      </c>
      <c r="H555" s="73">
        <f t="shared" si="69"/>
        <v>0</v>
      </c>
      <c r="I555" s="73">
        <f t="shared" si="70"/>
        <v>0</v>
      </c>
      <c r="J555" s="73">
        <f t="shared" si="71"/>
        <v>0</v>
      </c>
      <c r="K555" s="73">
        <f t="shared" si="72"/>
        <v>0</v>
      </c>
      <c r="L555" s="73">
        <f t="shared" si="73"/>
        <v>0</v>
      </c>
      <c r="M555" s="73">
        <f t="shared" si="74"/>
        <v>0</v>
      </c>
      <c r="N555" s="73">
        <f t="shared" si="75"/>
        <v>468.73350923482849</v>
      </c>
      <c r="O555" s="73">
        <f t="shared" si="76"/>
        <v>0</v>
      </c>
      <c r="P555" s="73">
        <f t="shared" si="77"/>
        <v>515.45646437994719</v>
      </c>
      <c r="Q555" s="73">
        <f t="shared" si="78"/>
        <v>0</v>
      </c>
      <c r="R555" s="73">
        <f t="shared" si="79"/>
        <v>193.30211081794195</v>
      </c>
      <c r="S555" s="73">
        <f t="shared" si="80"/>
        <v>0</v>
      </c>
      <c r="T555" s="73">
        <f t="shared" si="81"/>
        <v>0</v>
      </c>
      <c r="U555" s="73">
        <f t="shared" si="82"/>
        <v>0</v>
      </c>
      <c r="V555" s="73">
        <f t="shared" si="83"/>
        <v>273.25065963060683</v>
      </c>
      <c r="W555" s="73">
        <f t="shared" si="84"/>
        <v>0</v>
      </c>
      <c r="X555" s="73">
        <f t="shared" si="85"/>
        <v>0</v>
      </c>
      <c r="Y555" s="73">
        <f t="shared" si="86"/>
        <v>0</v>
      </c>
      <c r="Z555" s="73">
        <f t="shared" si="87"/>
        <v>6.7678100263852246</v>
      </c>
      <c r="AA555" s="73">
        <f t="shared" si="88"/>
        <v>0</v>
      </c>
      <c r="AB555" s="73">
        <f t="shared" si="89"/>
        <v>0.97097625329815307</v>
      </c>
      <c r="AC555" s="73">
        <f t="shared" si="90"/>
        <v>10.687071240105542</v>
      </c>
      <c r="AD555" s="73">
        <f t="shared" si="91"/>
        <v>0</v>
      </c>
      <c r="AE555" s="73">
        <f t="shared" si="92"/>
        <v>0</v>
      </c>
      <c r="AF555" s="73">
        <f t="shared" si="93"/>
        <v>0</v>
      </c>
      <c r="AG555" s="73">
        <f t="shared" si="94"/>
        <v>0</v>
      </c>
      <c r="AH555" s="73">
        <f t="shared" si="95"/>
        <v>0</v>
      </c>
    </row>
    <row r="556" spans="1:34" s="73" customFormat="1" x14ac:dyDescent="0.15">
      <c r="A556" s="70"/>
      <c r="B556" s="73" t="str">
        <f t="shared" ref="B556:B571" si="98">B461</f>
        <v>Pench Tiger Reserve (MP), India</v>
      </c>
      <c r="C556" s="195" t="s">
        <v>8735</v>
      </c>
      <c r="D556" s="73">
        <f t="shared" ref="D556:D571" si="99">D461</f>
        <v>758</v>
      </c>
      <c r="E556" s="73">
        <f t="shared" ref="E556:E579" si="100">G461</f>
        <v>1994</v>
      </c>
      <c r="F556" s="73">
        <f t="shared" ref="F556:F579" si="101">L461*L$395/$D461</f>
        <v>5.5408970976253302</v>
      </c>
      <c r="G556" s="73">
        <f t="shared" ref="G556:G579" si="102">M461*M$395/$D461</f>
        <v>0.79155672823218992</v>
      </c>
      <c r="H556" s="73">
        <f t="shared" ref="H556:H579" si="103">N461*N$395/$D461</f>
        <v>0</v>
      </c>
      <c r="I556" s="73">
        <f t="shared" ref="I556:I579" si="104">O461*O$395/$D461</f>
        <v>0</v>
      </c>
      <c r="J556" s="73">
        <f t="shared" ref="J556:J579" si="105">P461*P$395/$D461</f>
        <v>0</v>
      </c>
      <c r="K556" s="73">
        <f t="shared" ref="K556:K579" si="106">Q461*Q$395/$D461</f>
        <v>0</v>
      </c>
      <c r="L556" s="73">
        <f t="shared" ref="L556:L579" si="107">R461*R$395/$D461</f>
        <v>0</v>
      </c>
      <c r="M556" s="73">
        <f t="shared" ref="M556:M579" si="108">S461*S$395/$D461</f>
        <v>0</v>
      </c>
      <c r="N556" s="73">
        <f t="shared" ref="N556:N579" si="109">T461*T$395/$D461</f>
        <v>491.16094986807389</v>
      </c>
      <c r="O556" s="73">
        <f t="shared" ref="O556:O579" si="110">U461*U$395/$D461</f>
        <v>0</v>
      </c>
      <c r="P556" s="73">
        <f t="shared" ref="P556:P579" si="111">V461*V$395/$D461</f>
        <v>625.65171503957788</v>
      </c>
      <c r="Q556" s="73">
        <f t="shared" ref="Q556:Q579" si="112">W461*W$395/$D461</f>
        <v>0</v>
      </c>
      <c r="R556" s="73">
        <f t="shared" ref="R556:R579" si="113">X461*X$395/$D461</f>
        <v>301.65831134564644</v>
      </c>
      <c r="S556" s="73">
        <f t="shared" ref="S556:S579" si="114">Y461*Y$395/$D461</f>
        <v>0</v>
      </c>
      <c r="T556" s="73">
        <f t="shared" ref="T556:T579" si="115">Z461*Z$395/$D461</f>
        <v>0</v>
      </c>
      <c r="U556" s="73">
        <f t="shared" ref="U556:U579" si="116">AA461*AA$395/$D461</f>
        <v>0</v>
      </c>
      <c r="V556" s="73">
        <f t="shared" ref="V556:V579" si="117">AB461*AB$395/$D461</f>
        <v>466.09234828496039</v>
      </c>
      <c r="W556" s="73">
        <f t="shared" ref="W556:W579" si="118">AC461*AC$395/$D461</f>
        <v>0</v>
      </c>
      <c r="X556" s="73">
        <f t="shared" ref="X556:X579" si="119">AD461*AD$395/$D461</f>
        <v>0</v>
      </c>
      <c r="Y556" s="73">
        <f t="shared" ref="Y556:Y579" si="120">AE461*AE$395/$D461</f>
        <v>0</v>
      </c>
      <c r="Z556" s="73">
        <f t="shared" ref="Z556:Z579" si="121">AF461*AF$395/$D461</f>
        <v>7.0883905013192612</v>
      </c>
      <c r="AA556" s="73">
        <f t="shared" ref="AA556:AA579" si="122">AG461*AG$395/$D461</f>
        <v>0</v>
      </c>
      <c r="AB556" s="73">
        <f t="shared" ref="AB556:AB579" si="123">AH461*AH$395/$D461</f>
        <v>1.0316622691292876</v>
      </c>
      <c r="AC556" s="73">
        <f t="shared" ref="AC556:AC579" si="124">AI461*AI$395/$D461</f>
        <v>11.212664907651716</v>
      </c>
      <c r="AD556" s="73">
        <f t="shared" ref="AD556:AD579" si="125">AJ461*AJ$395/$D461</f>
        <v>0</v>
      </c>
      <c r="AE556" s="73">
        <f t="shared" ref="AE556:AE579" si="126">AK461*AK$395/$D461</f>
        <v>0</v>
      </c>
      <c r="AF556" s="73">
        <f t="shared" ref="AF556:AF579" si="127">AL461*AL$395/$D461</f>
        <v>0</v>
      </c>
      <c r="AG556" s="73">
        <f t="shared" ref="AG556:AG579" si="128">AM461*AM$395/$D461</f>
        <v>0</v>
      </c>
      <c r="AH556" s="73">
        <f t="shared" ref="AH556:AH579" si="129">AN461*AN$395/$D461</f>
        <v>0</v>
      </c>
    </row>
    <row r="557" spans="1:34" s="73" customFormat="1" x14ac:dyDescent="0.15">
      <c r="A557" s="70"/>
      <c r="B557" s="73" t="str">
        <f t="shared" si="98"/>
        <v>Pench Tiger Reserve (MP), India</v>
      </c>
      <c r="C557" s="195" t="s">
        <v>8736</v>
      </c>
      <c r="D557" s="73">
        <f t="shared" si="99"/>
        <v>758</v>
      </c>
      <c r="E557" s="73">
        <f t="shared" si="100"/>
        <v>1995</v>
      </c>
      <c r="F557" s="73">
        <f t="shared" si="101"/>
        <v>5.3430079155672825</v>
      </c>
      <c r="G557" s="73">
        <f t="shared" si="102"/>
        <v>0.58047493403693928</v>
      </c>
      <c r="H557" s="73">
        <f t="shared" si="103"/>
        <v>0</v>
      </c>
      <c r="I557" s="73">
        <f t="shared" si="104"/>
        <v>0</v>
      </c>
      <c r="J557" s="73">
        <f t="shared" si="105"/>
        <v>0</v>
      </c>
      <c r="K557" s="73">
        <f t="shared" si="106"/>
        <v>0</v>
      </c>
      <c r="L557" s="73">
        <f t="shared" si="107"/>
        <v>0</v>
      </c>
      <c r="M557" s="73">
        <f t="shared" si="108"/>
        <v>0</v>
      </c>
      <c r="N557" s="73">
        <f t="shared" si="109"/>
        <v>407.05804749340371</v>
      </c>
      <c r="O557" s="73">
        <f t="shared" si="110"/>
        <v>0</v>
      </c>
      <c r="P557" s="73">
        <f t="shared" si="111"/>
        <v>490.00527704485489</v>
      </c>
      <c r="Q557" s="73">
        <f t="shared" si="112"/>
        <v>0</v>
      </c>
      <c r="R557" s="73">
        <f t="shared" si="113"/>
        <v>283.59894459102901</v>
      </c>
      <c r="S557" s="73">
        <f t="shared" si="114"/>
        <v>0</v>
      </c>
      <c r="T557" s="73">
        <f t="shared" si="115"/>
        <v>0</v>
      </c>
      <c r="U557" s="73">
        <f t="shared" si="116"/>
        <v>0</v>
      </c>
      <c r="V557" s="73">
        <f t="shared" si="117"/>
        <v>387.85092348284962</v>
      </c>
      <c r="W557" s="73">
        <f t="shared" si="118"/>
        <v>0</v>
      </c>
      <c r="X557" s="73">
        <f t="shared" si="119"/>
        <v>0</v>
      </c>
      <c r="Y557" s="73">
        <f t="shared" si="120"/>
        <v>0</v>
      </c>
      <c r="Z557" s="73">
        <f t="shared" si="121"/>
        <v>2.2440633245382586</v>
      </c>
      <c r="AA557" s="73">
        <f t="shared" si="122"/>
        <v>0</v>
      </c>
      <c r="AB557" s="73">
        <f t="shared" si="123"/>
        <v>1.3350923482849604</v>
      </c>
      <c r="AC557" s="73">
        <f t="shared" si="124"/>
        <v>6.1538258575197897</v>
      </c>
      <c r="AD557" s="73">
        <f t="shared" si="125"/>
        <v>0</v>
      </c>
      <c r="AE557" s="73">
        <f t="shared" si="126"/>
        <v>0</v>
      </c>
      <c r="AF557" s="73">
        <f t="shared" si="127"/>
        <v>0</v>
      </c>
      <c r="AG557" s="73">
        <f t="shared" si="128"/>
        <v>0</v>
      </c>
      <c r="AH557" s="73">
        <f t="shared" si="129"/>
        <v>0</v>
      </c>
    </row>
    <row r="558" spans="1:34" s="73" customFormat="1" x14ac:dyDescent="0.15">
      <c r="A558" s="70"/>
      <c r="B558" s="73" t="str">
        <f t="shared" si="98"/>
        <v>Pench Tiger Reserve (MP), India</v>
      </c>
      <c r="C558" s="195" t="s">
        <v>8737</v>
      </c>
      <c r="D558" s="73">
        <f t="shared" si="99"/>
        <v>758</v>
      </c>
      <c r="E558" s="73">
        <f t="shared" si="100"/>
        <v>1996</v>
      </c>
      <c r="F558" s="73">
        <f t="shared" si="101"/>
        <v>6.5303430079155671</v>
      </c>
      <c r="G558" s="73">
        <f t="shared" si="102"/>
        <v>0.84432717678100266</v>
      </c>
      <c r="H558" s="73">
        <f t="shared" si="103"/>
        <v>0</v>
      </c>
      <c r="I558" s="73">
        <f t="shared" si="104"/>
        <v>0</v>
      </c>
      <c r="J558" s="73">
        <f t="shared" si="105"/>
        <v>0</v>
      </c>
      <c r="K558" s="73">
        <f t="shared" si="106"/>
        <v>0</v>
      </c>
      <c r="L558" s="73">
        <f t="shared" si="107"/>
        <v>0</v>
      </c>
      <c r="M558" s="73">
        <f t="shared" si="108"/>
        <v>0</v>
      </c>
      <c r="N558" s="73">
        <f t="shared" si="109"/>
        <v>431.7282321899736</v>
      </c>
      <c r="O558" s="73">
        <f t="shared" si="110"/>
        <v>0</v>
      </c>
      <c r="P558" s="73">
        <f t="shared" si="111"/>
        <v>517.41424802110816</v>
      </c>
      <c r="Q558" s="73">
        <f t="shared" si="112"/>
        <v>0</v>
      </c>
      <c r="R558" s="73">
        <f t="shared" si="113"/>
        <v>267.5461741424802</v>
      </c>
      <c r="S558" s="73">
        <f t="shared" si="114"/>
        <v>0</v>
      </c>
      <c r="T558" s="73">
        <f t="shared" si="115"/>
        <v>0</v>
      </c>
      <c r="U558" s="73">
        <f t="shared" si="116"/>
        <v>0</v>
      </c>
      <c r="V558" s="73">
        <f t="shared" si="117"/>
        <v>440.50131926121372</v>
      </c>
      <c r="W558" s="73">
        <f t="shared" si="118"/>
        <v>0</v>
      </c>
      <c r="X558" s="73">
        <f t="shared" si="119"/>
        <v>0</v>
      </c>
      <c r="Y558" s="73">
        <f t="shared" si="120"/>
        <v>0</v>
      </c>
      <c r="Z558" s="73">
        <f t="shared" si="121"/>
        <v>2.8496042216358841</v>
      </c>
      <c r="AA558" s="73">
        <f t="shared" si="122"/>
        <v>0</v>
      </c>
      <c r="AB558" s="73">
        <f t="shared" si="123"/>
        <v>1.5171503957783641</v>
      </c>
      <c r="AC558" s="73">
        <f t="shared" si="124"/>
        <v>6.1319261213720315</v>
      </c>
      <c r="AD558" s="73">
        <f t="shared" si="125"/>
        <v>0</v>
      </c>
      <c r="AE558" s="73">
        <f t="shared" si="126"/>
        <v>0</v>
      </c>
      <c r="AF558" s="73">
        <f t="shared" si="127"/>
        <v>0</v>
      </c>
      <c r="AG558" s="73">
        <f t="shared" si="128"/>
        <v>0</v>
      </c>
      <c r="AH558" s="73">
        <f t="shared" si="129"/>
        <v>0</v>
      </c>
    </row>
    <row r="559" spans="1:34" s="73" customFormat="1" x14ac:dyDescent="0.15">
      <c r="A559" s="70"/>
      <c r="B559" s="73" t="str">
        <f t="shared" si="98"/>
        <v>Pench Tiger Reserve (MP), India</v>
      </c>
      <c r="C559" s="195" t="s">
        <v>8738</v>
      </c>
      <c r="D559" s="73">
        <f t="shared" si="99"/>
        <v>758</v>
      </c>
      <c r="E559" s="73">
        <f t="shared" si="100"/>
        <v>1997</v>
      </c>
      <c r="F559" s="73">
        <f t="shared" si="101"/>
        <v>8.1134564643799472</v>
      </c>
      <c r="G559" s="73">
        <f t="shared" si="102"/>
        <v>1.6886543535620053</v>
      </c>
      <c r="H559" s="73">
        <f t="shared" si="103"/>
        <v>0</v>
      </c>
      <c r="I559" s="73">
        <f t="shared" si="104"/>
        <v>0</v>
      </c>
      <c r="J559" s="73">
        <f t="shared" si="105"/>
        <v>0</v>
      </c>
      <c r="K559" s="73">
        <f t="shared" si="106"/>
        <v>0</v>
      </c>
      <c r="L559" s="73">
        <f t="shared" si="107"/>
        <v>0</v>
      </c>
      <c r="M559" s="73">
        <f t="shared" si="108"/>
        <v>0</v>
      </c>
      <c r="N559" s="73">
        <f t="shared" si="109"/>
        <v>592.08443271767806</v>
      </c>
      <c r="O559" s="73">
        <f t="shared" si="110"/>
        <v>0</v>
      </c>
      <c r="P559" s="73">
        <f t="shared" si="111"/>
        <v>621.17678100263856</v>
      </c>
      <c r="Q559" s="73">
        <f t="shared" si="112"/>
        <v>0</v>
      </c>
      <c r="R559" s="73">
        <f t="shared" si="113"/>
        <v>308.56992084432716</v>
      </c>
      <c r="S559" s="73">
        <f t="shared" si="114"/>
        <v>0</v>
      </c>
      <c r="T559" s="73">
        <f t="shared" si="115"/>
        <v>0</v>
      </c>
      <c r="U559" s="73">
        <f t="shared" si="116"/>
        <v>0</v>
      </c>
      <c r="V559" s="73">
        <f t="shared" si="117"/>
        <v>475.46174142480209</v>
      </c>
      <c r="W559" s="73">
        <f t="shared" si="118"/>
        <v>0</v>
      </c>
      <c r="X559" s="73">
        <f t="shared" si="119"/>
        <v>0</v>
      </c>
      <c r="Y559" s="73">
        <f t="shared" si="120"/>
        <v>0</v>
      </c>
      <c r="Z559" s="73">
        <f t="shared" si="121"/>
        <v>6.3047493403693933</v>
      </c>
      <c r="AA559" s="73">
        <f t="shared" si="122"/>
        <v>0</v>
      </c>
      <c r="AB559" s="73">
        <f t="shared" si="123"/>
        <v>1.7598944591029024</v>
      </c>
      <c r="AC559" s="73">
        <f t="shared" si="124"/>
        <v>7.3145118733509245</v>
      </c>
      <c r="AD559" s="73">
        <f t="shared" si="125"/>
        <v>0</v>
      </c>
      <c r="AE559" s="73">
        <f t="shared" si="126"/>
        <v>0</v>
      </c>
      <c r="AF559" s="73">
        <f t="shared" si="127"/>
        <v>0</v>
      </c>
      <c r="AG559" s="73">
        <f t="shared" si="128"/>
        <v>0</v>
      </c>
      <c r="AH559" s="73">
        <f t="shared" si="129"/>
        <v>0</v>
      </c>
    </row>
    <row r="560" spans="1:34" s="73" customFormat="1" x14ac:dyDescent="0.15">
      <c r="A560" s="70" t="s">
        <v>10467</v>
      </c>
      <c r="B560" s="73" t="str">
        <f t="shared" si="98"/>
        <v>Periyar Tiger Reserve, India</v>
      </c>
      <c r="C560" s="195" t="s">
        <v>8464</v>
      </c>
      <c r="D560" s="73">
        <f t="shared" si="99"/>
        <v>777</v>
      </c>
      <c r="E560" s="73">
        <f t="shared" si="100"/>
        <v>1978</v>
      </c>
      <c r="F560" s="73">
        <f t="shared" si="101"/>
        <v>6.5637065637065639</v>
      </c>
      <c r="G560" s="73">
        <f t="shared" si="102"/>
        <v>0.72072072072072069</v>
      </c>
      <c r="H560" s="73">
        <f t="shared" si="103"/>
        <v>0</v>
      </c>
      <c r="I560" s="73">
        <f t="shared" si="104"/>
        <v>0</v>
      </c>
      <c r="J560" s="73">
        <f t="shared" si="105"/>
        <v>0</v>
      </c>
      <c r="K560" s="73">
        <f t="shared" si="106"/>
        <v>0</v>
      </c>
      <c r="L560" s="73">
        <f t="shared" si="107"/>
        <v>0</v>
      </c>
      <c r="M560" s="73">
        <f t="shared" si="108"/>
        <v>2270.2702702702704</v>
      </c>
      <c r="N560" s="73">
        <f t="shared" si="109"/>
        <v>109.3951093951094</v>
      </c>
      <c r="O560" s="73">
        <f t="shared" si="110"/>
        <v>514.80051480051475</v>
      </c>
      <c r="P560" s="73">
        <f t="shared" si="111"/>
        <v>123.32561132561132</v>
      </c>
      <c r="Q560" s="73">
        <f t="shared" si="112"/>
        <v>0</v>
      </c>
      <c r="R560" s="73">
        <f t="shared" si="113"/>
        <v>0</v>
      </c>
      <c r="S560" s="73">
        <f t="shared" si="114"/>
        <v>0</v>
      </c>
      <c r="T560" s="73">
        <f t="shared" si="115"/>
        <v>0</v>
      </c>
      <c r="U560" s="73">
        <f t="shared" si="116"/>
        <v>0</v>
      </c>
      <c r="V560" s="73">
        <f t="shared" si="117"/>
        <v>0</v>
      </c>
      <c r="W560" s="73">
        <f t="shared" si="118"/>
        <v>0</v>
      </c>
      <c r="X560" s="73">
        <f t="shared" si="119"/>
        <v>0</v>
      </c>
      <c r="Y560" s="73">
        <f t="shared" si="120"/>
        <v>0</v>
      </c>
      <c r="Z560" s="73">
        <f t="shared" si="121"/>
        <v>0</v>
      </c>
      <c r="AA560" s="73">
        <f t="shared" si="122"/>
        <v>0</v>
      </c>
      <c r="AB560" s="73">
        <f t="shared" si="123"/>
        <v>0</v>
      </c>
      <c r="AC560" s="73">
        <f t="shared" si="124"/>
        <v>0</v>
      </c>
      <c r="AD560" s="73">
        <f t="shared" si="125"/>
        <v>0</v>
      </c>
      <c r="AE560" s="73">
        <f t="shared" si="126"/>
        <v>0</v>
      </c>
      <c r="AF560" s="73">
        <f t="shared" si="127"/>
        <v>0</v>
      </c>
      <c r="AG560" s="73">
        <f t="shared" si="128"/>
        <v>0</v>
      </c>
      <c r="AH560" s="73">
        <f t="shared" si="129"/>
        <v>0</v>
      </c>
    </row>
    <row r="561" spans="1:34" s="73" customFormat="1" x14ac:dyDescent="0.15">
      <c r="A561" s="70"/>
      <c r="B561" s="73" t="str">
        <f t="shared" si="98"/>
        <v>Periyar Tiger Reserve, India</v>
      </c>
      <c r="C561" s="195" t="s">
        <v>8465</v>
      </c>
      <c r="D561" s="73">
        <f t="shared" si="99"/>
        <v>777</v>
      </c>
      <c r="E561" s="73">
        <f t="shared" si="100"/>
        <v>1987</v>
      </c>
      <c r="F561" s="73">
        <f t="shared" si="101"/>
        <v>8.6872586872586872</v>
      </c>
      <c r="G561" s="73">
        <f t="shared" si="102"/>
        <v>1.3384813384813385</v>
      </c>
      <c r="H561" s="73">
        <f t="shared" si="103"/>
        <v>0</v>
      </c>
      <c r="I561" s="73">
        <f t="shared" si="104"/>
        <v>0</v>
      </c>
      <c r="J561" s="73">
        <f t="shared" si="105"/>
        <v>0</v>
      </c>
      <c r="K561" s="73">
        <f t="shared" si="106"/>
        <v>0</v>
      </c>
      <c r="L561" s="73">
        <f t="shared" si="107"/>
        <v>0</v>
      </c>
      <c r="M561" s="73">
        <f t="shared" si="108"/>
        <v>3667.9536679536682</v>
      </c>
      <c r="N561" s="73">
        <f t="shared" si="109"/>
        <v>382.88288288288288</v>
      </c>
      <c r="O561" s="73">
        <f t="shared" si="110"/>
        <v>1132.5611325611326</v>
      </c>
      <c r="P561" s="73">
        <f t="shared" si="111"/>
        <v>133.69369369369369</v>
      </c>
      <c r="Q561" s="73">
        <f t="shared" si="112"/>
        <v>0</v>
      </c>
      <c r="R561" s="73">
        <f t="shared" si="113"/>
        <v>0</v>
      </c>
      <c r="S561" s="73">
        <f t="shared" si="114"/>
        <v>0</v>
      </c>
      <c r="T561" s="73">
        <f t="shared" si="115"/>
        <v>0</v>
      </c>
      <c r="U561" s="73">
        <f t="shared" si="116"/>
        <v>0</v>
      </c>
      <c r="V561" s="73">
        <f t="shared" si="117"/>
        <v>0</v>
      </c>
      <c r="W561" s="73">
        <f t="shared" si="118"/>
        <v>0</v>
      </c>
      <c r="X561" s="73">
        <f t="shared" si="119"/>
        <v>0</v>
      </c>
      <c r="Y561" s="73">
        <f t="shared" si="120"/>
        <v>0</v>
      </c>
      <c r="Z561" s="73">
        <f t="shared" si="121"/>
        <v>0</v>
      </c>
      <c r="AA561" s="73">
        <f t="shared" si="122"/>
        <v>0</v>
      </c>
      <c r="AB561" s="73">
        <f t="shared" si="123"/>
        <v>0</v>
      </c>
      <c r="AC561" s="73">
        <f t="shared" si="124"/>
        <v>0</v>
      </c>
      <c r="AD561" s="73">
        <f t="shared" si="125"/>
        <v>0</v>
      </c>
      <c r="AE561" s="73">
        <f t="shared" si="126"/>
        <v>2.5096525096525095</v>
      </c>
      <c r="AF561" s="73">
        <f t="shared" si="127"/>
        <v>0</v>
      </c>
      <c r="AG561" s="73">
        <f t="shared" si="128"/>
        <v>1.4157014157014156</v>
      </c>
      <c r="AH561" s="73">
        <f t="shared" si="129"/>
        <v>0.2574002574002574</v>
      </c>
    </row>
    <row r="562" spans="1:34" s="73" customFormat="1" x14ac:dyDescent="0.15">
      <c r="A562" s="70"/>
      <c r="B562" s="73" t="str">
        <f t="shared" si="98"/>
        <v>Periyar Tiger Reserve, India</v>
      </c>
      <c r="C562" s="195" t="s">
        <v>8569</v>
      </c>
      <c r="D562" s="73">
        <f t="shared" si="99"/>
        <v>777</v>
      </c>
      <c r="E562" s="73">
        <f t="shared" si="100"/>
        <v>1988</v>
      </c>
      <c r="F562" s="73">
        <f t="shared" si="101"/>
        <v>8.6872586872586872</v>
      </c>
      <c r="G562" s="73">
        <f t="shared" si="102"/>
        <v>1.3899613899613901</v>
      </c>
      <c r="H562" s="73">
        <f t="shared" si="103"/>
        <v>0</v>
      </c>
      <c r="I562" s="73">
        <f t="shared" si="104"/>
        <v>0</v>
      </c>
      <c r="J562" s="73">
        <f t="shared" si="105"/>
        <v>0</v>
      </c>
      <c r="K562" s="73">
        <f t="shared" si="106"/>
        <v>0</v>
      </c>
      <c r="L562" s="73">
        <f t="shared" si="107"/>
        <v>0</v>
      </c>
      <c r="M562" s="73">
        <f t="shared" si="108"/>
        <v>3938.2239382239381</v>
      </c>
      <c r="N562" s="73">
        <f t="shared" si="109"/>
        <v>413.51351351351349</v>
      </c>
      <c r="O562" s="73">
        <f t="shared" si="110"/>
        <v>1338.4813384813385</v>
      </c>
      <c r="P562" s="73">
        <f t="shared" si="111"/>
        <v>152.7927927927928</v>
      </c>
      <c r="Q562" s="73">
        <f t="shared" si="112"/>
        <v>0</v>
      </c>
      <c r="R562" s="73">
        <f t="shared" si="113"/>
        <v>0</v>
      </c>
      <c r="S562" s="73">
        <f t="shared" si="114"/>
        <v>0</v>
      </c>
      <c r="T562" s="73">
        <f t="shared" si="115"/>
        <v>0</v>
      </c>
      <c r="U562" s="73">
        <f t="shared" si="116"/>
        <v>0</v>
      </c>
      <c r="V562" s="73">
        <f t="shared" si="117"/>
        <v>0</v>
      </c>
      <c r="W562" s="73">
        <f t="shared" si="118"/>
        <v>0</v>
      </c>
      <c r="X562" s="73">
        <f t="shared" si="119"/>
        <v>0</v>
      </c>
      <c r="Y562" s="73">
        <f t="shared" si="120"/>
        <v>0</v>
      </c>
      <c r="Z562" s="73">
        <f t="shared" si="121"/>
        <v>0</v>
      </c>
      <c r="AA562" s="73">
        <f t="shared" si="122"/>
        <v>0</v>
      </c>
      <c r="AB562" s="73">
        <f t="shared" si="123"/>
        <v>0</v>
      </c>
      <c r="AC562" s="73">
        <f t="shared" si="124"/>
        <v>0</v>
      </c>
      <c r="AD562" s="73">
        <f t="shared" si="125"/>
        <v>0</v>
      </c>
      <c r="AE562" s="73">
        <f t="shared" si="126"/>
        <v>7.0186615186615189</v>
      </c>
      <c r="AF562" s="73">
        <f t="shared" si="127"/>
        <v>0</v>
      </c>
      <c r="AG562" s="73">
        <f t="shared" si="128"/>
        <v>1.6634491634491635</v>
      </c>
      <c r="AH562" s="73">
        <f t="shared" si="129"/>
        <v>0.33462033462033464</v>
      </c>
    </row>
    <row r="563" spans="1:34" s="73" customFormat="1" x14ac:dyDescent="0.15">
      <c r="A563" s="70" t="s">
        <v>11059</v>
      </c>
      <c r="B563" s="73" t="str">
        <f t="shared" si="98"/>
        <v>Periyar Tiger Reserve, India</v>
      </c>
      <c r="C563" s="195" t="s">
        <v>8570</v>
      </c>
      <c r="D563" s="73">
        <f t="shared" si="99"/>
        <v>777</v>
      </c>
      <c r="E563" s="73">
        <f t="shared" si="100"/>
        <v>1989</v>
      </c>
      <c r="F563" s="73">
        <f t="shared" si="101"/>
        <v>8.8803088803088794</v>
      </c>
      <c r="G563" s="73">
        <f t="shared" si="102"/>
        <v>1.0810810810810811</v>
      </c>
      <c r="H563" s="73">
        <f t="shared" si="103"/>
        <v>0</v>
      </c>
      <c r="I563" s="73">
        <f t="shared" si="104"/>
        <v>0</v>
      </c>
      <c r="J563" s="73">
        <f t="shared" si="105"/>
        <v>0</v>
      </c>
      <c r="K563" s="73">
        <f t="shared" si="106"/>
        <v>0</v>
      </c>
      <c r="L563" s="73">
        <f t="shared" si="107"/>
        <v>0</v>
      </c>
      <c r="M563" s="73">
        <f t="shared" si="108"/>
        <v>3783.7837837837837</v>
      </c>
      <c r="N563" s="73">
        <f t="shared" si="109"/>
        <v>450.7078507078507</v>
      </c>
      <c r="O563" s="73">
        <f t="shared" si="110"/>
        <v>1328.1853281853282</v>
      </c>
      <c r="P563" s="73">
        <f t="shared" si="111"/>
        <v>158.24967824967825</v>
      </c>
      <c r="Q563" s="73">
        <f t="shared" si="112"/>
        <v>0</v>
      </c>
      <c r="R563" s="73">
        <f t="shared" si="113"/>
        <v>0</v>
      </c>
      <c r="S563" s="73">
        <f t="shared" si="114"/>
        <v>0</v>
      </c>
      <c r="T563" s="73">
        <f t="shared" si="115"/>
        <v>0</v>
      </c>
      <c r="U563" s="73">
        <f t="shared" si="116"/>
        <v>0</v>
      </c>
      <c r="V563" s="73">
        <f t="shared" si="117"/>
        <v>0</v>
      </c>
      <c r="W563" s="73">
        <f t="shared" si="118"/>
        <v>0</v>
      </c>
      <c r="X563" s="73">
        <f t="shared" si="119"/>
        <v>0</v>
      </c>
      <c r="Y563" s="73">
        <f t="shared" si="120"/>
        <v>0</v>
      </c>
      <c r="Z563" s="73">
        <f t="shared" si="121"/>
        <v>0</v>
      </c>
      <c r="AA563" s="73">
        <f t="shared" si="122"/>
        <v>0</v>
      </c>
      <c r="AB563" s="73">
        <f t="shared" si="123"/>
        <v>0</v>
      </c>
      <c r="AC563" s="73">
        <f t="shared" si="124"/>
        <v>0</v>
      </c>
      <c r="AD563" s="73">
        <f t="shared" si="125"/>
        <v>0</v>
      </c>
      <c r="AE563" s="73">
        <f t="shared" si="126"/>
        <v>6.3996138996138994</v>
      </c>
      <c r="AF563" s="73">
        <f t="shared" si="127"/>
        <v>0</v>
      </c>
      <c r="AG563" s="73">
        <f t="shared" si="128"/>
        <v>1.2882882882882882</v>
      </c>
      <c r="AH563" s="73">
        <f t="shared" si="129"/>
        <v>0.16473616473616473</v>
      </c>
    </row>
    <row r="564" spans="1:34" s="73" customFormat="1" x14ac:dyDescent="0.15">
      <c r="A564" s="70" t="s">
        <v>10648</v>
      </c>
      <c r="B564" s="73" t="str">
        <f t="shared" si="98"/>
        <v>Ranthambhore National Park, India</v>
      </c>
      <c r="C564" s="195" t="s">
        <v>8571</v>
      </c>
      <c r="D564" s="73">
        <f t="shared" si="99"/>
        <v>393</v>
      </c>
      <c r="E564" s="73">
        <f t="shared" si="100"/>
        <v>1990</v>
      </c>
      <c r="F564" s="73">
        <f t="shared" si="101"/>
        <v>16.793893129770993</v>
      </c>
      <c r="G564" s="73">
        <f t="shared" si="102"/>
        <v>4.1730279898218834</v>
      </c>
      <c r="H564" s="73">
        <f t="shared" si="103"/>
        <v>0</v>
      </c>
      <c r="I564" s="73">
        <f t="shared" si="104"/>
        <v>0</v>
      </c>
      <c r="J564" s="73">
        <f t="shared" si="105"/>
        <v>3.5114503816793894</v>
      </c>
      <c r="K564" s="73">
        <f t="shared" si="106"/>
        <v>0</v>
      </c>
      <c r="L564" s="73">
        <f t="shared" si="107"/>
        <v>0</v>
      </c>
      <c r="M564" s="73">
        <f t="shared" si="108"/>
        <v>0</v>
      </c>
      <c r="N564" s="73">
        <f t="shared" si="109"/>
        <v>0</v>
      </c>
      <c r="O564" s="73">
        <f t="shared" si="110"/>
        <v>0</v>
      </c>
      <c r="P564" s="73">
        <f t="shared" si="111"/>
        <v>1209.9643765903309</v>
      </c>
      <c r="Q564" s="73">
        <f t="shared" si="112"/>
        <v>0</v>
      </c>
      <c r="R564" s="73">
        <f t="shared" si="113"/>
        <v>295.85750636132315</v>
      </c>
      <c r="S564" s="73">
        <f t="shared" si="114"/>
        <v>0</v>
      </c>
      <c r="T564" s="73">
        <f t="shared" si="115"/>
        <v>0</v>
      </c>
      <c r="U564" s="73">
        <f t="shared" si="116"/>
        <v>0</v>
      </c>
      <c r="V564" s="73">
        <f t="shared" si="117"/>
        <v>516.91857506361328</v>
      </c>
      <c r="W564" s="73">
        <f t="shared" si="118"/>
        <v>39.643765903307887</v>
      </c>
      <c r="X564" s="73">
        <f t="shared" si="119"/>
        <v>0</v>
      </c>
      <c r="Y564" s="73">
        <f t="shared" si="120"/>
        <v>0</v>
      </c>
      <c r="Z564" s="73">
        <f t="shared" si="121"/>
        <v>0</v>
      </c>
      <c r="AA564" s="73">
        <f t="shared" si="122"/>
        <v>0</v>
      </c>
      <c r="AB564" s="73">
        <f t="shared" si="123"/>
        <v>17.966921119592875</v>
      </c>
      <c r="AC564" s="73">
        <f t="shared" si="124"/>
        <v>0</v>
      </c>
      <c r="AD564" s="73">
        <f t="shared" si="125"/>
        <v>0</v>
      </c>
      <c r="AE564" s="73">
        <f t="shared" si="126"/>
        <v>0</v>
      </c>
      <c r="AF564" s="73">
        <f t="shared" si="127"/>
        <v>0</v>
      </c>
      <c r="AG564" s="73">
        <f t="shared" si="128"/>
        <v>0</v>
      </c>
      <c r="AH564" s="73">
        <f t="shared" si="129"/>
        <v>0</v>
      </c>
    </row>
    <row r="565" spans="1:34" s="73" customFormat="1" x14ac:dyDescent="0.15">
      <c r="A565" s="70"/>
      <c r="B565" s="73" t="str">
        <f t="shared" si="98"/>
        <v>Ranthambhore National Park, India</v>
      </c>
      <c r="C565" s="195" t="s">
        <v>8572</v>
      </c>
      <c r="D565" s="73">
        <f t="shared" si="99"/>
        <v>393</v>
      </c>
      <c r="E565" s="73">
        <f t="shared" si="100"/>
        <v>1991</v>
      </c>
      <c r="F565" s="73">
        <f t="shared" si="101"/>
        <v>17.175572519083971</v>
      </c>
      <c r="G565" s="73">
        <f t="shared" si="102"/>
        <v>5.0890585241730282</v>
      </c>
      <c r="H565" s="73">
        <f t="shared" si="103"/>
        <v>0</v>
      </c>
      <c r="I565" s="73">
        <f t="shared" si="104"/>
        <v>0</v>
      </c>
      <c r="J565" s="73">
        <f t="shared" si="105"/>
        <v>0</v>
      </c>
      <c r="K565" s="73">
        <f t="shared" si="106"/>
        <v>0</v>
      </c>
      <c r="L565" s="73">
        <f t="shared" si="107"/>
        <v>0</v>
      </c>
      <c r="M565" s="73">
        <f t="shared" si="108"/>
        <v>0</v>
      </c>
      <c r="N565" s="73">
        <f t="shared" si="109"/>
        <v>0</v>
      </c>
      <c r="O565" s="73">
        <f t="shared" si="110"/>
        <v>0</v>
      </c>
      <c r="P565" s="73">
        <f t="shared" si="111"/>
        <v>1168.4274809160306</v>
      </c>
      <c r="Q565" s="73">
        <f t="shared" si="112"/>
        <v>0</v>
      </c>
      <c r="R565" s="73">
        <f t="shared" si="113"/>
        <v>433.0356234096692</v>
      </c>
      <c r="S565" s="73">
        <f t="shared" si="114"/>
        <v>0</v>
      </c>
      <c r="T565" s="73">
        <f t="shared" si="115"/>
        <v>0</v>
      </c>
      <c r="U565" s="73">
        <f t="shared" si="116"/>
        <v>0</v>
      </c>
      <c r="V565" s="73">
        <f t="shared" si="117"/>
        <v>523.39185750636136</v>
      </c>
      <c r="W565" s="73">
        <f t="shared" si="118"/>
        <v>61.109414758269722</v>
      </c>
      <c r="X565" s="73">
        <f t="shared" si="119"/>
        <v>0</v>
      </c>
      <c r="Y565" s="73">
        <f t="shared" si="120"/>
        <v>0</v>
      </c>
      <c r="Z565" s="73">
        <f t="shared" si="121"/>
        <v>0</v>
      </c>
      <c r="AA565" s="73">
        <f t="shared" si="122"/>
        <v>0</v>
      </c>
      <c r="AB565" s="73">
        <f t="shared" si="123"/>
        <v>17.03053435114504</v>
      </c>
      <c r="AC565" s="73">
        <f t="shared" si="124"/>
        <v>0</v>
      </c>
      <c r="AD565" s="73">
        <f t="shared" si="125"/>
        <v>0</v>
      </c>
      <c r="AE565" s="73">
        <f t="shared" si="126"/>
        <v>0</v>
      </c>
      <c r="AF565" s="73">
        <f t="shared" si="127"/>
        <v>0</v>
      </c>
      <c r="AG565" s="73">
        <f t="shared" si="128"/>
        <v>0</v>
      </c>
      <c r="AH565" s="73">
        <f t="shared" si="129"/>
        <v>0</v>
      </c>
    </row>
    <row r="566" spans="1:34" s="73" customFormat="1" x14ac:dyDescent="0.15">
      <c r="A566" s="70"/>
      <c r="B566" s="73" t="str">
        <f t="shared" si="98"/>
        <v>Ranthambhore National Park, India</v>
      </c>
      <c r="C566" s="195" t="s">
        <v>8762</v>
      </c>
      <c r="D566" s="73">
        <f t="shared" si="99"/>
        <v>393</v>
      </c>
      <c r="E566" s="73">
        <f t="shared" si="100"/>
        <v>1993</v>
      </c>
      <c r="F566" s="73">
        <f t="shared" si="101"/>
        <v>13.740458015267176</v>
      </c>
      <c r="G566" s="73">
        <f t="shared" si="102"/>
        <v>6.6157760814249365</v>
      </c>
      <c r="H566" s="73">
        <f t="shared" si="103"/>
        <v>0</v>
      </c>
      <c r="I566" s="73">
        <f t="shared" si="104"/>
        <v>0</v>
      </c>
      <c r="J566" s="73">
        <f t="shared" si="105"/>
        <v>10.83969465648855</v>
      </c>
      <c r="K566" s="73">
        <f t="shared" si="106"/>
        <v>0</v>
      </c>
      <c r="L566" s="73">
        <f t="shared" si="107"/>
        <v>0</v>
      </c>
      <c r="M566" s="73">
        <f t="shared" si="108"/>
        <v>0</v>
      </c>
      <c r="N566" s="73">
        <f t="shared" si="109"/>
        <v>0</v>
      </c>
      <c r="O566" s="73">
        <f t="shared" si="110"/>
        <v>0</v>
      </c>
      <c r="P566" s="73">
        <f t="shared" si="111"/>
        <v>1589.7302798982189</v>
      </c>
      <c r="Q566" s="73">
        <f t="shared" si="112"/>
        <v>0</v>
      </c>
      <c r="R566" s="73">
        <f t="shared" si="113"/>
        <v>790.81679389312978</v>
      </c>
      <c r="S566" s="73">
        <f t="shared" si="114"/>
        <v>0</v>
      </c>
      <c r="T566" s="73">
        <f t="shared" si="115"/>
        <v>0</v>
      </c>
      <c r="U566" s="73">
        <f t="shared" si="116"/>
        <v>0</v>
      </c>
      <c r="V566" s="73">
        <f t="shared" si="117"/>
        <v>669.44529262086519</v>
      </c>
      <c r="W566" s="73">
        <f t="shared" si="118"/>
        <v>105.20101781170483</v>
      </c>
      <c r="X566" s="73">
        <f t="shared" si="119"/>
        <v>0</v>
      </c>
      <c r="Y566" s="73">
        <f t="shared" si="120"/>
        <v>0</v>
      </c>
      <c r="Z566" s="73">
        <f t="shared" si="121"/>
        <v>0</v>
      </c>
      <c r="AA566" s="73">
        <f t="shared" si="122"/>
        <v>0</v>
      </c>
      <c r="AB566" s="73">
        <f t="shared" si="123"/>
        <v>29.086513994910941</v>
      </c>
      <c r="AC566" s="73">
        <f t="shared" si="124"/>
        <v>0</v>
      </c>
      <c r="AD566" s="73">
        <f t="shared" si="125"/>
        <v>0</v>
      </c>
      <c r="AE566" s="73">
        <f t="shared" si="126"/>
        <v>0</v>
      </c>
      <c r="AF566" s="73">
        <f t="shared" si="127"/>
        <v>0</v>
      </c>
      <c r="AG566" s="73">
        <f t="shared" si="128"/>
        <v>0</v>
      </c>
      <c r="AH566" s="73">
        <f t="shared" si="129"/>
        <v>0</v>
      </c>
    </row>
    <row r="567" spans="1:34" s="73" customFormat="1" x14ac:dyDescent="0.15">
      <c r="A567" s="70" t="s">
        <v>10971</v>
      </c>
      <c r="B567" s="73" t="str">
        <f t="shared" si="98"/>
        <v>Ranthambhore National Park, India</v>
      </c>
      <c r="C567" s="195" t="s">
        <v>8763</v>
      </c>
      <c r="D567" s="73">
        <f t="shared" si="99"/>
        <v>393</v>
      </c>
      <c r="E567" s="73">
        <f t="shared" si="100"/>
        <v>1995</v>
      </c>
      <c r="F567" s="73">
        <f t="shared" si="101"/>
        <v>14.503816793893129</v>
      </c>
      <c r="G567" s="73">
        <f t="shared" si="102"/>
        <v>6.4122137404580153</v>
      </c>
      <c r="H567" s="73">
        <f t="shared" si="103"/>
        <v>0</v>
      </c>
      <c r="I567" s="73">
        <f t="shared" si="104"/>
        <v>0</v>
      </c>
      <c r="J567" s="73">
        <f t="shared" si="105"/>
        <v>25.190839694656489</v>
      </c>
      <c r="K567" s="73">
        <f t="shared" si="106"/>
        <v>0</v>
      </c>
      <c r="L567" s="73">
        <f t="shared" si="107"/>
        <v>0</v>
      </c>
      <c r="M567" s="73">
        <f t="shared" si="108"/>
        <v>0</v>
      </c>
      <c r="N567" s="73">
        <f t="shared" si="109"/>
        <v>0</v>
      </c>
      <c r="O567" s="73">
        <f t="shared" si="110"/>
        <v>0</v>
      </c>
      <c r="P567" s="73">
        <f t="shared" si="111"/>
        <v>1844.3460559796438</v>
      </c>
      <c r="Q567" s="73">
        <f t="shared" si="112"/>
        <v>0</v>
      </c>
      <c r="R567" s="73">
        <f t="shared" si="113"/>
        <v>1138.70737913486</v>
      </c>
      <c r="S567" s="73">
        <f t="shared" si="114"/>
        <v>0</v>
      </c>
      <c r="T567" s="73">
        <f t="shared" si="115"/>
        <v>0</v>
      </c>
      <c r="U567" s="73">
        <f t="shared" si="116"/>
        <v>0</v>
      </c>
      <c r="V567" s="73">
        <f t="shared" si="117"/>
        <v>653.93638676844785</v>
      </c>
      <c r="W567" s="73">
        <f t="shared" si="118"/>
        <v>176.46310432569973</v>
      </c>
      <c r="X567" s="73">
        <f t="shared" si="119"/>
        <v>0</v>
      </c>
      <c r="Y567" s="73">
        <f t="shared" si="120"/>
        <v>0</v>
      </c>
      <c r="Z567" s="73">
        <f t="shared" si="121"/>
        <v>0</v>
      </c>
      <c r="AA567" s="73">
        <f t="shared" si="122"/>
        <v>0</v>
      </c>
      <c r="AB567" s="73">
        <f t="shared" si="123"/>
        <v>51.091603053435115</v>
      </c>
      <c r="AC567" s="73">
        <f t="shared" si="124"/>
        <v>0</v>
      </c>
      <c r="AD567" s="73">
        <f t="shared" si="125"/>
        <v>0</v>
      </c>
      <c r="AE567" s="73">
        <f t="shared" si="126"/>
        <v>0</v>
      </c>
      <c r="AF567" s="73">
        <f t="shared" si="127"/>
        <v>0</v>
      </c>
      <c r="AG567" s="73">
        <f t="shared" si="128"/>
        <v>0</v>
      </c>
      <c r="AH567" s="73">
        <f t="shared" si="129"/>
        <v>0</v>
      </c>
    </row>
    <row r="568" spans="1:34" s="73" customFormat="1" x14ac:dyDescent="0.15">
      <c r="A568" s="70"/>
      <c r="B568" s="73" t="str">
        <f t="shared" si="98"/>
        <v>Ranthambhore National Park, India</v>
      </c>
      <c r="C568" s="195" t="s">
        <v>8601</v>
      </c>
      <c r="D568" s="73">
        <f t="shared" si="99"/>
        <v>393</v>
      </c>
      <c r="E568" s="73">
        <f t="shared" si="100"/>
        <v>1997</v>
      </c>
      <c r="F568" s="73">
        <f t="shared" si="101"/>
        <v>12.213740458015268</v>
      </c>
      <c r="G568" s="73">
        <f t="shared" si="102"/>
        <v>8.0407124681933837</v>
      </c>
      <c r="H568" s="73">
        <f t="shared" si="103"/>
        <v>0</v>
      </c>
      <c r="I568" s="73">
        <f t="shared" si="104"/>
        <v>0</v>
      </c>
      <c r="J568" s="73">
        <f t="shared" si="105"/>
        <v>31.221374045801525</v>
      </c>
      <c r="K568" s="73">
        <f t="shared" si="106"/>
        <v>0</v>
      </c>
      <c r="L568" s="73">
        <f t="shared" si="107"/>
        <v>0</v>
      </c>
      <c r="M568" s="73">
        <f t="shared" si="108"/>
        <v>0</v>
      </c>
      <c r="N568" s="73">
        <f t="shared" si="109"/>
        <v>0</v>
      </c>
      <c r="O568" s="73">
        <f t="shared" si="110"/>
        <v>0</v>
      </c>
      <c r="P568" s="73">
        <f t="shared" si="111"/>
        <v>1585.4147582697201</v>
      </c>
      <c r="Q568" s="73">
        <f t="shared" si="112"/>
        <v>0</v>
      </c>
      <c r="R568" s="73">
        <f t="shared" si="113"/>
        <v>836.82951653944019</v>
      </c>
      <c r="S568" s="73">
        <f t="shared" si="114"/>
        <v>0</v>
      </c>
      <c r="T568" s="73">
        <f t="shared" si="115"/>
        <v>0</v>
      </c>
      <c r="U568" s="73">
        <f t="shared" si="116"/>
        <v>0</v>
      </c>
      <c r="V568" s="73">
        <f t="shared" si="117"/>
        <v>606.33078880407129</v>
      </c>
      <c r="W568" s="73">
        <f t="shared" si="118"/>
        <v>187.19592875318065</v>
      </c>
      <c r="X568" s="73">
        <f t="shared" si="119"/>
        <v>0</v>
      </c>
      <c r="Y568" s="73">
        <f t="shared" si="120"/>
        <v>0</v>
      </c>
      <c r="Z568" s="73">
        <f t="shared" si="121"/>
        <v>0</v>
      </c>
      <c r="AA568" s="73">
        <f t="shared" si="122"/>
        <v>0</v>
      </c>
      <c r="AB568" s="73">
        <f t="shared" si="123"/>
        <v>45.648854961832058</v>
      </c>
      <c r="AC568" s="73">
        <f t="shared" si="124"/>
        <v>0</v>
      </c>
      <c r="AD568" s="73">
        <f t="shared" si="125"/>
        <v>0</v>
      </c>
      <c r="AE568" s="73">
        <f t="shared" si="126"/>
        <v>0</v>
      </c>
      <c r="AF568" s="73">
        <f t="shared" si="127"/>
        <v>0</v>
      </c>
      <c r="AG568" s="73">
        <f t="shared" si="128"/>
        <v>0</v>
      </c>
      <c r="AH568" s="73">
        <f t="shared" si="129"/>
        <v>0</v>
      </c>
    </row>
    <row r="569" spans="1:34" s="73" customFormat="1" x14ac:dyDescent="0.15">
      <c r="A569" s="70" t="s">
        <v>6211</v>
      </c>
      <c r="B569" s="73" t="str">
        <f t="shared" si="98"/>
        <v>Sariska Tiger Reserve, India</v>
      </c>
      <c r="C569" s="195" t="s">
        <v>8500</v>
      </c>
      <c r="D569" s="73">
        <f t="shared" si="99"/>
        <v>866</v>
      </c>
      <c r="E569" s="73">
        <f t="shared" si="100"/>
        <v>1991</v>
      </c>
      <c r="F569" s="73">
        <f t="shared" si="101"/>
        <v>3.1177829099307157</v>
      </c>
      <c r="G569" s="73">
        <f t="shared" si="102"/>
        <v>1.2933025404157044</v>
      </c>
      <c r="H569" s="73">
        <f t="shared" si="103"/>
        <v>0</v>
      </c>
      <c r="I569" s="73">
        <f t="shared" si="104"/>
        <v>0</v>
      </c>
      <c r="J569" s="73">
        <f t="shared" si="105"/>
        <v>5.0923787528868356</v>
      </c>
      <c r="K569" s="73">
        <f t="shared" si="106"/>
        <v>0</v>
      </c>
      <c r="L569" s="73">
        <f t="shared" si="107"/>
        <v>0</v>
      </c>
      <c r="M569" s="73">
        <f t="shared" si="108"/>
        <v>0</v>
      </c>
      <c r="N569" s="73">
        <f t="shared" si="109"/>
        <v>0</v>
      </c>
      <c r="O569" s="73">
        <f t="shared" si="110"/>
        <v>0</v>
      </c>
      <c r="P569" s="73">
        <f t="shared" si="111"/>
        <v>1184.6050808314087</v>
      </c>
      <c r="Q569" s="73">
        <f t="shared" si="112"/>
        <v>0</v>
      </c>
      <c r="R569" s="73">
        <f t="shared" si="113"/>
        <v>747.42494226327949</v>
      </c>
      <c r="S569" s="73">
        <f t="shared" si="114"/>
        <v>0</v>
      </c>
      <c r="T569" s="73">
        <f t="shared" si="115"/>
        <v>0</v>
      </c>
      <c r="U569" s="73">
        <f t="shared" si="116"/>
        <v>0</v>
      </c>
      <c r="V569" s="73">
        <f t="shared" si="117"/>
        <v>177.42147806004618</v>
      </c>
      <c r="W569" s="73">
        <f t="shared" si="118"/>
        <v>96.228637413394921</v>
      </c>
      <c r="X569" s="73">
        <f t="shared" si="119"/>
        <v>0</v>
      </c>
      <c r="Y569" s="73">
        <f t="shared" si="120"/>
        <v>0</v>
      </c>
      <c r="Z569" s="73">
        <f t="shared" si="121"/>
        <v>1.7147806004618937</v>
      </c>
      <c r="AA569" s="73">
        <f t="shared" si="122"/>
        <v>0</v>
      </c>
      <c r="AB569" s="73">
        <f t="shared" si="123"/>
        <v>0.4515011547344111</v>
      </c>
      <c r="AC569" s="73">
        <f t="shared" si="124"/>
        <v>0</v>
      </c>
      <c r="AD569" s="73">
        <f t="shared" si="125"/>
        <v>0</v>
      </c>
      <c r="AE569" s="73">
        <f t="shared" si="126"/>
        <v>0</v>
      </c>
      <c r="AF569" s="73">
        <f t="shared" si="127"/>
        <v>0</v>
      </c>
      <c r="AG569" s="73">
        <f t="shared" si="128"/>
        <v>0</v>
      </c>
      <c r="AH569" s="73">
        <f t="shared" si="129"/>
        <v>0</v>
      </c>
    </row>
    <row r="570" spans="1:34" s="73" customFormat="1" x14ac:dyDescent="0.15">
      <c r="A570" s="70"/>
      <c r="B570" s="73" t="str">
        <f t="shared" si="98"/>
        <v>Sariska Tiger Reserve, India</v>
      </c>
      <c r="C570" s="195" t="s">
        <v>8911</v>
      </c>
      <c r="D570" s="73">
        <f t="shared" si="99"/>
        <v>866</v>
      </c>
      <c r="E570" s="73">
        <f t="shared" si="100"/>
        <v>1992</v>
      </c>
      <c r="F570" s="73">
        <f t="shared" si="101"/>
        <v>3.8106235565819859</v>
      </c>
      <c r="G570" s="73">
        <f t="shared" si="102"/>
        <v>1.5704387990762125</v>
      </c>
      <c r="H570" s="73">
        <f t="shared" si="103"/>
        <v>0</v>
      </c>
      <c r="I570" s="73">
        <f t="shared" si="104"/>
        <v>0</v>
      </c>
      <c r="J570" s="73">
        <f t="shared" si="105"/>
        <v>3.464203233256351</v>
      </c>
      <c r="K570" s="73">
        <f t="shared" si="106"/>
        <v>0</v>
      </c>
      <c r="L570" s="73">
        <f t="shared" si="107"/>
        <v>0</v>
      </c>
      <c r="M570" s="73">
        <f t="shared" si="108"/>
        <v>0</v>
      </c>
      <c r="N570" s="73">
        <f t="shared" si="109"/>
        <v>0</v>
      </c>
      <c r="O570" s="73">
        <f t="shared" si="110"/>
        <v>0</v>
      </c>
      <c r="P570" s="73">
        <f t="shared" si="111"/>
        <v>1101.6166281755197</v>
      </c>
      <c r="Q570" s="73">
        <f t="shared" si="112"/>
        <v>0</v>
      </c>
      <c r="R570" s="73">
        <f t="shared" si="113"/>
        <v>800.11547344110852</v>
      </c>
      <c r="S570" s="73">
        <f t="shared" si="114"/>
        <v>0</v>
      </c>
      <c r="T570" s="73">
        <f t="shared" si="115"/>
        <v>0</v>
      </c>
      <c r="U570" s="73">
        <f t="shared" si="116"/>
        <v>0</v>
      </c>
      <c r="V570" s="73">
        <f t="shared" si="117"/>
        <v>153.00230946882218</v>
      </c>
      <c r="W570" s="73">
        <f t="shared" si="118"/>
        <v>109.69976905311778</v>
      </c>
      <c r="X570" s="73">
        <f t="shared" si="119"/>
        <v>0</v>
      </c>
      <c r="Y570" s="73">
        <f t="shared" si="120"/>
        <v>0</v>
      </c>
      <c r="Z570" s="73">
        <f t="shared" si="121"/>
        <v>1.6836027713625865</v>
      </c>
      <c r="AA570" s="73">
        <f t="shared" si="122"/>
        <v>0</v>
      </c>
      <c r="AB570" s="73">
        <f t="shared" si="123"/>
        <v>0.53117782909930711</v>
      </c>
      <c r="AC570" s="73">
        <f t="shared" si="124"/>
        <v>0</v>
      </c>
      <c r="AD570" s="73">
        <f t="shared" si="125"/>
        <v>0</v>
      </c>
      <c r="AE570" s="73">
        <f t="shared" si="126"/>
        <v>0</v>
      </c>
      <c r="AF570" s="73">
        <f t="shared" si="127"/>
        <v>0</v>
      </c>
      <c r="AG570" s="73">
        <f t="shared" si="128"/>
        <v>0</v>
      </c>
      <c r="AH570" s="73">
        <f t="shared" si="129"/>
        <v>0</v>
      </c>
    </row>
    <row r="571" spans="1:34" s="73" customFormat="1" x14ac:dyDescent="0.15">
      <c r="A571" s="70"/>
      <c r="B571" s="73" t="str">
        <f t="shared" si="98"/>
        <v>Sariska Tiger Reserve, India</v>
      </c>
      <c r="C571" s="195" t="s">
        <v>8912</v>
      </c>
      <c r="D571" s="73">
        <f t="shared" si="99"/>
        <v>866</v>
      </c>
      <c r="E571" s="73">
        <f t="shared" si="100"/>
        <v>1993</v>
      </c>
      <c r="F571" s="73">
        <f t="shared" si="101"/>
        <v>4.1570438799076213</v>
      </c>
      <c r="G571" s="73">
        <f t="shared" si="102"/>
        <v>1.8013856812933025</v>
      </c>
      <c r="H571" s="73">
        <f t="shared" si="103"/>
        <v>0</v>
      </c>
      <c r="I571" s="73">
        <f t="shared" si="104"/>
        <v>0</v>
      </c>
      <c r="J571" s="73">
        <f t="shared" si="105"/>
        <v>3.464203233256351</v>
      </c>
      <c r="K571" s="73">
        <f t="shared" si="106"/>
        <v>0</v>
      </c>
      <c r="L571" s="73">
        <f t="shared" si="107"/>
        <v>0</v>
      </c>
      <c r="M571" s="73">
        <f t="shared" si="108"/>
        <v>0</v>
      </c>
      <c r="N571" s="73">
        <f t="shared" si="109"/>
        <v>0</v>
      </c>
      <c r="O571" s="73">
        <f t="shared" si="110"/>
        <v>0</v>
      </c>
      <c r="P571" s="73">
        <f t="shared" si="111"/>
        <v>1101.6166281755197</v>
      </c>
      <c r="Q571" s="73">
        <f t="shared" si="112"/>
        <v>0</v>
      </c>
      <c r="R571" s="73">
        <f t="shared" si="113"/>
        <v>800.11547344110852</v>
      </c>
      <c r="S571" s="73">
        <f t="shared" si="114"/>
        <v>0</v>
      </c>
      <c r="T571" s="73">
        <f t="shared" si="115"/>
        <v>0</v>
      </c>
      <c r="U571" s="73">
        <f t="shared" si="116"/>
        <v>0</v>
      </c>
      <c r="V571" s="73">
        <f t="shared" si="117"/>
        <v>153.00230946882218</v>
      </c>
      <c r="W571" s="73">
        <f t="shared" si="118"/>
        <v>109.69976905311778</v>
      </c>
      <c r="X571" s="73">
        <f t="shared" si="119"/>
        <v>0</v>
      </c>
      <c r="Y571" s="73">
        <f t="shared" si="120"/>
        <v>0</v>
      </c>
      <c r="Z571" s="73">
        <f t="shared" si="121"/>
        <v>1.5588914549653579</v>
      </c>
      <c r="AA571" s="73">
        <f t="shared" si="122"/>
        <v>0</v>
      </c>
      <c r="AB571" s="73">
        <f t="shared" si="123"/>
        <v>5.3117782909930716E-2</v>
      </c>
      <c r="AC571" s="73">
        <f t="shared" si="124"/>
        <v>0</v>
      </c>
      <c r="AD571" s="73">
        <f t="shared" si="125"/>
        <v>0</v>
      </c>
      <c r="AE571" s="73">
        <f t="shared" si="126"/>
        <v>0</v>
      </c>
      <c r="AF571" s="73">
        <f t="shared" si="127"/>
        <v>0</v>
      </c>
      <c r="AG571" s="73">
        <f t="shared" si="128"/>
        <v>0</v>
      </c>
      <c r="AH571" s="73">
        <f t="shared" si="129"/>
        <v>0</v>
      </c>
    </row>
    <row r="572" spans="1:34" s="73" customFormat="1" x14ac:dyDescent="0.15">
      <c r="A572" s="70"/>
      <c r="B572" s="73" t="str">
        <f t="shared" ref="B572:B579" si="130">B477</f>
        <v>Sariska Tiger Reserve, India</v>
      </c>
      <c r="C572" s="195" t="s">
        <v>8913</v>
      </c>
      <c r="D572" s="73">
        <f t="shared" ref="D572:D579" si="131">D477</f>
        <v>866</v>
      </c>
      <c r="E572" s="73">
        <f t="shared" si="100"/>
        <v>1995</v>
      </c>
      <c r="F572" s="73">
        <f t="shared" si="101"/>
        <v>4.3302540415704387</v>
      </c>
      <c r="G572" s="73">
        <f t="shared" si="102"/>
        <v>2.1247113163972284</v>
      </c>
      <c r="H572" s="73">
        <f t="shared" si="103"/>
        <v>0</v>
      </c>
      <c r="I572" s="73">
        <f t="shared" si="104"/>
        <v>0</v>
      </c>
      <c r="J572" s="73">
        <f t="shared" si="105"/>
        <v>3.464203233256351</v>
      </c>
      <c r="K572" s="73">
        <f t="shared" si="106"/>
        <v>0</v>
      </c>
      <c r="L572" s="73">
        <f t="shared" si="107"/>
        <v>0</v>
      </c>
      <c r="M572" s="73">
        <f t="shared" si="108"/>
        <v>0</v>
      </c>
      <c r="N572" s="73">
        <f t="shared" si="109"/>
        <v>0</v>
      </c>
      <c r="O572" s="73">
        <f t="shared" si="110"/>
        <v>0</v>
      </c>
      <c r="P572" s="73">
        <f t="shared" si="111"/>
        <v>1175.0577367205542</v>
      </c>
      <c r="Q572" s="73">
        <f t="shared" si="112"/>
        <v>0</v>
      </c>
      <c r="R572" s="73">
        <f t="shared" si="113"/>
        <v>839.14549653579672</v>
      </c>
      <c r="S572" s="73">
        <f t="shared" si="114"/>
        <v>0</v>
      </c>
      <c r="T572" s="73">
        <f t="shared" si="115"/>
        <v>0</v>
      </c>
      <c r="U572" s="73">
        <f t="shared" si="116"/>
        <v>0</v>
      </c>
      <c r="V572" s="73">
        <f t="shared" si="117"/>
        <v>177.48267898383372</v>
      </c>
      <c r="W572" s="73">
        <f t="shared" si="118"/>
        <v>114.08775981524249</v>
      </c>
      <c r="X572" s="73">
        <f t="shared" si="119"/>
        <v>0</v>
      </c>
      <c r="Y572" s="73">
        <f t="shared" si="120"/>
        <v>0</v>
      </c>
      <c r="Z572" s="73">
        <f t="shared" si="121"/>
        <v>0.62355658198614317</v>
      </c>
      <c r="AA572" s="73">
        <f t="shared" si="122"/>
        <v>0</v>
      </c>
      <c r="AB572" s="73">
        <f t="shared" si="123"/>
        <v>0.18591224018475749</v>
      </c>
      <c r="AC572" s="73">
        <f t="shared" si="124"/>
        <v>0</v>
      </c>
      <c r="AD572" s="73">
        <f t="shared" si="125"/>
        <v>0</v>
      </c>
      <c r="AE572" s="73">
        <f t="shared" si="126"/>
        <v>0</v>
      </c>
      <c r="AF572" s="73">
        <f t="shared" si="127"/>
        <v>0</v>
      </c>
      <c r="AG572" s="73">
        <f t="shared" si="128"/>
        <v>0</v>
      </c>
      <c r="AH572" s="73">
        <f t="shared" si="129"/>
        <v>0</v>
      </c>
    </row>
    <row r="573" spans="1:34" s="73" customFormat="1" x14ac:dyDescent="0.15">
      <c r="A573" s="70"/>
      <c r="B573" s="73" t="str">
        <f t="shared" si="130"/>
        <v>Sariska Tiger Reserve, India</v>
      </c>
      <c r="C573" s="195" t="s">
        <v>8914</v>
      </c>
      <c r="D573" s="73">
        <f t="shared" si="131"/>
        <v>866</v>
      </c>
      <c r="E573" s="73">
        <f t="shared" si="100"/>
        <v>1997</v>
      </c>
      <c r="F573" s="73">
        <f t="shared" si="101"/>
        <v>4.1570438799076213</v>
      </c>
      <c r="G573" s="73">
        <f t="shared" si="102"/>
        <v>2.2632794457274827</v>
      </c>
      <c r="H573" s="73">
        <f t="shared" si="103"/>
        <v>0</v>
      </c>
      <c r="I573" s="73">
        <f t="shared" si="104"/>
        <v>0</v>
      </c>
      <c r="J573" s="73">
        <f t="shared" si="105"/>
        <v>2.8060046189376444</v>
      </c>
      <c r="K573" s="73">
        <f t="shared" si="106"/>
        <v>0</v>
      </c>
      <c r="L573" s="73">
        <f t="shared" si="107"/>
        <v>0</v>
      </c>
      <c r="M573" s="73">
        <f t="shared" si="108"/>
        <v>0</v>
      </c>
      <c r="N573" s="73">
        <f t="shared" si="109"/>
        <v>0</v>
      </c>
      <c r="O573" s="73">
        <f t="shared" si="110"/>
        <v>0</v>
      </c>
      <c r="P573" s="73">
        <f t="shared" si="111"/>
        <v>1370.9006928406466</v>
      </c>
      <c r="Q573" s="73">
        <f t="shared" si="112"/>
        <v>0</v>
      </c>
      <c r="R573" s="73">
        <f t="shared" si="113"/>
        <v>932.81755196304846</v>
      </c>
      <c r="S573" s="73">
        <f t="shared" si="114"/>
        <v>0</v>
      </c>
      <c r="T573" s="73">
        <f t="shared" si="115"/>
        <v>0</v>
      </c>
      <c r="U573" s="73">
        <f t="shared" si="116"/>
        <v>0</v>
      </c>
      <c r="V573" s="73">
        <f t="shared" si="117"/>
        <v>177.48267898383372</v>
      </c>
      <c r="W573" s="73">
        <f t="shared" si="118"/>
        <v>127.25173210161662</v>
      </c>
      <c r="X573" s="73">
        <f t="shared" si="119"/>
        <v>0</v>
      </c>
      <c r="Y573" s="73">
        <f t="shared" si="120"/>
        <v>0</v>
      </c>
      <c r="Z573" s="73">
        <f t="shared" si="121"/>
        <v>0.74826789838337182</v>
      </c>
      <c r="AA573" s="73">
        <f t="shared" si="122"/>
        <v>0</v>
      </c>
      <c r="AB573" s="73">
        <f t="shared" si="123"/>
        <v>0</v>
      </c>
      <c r="AC573" s="73">
        <f t="shared" si="124"/>
        <v>0</v>
      </c>
      <c r="AD573" s="73">
        <f t="shared" si="125"/>
        <v>0</v>
      </c>
      <c r="AE573" s="73">
        <f t="shared" si="126"/>
        <v>0</v>
      </c>
      <c r="AF573" s="73">
        <f t="shared" si="127"/>
        <v>0</v>
      </c>
      <c r="AG573" s="73">
        <f t="shared" si="128"/>
        <v>0</v>
      </c>
      <c r="AH573" s="73">
        <f t="shared" si="129"/>
        <v>0</v>
      </c>
    </row>
    <row r="574" spans="1:34" s="73" customFormat="1" x14ac:dyDescent="0.15">
      <c r="A574" s="70" t="s">
        <v>10635</v>
      </c>
      <c r="B574" s="73" t="str">
        <f t="shared" si="130"/>
        <v>Similipal Tiger Reserve, India</v>
      </c>
      <c r="C574" s="195" t="s">
        <v>8583</v>
      </c>
      <c r="D574" s="73">
        <f t="shared" si="131"/>
        <v>845</v>
      </c>
      <c r="E574" s="73">
        <f t="shared" si="100"/>
        <v>1997</v>
      </c>
      <c r="F574" s="73">
        <f t="shared" si="101"/>
        <v>17.396449704142011</v>
      </c>
      <c r="G574" s="73">
        <f t="shared" si="102"/>
        <v>5.443786982248521</v>
      </c>
      <c r="H574" s="73">
        <f t="shared" si="103"/>
        <v>0</v>
      </c>
      <c r="I574" s="73">
        <f t="shared" si="104"/>
        <v>0</v>
      </c>
      <c r="J574" s="73">
        <f t="shared" si="105"/>
        <v>0</v>
      </c>
      <c r="K574" s="73">
        <f t="shared" si="106"/>
        <v>0</v>
      </c>
      <c r="L574" s="73">
        <f t="shared" si="107"/>
        <v>0</v>
      </c>
      <c r="M574" s="73">
        <f t="shared" si="108"/>
        <v>1594.0828402366865</v>
      </c>
      <c r="N574" s="73">
        <f t="shared" si="109"/>
        <v>905.32544378698231</v>
      </c>
      <c r="O574" s="73">
        <f t="shared" si="110"/>
        <v>0</v>
      </c>
      <c r="P574" s="73">
        <f t="shared" si="111"/>
        <v>2007.1005917159764</v>
      </c>
      <c r="Q574" s="73">
        <f t="shared" si="112"/>
        <v>0</v>
      </c>
      <c r="R574" s="73">
        <f t="shared" si="113"/>
        <v>0</v>
      </c>
      <c r="S574" s="73">
        <f t="shared" si="114"/>
        <v>0</v>
      </c>
      <c r="T574" s="73">
        <f t="shared" si="115"/>
        <v>0</v>
      </c>
      <c r="U574" s="73">
        <f t="shared" si="116"/>
        <v>0</v>
      </c>
      <c r="V574" s="73">
        <f t="shared" si="117"/>
        <v>188.16568047337279</v>
      </c>
      <c r="W574" s="73">
        <f t="shared" si="118"/>
        <v>460.94674556213016</v>
      </c>
      <c r="X574" s="73">
        <f t="shared" si="119"/>
        <v>0</v>
      </c>
      <c r="Y574" s="73">
        <f t="shared" si="120"/>
        <v>0</v>
      </c>
      <c r="Z574" s="73">
        <f t="shared" si="121"/>
        <v>0</v>
      </c>
      <c r="AA574" s="73">
        <f t="shared" si="122"/>
        <v>0</v>
      </c>
      <c r="AB574" s="73">
        <f t="shared" si="123"/>
        <v>0</v>
      </c>
      <c r="AC574" s="73">
        <f t="shared" si="124"/>
        <v>83.491124260355036</v>
      </c>
      <c r="AD574" s="73">
        <f t="shared" si="125"/>
        <v>0</v>
      </c>
      <c r="AE574" s="73">
        <f t="shared" si="126"/>
        <v>0</v>
      </c>
      <c r="AF574" s="73">
        <f t="shared" si="127"/>
        <v>9.7633136094674562</v>
      </c>
      <c r="AG574" s="73">
        <f t="shared" si="128"/>
        <v>0</v>
      </c>
      <c r="AH574" s="73">
        <f t="shared" si="129"/>
        <v>0</v>
      </c>
    </row>
    <row r="575" spans="1:34" s="73" customFormat="1" x14ac:dyDescent="0.15">
      <c r="A575" s="70" t="s">
        <v>10531</v>
      </c>
      <c r="B575" s="73" t="str">
        <f t="shared" si="130"/>
        <v>Sunderbans Tiger Reserve, India</v>
      </c>
      <c r="C575" s="195" t="s">
        <v>8584</v>
      </c>
      <c r="D575" s="73">
        <f t="shared" si="131"/>
        <v>1600</v>
      </c>
      <c r="E575" s="73">
        <f t="shared" si="100"/>
        <v>1992</v>
      </c>
      <c r="F575" s="73">
        <f t="shared" si="101"/>
        <v>6.5625</v>
      </c>
      <c r="G575" s="73">
        <f t="shared" si="102"/>
        <v>0</v>
      </c>
      <c r="H575" s="73">
        <f t="shared" si="103"/>
        <v>0</v>
      </c>
      <c r="I575" s="73">
        <f t="shared" si="104"/>
        <v>0</v>
      </c>
      <c r="J575" s="73">
        <f t="shared" si="105"/>
        <v>0</v>
      </c>
      <c r="K575" s="73">
        <f t="shared" si="106"/>
        <v>0</v>
      </c>
      <c r="L575" s="73">
        <f t="shared" si="107"/>
        <v>0</v>
      </c>
      <c r="M575" s="73">
        <f t="shared" si="108"/>
        <v>0</v>
      </c>
      <c r="N575" s="73">
        <f t="shared" si="109"/>
        <v>0</v>
      </c>
      <c r="O575" s="73">
        <f t="shared" si="110"/>
        <v>0</v>
      </c>
      <c r="P575" s="73">
        <f t="shared" si="111"/>
        <v>0</v>
      </c>
      <c r="Q575" s="73">
        <f t="shared" si="112"/>
        <v>0</v>
      </c>
      <c r="R575" s="73">
        <f t="shared" si="113"/>
        <v>0</v>
      </c>
      <c r="S575" s="73">
        <f t="shared" si="114"/>
        <v>0</v>
      </c>
      <c r="T575" s="73">
        <f t="shared" si="115"/>
        <v>0</v>
      </c>
      <c r="U575" s="73">
        <f t="shared" si="116"/>
        <v>0</v>
      </c>
      <c r="V575" s="73">
        <f t="shared" si="117"/>
        <v>1026.14625</v>
      </c>
      <c r="W575" s="73">
        <f t="shared" si="118"/>
        <v>281.88875000000002</v>
      </c>
      <c r="X575" s="73">
        <f t="shared" si="119"/>
        <v>0</v>
      </c>
      <c r="Y575" s="73">
        <f t="shared" si="120"/>
        <v>0</v>
      </c>
      <c r="Z575" s="73">
        <f t="shared" si="121"/>
        <v>0</v>
      </c>
      <c r="AA575" s="73">
        <f t="shared" si="122"/>
        <v>0</v>
      </c>
      <c r="AB575" s="73">
        <f t="shared" si="123"/>
        <v>0</v>
      </c>
      <c r="AC575" s="73">
        <f t="shared" si="124"/>
        <v>0</v>
      </c>
      <c r="AD575" s="73">
        <f t="shared" si="125"/>
        <v>64.2</v>
      </c>
      <c r="AE575" s="73">
        <f t="shared" si="126"/>
        <v>0</v>
      </c>
      <c r="AF575" s="73">
        <f t="shared" si="127"/>
        <v>0</v>
      </c>
      <c r="AG575" s="73">
        <f t="shared" si="128"/>
        <v>129.56281250000001</v>
      </c>
      <c r="AH575" s="73">
        <f t="shared" si="129"/>
        <v>0</v>
      </c>
    </row>
    <row r="576" spans="1:34" s="73" customFormat="1" x14ac:dyDescent="0.15">
      <c r="A576" s="70" t="s">
        <v>10442</v>
      </c>
      <c r="B576" s="73" t="str">
        <f t="shared" si="130"/>
        <v>Tadoba-andhari Tiger Reserve, India</v>
      </c>
      <c r="C576" s="195" t="s">
        <v>8585</v>
      </c>
      <c r="D576" s="73">
        <f t="shared" si="131"/>
        <v>625</v>
      </c>
      <c r="E576" s="73">
        <f t="shared" si="100"/>
        <v>1994</v>
      </c>
      <c r="F576" s="73">
        <f t="shared" si="101"/>
        <v>8.64</v>
      </c>
      <c r="G576" s="73">
        <f t="shared" si="102"/>
        <v>1.8560000000000001</v>
      </c>
      <c r="H576" s="73">
        <f t="shared" si="103"/>
        <v>0</v>
      </c>
      <c r="I576" s="73">
        <f t="shared" si="104"/>
        <v>0</v>
      </c>
      <c r="J576" s="73">
        <f t="shared" si="105"/>
        <v>0</v>
      </c>
      <c r="K576" s="73">
        <f t="shared" si="106"/>
        <v>0</v>
      </c>
      <c r="L576" s="73">
        <f t="shared" si="107"/>
        <v>0</v>
      </c>
      <c r="M576" s="73">
        <f t="shared" si="108"/>
        <v>0</v>
      </c>
      <c r="N576" s="73">
        <f t="shared" si="109"/>
        <v>841.84</v>
      </c>
      <c r="O576" s="73">
        <f t="shared" si="110"/>
        <v>0</v>
      </c>
      <c r="P576" s="73">
        <f t="shared" si="111"/>
        <v>175.02719999999999</v>
      </c>
      <c r="Q576" s="73">
        <f t="shared" si="112"/>
        <v>0</v>
      </c>
      <c r="R576" s="73">
        <f t="shared" si="113"/>
        <v>39.478400000000001</v>
      </c>
      <c r="S576" s="73">
        <f t="shared" si="114"/>
        <v>0</v>
      </c>
      <c r="T576" s="73">
        <f t="shared" si="115"/>
        <v>0</v>
      </c>
      <c r="U576" s="73">
        <f t="shared" si="116"/>
        <v>0</v>
      </c>
      <c r="V576" s="73">
        <f t="shared" si="117"/>
        <v>215.30719999999999</v>
      </c>
      <c r="W576" s="73">
        <f t="shared" si="118"/>
        <v>0</v>
      </c>
      <c r="X576" s="73">
        <f t="shared" si="119"/>
        <v>0</v>
      </c>
      <c r="Y576" s="73">
        <f t="shared" si="120"/>
        <v>0</v>
      </c>
      <c r="Z576" s="73">
        <f t="shared" si="121"/>
        <v>3.6720000000000002</v>
      </c>
      <c r="AA576" s="73">
        <f t="shared" si="122"/>
        <v>0</v>
      </c>
      <c r="AB576" s="73">
        <f t="shared" si="123"/>
        <v>0</v>
      </c>
      <c r="AC576" s="73">
        <f t="shared" si="124"/>
        <v>10.969279999999999</v>
      </c>
      <c r="AD576" s="73">
        <f t="shared" si="125"/>
        <v>0</v>
      </c>
      <c r="AE576" s="73">
        <f t="shared" si="126"/>
        <v>12.511200000000001</v>
      </c>
      <c r="AF576" s="73">
        <f t="shared" si="127"/>
        <v>0</v>
      </c>
      <c r="AG576" s="73">
        <f t="shared" si="128"/>
        <v>0</v>
      </c>
      <c r="AH576" s="73">
        <f t="shared" si="129"/>
        <v>0</v>
      </c>
    </row>
    <row r="577" spans="1:34" s="73" customFormat="1" x14ac:dyDescent="0.15">
      <c r="A577" s="70"/>
      <c r="B577" s="73" t="str">
        <f t="shared" si="130"/>
        <v>Tadoba-andhari Tiger Reserve, India</v>
      </c>
      <c r="C577" s="195" t="s">
        <v>8586</v>
      </c>
      <c r="D577" s="73">
        <f t="shared" si="131"/>
        <v>625</v>
      </c>
      <c r="E577" s="73">
        <f t="shared" si="100"/>
        <v>1995</v>
      </c>
      <c r="F577" s="73">
        <f t="shared" si="101"/>
        <v>8.8800000000000008</v>
      </c>
      <c r="G577" s="73">
        <f t="shared" si="102"/>
        <v>1.536</v>
      </c>
      <c r="H577" s="73">
        <f t="shared" si="103"/>
        <v>0</v>
      </c>
      <c r="I577" s="73">
        <f t="shared" si="104"/>
        <v>0</v>
      </c>
      <c r="J577" s="73">
        <f t="shared" si="105"/>
        <v>0</v>
      </c>
      <c r="K577" s="73">
        <f t="shared" si="106"/>
        <v>0</v>
      </c>
      <c r="L577" s="73">
        <f t="shared" si="107"/>
        <v>0</v>
      </c>
      <c r="M577" s="73">
        <f t="shared" si="108"/>
        <v>0</v>
      </c>
      <c r="N577" s="73">
        <f t="shared" si="109"/>
        <v>928.88</v>
      </c>
      <c r="O577" s="73">
        <f t="shared" si="110"/>
        <v>0</v>
      </c>
      <c r="P577" s="73">
        <f t="shared" si="111"/>
        <v>205.21600000000001</v>
      </c>
      <c r="Q577" s="73">
        <f t="shared" si="112"/>
        <v>0</v>
      </c>
      <c r="R577" s="73">
        <f t="shared" si="113"/>
        <v>51.916800000000002</v>
      </c>
      <c r="S577" s="73">
        <f t="shared" si="114"/>
        <v>0</v>
      </c>
      <c r="T577" s="73">
        <f t="shared" si="115"/>
        <v>0</v>
      </c>
      <c r="U577" s="73">
        <f t="shared" si="116"/>
        <v>0</v>
      </c>
      <c r="V577" s="73">
        <f t="shared" si="117"/>
        <v>246.6832</v>
      </c>
      <c r="W577" s="73">
        <f t="shared" si="118"/>
        <v>0</v>
      </c>
      <c r="X577" s="73">
        <f t="shared" si="119"/>
        <v>0</v>
      </c>
      <c r="Y577" s="73">
        <f t="shared" si="120"/>
        <v>0</v>
      </c>
      <c r="Z577" s="73">
        <f t="shared" si="121"/>
        <v>5.4</v>
      </c>
      <c r="AA577" s="73">
        <f t="shared" si="122"/>
        <v>0</v>
      </c>
      <c r="AB577" s="73">
        <f t="shared" si="123"/>
        <v>0</v>
      </c>
      <c r="AC577" s="73">
        <f t="shared" si="124"/>
        <v>16.706240000000001</v>
      </c>
      <c r="AD577" s="73">
        <f t="shared" si="125"/>
        <v>0</v>
      </c>
      <c r="AE577" s="73">
        <f t="shared" si="126"/>
        <v>19.052800000000001</v>
      </c>
      <c r="AF577" s="73">
        <f t="shared" si="127"/>
        <v>0</v>
      </c>
      <c r="AG577" s="73">
        <f t="shared" si="128"/>
        <v>0</v>
      </c>
      <c r="AH577" s="73">
        <f t="shared" si="129"/>
        <v>0</v>
      </c>
    </row>
    <row r="578" spans="1:34" s="73" customFormat="1" x14ac:dyDescent="0.15">
      <c r="A578" s="70"/>
      <c r="B578" s="73" t="str">
        <f t="shared" si="130"/>
        <v>Tadoba-andhari Tiger Reserve, India</v>
      </c>
      <c r="C578" s="195" t="s">
        <v>8587</v>
      </c>
      <c r="D578" s="73">
        <f t="shared" si="131"/>
        <v>625</v>
      </c>
      <c r="E578" s="73">
        <f t="shared" si="100"/>
        <v>1996</v>
      </c>
      <c r="F578" s="73">
        <f t="shared" si="101"/>
        <v>9.6</v>
      </c>
      <c r="G578" s="73">
        <f t="shared" si="102"/>
        <v>1.92</v>
      </c>
      <c r="H578" s="73">
        <f t="shared" si="103"/>
        <v>0</v>
      </c>
      <c r="I578" s="73">
        <f t="shared" si="104"/>
        <v>0</v>
      </c>
      <c r="J578" s="73">
        <f t="shared" si="105"/>
        <v>9.6000000000000002E-2</v>
      </c>
      <c r="K578" s="73">
        <f t="shared" si="106"/>
        <v>0</v>
      </c>
      <c r="L578" s="73">
        <f t="shared" si="107"/>
        <v>0</v>
      </c>
      <c r="M578" s="73">
        <f t="shared" si="108"/>
        <v>0</v>
      </c>
      <c r="N578" s="73">
        <f t="shared" si="109"/>
        <v>1014.56</v>
      </c>
      <c r="O578" s="73">
        <f t="shared" si="110"/>
        <v>0</v>
      </c>
      <c r="P578" s="73">
        <f t="shared" si="111"/>
        <v>228.2816</v>
      </c>
      <c r="Q578" s="73">
        <f t="shared" si="112"/>
        <v>0</v>
      </c>
      <c r="R578" s="73">
        <f t="shared" si="113"/>
        <v>63.273600000000002</v>
      </c>
      <c r="S578" s="73">
        <f t="shared" si="114"/>
        <v>0</v>
      </c>
      <c r="T578" s="73">
        <f t="shared" si="115"/>
        <v>0</v>
      </c>
      <c r="U578" s="73">
        <f t="shared" si="116"/>
        <v>0</v>
      </c>
      <c r="V578" s="73">
        <f t="shared" si="117"/>
        <v>273.98880000000003</v>
      </c>
      <c r="W578" s="73">
        <f t="shared" si="118"/>
        <v>0</v>
      </c>
      <c r="X578" s="73">
        <f t="shared" si="119"/>
        <v>0</v>
      </c>
      <c r="Y578" s="73">
        <f t="shared" si="120"/>
        <v>0</v>
      </c>
      <c r="Z578" s="73">
        <f t="shared" si="121"/>
        <v>6.6528</v>
      </c>
      <c r="AA578" s="73">
        <f t="shared" si="122"/>
        <v>0</v>
      </c>
      <c r="AB578" s="73">
        <f t="shared" si="123"/>
        <v>0</v>
      </c>
      <c r="AC578" s="73">
        <f t="shared" si="124"/>
        <v>16.812480000000001</v>
      </c>
      <c r="AD578" s="73">
        <f t="shared" si="125"/>
        <v>0</v>
      </c>
      <c r="AE578" s="73">
        <f t="shared" si="126"/>
        <v>24.283999999999999</v>
      </c>
      <c r="AF578" s="73">
        <f t="shared" si="127"/>
        <v>0</v>
      </c>
      <c r="AG578" s="73">
        <f t="shared" si="128"/>
        <v>0</v>
      </c>
      <c r="AH578" s="73">
        <f t="shared" si="129"/>
        <v>0</v>
      </c>
    </row>
    <row r="579" spans="1:34" s="73" customFormat="1" x14ac:dyDescent="0.15">
      <c r="A579" s="70"/>
      <c r="B579" s="73" t="str">
        <f t="shared" si="130"/>
        <v>Tadoba-andhari Tiger Reserve, India</v>
      </c>
      <c r="C579" s="195" t="s">
        <v>8908</v>
      </c>
      <c r="D579" s="73">
        <f t="shared" si="131"/>
        <v>625</v>
      </c>
      <c r="E579" s="73">
        <f t="shared" si="100"/>
        <v>1997</v>
      </c>
      <c r="F579" s="73">
        <f t="shared" si="101"/>
        <v>10.08</v>
      </c>
      <c r="G579" s="73">
        <f t="shared" si="102"/>
        <v>1.536</v>
      </c>
      <c r="H579" s="73">
        <f t="shared" si="103"/>
        <v>0</v>
      </c>
      <c r="I579" s="73">
        <f t="shared" si="104"/>
        <v>0</v>
      </c>
      <c r="J579" s="73">
        <f t="shared" si="105"/>
        <v>9.6000000000000002E-2</v>
      </c>
      <c r="K579" s="73">
        <f t="shared" si="106"/>
        <v>0</v>
      </c>
      <c r="L579" s="73">
        <f t="shared" si="107"/>
        <v>0</v>
      </c>
      <c r="M579" s="73">
        <f t="shared" si="108"/>
        <v>0</v>
      </c>
      <c r="N579" s="73">
        <f t="shared" si="109"/>
        <v>1115.2</v>
      </c>
      <c r="O579" s="73">
        <f t="shared" si="110"/>
        <v>0</v>
      </c>
      <c r="P579" s="73">
        <f t="shared" si="111"/>
        <v>301.20960000000002</v>
      </c>
      <c r="Q579" s="73">
        <f t="shared" si="112"/>
        <v>0</v>
      </c>
      <c r="R579" s="73">
        <f t="shared" si="113"/>
        <v>76.793599999999998</v>
      </c>
      <c r="S579" s="73">
        <f t="shared" si="114"/>
        <v>0</v>
      </c>
      <c r="T579" s="73">
        <f t="shared" si="115"/>
        <v>0</v>
      </c>
      <c r="U579" s="73">
        <f t="shared" si="116"/>
        <v>0</v>
      </c>
      <c r="V579" s="73">
        <f t="shared" si="117"/>
        <v>245.58080000000001</v>
      </c>
      <c r="W579" s="73">
        <f t="shared" si="118"/>
        <v>0</v>
      </c>
      <c r="X579" s="73">
        <f t="shared" si="119"/>
        <v>0</v>
      </c>
      <c r="Y579" s="73">
        <f t="shared" si="120"/>
        <v>0</v>
      </c>
      <c r="Z579" s="73">
        <f t="shared" si="121"/>
        <v>6.4367999999999999</v>
      </c>
      <c r="AA579" s="73">
        <f t="shared" si="122"/>
        <v>0</v>
      </c>
      <c r="AB579" s="73">
        <f t="shared" si="123"/>
        <v>0</v>
      </c>
      <c r="AC579" s="73">
        <f t="shared" si="124"/>
        <v>16.334399999999999</v>
      </c>
      <c r="AD579" s="73">
        <f t="shared" si="125"/>
        <v>0</v>
      </c>
      <c r="AE579" s="73">
        <f t="shared" si="126"/>
        <v>34.278399999999998</v>
      </c>
      <c r="AF579" s="73">
        <f t="shared" si="127"/>
        <v>0</v>
      </c>
      <c r="AG579" s="73">
        <f t="shared" si="128"/>
        <v>0</v>
      </c>
      <c r="AH579" s="73">
        <f t="shared" si="129"/>
        <v>0</v>
      </c>
    </row>
    <row r="580" spans="1:34" s="73" customFormat="1" x14ac:dyDescent="0.15"/>
    <row r="581" spans="1:34" s="202" customFormat="1" x14ac:dyDescent="0.15"/>
    <row r="582" spans="1:34" s="73" customFormat="1" x14ac:dyDescent="0.15"/>
    <row r="583" spans="1:34" s="73" customFormat="1" ht="14" x14ac:dyDescent="0.15">
      <c r="A583" s="159" t="s">
        <v>10443</v>
      </c>
      <c r="F583" s="77"/>
      <c r="G583" s="77"/>
      <c r="H583" s="77"/>
      <c r="I583" s="77"/>
      <c r="J583" s="77"/>
      <c r="K583" s="77"/>
      <c r="L583" s="77"/>
      <c r="M583" s="77"/>
      <c r="N583" s="77"/>
      <c r="O583" s="77"/>
    </row>
    <row r="584" spans="1:34" s="73" customFormat="1" x14ac:dyDescent="0.15">
      <c r="A584" s="60" t="s">
        <v>10444</v>
      </c>
      <c r="B584" s="59" t="s">
        <v>10358</v>
      </c>
      <c r="C584" s="11" t="s">
        <v>10701</v>
      </c>
      <c r="D584" s="11" t="s">
        <v>10702</v>
      </c>
      <c r="E584" s="11" t="s">
        <v>6243</v>
      </c>
      <c r="F584" s="77" t="s">
        <v>11061</v>
      </c>
      <c r="G584" s="77" t="s">
        <v>10810</v>
      </c>
      <c r="H584" s="77" t="s">
        <v>10811</v>
      </c>
      <c r="I584" s="77" t="s">
        <v>10796</v>
      </c>
      <c r="J584" s="33" t="s">
        <v>10734</v>
      </c>
      <c r="K584" s="33" t="s">
        <v>10809</v>
      </c>
    </row>
    <row r="585" spans="1:34" s="73" customFormat="1" x14ac:dyDescent="0.15">
      <c r="F585" s="77"/>
      <c r="J585" s="77"/>
      <c r="K585" s="77"/>
    </row>
    <row r="586" spans="1:34" s="73" customFormat="1" x14ac:dyDescent="0.15">
      <c r="A586" s="70" t="s">
        <v>10767</v>
      </c>
      <c r="B586" s="73" t="str">
        <f t="shared" ref="B586:B601" si="132">B492</f>
        <v>Bandhavgarh National Park, India</v>
      </c>
      <c r="C586" s="73" t="s">
        <v>8754</v>
      </c>
      <c r="D586" s="73">
        <f t="shared" ref="D586:E601" si="133">D492</f>
        <v>449</v>
      </c>
      <c r="E586" s="73">
        <f t="shared" si="133"/>
        <v>1989</v>
      </c>
      <c r="F586" s="143">
        <f t="shared" ref="F586:F643" si="134">SUM(N492:AH492)</f>
        <v>4716.8089086859691</v>
      </c>
      <c r="G586" s="73">
        <f t="shared" ref="G586:H605" si="135">F492</f>
        <v>19.710467706013365</v>
      </c>
      <c r="H586" s="73">
        <f t="shared" si="135"/>
        <v>1.7817371937639199</v>
      </c>
      <c r="I586" s="73">
        <f t="shared" ref="I586:I643" si="136">SUM(F492:L492)</f>
        <v>21.492204899777285</v>
      </c>
      <c r="J586" s="73">
        <f t="shared" ref="J586:J617" si="137">F586/(SUM(T397:AN397)/D397)</f>
        <v>127.94340602911859</v>
      </c>
      <c r="K586" s="73">
        <f t="shared" ref="K586:K617" si="138">I586/(SUM(L397:M397,P397)/D397)</f>
        <v>122.15189873417722</v>
      </c>
    </row>
    <row r="587" spans="1:34" s="73" customFormat="1" x14ac:dyDescent="0.15">
      <c r="A587" s="70" t="s">
        <v>8387</v>
      </c>
      <c r="B587" s="73" t="str">
        <f t="shared" si="132"/>
        <v>Bandhavgarh National Park, India</v>
      </c>
      <c r="C587" s="73" t="s">
        <v>8755</v>
      </c>
      <c r="D587" s="73">
        <f t="shared" si="133"/>
        <v>449</v>
      </c>
      <c r="E587" s="73">
        <f t="shared" si="133"/>
        <v>1990</v>
      </c>
      <c r="F587" s="143">
        <f t="shared" si="134"/>
        <v>4994.7536748329621</v>
      </c>
      <c r="G587" s="73">
        <f t="shared" si="135"/>
        <v>20.044543429844097</v>
      </c>
      <c r="H587" s="73">
        <f t="shared" si="135"/>
        <v>1.9599109131403119</v>
      </c>
      <c r="I587" s="73">
        <f t="shared" si="136"/>
        <v>22.00445434298441</v>
      </c>
      <c r="J587" s="73">
        <f t="shared" si="137"/>
        <v>117.50822111605973</v>
      </c>
      <c r="K587" s="73">
        <f t="shared" si="138"/>
        <v>120.48780487804878</v>
      </c>
    </row>
    <row r="588" spans="1:34" s="73" customFormat="1" x14ac:dyDescent="0.15">
      <c r="A588" s="70"/>
      <c r="B588" s="73" t="str">
        <f t="shared" si="132"/>
        <v>Bandhavgarh National Park, India</v>
      </c>
      <c r="C588" s="73" t="s">
        <v>8756</v>
      </c>
      <c r="D588" s="73">
        <f t="shared" si="133"/>
        <v>449</v>
      </c>
      <c r="E588" s="73">
        <f t="shared" si="133"/>
        <v>1991</v>
      </c>
      <c r="F588" s="143">
        <f t="shared" si="134"/>
        <v>1353.2628062360802</v>
      </c>
      <c r="G588" s="73">
        <f t="shared" si="135"/>
        <v>15.033407572383073</v>
      </c>
      <c r="H588" s="73">
        <f t="shared" si="135"/>
        <v>1.9599109131403119</v>
      </c>
      <c r="I588" s="73">
        <f t="shared" si="136"/>
        <v>16.993318485523385</v>
      </c>
      <c r="J588" s="73">
        <f t="shared" si="137"/>
        <v>74.09035483477625</v>
      </c>
      <c r="K588" s="73">
        <f t="shared" si="138"/>
        <v>113.88059701492536</v>
      </c>
    </row>
    <row r="589" spans="1:34" s="73" customFormat="1" x14ac:dyDescent="0.15">
      <c r="A589" s="70"/>
      <c r="B589" s="73" t="str">
        <f t="shared" si="132"/>
        <v>Bandhavgarh National Park, India</v>
      </c>
      <c r="C589" s="73" t="s">
        <v>8757</v>
      </c>
      <c r="D589" s="73">
        <f t="shared" si="133"/>
        <v>449</v>
      </c>
      <c r="E589" s="73">
        <f t="shared" si="133"/>
        <v>1992</v>
      </c>
      <c r="F589" s="143">
        <f t="shared" si="134"/>
        <v>1232.9220489977729</v>
      </c>
      <c r="G589" s="73">
        <f t="shared" si="135"/>
        <v>13.363028953229399</v>
      </c>
      <c r="H589" s="73">
        <f t="shared" si="135"/>
        <v>1.9599109131403119</v>
      </c>
      <c r="I589" s="73">
        <f t="shared" si="136"/>
        <v>15.322939866369712</v>
      </c>
      <c r="J589" s="73">
        <f t="shared" si="137"/>
        <v>75.194512360771526</v>
      </c>
      <c r="K589" s="73">
        <f t="shared" si="138"/>
        <v>110.96774193548389</v>
      </c>
    </row>
    <row r="590" spans="1:34" s="73" customFormat="1" x14ac:dyDescent="0.15">
      <c r="A590" s="70"/>
      <c r="B590" s="73" t="str">
        <f t="shared" si="132"/>
        <v>Bandhavgarh National Park, India</v>
      </c>
      <c r="C590" s="73" t="s">
        <v>8363</v>
      </c>
      <c r="D590" s="73">
        <f t="shared" si="133"/>
        <v>449</v>
      </c>
      <c r="E590" s="73">
        <f t="shared" si="133"/>
        <v>1993</v>
      </c>
      <c r="F590" s="143">
        <f t="shared" si="134"/>
        <v>1256.1581291759467</v>
      </c>
      <c r="G590" s="73">
        <f t="shared" si="135"/>
        <v>13.697104677060134</v>
      </c>
      <c r="H590" s="73">
        <f t="shared" si="135"/>
        <v>2.138084632516704</v>
      </c>
      <c r="I590" s="73">
        <f t="shared" si="136"/>
        <v>15.835189309576837</v>
      </c>
      <c r="J590" s="73">
        <f t="shared" si="137"/>
        <v>75.382919005613488</v>
      </c>
      <c r="K590" s="73">
        <f t="shared" si="138"/>
        <v>109.38461538461537</v>
      </c>
    </row>
    <row r="591" spans="1:34" s="73" customFormat="1" x14ac:dyDescent="0.15">
      <c r="A591" s="70"/>
      <c r="B591" s="73" t="str">
        <f t="shared" si="132"/>
        <v>Bandhavgarh National Park, India</v>
      </c>
      <c r="C591" s="73" t="s">
        <v>8364</v>
      </c>
      <c r="D591" s="73">
        <f t="shared" si="133"/>
        <v>449</v>
      </c>
      <c r="E591" s="73">
        <f t="shared" si="133"/>
        <v>1994</v>
      </c>
      <c r="F591" s="143">
        <f t="shared" si="134"/>
        <v>1306.2405345211582</v>
      </c>
      <c r="G591" s="73">
        <f t="shared" si="135"/>
        <v>14.699331848552339</v>
      </c>
      <c r="H591" s="73">
        <f t="shared" si="135"/>
        <v>2.138084632516704</v>
      </c>
      <c r="I591" s="73">
        <f t="shared" si="136"/>
        <v>16.837416481069042</v>
      </c>
      <c r="J591" s="73">
        <f t="shared" si="137"/>
        <v>73.876054918755528</v>
      </c>
      <c r="K591" s="73">
        <f t="shared" si="138"/>
        <v>111.17647058823529</v>
      </c>
    </row>
    <row r="592" spans="1:34" s="73" customFormat="1" x14ac:dyDescent="0.15">
      <c r="A592" s="70"/>
      <c r="B592" s="73" t="str">
        <f t="shared" si="132"/>
        <v>Bandhavgarh National Park, India</v>
      </c>
      <c r="C592" s="73" t="s">
        <v>8467</v>
      </c>
      <c r="D592" s="73">
        <f t="shared" si="133"/>
        <v>449</v>
      </c>
      <c r="E592" s="73">
        <f t="shared" si="133"/>
        <v>1995</v>
      </c>
      <c r="F592" s="143">
        <f t="shared" si="134"/>
        <v>1461.1737193763918</v>
      </c>
      <c r="G592" s="73">
        <f t="shared" si="135"/>
        <v>15.367483296213809</v>
      </c>
      <c r="H592" s="73">
        <f t="shared" si="135"/>
        <v>2.3162583518930959</v>
      </c>
      <c r="I592" s="73">
        <f t="shared" si="136"/>
        <v>17.683741648106906</v>
      </c>
      <c r="J592" s="73">
        <f t="shared" si="137"/>
        <v>75.392668352102959</v>
      </c>
      <c r="K592" s="73">
        <f t="shared" si="138"/>
        <v>110.27777777777779</v>
      </c>
    </row>
    <row r="593" spans="1:35" s="73" customFormat="1" x14ac:dyDescent="0.15">
      <c r="A593" s="70" t="s">
        <v>10602</v>
      </c>
      <c r="B593" s="73" t="str">
        <f t="shared" si="132"/>
        <v>Bandhavgarh National Park, India</v>
      </c>
      <c r="C593" s="73" t="s">
        <v>8468</v>
      </c>
      <c r="D593" s="73">
        <f t="shared" si="133"/>
        <v>449</v>
      </c>
      <c r="E593" s="73">
        <f t="shared" si="133"/>
        <v>1996</v>
      </c>
      <c r="F593" s="143">
        <f t="shared" si="134"/>
        <v>1581.9763919821826</v>
      </c>
      <c r="G593" s="73">
        <f t="shared" si="135"/>
        <v>15.367483296213809</v>
      </c>
      <c r="H593" s="73">
        <f t="shared" si="135"/>
        <v>2.2271714922048997</v>
      </c>
      <c r="I593" s="73">
        <f t="shared" si="136"/>
        <v>17.594654788418708</v>
      </c>
      <c r="J593" s="73">
        <f t="shared" si="137"/>
        <v>75.677327935222664</v>
      </c>
      <c r="K593" s="73">
        <f t="shared" si="138"/>
        <v>111.26760563380282</v>
      </c>
    </row>
    <row r="594" spans="1:35" s="73" customFormat="1" x14ac:dyDescent="0.15">
      <c r="A594" s="70"/>
      <c r="B594" s="73" t="str">
        <f t="shared" si="132"/>
        <v>Bandhavgarh National Park, India</v>
      </c>
      <c r="C594" s="73" t="s">
        <v>8469</v>
      </c>
      <c r="D594" s="73">
        <f t="shared" si="133"/>
        <v>449</v>
      </c>
      <c r="E594" s="73">
        <f t="shared" si="133"/>
        <v>1997</v>
      </c>
      <c r="F594" s="143">
        <f t="shared" si="134"/>
        <v>1407.2129175946548</v>
      </c>
      <c r="G594" s="73">
        <f t="shared" si="135"/>
        <v>15.701559020044543</v>
      </c>
      <c r="H594" s="73">
        <f t="shared" si="135"/>
        <v>2.4053452115812917</v>
      </c>
      <c r="I594" s="73">
        <f t="shared" si="136"/>
        <v>18.106904231625833</v>
      </c>
      <c r="J594" s="73">
        <f t="shared" si="137"/>
        <v>72.71706755668086</v>
      </c>
      <c r="K594" s="73">
        <f t="shared" si="138"/>
        <v>109.86486486486486</v>
      </c>
    </row>
    <row r="595" spans="1:35" s="73" customFormat="1" x14ac:dyDescent="0.15">
      <c r="A595" s="70"/>
      <c r="B595" s="73" t="str">
        <f t="shared" si="132"/>
        <v>Bandhavgarh National Park, India</v>
      </c>
      <c r="C595" s="73" t="s">
        <v>8470</v>
      </c>
      <c r="D595" s="73">
        <f t="shared" si="133"/>
        <v>449</v>
      </c>
      <c r="E595" s="73">
        <f t="shared" si="133"/>
        <v>1998</v>
      </c>
      <c r="F595" s="143">
        <f t="shared" si="134"/>
        <v>1526.8832962138085</v>
      </c>
      <c r="G595" s="73">
        <f t="shared" si="135"/>
        <v>15.367483296213809</v>
      </c>
      <c r="H595" s="73">
        <f t="shared" si="135"/>
        <v>2.4053452115812917</v>
      </c>
      <c r="I595" s="73">
        <f t="shared" si="136"/>
        <v>17.772828507795101</v>
      </c>
      <c r="J595" s="73">
        <f t="shared" si="137"/>
        <v>67.858121350094024</v>
      </c>
      <c r="K595" s="73">
        <f t="shared" si="138"/>
        <v>109.31506849315069</v>
      </c>
    </row>
    <row r="596" spans="1:35" s="73" customFormat="1" x14ac:dyDescent="0.15">
      <c r="A596" s="70" t="s">
        <v>10394</v>
      </c>
      <c r="B596" s="73" t="str">
        <f t="shared" si="132"/>
        <v>Bandipur National Park, India</v>
      </c>
      <c r="C596" s="73" t="s">
        <v>8595</v>
      </c>
      <c r="D596" s="73">
        <f t="shared" si="133"/>
        <v>890</v>
      </c>
      <c r="E596" s="73">
        <f t="shared" si="133"/>
        <v>1991</v>
      </c>
      <c r="F596" s="143">
        <f t="shared" si="134"/>
        <v>1433.1575280898878</v>
      </c>
      <c r="G596" s="73">
        <f t="shared" si="135"/>
        <v>9.7752808988764048</v>
      </c>
      <c r="H596" s="73">
        <f t="shared" si="135"/>
        <v>2.292134831460674</v>
      </c>
      <c r="I596" s="73">
        <f t="shared" si="136"/>
        <v>12.067415730337078</v>
      </c>
      <c r="J596" s="73">
        <f t="shared" si="137"/>
        <v>186.53264112313545</v>
      </c>
      <c r="K596" s="73">
        <f t="shared" si="138"/>
        <v>98.532110091743107</v>
      </c>
    </row>
    <row r="597" spans="1:35" s="73" customFormat="1" x14ac:dyDescent="0.15">
      <c r="A597" s="70"/>
      <c r="B597" s="73" t="str">
        <f t="shared" si="132"/>
        <v>Bandipur National Park, India</v>
      </c>
      <c r="C597" s="73" t="s">
        <v>8766</v>
      </c>
      <c r="D597" s="73">
        <f t="shared" si="133"/>
        <v>890</v>
      </c>
      <c r="E597" s="73">
        <f t="shared" si="133"/>
        <v>1993</v>
      </c>
      <c r="F597" s="143">
        <f t="shared" si="134"/>
        <v>1967.9888764044945</v>
      </c>
      <c r="G597" s="73">
        <f t="shared" si="135"/>
        <v>11.123595505617978</v>
      </c>
      <c r="H597" s="73">
        <f t="shared" si="135"/>
        <v>3.6404494382022472</v>
      </c>
      <c r="I597" s="73">
        <f t="shared" si="136"/>
        <v>14.764044943820224</v>
      </c>
      <c r="J597" s="73">
        <f t="shared" si="137"/>
        <v>166.96950428979983</v>
      </c>
      <c r="K597" s="73">
        <f t="shared" si="138"/>
        <v>89.387755102040813</v>
      </c>
    </row>
    <row r="598" spans="1:35" s="73" customFormat="1" x14ac:dyDescent="0.15">
      <c r="A598" s="70"/>
      <c r="B598" s="73" t="str">
        <f t="shared" si="132"/>
        <v>Bandipur National Park, India</v>
      </c>
      <c r="C598" s="73" t="s">
        <v>8767</v>
      </c>
      <c r="D598" s="73">
        <f t="shared" si="133"/>
        <v>890</v>
      </c>
      <c r="E598" s="73">
        <f t="shared" si="133"/>
        <v>1995</v>
      </c>
      <c r="F598" s="143">
        <f t="shared" si="134"/>
        <v>1967.9888764044945</v>
      </c>
      <c r="G598" s="73">
        <f t="shared" si="135"/>
        <v>12.47191011235955</v>
      </c>
      <c r="H598" s="73">
        <f t="shared" si="135"/>
        <v>3.8651685393258428</v>
      </c>
      <c r="I598" s="73">
        <f t="shared" si="136"/>
        <v>16.337078651685392</v>
      </c>
      <c r="J598" s="73">
        <f t="shared" si="137"/>
        <v>166.96950428979983</v>
      </c>
      <c r="K598" s="73">
        <f t="shared" si="138"/>
        <v>90.875</v>
      </c>
    </row>
    <row r="599" spans="1:35" s="73" customFormat="1" x14ac:dyDescent="0.15">
      <c r="A599" s="70" t="s">
        <v>10480</v>
      </c>
      <c r="B599" s="73" t="str">
        <f t="shared" si="132"/>
        <v>Bandipur National Park, India</v>
      </c>
      <c r="C599" s="73" t="s">
        <v>8768</v>
      </c>
      <c r="D599" s="73">
        <f t="shared" si="133"/>
        <v>890</v>
      </c>
      <c r="E599" s="73">
        <f t="shared" si="133"/>
        <v>1997</v>
      </c>
      <c r="F599" s="143">
        <f t="shared" si="134"/>
        <v>3374.8247191011233</v>
      </c>
      <c r="G599" s="73">
        <f t="shared" si="135"/>
        <v>16.348314606741575</v>
      </c>
      <c r="H599" s="73">
        <f t="shared" si="135"/>
        <v>3.9550561797752808</v>
      </c>
      <c r="I599" s="73">
        <f t="shared" si="136"/>
        <v>20.303370786516854</v>
      </c>
      <c r="J599" s="73">
        <f t="shared" si="137"/>
        <v>230.74395021894443</v>
      </c>
      <c r="K599" s="73">
        <f t="shared" si="138"/>
        <v>97.675675675675677</v>
      </c>
    </row>
    <row r="600" spans="1:35" s="73" customFormat="1" x14ac:dyDescent="0.15">
      <c r="A600" s="70" t="s">
        <v>10388</v>
      </c>
      <c r="B600" s="73" t="str">
        <f t="shared" si="132"/>
        <v>Bhadra Wildlife Sanctuary, India</v>
      </c>
      <c r="C600" s="73" t="s">
        <v>8826</v>
      </c>
      <c r="D600" s="73">
        <f t="shared" si="133"/>
        <v>492</v>
      </c>
      <c r="E600" s="73">
        <f t="shared" si="133"/>
        <v>1997</v>
      </c>
      <c r="F600" s="143">
        <f t="shared" si="134"/>
        <v>692.15731707317059</v>
      </c>
      <c r="G600" s="73">
        <f t="shared" si="135"/>
        <v>7.6219512195121952</v>
      </c>
      <c r="H600" s="73">
        <f t="shared" si="135"/>
        <v>0.89430894308943087</v>
      </c>
      <c r="I600" s="73">
        <f t="shared" si="136"/>
        <v>8.5162601626016254</v>
      </c>
      <c r="J600" s="73">
        <f t="shared" si="137"/>
        <v>115.39864452727886</v>
      </c>
      <c r="K600" s="73">
        <f t="shared" si="138"/>
        <v>116.38888888888889</v>
      </c>
    </row>
    <row r="601" spans="1:35" s="73" customFormat="1" x14ac:dyDescent="0.15">
      <c r="A601" s="70" t="s">
        <v>10457</v>
      </c>
      <c r="B601" s="73" t="str">
        <f t="shared" si="132"/>
        <v>Bori-Satpura Tiger Reserve, India</v>
      </c>
      <c r="C601" s="73" t="s">
        <v>8827</v>
      </c>
      <c r="D601" s="73">
        <f t="shared" si="133"/>
        <v>1428</v>
      </c>
      <c r="E601" s="73">
        <f t="shared" si="133"/>
        <v>1982</v>
      </c>
      <c r="F601" s="143">
        <f t="shared" si="134"/>
        <v>1276.1149859943978</v>
      </c>
      <c r="G601" s="73">
        <f t="shared" si="135"/>
        <v>4.3067226890756301</v>
      </c>
      <c r="H601" s="73">
        <f t="shared" si="135"/>
        <v>1.680672268907563</v>
      </c>
      <c r="I601" s="73">
        <f t="shared" si="136"/>
        <v>5.9873949579831933</v>
      </c>
      <c r="J601" s="73">
        <f t="shared" si="137"/>
        <v>150.08171635644868</v>
      </c>
      <c r="K601" s="73">
        <f t="shared" si="138"/>
        <v>84.653465346534659</v>
      </c>
    </row>
    <row r="602" spans="1:35" s="73" customFormat="1" x14ac:dyDescent="0.15">
      <c r="A602" s="70"/>
      <c r="B602" s="73" t="str">
        <f t="shared" ref="B602:B617" si="139">B508</f>
        <v>Bori-Satpura Tiger Reserve, India</v>
      </c>
      <c r="C602" s="73" t="s">
        <v>8828</v>
      </c>
      <c r="D602" s="73">
        <f t="shared" ref="D602:E617" si="140">D508</f>
        <v>1428</v>
      </c>
      <c r="E602" s="73">
        <f t="shared" si="140"/>
        <v>1984</v>
      </c>
      <c r="F602" s="143">
        <f t="shared" si="134"/>
        <v>970.9704481792719</v>
      </c>
      <c r="G602" s="73">
        <f t="shared" si="135"/>
        <v>2.6260504201680672</v>
      </c>
      <c r="H602" s="73">
        <f t="shared" si="135"/>
        <v>1.3445378151260505</v>
      </c>
      <c r="I602" s="73">
        <f t="shared" si="136"/>
        <v>3.9705882352941178</v>
      </c>
      <c r="J602" s="73">
        <f t="shared" si="137"/>
        <v>195.20565958045898</v>
      </c>
      <c r="K602" s="73">
        <f t="shared" si="138"/>
        <v>77.671232876712338</v>
      </c>
    </row>
    <row r="603" spans="1:35" s="73" customFormat="1" x14ac:dyDescent="0.15">
      <c r="A603" s="70"/>
      <c r="B603" s="73" t="str">
        <f t="shared" si="139"/>
        <v>Bori-Satpura Tiger Reserve, India</v>
      </c>
      <c r="C603" s="73" t="s">
        <v>8921</v>
      </c>
      <c r="D603" s="73">
        <f t="shared" si="140"/>
        <v>1428</v>
      </c>
      <c r="E603" s="73">
        <f t="shared" si="140"/>
        <v>1986</v>
      </c>
      <c r="F603" s="143">
        <f t="shared" si="134"/>
        <v>1130.7091036414565</v>
      </c>
      <c r="G603" s="73">
        <f t="shared" si="135"/>
        <v>3.0462184873949578</v>
      </c>
      <c r="H603" s="73">
        <f t="shared" si="135"/>
        <v>1.5126050420168067</v>
      </c>
      <c r="I603" s="73">
        <f t="shared" si="136"/>
        <v>4.5588235294117645</v>
      </c>
      <c r="J603" s="73">
        <f t="shared" si="137"/>
        <v>183.94310776942353</v>
      </c>
      <c r="K603" s="73">
        <f t="shared" si="138"/>
        <v>78.433734939759034</v>
      </c>
    </row>
    <row r="604" spans="1:35" s="73" customFormat="1" x14ac:dyDescent="0.15">
      <c r="A604" s="70"/>
      <c r="B604" s="73" t="str">
        <f t="shared" si="139"/>
        <v>Bori-Satpura Tiger Reserve, India</v>
      </c>
      <c r="C604" s="73" t="s">
        <v>8677</v>
      </c>
      <c r="D604" s="73">
        <f t="shared" si="140"/>
        <v>1428</v>
      </c>
      <c r="E604" s="73">
        <f t="shared" si="140"/>
        <v>1988</v>
      </c>
      <c r="F604" s="143">
        <f t="shared" si="134"/>
        <v>1252.5752100840334</v>
      </c>
      <c r="G604" s="73">
        <f t="shared" si="135"/>
        <v>4.4117647058823533</v>
      </c>
      <c r="H604" s="73">
        <f t="shared" si="135"/>
        <v>1.792717086834734</v>
      </c>
      <c r="I604" s="73">
        <f t="shared" si="136"/>
        <v>6.204481792717087</v>
      </c>
      <c r="J604" s="73">
        <f t="shared" si="137"/>
        <v>168.85465873690168</v>
      </c>
      <c r="K604" s="73">
        <f t="shared" si="138"/>
        <v>83.584905660377359</v>
      </c>
    </row>
    <row r="605" spans="1:35" s="73" customFormat="1" x14ac:dyDescent="0.15">
      <c r="A605" s="70"/>
      <c r="B605" s="73" t="str">
        <f t="shared" si="139"/>
        <v>Bori-Satpura Tiger Reserve, India</v>
      </c>
      <c r="C605" s="73" t="s">
        <v>8678</v>
      </c>
      <c r="D605" s="73">
        <f t="shared" si="140"/>
        <v>1428</v>
      </c>
      <c r="E605" s="73">
        <f t="shared" si="140"/>
        <v>1990</v>
      </c>
      <c r="F605" s="143">
        <f t="shared" si="134"/>
        <v>1177.2165266106445</v>
      </c>
      <c r="G605" s="73">
        <f t="shared" si="135"/>
        <v>5.1470588235294121</v>
      </c>
      <c r="H605" s="73">
        <f t="shared" si="135"/>
        <v>1.876750700280112</v>
      </c>
      <c r="I605" s="73">
        <f t="shared" si="136"/>
        <v>7.0238095238095237</v>
      </c>
      <c r="J605" s="73">
        <f t="shared" si="137"/>
        <v>154.76571533787521</v>
      </c>
      <c r="K605" s="73">
        <f t="shared" si="138"/>
        <v>86.465517241379303</v>
      </c>
      <c r="AA605" s="75"/>
      <c r="AB605" s="75"/>
      <c r="AC605" s="75"/>
      <c r="AD605" s="75"/>
      <c r="AE605" s="75"/>
      <c r="AF605" s="75"/>
      <c r="AG605" s="75"/>
      <c r="AH605" s="75"/>
      <c r="AI605" s="75"/>
    </row>
    <row r="606" spans="1:35" s="73" customFormat="1" x14ac:dyDescent="0.15">
      <c r="A606" s="70" t="s">
        <v>10538</v>
      </c>
      <c r="B606" s="73" t="str">
        <f t="shared" si="139"/>
        <v>Bori-Satpura Tiger Reserve, India</v>
      </c>
      <c r="C606" s="73" t="s">
        <v>8679</v>
      </c>
      <c r="D606" s="73">
        <f t="shared" si="140"/>
        <v>1428</v>
      </c>
      <c r="E606" s="73">
        <f t="shared" si="140"/>
        <v>1992</v>
      </c>
      <c r="F606" s="143">
        <f t="shared" si="134"/>
        <v>1157.1315826330531</v>
      </c>
      <c r="G606" s="73">
        <f t="shared" ref="G606:H625" si="141">F512</f>
        <v>4.3067226890756301</v>
      </c>
      <c r="H606" s="73">
        <f t="shared" si="141"/>
        <v>1.876750700280112</v>
      </c>
      <c r="I606" s="73">
        <f t="shared" si="136"/>
        <v>6.1834733893557416</v>
      </c>
      <c r="J606" s="73">
        <f t="shared" si="137"/>
        <v>133.7096536656417</v>
      </c>
      <c r="K606" s="73">
        <f t="shared" si="138"/>
        <v>81.759259259259252</v>
      </c>
      <c r="AA606" s="75"/>
      <c r="AB606" s="75"/>
      <c r="AC606" s="75"/>
      <c r="AD606" s="75"/>
      <c r="AE606" s="75"/>
      <c r="AF606" s="75"/>
      <c r="AG606" s="75"/>
      <c r="AH606" s="75"/>
      <c r="AI606" s="75"/>
    </row>
    <row r="607" spans="1:35" s="73" customFormat="1" x14ac:dyDescent="0.15">
      <c r="A607" s="70"/>
      <c r="B607" s="73" t="str">
        <f t="shared" si="139"/>
        <v>Bori-Satpura Tiger Reserve, India</v>
      </c>
      <c r="C607" s="73" t="s">
        <v>8680</v>
      </c>
      <c r="D607" s="73">
        <f t="shared" si="140"/>
        <v>1428</v>
      </c>
      <c r="E607" s="73">
        <f t="shared" si="140"/>
        <v>1994</v>
      </c>
      <c r="F607" s="143">
        <f t="shared" si="134"/>
        <v>1238.0520308123243</v>
      </c>
      <c r="G607" s="73">
        <f t="shared" si="141"/>
        <v>3.1512605042016806</v>
      </c>
      <c r="H607" s="73">
        <f t="shared" si="141"/>
        <v>1.0924369747899159</v>
      </c>
      <c r="I607" s="73">
        <f t="shared" si="136"/>
        <v>4.2436974789915967</v>
      </c>
      <c r="J607" s="73">
        <f t="shared" si="137"/>
        <v>119.73845580765318</v>
      </c>
      <c r="K607" s="73">
        <f t="shared" si="138"/>
        <v>87.826086956521735</v>
      </c>
    </row>
    <row r="608" spans="1:35" s="73" customFormat="1" x14ac:dyDescent="0.15">
      <c r="A608" s="70"/>
      <c r="B608" s="73" t="str">
        <f t="shared" si="139"/>
        <v>Bori-Satpura Tiger Reserve, India</v>
      </c>
      <c r="C608" s="73" t="s">
        <v>8550</v>
      </c>
      <c r="D608" s="73">
        <f t="shared" si="140"/>
        <v>1428</v>
      </c>
      <c r="E608" s="73">
        <f t="shared" si="140"/>
        <v>1996</v>
      </c>
      <c r="F608" s="143">
        <f t="shared" si="134"/>
        <v>1176.2752100840335</v>
      </c>
      <c r="G608" s="73">
        <f t="shared" si="141"/>
        <v>3.2563025210084033</v>
      </c>
      <c r="H608" s="73">
        <f t="shared" si="141"/>
        <v>1.3445378151260505</v>
      </c>
      <c r="I608" s="73">
        <f t="shared" si="136"/>
        <v>4.6008403361344534</v>
      </c>
      <c r="J608" s="73">
        <f t="shared" si="137"/>
        <v>114.18129291006728</v>
      </c>
      <c r="K608" s="73">
        <f t="shared" si="138"/>
        <v>83.164556962025316</v>
      </c>
    </row>
    <row r="609" spans="1:11" s="73" customFormat="1" x14ac:dyDescent="0.15">
      <c r="A609" s="70"/>
      <c r="B609" s="73" t="str">
        <f t="shared" si="139"/>
        <v>Bori-Satpura Tiger Reserve, India</v>
      </c>
      <c r="C609" s="73" t="s">
        <v>8551</v>
      </c>
      <c r="D609" s="73">
        <f t="shared" si="140"/>
        <v>1428</v>
      </c>
      <c r="E609" s="73">
        <f t="shared" si="140"/>
        <v>1998</v>
      </c>
      <c r="F609" s="143">
        <f t="shared" si="134"/>
        <v>1323.8221288515408</v>
      </c>
      <c r="G609" s="73">
        <f t="shared" si="141"/>
        <v>3.2563025210084033</v>
      </c>
      <c r="H609" s="73">
        <f t="shared" si="141"/>
        <v>1.2605042016806722</v>
      </c>
      <c r="I609" s="73">
        <f t="shared" si="136"/>
        <v>4.5168067226890756</v>
      </c>
      <c r="J609" s="73">
        <f t="shared" si="137"/>
        <v>168.09692335052463</v>
      </c>
      <c r="K609" s="73">
        <f t="shared" si="138"/>
        <v>84.868421052631575</v>
      </c>
    </row>
    <row r="610" spans="1:11" s="73" customFormat="1" x14ac:dyDescent="0.15">
      <c r="A610" s="70"/>
      <c r="B610" s="73" t="str">
        <f t="shared" si="139"/>
        <v>Bori-Satpura Tiger Reserve, India</v>
      </c>
      <c r="C610" s="73" t="s">
        <v>8764</v>
      </c>
      <c r="D610" s="73">
        <f t="shared" si="140"/>
        <v>1428</v>
      </c>
      <c r="E610" s="73">
        <f t="shared" si="140"/>
        <v>2002</v>
      </c>
      <c r="F610" s="143">
        <f t="shared" si="134"/>
        <v>1478.6008403361341</v>
      </c>
      <c r="G610" s="73">
        <f t="shared" si="141"/>
        <v>3.6764705882352939</v>
      </c>
      <c r="H610" s="73">
        <f t="shared" si="141"/>
        <v>1.4565826330532212</v>
      </c>
      <c r="I610" s="73">
        <f t="shared" si="136"/>
        <v>5.1330532212885149</v>
      </c>
      <c r="J610" s="73">
        <f t="shared" si="137"/>
        <v>122.64416821561335</v>
      </c>
      <c r="K610" s="73">
        <f t="shared" si="138"/>
        <v>84.252873563218387</v>
      </c>
    </row>
    <row r="611" spans="1:11" s="73" customFormat="1" x14ac:dyDescent="0.15">
      <c r="A611" s="70" t="s">
        <v>10434</v>
      </c>
      <c r="B611" s="73" t="str">
        <f t="shared" si="139"/>
        <v>Buxa Tiger Reserve, India</v>
      </c>
      <c r="C611" s="73" t="s">
        <v>8765</v>
      </c>
      <c r="D611" s="73">
        <f t="shared" si="140"/>
        <v>369</v>
      </c>
      <c r="E611" s="73">
        <f t="shared" si="140"/>
        <v>1995</v>
      </c>
      <c r="F611" s="143">
        <f t="shared" si="134"/>
        <v>1477.3495934959346</v>
      </c>
      <c r="G611" s="73">
        <f t="shared" si="141"/>
        <v>12.601626016260163</v>
      </c>
      <c r="H611" s="73">
        <f t="shared" si="141"/>
        <v>7.588075880758808</v>
      </c>
      <c r="I611" s="73">
        <f t="shared" si="136"/>
        <v>20.189701897018971</v>
      </c>
      <c r="J611" s="73">
        <f t="shared" si="137"/>
        <v>20.478662659654393</v>
      </c>
      <c r="K611" s="73">
        <f t="shared" si="138"/>
        <v>73.762376237623769</v>
      </c>
    </row>
    <row r="612" spans="1:11" s="73" customFormat="1" x14ac:dyDescent="0.15">
      <c r="A612" s="70" t="s">
        <v>10489</v>
      </c>
      <c r="B612" s="73" t="str">
        <f t="shared" si="139"/>
        <v>Corbett Tiger Reserve, India</v>
      </c>
      <c r="C612" s="73" t="s">
        <v>8854</v>
      </c>
      <c r="D612" s="73">
        <f t="shared" si="140"/>
        <v>1319</v>
      </c>
      <c r="E612" s="73">
        <f t="shared" si="140"/>
        <v>1993</v>
      </c>
      <c r="F612" s="143">
        <f t="shared" si="134"/>
        <v>2835.048673237301</v>
      </c>
      <c r="G612" s="73">
        <f t="shared" si="141"/>
        <v>13.98786959818044</v>
      </c>
      <c r="H612" s="73">
        <f t="shared" si="141"/>
        <v>3.0326004548900682</v>
      </c>
      <c r="I612" s="73">
        <f t="shared" si="136"/>
        <v>17.020470053070508</v>
      </c>
      <c r="J612" s="73">
        <f t="shared" si="137"/>
        <v>46.650729808627965</v>
      </c>
      <c r="K612" s="73">
        <f t="shared" si="138"/>
        <v>100.67264573991031</v>
      </c>
    </row>
    <row r="613" spans="1:11" s="73" customFormat="1" x14ac:dyDescent="0.15">
      <c r="A613" s="70" t="s">
        <v>10560</v>
      </c>
      <c r="B613" s="73" t="str">
        <f t="shared" si="139"/>
        <v>Corbett Tiger Reserve, India</v>
      </c>
      <c r="C613" s="73" t="s">
        <v>8855</v>
      </c>
      <c r="D613" s="73">
        <f t="shared" si="140"/>
        <v>1319</v>
      </c>
      <c r="E613" s="73">
        <f t="shared" si="140"/>
        <v>1995</v>
      </c>
      <c r="F613" s="143">
        <f t="shared" si="134"/>
        <v>2658.6119029567858</v>
      </c>
      <c r="G613" s="73">
        <f t="shared" si="141"/>
        <v>15.238817285822593</v>
      </c>
      <c r="H613" s="73">
        <f t="shared" si="141"/>
        <v>3.3358605003790749</v>
      </c>
      <c r="I613" s="73">
        <f t="shared" si="136"/>
        <v>18.574677786201669</v>
      </c>
      <c r="J613" s="73">
        <f t="shared" si="137"/>
        <v>46.361124552149029</v>
      </c>
      <c r="K613" s="73">
        <f t="shared" si="138"/>
        <v>100.40983606557377</v>
      </c>
    </row>
    <row r="614" spans="1:11" s="73" customFormat="1" x14ac:dyDescent="0.15">
      <c r="A614" s="70"/>
      <c r="B614" s="73" t="str">
        <f t="shared" si="139"/>
        <v>Corbett Tiger Reserve, India</v>
      </c>
      <c r="C614" s="73" t="s">
        <v>8613</v>
      </c>
      <c r="D614" s="73">
        <f t="shared" si="140"/>
        <v>1319</v>
      </c>
      <c r="E614" s="73">
        <f t="shared" si="140"/>
        <v>1997</v>
      </c>
      <c r="F614" s="143">
        <f t="shared" si="134"/>
        <v>2745.7250947687639</v>
      </c>
      <c r="G614" s="73">
        <f t="shared" si="141"/>
        <v>15.693707354056103</v>
      </c>
      <c r="H614" s="73">
        <f t="shared" si="141"/>
        <v>3.3055344958301744</v>
      </c>
      <c r="I614" s="73">
        <f t="shared" si="136"/>
        <v>18.999241849886278</v>
      </c>
      <c r="J614" s="73">
        <f t="shared" si="137"/>
        <v>47.123878052906193</v>
      </c>
      <c r="K614" s="73">
        <f t="shared" si="138"/>
        <v>101.45748987854252</v>
      </c>
    </row>
    <row r="615" spans="1:11" s="73" customFormat="1" x14ac:dyDescent="0.15">
      <c r="A615" s="70" t="s">
        <v>8291</v>
      </c>
      <c r="B615" s="73" t="str">
        <f t="shared" si="139"/>
        <v>Kalakad Mundanthurai Tiger Reserve, India</v>
      </c>
      <c r="C615" s="73" t="s">
        <v>8700</v>
      </c>
      <c r="D615" s="73">
        <f t="shared" si="140"/>
        <v>895</v>
      </c>
      <c r="E615" s="73">
        <f t="shared" si="140"/>
        <v>1997</v>
      </c>
      <c r="F615" s="143">
        <f t="shared" si="134"/>
        <v>1537.6854748603353</v>
      </c>
      <c r="G615" s="73">
        <f t="shared" si="141"/>
        <v>12.23463687150838</v>
      </c>
      <c r="H615" s="73">
        <f t="shared" si="141"/>
        <v>3.5307262569832401</v>
      </c>
      <c r="I615" s="73">
        <f t="shared" si="136"/>
        <v>15.76536312849162</v>
      </c>
      <c r="J615" s="73">
        <f t="shared" si="137"/>
        <v>107.84644620327562</v>
      </c>
      <c r="K615" s="73">
        <f t="shared" si="138"/>
        <v>92.828947368421055</v>
      </c>
    </row>
    <row r="616" spans="1:11" s="73" customFormat="1" x14ac:dyDescent="0.15">
      <c r="A616" s="70" t="s">
        <v>8343</v>
      </c>
      <c r="B616" s="73" t="str">
        <f t="shared" si="139"/>
        <v>Kanha National Park, India</v>
      </c>
      <c r="C616" s="73" t="s">
        <v>8543</v>
      </c>
      <c r="D616" s="73">
        <f t="shared" si="140"/>
        <v>940</v>
      </c>
      <c r="E616" s="73">
        <f t="shared" si="140"/>
        <v>1994</v>
      </c>
      <c r="F616" s="143">
        <f t="shared" si="134"/>
        <v>3745.5348936170217</v>
      </c>
      <c r="G616" s="73">
        <f t="shared" si="141"/>
        <v>15.957446808510639</v>
      </c>
      <c r="H616" s="73">
        <f t="shared" si="141"/>
        <v>3.0638297872340425</v>
      </c>
      <c r="I616" s="73">
        <f t="shared" si="136"/>
        <v>19.021276595744681</v>
      </c>
      <c r="J616" s="73">
        <f t="shared" si="137"/>
        <v>80.956606116348595</v>
      </c>
      <c r="K616" s="73">
        <f t="shared" si="138"/>
        <v>103.95348837209303</v>
      </c>
    </row>
    <row r="617" spans="1:11" s="73" customFormat="1" x14ac:dyDescent="0.15">
      <c r="A617" s="70"/>
      <c r="B617" s="73" t="str">
        <f t="shared" si="139"/>
        <v>Kanha National Park, India</v>
      </c>
      <c r="C617" s="73" t="s">
        <v>8544</v>
      </c>
      <c r="D617" s="73">
        <f t="shared" si="140"/>
        <v>940</v>
      </c>
      <c r="E617" s="73">
        <f t="shared" si="140"/>
        <v>1995</v>
      </c>
      <c r="F617" s="143">
        <f t="shared" si="134"/>
        <v>3451.9518085106388</v>
      </c>
      <c r="G617" s="73">
        <f t="shared" si="141"/>
        <v>15.478723404255319</v>
      </c>
      <c r="H617" s="73">
        <f t="shared" si="141"/>
        <v>2.6382978723404253</v>
      </c>
      <c r="I617" s="73">
        <f t="shared" si="136"/>
        <v>18.117021276595743</v>
      </c>
      <c r="J617" s="73">
        <f t="shared" si="137"/>
        <v>81.731812800685134</v>
      </c>
      <c r="K617" s="73">
        <f t="shared" si="138"/>
        <v>107.1069182389937</v>
      </c>
    </row>
    <row r="618" spans="1:11" s="73" customFormat="1" x14ac:dyDescent="0.15">
      <c r="A618" s="70"/>
      <c r="B618" s="73" t="str">
        <f t="shared" ref="B618:B633" si="142">B524</f>
        <v>Kanha National Park, India</v>
      </c>
      <c r="C618" s="73" t="s">
        <v>8997</v>
      </c>
      <c r="D618" s="73">
        <f t="shared" ref="D618:E633" si="143">D524</f>
        <v>940</v>
      </c>
      <c r="E618" s="73">
        <f t="shared" si="143"/>
        <v>1996</v>
      </c>
      <c r="F618" s="143">
        <f t="shared" si="134"/>
        <v>2720.5172340425534</v>
      </c>
      <c r="G618" s="73">
        <f t="shared" si="141"/>
        <v>15.478723404255319</v>
      </c>
      <c r="H618" s="73">
        <f t="shared" si="141"/>
        <v>2.6382978723404253</v>
      </c>
      <c r="I618" s="73">
        <f t="shared" si="136"/>
        <v>18.117021276595743</v>
      </c>
      <c r="J618" s="73">
        <f t="shared" ref="J618:J643" si="144">F618/(SUM(T429:AN429)/D429)</f>
        <v>87.210933396992132</v>
      </c>
      <c r="K618" s="73">
        <f t="shared" ref="K618:K643" si="145">I618/(SUM(L429:M429,P429)/D429)</f>
        <v>107.1069182389937</v>
      </c>
    </row>
    <row r="619" spans="1:11" s="73" customFormat="1" x14ac:dyDescent="0.15">
      <c r="A619" s="70"/>
      <c r="B619" s="73" t="str">
        <f t="shared" si="142"/>
        <v>Kanha National Park, India</v>
      </c>
      <c r="C619" s="73" t="s">
        <v>8998</v>
      </c>
      <c r="D619" s="73">
        <f t="shared" si="143"/>
        <v>940</v>
      </c>
      <c r="E619" s="73">
        <f t="shared" si="143"/>
        <v>1997</v>
      </c>
      <c r="F619" s="143">
        <f t="shared" si="134"/>
        <v>3308.4974468085111</v>
      </c>
      <c r="G619" s="73">
        <f t="shared" si="141"/>
        <v>16.75531914893617</v>
      </c>
      <c r="H619" s="73">
        <f t="shared" si="141"/>
        <v>2.978723404255319</v>
      </c>
      <c r="I619" s="73">
        <f t="shared" si="136"/>
        <v>19.73404255319149</v>
      </c>
      <c r="J619" s="73">
        <f t="shared" si="144"/>
        <v>78.38065426684814</v>
      </c>
      <c r="K619" s="73">
        <f t="shared" si="145"/>
        <v>106</v>
      </c>
    </row>
    <row r="620" spans="1:11" s="73" customFormat="1" x14ac:dyDescent="0.15">
      <c r="A620" s="70"/>
      <c r="B620" s="73" t="str">
        <f t="shared" si="142"/>
        <v>Kanha National Park, India</v>
      </c>
      <c r="C620" s="73" t="s">
        <v>8999</v>
      </c>
      <c r="D620" s="73">
        <f t="shared" si="143"/>
        <v>940</v>
      </c>
      <c r="E620" s="73">
        <f t="shared" si="143"/>
        <v>1998</v>
      </c>
      <c r="F620" s="143">
        <f t="shared" si="134"/>
        <v>3433.2425531914896</v>
      </c>
      <c r="G620" s="73">
        <f t="shared" si="141"/>
        <v>16.914893617021278</v>
      </c>
      <c r="H620" s="73">
        <f t="shared" si="141"/>
        <v>3.021276595744681</v>
      </c>
      <c r="I620" s="73">
        <f t="shared" si="136"/>
        <v>19.936170212765958</v>
      </c>
      <c r="J620" s="73">
        <f t="shared" si="144"/>
        <v>79.622224415276818</v>
      </c>
      <c r="K620" s="73">
        <f t="shared" si="145"/>
        <v>105.87570621468927</v>
      </c>
    </row>
    <row r="621" spans="1:11" s="73" customFormat="1" x14ac:dyDescent="0.15">
      <c r="A621" s="70" t="s">
        <v>8537</v>
      </c>
      <c r="B621" s="73" t="str">
        <f t="shared" si="142"/>
        <v>Phen Wildlife Sanctuary, India</v>
      </c>
      <c r="C621" s="73" t="s">
        <v>9000</v>
      </c>
      <c r="D621" s="73">
        <f t="shared" si="143"/>
        <v>110</v>
      </c>
      <c r="E621" s="73">
        <f t="shared" si="143"/>
        <v>1994</v>
      </c>
      <c r="F621" s="143">
        <f t="shared" si="134"/>
        <v>960.72272727272718</v>
      </c>
      <c r="G621" s="73">
        <f t="shared" si="141"/>
        <v>6.8181818181818183</v>
      </c>
      <c r="H621" s="73">
        <f t="shared" si="141"/>
        <v>3.2727272727272729</v>
      </c>
      <c r="I621" s="73">
        <f t="shared" si="136"/>
        <v>10.090909090909092</v>
      </c>
      <c r="J621" s="73">
        <f t="shared" si="144"/>
        <v>79.577936746987945</v>
      </c>
      <c r="K621" s="73">
        <f t="shared" si="145"/>
        <v>79.285714285714306</v>
      </c>
    </row>
    <row r="622" spans="1:11" s="73" customFormat="1" x14ac:dyDescent="0.15">
      <c r="A622" s="70"/>
      <c r="B622" s="73" t="str">
        <f t="shared" si="142"/>
        <v>Phen Wildlife Sanctuary, India</v>
      </c>
      <c r="C622" s="73" t="s">
        <v>9001</v>
      </c>
      <c r="D622" s="73">
        <f t="shared" si="143"/>
        <v>110</v>
      </c>
      <c r="E622" s="73">
        <f t="shared" si="143"/>
        <v>1995</v>
      </c>
      <c r="F622" s="143">
        <f t="shared" si="134"/>
        <v>1021.0454545454544</v>
      </c>
      <c r="G622" s="73">
        <f t="shared" si="141"/>
        <v>5.4545454545454541</v>
      </c>
      <c r="H622" s="73">
        <f t="shared" si="141"/>
        <v>2.9090909090909092</v>
      </c>
      <c r="I622" s="73">
        <f t="shared" si="136"/>
        <v>8.3636363636363633</v>
      </c>
      <c r="J622" s="73">
        <f t="shared" si="144"/>
        <v>81.152456647398836</v>
      </c>
      <c r="K622" s="73">
        <f t="shared" si="145"/>
        <v>76.666666666666671</v>
      </c>
    </row>
    <row r="623" spans="1:11" s="73" customFormat="1" x14ac:dyDescent="0.15">
      <c r="A623" s="70"/>
      <c r="B623" s="73" t="str">
        <f t="shared" si="142"/>
        <v>Phen Wildlife Sanctuary, India</v>
      </c>
      <c r="C623" s="73" t="s">
        <v>8856</v>
      </c>
      <c r="D623" s="73">
        <f t="shared" si="143"/>
        <v>110</v>
      </c>
      <c r="E623" s="73">
        <f t="shared" si="143"/>
        <v>1996</v>
      </c>
      <c r="F623" s="143">
        <f t="shared" si="134"/>
        <v>897.96727272727276</v>
      </c>
      <c r="G623" s="73">
        <f t="shared" si="141"/>
        <v>5.4545454545454541</v>
      </c>
      <c r="H623" s="73">
        <f t="shared" si="141"/>
        <v>2.9090909090909092</v>
      </c>
      <c r="I623" s="73">
        <f t="shared" si="136"/>
        <v>8.3636363636363633</v>
      </c>
      <c r="J623" s="73">
        <f t="shared" si="144"/>
        <v>62.437673830594193</v>
      </c>
      <c r="K623" s="73">
        <f t="shared" si="145"/>
        <v>76.666666666666671</v>
      </c>
    </row>
    <row r="624" spans="1:11" s="73" customFormat="1" x14ac:dyDescent="0.15">
      <c r="A624" s="70"/>
      <c r="B624" s="73" t="str">
        <f t="shared" si="142"/>
        <v>Phen Wildlife Sanctuary, India</v>
      </c>
      <c r="C624" s="73" t="s">
        <v>8857</v>
      </c>
      <c r="D624" s="73">
        <f t="shared" si="143"/>
        <v>110</v>
      </c>
      <c r="E624" s="73">
        <f t="shared" si="143"/>
        <v>1997</v>
      </c>
      <c r="F624" s="143">
        <f t="shared" si="134"/>
        <v>931.30363636363631</v>
      </c>
      <c r="G624" s="73">
        <f t="shared" si="141"/>
        <v>2.7272727272727271</v>
      </c>
      <c r="H624" s="73">
        <f t="shared" si="141"/>
        <v>2.9090909090909092</v>
      </c>
      <c r="I624" s="73">
        <f t="shared" si="136"/>
        <v>5.6363636363636367</v>
      </c>
      <c r="J624" s="73">
        <f t="shared" si="144"/>
        <v>62.275623100303946</v>
      </c>
      <c r="K624" s="73">
        <f t="shared" si="145"/>
        <v>62</v>
      </c>
    </row>
    <row r="625" spans="1:35" s="73" customFormat="1" x14ac:dyDescent="0.15">
      <c r="A625" s="70"/>
      <c r="B625" s="73" t="str">
        <f t="shared" si="142"/>
        <v>Phen Wildlife Sanctuary, India</v>
      </c>
      <c r="C625" s="73" t="s">
        <v>9146</v>
      </c>
      <c r="D625" s="73">
        <f t="shared" si="143"/>
        <v>110</v>
      </c>
      <c r="E625" s="73">
        <f t="shared" si="143"/>
        <v>1998</v>
      </c>
      <c r="F625" s="143">
        <f t="shared" si="134"/>
        <v>956.45090909090914</v>
      </c>
      <c r="G625" s="73">
        <f t="shared" si="141"/>
        <v>2.7272727272727271</v>
      </c>
      <c r="H625" s="73">
        <f t="shared" si="141"/>
        <v>3.6363636363636362</v>
      </c>
      <c r="I625" s="73">
        <f t="shared" si="136"/>
        <v>6.3636363636363633</v>
      </c>
      <c r="J625" s="73">
        <f t="shared" si="144"/>
        <v>62.999760479041917</v>
      </c>
      <c r="K625" s="73">
        <f t="shared" si="145"/>
        <v>58.333333333333336</v>
      </c>
    </row>
    <row r="626" spans="1:35" s="73" customFormat="1" x14ac:dyDescent="0.15">
      <c r="A626" s="70" t="s">
        <v>8539</v>
      </c>
      <c r="B626" s="73" t="str">
        <f t="shared" si="142"/>
        <v>Melghat Tiger Reserve, India</v>
      </c>
      <c r="C626" s="73" t="s">
        <v>9147</v>
      </c>
      <c r="D626" s="73">
        <f t="shared" si="143"/>
        <v>1677</v>
      </c>
      <c r="E626" s="73">
        <f t="shared" si="143"/>
        <v>1993</v>
      </c>
      <c r="F626" s="143">
        <f t="shared" si="134"/>
        <v>2020.0268932617771</v>
      </c>
      <c r="G626" s="73">
        <f t="shared" ref="G626:H643" si="146">F532</f>
        <v>6.4400715563506266</v>
      </c>
      <c r="H626" s="73">
        <f t="shared" si="146"/>
        <v>1.3595706618962433</v>
      </c>
      <c r="I626" s="73">
        <f t="shared" si="136"/>
        <v>8.6940966010733458</v>
      </c>
      <c r="J626" s="73">
        <f t="shared" si="144"/>
        <v>198.61544910881801</v>
      </c>
      <c r="K626" s="73">
        <f t="shared" si="145"/>
        <v>81.452513966480453</v>
      </c>
    </row>
    <row r="627" spans="1:35" s="73" customFormat="1" x14ac:dyDescent="0.15">
      <c r="A627" s="70"/>
      <c r="B627" s="73" t="str">
        <f t="shared" si="142"/>
        <v>Melghat Tiger Reserve, India</v>
      </c>
      <c r="C627" s="73" t="s">
        <v>8918</v>
      </c>
      <c r="D627" s="73">
        <f t="shared" si="143"/>
        <v>1677</v>
      </c>
      <c r="E627" s="73">
        <f t="shared" si="143"/>
        <v>1995</v>
      </c>
      <c r="F627" s="143">
        <f t="shared" si="134"/>
        <v>1550.6295169946334</v>
      </c>
      <c r="G627" s="73">
        <f t="shared" si="146"/>
        <v>6.3506261180679786</v>
      </c>
      <c r="H627" s="73">
        <f t="shared" si="146"/>
        <v>1.3595706618962433</v>
      </c>
      <c r="I627" s="73">
        <f t="shared" si="136"/>
        <v>8.4615384615384617</v>
      </c>
      <c r="J627" s="73">
        <f t="shared" si="144"/>
        <v>193.55457387420915</v>
      </c>
      <c r="K627" s="73">
        <f t="shared" si="145"/>
        <v>83.47058823529413</v>
      </c>
      <c r="AA627" s="75"/>
      <c r="AB627" s="75"/>
      <c r="AC627" s="75"/>
      <c r="AD627" s="75"/>
      <c r="AE627" s="75"/>
      <c r="AF627" s="75"/>
      <c r="AG627" s="75"/>
      <c r="AH627" s="75"/>
      <c r="AI627" s="75"/>
    </row>
    <row r="628" spans="1:35" s="73" customFormat="1" x14ac:dyDescent="0.15">
      <c r="A628" s="70"/>
      <c r="B628" s="73" t="str">
        <f t="shared" si="142"/>
        <v>Melghat Tiger Reserve, India</v>
      </c>
      <c r="C628" s="73" t="s">
        <v>8919</v>
      </c>
      <c r="D628" s="73">
        <f t="shared" si="143"/>
        <v>1677</v>
      </c>
      <c r="E628" s="73">
        <f t="shared" si="143"/>
        <v>1996</v>
      </c>
      <c r="F628" s="143">
        <f t="shared" si="134"/>
        <v>1213.8214669051879</v>
      </c>
      <c r="G628" s="73">
        <f t="shared" si="146"/>
        <v>6.4400715563506266</v>
      </c>
      <c r="H628" s="73">
        <f t="shared" si="146"/>
        <v>1.5980918306499703</v>
      </c>
      <c r="I628" s="73">
        <f t="shared" si="136"/>
        <v>8.9147286821705443</v>
      </c>
      <c r="J628" s="73">
        <f t="shared" si="144"/>
        <v>126.26092296241161</v>
      </c>
      <c r="K628" s="73">
        <f t="shared" si="145"/>
        <v>79.521276595744695</v>
      </c>
      <c r="AA628" s="75"/>
      <c r="AB628" s="75"/>
      <c r="AC628" s="75"/>
      <c r="AD628" s="75"/>
      <c r="AE628" s="75"/>
      <c r="AF628" s="75"/>
      <c r="AG628" s="75"/>
      <c r="AH628" s="75"/>
      <c r="AI628" s="75"/>
    </row>
    <row r="629" spans="1:35" s="73" customFormat="1" x14ac:dyDescent="0.15">
      <c r="A629" s="70"/>
      <c r="B629" s="73" t="str">
        <f t="shared" si="142"/>
        <v>Melghat Tiger Reserve, India</v>
      </c>
      <c r="C629" s="73" t="s">
        <v>8920</v>
      </c>
      <c r="D629" s="73">
        <f t="shared" si="143"/>
        <v>1677</v>
      </c>
      <c r="E629" s="73">
        <f t="shared" si="143"/>
        <v>1997</v>
      </c>
      <c r="F629" s="143">
        <f t="shared" si="134"/>
        <v>1221.7657722122838</v>
      </c>
      <c r="G629" s="73">
        <f t="shared" si="146"/>
        <v>6.5295169946332736</v>
      </c>
      <c r="H629" s="73">
        <f t="shared" si="146"/>
        <v>1.8843172331544424</v>
      </c>
      <c r="I629" s="73">
        <f t="shared" si="136"/>
        <v>9.0757304710793072</v>
      </c>
      <c r="J629" s="73">
        <f t="shared" si="144"/>
        <v>128.65941601255884</v>
      </c>
      <c r="K629" s="73">
        <f t="shared" si="145"/>
        <v>80.529100529100518</v>
      </c>
    </row>
    <row r="630" spans="1:35" s="73" customFormat="1" x14ac:dyDescent="0.15">
      <c r="A630" s="70"/>
      <c r="B630" s="73" t="str">
        <f t="shared" si="142"/>
        <v>Nagarahole National Park, India</v>
      </c>
      <c r="C630" s="73" t="s">
        <v>8623</v>
      </c>
      <c r="D630" s="73">
        <f t="shared" si="143"/>
        <v>643</v>
      </c>
      <c r="E630" s="73">
        <f t="shared" si="143"/>
        <v>2002</v>
      </c>
      <c r="F630" s="143">
        <f t="shared" si="134"/>
        <v>2762.0556765163301</v>
      </c>
      <c r="G630" s="73">
        <f t="shared" si="146"/>
        <v>13.530326594090202</v>
      </c>
      <c r="H630" s="73">
        <f t="shared" si="146"/>
        <v>1.7418351477449456</v>
      </c>
      <c r="I630" s="73">
        <f t="shared" si="136"/>
        <v>15.272161741835147</v>
      </c>
      <c r="J630" s="73">
        <f t="shared" si="144"/>
        <v>171.99320162696108</v>
      </c>
      <c r="K630" s="73">
        <f t="shared" si="145"/>
        <v>114.18604651162791</v>
      </c>
    </row>
    <row r="631" spans="1:35" s="73" customFormat="1" x14ac:dyDescent="0.15">
      <c r="A631" s="70" t="s">
        <v>10445</v>
      </c>
      <c r="B631" s="73" t="str">
        <f t="shared" si="142"/>
        <v>Nagarjunasagar-Srisailam Sanctuary, India</v>
      </c>
      <c r="C631" s="73" t="s">
        <v>11141</v>
      </c>
      <c r="D631" s="73">
        <f t="shared" si="143"/>
        <v>3568</v>
      </c>
      <c r="E631" s="73">
        <f t="shared" si="143"/>
        <v>1989</v>
      </c>
      <c r="F631" s="143">
        <f t="shared" si="134"/>
        <v>365.89125560538116</v>
      </c>
      <c r="G631" s="73">
        <f t="shared" si="146"/>
        <v>3.3352017937219722</v>
      </c>
      <c r="H631" s="73">
        <f t="shared" si="146"/>
        <v>1.1136023916292972</v>
      </c>
      <c r="I631" s="73">
        <f t="shared" si="136"/>
        <v>4.4488041853512694</v>
      </c>
      <c r="J631" s="73">
        <f t="shared" si="144"/>
        <v>74.600000000000009</v>
      </c>
      <c r="K631" s="73">
        <f t="shared" si="145"/>
        <v>88.843283582089555</v>
      </c>
    </row>
    <row r="632" spans="1:35" s="73" customFormat="1" x14ac:dyDescent="0.15">
      <c r="A632" s="70" t="s">
        <v>8753</v>
      </c>
      <c r="B632" s="73" t="str">
        <f t="shared" si="142"/>
        <v>Palamau Tiger Reserve, India</v>
      </c>
      <c r="C632" s="73" t="s">
        <v>8624</v>
      </c>
      <c r="D632" s="73">
        <f t="shared" si="143"/>
        <v>1014</v>
      </c>
      <c r="E632" s="73">
        <f t="shared" si="143"/>
        <v>1993</v>
      </c>
      <c r="F632" s="143">
        <f t="shared" si="134"/>
        <v>2714.2640039447729</v>
      </c>
      <c r="G632" s="73">
        <f t="shared" si="146"/>
        <v>6.5088757396449708</v>
      </c>
      <c r="H632" s="73">
        <f t="shared" si="146"/>
        <v>2.3668639053254439</v>
      </c>
      <c r="I632" s="73">
        <f t="shared" si="136"/>
        <v>16.415187376725839</v>
      </c>
      <c r="J632" s="73">
        <f t="shared" si="144"/>
        <v>29.012425025035576</v>
      </c>
      <c r="K632" s="73">
        <f t="shared" si="145"/>
        <v>116.39860139860141</v>
      </c>
    </row>
    <row r="633" spans="1:35" s="73" customFormat="1" x14ac:dyDescent="0.15">
      <c r="A633" s="70"/>
      <c r="B633" s="73" t="str">
        <f t="shared" si="142"/>
        <v>Palamau Tiger Reserve, India</v>
      </c>
      <c r="C633" s="73" t="s">
        <v>8941</v>
      </c>
      <c r="D633" s="73">
        <f t="shared" si="143"/>
        <v>1014</v>
      </c>
      <c r="E633" s="73">
        <f t="shared" si="143"/>
        <v>1994</v>
      </c>
      <c r="F633" s="143">
        <f t="shared" si="134"/>
        <v>2742.8204142011837</v>
      </c>
      <c r="G633" s="73">
        <f t="shared" si="146"/>
        <v>7.2485207100591715</v>
      </c>
      <c r="H633" s="73">
        <f t="shared" si="146"/>
        <v>2.3668639053254439</v>
      </c>
      <c r="I633" s="73">
        <f t="shared" si="136"/>
        <v>17.978303747534515</v>
      </c>
      <c r="J633" s="73">
        <f t="shared" si="144"/>
        <v>29.338381611426406</v>
      </c>
      <c r="K633" s="73">
        <f t="shared" si="145"/>
        <v>121.53333333333332</v>
      </c>
    </row>
    <row r="634" spans="1:35" s="73" customFormat="1" x14ac:dyDescent="0.15">
      <c r="A634" s="70"/>
      <c r="B634" s="73" t="str">
        <f t="shared" ref="B634:B643" si="147">B540</f>
        <v>Palamau Tiger Reserve, India</v>
      </c>
      <c r="C634" s="73" t="s">
        <v>8643</v>
      </c>
      <c r="D634" s="73">
        <f t="shared" ref="D634:E643" si="148">D540</f>
        <v>1014</v>
      </c>
      <c r="E634" s="73">
        <f t="shared" si="148"/>
        <v>1995</v>
      </c>
      <c r="F634" s="143">
        <f t="shared" si="134"/>
        <v>2498.6317554240632</v>
      </c>
      <c r="G634" s="73">
        <f t="shared" si="146"/>
        <v>7.3964497041420119</v>
      </c>
      <c r="H634" s="73">
        <f t="shared" si="146"/>
        <v>2.4063116370808677</v>
      </c>
      <c r="I634" s="73">
        <f t="shared" si="136"/>
        <v>14.832347140039449</v>
      </c>
      <c r="J634" s="73">
        <f t="shared" si="144"/>
        <v>23.515551966735352</v>
      </c>
      <c r="K634" s="73">
        <f t="shared" si="145"/>
        <v>135.4954954954955</v>
      </c>
    </row>
    <row r="635" spans="1:35" s="73" customFormat="1" x14ac:dyDescent="0.15">
      <c r="A635" s="70"/>
      <c r="B635" s="73" t="str">
        <f t="shared" si="147"/>
        <v>Palamau Tiger Reserve, India</v>
      </c>
      <c r="C635" s="73" t="s">
        <v>8644</v>
      </c>
      <c r="D635" s="73">
        <f t="shared" si="148"/>
        <v>1014</v>
      </c>
      <c r="E635" s="73">
        <f t="shared" si="148"/>
        <v>1996</v>
      </c>
      <c r="F635" s="143">
        <f t="shared" si="134"/>
        <v>2344.0242603550296</v>
      </c>
      <c r="G635" s="73">
        <f t="shared" si="146"/>
        <v>6.0650887573964498</v>
      </c>
      <c r="H635" s="73">
        <f t="shared" si="146"/>
        <v>2.3668639053254439</v>
      </c>
      <c r="I635" s="73">
        <f t="shared" si="136"/>
        <v>19.526627218934912</v>
      </c>
      <c r="J635" s="73">
        <f t="shared" si="144"/>
        <v>24.396118119207198</v>
      </c>
      <c r="K635" s="73">
        <f t="shared" si="145"/>
        <v>89.592760180995484</v>
      </c>
    </row>
    <row r="636" spans="1:35" s="73" customFormat="1" x14ac:dyDescent="0.15">
      <c r="A636" s="70" t="s">
        <v>8422</v>
      </c>
      <c r="B636" s="73" t="str">
        <f t="shared" si="147"/>
        <v>Panna National Park, India</v>
      </c>
      <c r="C636" s="73" t="s">
        <v>8995</v>
      </c>
      <c r="D636" s="73">
        <f t="shared" si="148"/>
        <v>542</v>
      </c>
      <c r="E636" s="73">
        <f t="shared" si="148"/>
        <v>1993</v>
      </c>
      <c r="F636" s="143">
        <f t="shared" si="134"/>
        <v>598.44280442804427</v>
      </c>
      <c r="G636" s="73">
        <f t="shared" si="146"/>
        <v>6.3653136531365311</v>
      </c>
      <c r="H636" s="73">
        <f t="shared" si="146"/>
        <v>0.95940959409594095</v>
      </c>
      <c r="I636" s="73">
        <f t="shared" si="136"/>
        <v>7.3247232472324724</v>
      </c>
      <c r="J636" s="73">
        <f t="shared" si="144"/>
        <v>117.86191860465117</v>
      </c>
      <c r="K636" s="73">
        <f t="shared" si="145"/>
        <v>110.27777777777777</v>
      </c>
    </row>
    <row r="637" spans="1:35" s="73" customFormat="1" x14ac:dyDescent="0.15">
      <c r="A637" s="70"/>
      <c r="B637" s="73" t="str">
        <f t="shared" si="147"/>
        <v>Panna National Park, India</v>
      </c>
      <c r="C637" s="73" t="s">
        <v>8497</v>
      </c>
      <c r="D637" s="73">
        <f t="shared" si="148"/>
        <v>542</v>
      </c>
      <c r="E637" s="73">
        <f t="shared" si="148"/>
        <v>1995</v>
      </c>
      <c r="F637" s="143">
        <f t="shared" si="134"/>
        <v>820.71402214022157</v>
      </c>
      <c r="G637" s="73">
        <f t="shared" si="146"/>
        <v>6.9188191881918817</v>
      </c>
      <c r="H637" s="73">
        <f t="shared" si="146"/>
        <v>1.9188191881918819</v>
      </c>
      <c r="I637" s="73">
        <f t="shared" si="136"/>
        <v>8.8376383763837634</v>
      </c>
      <c r="J637" s="73">
        <f t="shared" si="144"/>
        <v>142.70997754250885</v>
      </c>
      <c r="K637" s="73">
        <f t="shared" si="145"/>
        <v>93.921568627450966</v>
      </c>
    </row>
    <row r="638" spans="1:35" s="73" customFormat="1" x14ac:dyDescent="0.15">
      <c r="A638" s="70"/>
      <c r="B638" s="73" t="str">
        <f t="shared" si="147"/>
        <v>Panna National Park, India</v>
      </c>
      <c r="C638" s="73" t="s">
        <v>8498</v>
      </c>
      <c r="D638" s="73">
        <f t="shared" si="148"/>
        <v>542</v>
      </c>
      <c r="E638" s="73">
        <f t="shared" si="148"/>
        <v>1996</v>
      </c>
      <c r="F638" s="143">
        <f t="shared" si="134"/>
        <v>932.19372693726939</v>
      </c>
      <c r="G638" s="73">
        <f t="shared" si="146"/>
        <v>7.195571955719557</v>
      </c>
      <c r="H638" s="73">
        <f t="shared" si="146"/>
        <v>2.140221402214022</v>
      </c>
      <c r="I638" s="73">
        <f t="shared" si="136"/>
        <v>9.3357933579335786</v>
      </c>
      <c r="J638" s="73">
        <f t="shared" si="144"/>
        <v>133.27591664468477</v>
      </c>
      <c r="K638" s="73">
        <f t="shared" si="145"/>
        <v>91.999999999999986</v>
      </c>
    </row>
    <row r="639" spans="1:35" s="73" customFormat="1" x14ac:dyDescent="0.15">
      <c r="A639" s="70"/>
      <c r="B639" s="73" t="str">
        <f t="shared" si="147"/>
        <v>Panna National Park, India</v>
      </c>
      <c r="C639" s="73" t="s">
        <v>8499</v>
      </c>
      <c r="D639" s="73">
        <f t="shared" si="148"/>
        <v>542</v>
      </c>
      <c r="E639" s="73">
        <f t="shared" si="148"/>
        <v>1997</v>
      </c>
      <c r="F639" s="143">
        <f t="shared" si="134"/>
        <v>1073.9040590405905</v>
      </c>
      <c r="G639" s="73">
        <f t="shared" si="146"/>
        <v>8.5793357933579344</v>
      </c>
      <c r="H639" s="73">
        <f t="shared" si="146"/>
        <v>2.2878228782287824</v>
      </c>
      <c r="I639" s="73">
        <f t="shared" si="136"/>
        <v>10.867158671586717</v>
      </c>
      <c r="J639" s="73">
        <f t="shared" si="144"/>
        <v>125.6055243849806</v>
      </c>
      <c r="K639" s="73">
        <f t="shared" si="145"/>
        <v>95</v>
      </c>
    </row>
    <row r="640" spans="1:35" s="73" customFormat="1" x14ac:dyDescent="0.15">
      <c r="A640" s="70"/>
      <c r="B640" s="73" t="str">
        <f t="shared" si="147"/>
        <v>Panna National Park, India</v>
      </c>
      <c r="C640" s="73" t="s">
        <v>8441</v>
      </c>
      <c r="D640" s="73">
        <f t="shared" si="148"/>
        <v>542</v>
      </c>
      <c r="E640" s="73">
        <f t="shared" si="148"/>
        <v>1998</v>
      </c>
      <c r="F640" s="143">
        <f t="shared" si="134"/>
        <v>1190.0867158671585</v>
      </c>
      <c r="G640" s="73">
        <f t="shared" si="146"/>
        <v>8.8560885608856097</v>
      </c>
      <c r="H640" s="73">
        <f t="shared" si="146"/>
        <v>2.3616236162361623</v>
      </c>
      <c r="I640" s="73">
        <f t="shared" si="136"/>
        <v>11.217712177121772</v>
      </c>
      <c r="J640" s="73">
        <f t="shared" si="144"/>
        <v>75.814174894217203</v>
      </c>
      <c r="K640" s="73">
        <f t="shared" si="145"/>
        <v>95.000000000000014</v>
      </c>
    </row>
    <row r="641" spans="1:35" s="73" customFormat="1" x14ac:dyDescent="0.15">
      <c r="A641" s="70" t="s">
        <v>8433</v>
      </c>
      <c r="B641" s="73" t="str">
        <f t="shared" si="147"/>
        <v>Pench Tiger Reserve (MR), India</v>
      </c>
      <c r="C641" s="73" t="s">
        <v>8996</v>
      </c>
      <c r="D641" s="73">
        <f t="shared" si="148"/>
        <v>257</v>
      </c>
      <c r="E641" s="73">
        <f t="shared" si="148"/>
        <v>1993</v>
      </c>
      <c r="F641" s="143">
        <f t="shared" si="134"/>
        <v>1691.7891050583657</v>
      </c>
      <c r="G641" s="73">
        <f t="shared" si="146"/>
        <v>5.2529182879377432</v>
      </c>
      <c r="H641" s="73">
        <f t="shared" si="146"/>
        <v>1.0894941634241244</v>
      </c>
      <c r="I641" s="73">
        <f t="shared" si="136"/>
        <v>6.3424124513618674</v>
      </c>
      <c r="J641" s="73">
        <f t="shared" si="144"/>
        <v>115.11511781837437</v>
      </c>
      <c r="K641" s="73">
        <f t="shared" si="145"/>
        <v>101.875</v>
      </c>
    </row>
    <row r="642" spans="1:35" s="73" customFormat="1" x14ac:dyDescent="0.15">
      <c r="A642" s="70"/>
      <c r="B642" s="73" t="str">
        <f t="shared" si="147"/>
        <v>Pench Tiger Reserve (MR), India</v>
      </c>
      <c r="C642" s="73" t="s">
        <v>8688</v>
      </c>
      <c r="D642" s="73">
        <f t="shared" si="148"/>
        <v>257</v>
      </c>
      <c r="E642" s="73">
        <f t="shared" si="148"/>
        <v>1994</v>
      </c>
      <c r="F642" s="143">
        <f t="shared" si="134"/>
        <v>1923.8089494163423</v>
      </c>
      <c r="G642" s="73">
        <f t="shared" si="146"/>
        <v>5.836575875486381</v>
      </c>
      <c r="H642" s="73">
        <f t="shared" si="146"/>
        <v>1.556420233463035</v>
      </c>
      <c r="I642" s="73">
        <f t="shared" si="136"/>
        <v>7.3929961089494158</v>
      </c>
      <c r="J642" s="73">
        <f t="shared" si="144"/>
        <v>150.7374695121951</v>
      </c>
      <c r="K642" s="73">
        <f t="shared" si="145"/>
        <v>94.999999999999986</v>
      </c>
    </row>
    <row r="643" spans="1:35" s="73" customFormat="1" x14ac:dyDescent="0.15">
      <c r="A643" s="70"/>
      <c r="B643" s="73" t="str">
        <f t="shared" si="147"/>
        <v>Pench Tiger Reserve (MR), India</v>
      </c>
      <c r="C643" s="73" t="s">
        <v>8980</v>
      </c>
      <c r="D643" s="73">
        <f t="shared" si="148"/>
        <v>257</v>
      </c>
      <c r="E643" s="73">
        <f t="shared" si="148"/>
        <v>1996</v>
      </c>
      <c r="F643" s="143">
        <f t="shared" si="134"/>
        <v>1862.2801556420234</v>
      </c>
      <c r="G643" s="73">
        <f t="shared" si="146"/>
        <v>2.9182879377431905</v>
      </c>
      <c r="H643" s="73">
        <f t="shared" si="146"/>
        <v>1.867704280155642</v>
      </c>
      <c r="I643" s="73">
        <f t="shared" si="136"/>
        <v>4.7859922178988326</v>
      </c>
      <c r="J643" s="73">
        <f t="shared" si="144"/>
        <v>134.89458850056369</v>
      </c>
      <c r="K643" s="73">
        <f t="shared" si="145"/>
        <v>72.35294117647058</v>
      </c>
    </row>
    <row r="644" spans="1:35" s="73" customFormat="1" x14ac:dyDescent="0.15">
      <c r="A644" s="70" t="s">
        <v>10628</v>
      </c>
      <c r="B644" s="73" t="str">
        <f>B551</f>
        <v>Pench Tiger Reserve (MR), India</v>
      </c>
      <c r="C644" s="73" t="s">
        <v>8981</v>
      </c>
      <c r="D644" s="73">
        <f>D551</f>
        <v>257</v>
      </c>
      <c r="E644" s="73">
        <f>E551</f>
        <v>1998</v>
      </c>
      <c r="F644" s="143">
        <f>SUM(N551:AH551)</f>
        <v>1843.4801556420234</v>
      </c>
      <c r="G644" s="73">
        <f>F551</f>
        <v>4.6692607003891053</v>
      </c>
      <c r="H644" s="73">
        <f>G551</f>
        <v>1.0894941634241244</v>
      </c>
      <c r="I644" s="73">
        <f>SUM(F551:L551)</f>
        <v>5.7587548638132295</v>
      </c>
      <c r="J644" s="73">
        <f t="shared" ref="J644:J667" si="149">F644/(SUM(T456:AN456)/D456)</f>
        <v>146.63398328690809</v>
      </c>
      <c r="K644" s="73">
        <f t="shared" ref="K644:K667" si="150">I644/(SUM(L456:M456,P456)/D456)</f>
        <v>98.666666666666671</v>
      </c>
    </row>
    <row r="645" spans="1:35" s="73" customFormat="1" x14ac:dyDescent="0.15">
      <c r="A645" s="70"/>
      <c r="B645" s="73" t="str">
        <f t="shared" ref="B645:B660" si="151">B552</f>
        <v>Pench Tiger Reserve (MP), India</v>
      </c>
      <c r="C645" s="73" t="s">
        <v>8982</v>
      </c>
      <c r="D645" s="73">
        <f t="shared" ref="D645:E660" si="152">D552</f>
        <v>758</v>
      </c>
      <c r="E645" s="73">
        <f t="shared" si="152"/>
        <v>1990</v>
      </c>
      <c r="F645" s="143">
        <f>SUM(N552:AH552)</f>
        <v>540.67783641160952</v>
      </c>
      <c r="G645" s="73">
        <f t="shared" ref="G645:H664" si="153">F552</f>
        <v>4.947229551451187</v>
      </c>
      <c r="H645" s="73">
        <f t="shared" si="153"/>
        <v>0.58047493403693928</v>
      </c>
      <c r="I645" s="73">
        <f>SUM(F552:L552)</f>
        <v>5.5277044854881261</v>
      </c>
      <c r="J645" s="73">
        <f t="shared" si="149"/>
        <v>135.43747521480503</v>
      </c>
      <c r="K645" s="73">
        <f t="shared" si="150"/>
        <v>116.38888888888889</v>
      </c>
    </row>
    <row r="646" spans="1:35" s="73" customFormat="1" x14ac:dyDescent="0.15">
      <c r="A646" s="70" t="s">
        <v>10698</v>
      </c>
      <c r="B646" s="73" t="str">
        <f t="shared" si="151"/>
        <v>Pench Tiger Reserve (MP), India</v>
      </c>
      <c r="C646" s="73" t="s">
        <v>8983</v>
      </c>
      <c r="D646" s="73">
        <f t="shared" si="152"/>
        <v>758</v>
      </c>
      <c r="E646" s="73">
        <f t="shared" si="152"/>
        <v>1991</v>
      </c>
      <c r="F646" s="143">
        <f>SUM(N553:AH553)</f>
        <v>1075.6572559366757</v>
      </c>
      <c r="G646" s="73">
        <f t="shared" si="153"/>
        <v>4.947229551451187</v>
      </c>
      <c r="H646" s="73">
        <f t="shared" si="153"/>
        <v>0.68601583113456466</v>
      </c>
      <c r="I646" s="73">
        <f>SUM(F553:L553)</f>
        <v>5.633245382585752</v>
      </c>
      <c r="J646" s="73">
        <f t="shared" si="149"/>
        <v>149.41326736302</v>
      </c>
      <c r="K646" s="73">
        <f t="shared" si="150"/>
        <v>112.36842105263158</v>
      </c>
    </row>
    <row r="647" spans="1:35" s="73" customFormat="1" x14ac:dyDescent="0.15">
      <c r="A647" s="70"/>
      <c r="B647" s="73" t="str">
        <f t="shared" si="151"/>
        <v>Pench Tiger Reserve (MP), India</v>
      </c>
      <c r="C647" s="73" t="s">
        <v>8984</v>
      </c>
      <c r="D647" s="73">
        <f t="shared" si="152"/>
        <v>758</v>
      </c>
      <c r="E647" s="73">
        <f t="shared" si="152"/>
        <v>1992</v>
      </c>
      <c r="F647" s="143">
        <f>SUM(N554:AH554)</f>
        <v>1346.8408970976257</v>
      </c>
      <c r="G647" s="73">
        <f t="shared" si="153"/>
        <v>5.3430079155672825</v>
      </c>
      <c r="H647" s="73">
        <f t="shared" si="153"/>
        <v>0.8970976253298153</v>
      </c>
      <c r="I647" s="73">
        <f>SUM(F554:L554)</f>
        <v>6.2401055408970976</v>
      </c>
      <c r="J647" s="73">
        <f t="shared" si="149"/>
        <v>146.66073839965526</v>
      </c>
      <c r="K647" s="73">
        <f t="shared" si="150"/>
        <v>107.5</v>
      </c>
    </row>
    <row r="648" spans="1:35" s="73" customFormat="1" x14ac:dyDescent="0.15">
      <c r="A648" s="70"/>
      <c r="B648" s="73" t="str">
        <f t="shared" si="151"/>
        <v>Pench Tiger Reserve (MP), India</v>
      </c>
      <c r="C648" s="73" t="s">
        <v>8985</v>
      </c>
      <c r="D648" s="73">
        <f t="shared" si="152"/>
        <v>758</v>
      </c>
      <c r="E648" s="73">
        <f t="shared" si="152"/>
        <v>1993</v>
      </c>
      <c r="F648" s="143">
        <f>SUM(N555:AH555)</f>
        <v>1469.1686015831133</v>
      </c>
      <c r="G648" s="73">
        <f t="shared" si="153"/>
        <v>5.5408970976253302</v>
      </c>
      <c r="H648" s="73">
        <f t="shared" si="153"/>
        <v>0.79155672823218992</v>
      </c>
      <c r="I648" s="73">
        <f>SUM(F555:L555)</f>
        <v>6.3324538258575203</v>
      </c>
      <c r="J648" s="73">
        <f t="shared" si="149"/>
        <v>143.76837077201134</v>
      </c>
      <c r="K648" s="73">
        <f t="shared" si="150"/>
        <v>111.62790697674419</v>
      </c>
      <c r="AA648" s="75"/>
      <c r="AB648" s="75"/>
      <c r="AC648" s="75"/>
      <c r="AD648" s="75"/>
      <c r="AE648" s="75"/>
      <c r="AF648" s="75"/>
      <c r="AG648" s="75"/>
      <c r="AH648" s="75"/>
      <c r="AI648" s="75"/>
    </row>
    <row r="649" spans="1:35" s="73" customFormat="1" x14ac:dyDescent="0.15">
      <c r="A649" s="70"/>
      <c r="B649" s="73" t="str">
        <f t="shared" si="151"/>
        <v>Pench Tiger Reserve (MP), India</v>
      </c>
      <c r="C649" s="73" t="s">
        <v>8734</v>
      </c>
      <c r="D649" s="73">
        <f t="shared" si="152"/>
        <v>758</v>
      </c>
      <c r="E649" s="73">
        <f t="shared" si="152"/>
        <v>1994</v>
      </c>
      <c r="F649" s="143">
        <f t="shared" ref="F649:F667" si="154">SUM(N556:AH556)</f>
        <v>1903.8960422163586</v>
      </c>
      <c r="G649" s="73">
        <f t="shared" si="153"/>
        <v>5.5408970976253302</v>
      </c>
      <c r="H649" s="73">
        <f t="shared" si="153"/>
        <v>0.79155672823218992</v>
      </c>
      <c r="I649" s="73">
        <f t="shared" ref="I649:I667" si="155">SUM(F556:L556)</f>
        <v>6.3324538258575203</v>
      </c>
      <c r="J649" s="73">
        <f t="shared" si="149"/>
        <v>126.16078328525219</v>
      </c>
      <c r="K649" s="73">
        <f t="shared" si="150"/>
        <v>111.62790697674419</v>
      </c>
      <c r="AA649" s="75"/>
      <c r="AB649" s="75"/>
      <c r="AC649" s="75"/>
      <c r="AD649" s="75"/>
      <c r="AE649" s="75"/>
      <c r="AF649" s="75"/>
      <c r="AG649" s="75"/>
      <c r="AH649" s="75"/>
      <c r="AI649" s="75"/>
    </row>
    <row r="650" spans="1:35" s="73" customFormat="1" x14ac:dyDescent="0.15">
      <c r="A650" s="70"/>
      <c r="B650" s="73" t="str">
        <f t="shared" si="151"/>
        <v>Pench Tiger Reserve (MP), India</v>
      </c>
      <c r="C650" s="73" t="s">
        <v>8735</v>
      </c>
      <c r="D650" s="73">
        <f t="shared" si="152"/>
        <v>758</v>
      </c>
      <c r="E650" s="73">
        <f t="shared" si="152"/>
        <v>1995</v>
      </c>
      <c r="F650" s="143">
        <f t="shared" si="154"/>
        <v>1578.24617414248</v>
      </c>
      <c r="G650" s="73">
        <f t="shared" si="153"/>
        <v>5.3430079155672825</v>
      </c>
      <c r="H650" s="73">
        <f t="shared" si="153"/>
        <v>0.58047493403693928</v>
      </c>
      <c r="I650" s="73">
        <f t="shared" si="155"/>
        <v>5.9234828496042216</v>
      </c>
      <c r="J650" s="73">
        <f t="shared" si="149"/>
        <v>128.33196738897232</v>
      </c>
      <c r="K650" s="73">
        <f t="shared" si="150"/>
        <v>118.15789473684211</v>
      </c>
    </row>
    <row r="651" spans="1:35" s="73" customFormat="1" x14ac:dyDescent="0.15">
      <c r="A651" s="70"/>
      <c r="B651" s="73" t="str">
        <f t="shared" si="151"/>
        <v>Pench Tiger Reserve (MP), India</v>
      </c>
      <c r="C651" s="73" t="s">
        <v>8736</v>
      </c>
      <c r="D651" s="73">
        <f t="shared" si="152"/>
        <v>758</v>
      </c>
      <c r="E651" s="73">
        <f t="shared" si="152"/>
        <v>1996</v>
      </c>
      <c r="F651" s="143">
        <f t="shared" si="154"/>
        <v>1667.688654353562</v>
      </c>
      <c r="G651" s="73">
        <f t="shared" si="153"/>
        <v>6.5303430079155671</v>
      </c>
      <c r="H651" s="73">
        <f t="shared" si="153"/>
        <v>0.84432717678100266</v>
      </c>
      <c r="I651" s="73">
        <f t="shared" si="155"/>
        <v>7.3746701846965701</v>
      </c>
      <c r="J651" s="73">
        <f t="shared" si="149"/>
        <v>124.60404139970429</v>
      </c>
      <c r="K651" s="73">
        <f t="shared" si="150"/>
        <v>114.08163265306123</v>
      </c>
    </row>
    <row r="652" spans="1:35" s="73" customFormat="1" x14ac:dyDescent="0.15">
      <c r="A652" s="70"/>
      <c r="B652" s="73" t="str">
        <f t="shared" si="151"/>
        <v>Pench Tiger Reserve (MP), India</v>
      </c>
      <c r="C652" s="73" t="s">
        <v>8737</v>
      </c>
      <c r="D652" s="73">
        <f t="shared" si="152"/>
        <v>758</v>
      </c>
      <c r="E652" s="73">
        <f t="shared" si="152"/>
        <v>1997</v>
      </c>
      <c r="F652" s="143">
        <f t="shared" si="154"/>
        <v>2012.6720316622693</v>
      </c>
      <c r="G652" s="73">
        <f t="shared" si="153"/>
        <v>8.1134564643799472</v>
      </c>
      <c r="H652" s="73">
        <f t="shared" si="153"/>
        <v>1.6886543535620053</v>
      </c>
      <c r="I652" s="73">
        <f t="shared" si="155"/>
        <v>9.8021108179419532</v>
      </c>
      <c r="J652" s="73">
        <f t="shared" si="149"/>
        <v>132.6382716049383</v>
      </c>
      <c r="K652" s="73">
        <f t="shared" si="150"/>
        <v>101.78082191780823</v>
      </c>
    </row>
    <row r="653" spans="1:35" s="73" customFormat="1" x14ac:dyDescent="0.15">
      <c r="A653" s="70"/>
      <c r="B653" s="73" t="str">
        <f t="shared" si="151"/>
        <v>Periyar Tiger Reserve, India</v>
      </c>
      <c r="C653" s="73" t="s">
        <v>8738</v>
      </c>
      <c r="D653" s="73">
        <f t="shared" si="152"/>
        <v>777</v>
      </c>
      <c r="E653" s="73">
        <f t="shared" si="152"/>
        <v>1978</v>
      </c>
      <c r="F653" s="143">
        <f t="shared" si="154"/>
        <v>747.52123552123555</v>
      </c>
      <c r="G653" s="73">
        <f t="shared" si="153"/>
        <v>6.5637065637065639</v>
      </c>
      <c r="H653" s="73">
        <f t="shared" si="153"/>
        <v>0.72072072072072069</v>
      </c>
      <c r="I653" s="73">
        <f t="shared" si="155"/>
        <v>7.2844272844272844</v>
      </c>
      <c r="J653" s="73">
        <f t="shared" si="149"/>
        <v>552.11406844106466</v>
      </c>
      <c r="K653" s="73">
        <f t="shared" si="150"/>
        <v>117.91666666666666</v>
      </c>
    </row>
    <row r="654" spans="1:35" s="73" customFormat="1" x14ac:dyDescent="0.15">
      <c r="A654" s="70" t="s">
        <v>10467</v>
      </c>
      <c r="B654" s="73" t="str">
        <f t="shared" si="151"/>
        <v>Periyar Tiger Reserve, India</v>
      </c>
      <c r="C654" s="73" t="s">
        <v>8464</v>
      </c>
      <c r="D654" s="73">
        <f t="shared" si="152"/>
        <v>777</v>
      </c>
      <c r="E654" s="73">
        <f t="shared" si="152"/>
        <v>1987</v>
      </c>
      <c r="F654" s="143">
        <f t="shared" si="154"/>
        <v>1653.3204633204632</v>
      </c>
      <c r="G654" s="73">
        <f t="shared" si="153"/>
        <v>8.6872586872586872</v>
      </c>
      <c r="H654" s="73">
        <f t="shared" si="153"/>
        <v>1.3384813384813385</v>
      </c>
      <c r="I654" s="73">
        <f t="shared" si="155"/>
        <v>10.025740025740026</v>
      </c>
      <c r="J654" s="73">
        <f t="shared" si="149"/>
        <v>515.91566265060237</v>
      </c>
      <c r="K654" s="73">
        <f t="shared" si="150"/>
        <v>109.71830985915493</v>
      </c>
    </row>
    <row r="655" spans="1:35" s="73" customFormat="1" x14ac:dyDescent="0.15">
      <c r="A655" s="70"/>
      <c r="B655" s="73" t="str">
        <f t="shared" si="151"/>
        <v>Periyar Tiger Reserve, India</v>
      </c>
      <c r="C655" s="73" t="s">
        <v>8465</v>
      </c>
      <c r="D655" s="73">
        <f t="shared" si="152"/>
        <v>777</v>
      </c>
      <c r="E655" s="73">
        <f t="shared" si="152"/>
        <v>1988</v>
      </c>
      <c r="F655" s="143">
        <f t="shared" si="154"/>
        <v>1913.8043758043757</v>
      </c>
      <c r="G655" s="73">
        <f t="shared" si="153"/>
        <v>8.6872586872586872</v>
      </c>
      <c r="H655" s="73">
        <f t="shared" si="153"/>
        <v>1.3899613899613901</v>
      </c>
      <c r="I655" s="73">
        <f t="shared" si="155"/>
        <v>10.077220077220078</v>
      </c>
      <c r="J655" s="73">
        <f t="shared" si="149"/>
        <v>440.33935445661831</v>
      </c>
      <c r="K655" s="73">
        <f t="shared" si="150"/>
        <v>108.75000000000001</v>
      </c>
    </row>
    <row r="656" spans="1:35" s="73" customFormat="1" x14ac:dyDescent="0.15">
      <c r="A656" s="70"/>
      <c r="B656" s="73" t="str">
        <f t="shared" si="151"/>
        <v>Periyar Tiger Reserve, India</v>
      </c>
      <c r="C656" s="73" t="s">
        <v>8569</v>
      </c>
      <c r="D656" s="73">
        <f t="shared" si="152"/>
        <v>777</v>
      </c>
      <c r="E656" s="73">
        <f t="shared" si="152"/>
        <v>1989</v>
      </c>
      <c r="F656" s="143">
        <f t="shared" si="154"/>
        <v>1944.9954954954956</v>
      </c>
      <c r="G656" s="73">
        <f t="shared" si="153"/>
        <v>8.8803088803088794</v>
      </c>
      <c r="H656" s="73">
        <f t="shared" si="153"/>
        <v>1.0810810810810811</v>
      </c>
      <c r="I656" s="73">
        <f t="shared" si="155"/>
        <v>9.9613899613899601</v>
      </c>
      <c r="J656" s="73">
        <f t="shared" si="149"/>
        <v>463.434989267096</v>
      </c>
      <c r="K656" s="73">
        <f t="shared" si="150"/>
        <v>115.52238805970147</v>
      </c>
    </row>
    <row r="657" spans="1:11" s="73" customFormat="1" x14ac:dyDescent="0.15">
      <c r="A657" s="70" t="s">
        <v>11059</v>
      </c>
      <c r="B657" s="73" t="str">
        <f t="shared" si="151"/>
        <v>Ranthambhore National Park, India</v>
      </c>
      <c r="C657" s="73" t="s">
        <v>8570</v>
      </c>
      <c r="D657" s="73">
        <f t="shared" si="152"/>
        <v>393</v>
      </c>
      <c r="E657" s="73">
        <f t="shared" si="152"/>
        <v>1990</v>
      </c>
      <c r="F657" s="143">
        <f t="shared" si="154"/>
        <v>2080.3511450381679</v>
      </c>
      <c r="G657" s="73">
        <f t="shared" si="153"/>
        <v>16.793893129770993</v>
      </c>
      <c r="H657" s="73">
        <f t="shared" si="153"/>
        <v>4.1730279898218834</v>
      </c>
      <c r="I657" s="73">
        <f t="shared" si="155"/>
        <v>24.478371501272264</v>
      </c>
      <c r="J657" s="73">
        <f t="shared" si="149"/>
        <v>109.28726106135544</v>
      </c>
      <c r="K657" s="73">
        <f t="shared" si="150"/>
        <v>73.435114503816791</v>
      </c>
    </row>
    <row r="658" spans="1:11" s="73" customFormat="1" x14ac:dyDescent="0.15">
      <c r="A658" s="70" t="s">
        <v>10648</v>
      </c>
      <c r="B658" s="73" t="str">
        <f t="shared" si="151"/>
        <v>Ranthambhore National Park, India</v>
      </c>
      <c r="C658" s="73" t="s">
        <v>8571</v>
      </c>
      <c r="D658" s="73">
        <f t="shared" si="152"/>
        <v>393</v>
      </c>
      <c r="E658" s="73">
        <f t="shared" si="152"/>
        <v>1991</v>
      </c>
      <c r="F658" s="143">
        <f t="shared" si="154"/>
        <v>2202.9949109414761</v>
      </c>
      <c r="G658" s="73">
        <f t="shared" si="153"/>
        <v>17.175572519083971</v>
      </c>
      <c r="H658" s="73">
        <f t="shared" si="153"/>
        <v>5.0890585241730282</v>
      </c>
      <c r="I658" s="73">
        <f t="shared" si="155"/>
        <v>22.264631043256998</v>
      </c>
      <c r="J658" s="73">
        <f t="shared" si="149"/>
        <v>108.53416071204714</v>
      </c>
      <c r="K658" s="73">
        <f t="shared" si="150"/>
        <v>92.10526315789474</v>
      </c>
    </row>
    <row r="659" spans="1:11" s="73" customFormat="1" x14ac:dyDescent="0.15">
      <c r="A659" s="70"/>
      <c r="B659" s="73" t="str">
        <f t="shared" si="151"/>
        <v>Ranthambhore National Park, India</v>
      </c>
      <c r="C659" s="73" t="s">
        <v>8572</v>
      </c>
      <c r="D659" s="73">
        <f t="shared" si="152"/>
        <v>393</v>
      </c>
      <c r="E659" s="73">
        <f t="shared" si="152"/>
        <v>1993</v>
      </c>
      <c r="F659" s="143">
        <f t="shared" si="154"/>
        <v>3184.2798982188297</v>
      </c>
      <c r="G659" s="73">
        <f t="shared" si="153"/>
        <v>13.740458015267176</v>
      </c>
      <c r="H659" s="73">
        <f t="shared" si="153"/>
        <v>6.6157760814249365</v>
      </c>
      <c r="I659" s="73">
        <f t="shared" si="155"/>
        <v>31.195928753180663</v>
      </c>
      <c r="J659" s="73">
        <f t="shared" si="149"/>
        <v>110.4033524481694</v>
      </c>
      <c r="K659" s="73">
        <f t="shared" si="150"/>
        <v>50.452674897119344</v>
      </c>
    </row>
    <row r="660" spans="1:11" s="73" customFormat="1" x14ac:dyDescent="0.15">
      <c r="A660" s="70"/>
      <c r="B660" s="73" t="str">
        <f t="shared" si="151"/>
        <v>Ranthambhore National Park, India</v>
      </c>
      <c r="C660" s="73" t="s">
        <v>8762</v>
      </c>
      <c r="D660" s="73">
        <f t="shared" si="152"/>
        <v>393</v>
      </c>
      <c r="E660" s="73">
        <f t="shared" si="152"/>
        <v>1995</v>
      </c>
      <c r="F660" s="143">
        <f t="shared" si="154"/>
        <v>3864.5445292620861</v>
      </c>
      <c r="G660" s="73">
        <f t="shared" si="153"/>
        <v>14.503816793893129</v>
      </c>
      <c r="H660" s="73">
        <f t="shared" si="153"/>
        <v>6.4122137404580153</v>
      </c>
      <c r="I660" s="73">
        <f t="shared" si="155"/>
        <v>46.106870229007633</v>
      </c>
      <c r="J660" s="73">
        <f t="shared" si="149"/>
        <v>111.55913030703687</v>
      </c>
      <c r="K660" s="73">
        <f t="shared" si="150"/>
        <v>42.041763341067281</v>
      </c>
    </row>
    <row r="661" spans="1:11" s="73" customFormat="1" x14ac:dyDescent="0.15">
      <c r="A661" s="70" t="s">
        <v>10971</v>
      </c>
      <c r="B661" s="73" t="str">
        <f t="shared" ref="B661:B667" si="156">B568</f>
        <v>Ranthambhore National Park, India</v>
      </c>
      <c r="C661" s="73" t="s">
        <v>8763</v>
      </c>
      <c r="D661" s="73">
        <f t="shared" ref="D661:E667" si="157">D568</f>
        <v>393</v>
      </c>
      <c r="E661" s="73">
        <f t="shared" si="157"/>
        <v>1997</v>
      </c>
      <c r="F661" s="143">
        <f t="shared" si="154"/>
        <v>3261.4198473282445</v>
      </c>
      <c r="G661" s="73">
        <f t="shared" si="153"/>
        <v>12.213740458015268</v>
      </c>
      <c r="H661" s="73">
        <f t="shared" si="153"/>
        <v>8.0407124681933837</v>
      </c>
      <c r="I661" s="73">
        <f t="shared" si="155"/>
        <v>51.475826972010175</v>
      </c>
      <c r="J661" s="73">
        <f t="shared" si="149"/>
        <v>105.95503017277011</v>
      </c>
      <c r="K661" s="73">
        <f t="shared" si="150"/>
        <v>38.903846153846153</v>
      </c>
    </row>
    <row r="662" spans="1:11" s="73" customFormat="1" x14ac:dyDescent="0.15">
      <c r="A662" s="70"/>
      <c r="B662" s="73" t="str">
        <f t="shared" si="156"/>
        <v>Sariska Tiger Reserve, India</v>
      </c>
      <c r="C662" s="73" t="s">
        <v>8601</v>
      </c>
      <c r="D662" s="73">
        <f t="shared" si="157"/>
        <v>866</v>
      </c>
      <c r="E662" s="73">
        <f t="shared" si="157"/>
        <v>1991</v>
      </c>
      <c r="F662" s="143">
        <f t="shared" si="154"/>
        <v>2207.8464203233261</v>
      </c>
      <c r="G662" s="73">
        <f t="shared" si="153"/>
        <v>3.1177829099307157</v>
      </c>
      <c r="H662" s="73">
        <f t="shared" si="153"/>
        <v>1.2933025404157044</v>
      </c>
      <c r="I662" s="73">
        <f t="shared" si="155"/>
        <v>9.5034642032332552</v>
      </c>
      <c r="J662" s="73">
        <f t="shared" si="149"/>
        <v>138.21983662256923</v>
      </c>
      <c r="K662" s="73">
        <f t="shared" si="150"/>
        <v>42.64248704663212</v>
      </c>
    </row>
    <row r="663" spans="1:11" s="73" customFormat="1" x14ac:dyDescent="0.15">
      <c r="A663" s="70" t="s">
        <v>6211</v>
      </c>
      <c r="B663" s="73" t="str">
        <f t="shared" si="156"/>
        <v>Sariska Tiger Reserve, India</v>
      </c>
      <c r="C663" s="73" t="s">
        <v>8500</v>
      </c>
      <c r="D663" s="73">
        <f t="shared" si="157"/>
        <v>866</v>
      </c>
      <c r="E663" s="73">
        <f t="shared" si="157"/>
        <v>1992</v>
      </c>
      <c r="F663" s="143">
        <f t="shared" si="154"/>
        <v>2166.6489607390304</v>
      </c>
      <c r="G663" s="73">
        <f t="shared" si="153"/>
        <v>3.8106235565819859</v>
      </c>
      <c r="H663" s="73">
        <f t="shared" si="153"/>
        <v>1.5704387990762125</v>
      </c>
      <c r="I663" s="73">
        <f t="shared" si="155"/>
        <v>8.8452655889145486</v>
      </c>
      <c r="J663" s="73">
        <f t="shared" si="149"/>
        <v>137.21793184145093</v>
      </c>
      <c r="K663" s="73">
        <f t="shared" si="150"/>
        <v>49.102564102564095</v>
      </c>
    </row>
    <row r="664" spans="1:11" s="73" customFormat="1" x14ac:dyDescent="0.15">
      <c r="A664" s="70"/>
      <c r="B664" s="73" t="str">
        <f t="shared" si="156"/>
        <v>Sariska Tiger Reserve, India</v>
      </c>
      <c r="C664" s="73" t="s">
        <v>8911</v>
      </c>
      <c r="D664" s="73">
        <f t="shared" si="157"/>
        <v>866</v>
      </c>
      <c r="E664" s="73">
        <f t="shared" si="157"/>
        <v>1993</v>
      </c>
      <c r="F664" s="143">
        <f t="shared" si="154"/>
        <v>2166.0461893764436</v>
      </c>
      <c r="G664" s="73">
        <f t="shared" si="153"/>
        <v>4.1570438799076213</v>
      </c>
      <c r="H664" s="73">
        <f t="shared" si="153"/>
        <v>1.8013856812933025</v>
      </c>
      <c r="I664" s="73">
        <f t="shared" si="155"/>
        <v>9.4226327944572752</v>
      </c>
      <c r="J664" s="73">
        <f t="shared" si="149"/>
        <v>137.40082039261648</v>
      </c>
      <c r="K664" s="73">
        <f t="shared" si="150"/>
        <v>50.061349693251536</v>
      </c>
    </row>
    <row r="665" spans="1:11" s="73" customFormat="1" x14ac:dyDescent="0.15">
      <c r="A665" s="70"/>
      <c r="B665" s="73" t="str">
        <f t="shared" si="156"/>
        <v>Sariska Tiger Reserve, India</v>
      </c>
      <c r="C665" s="73" t="s">
        <v>8912</v>
      </c>
      <c r="D665" s="73">
        <f t="shared" si="157"/>
        <v>866</v>
      </c>
      <c r="E665" s="73">
        <f t="shared" si="157"/>
        <v>1995</v>
      </c>
      <c r="F665" s="143">
        <f t="shared" si="154"/>
        <v>2306.583140877598</v>
      </c>
      <c r="G665" s="73">
        <f t="shared" ref="G665:H667" si="158">F572</f>
        <v>4.3302540415704387</v>
      </c>
      <c r="H665" s="73">
        <f t="shared" si="158"/>
        <v>2.1247113163972284</v>
      </c>
      <c r="I665" s="73">
        <f t="shared" si="155"/>
        <v>9.9191685912240182</v>
      </c>
      <c r="J665" s="73">
        <f t="shared" si="149"/>
        <v>136.56258973131878</v>
      </c>
      <c r="K665" s="73">
        <f t="shared" si="150"/>
        <v>50.23391812865497</v>
      </c>
    </row>
    <row r="666" spans="1:11" s="73" customFormat="1" x14ac:dyDescent="0.15">
      <c r="A666" s="70"/>
      <c r="B666" s="73" t="str">
        <f t="shared" si="156"/>
        <v>Sariska Tiger Reserve, India</v>
      </c>
      <c r="C666" s="73" t="s">
        <v>8913</v>
      </c>
      <c r="D666" s="73">
        <f t="shared" si="157"/>
        <v>866</v>
      </c>
      <c r="E666" s="73">
        <f t="shared" si="157"/>
        <v>1997</v>
      </c>
      <c r="F666" s="143">
        <f t="shared" si="154"/>
        <v>2609.2009237875291</v>
      </c>
      <c r="G666" s="73">
        <f t="shared" si="158"/>
        <v>4.1570438799076213</v>
      </c>
      <c r="H666" s="73">
        <f t="shared" si="158"/>
        <v>2.2632794457274827</v>
      </c>
      <c r="I666" s="73">
        <f t="shared" si="155"/>
        <v>9.2263279445727484</v>
      </c>
      <c r="J666" s="73">
        <f t="shared" si="149"/>
        <v>139.44507529005188</v>
      </c>
      <c r="K666" s="73">
        <f t="shared" si="150"/>
        <v>51.883116883116884</v>
      </c>
    </row>
    <row r="667" spans="1:11" s="73" customFormat="1" x14ac:dyDescent="0.15">
      <c r="A667" s="70"/>
      <c r="B667" s="73" t="str">
        <f t="shared" si="156"/>
        <v>Similipal Tiger Reserve, India</v>
      </c>
      <c r="C667" s="73" t="s">
        <v>8914</v>
      </c>
      <c r="D667" s="73">
        <f t="shared" si="157"/>
        <v>845</v>
      </c>
      <c r="E667" s="73">
        <f t="shared" si="157"/>
        <v>1997</v>
      </c>
      <c r="F667" s="143">
        <f t="shared" si="154"/>
        <v>3654.792899408284</v>
      </c>
      <c r="G667" s="73">
        <f t="shared" si="158"/>
        <v>17.396449704142011</v>
      </c>
      <c r="H667" s="73">
        <f t="shared" si="158"/>
        <v>5.443786982248521</v>
      </c>
      <c r="I667" s="73">
        <f t="shared" si="155"/>
        <v>22.840236686390533</v>
      </c>
      <c r="J667" s="73">
        <f t="shared" si="149"/>
        <v>110.09982174688056</v>
      </c>
      <c r="K667" s="73">
        <f t="shared" si="150"/>
        <v>90.610328638497663</v>
      </c>
    </row>
    <row r="668" spans="1:11" s="73" customFormat="1" x14ac:dyDescent="0.15">
      <c r="A668" s="70" t="s">
        <v>10635</v>
      </c>
      <c r="B668" s="73" t="str">
        <f>B576</f>
        <v>Tadoba-andhari Tiger Reserve, India</v>
      </c>
      <c r="C668" s="73" t="s">
        <v>8583</v>
      </c>
      <c r="D668" s="73">
        <f t="shared" ref="D668:E671" si="159">D576</f>
        <v>625</v>
      </c>
      <c r="E668" s="73">
        <f t="shared" si="159"/>
        <v>1994</v>
      </c>
      <c r="F668" s="143">
        <f>SUM(N576:AH576)</f>
        <v>1298.80528</v>
      </c>
      <c r="G668" s="73">
        <f t="shared" ref="G668:H671" si="160">F576</f>
        <v>8.64</v>
      </c>
      <c r="H668" s="73">
        <f t="shared" si="160"/>
        <v>1.8560000000000001</v>
      </c>
      <c r="I668" s="73">
        <f>SUM(F576:L576)</f>
        <v>10.496</v>
      </c>
      <c r="J668" s="73">
        <f>F668/(SUM(T481:AN481)/D481)</f>
        <v>147.03012135482703</v>
      </c>
      <c r="K668" s="73">
        <f>I668/(SUM(L481:M481,P481)/D481)</f>
        <v>100.92307692307693</v>
      </c>
    </row>
    <row r="669" spans="1:11" s="73" customFormat="1" x14ac:dyDescent="0.15">
      <c r="A669" s="70" t="s">
        <v>10531</v>
      </c>
      <c r="B669" s="73" t="str">
        <f>B577</f>
        <v>Tadoba-andhari Tiger Reserve, India</v>
      </c>
      <c r="C669" s="73" t="s">
        <v>8584</v>
      </c>
      <c r="D669" s="73">
        <f t="shared" si="159"/>
        <v>625</v>
      </c>
      <c r="E669" s="73">
        <f t="shared" si="159"/>
        <v>1995</v>
      </c>
      <c r="F669" s="143">
        <f>SUM(N577:AH577)</f>
        <v>1473.8550399999999</v>
      </c>
      <c r="G669" s="73">
        <f t="shared" si="160"/>
        <v>8.8800000000000008</v>
      </c>
      <c r="H669" s="73">
        <f t="shared" si="160"/>
        <v>1.536</v>
      </c>
      <c r="I669" s="73">
        <f>SUM(F577:L577)</f>
        <v>10.416</v>
      </c>
      <c r="J669" s="73">
        <f>F669/(SUM(T482:AN482)/D482)</f>
        <v>132.06586379928314</v>
      </c>
      <c r="K669" s="73">
        <f>I669/(SUM(L482:M482,P482)/D482)</f>
        <v>106.72131147540983</v>
      </c>
    </row>
    <row r="670" spans="1:11" s="73" customFormat="1" x14ac:dyDescent="0.15">
      <c r="A670" s="70" t="s">
        <v>10442</v>
      </c>
      <c r="B670" s="73" t="str">
        <f>B578</f>
        <v>Tadoba-andhari Tiger Reserve, India</v>
      </c>
      <c r="C670" s="73" t="s">
        <v>8585</v>
      </c>
      <c r="D670" s="73">
        <f t="shared" si="159"/>
        <v>625</v>
      </c>
      <c r="E670" s="73">
        <f t="shared" si="159"/>
        <v>1996</v>
      </c>
      <c r="F670" s="143">
        <f>SUM(N578:AH578)</f>
        <v>1627.8532800000003</v>
      </c>
      <c r="G670" s="73">
        <f t="shared" si="160"/>
        <v>9.6</v>
      </c>
      <c r="H670" s="73">
        <f t="shared" si="160"/>
        <v>1.92</v>
      </c>
      <c r="I670" s="73">
        <f>SUM(F578:L578)</f>
        <v>11.616</v>
      </c>
      <c r="J670" s="73">
        <f>F670/(SUM(T483:AN483)/D483)</f>
        <v>127.08072695478394</v>
      </c>
      <c r="K670" s="73">
        <f>I670/(SUM(L483:M483,P483)/D483)</f>
        <v>100.83333333333333</v>
      </c>
    </row>
    <row r="671" spans="1:11" s="73" customFormat="1" x14ac:dyDescent="0.15">
      <c r="A671" s="70"/>
      <c r="B671" s="73" t="str">
        <f>B579</f>
        <v>Tadoba-andhari Tiger Reserve, India</v>
      </c>
      <c r="C671" s="73" t="s">
        <v>8586</v>
      </c>
      <c r="D671" s="73">
        <f t="shared" si="159"/>
        <v>625</v>
      </c>
      <c r="E671" s="73">
        <f t="shared" si="159"/>
        <v>1997</v>
      </c>
      <c r="F671" s="143">
        <f>SUM(N579:AH579)</f>
        <v>1795.8335999999997</v>
      </c>
      <c r="G671" s="73">
        <f t="shared" si="160"/>
        <v>10.08</v>
      </c>
      <c r="H671" s="73">
        <f t="shared" si="160"/>
        <v>1.536</v>
      </c>
      <c r="I671" s="73">
        <f>SUM(F579:L579)</f>
        <v>11.712</v>
      </c>
      <c r="J671" s="73">
        <f>F671/(SUM(T484:AN484)/D484)</f>
        <v>125.43540455967812</v>
      </c>
      <c r="K671" s="73">
        <f>I671/(SUM(L484:M484,P484)/D484)</f>
        <v>107.64705882352942</v>
      </c>
    </row>
    <row r="672" spans="1:11" s="73" customFormat="1" x14ac:dyDescent="0.15">
      <c r="A672" s="70"/>
      <c r="B672" s="73" t="str">
        <f>B575</f>
        <v>Sunderbans Tiger Reserve, India</v>
      </c>
      <c r="C672" s="73" t="s">
        <v>8587</v>
      </c>
      <c r="D672" s="73">
        <f>D575</f>
        <v>1600</v>
      </c>
      <c r="E672" s="73">
        <f>E575</f>
        <v>1992</v>
      </c>
      <c r="F672" s="143">
        <f>SUM(N575:AH575)</f>
        <v>1501.7978125000002</v>
      </c>
      <c r="G672" s="73">
        <f>F575</f>
        <v>6.5625</v>
      </c>
      <c r="I672" s="73">
        <f>SUM(F575:L575)</f>
        <v>6.5625</v>
      </c>
      <c r="J672" s="73">
        <f>F672/(SUM(T480:AN480)/D480)</f>
        <v>26.460483426935362</v>
      </c>
      <c r="K672" s="73">
        <f>I672/(SUM(L480:M480,P480)/D480)</f>
        <v>150</v>
      </c>
    </row>
    <row r="673" spans="1:58" s="73" customFormat="1" x14ac:dyDescent="0.15">
      <c r="A673" s="70"/>
      <c r="B673" s="73" t="str">
        <f>B550</f>
        <v>Pench Tiger Reserve (MR), India</v>
      </c>
      <c r="C673" s="73" t="s">
        <v>8908</v>
      </c>
      <c r="D673" s="73">
        <f>D550</f>
        <v>257</v>
      </c>
      <c r="E673" s="73">
        <f>E550</f>
        <v>1997</v>
      </c>
      <c r="F673" s="143"/>
    </row>
    <row r="674" spans="1:58" s="73" customFormat="1" x14ac:dyDescent="0.15">
      <c r="D674" s="195"/>
      <c r="E674" s="195"/>
      <c r="F674" s="143"/>
    </row>
    <row r="675" spans="1:58" s="202" customFormat="1" x14ac:dyDescent="0.15">
      <c r="D675" s="196"/>
      <c r="E675" s="196"/>
      <c r="F675" s="273"/>
    </row>
    <row r="676" spans="1:58" s="73" customFormat="1" x14ac:dyDescent="0.15">
      <c r="D676" s="195"/>
      <c r="E676" s="195"/>
      <c r="F676" s="143"/>
    </row>
    <row r="677" spans="1:58" s="73" customFormat="1" ht="14" x14ac:dyDescent="0.15">
      <c r="A677" s="159" t="s">
        <v>10703</v>
      </c>
      <c r="D677" s="195"/>
      <c r="E677" s="195"/>
      <c r="F677" s="143"/>
      <c r="BE677" s="75"/>
      <c r="BF677" s="75"/>
    </row>
    <row r="678" spans="1:58" s="73" customFormat="1" x14ac:dyDescent="0.15">
      <c r="A678" s="60" t="s">
        <v>10418</v>
      </c>
      <c r="B678" s="59" t="s">
        <v>10432</v>
      </c>
      <c r="C678" s="11"/>
      <c r="D678" s="11"/>
      <c r="E678" s="77" t="s">
        <v>10539</v>
      </c>
      <c r="F678" s="77" t="s">
        <v>11061</v>
      </c>
      <c r="G678" s="77" t="s">
        <v>10916</v>
      </c>
      <c r="H678" s="77" t="s">
        <v>10917</v>
      </c>
      <c r="I678" s="77" t="s">
        <v>11029</v>
      </c>
      <c r="J678" s="33" t="s">
        <v>10734</v>
      </c>
      <c r="K678" s="33" t="s">
        <v>10809</v>
      </c>
      <c r="L678" s="77"/>
      <c r="T678" s="59"/>
      <c r="U678" s="11"/>
      <c r="V678" s="11"/>
      <c r="W678" s="77"/>
      <c r="X678" s="77"/>
      <c r="Y678" s="77"/>
      <c r="Z678" s="75"/>
      <c r="AA678" s="75"/>
      <c r="AB678" s="75"/>
      <c r="AC678" s="75"/>
      <c r="AD678" s="44"/>
      <c r="AE678" s="113"/>
      <c r="AF678" s="215"/>
      <c r="AG678" s="215"/>
      <c r="AH678" s="215"/>
      <c r="AI678" s="215"/>
      <c r="AJ678" s="113"/>
      <c r="AK678" s="113"/>
      <c r="AL678" s="215"/>
      <c r="AM678" s="215"/>
      <c r="BA678" s="75"/>
      <c r="BB678" s="75"/>
    </row>
    <row r="679" spans="1:58" s="73" customFormat="1" x14ac:dyDescent="0.15">
      <c r="BA679" s="75"/>
      <c r="BB679" s="75"/>
    </row>
    <row r="680" spans="1:58" s="73" customFormat="1" x14ac:dyDescent="0.15">
      <c r="B680" s="73" t="str">
        <f>B595</f>
        <v>Bandhavgarh National Park, India</v>
      </c>
      <c r="C680" s="195" t="s">
        <v>10367</v>
      </c>
      <c r="E680" s="73">
        <v>10</v>
      </c>
      <c r="F680" s="143">
        <f t="shared" ref="F680:K680" si="161">AVERAGE(F586:F595)</f>
        <v>2083.7392427616924</v>
      </c>
      <c r="G680" s="73">
        <f t="shared" si="161"/>
        <v>15.835189309576837</v>
      </c>
      <c r="H680" s="73">
        <f t="shared" si="161"/>
        <v>2.1291759465478846</v>
      </c>
      <c r="I680" s="73">
        <f t="shared" si="161"/>
        <v>17.964365256124722</v>
      </c>
      <c r="J680" s="73">
        <f t="shared" si="161"/>
        <v>83.564065345919559</v>
      </c>
      <c r="K680" s="73">
        <f t="shared" si="161"/>
        <v>112.87744453050823</v>
      </c>
      <c r="U680" s="195"/>
      <c r="X680" s="143"/>
      <c r="Z680" s="44"/>
      <c r="AA680" s="75"/>
      <c r="AB680" s="75"/>
      <c r="AC680" s="75"/>
      <c r="AD680" s="44"/>
      <c r="AE680" s="113"/>
      <c r="AH680" s="215"/>
      <c r="AI680" s="215"/>
      <c r="AJ680" s="113"/>
      <c r="AK680" s="113"/>
      <c r="BA680" s="75"/>
      <c r="BB680" s="75"/>
    </row>
    <row r="681" spans="1:58" s="73" customFormat="1" x14ac:dyDescent="0.15">
      <c r="B681" s="73" t="str">
        <f>B599</f>
        <v>Bandipur National Park, India</v>
      </c>
      <c r="C681" s="195" t="s">
        <v>10455</v>
      </c>
      <c r="E681" s="73">
        <v>4</v>
      </c>
      <c r="F681" s="143">
        <f>AVERAGE(F596:F599)</f>
        <v>2185.9899999999998</v>
      </c>
      <c r="G681" s="73">
        <f>AVERAGE(G596:G599)</f>
        <v>12.429775280898877</v>
      </c>
      <c r="H681" s="73">
        <f>AVERAGE(H596:H599)</f>
        <v>3.4382022471910112</v>
      </c>
      <c r="I681" s="73">
        <f>AVERAGE(I596:I599)</f>
        <v>15.867977528089888</v>
      </c>
      <c r="J681" s="73">
        <f t="shared" ref="J681:K695" si="162">AVERAGE(J587:J596)</f>
        <v>89.42298885532125</v>
      </c>
      <c r="K681" s="73">
        <f t="shared" si="162"/>
        <v>110.5154656662648</v>
      </c>
      <c r="U681" s="195"/>
      <c r="X681" s="143"/>
      <c r="Z681" s="44"/>
      <c r="AA681" s="75"/>
      <c r="AB681" s="75"/>
      <c r="AC681" s="75"/>
      <c r="AD681" s="44"/>
      <c r="AE681" s="113"/>
      <c r="AH681" s="32"/>
      <c r="AI681" s="74"/>
      <c r="AJ681" s="113"/>
      <c r="AK681" s="113"/>
      <c r="BA681" s="75"/>
      <c r="BB681" s="75"/>
    </row>
    <row r="682" spans="1:58" s="73" customFormat="1" x14ac:dyDescent="0.15">
      <c r="B682" s="73" t="str">
        <f>B600</f>
        <v>Bhadra Wildlife Sanctuary, India</v>
      </c>
      <c r="C682" s="195" t="s">
        <v>10456</v>
      </c>
      <c r="E682" s="73">
        <v>1</v>
      </c>
      <c r="F682" s="73">
        <f>F600</f>
        <v>692.15731707317059</v>
      </c>
      <c r="G682" s="73">
        <f>G600</f>
        <v>7.6219512195121952</v>
      </c>
      <c r="H682" s="73">
        <f>H600</f>
        <v>0.89430894308943087</v>
      </c>
      <c r="I682" s="73">
        <f>I600</f>
        <v>8.5162601626016254</v>
      </c>
      <c r="J682" s="73">
        <f t="shared" si="162"/>
        <v>94.369117172695269</v>
      </c>
      <c r="K682" s="73">
        <f t="shared" si="162"/>
        <v>107.40546068866399</v>
      </c>
      <c r="U682" s="195"/>
      <c r="Z682" s="44"/>
      <c r="AA682" s="75"/>
      <c r="AB682" s="75"/>
      <c r="AC682" s="75"/>
      <c r="AD682" s="44"/>
      <c r="AE682" s="113"/>
      <c r="AH682" s="32"/>
      <c r="AI682" s="74"/>
      <c r="AJ682" s="113"/>
      <c r="AK682" s="113"/>
      <c r="BA682" s="75"/>
      <c r="BB682" s="75"/>
    </row>
    <row r="683" spans="1:58" s="73" customFormat="1" x14ac:dyDescent="0.15">
      <c r="B683" s="73" t="str">
        <f>B610</f>
        <v>Bori-Satpura Tiger Reserve, India</v>
      </c>
      <c r="C683" s="195" t="s">
        <v>10561</v>
      </c>
      <c r="E683" s="73">
        <v>10</v>
      </c>
      <c r="F683" s="143">
        <f>AVERAGE(F601:F610)</f>
        <v>1218.146806722689</v>
      </c>
      <c r="G683" s="73">
        <f>AVERAGE(G601:G610)</f>
        <v>3.7184873949579837</v>
      </c>
      <c r="H683" s="73">
        <f>AVERAGE(H601:H610)</f>
        <v>1.5238095238095239</v>
      </c>
      <c r="I683" s="73">
        <f>AVERAGE(I601:I610)</f>
        <v>5.2422969187675061</v>
      </c>
      <c r="J683" s="73">
        <f t="shared" si="162"/>
        <v>103.65703211819762</v>
      </c>
      <c r="K683" s="73">
        <f t="shared" si="162"/>
        <v>105.10490098717146</v>
      </c>
      <c r="U683" s="195"/>
      <c r="X683" s="143"/>
      <c r="Z683" s="44"/>
      <c r="AA683" s="75"/>
      <c r="AB683" s="75"/>
      <c r="AC683" s="75"/>
      <c r="AD683" s="44"/>
      <c r="AE683" s="113"/>
      <c r="AJ683" s="113"/>
      <c r="AK683" s="113"/>
      <c r="BA683" s="75"/>
      <c r="BB683" s="75"/>
    </row>
    <row r="684" spans="1:58" s="73" customFormat="1" x14ac:dyDescent="0.15">
      <c r="B684" s="73" t="str">
        <f>B611</f>
        <v>Buxa Tiger Reserve, India</v>
      </c>
      <c r="C684" s="195" t="s">
        <v>5353</v>
      </c>
      <c r="E684" s="73">
        <v>1</v>
      </c>
      <c r="F684" s="73">
        <f>F611</f>
        <v>1477.3495934959346</v>
      </c>
      <c r="G684" s="73">
        <f>G611</f>
        <v>12.601626016260163</v>
      </c>
      <c r="H684" s="73">
        <f>H611</f>
        <v>7.588075880758808</v>
      </c>
      <c r="I684" s="73">
        <f>I611</f>
        <v>20.189701897018971</v>
      </c>
      <c r="J684" s="73">
        <f t="shared" si="162"/>
        <v>119.21197590401491</v>
      </c>
      <c r="K684" s="73">
        <f t="shared" si="162"/>
        <v>103.77569436119063</v>
      </c>
      <c r="U684" s="195"/>
      <c r="Z684" s="44"/>
      <c r="AA684" s="75"/>
      <c r="AB684" s="75"/>
      <c r="AC684" s="75"/>
      <c r="AD684" s="44"/>
      <c r="AE684" s="113"/>
      <c r="AJ684" s="113"/>
      <c r="AK684" s="113"/>
      <c r="BA684" s="75"/>
      <c r="BB684" s="75"/>
    </row>
    <row r="685" spans="1:58" s="73" customFormat="1" x14ac:dyDescent="0.15">
      <c r="B685" s="73" t="str">
        <f>B614</f>
        <v>Corbett Tiger Reserve, India</v>
      </c>
      <c r="C685" s="195" t="s">
        <v>10515</v>
      </c>
      <c r="E685" s="73">
        <v>3</v>
      </c>
      <c r="F685" s="143">
        <f>AVERAGE(F612:F614)</f>
        <v>2746.4618903209503</v>
      </c>
      <c r="G685" s="73">
        <f>AVERAGE(G612:G614)</f>
        <v>14.973464746019713</v>
      </c>
      <c r="H685" s="73">
        <f>AVERAGE(H612:H614)</f>
        <v>3.2246651503664392</v>
      </c>
      <c r="I685" s="73">
        <f>AVERAGE(I612:I614)</f>
        <v>18.198129896386149</v>
      </c>
      <c r="J685" s="73">
        <f t="shared" si="162"/>
        <v>123.21354845618143</v>
      </c>
      <c r="K685" s="73">
        <f t="shared" si="162"/>
        <v>104.47612171161799</v>
      </c>
      <c r="U685" s="195"/>
      <c r="X685" s="143"/>
      <c r="Z685" s="44"/>
      <c r="AA685" s="75"/>
      <c r="AB685" s="75"/>
      <c r="AC685" s="75"/>
      <c r="AD685" s="44"/>
      <c r="AE685" s="113"/>
      <c r="AJ685" s="113"/>
      <c r="AK685" s="113"/>
      <c r="BA685" s="75"/>
      <c r="BB685" s="75"/>
    </row>
    <row r="686" spans="1:58" s="73" customFormat="1" x14ac:dyDescent="0.15">
      <c r="B686" s="73" t="str">
        <f>B615</f>
        <v>Kalakad Mundanthurai Tiger Reserve, India</v>
      </c>
      <c r="C686" s="195" t="s">
        <v>10516</v>
      </c>
      <c r="E686" s="73">
        <v>1</v>
      </c>
      <c r="F686" s="73">
        <f>F615</f>
        <v>1537.6854748603353</v>
      </c>
      <c r="G686" s="73">
        <f>G615</f>
        <v>12.23463687150838</v>
      </c>
      <c r="H686" s="73">
        <f>H615</f>
        <v>3.5307262569832401</v>
      </c>
      <c r="I686" s="73">
        <f>I615</f>
        <v>15.76536312849162</v>
      </c>
      <c r="J686" s="73">
        <f t="shared" si="162"/>
        <v>130.83411459995074</v>
      </c>
      <c r="K686" s="73">
        <f t="shared" si="162"/>
        <v>101.82382118744792</v>
      </c>
      <c r="U686" s="195"/>
      <c r="Z686" s="44"/>
      <c r="AA686" s="75"/>
      <c r="AB686" s="75"/>
      <c r="AC686" s="75"/>
      <c r="AD686" s="44"/>
      <c r="AE686" s="113"/>
      <c r="AJ686" s="113"/>
      <c r="AK686" s="113"/>
      <c r="BA686" s="75"/>
      <c r="BB686" s="75"/>
    </row>
    <row r="687" spans="1:58" s="73" customFormat="1" x14ac:dyDescent="0.15">
      <c r="B687" s="73" t="str">
        <f>B620</f>
        <v>Kanha National Park, India</v>
      </c>
      <c r="C687" s="195" t="s">
        <v>10346</v>
      </c>
      <c r="E687" s="73">
        <v>5</v>
      </c>
      <c r="F687" s="143">
        <f>AVERAGE(F616:F620)</f>
        <v>3331.9487872340433</v>
      </c>
      <c r="G687" s="73">
        <f>AVERAGE(G616:G620)</f>
        <v>16.117021276595743</v>
      </c>
      <c r="H687" s="73">
        <f>AVERAGE(H616:H620)</f>
        <v>2.8680851063829786</v>
      </c>
      <c r="I687" s="73">
        <f>AVERAGE(I616:I620)</f>
        <v>18.985106382978721</v>
      </c>
      <c r="J687" s="73">
        <f t="shared" si="162"/>
        <v>142.81541372278633</v>
      </c>
      <c r="K687" s="73">
        <f t="shared" si="162"/>
        <v>98.563166697341373</v>
      </c>
      <c r="U687" s="195"/>
      <c r="X687" s="143"/>
      <c r="Z687" s="44"/>
      <c r="AA687" s="75"/>
      <c r="AB687" s="75"/>
      <c r="AC687" s="75"/>
      <c r="AD687" s="44"/>
      <c r="AE687" s="113"/>
      <c r="AJ687" s="113"/>
      <c r="AK687" s="113"/>
      <c r="BA687" s="75"/>
      <c r="BB687" s="75"/>
    </row>
    <row r="688" spans="1:58" s="73" customFormat="1" x14ac:dyDescent="0.15">
      <c r="B688" s="73" t="str">
        <f>B625</f>
        <v>Phen Wildlife Sanctuary, India</v>
      </c>
      <c r="C688" s="195" t="s">
        <v>10420</v>
      </c>
      <c r="E688" s="73">
        <v>5</v>
      </c>
      <c r="F688" s="143">
        <f>AVERAGE(F621:F625)</f>
        <v>953.49799999999993</v>
      </c>
      <c r="G688" s="73">
        <f>AVERAGE(G621:G625)</f>
        <v>4.6363636363636358</v>
      </c>
      <c r="H688" s="73">
        <f>AVERAGE(H621:H625)</f>
        <v>3.1272727272727274</v>
      </c>
      <c r="I688" s="73">
        <f>AVERAGE(I621:I625)</f>
        <v>7.7636363636363628</v>
      </c>
      <c r="J688" s="73">
        <f t="shared" si="162"/>
        <v>153.64199170620645</v>
      </c>
      <c r="K688" s="73">
        <f t="shared" si="162"/>
        <v>95.279779627937003</v>
      </c>
      <c r="U688" s="195"/>
      <c r="X688" s="143"/>
      <c r="Z688" s="44"/>
      <c r="AA688" s="75"/>
      <c r="AB688" s="75"/>
      <c r="AC688" s="75"/>
      <c r="AD688" s="44"/>
      <c r="AE688" s="113"/>
      <c r="AJ688" s="113"/>
      <c r="AK688" s="113"/>
      <c r="BA688" s="75"/>
      <c r="BB688" s="75"/>
    </row>
    <row r="689" spans="1:54" s="73" customFormat="1" x14ac:dyDescent="0.15">
      <c r="B689" s="73" t="str">
        <f>B629</f>
        <v>Melghat Tiger Reserve, India</v>
      </c>
      <c r="C689" s="195" t="s">
        <v>10421</v>
      </c>
      <c r="E689" s="73">
        <v>4</v>
      </c>
      <c r="F689" s="143">
        <f>AVERAGE(F626:F629)</f>
        <v>1501.5609123434706</v>
      </c>
      <c r="G689" s="73">
        <f>AVERAGE(G626:G629)</f>
        <v>6.4400715563506266</v>
      </c>
      <c r="H689" s="73">
        <f>AVERAGE(H626:H629)</f>
        <v>1.5503875968992249</v>
      </c>
      <c r="I689" s="73">
        <f>AVERAGE(I626:I629)</f>
        <v>8.7865235539654147</v>
      </c>
      <c r="J689" s="73">
        <f t="shared" si="162"/>
        <v>163.25575082422853</v>
      </c>
      <c r="K689" s="73">
        <f t="shared" si="162"/>
        <v>92.651783707488249</v>
      </c>
      <c r="U689" s="195"/>
      <c r="X689" s="143"/>
      <c r="Z689" s="44"/>
      <c r="AA689" s="75"/>
      <c r="AB689" s="75"/>
      <c r="AC689" s="75"/>
      <c r="AD689" s="44"/>
      <c r="AE689" s="113"/>
      <c r="AJ689" s="113"/>
      <c r="AK689" s="113"/>
      <c r="BA689" s="42"/>
      <c r="BB689" s="42"/>
    </row>
    <row r="690" spans="1:54" s="73" customFormat="1" x14ac:dyDescent="0.15">
      <c r="B690" s="73" t="str">
        <f>B630</f>
        <v>Nagarahole National Park, India</v>
      </c>
      <c r="C690" s="195" t="s">
        <v>10422</v>
      </c>
      <c r="E690" s="73">
        <v>0</v>
      </c>
      <c r="F690" s="73">
        <f t="shared" ref="F690:I691" si="163">F630</f>
        <v>2762.0556765163301</v>
      </c>
      <c r="G690" s="73">
        <f t="shared" si="163"/>
        <v>13.530326594090202</v>
      </c>
      <c r="H690" s="73">
        <f t="shared" si="163"/>
        <v>1.7418351477449456</v>
      </c>
      <c r="I690" s="73">
        <f t="shared" si="163"/>
        <v>15.272161741835147</v>
      </c>
      <c r="J690" s="73">
        <f t="shared" si="162"/>
        <v>171.94651022300667</v>
      </c>
      <c r="K690" s="73">
        <f t="shared" si="162"/>
        <v>90.366828582311115</v>
      </c>
      <c r="U690" s="195"/>
      <c r="Z690" s="44"/>
      <c r="AA690" s="75"/>
      <c r="AB690" s="75"/>
      <c r="AC690" s="75"/>
      <c r="AD690" s="44"/>
      <c r="AE690" s="113"/>
      <c r="AJ690" s="113"/>
      <c r="AK690" s="113"/>
      <c r="BA690" s="42"/>
      <c r="BB690" s="42"/>
    </row>
    <row r="691" spans="1:54" s="73" customFormat="1" x14ac:dyDescent="0.15">
      <c r="B691" s="73" t="str">
        <f>B631</f>
        <v>Nagarjunasagar-Srisailam Sanctuary, India</v>
      </c>
      <c r="C691" s="195" t="s">
        <v>10585</v>
      </c>
      <c r="E691" s="73">
        <v>1</v>
      </c>
      <c r="F691" s="73">
        <f t="shared" si="163"/>
        <v>365.89125560538116</v>
      </c>
      <c r="G691" s="73">
        <f t="shared" si="163"/>
        <v>3.3352017937219722</v>
      </c>
      <c r="H691" s="73">
        <f t="shared" si="163"/>
        <v>1.1136023916292972</v>
      </c>
      <c r="I691" s="73">
        <f t="shared" si="163"/>
        <v>4.4488041853512694</v>
      </c>
      <c r="J691" s="73">
        <f t="shared" si="162"/>
        <v>166.66421147725728</v>
      </c>
      <c r="K691" s="73">
        <f t="shared" si="162"/>
        <v>88.689543499062722</v>
      </c>
      <c r="U691" s="195"/>
      <c r="Z691" s="44"/>
      <c r="AA691" s="75"/>
      <c r="AB691" s="75"/>
      <c r="AC691" s="75"/>
      <c r="AD691" s="44"/>
      <c r="AE691" s="113"/>
      <c r="AJ691" s="113"/>
      <c r="AK691" s="113"/>
      <c r="BA691" s="42"/>
      <c r="BB691" s="42"/>
    </row>
    <row r="692" spans="1:54" s="73" customFormat="1" x14ac:dyDescent="0.15">
      <c r="B692" s="73" t="str">
        <f>B635</f>
        <v>Palamau Tiger Reserve, India</v>
      </c>
      <c r="C692" s="195" t="s">
        <v>10586</v>
      </c>
      <c r="E692" s="73">
        <v>4</v>
      </c>
      <c r="F692" s="143">
        <f>AVERAGE(F632:F635)</f>
        <v>2574.9351084812624</v>
      </c>
      <c r="G692" s="73">
        <f>AVERAGE(G632:G635)</f>
        <v>6.8047337278106506</v>
      </c>
      <c r="H692" s="73">
        <f>AVERAGE(H632:H635)</f>
        <v>2.3767258382642997</v>
      </c>
      <c r="I692" s="73">
        <f>AVERAGE(I632:I635)</f>
        <v>17.188116370808679</v>
      </c>
      <c r="J692" s="73">
        <f t="shared" si="162"/>
        <v>161.94110662904262</v>
      </c>
      <c r="K692" s="73">
        <f t="shared" si="162"/>
        <v>88.533376684510813</v>
      </c>
      <c r="U692" s="195"/>
      <c r="X692" s="143"/>
      <c r="Z692" s="44"/>
      <c r="AA692" s="75"/>
      <c r="AB692" s="75"/>
      <c r="AC692" s="75"/>
      <c r="AD692" s="44"/>
      <c r="AE692" s="113"/>
      <c r="AJ692" s="113"/>
      <c r="AK692" s="113"/>
      <c r="BA692" s="118"/>
      <c r="BB692" s="118"/>
    </row>
    <row r="693" spans="1:54" s="73" customFormat="1" x14ac:dyDescent="0.15">
      <c r="B693" s="73" t="str">
        <f>B640</f>
        <v>Panna National Park, India</v>
      </c>
      <c r="C693" s="195" t="s">
        <v>5482</v>
      </c>
      <c r="E693" s="73">
        <v>5</v>
      </c>
      <c r="F693" s="143">
        <f>AVERAGE(F636:F640)</f>
        <v>923.06826568265683</v>
      </c>
      <c r="G693" s="73">
        <f>AVERAGE(G636:G640)</f>
        <v>7.5830258302583022</v>
      </c>
      <c r="H693" s="73">
        <f>AVERAGE(H636:H640)</f>
        <v>1.9335793357933579</v>
      </c>
      <c r="I693" s="73">
        <f>AVERAGE(I636:I640)</f>
        <v>9.5166051660516615</v>
      </c>
      <c r="J693" s="73">
        <f t="shared" si="162"/>
        <v>156.66228549106935</v>
      </c>
      <c r="K693" s="73">
        <f t="shared" si="162"/>
        <v>87.76233238071336</v>
      </c>
      <c r="U693" s="195"/>
      <c r="X693" s="143"/>
      <c r="Z693" s="44"/>
      <c r="AA693" s="75"/>
      <c r="AB693" s="75"/>
      <c r="AC693" s="75"/>
      <c r="AD693" s="44"/>
      <c r="AE693" s="113"/>
      <c r="AJ693" s="113"/>
      <c r="AK693" s="113"/>
      <c r="BA693" s="74"/>
      <c r="BB693" s="74"/>
    </row>
    <row r="694" spans="1:54" s="73" customFormat="1" x14ac:dyDescent="0.15">
      <c r="B694" s="73" t="str">
        <f>B644</f>
        <v>Pench Tiger Reserve (MR), India</v>
      </c>
      <c r="C694" s="195" t="s">
        <v>5681</v>
      </c>
      <c r="E694" s="73">
        <v>5</v>
      </c>
      <c r="F694" s="143">
        <f>AVERAGE(F641:F644)</f>
        <v>1830.3395914396888</v>
      </c>
      <c r="G694" s="73">
        <f>AVERAGE(G641:G644)</f>
        <v>4.6692607003891053</v>
      </c>
      <c r="H694" s="73">
        <f>AVERAGE(H641:H644)</f>
        <v>1.4007782101167314</v>
      </c>
      <c r="I694" s="73">
        <f>AVERAGE(I641:I644)</f>
        <v>6.0700389105058363</v>
      </c>
      <c r="J694" s="73">
        <f t="shared" si="162"/>
        <v>150.3975828042274</v>
      </c>
      <c r="K694" s="73">
        <f t="shared" si="162"/>
        <v>86.481606918408943</v>
      </c>
      <c r="U694" s="195"/>
      <c r="X694" s="143"/>
      <c r="Z694" s="44"/>
      <c r="AA694" s="75"/>
      <c r="AB694" s="75"/>
      <c r="AC694" s="75"/>
      <c r="AD694" s="44"/>
      <c r="AE694" s="113"/>
      <c r="AJ694" s="113"/>
      <c r="AK694" s="113"/>
      <c r="BA694" s="74"/>
      <c r="BB694" s="74"/>
    </row>
    <row r="695" spans="1:54" s="73" customFormat="1" x14ac:dyDescent="0.15">
      <c r="B695" s="73" t="str">
        <f>B652</f>
        <v>Pench Tiger Reserve (MP), India</v>
      </c>
      <c r="C695" s="195" t="s">
        <v>5064</v>
      </c>
      <c r="E695" s="73">
        <v>8</v>
      </c>
      <c r="F695" s="143">
        <f>AVERAGE(F645:F652)</f>
        <v>1449.3559366754616</v>
      </c>
      <c r="G695" s="73">
        <f>AVERAGE(G645:G652)</f>
        <v>5.7882585751978901</v>
      </c>
      <c r="H695" s="73">
        <f>AVERAGE(H645:H652)</f>
        <v>0.85751978891820579</v>
      </c>
      <c r="I695" s="73">
        <f>AVERAGE(I645:I652)</f>
        <v>6.6457783641160946</v>
      </c>
      <c r="J695" s="73">
        <f t="shared" si="162"/>
        <v>151.1221351730608</v>
      </c>
      <c r="K695" s="73">
        <f t="shared" si="162"/>
        <v>83.268005385841903</v>
      </c>
      <c r="U695" s="195"/>
      <c r="X695" s="143"/>
      <c r="Z695" s="44"/>
      <c r="AA695" s="75"/>
      <c r="AB695" s="75"/>
      <c r="AC695" s="75"/>
      <c r="AD695" s="44"/>
      <c r="AE695" s="113"/>
      <c r="AJ695" s="113"/>
      <c r="AK695" s="113"/>
      <c r="BA695" s="42"/>
      <c r="BB695" s="42"/>
    </row>
    <row r="696" spans="1:54" s="73" customFormat="1" x14ac:dyDescent="0.15">
      <c r="B696" s="73" t="str">
        <f>B653</f>
        <v>Periyar Tiger Reserve, India</v>
      </c>
      <c r="C696" s="195" t="s">
        <v>4943</v>
      </c>
      <c r="E696" s="73">
        <v>4</v>
      </c>
      <c r="F696" s="143">
        <f>AVERAGE(F653:F656)</f>
        <v>1564.9103925353925</v>
      </c>
      <c r="G696" s="73">
        <f>AVERAGE(G653:G656)</f>
        <v>8.204633204633204</v>
      </c>
      <c r="H696" s="73">
        <f>AVERAGE(H653:H656)</f>
        <v>1.1325611325611327</v>
      </c>
      <c r="I696" s="73">
        <f>AVERAGE(I653:I656)</f>
        <v>9.3371943371943367</v>
      </c>
      <c r="J696" s="73">
        <f t="shared" ref="J696:K699" si="164">AVERAGE(J602:J611)</f>
        <v>138.16182980338138</v>
      </c>
      <c r="K696" s="73">
        <f t="shared" si="164"/>
        <v>82.178896474950804</v>
      </c>
      <c r="U696" s="195"/>
      <c r="X696" s="143"/>
      <c r="Z696" s="44"/>
      <c r="AA696" s="75"/>
      <c r="AB696" s="75"/>
      <c r="AC696" s="75"/>
      <c r="AD696" s="44"/>
      <c r="AE696" s="113"/>
      <c r="AJ696" s="113"/>
      <c r="AK696" s="113"/>
      <c r="BA696" s="42"/>
      <c r="BB696" s="42"/>
    </row>
    <row r="697" spans="1:54" s="73" customFormat="1" x14ac:dyDescent="0.15">
      <c r="B697" s="73" t="str">
        <f>B661</f>
        <v>Ranthambhore National Park, India</v>
      </c>
      <c r="C697" s="195" t="s">
        <v>4937</v>
      </c>
      <c r="E697" s="73">
        <v>5</v>
      </c>
      <c r="F697" s="143">
        <f>AVERAGE(F657:F661)</f>
        <v>2918.7180661577609</v>
      </c>
      <c r="G697" s="73">
        <f>AVERAGE(G657:G661)</f>
        <v>14.88549618320611</v>
      </c>
      <c r="H697" s="73">
        <f>AVERAGE(H657:H661)</f>
        <v>6.0661577608142494</v>
      </c>
      <c r="I697" s="73">
        <f>AVERAGE(I657:I661)</f>
        <v>35.104325699745544</v>
      </c>
      <c r="J697" s="73">
        <f t="shared" si="164"/>
        <v>123.3063368261983</v>
      </c>
      <c r="K697" s="73">
        <f t="shared" si="164"/>
        <v>84.479037761270604</v>
      </c>
      <c r="U697" s="195"/>
      <c r="X697" s="143"/>
      <c r="Z697" s="44"/>
      <c r="AA697" s="75"/>
      <c r="AB697" s="75"/>
      <c r="AC697" s="75"/>
      <c r="AD697" s="44"/>
      <c r="AE697" s="113"/>
      <c r="AF697" s="75"/>
      <c r="AG697" s="75"/>
      <c r="AJ697" s="113"/>
      <c r="AK697" s="113"/>
      <c r="AL697" s="42"/>
      <c r="AM697" s="75"/>
      <c r="AN697" s="75"/>
      <c r="AQ697" s="75"/>
      <c r="AS697" s="42"/>
      <c r="AU697" s="75"/>
      <c r="AV697" s="75"/>
      <c r="AW697" s="75"/>
      <c r="AX697" s="75"/>
      <c r="AY697" s="75"/>
      <c r="AZ697" s="75"/>
      <c r="BA697" s="42"/>
      <c r="BB697" s="42"/>
    </row>
    <row r="698" spans="1:54" s="73" customFormat="1" x14ac:dyDescent="0.15">
      <c r="B698" s="73" t="str">
        <f>B666</f>
        <v>Sariska Tiger Reserve, India</v>
      </c>
      <c r="C698" s="195" t="s">
        <v>4938</v>
      </c>
      <c r="E698" s="73">
        <v>5</v>
      </c>
      <c r="F698" s="143">
        <f>AVERAGE(F662:F666)</f>
        <v>2291.2651270207853</v>
      </c>
      <c r="G698" s="73">
        <f>AVERAGE(G662:G666)</f>
        <v>3.9145496535796767</v>
      </c>
      <c r="H698" s="73">
        <f>AVERAGE(H662:H666)</f>
        <v>1.8106235565819859</v>
      </c>
      <c r="I698" s="73">
        <f>AVERAGE(I662:I666)</f>
        <v>9.3833718244803688</v>
      </c>
      <c r="J698" s="73">
        <f t="shared" si="164"/>
        <v>109.54813850447086</v>
      </c>
      <c r="K698" s="73">
        <f t="shared" si="164"/>
        <v>86.67664787385209</v>
      </c>
      <c r="U698" s="195"/>
      <c r="X698" s="143"/>
      <c r="Z698" s="44"/>
      <c r="AA698" s="75"/>
      <c r="AB698" s="75"/>
      <c r="AC698" s="75"/>
      <c r="AD698" s="44"/>
      <c r="AE698" s="113"/>
      <c r="AJ698" s="113"/>
      <c r="AK698" s="113"/>
      <c r="AL698" s="42"/>
      <c r="AS698" s="42"/>
      <c r="BA698" s="42"/>
      <c r="BB698" s="42"/>
    </row>
    <row r="699" spans="1:54" s="73" customFormat="1" x14ac:dyDescent="0.15">
      <c r="B699" s="73" t="str">
        <f>B667</f>
        <v>Similipal Tiger Reserve, India</v>
      </c>
      <c r="C699" s="195" t="s">
        <v>10525</v>
      </c>
      <c r="E699" s="73">
        <v>1</v>
      </c>
      <c r="F699" s="73">
        <f>F667</f>
        <v>3654.792899408284</v>
      </c>
      <c r="G699" s="73">
        <f>G667</f>
        <v>17.396449704142011</v>
      </c>
      <c r="H699" s="73">
        <f>H667</f>
        <v>5.443786982248521</v>
      </c>
      <c r="I699" s="73">
        <f>I667</f>
        <v>22.840236686390533</v>
      </c>
      <c r="J699" s="73">
        <f t="shared" si="164"/>
        <v>97.375060436071308</v>
      </c>
      <c r="K699" s="73">
        <f t="shared" si="164"/>
        <v>88.463906295668593</v>
      </c>
      <c r="U699" s="195"/>
      <c r="Z699" s="44"/>
      <c r="AA699" s="75"/>
      <c r="AB699" s="75"/>
      <c r="AC699" s="75"/>
      <c r="AD699" s="44"/>
      <c r="AE699" s="113"/>
      <c r="AJ699" s="113"/>
      <c r="AK699" s="113"/>
      <c r="AL699" s="42"/>
      <c r="AS699" s="42"/>
      <c r="BA699" s="42"/>
      <c r="BB699" s="42"/>
    </row>
    <row r="700" spans="1:54" s="73" customFormat="1" x14ac:dyDescent="0.15">
      <c r="B700" s="73" t="str">
        <f>B671</f>
        <v>Tadoba-andhari Tiger Reserve, India</v>
      </c>
      <c r="C700" s="195" t="s">
        <v>10526</v>
      </c>
      <c r="E700" s="73">
        <v>4</v>
      </c>
      <c r="F700" s="143">
        <f>AVERAGE(F668:F671)</f>
        <v>1549.0868</v>
      </c>
      <c r="G700" s="73">
        <f>AVERAGE(G668:G671)</f>
        <v>9.3000000000000007</v>
      </c>
      <c r="H700" s="73">
        <f>AVERAGE(H668:H671)</f>
        <v>1.7120000000000002</v>
      </c>
      <c r="I700" s="73">
        <f>AVERAGE(I668:I671)</f>
        <v>11.059999999999999</v>
      </c>
      <c r="J700" s="73">
        <f>AVERAGE(J607:J616)</f>
        <v>87.40782876768202</v>
      </c>
      <c r="K700" s="73">
        <f>AVERAGE(K607:K616)</f>
        <v>91.319672219656155</v>
      </c>
      <c r="U700" s="195"/>
      <c r="X700" s="143"/>
      <c r="Z700" s="44"/>
      <c r="AA700" s="75"/>
      <c r="AB700" s="75"/>
      <c r="AC700" s="75"/>
      <c r="AD700" s="44"/>
      <c r="AE700" s="113"/>
      <c r="AJ700" s="113"/>
      <c r="AK700" s="113"/>
      <c r="AL700" s="42"/>
      <c r="AS700" s="42"/>
      <c r="BA700" s="42"/>
      <c r="BB700" s="42"/>
    </row>
    <row r="701" spans="1:54" s="73" customFormat="1" x14ac:dyDescent="0.15">
      <c r="B701" s="73" t="str">
        <f>B672</f>
        <v>Sunderbans Tiger Reserve, India</v>
      </c>
      <c r="C701" s="195" t="s">
        <v>10664</v>
      </c>
      <c r="E701" s="73">
        <v>1</v>
      </c>
      <c r="F701" s="73">
        <f>F672</f>
        <v>1501.7978125000002</v>
      </c>
      <c r="G701" s="73">
        <f>G672</f>
        <v>6.5625</v>
      </c>
      <c r="I701" s="73">
        <f>I672</f>
        <v>6.5625</v>
      </c>
      <c r="J701" s="73">
        <f>AVERAGE(J606:J615)</f>
        <v>92.683133522611342</v>
      </c>
      <c r="K701" s="73">
        <f>AVERAGE(K606:K615)</f>
        <v>89.100249308372767</v>
      </c>
      <c r="U701" s="195"/>
      <c r="Z701" s="44"/>
      <c r="AA701" s="75"/>
      <c r="AB701" s="75"/>
      <c r="AC701" s="75"/>
      <c r="AD701" s="44"/>
      <c r="AE701" s="113"/>
      <c r="AJ701" s="113"/>
      <c r="AK701" s="113"/>
      <c r="AL701" s="42"/>
      <c r="AS701" s="42"/>
      <c r="BA701" s="42"/>
      <c r="BB701" s="42"/>
    </row>
    <row r="702" spans="1:54" s="73" customFormat="1" x14ac:dyDescent="0.15">
      <c r="C702" s="195"/>
      <c r="U702" s="195"/>
      <c r="Z702" s="44"/>
      <c r="AA702" s="75"/>
      <c r="AB702" s="75"/>
      <c r="AC702" s="75"/>
      <c r="AD702" s="44"/>
      <c r="AE702" s="113"/>
      <c r="AJ702" s="113"/>
      <c r="AK702" s="113"/>
      <c r="AL702" s="42"/>
      <c r="AS702" s="42"/>
      <c r="BA702" s="42"/>
      <c r="BB702" s="42"/>
    </row>
    <row r="703" spans="1:54" s="240" customFormat="1" x14ac:dyDescent="0.15">
      <c r="A703" s="274"/>
    </row>
    <row r="704" spans="1:54" s="73" customFormat="1" x14ac:dyDescent="0.15">
      <c r="C704" s="195"/>
      <c r="U704" s="195"/>
      <c r="Z704" s="44"/>
      <c r="AA704" s="75"/>
      <c r="AB704" s="75"/>
      <c r="AC704" s="75"/>
      <c r="AD704" s="44"/>
      <c r="AE704" s="113"/>
      <c r="AJ704" s="113"/>
      <c r="AK704" s="113"/>
      <c r="AL704" s="42"/>
      <c r="AS704" s="42"/>
      <c r="BA704" s="42"/>
      <c r="BB704" s="42"/>
    </row>
    <row r="705" spans="1:54" s="73" customFormat="1" x14ac:dyDescent="0.15">
      <c r="C705" s="195"/>
      <c r="U705" s="195"/>
      <c r="Z705" s="44"/>
      <c r="AA705" s="75"/>
      <c r="AB705" s="75"/>
      <c r="AC705" s="75"/>
      <c r="AD705" s="44"/>
      <c r="AE705" s="113"/>
      <c r="AJ705" s="113"/>
      <c r="AK705" s="113"/>
      <c r="AL705" s="42"/>
      <c r="AS705" s="42"/>
      <c r="BA705" s="42"/>
      <c r="BB705" s="42"/>
    </row>
    <row r="706" spans="1:54" s="73" customFormat="1" ht="20" x14ac:dyDescent="0.2">
      <c r="A706" s="79" t="s">
        <v>2971</v>
      </c>
      <c r="C706" s="195"/>
      <c r="U706" s="195"/>
      <c r="Z706" s="44"/>
      <c r="AA706" s="75"/>
      <c r="AB706" s="75"/>
      <c r="AC706" s="75"/>
      <c r="AD706" s="44"/>
      <c r="AE706" s="113"/>
      <c r="AJ706" s="113"/>
      <c r="AK706" s="113"/>
      <c r="AL706" s="42"/>
      <c r="AS706" s="42"/>
      <c r="BA706" s="42"/>
      <c r="BB706" s="42"/>
    </row>
    <row r="707" spans="1:54" s="73" customFormat="1" x14ac:dyDescent="0.15">
      <c r="A707" s="60"/>
      <c r="C707" s="195"/>
      <c r="U707" s="195"/>
      <c r="Z707" s="44"/>
      <c r="AA707" s="75"/>
      <c r="AB707" s="75"/>
      <c r="AC707" s="75"/>
      <c r="AD707" s="44"/>
      <c r="AE707" s="113"/>
      <c r="AJ707" s="113"/>
      <c r="AK707" s="113"/>
      <c r="AL707" s="42"/>
      <c r="AS707" s="42"/>
      <c r="BA707" s="42"/>
      <c r="BB707" s="42"/>
    </row>
    <row r="708" spans="1:54" s="73" customFormat="1" ht="14" x14ac:dyDescent="0.15">
      <c r="A708" s="157" t="s">
        <v>2972</v>
      </c>
      <c r="C708" s="195"/>
      <c r="U708" s="195"/>
      <c r="Z708" s="44"/>
      <c r="AA708" s="75"/>
      <c r="AB708" s="75"/>
      <c r="AC708" s="75"/>
      <c r="AD708" s="44"/>
      <c r="AE708" s="113"/>
      <c r="AJ708" s="113"/>
      <c r="AK708" s="113"/>
      <c r="AL708" s="42"/>
      <c r="AS708" s="42"/>
      <c r="BA708" s="42"/>
      <c r="BB708" s="42"/>
    </row>
    <row r="709" spans="1:54" s="73" customFormat="1" x14ac:dyDescent="0.15">
      <c r="A709" s="74" t="s">
        <v>2934</v>
      </c>
      <c r="X709" s="143"/>
      <c r="Y709" s="143"/>
      <c r="AR709" s="42"/>
      <c r="AS709" s="42"/>
      <c r="BA709" s="42"/>
      <c r="BB709" s="42"/>
    </row>
    <row r="710" spans="1:54" s="73" customFormat="1" x14ac:dyDescent="0.15">
      <c r="B710" s="74"/>
      <c r="C710" s="74"/>
      <c r="D710" s="74"/>
      <c r="E710" s="74"/>
      <c r="F710" s="74"/>
      <c r="G710" s="74"/>
      <c r="H710" s="74"/>
      <c r="I710" s="74"/>
      <c r="J710" s="74"/>
      <c r="K710" s="74"/>
      <c r="L710" s="74"/>
      <c r="T710" s="59"/>
      <c r="X710" s="77"/>
      <c r="Y710" s="77"/>
      <c r="AR710" s="42"/>
      <c r="AS710" s="42"/>
      <c r="BA710" s="42"/>
      <c r="BB710" s="42"/>
    </row>
    <row r="711" spans="1:54" s="73" customFormat="1" ht="15" x14ac:dyDescent="0.15">
      <c r="A711" s="216" t="s">
        <v>5974</v>
      </c>
      <c r="B711" s="217" t="s">
        <v>5975</v>
      </c>
      <c r="C711" s="11" t="s">
        <v>6190</v>
      </c>
      <c r="D711" s="11" t="s">
        <v>7467</v>
      </c>
      <c r="E711" s="11" t="s">
        <v>7067</v>
      </c>
      <c r="F711" s="218" t="s">
        <v>6243</v>
      </c>
      <c r="G711" s="217" t="s">
        <v>5334</v>
      </c>
      <c r="H711" s="289" t="s">
        <v>6479</v>
      </c>
      <c r="I711" s="59" t="s">
        <v>5773</v>
      </c>
      <c r="J711" s="59"/>
      <c r="K711" s="59" t="s">
        <v>5214</v>
      </c>
      <c r="L711" s="58" t="s">
        <v>5215</v>
      </c>
      <c r="AR711" s="42"/>
      <c r="AS711" s="42"/>
      <c r="BA711" s="42"/>
      <c r="BB711" s="42"/>
    </row>
    <row r="712" spans="1:54" s="73" customFormat="1" x14ac:dyDescent="0.15">
      <c r="A712" s="60"/>
      <c r="B712" s="74"/>
      <c r="C712" s="74"/>
      <c r="D712" s="74"/>
      <c r="E712" s="74"/>
      <c r="F712" s="74"/>
      <c r="G712" s="74"/>
      <c r="H712" s="283"/>
      <c r="I712" s="74"/>
      <c r="J712" s="74"/>
      <c r="K712" s="74"/>
      <c r="L712" s="74"/>
      <c r="AR712" s="42"/>
      <c r="AS712" s="42"/>
      <c r="BA712" s="42"/>
      <c r="BB712" s="42"/>
    </row>
    <row r="713" spans="1:54" s="73" customFormat="1" x14ac:dyDescent="0.15">
      <c r="A713" s="74"/>
      <c r="B713" s="220" t="s">
        <v>5893</v>
      </c>
      <c r="C713" s="73">
        <v>890</v>
      </c>
      <c r="D713" s="75">
        <v>11.76371</v>
      </c>
      <c r="E713" s="75">
        <v>76.451700000000002</v>
      </c>
      <c r="F713" s="73">
        <v>1999</v>
      </c>
      <c r="G713" s="144">
        <v>1200</v>
      </c>
      <c r="H713" s="294" t="s">
        <v>10728</v>
      </c>
      <c r="I713" s="76">
        <v>4910.5058600000002</v>
      </c>
      <c r="J713" s="290" t="s">
        <v>6910</v>
      </c>
      <c r="K713" s="73">
        <v>17.957999999999998</v>
      </c>
      <c r="L713" s="290" t="s">
        <v>6916</v>
      </c>
      <c r="U713" s="76"/>
      <c r="V713" s="76"/>
      <c r="X713" s="144"/>
      <c r="Y713" s="76"/>
      <c r="AR713" s="42"/>
      <c r="AS713" s="42"/>
      <c r="BA713" s="42"/>
      <c r="BB713" s="42"/>
    </row>
    <row r="714" spans="1:54" s="73" customFormat="1" x14ac:dyDescent="0.15">
      <c r="A714" s="74"/>
      <c r="B714" s="220" t="s">
        <v>6068</v>
      </c>
      <c r="C714" s="73">
        <v>968</v>
      </c>
      <c r="D714" s="75">
        <v>28.310199999999998</v>
      </c>
      <c r="E714" s="75">
        <v>81.42671</v>
      </c>
      <c r="F714" s="73">
        <v>1999</v>
      </c>
      <c r="G714" s="144">
        <v>2168</v>
      </c>
      <c r="H714" s="294" t="s">
        <v>10816</v>
      </c>
      <c r="I714" s="76">
        <v>4548.6000000000004</v>
      </c>
      <c r="J714" s="290" t="s">
        <v>10632</v>
      </c>
      <c r="K714" s="73">
        <v>24.45</v>
      </c>
      <c r="L714" s="290" t="s">
        <v>10681</v>
      </c>
      <c r="U714" s="76"/>
      <c r="V714" s="76"/>
      <c r="X714" s="76"/>
      <c r="Y714" s="76"/>
      <c r="AR714" s="42"/>
      <c r="AS714" s="42"/>
      <c r="BA714" s="42"/>
      <c r="BB714" s="42"/>
    </row>
    <row r="715" spans="1:54" s="73" customFormat="1" x14ac:dyDescent="0.15">
      <c r="A715" s="74"/>
      <c r="B715" s="220" t="s">
        <v>6659</v>
      </c>
      <c r="C715" s="73">
        <v>492</v>
      </c>
      <c r="D715" s="75">
        <v>13.4787</v>
      </c>
      <c r="E715" s="75">
        <v>75.617199999999997</v>
      </c>
      <c r="F715" s="73">
        <v>1999</v>
      </c>
      <c r="G715" s="144">
        <v>2200</v>
      </c>
      <c r="H715" s="294" t="s">
        <v>10825</v>
      </c>
      <c r="I715" s="76">
        <v>1400.7782</v>
      </c>
      <c r="J715" s="290" t="s">
        <v>6853</v>
      </c>
      <c r="K715" s="73">
        <v>4.9781250000000004</v>
      </c>
      <c r="L715" s="290" t="s">
        <v>6853</v>
      </c>
      <c r="U715" s="76"/>
      <c r="V715" s="76"/>
      <c r="X715" s="78"/>
      <c r="Y715" s="76"/>
      <c r="AJ715" s="167"/>
      <c r="AR715" s="42"/>
      <c r="AS715" s="42"/>
      <c r="BA715" s="42"/>
      <c r="BB715" s="42"/>
    </row>
    <row r="716" spans="1:54" s="73" customFormat="1" x14ac:dyDescent="0.15">
      <c r="A716" s="74"/>
      <c r="B716" s="220" t="s">
        <v>5892</v>
      </c>
      <c r="C716" s="73">
        <v>3568</v>
      </c>
      <c r="D716" s="75">
        <v>-5.2655000000000003</v>
      </c>
      <c r="E716" s="75">
        <v>104.1738</v>
      </c>
      <c r="F716" s="73">
        <v>2002</v>
      </c>
      <c r="G716" s="144">
        <v>3500</v>
      </c>
      <c r="H716" s="295" t="s">
        <v>11107</v>
      </c>
      <c r="I716" s="76">
        <v>420.23345999999998</v>
      </c>
      <c r="J716" s="290" t="s">
        <v>6870</v>
      </c>
      <c r="K716" s="73">
        <v>2.15157</v>
      </c>
      <c r="L716" s="296" t="s">
        <v>6870</v>
      </c>
      <c r="U716" s="76"/>
      <c r="V716" s="76"/>
      <c r="X716" s="76"/>
      <c r="Y716" s="76"/>
      <c r="AJ716" s="167"/>
      <c r="AR716" s="42"/>
      <c r="AS716" s="42"/>
      <c r="BA716" s="42"/>
      <c r="BB716" s="42"/>
    </row>
    <row r="717" spans="1:54" s="73" customFormat="1" x14ac:dyDescent="0.15">
      <c r="A717" s="74"/>
      <c r="B717" s="220" t="s">
        <v>6150</v>
      </c>
      <c r="C717" s="73">
        <v>932</v>
      </c>
      <c r="D717" s="73">
        <v>27.498999999999999</v>
      </c>
      <c r="E717" s="73">
        <v>84.415999999999997</v>
      </c>
      <c r="F717" s="73">
        <v>1976</v>
      </c>
      <c r="G717" s="144">
        <v>2400</v>
      </c>
      <c r="H717" s="295" t="s">
        <v>11009</v>
      </c>
      <c r="I717" s="76">
        <v>2583.66</v>
      </c>
      <c r="J717" s="290" t="s">
        <v>6826</v>
      </c>
      <c r="K717" s="73">
        <v>4.3453049999999998</v>
      </c>
      <c r="L717" s="290" t="s">
        <v>6826</v>
      </c>
      <c r="U717" s="76"/>
      <c r="V717" s="76"/>
      <c r="X717" s="76"/>
      <c r="Y717" s="76"/>
      <c r="AA717" s="167"/>
      <c r="AJ717" s="167"/>
      <c r="AR717" s="42"/>
      <c r="AS717" s="42"/>
      <c r="BA717" s="42"/>
      <c r="BB717" s="42"/>
    </row>
    <row r="718" spans="1:54" s="73" customFormat="1" x14ac:dyDescent="0.15">
      <c r="A718" s="74"/>
      <c r="B718" s="220" t="s">
        <v>5866</v>
      </c>
      <c r="C718" s="73">
        <v>5775</v>
      </c>
      <c r="D718" s="75">
        <v>15.45</v>
      </c>
      <c r="E718" s="75">
        <v>99.25</v>
      </c>
      <c r="F718" s="73">
        <v>2006</v>
      </c>
      <c r="G718" s="144">
        <v>1447</v>
      </c>
      <c r="H718" s="295" t="s">
        <v>10784</v>
      </c>
      <c r="I718" s="76">
        <v>1455.2529300000001</v>
      </c>
      <c r="J718" s="290" t="s">
        <v>6899</v>
      </c>
      <c r="K718" s="73">
        <v>5.97</v>
      </c>
      <c r="L718" s="290" t="s">
        <v>7295</v>
      </c>
      <c r="U718" s="76"/>
      <c r="V718" s="76"/>
      <c r="X718" s="76"/>
      <c r="Y718" s="76"/>
      <c r="AA718" s="118"/>
      <c r="AJ718" s="118"/>
      <c r="AR718" s="118"/>
      <c r="AS718" s="118"/>
      <c r="BA718" s="118"/>
      <c r="BB718" s="118"/>
    </row>
    <row r="719" spans="1:54" s="73" customFormat="1" x14ac:dyDescent="0.15">
      <c r="A719" s="74"/>
      <c r="B719" s="222" t="s">
        <v>5672</v>
      </c>
      <c r="C719" s="73">
        <v>940</v>
      </c>
      <c r="D719" s="75">
        <v>22.291830000000001</v>
      </c>
      <c r="E719" s="75">
        <v>80.560190000000006</v>
      </c>
      <c r="F719" s="73">
        <v>1997</v>
      </c>
      <c r="G719" s="144">
        <v>1500</v>
      </c>
      <c r="H719" s="295" t="s">
        <v>10727</v>
      </c>
      <c r="I719" s="76">
        <v>4354</v>
      </c>
      <c r="J719" s="290" t="s">
        <v>7106</v>
      </c>
      <c r="K719" s="73">
        <v>17.553191489361751</v>
      </c>
      <c r="L719" s="290" t="s">
        <v>6837</v>
      </c>
      <c r="T719" s="76"/>
      <c r="U719" s="76"/>
      <c r="V719" s="76"/>
      <c r="X719" s="76"/>
      <c r="Y719" s="76"/>
      <c r="AA719" s="74"/>
      <c r="AJ719" s="74"/>
      <c r="AR719" s="74"/>
      <c r="AS719" s="74"/>
      <c r="BA719" s="74"/>
      <c r="BB719" s="74"/>
    </row>
    <row r="720" spans="1:54" s="73" customFormat="1" x14ac:dyDescent="0.15">
      <c r="A720" s="74"/>
      <c r="B720" s="222" t="s">
        <v>5980</v>
      </c>
      <c r="C720" s="73">
        <v>378</v>
      </c>
      <c r="D720" s="75">
        <v>26.599951000000001</v>
      </c>
      <c r="E720" s="75">
        <v>93.466759999999994</v>
      </c>
      <c r="F720" s="73">
        <v>1997</v>
      </c>
      <c r="G720" s="144">
        <v>3000</v>
      </c>
      <c r="H720" s="295" t="s">
        <v>10727</v>
      </c>
      <c r="I720" s="76">
        <v>5848</v>
      </c>
      <c r="J720" s="290" t="s">
        <v>6889</v>
      </c>
      <c r="K720" s="73">
        <v>25.14970059880245</v>
      </c>
      <c r="L720" s="290" t="s">
        <v>6682</v>
      </c>
      <c r="T720" s="76"/>
      <c r="U720" s="76"/>
      <c r="V720" s="76"/>
      <c r="X720" s="76"/>
      <c r="Y720" s="76"/>
      <c r="AA720" s="74"/>
      <c r="AJ720" s="74"/>
      <c r="AR720" s="74"/>
      <c r="AS720" s="74"/>
      <c r="BA720" s="74"/>
      <c r="BB720" s="74"/>
    </row>
    <row r="721" spans="1:54" s="73" customFormat="1" x14ac:dyDescent="0.15">
      <c r="A721" s="74"/>
      <c r="B721" s="222" t="s">
        <v>6008</v>
      </c>
      <c r="C721" s="73">
        <v>1677</v>
      </c>
      <c r="D721" s="75">
        <v>21.447579999999999</v>
      </c>
      <c r="E721" s="75">
        <v>77.17286</v>
      </c>
      <c r="F721" s="73">
        <v>2003</v>
      </c>
      <c r="G721" s="144">
        <v>1100</v>
      </c>
      <c r="H721" s="295" t="s">
        <v>10896</v>
      </c>
      <c r="I721" s="76">
        <v>1333.46</v>
      </c>
      <c r="J721" s="290" t="s">
        <v>6884</v>
      </c>
      <c r="K721" s="73">
        <v>10.000499999999999</v>
      </c>
      <c r="L721" s="290" t="s">
        <v>10682</v>
      </c>
      <c r="T721" s="76"/>
      <c r="U721" s="76"/>
      <c r="V721" s="76"/>
      <c r="X721" s="76"/>
      <c r="Y721" s="76"/>
      <c r="AA721" s="167"/>
      <c r="AJ721" s="167"/>
      <c r="AR721" s="42"/>
      <c r="AS721" s="42"/>
      <c r="BA721" s="42"/>
      <c r="BB721" s="42"/>
    </row>
    <row r="722" spans="1:54" s="73" customFormat="1" x14ac:dyDescent="0.15">
      <c r="A722" s="74"/>
      <c r="B722" s="222" t="s">
        <v>5918</v>
      </c>
      <c r="C722" s="73">
        <v>643</v>
      </c>
      <c r="D722" s="75">
        <v>12.03626</v>
      </c>
      <c r="E722" s="75">
        <v>76.142679999999999</v>
      </c>
      <c r="F722" s="73">
        <v>1997</v>
      </c>
      <c r="G722" s="144">
        <v>1500</v>
      </c>
      <c r="H722" s="295" t="s">
        <v>10866</v>
      </c>
      <c r="I722" s="76">
        <v>6284.1</v>
      </c>
      <c r="J722" s="290" t="s">
        <v>6989</v>
      </c>
      <c r="K722" s="73">
        <v>17.25</v>
      </c>
      <c r="L722" s="290" t="s">
        <v>6721</v>
      </c>
      <c r="T722" s="76"/>
      <c r="U722" s="76"/>
      <c r="V722" s="76"/>
      <c r="X722" s="76"/>
      <c r="Y722" s="76"/>
      <c r="Z722" s="220"/>
      <c r="AA722" s="220"/>
      <c r="AK722" s="75"/>
      <c r="AL722" s="75"/>
      <c r="AM722" s="75"/>
      <c r="AN722" s="75"/>
      <c r="AO722" s="75"/>
      <c r="AP722" s="75"/>
      <c r="AQ722" s="75"/>
      <c r="AR722" s="42"/>
      <c r="AS722" s="42"/>
      <c r="AT722" s="75"/>
      <c r="AU722" s="75"/>
      <c r="AV722" s="75"/>
      <c r="AW722" s="75"/>
      <c r="AX722" s="75"/>
      <c r="AY722" s="75"/>
      <c r="AZ722" s="75"/>
      <c r="BA722" s="42"/>
      <c r="BB722" s="42"/>
    </row>
    <row r="723" spans="1:54" s="73" customFormat="1" x14ac:dyDescent="0.15">
      <c r="A723" s="74"/>
      <c r="B723" s="220" t="s">
        <v>6032</v>
      </c>
      <c r="C723" s="73">
        <v>542</v>
      </c>
      <c r="D723" s="75">
        <v>24.32385</v>
      </c>
      <c r="E723" s="75">
        <v>80.543840000000003</v>
      </c>
      <c r="F723" s="73">
        <v>2003</v>
      </c>
      <c r="G723" s="144">
        <v>1100</v>
      </c>
      <c r="H723" s="295" t="s">
        <v>10759</v>
      </c>
      <c r="I723" s="76">
        <v>3117</v>
      </c>
      <c r="J723" s="290" t="s">
        <v>11140</v>
      </c>
      <c r="K723" s="73">
        <v>10.476076555023921</v>
      </c>
      <c r="L723" s="290" t="s">
        <v>10683</v>
      </c>
      <c r="U723" s="76"/>
      <c r="V723" s="76"/>
      <c r="X723" s="76"/>
      <c r="Y723" s="76"/>
      <c r="Z723" s="220"/>
      <c r="AA723" s="220"/>
      <c r="AK723" s="75"/>
      <c r="AL723" s="75"/>
      <c r="AM723" s="75"/>
      <c r="AN723" s="75"/>
      <c r="AO723" s="75"/>
      <c r="AP723" s="75"/>
      <c r="AQ723" s="75"/>
      <c r="AR723" s="75"/>
      <c r="AS723" s="75"/>
      <c r="AT723" s="75"/>
      <c r="AU723" s="75"/>
      <c r="AV723" s="75"/>
      <c r="AW723" s="75"/>
      <c r="AX723" s="75"/>
      <c r="AY723" s="75"/>
      <c r="AZ723" s="75"/>
      <c r="BA723" s="75"/>
      <c r="BB723" s="75"/>
    </row>
    <row r="724" spans="1:54" s="73" customFormat="1" x14ac:dyDescent="0.15">
      <c r="A724" s="74"/>
      <c r="B724" s="220" t="s">
        <v>6189</v>
      </c>
      <c r="C724" s="73">
        <v>257</v>
      </c>
      <c r="D724" s="75">
        <v>21.568259999999999</v>
      </c>
      <c r="E724" s="75">
        <v>79.465199999999996</v>
      </c>
      <c r="F724" s="73">
        <v>2000</v>
      </c>
      <c r="G724" s="144">
        <v>1400</v>
      </c>
      <c r="H724" s="295" t="s">
        <v>10727</v>
      </c>
      <c r="I724" s="76">
        <v>4517.3999999999996</v>
      </c>
      <c r="J724" s="290" t="s">
        <v>6715</v>
      </c>
      <c r="K724" s="73">
        <v>8.5500000000000007</v>
      </c>
      <c r="L724" s="290" t="s">
        <v>10893</v>
      </c>
      <c r="U724" s="76"/>
      <c r="V724" s="76"/>
      <c r="X724" s="76"/>
      <c r="Y724" s="76"/>
    </row>
    <row r="725" spans="1:54" s="73" customFormat="1" x14ac:dyDescent="0.15">
      <c r="A725" s="74"/>
      <c r="B725" s="220" t="s">
        <v>5810</v>
      </c>
      <c r="C725" s="73">
        <v>393</v>
      </c>
      <c r="D725" s="75">
        <v>26.006930000000001</v>
      </c>
      <c r="E725" s="75">
        <v>76.491529999999997</v>
      </c>
      <c r="F725" s="73">
        <v>2003</v>
      </c>
      <c r="G725" s="144">
        <v>800</v>
      </c>
      <c r="H725" s="294" t="s">
        <v>7044</v>
      </c>
      <c r="I725" s="73">
        <v>5600</v>
      </c>
      <c r="J725" s="290" t="s">
        <v>6293</v>
      </c>
      <c r="K725" s="73">
        <v>17.213114754098399</v>
      </c>
      <c r="L725" s="290" t="s">
        <v>5973</v>
      </c>
      <c r="U725" s="76"/>
      <c r="V725" s="76"/>
      <c r="X725" s="76"/>
      <c r="Y725" s="76"/>
    </row>
    <row r="726" spans="1:54" s="73" customFormat="1" x14ac:dyDescent="0.15">
      <c r="A726" s="74"/>
      <c r="B726" s="220" t="s">
        <v>5716</v>
      </c>
      <c r="C726" s="73">
        <v>3985</v>
      </c>
      <c r="D726" s="75">
        <v>48.004759999999997</v>
      </c>
      <c r="E726" s="75">
        <v>137.99822</v>
      </c>
      <c r="F726" s="73">
        <v>1998</v>
      </c>
      <c r="G726" s="144">
        <v>788</v>
      </c>
      <c r="H726" s="295" t="s">
        <v>10769</v>
      </c>
      <c r="I726" s="73">
        <v>390</v>
      </c>
      <c r="J726" s="290" t="s">
        <v>6859</v>
      </c>
      <c r="K726" s="73">
        <v>1.2</v>
      </c>
      <c r="L726" s="290" t="s">
        <v>6859</v>
      </c>
      <c r="U726" s="76"/>
      <c r="V726" s="76"/>
      <c r="X726" s="76"/>
      <c r="Y726" s="76"/>
    </row>
    <row r="727" spans="1:54" s="73" customFormat="1" x14ac:dyDescent="0.15">
      <c r="A727" s="74"/>
      <c r="B727" s="220" t="s">
        <v>5797</v>
      </c>
      <c r="C727" s="73">
        <v>625</v>
      </c>
      <c r="D727" s="75">
        <v>20.243580000000001</v>
      </c>
      <c r="E727" s="75">
        <v>79.398929999999993</v>
      </c>
      <c r="F727" s="73">
        <v>2003</v>
      </c>
      <c r="G727" s="144">
        <v>1175</v>
      </c>
      <c r="H727" s="295" t="s">
        <v>10896</v>
      </c>
      <c r="I727" s="73">
        <v>811.5</v>
      </c>
      <c r="J727" s="290" t="s">
        <v>6844</v>
      </c>
      <c r="K727" s="73">
        <v>4.9050000000000002</v>
      </c>
      <c r="L727" s="290" t="s">
        <v>5973</v>
      </c>
      <c r="U727" s="76"/>
      <c r="V727" s="76"/>
      <c r="X727" s="76"/>
      <c r="Y727" s="76"/>
    </row>
    <row r="728" spans="1:54" s="73" customFormat="1" x14ac:dyDescent="0.15">
      <c r="A728" s="60" t="s">
        <v>8405</v>
      </c>
      <c r="B728" s="220" t="s">
        <v>5799</v>
      </c>
      <c r="C728" s="73">
        <v>200</v>
      </c>
      <c r="D728" s="75">
        <v>4.7</v>
      </c>
      <c r="E728" s="75">
        <v>102.4666</v>
      </c>
      <c r="F728" s="73">
        <v>2000</v>
      </c>
      <c r="G728" s="143">
        <v>2500</v>
      </c>
      <c r="H728" s="296" t="s">
        <v>6780</v>
      </c>
      <c r="I728" s="73">
        <v>346</v>
      </c>
      <c r="J728" s="290" t="s">
        <v>6779</v>
      </c>
      <c r="K728" s="73">
        <v>2.835</v>
      </c>
      <c r="L728" s="290" t="s">
        <v>6780</v>
      </c>
      <c r="U728" s="76"/>
      <c r="V728" s="76"/>
      <c r="X728" s="76"/>
      <c r="Y728" s="76"/>
    </row>
    <row r="729" spans="1:54" s="73" customFormat="1" x14ac:dyDescent="0.15">
      <c r="A729" s="60" t="s">
        <v>8405</v>
      </c>
      <c r="B729" s="220" t="s">
        <v>5987</v>
      </c>
      <c r="C729" s="73">
        <v>200</v>
      </c>
      <c r="D729" s="75">
        <v>4.7</v>
      </c>
      <c r="E729" s="75">
        <v>102.4666</v>
      </c>
      <c r="F729" s="73">
        <v>2000</v>
      </c>
      <c r="G729" s="143">
        <v>2500</v>
      </c>
      <c r="H729" s="296" t="s">
        <v>6780</v>
      </c>
      <c r="I729" s="73">
        <v>266</v>
      </c>
      <c r="J729" s="290" t="s">
        <v>6779</v>
      </c>
      <c r="K729" s="73">
        <v>1.65</v>
      </c>
      <c r="L729" s="290" t="s">
        <v>6780</v>
      </c>
      <c r="U729" s="76"/>
      <c r="V729" s="76"/>
      <c r="X729" s="76"/>
      <c r="Y729" s="76"/>
    </row>
    <row r="730" spans="1:54" s="73" customFormat="1" x14ac:dyDescent="0.15">
      <c r="A730" s="60" t="s">
        <v>8405</v>
      </c>
      <c r="B730" s="220" t="s">
        <v>5911</v>
      </c>
      <c r="C730" s="73">
        <v>200</v>
      </c>
      <c r="D730" s="75">
        <v>4.7</v>
      </c>
      <c r="E730" s="75">
        <v>102.4666</v>
      </c>
      <c r="F730" s="73">
        <v>2000</v>
      </c>
      <c r="G730" s="143">
        <v>2500</v>
      </c>
      <c r="H730" s="296" t="s">
        <v>6780</v>
      </c>
      <c r="I730" s="73">
        <v>426</v>
      </c>
      <c r="J730" s="290" t="s">
        <v>6779</v>
      </c>
      <c r="K730" s="73">
        <v>2.97</v>
      </c>
      <c r="L730" s="290" t="s">
        <v>6780</v>
      </c>
      <c r="U730" s="76"/>
      <c r="V730" s="76"/>
      <c r="X730" s="76"/>
      <c r="Y730" s="76"/>
    </row>
    <row r="731" spans="1:54" s="74" customFormat="1" ht="13" customHeight="1" x14ac:dyDescent="0.15"/>
    <row r="732" spans="1:54" s="202" customFormat="1" x14ac:dyDescent="0.15"/>
    <row r="733" spans="1:54" s="59" customFormat="1" ht="13" customHeight="1" x14ac:dyDescent="0.15">
      <c r="N733" s="220"/>
      <c r="O733" s="220"/>
      <c r="P733" s="73"/>
      <c r="Q733" s="290"/>
      <c r="R733" s="73"/>
      <c r="S733" s="290"/>
    </row>
    <row r="734" spans="1:54" s="74" customFormat="1" ht="13" customHeight="1" x14ac:dyDescent="0.15">
      <c r="A734" s="159" t="s">
        <v>10443</v>
      </c>
      <c r="B734" s="73"/>
      <c r="N734" s="220"/>
      <c r="O734" s="220"/>
      <c r="P734" s="73"/>
      <c r="Q734" s="290"/>
      <c r="R734" s="73"/>
      <c r="S734" s="290"/>
    </row>
    <row r="735" spans="1:54" s="74" customFormat="1" ht="13" customHeight="1" x14ac:dyDescent="0.15">
      <c r="A735" s="74" t="s">
        <v>2990</v>
      </c>
      <c r="N735" s="220"/>
      <c r="O735" s="220"/>
      <c r="P735" s="73"/>
      <c r="Q735" s="290"/>
      <c r="R735" s="73"/>
      <c r="S735" s="290"/>
    </row>
    <row r="736" spans="1:54" s="74" customFormat="1" ht="13" customHeight="1" x14ac:dyDescent="0.15">
      <c r="U736" s="73"/>
      <c r="V736" s="290"/>
      <c r="W736" s="76"/>
    </row>
    <row r="737" spans="1:23" s="74" customFormat="1" ht="13" customHeight="1" x14ac:dyDescent="0.15">
      <c r="A737" s="60" t="s">
        <v>10444</v>
      </c>
      <c r="B737" s="59" t="s">
        <v>5975</v>
      </c>
      <c r="C737" s="77" t="s">
        <v>3086</v>
      </c>
      <c r="D737" s="77" t="s">
        <v>3087</v>
      </c>
      <c r="U737" s="73"/>
      <c r="V737" s="290"/>
      <c r="W737" s="76"/>
    </row>
    <row r="738" spans="1:23" s="74" customFormat="1" ht="13" customHeight="1" x14ac:dyDescent="0.15">
      <c r="B738" s="73"/>
      <c r="C738" s="73"/>
      <c r="D738" s="73"/>
      <c r="N738" s="220"/>
      <c r="O738" s="220"/>
      <c r="P738" s="73"/>
      <c r="Q738" s="290"/>
      <c r="R738" s="73"/>
      <c r="S738" s="290"/>
      <c r="U738" s="73"/>
      <c r="V738" s="290"/>
      <c r="W738" s="76"/>
    </row>
    <row r="739" spans="1:23" s="74" customFormat="1" ht="13" customHeight="1" x14ac:dyDescent="0.15">
      <c r="B739" s="73" t="s">
        <v>4864</v>
      </c>
      <c r="C739" s="143">
        <f>F680</f>
        <v>2083.7392427616924</v>
      </c>
      <c r="D739" s="73">
        <f>G680</f>
        <v>15.835189309576837</v>
      </c>
      <c r="E739" s="283" t="s">
        <v>2991</v>
      </c>
      <c r="N739" s="220"/>
      <c r="O739" s="220"/>
      <c r="P739" s="73"/>
      <c r="Q739" s="290"/>
      <c r="R739" s="73"/>
      <c r="S739" s="290"/>
      <c r="U739" s="73"/>
      <c r="V739" s="296"/>
      <c r="W739" s="76"/>
    </row>
    <row r="740" spans="1:23" s="74" customFormat="1" ht="13" customHeight="1" x14ac:dyDescent="0.15">
      <c r="B740" s="73" t="s">
        <v>4865</v>
      </c>
      <c r="C740" s="143">
        <f t="shared" ref="C740:C760" si="165">F681</f>
        <v>2185.9899999999998</v>
      </c>
      <c r="D740" s="73">
        <f t="shared" ref="D740:D760" si="166">G681</f>
        <v>12.429775280898877</v>
      </c>
      <c r="E740" s="283" t="s">
        <v>2991</v>
      </c>
      <c r="N740" s="220"/>
      <c r="O740" s="220"/>
      <c r="P740" s="73"/>
      <c r="Q740" s="290"/>
      <c r="R740" s="73"/>
      <c r="S740" s="290"/>
      <c r="U740" s="73"/>
      <c r="V740" s="290"/>
      <c r="W740" s="76"/>
    </row>
    <row r="741" spans="1:23" s="74" customFormat="1" ht="13" customHeight="1" x14ac:dyDescent="0.15">
      <c r="B741" s="73" t="s">
        <v>4829</v>
      </c>
      <c r="C741" s="143">
        <f t="shared" si="165"/>
        <v>692.15731707317059</v>
      </c>
      <c r="D741" s="73">
        <f t="shared" si="166"/>
        <v>7.6219512195121952</v>
      </c>
      <c r="E741" s="283" t="s">
        <v>2991</v>
      </c>
      <c r="N741" s="220"/>
      <c r="O741" s="220"/>
      <c r="P741" s="73"/>
      <c r="Q741" s="290"/>
      <c r="R741" s="73"/>
      <c r="S741" s="290"/>
      <c r="U741" s="73"/>
      <c r="V741" s="290"/>
      <c r="W741" s="76"/>
    </row>
    <row r="742" spans="1:23" s="74" customFormat="1" ht="13" customHeight="1" x14ac:dyDescent="0.15">
      <c r="B742" s="73" t="s">
        <v>4830</v>
      </c>
      <c r="C742" s="143">
        <f t="shared" si="165"/>
        <v>1218.146806722689</v>
      </c>
      <c r="D742" s="73">
        <f t="shared" si="166"/>
        <v>3.7184873949579837</v>
      </c>
      <c r="E742" s="283" t="s">
        <v>2991</v>
      </c>
      <c r="N742" s="220"/>
      <c r="O742" s="220"/>
      <c r="P742" s="73"/>
      <c r="Q742" s="290"/>
      <c r="R742" s="73"/>
      <c r="S742" s="290"/>
      <c r="U742" s="73"/>
      <c r="V742" s="290"/>
      <c r="W742" s="76"/>
    </row>
    <row r="743" spans="1:23" s="74" customFormat="1" ht="13" customHeight="1" x14ac:dyDescent="0.15">
      <c r="B743" s="73" t="s">
        <v>4880</v>
      </c>
      <c r="C743" s="143">
        <f t="shared" si="165"/>
        <v>1477.3495934959346</v>
      </c>
      <c r="D743" s="73">
        <f t="shared" si="166"/>
        <v>12.601626016260163</v>
      </c>
      <c r="E743" s="283" t="s">
        <v>2991</v>
      </c>
      <c r="N743" s="220"/>
      <c r="O743" s="220"/>
      <c r="P743" s="73"/>
      <c r="Q743" s="290"/>
      <c r="R743" s="73"/>
      <c r="S743" s="290"/>
      <c r="U743" s="73"/>
      <c r="V743" s="290"/>
      <c r="W743" s="76"/>
    </row>
    <row r="744" spans="1:23" s="74" customFormat="1" ht="13" customHeight="1" x14ac:dyDescent="0.15">
      <c r="B744" s="73" t="s">
        <v>4867</v>
      </c>
      <c r="C744" s="143">
        <f t="shared" si="165"/>
        <v>2746.4618903209503</v>
      </c>
      <c r="D744" s="73">
        <f t="shared" si="166"/>
        <v>14.973464746019713</v>
      </c>
      <c r="E744" s="283" t="s">
        <v>2991</v>
      </c>
      <c r="U744" s="73"/>
      <c r="V744" s="290"/>
      <c r="W744" s="76"/>
    </row>
    <row r="745" spans="1:23" s="74" customFormat="1" ht="13" customHeight="1" x14ac:dyDescent="0.15">
      <c r="B745" s="73" t="s">
        <v>5061</v>
      </c>
      <c r="C745" s="143">
        <f t="shared" si="165"/>
        <v>1537.6854748603353</v>
      </c>
      <c r="D745" s="73">
        <f t="shared" si="166"/>
        <v>12.23463687150838</v>
      </c>
      <c r="E745" s="283" t="s">
        <v>2991</v>
      </c>
      <c r="N745" s="220"/>
      <c r="O745" s="220"/>
      <c r="P745" s="73"/>
      <c r="Q745" s="290"/>
      <c r="R745" s="73"/>
      <c r="S745" s="290"/>
      <c r="U745" s="73"/>
      <c r="V745" s="290"/>
      <c r="W745" s="76"/>
    </row>
    <row r="746" spans="1:23" s="74" customFormat="1" ht="13" customHeight="1" x14ac:dyDescent="0.15">
      <c r="B746" s="73" t="s">
        <v>5062</v>
      </c>
      <c r="C746" s="143">
        <f t="shared" si="165"/>
        <v>3331.9487872340433</v>
      </c>
      <c r="D746" s="73">
        <f t="shared" si="166"/>
        <v>16.117021276595743</v>
      </c>
      <c r="E746" s="283" t="s">
        <v>2991</v>
      </c>
      <c r="N746" s="220"/>
      <c r="O746" s="220"/>
      <c r="P746" s="73"/>
      <c r="Q746" s="290"/>
      <c r="R746" s="73"/>
      <c r="S746" s="290"/>
      <c r="U746" s="73"/>
      <c r="V746" s="290"/>
      <c r="W746" s="76"/>
    </row>
    <row r="747" spans="1:23" s="74" customFormat="1" ht="13" customHeight="1" x14ac:dyDescent="0.15">
      <c r="B747" s="73" t="s">
        <v>5056</v>
      </c>
      <c r="C747" s="143">
        <f t="shared" si="165"/>
        <v>953.49799999999993</v>
      </c>
      <c r="D747" s="73">
        <f t="shared" si="166"/>
        <v>4.6363636363636358</v>
      </c>
      <c r="E747" s="283" t="s">
        <v>2991</v>
      </c>
      <c r="N747" s="220"/>
      <c r="O747" s="220"/>
      <c r="P747" s="73"/>
      <c r="Q747" s="290"/>
      <c r="R747" s="73"/>
      <c r="S747" s="290"/>
      <c r="U747" s="73"/>
      <c r="V747" s="290"/>
      <c r="W747" s="76"/>
    </row>
    <row r="748" spans="1:23" s="74" customFormat="1" ht="13" customHeight="1" x14ac:dyDescent="0.15">
      <c r="B748" s="73" t="s">
        <v>4869</v>
      </c>
      <c r="C748" s="143">
        <f t="shared" si="165"/>
        <v>1501.5609123434706</v>
      </c>
      <c r="D748" s="73">
        <f t="shared" si="166"/>
        <v>6.4400715563506266</v>
      </c>
      <c r="E748" s="283" t="s">
        <v>2991</v>
      </c>
      <c r="N748" s="220"/>
      <c r="O748" s="220"/>
      <c r="P748" s="73"/>
      <c r="Q748" s="290"/>
      <c r="R748" s="73"/>
      <c r="S748" s="290"/>
      <c r="U748" s="73"/>
      <c r="V748" s="290"/>
      <c r="W748" s="73"/>
    </row>
    <row r="749" spans="1:23" s="74" customFormat="1" ht="13" customHeight="1" x14ac:dyDescent="0.15">
      <c r="B749" s="73" t="s">
        <v>4870</v>
      </c>
      <c r="C749" s="143">
        <f t="shared" si="165"/>
        <v>2762.0556765163301</v>
      </c>
      <c r="D749" s="73">
        <f t="shared" si="166"/>
        <v>13.530326594090202</v>
      </c>
      <c r="E749" s="283" t="s">
        <v>2991</v>
      </c>
      <c r="N749" s="220"/>
      <c r="O749" s="220"/>
      <c r="P749" s="73"/>
      <c r="Q749" s="290"/>
      <c r="R749" s="73"/>
      <c r="S749" s="290"/>
      <c r="U749" s="73"/>
      <c r="V749" s="290"/>
      <c r="W749" s="73"/>
    </row>
    <row r="750" spans="1:23" s="74" customFormat="1" ht="13" customHeight="1" x14ac:dyDescent="0.15">
      <c r="B750" s="73" t="s">
        <v>4871</v>
      </c>
      <c r="C750" s="143">
        <f t="shared" si="165"/>
        <v>365.89125560538116</v>
      </c>
      <c r="D750" s="73">
        <f t="shared" si="166"/>
        <v>3.3352017937219722</v>
      </c>
      <c r="E750" s="283" t="s">
        <v>2991</v>
      </c>
      <c r="N750" s="220"/>
      <c r="O750" s="220"/>
      <c r="P750" s="73"/>
      <c r="Q750" s="290"/>
      <c r="R750" s="73"/>
      <c r="S750" s="290"/>
      <c r="U750" s="73"/>
      <c r="V750" s="290"/>
      <c r="W750" s="73"/>
    </row>
    <row r="751" spans="1:23" s="74" customFormat="1" ht="13" customHeight="1" x14ac:dyDescent="0.15">
      <c r="B751" s="73" t="s">
        <v>4872</v>
      </c>
      <c r="C751" s="143">
        <f t="shared" si="165"/>
        <v>2574.9351084812624</v>
      </c>
      <c r="D751" s="73">
        <f t="shared" si="166"/>
        <v>6.8047337278106506</v>
      </c>
      <c r="E751" s="283" t="s">
        <v>2991</v>
      </c>
      <c r="N751" s="220"/>
      <c r="O751" s="220"/>
      <c r="P751" s="73"/>
      <c r="Q751" s="290"/>
      <c r="R751" s="73"/>
      <c r="S751" s="290"/>
      <c r="U751" s="73"/>
      <c r="V751" s="290"/>
      <c r="W751" s="73"/>
    </row>
    <row r="752" spans="1:23" s="74" customFormat="1" ht="13" customHeight="1" x14ac:dyDescent="0.15">
      <c r="B752" s="73" t="s">
        <v>4949</v>
      </c>
      <c r="C752" s="143">
        <f t="shared" si="165"/>
        <v>923.06826568265683</v>
      </c>
      <c r="D752" s="73">
        <f t="shared" si="166"/>
        <v>7.5830258302583022</v>
      </c>
      <c r="E752" s="283" t="s">
        <v>2991</v>
      </c>
      <c r="N752" s="220"/>
      <c r="O752" s="220"/>
      <c r="P752" s="73"/>
      <c r="Q752" s="290"/>
      <c r="R752" s="73"/>
      <c r="S752" s="290"/>
      <c r="U752" s="73"/>
      <c r="V752" s="290"/>
      <c r="W752" s="73"/>
    </row>
    <row r="753" spans="2:23" s="74" customFormat="1" ht="13" customHeight="1" x14ac:dyDescent="0.15">
      <c r="B753" s="73" t="s">
        <v>4910</v>
      </c>
      <c r="C753" s="143">
        <f t="shared" si="165"/>
        <v>1830.3395914396888</v>
      </c>
      <c r="D753" s="73">
        <f t="shared" si="166"/>
        <v>4.6692607003891053</v>
      </c>
      <c r="E753" s="283" t="s">
        <v>2991</v>
      </c>
      <c r="N753" s="220"/>
      <c r="O753" s="220"/>
      <c r="P753" s="73"/>
      <c r="Q753" s="290"/>
      <c r="R753" s="73"/>
      <c r="S753" s="290"/>
      <c r="U753" s="73"/>
      <c r="V753" s="290"/>
      <c r="W753" s="73"/>
    </row>
    <row r="754" spans="2:23" s="74" customFormat="1" ht="13" customHeight="1" x14ac:dyDescent="0.15">
      <c r="B754" s="73" t="s">
        <v>4911</v>
      </c>
      <c r="C754" s="143">
        <f t="shared" si="165"/>
        <v>1449.3559366754616</v>
      </c>
      <c r="D754" s="73">
        <f t="shared" si="166"/>
        <v>5.7882585751978901</v>
      </c>
      <c r="E754" s="283" t="s">
        <v>2991</v>
      </c>
      <c r="N754" s="220"/>
      <c r="O754" s="220"/>
      <c r="P754" s="73"/>
      <c r="Q754" s="290"/>
      <c r="R754" s="73"/>
      <c r="S754" s="290"/>
      <c r="U754" s="73"/>
      <c r="V754" s="290"/>
      <c r="W754" s="73"/>
    </row>
    <row r="755" spans="2:23" s="74" customFormat="1" ht="13" customHeight="1" x14ac:dyDescent="0.15">
      <c r="B755" s="73" t="s">
        <v>5068</v>
      </c>
      <c r="C755" s="143">
        <f t="shared" si="165"/>
        <v>1564.9103925353925</v>
      </c>
      <c r="D755" s="73">
        <f t="shared" si="166"/>
        <v>8.204633204633204</v>
      </c>
      <c r="E755" s="283" t="s">
        <v>2991</v>
      </c>
      <c r="N755" s="220"/>
      <c r="O755" s="220"/>
      <c r="P755" s="73"/>
      <c r="Q755" s="290"/>
      <c r="R755" s="73"/>
      <c r="S755" s="290"/>
      <c r="U755" s="73"/>
      <c r="V755" s="290"/>
      <c r="W755" s="73"/>
    </row>
    <row r="756" spans="2:23" s="74" customFormat="1" ht="13" customHeight="1" x14ac:dyDescent="0.15">
      <c r="B756" s="73" t="s">
        <v>5069</v>
      </c>
      <c r="C756" s="143">
        <f t="shared" si="165"/>
        <v>2918.7180661577609</v>
      </c>
      <c r="D756" s="73">
        <f t="shared" si="166"/>
        <v>14.88549618320611</v>
      </c>
      <c r="E756" s="283" t="s">
        <v>2991</v>
      </c>
      <c r="N756" s="220"/>
      <c r="O756" s="220"/>
      <c r="P756" s="73"/>
      <c r="Q756" s="290"/>
      <c r="R756" s="73"/>
      <c r="S756" s="290"/>
      <c r="U756" s="73"/>
      <c r="V756" s="290"/>
      <c r="W756" s="73"/>
    </row>
    <row r="757" spans="2:23" s="74" customFormat="1" ht="13" customHeight="1" x14ac:dyDescent="0.15">
      <c r="B757" s="73" t="s">
        <v>5070</v>
      </c>
      <c r="C757" s="143">
        <f t="shared" si="165"/>
        <v>2291.2651270207853</v>
      </c>
      <c r="D757" s="73">
        <f t="shared" si="166"/>
        <v>3.9145496535796767</v>
      </c>
      <c r="E757" s="283" t="s">
        <v>2991</v>
      </c>
      <c r="N757" s="220"/>
      <c r="O757" s="220"/>
      <c r="P757" s="73"/>
      <c r="Q757" s="290"/>
      <c r="R757" s="73"/>
      <c r="S757" s="290"/>
      <c r="U757" s="73"/>
      <c r="V757" s="290"/>
      <c r="W757" s="73"/>
    </row>
    <row r="758" spans="2:23" s="74" customFormat="1" ht="13" customHeight="1" x14ac:dyDescent="0.15">
      <c r="B758" s="73" t="s">
        <v>4897</v>
      </c>
      <c r="C758" s="143">
        <f t="shared" si="165"/>
        <v>3654.792899408284</v>
      </c>
      <c r="D758" s="73">
        <f t="shared" si="166"/>
        <v>17.396449704142011</v>
      </c>
      <c r="E758" s="283" t="s">
        <v>2991</v>
      </c>
      <c r="N758" s="220"/>
      <c r="O758" s="220"/>
      <c r="P758" s="73"/>
      <c r="Q758" s="290"/>
      <c r="R758" s="73"/>
      <c r="S758" s="290"/>
      <c r="U758" s="73"/>
      <c r="V758" s="290"/>
      <c r="W758" s="73"/>
    </row>
    <row r="759" spans="2:23" s="74" customFormat="1" ht="13" customHeight="1" x14ac:dyDescent="0.15">
      <c r="B759" s="73" t="s">
        <v>5000</v>
      </c>
      <c r="C759" s="143">
        <f t="shared" si="165"/>
        <v>1549.0868</v>
      </c>
      <c r="D759" s="73">
        <f t="shared" si="166"/>
        <v>9.3000000000000007</v>
      </c>
      <c r="E759" s="283" t="s">
        <v>2991</v>
      </c>
      <c r="N759" s="220"/>
      <c r="O759" s="220"/>
      <c r="P759" s="73"/>
      <c r="Q759" s="290"/>
      <c r="R759" s="73"/>
      <c r="S759" s="290"/>
      <c r="U759" s="73"/>
      <c r="V759" s="290"/>
      <c r="W759" s="73"/>
    </row>
    <row r="760" spans="2:23" s="74" customFormat="1" ht="13" customHeight="1" x14ac:dyDescent="0.15">
      <c r="B760" s="73" t="s">
        <v>5001</v>
      </c>
      <c r="C760" s="143">
        <f t="shared" si="165"/>
        <v>1501.7978125000002</v>
      </c>
      <c r="D760" s="73">
        <f t="shared" si="166"/>
        <v>6.5625</v>
      </c>
      <c r="E760" s="283" t="s">
        <v>2991</v>
      </c>
      <c r="N760" s="220"/>
      <c r="O760" s="220"/>
      <c r="P760" s="73"/>
      <c r="Q760" s="290"/>
      <c r="R760" s="73"/>
      <c r="S760" s="290"/>
      <c r="U760" s="73"/>
      <c r="V760" s="290"/>
      <c r="W760" s="73"/>
    </row>
    <row r="761" spans="2:23" s="74" customFormat="1" ht="13" customHeight="1" x14ac:dyDescent="0.15">
      <c r="B761" s="73" t="s">
        <v>4865</v>
      </c>
      <c r="C761" s="144">
        <f>I713</f>
        <v>4910.5058600000002</v>
      </c>
      <c r="D761" s="76">
        <f>K713</f>
        <v>17.957999999999998</v>
      </c>
      <c r="E761" s="283" t="s">
        <v>2884</v>
      </c>
      <c r="N761" s="220"/>
      <c r="O761" s="220"/>
      <c r="P761" s="73"/>
      <c r="Q761" s="290"/>
      <c r="R761" s="73"/>
      <c r="S761" s="290"/>
      <c r="U761" s="73"/>
      <c r="V761" s="290"/>
      <c r="W761" s="73"/>
    </row>
    <row r="762" spans="2:23" s="74" customFormat="1" ht="13" customHeight="1" x14ac:dyDescent="0.15">
      <c r="B762" s="73" t="s">
        <v>3088</v>
      </c>
      <c r="C762" s="144">
        <f t="shared" ref="C762:C778" si="167">I714</f>
        <v>4548.6000000000004</v>
      </c>
      <c r="D762" s="76">
        <f t="shared" ref="D762:D778" si="168">K714</f>
        <v>24.45</v>
      </c>
      <c r="E762" s="283" t="s">
        <v>2955</v>
      </c>
      <c r="N762" s="220"/>
      <c r="O762" s="220"/>
      <c r="P762" s="73"/>
      <c r="Q762" s="290"/>
      <c r="R762" s="73"/>
      <c r="S762" s="290"/>
      <c r="U762" s="73"/>
      <c r="V762" s="290"/>
      <c r="W762" s="73"/>
    </row>
    <row r="763" spans="2:23" s="74" customFormat="1" ht="13" customHeight="1" x14ac:dyDescent="0.15">
      <c r="B763" s="73" t="s">
        <v>4829</v>
      </c>
      <c r="C763" s="144">
        <f t="shared" si="167"/>
        <v>1400.7782</v>
      </c>
      <c r="D763" s="76">
        <f t="shared" si="168"/>
        <v>4.9781250000000004</v>
      </c>
      <c r="E763" s="283" t="s">
        <v>2956</v>
      </c>
      <c r="N763" s="220"/>
      <c r="O763" s="220"/>
      <c r="P763" s="73"/>
      <c r="Q763" s="290"/>
      <c r="R763" s="73"/>
      <c r="S763" s="290"/>
      <c r="U763" s="73"/>
      <c r="V763" s="290"/>
      <c r="W763" s="73"/>
    </row>
    <row r="764" spans="2:23" s="74" customFormat="1" ht="13" customHeight="1" x14ac:dyDescent="0.15">
      <c r="B764" s="73" t="s">
        <v>3089</v>
      </c>
      <c r="C764" s="144">
        <f t="shared" si="167"/>
        <v>420.23345999999998</v>
      </c>
      <c r="D764" s="76">
        <f t="shared" si="168"/>
        <v>2.15157</v>
      </c>
      <c r="E764" s="283" t="s">
        <v>2957</v>
      </c>
      <c r="N764" s="220"/>
      <c r="O764" s="220"/>
      <c r="P764" s="73"/>
      <c r="Q764" s="290"/>
      <c r="R764" s="73"/>
      <c r="S764" s="290"/>
      <c r="U764" s="73"/>
      <c r="V764" s="290"/>
      <c r="W764" s="73"/>
    </row>
    <row r="765" spans="2:23" s="74" customFormat="1" ht="13" customHeight="1" x14ac:dyDescent="0.15">
      <c r="B765" s="73" t="s">
        <v>3090</v>
      </c>
      <c r="C765" s="144">
        <f t="shared" si="167"/>
        <v>2583.66</v>
      </c>
      <c r="D765" s="76">
        <f t="shared" si="168"/>
        <v>4.3453049999999998</v>
      </c>
      <c r="E765" s="283" t="s">
        <v>2961</v>
      </c>
      <c r="N765" s="220"/>
      <c r="O765" s="220"/>
      <c r="P765" s="73"/>
      <c r="Q765" s="290"/>
      <c r="R765" s="73"/>
      <c r="S765" s="290"/>
      <c r="U765" s="73"/>
      <c r="V765" s="290"/>
      <c r="W765" s="73"/>
    </row>
    <row r="766" spans="2:23" s="74" customFormat="1" ht="13" customHeight="1" x14ac:dyDescent="0.15">
      <c r="B766" s="73" t="s">
        <v>2954</v>
      </c>
      <c r="C766" s="144">
        <f t="shared" si="167"/>
        <v>1455.2529300000001</v>
      </c>
      <c r="D766" s="76">
        <f t="shared" si="168"/>
        <v>5.97</v>
      </c>
      <c r="E766" s="283" t="s">
        <v>2963</v>
      </c>
      <c r="N766" s="220"/>
      <c r="O766" s="220"/>
      <c r="P766" s="73"/>
      <c r="Q766" s="290"/>
      <c r="R766" s="73"/>
      <c r="S766" s="290"/>
      <c r="U766" s="73"/>
      <c r="V766" s="290"/>
      <c r="W766" s="73"/>
    </row>
    <row r="767" spans="2:23" s="74" customFormat="1" ht="13" customHeight="1" x14ac:dyDescent="0.15">
      <c r="B767" s="76" t="s">
        <v>5062</v>
      </c>
      <c r="C767" s="144">
        <f t="shared" si="167"/>
        <v>4354</v>
      </c>
      <c r="D767" s="76">
        <f t="shared" si="168"/>
        <v>17.553191489361751</v>
      </c>
      <c r="E767" s="283" t="s">
        <v>3050</v>
      </c>
      <c r="N767" s="220"/>
      <c r="O767" s="220"/>
      <c r="P767" s="73"/>
      <c r="Q767" s="290"/>
      <c r="R767" s="73"/>
      <c r="S767" s="290"/>
      <c r="U767" s="73"/>
      <c r="V767" s="290"/>
      <c r="W767" s="73"/>
    </row>
    <row r="768" spans="2:23" s="74" customFormat="1" ht="13" customHeight="1" x14ac:dyDescent="0.15">
      <c r="B768" s="76" t="s">
        <v>2992</v>
      </c>
      <c r="C768" s="144">
        <f t="shared" si="167"/>
        <v>5848</v>
      </c>
      <c r="D768" s="76">
        <f t="shared" si="168"/>
        <v>25.14970059880245</v>
      </c>
      <c r="E768" s="283" t="s">
        <v>2970</v>
      </c>
      <c r="N768" s="220"/>
      <c r="O768" s="220"/>
      <c r="P768" s="73"/>
      <c r="Q768" s="290"/>
      <c r="R768" s="73"/>
      <c r="S768" s="290"/>
      <c r="U768" s="73"/>
      <c r="V768" s="290"/>
      <c r="W768" s="73"/>
    </row>
    <row r="769" spans="1:23" s="74" customFormat="1" ht="13" customHeight="1" x14ac:dyDescent="0.15">
      <c r="B769" s="76" t="s">
        <v>4869</v>
      </c>
      <c r="C769" s="144">
        <f t="shared" si="167"/>
        <v>1333.46</v>
      </c>
      <c r="D769" s="76">
        <f t="shared" si="168"/>
        <v>10.000499999999999</v>
      </c>
      <c r="E769" s="283" t="s">
        <v>2826</v>
      </c>
      <c r="N769" s="220"/>
      <c r="O769" s="220"/>
      <c r="P769" s="73"/>
      <c r="Q769" s="290"/>
      <c r="R769" s="73"/>
      <c r="S769" s="290"/>
      <c r="U769" s="73"/>
      <c r="V769" s="290"/>
      <c r="W769" s="73"/>
    </row>
    <row r="770" spans="1:23" s="74" customFormat="1" ht="13" customHeight="1" x14ac:dyDescent="0.15">
      <c r="B770" s="76" t="s">
        <v>4870</v>
      </c>
      <c r="C770" s="144">
        <f t="shared" si="167"/>
        <v>6284.1</v>
      </c>
      <c r="D770" s="76">
        <f t="shared" si="168"/>
        <v>17.25</v>
      </c>
      <c r="E770" s="283" t="s">
        <v>2827</v>
      </c>
      <c r="N770" s="220"/>
      <c r="O770" s="220"/>
      <c r="P770" s="73"/>
      <c r="Q770" s="290"/>
      <c r="R770" s="73"/>
      <c r="S770" s="290"/>
      <c r="U770" s="73"/>
      <c r="V770" s="290"/>
      <c r="W770" s="73"/>
    </row>
    <row r="771" spans="1:23" s="74" customFormat="1" ht="13" customHeight="1" x14ac:dyDescent="0.15">
      <c r="B771" s="73" t="s">
        <v>4949</v>
      </c>
      <c r="C771" s="144">
        <f t="shared" si="167"/>
        <v>3117</v>
      </c>
      <c r="D771" s="76">
        <f t="shared" si="168"/>
        <v>10.476076555023921</v>
      </c>
      <c r="E771" s="283" t="s">
        <v>2935</v>
      </c>
      <c r="N771" s="220"/>
      <c r="O771" s="220"/>
      <c r="P771" s="73"/>
      <c r="Q771" s="290"/>
      <c r="R771" s="73"/>
      <c r="S771" s="290"/>
      <c r="U771" s="73"/>
      <c r="V771" s="290"/>
      <c r="W771" s="73"/>
    </row>
    <row r="772" spans="1:23" s="74" customFormat="1" ht="13" customHeight="1" x14ac:dyDescent="0.15">
      <c r="B772" s="73" t="s">
        <v>2993</v>
      </c>
      <c r="C772" s="144">
        <f t="shared" si="167"/>
        <v>4517.3999999999996</v>
      </c>
      <c r="D772" s="76">
        <f t="shared" si="168"/>
        <v>8.5500000000000007</v>
      </c>
      <c r="E772" s="283" t="s">
        <v>2941</v>
      </c>
      <c r="N772" s="220"/>
      <c r="O772" s="220"/>
      <c r="P772" s="73"/>
      <c r="Q772" s="290"/>
      <c r="R772" s="73"/>
      <c r="S772" s="290"/>
      <c r="U772" s="73"/>
      <c r="V772" s="290"/>
      <c r="W772" s="73"/>
    </row>
    <row r="773" spans="1:23" s="74" customFormat="1" ht="13" customHeight="1" x14ac:dyDescent="0.15">
      <c r="B773" s="73" t="s">
        <v>5069</v>
      </c>
      <c r="C773" s="144">
        <f t="shared" si="167"/>
        <v>5600</v>
      </c>
      <c r="D773" s="76">
        <f t="shared" si="168"/>
        <v>17.213114754098399</v>
      </c>
      <c r="E773" s="283" t="s">
        <v>2936</v>
      </c>
      <c r="N773" s="220"/>
      <c r="O773" s="220"/>
      <c r="P773" s="73"/>
      <c r="Q773" s="290"/>
      <c r="R773" s="73"/>
      <c r="S773" s="290"/>
      <c r="U773" s="73"/>
      <c r="V773" s="290"/>
      <c r="W773" s="73"/>
    </row>
    <row r="774" spans="1:23" s="74" customFormat="1" ht="13" customHeight="1" x14ac:dyDescent="0.15">
      <c r="B774" s="73" t="s">
        <v>2994</v>
      </c>
      <c r="C774" s="144">
        <f t="shared" si="167"/>
        <v>390</v>
      </c>
      <c r="D774" s="76">
        <f t="shared" si="168"/>
        <v>1.2</v>
      </c>
      <c r="E774" s="283" t="s">
        <v>2937</v>
      </c>
      <c r="N774" s="220"/>
      <c r="O774" s="220"/>
      <c r="P774" s="73"/>
      <c r="Q774" s="290"/>
      <c r="R774" s="73"/>
      <c r="S774" s="290"/>
      <c r="U774" s="73"/>
      <c r="V774" s="290"/>
      <c r="W774" s="73"/>
    </row>
    <row r="775" spans="1:23" s="74" customFormat="1" ht="13" customHeight="1" x14ac:dyDescent="0.15">
      <c r="B775" s="73" t="s">
        <v>2995</v>
      </c>
      <c r="C775" s="144">
        <f t="shared" si="167"/>
        <v>811.5</v>
      </c>
      <c r="D775" s="76">
        <f t="shared" si="168"/>
        <v>4.9050000000000002</v>
      </c>
      <c r="E775" s="283" t="s">
        <v>3010</v>
      </c>
      <c r="N775" s="220"/>
      <c r="O775" s="220"/>
      <c r="P775" s="73"/>
      <c r="Q775" s="290"/>
      <c r="R775" s="73"/>
      <c r="S775" s="290"/>
      <c r="U775" s="73"/>
      <c r="V775" s="290"/>
      <c r="W775" s="73"/>
    </row>
    <row r="776" spans="1:23" s="74" customFormat="1" ht="13" customHeight="1" x14ac:dyDescent="0.15">
      <c r="B776" s="73" t="s">
        <v>2996</v>
      </c>
      <c r="C776" s="144">
        <f t="shared" si="167"/>
        <v>346</v>
      </c>
      <c r="D776" s="76">
        <f t="shared" si="168"/>
        <v>2.835</v>
      </c>
      <c r="E776" s="283" t="s">
        <v>2953</v>
      </c>
      <c r="U776" s="73"/>
      <c r="V776" s="290"/>
      <c r="W776" s="73"/>
    </row>
    <row r="777" spans="1:23" s="74" customFormat="1" ht="13" customHeight="1" x14ac:dyDescent="0.15">
      <c r="B777" s="73" t="s">
        <v>2997</v>
      </c>
      <c r="C777" s="144">
        <f t="shared" si="167"/>
        <v>266</v>
      </c>
      <c r="D777" s="76">
        <f t="shared" si="168"/>
        <v>1.65</v>
      </c>
      <c r="E777" s="283" t="s">
        <v>2953</v>
      </c>
      <c r="N777" s="220"/>
      <c r="O777" s="220"/>
      <c r="P777" s="73"/>
      <c r="Q777" s="290"/>
      <c r="R777" s="73"/>
      <c r="S777" s="290"/>
      <c r="U777" s="73"/>
      <c r="V777" s="290"/>
      <c r="W777" s="73"/>
    </row>
    <row r="778" spans="1:23" s="74" customFormat="1" ht="13" customHeight="1" x14ac:dyDescent="0.15">
      <c r="B778" s="73" t="s">
        <v>2998</v>
      </c>
      <c r="C778" s="144">
        <f t="shared" si="167"/>
        <v>426</v>
      </c>
      <c r="D778" s="76">
        <f t="shared" si="168"/>
        <v>2.97</v>
      </c>
      <c r="E778" s="283" t="s">
        <v>2953</v>
      </c>
      <c r="N778" s="220"/>
      <c r="O778" s="220"/>
      <c r="P778" s="73"/>
      <c r="Q778" s="290"/>
      <c r="R778" s="73"/>
      <c r="S778" s="290"/>
      <c r="U778" s="73"/>
      <c r="V778" s="290"/>
      <c r="W778" s="73"/>
    </row>
    <row r="779" spans="1:23" s="73" customFormat="1" x14ac:dyDescent="0.15">
      <c r="B779" s="76"/>
      <c r="C779" s="76"/>
      <c r="D779" s="76"/>
      <c r="E779" s="76"/>
      <c r="F779" s="76"/>
      <c r="G779" s="76"/>
    </row>
    <row r="780" spans="1:23" s="240" customFormat="1" x14ac:dyDescent="0.15">
      <c r="A780" s="274"/>
    </row>
    <row r="781" spans="1:23" s="73" customFormat="1" x14ac:dyDescent="0.15">
      <c r="A781" s="226"/>
    </row>
    <row r="782" spans="1:23" s="73" customFormat="1" x14ac:dyDescent="0.15">
      <c r="A782" s="226"/>
    </row>
    <row r="783" spans="1:23" s="73" customFormat="1" ht="20" x14ac:dyDescent="0.2">
      <c r="A783" s="79" t="s">
        <v>10814</v>
      </c>
    </row>
    <row r="784" spans="1:23" s="73" customFormat="1" x14ac:dyDescent="0.15">
      <c r="A784" s="226"/>
    </row>
    <row r="785" spans="1:22" s="77" customFormat="1" ht="14" x14ac:dyDescent="0.15">
      <c r="A785" s="227" t="s">
        <v>5454</v>
      </c>
    </row>
    <row r="786" spans="1:22" s="73" customFormat="1" x14ac:dyDescent="0.15">
      <c r="A786" s="220" t="s">
        <v>12146</v>
      </c>
    </row>
    <row r="787" spans="1:22" s="73" customFormat="1" x14ac:dyDescent="0.15"/>
    <row r="788" spans="1:22" s="73" customFormat="1" x14ac:dyDescent="0.15">
      <c r="A788" s="60" t="s">
        <v>6323</v>
      </c>
      <c r="B788" s="59" t="s">
        <v>6271</v>
      </c>
      <c r="C788" s="77" t="s">
        <v>7342</v>
      </c>
      <c r="D788" s="77" t="s">
        <v>8005</v>
      </c>
      <c r="E788" s="77" t="s">
        <v>12147</v>
      </c>
      <c r="F788" s="77" t="s">
        <v>12229</v>
      </c>
      <c r="U788" s="220"/>
      <c r="V788" s="220"/>
    </row>
    <row r="789" spans="1:22" s="73" customFormat="1" x14ac:dyDescent="0.15">
      <c r="U789" s="220"/>
      <c r="V789" s="220"/>
    </row>
    <row r="790" spans="1:22" s="73" customFormat="1" x14ac:dyDescent="0.15">
      <c r="B790" s="220" t="s">
        <v>8480</v>
      </c>
      <c r="C790" s="73">
        <v>5.3</v>
      </c>
      <c r="D790" s="73">
        <v>3.27</v>
      </c>
      <c r="E790" s="73">
        <f>C790*128</f>
        <v>678.4</v>
      </c>
      <c r="F790" s="73">
        <f>D790*150/100</f>
        <v>4.9050000000000002</v>
      </c>
      <c r="U790" s="220"/>
      <c r="V790" s="220"/>
    </row>
    <row r="791" spans="1:22" s="73" customFormat="1" x14ac:dyDescent="0.15">
      <c r="B791" s="220" t="s">
        <v>8540</v>
      </c>
      <c r="C791" s="73">
        <v>13.1</v>
      </c>
      <c r="D791" s="73">
        <v>3.42</v>
      </c>
      <c r="E791" s="73">
        <f t="shared" ref="E791:E800" si="169">C791*128</f>
        <v>1676.8</v>
      </c>
      <c r="F791" s="73">
        <f t="shared" ref="F791:F800" si="170">D791*150/100</f>
        <v>5.13</v>
      </c>
      <c r="U791" s="220"/>
      <c r="V791" s="220"/>
    </row>
    <row r="792" spans="1:22" s="73" customFormat="1" x14ac:dyDescent="0.15">
      <c r="B792" s="220" t="s">
        <v>8315</v>
      </c>
      <c r="C792" s="73">
        <v>16.2</v>
      </c>
      <c r="D792" s="73">
        <v>4.9400000000000004</v>
      </c>
      <c r="E792" s="73">
        <f t="shared" si="169"/>
        <v>2073.6</v>
      </c>
      <c r="F792" s="73">
        <f t="shared" si="170"/>
        <v>7.410000000000001</v>
      </c>
      <c r="U792" s="220"/>
      <c r="V792" s="220"/>
    </row>
    <row r="793" spans="1:22" s="73" customFormat="1" x14ac:dyDescent="0.15">
      <c r="B793" s="220" t="s">
        <v>8250</v>
      </c>
      <c r="C793" s="73">
        <v>16.8</v>
      </c>
      <c r="D793" s="73">
        <v>6.67</v>
      </c>
      <c r="E793" s="73">
        <f t="shared" si="169"/>
        <v>2150.4</v>
      </c>
      <c r="F793" s="73">
        <f t="shared" si="170"/>
        <v>10.005000000000001</v>
      </c>
      <c r="U793" s="220"/>
      <c r="V793" s="220"/>
    </row>
    <row r="794" spans="1:22" s="73" customFormat="1" x14ac:dyDescent="0.15">
      <c r="B794" s="220" t="s">
        <v>8251</v>
      </c>
      <c r="C794" s="73">
        <v>30.9</v>
      </c>
      <c r="D794" s="73">
        <v>6.94</v>
      </c>
      <c r="E794" s="73">
        <f t="shared" si="169"/>
        <v>3955.2</v>
      </c>
      <c r="F794" s="73">
        <f t="shared" si="170"/>
        <v>10.41</v>
      </c>
      <c r="U794" s="220"/>
      <c r="V794" s="220"/>
    </row>
    <row r="795" spans="1:22" s="73" customFormat="1" x14ac:dyDescent="0.15">
      <c r="B795" s="220" t="s">
        <v>8252</v>
      </c>
      <c r="C795" s="73">
        <v>35.200000000000003</v>
      </c>
      <c r="D795" s="73">
        <v>7.29</v>
      </c>
      <c r="E795" s="73">
        <f t="shared" si="169"/>
        <v>4505.6000000000004</v>
      </c>
      <c r="F795" s="73">
        <f t="shared" si="170"/>
        <v>10.935</v>
      </c>
      <c r="U795" s="220"/>
      <c r="V795" s="220"/>
    </row>
    <row r="796" spans="1:22" s="73" customFormat="1" x14ac:dyDescent="0.15">
      <c r="B796" s="220" t="s">
        <v>8449</v>
      </c>
      <c r="C796" s="73">
        <v>56.1</v>
      </c>
      <c r="D796" s="73">
        <v>11.46</v>
      </c>
      <c r="E796" s="73">
        <f t="shared" si="169"/>
        <v>7180.8</v>
      </c>
      <c r="F796" s="73">
        <f t="shared" si="170"/>
        <v>17.190000000000001</v>
      </c>
      <c r="U796" s="220"/>
      <c r="V796" s="220"/>
    </row>
    <row r="797" spans="1:22" s="73" customFormat="1" x14ac:dyDescent="0.15">
      <c r="B797" s="220" t="s">
        <v>8450</v>
      </c>
      <c r="C797" s="73">
        <v>57.3</v>
      </c>
      <c r="D797" s="73">
        <v>11.7</v>
      </c>
      <c r="E797" s="73">
        <f t="shared" si="169"/>
        <v>7334.4</v>
      </c>
      <c r="F797" s="73">
        <f t="shared" si="170"/>
        <v>17.55</v>
      </c>
      <c r="U797" s="220"/>
      <c r="V797" s="220"/>
    </row>
    <row r="798" spans="1:22" s="73" customFormat="1" x14ac:dyDescent="0.15">
      <c r="B798" s="220" t="s">
        <v>8555</v>
      </c>
      <c r="C798" s="73">
        <v>58.1</v>
      </c>
      <c r="D798" s="73">
        <v>11.92</v>
      </c>
      <c r="E798" s="73">
        <f t="shared" si="169"/>
        <v>7436.8</v>
      </c>
      <c r="F798" s="73">
        <f t="shared" si="170"/>
        <v>17.88</v>
      </c>
      <c r="U798" s="220"/>
      <c r="V798" s="220"/>
    </row>
    <row r="799" spans="1:22" s="73" customFormat="1" x14ac:dyDescent="0.15">
      <c r="B799" s="220" t="s">
        <v>8556</v>
      </c>
      <c r="C799" s="73">
        <v>60.6</v>
      </c>
      <c r="D799" s="73">
        <v>11.97</v>
      </c>
      <c r="E799" s="73">
        <f t="shared" si="169"/>
        <v>7756.8</v>
      </c>
      <c r="F799" s="73">
        <f t="shared" si="170"/>
        <v>17.954999999999998</v>
      </c>
      <c r="U799" s="220"/>
      <c r="V799" s="220"/>
    </row>
    <row r="800" spans="1:22" s="73" customFormat="1" x14ac:dyDescent="0.15">
      <c r="B800" s="220" t="s">
        <v>8352</v>
      </c>
      <c r="C800" s="73">
        <v>63.8</v>
      </c>
      <c r="D800" s="73">
        <v>16.760000000000002</v>
      </c>
      <c r="E800" s="73">
        <f t="shared" si="169"/>
        <v>8166.4</v>
      </c>
      <c r="F800" s="73">
        <f t="shared" si="170"/>
        <v>25.140000000000004</v>
      </c>
      <c r="U800" s="225"/>
      <c r="V800" s="225"/>
    </row>
    <row r="801" spans="1:24" s="73" customFormat="1" x14ac:dyDescent="0.15">
      <c r="W801" s="13"/>
      <c r="X801" s="13"/>
    </row>
    <row r="802" spans="1:24" s="240" customFormat="1" x14ac:dyDescent="0.15">
      <c r="A802" s="274"/>
      <c r="P802" s="275"/>
      <c r="Q802" s="275"/>
      <c r="R802" s="275"/>
      <c r="S802" s="275"/>
      <c r="T802" s="275"/>
      <c r="U802" s="275"/>
      <c r="V802" s="275"/>
      <c r="W802" s="276"/>
      <c r="X802" s="276"/>
    </row>
    <row r="803" spans="1:24" s="73" customFormat="1" x14ac:dyDescent="0.15">
      <c r="P803" s="220"/>
      <c r="Q803" s="220"/>
      <c r="R803" s="220"/>
      <c r="S803" s="220"/>
      <c r="T803" s="220"/>
      <c r="U803" s="220"/>
      <c r="V803" s="220"/>
      <c r="W803" s="225"/>
      <c r="X803" s="225"/>
    </row>
    <row r="804" spans="1:24" s="73" customFormat="1" x14ac:dyDescent="0.15">
      <c r="P804" s="220"/>
      <c r="Q804" s="220"/>
      <c r="R804" s="220"/>
      <c r="S804" s="220"/>
      <c r="T804" s="220"/>
      <c r="U804" s="220"/>
      <c r="V804" s="220"/>
      <c r="W804" s="225"/>
      <c r="X804" s="225"/>
    </row>
    <row r="805" spans="1:24" s="73" customFormat="1" ht="20" x14ac:dyDescent="0.2">
      <c r="A805" s="79" t="s">
        <v>10814</v>
      </c>
      <c r="P805" s="220"/>
      <c r="Q805" s="220"/>
      <c r="R805" s="220"/>
      <c r="S805" s="220"/>
      <c r="T805" s="220"/>
      <c r="U805" s="220"/>
      <c r="V805" s="220"/>
      <c r="W805" s="225"/>
      <c r="X805" s="225"/>
    </row>
    <row r="806" spans="1:24" s="73" customFormat="1" x14ac:dyDescent="0.15">
      <c r="P806" s="220"/>
      <c r="Q806" s="220"/>
      <c r="R806" s="220"/>
      <c r="S806" s="220"/>
      <c r="T806" s="220"/>
      <c r="U806" s="220"/>
      <c r="V806" s="220"/>
      <c r="W806" s="225"/>
      <c r="X806" s="225"/>
    </row>
    <row r="807" spans="1:24" s="73" customFormat="1" ht="14" x14ac:dyDescent="0.15">
      <c r="A807" s="227" t="s">
        <v>8391</v>
      </c>
      <c r="C807" s="221"/>
      <c r="D807" s="221"/>
      <c r="P807" s="220"/>
      <c r="Q807" s="220"/>
      <c r="R807" s="220"/>
      <c r="S807" s="220"/>
      <c r="T807" s="220"/>
      <c r="U807" s="220"/>
      <c r="V807" s="220"/>
      <c r="W807" s="220"/>
      <c r="X807" s="220"/>
    </row>
    <row r="808" spans="1:24" s="73" customFormat="1" x14ac:dyDescent="0.15">
      <c r="A808" s="220" t="s">
        <v>8380</v>
      </c>
      <c r="C808" s="220"/>
      <c r="D808" s="221"/>
    </row>
    <row r="809" spans="1:24" s="73" customFormat="1" x14ac:dyDescent="0.15">
      <c r="B809" s="221"/>
      <c r="C809" s="221"/>
      <c r="D809" s="221"/>
    </row>
    <row r="810" spans="1:24" s="73" customFormat="1" x14ac:dyDescent="0.15">
      <c r="A810" s="60" t="s">
        <v>6323</v>
      </c>
      <c r="B810" s="59" t="s">
        <v>6271</v>
      </c>
      <c r="C810" s="217" t="s">
        <v>5773</v>
      </c>
      <c r="D810" s="217" t="s">
        <v>10895</v>
      </c>
      <c r="E810" s="77" t="s">
        <v>12230</v>
      </c>
      <c r="F810" s="217"/>
    </row>
    <row r="811" spans="1:24" s="73" customFormat="1" x14ac:dyDescent="0.15">
      <c r="B811" s="220"/>
      <c r="C811" s="220"/>
      <c r="D811" s="220"/>
      <c r="F811" s="220"/>
    </row>
    <row r="812" spans="1:24" s="73" customFormat="1" x14ac:dyDescent="0.15">
      <c r="B812" s="220" t="s">
        <v>8284</v>
      </c>
      <c r="C812" s="73">
        <v>272.37353999999999</v>
      </c>
      <c r="D812" s="73">
        <v>1.09687E-2</v>
      </c>
      <c r="E812" s="73">
        <f>D812*150</f>
        <v>1.645305</v>
      </c>
      <c r="F812" s="290" t="s">
        <v>6779</v>
      </c>
    </row>
    <row r="813" spans="1:24" s="73" customFormat="1" x14ac:dyDescent="0.15">
      <c r="B813" s="220" t="s">
        <v>8285</v>
      </c>
      <c r="C813" s="73">
        <v>350.19454999999999</v>
      </c>
      <c r="D813" s="73">
        <v>1.8281200000000001E-2</v>
      </c>
      <c r="E813" s="73">
        <f t="shared" ref="E813:E825" si="171">D813*150</f>
        <v>2.7421800000000003</v>
      </c>
      <c r="F813" s="290" t="s">
        <v>6779</v>
      </c>
    </row>
    <row r="814" spans="1:24" s="73" customFormat="1" x14ac:dyDescent="0.15">
      <c r="B814" s="220" t="s">
        <v>8549</v>
      </c>
      <c r="C814" s="73">
        <v>443.57977</v>
      </c>
      <c r="D814" s="73">
        <v>1.9968799999999998E-2</v>
      </c>
      <c r="E814" s="73">
        <f t="shared" si="171"/>
        <v>2.9953199999999995</v>
      </c>
      <c r="F814" s="290" t="s">
        <v>6779</v>
      </c>
    </row>
    <row r="815" spans="1:24" s="73" customFormat="1" x14ac:dyDescent="0.15">
      <c r="B815" s="220" t="s">
        <v>10340</v>
      </c>
      <c r="C815" s="73">
        <v>389</v>
      </c>
      <c r="D815" s="73">
        <v>7.3000000000000001E-3</v>
      </c>
      <c r="E815" s="73">
        <f t="shared" si="171"/>
        <v>1.095</v>
      </c>
      <c r="F815" s="290" t="s">
        <v>6859</v>
      </c>
    </row>
    <row r="816" spans="1:24" s="73" customFormat="1" x14ac:dyDescent="0.15">
      <c r="B816" s="220" t="s">
        <v>10423</v>
      </c>
      <c r="C816" s="73">
        <v>420.23345999999998</v>
      </c>
      <c r="D816" s="73">
        <v>1.43438E-2</v>
      </c>
      <c r="E816" s="73">
        <f t="shared" si="171"/>
        <v>2.15157</v>
      </c>
      <c r="F816" s="290" t="s">
        <v>6870</v>
      </c>
    </row>
    <row r="817" spans="1:23" s="73" customFormat="1" x14ac:dyDescent="0.15">
      <c r="B817" s="220" t="s">
        <v>10587</v>
      </c>
      <c r="C817" s="73">
        <v>1458</v>
      </c>
      <c r="D817" s="73">
        <v>9.2812999999999993E-3</v>
      </c>
      <c r="E817" s="73">
        <f t="shared" si="171"/>
        <v>1.3921949999999998</v>
      </c>
      <c r="F817" s="290" t="s">
        <v>6573</v>
      </c>
    </row>
    <row r="818" spans="1:23" s="73" customFormat="1" x14ac:dyDescent="0.15">
      <c r="B818" s="220" t="s">
        <v>5199</v>
      </c>
      <c r="C818" s="73">
        <v>1400.7782</v>
      </c>
      <c r="D818" s="73">
        <v>3.3187500000000002E-2</v>
      </c>
      <c r="E818" s="73">
        <f t="shared" si="171"/>
        <v>4.9781250000000004</v>
      </c>
      <c r="F818" s="290" t="s">
        <v>6853</v>
      </c>
    </row>
    <row r="819" spans="1:23" s="73" customFormat="1" x14ac:dyDescent="0.15">
      <c r="B819" s="220" t="s">
        <v>10588</v>
      </c>
      <c r="C819" s="73">
        <v>2583.6574700000001</v>
      </c>
      <c r="D819" s="73">
        <v>2.89687E-2</v>
      </c>
      <c r="E819" s="73">
        <f t="shared" si="171"/>
        <v>4.3453049999999998</v>
      </c>
      <c r="F819" s="290" t="s">
        <v>6826</v>
      </c>
    </row>
    <row r="820" spans="1:23" s="73" customFormat="1" x14ac:dyDescent="0.15">
      <c r="B820" s="220" t="s">
        <v>10589</v>
      </c>
      <c r="C820" s="73">
        <v>4163.4243200000001</v>
      </c>
      <c r="D820" s="73">
        <v>4.8093700000000003E-2</v>
      </c>
      <c r="E820" s="73">
        <f t="shared" si="171"/>
        <v>7.2140550000000001</v>
      </c>
      <c r="F820" s="290" t="s">
        <v>6853</v>
      </c>
    </row>
    <row r="821" spans="1:23" s="73" customFormat="1" x14ac:dyDescent="0.15">
      <c r="B821" s="220" t="s">
        <v>10590</v>
      </c>
      <c r="C821" s="73">
        <v>4186.7705100000003</v>
      </c>
      <c r="D821" s="73">
        <v>8.1281300000000001E-2</v>
      </c>
      <c r="E821" s="73">
        <f t="shared" si="171"/>
        <v>12.192195</v>
      </c>
      <c r="F821" s="290" t="s">
        <v>6853</v>
      </c>
    </row>
    <row r="822" spans="1:23" s="73" customFormat="1" x14ac:dyDescent="0.15">
      <c r="B822" s="220" t="s">
        <v>10776</v>
      </c>
      <c r="C822" s="73">
        <v>3098</v>
      </c>
      <c r="D822" s="73">
        <v>0.11615629999999999</v>
      </c>
      <c r="E822" s="73">
        <f t="shared" si="171"/>
        <v>17.423444999999997</v>
      </c>
      <c r="F822" s="290" t="s">
        <v>6853</v>
      </c>
    </row>
    <row r="823" spans="1:23" s="73" customFormat="1" x14ac:dyDescent="0.15">
      <c r="B823" s="220" t="s">
        <v>10777</v>
      </c>
      <c r="C823" s="73">
        <v>4743</v>
      </c>
      <c r="D823" s="73">
        <v>0.11812499999999999</v>
      </c>
      <c r="E823" s="73">
        <f t="shared" si="171"/>
        <v>17.71875</v>
      </c>
      <c r="F823" s="290" t="s">
        <v>6853</v>
      </c>
      <c r="U823" s="167"/>
      <c r="V823" s="167"/>
    </row>
    <row r="824" spans="1:23" s="73" customFormat="1" x14ac:dyDescent="0.15">
      <c r="B824" s="220" t="s">
        <v>10530</v>
      </c>
      <c r="C824" s="73">
        <v>4934</v>
      </c>
      <c r="D824" s="73">
        <v>0.1186875</v>
      </c>
      <c r="E824" s="73">
        <f t="shared" si="171"/>
        <v>17.803125000000001</v>
      </c>
      <c r="F824" s="290" t="s">
        <v>6853</v>
      </c>
      <c r="U824" s="167"/>
      <c r="V824" s="167"/>
    </row>
    <row r="825" spans="1:23" s="73" customFormat="1" x14ac:dyDescent="0.15">
      <c r="B825" s="220" t="s">
        <v>10429</v>
      </c>
      <c r="C825" s="73">
        <v>5343</v>
      </c>
      <c r="D825" s="73">
        <v>0.1670625</v>
      </c>
      <c r="E825" s="73">
        <f t="shared" si="171"/>
        <v>25.059374999999999</v>
      </c>
      <c r="F825" s="290" t="s">
        <v>6853</v>
      </c>
      <c r="U825" s="118"/>
      <c r="V825" s="118"/>
    </row>
    <row r="826" spans="1:23" s="73" customFormat="1" x14ac:dyDescent="0.15">
      <c r="B826" s="221"/>
      <c r="C826" s="220"/>
      <c r="D826" s="221"/>
      <c r="E826" s="221"/>
      <c r="F826" s="220"/>
      <c r="G826" s="290"/>
      <c r="V826" s="74"/>
      <c r="W826" s="74"/>
    </row>
    <row r="827" spans="1:23" s="240" customFormat="1" x14ac:dyDescent="0.15"/>
    <row r="828" spans="1:23" s="73" customFormat="1" x14ac:dyDescent="0.15">
      <c r="C828" s="220"/>
    </row>
    <row r="829" spans="1:23" s="73" customFormat="1" x14ac:dyDescent="0.15"/>
    <row r="830" spans="1:23" s="73" customFormat="1" ht="20" x14ac:dyDescent="0.2">
      <c r="A830" s="80" t="s">
        <v>8438</v>
      </c>
      <c r="B830" s="81"/>
      <c r="C830" s="195"/>
      <c r="E830" s="195"/>
      <c r="H830" s="195"/>
      <c r="J830" s="75"/>
      <c r="K830" s="75"/>
      <c r="L830" s="75"/>
      <c r="N830" s="195"/>
    </row>
    <row r="831" spans="1:23" s="73" customFormat="1" x14ac:dyDescent="0.15">
      <c r="A831" s="195"/>
      <c r="B831" s="195"/>
      <c r="C831" s="195"/>
      <c r="E831" s="195"/>
      <c r="G831" s="75"/>
      <c r="H831" s="75"/>
      <c r="I831" s="75"/>
      <c r="J831" s="75"/>
      <c r="K831" s="75"/>
      <c r="L831" s="75"/>
      <c r="M831" s="75"/>
      <c r="N831" s="195"/>
    </row>
    <row r="832" spans="1:23" s="73" customFormat="1" ht="14" x14ac:dyDescent="0.15">
      <c r="A832" s="227" t="s">
        <v>12125</v>
      </c>
      <c r="B832" s="195"/>
      <c r="E832" s="195"/>
      <c r="G832" s="75"/>
      <c r="H832" s="75"/>
      <c r="I832" s="75"/>
      <c r="J832" s="75"/>
      <c r="K832" s="75"/>
      <c r="L832" s="75"/>
      <c r="M832" s="75"/>
      <c r="N832" s="195"/>
    </row>
    <row r="833" spans="1:36" s="73" customFormat="1" x14ac:dyDescent="0.15">
      <c r="A833" s="387" t="s">
        <v>11991</v>
      </c>
      <c r="B833" s="195"/>
      <c r="C833" s="195"/>
      <c r="E833" s="195"/>
      <c r="G833" s="75"/>
      <c r="H833" s="75"/>
      <c r="I833" s="75"/>
      <c r="J833" s="75"/>
      <c r="K833" s="75"/>
      <c r="L833" s="75"/>
      <c r="M833" s="75"/>
      <c r="N833" s="195"/>
    </row>
    <row r="834" spans="1:36" x14ac:dyDescent="0.15">
      <c r="A834" s="386" t="s">
        <v>12126</v>
      </c>
    </row>
    <row r="835" spans="1:36" s="73" customFormat="1" x14ac:dyDescent="0.15">
      <c r="B835" s="195"/>
      <c r="C835" s="195"/>
      <c r="E835" s="195"/>
      <c r="G835" s="75"/>
      <c r="H835" s="75"/>
      <c r="I835" s="75"/>
      <c r="J835" s="75"/>
      <c r="K835" s="75"/>
      <c r="L835" s="75"/>
      <c r="M835" s="75"/>
      <c r="N835" s="195"/>
    </row>
    <row r="836" spans="1:36" s="74" customFormat="1" ht="13" customHeight="1" x14ac:dyDescent="0.15">
      <c r="A836" s="157" t="s">
        <v>12124</v>
      </c>
    </row>
    <row r="837" spans="1:36" s="51" customFormat="1" ht="13" customHeight="1" x14ac:dyDescent="0.15">
      <c r="A837" s="287" t="s">
        <v>5974</v>
      </c>
      <c r="B837" s="51" t="s">
        <v>5975</v>
      </c>
      <c r="C837" s="287" t="s">
        <v>5976</v>
      </c>
      <c r="D837" s="11" t="s">
        <v>8001</v>
      </c>
      <c r="E837" s="11" t="s">
        <v>8041</v>
      </c>
      <c r="F837" s="11" t="s">
        <v>8042</v>
      </c>
      <c r="G837" s="52" t="s">
        <v>6243</v>
      </c>
      <c r="H837" s="288" t="s">
        <v>10320</v>
      </c>
      <c r="I837" s="51" t="s">
        <v>8132</v>
      </c>
      <c r="J837" s="50"/>
      <c r="K837" s="127" t="s">
        <v>7984</v>
      </c>
      <c r="L837" s="50"/>
      <c r="M837" s="51" t="s">
        <v>6248</v>
      </c>
      <c r="N837" s="288" t="s">
        <v>6249</v>
      </c>
      <c r="O837" s="51" t="s">
        <v>6250</v>
      </c>
      <c r="P837" s="288" t="s">
        <v>6308</v>
      </c>
      <c r="Q837" s="51" t="s">
        <v>6309</v>
      </c>
      <c r="R837" s="288" t="s">
        <v>6360</v>
      </c>
      <c r="S837" s="51" t="s">
        <v>6361</v>
      </c>
      <c r="T837" s="288" t="s">
        <v>6361</v>
      </c>
      <c r="U837" s="51" t="s">
        <v>6245</v>
      </c>
      <c r="V837" s="288" t="s">
        <v>6246</v>
      </c>
      <c r="W837" s="51" t="s">
        <v>6600</v>
      </c>
      <c r="X837" s="288" t="s">
        <v>6601</v>
      </c>
      <c r="Y837" s="51" t="s">
        <v>6602</v>
      </c>
      <c r="Z837" s="288" t="s">
        <v>6099</v>
      </c>
      <c r="AA837" s="51" t="s">
        <v>6026</v>
      </c>
      <c r="AB837" s="288" t="s">
        <v>6387</v>
      </c>
      <c r="AD837" s="50"/>
      <c r="AF837" s="50"/>
      <c r="AH837" s="50"/>
      <c r="AJ837" s="50"/>
    </row>
    <row r="838" spans="1:36" s="55" customFormat="1" ht="13" customHeight="1" x14ac:dyDescent="0.15">
      <c r="C838" s="287"/>
      <c r="E838" s="73"/>
      <c r="F838" s="73"/>
      <c r="G838" s="69" t="s">
        <v>5938</v>
      </c>
      <c r="H838" s="385"/>
      <c r="J838" s="53"/>
      <c r="K838" s="53"/>
      <c r="L838" s="53"/>
      <c r="M838" s="73">
        <v>45</v>
      </c>
      <c r="N838" s="280" t="s">
        <v>6878</v>
      </c>
      <c r="O838" s="73">
        <v>420</v>
      </c>
      <c r="P838" s="280" t="s">
        <v>6912</v>
      </c>
      <c r="Q838" s="73">
        <v>300</v>
      </c>
      <c r="R838" s="280" t="s">
        <v>6834</v>
      </c>
      <c r="S838" s="73">
        <v>220</v>
      </c>
      <c r="T838" s="280" t="s">
        <v>6706</v>
      </c>
      <c r="U838" s="73">
        <v>90</v>
      </c>
      <c r="V838" s="280" t="s">
        <v>6852</v>
      </c>
      <c r="W838" s="73">
        <v>70</v>
      </c>
      <c r="X838" s="280" t="s">
        <v>6397</v>
      </c>
      <c r="Y838" s="73">
        <v>50</v>
      </c>
      <c r="Z838" s="280" t="s">
        <v>6577</v>
      </c>
      <c r="AA838" s="73">
        <v>60</v>
      </c>
      <c r="AB838" s="280" t="s">
        <v>6500</v>
      </c>
      <c r="AD838" s="53"/>
      <c r="AF838" s="53"/>
      <c r="AH838" s="53"/>
      <c r="AJ838" s="53"/>
    </row>
    <row r="839" spans="1:36" s="55" customFormat="1" ht="13" customHeight="1" x14ac:dyDescent="0.15">
      <c r="C839" s="287"/>
      <c r="H839" s="287"/>
      <c r="T839" s="287"/>
      <c r="V839" s="287"/>
      <c r="X839" s="287"/>
      <c r="Z839" s="287"/>
      <c r="AB839" s="287"/>
    </row>
    <row r="840" spans="1:36" s="55" customFormat="1" ht="13" customHeight="1" x14ac:dyDescent="0.15">
      <c r="A840" s="53"/>
      <c r="B840" s="56" t="s">
        <v>6166</v>
      </c>
      <c r="C840" s="280" t="s">
        <v>8903</v>
      </c>
      <c r="D840" s="56"/>
      <c r="E840" s="75">
        <v>63.608499999999999</v>
      </c>
      <c r="F840" s="75">
        <v>-149.84229999999999</v>
      </c>
      <c r="G840" s="73" t="s">
        <v>6265</v>
      </c>
      <c r="H840" s="287" t="s">
        <v>12239</v>
      </c>
      <c r="I840" s="68"/>
      <c r="K840" s="44">
        <v>182</v>
      </c>
      <c r="L840" s="284" t="s">
        <v>7755</v>
      </c>
      <c r="M840" s="73">
        <v>6.0000000000000001E-3</v>
      </c>
      <c r="N840" s="287" t="s">
        <v>5971</v>
      </c>
      <c r="P840" s="53"/>
      <c r="Q840" s="73">
        <v>0.16400000000000001</v>
      </c>
      <c r="R840" s="287" t="s">
        <v>5971</v>
      </c>
      <c r="S840" s="73"/>
      <c r="T840" s="287"/>
      <c r="U840" s="73">
        <v>0.27</v>
      </c>
      <c r="V840" s="287" t="s">
        <v>5971</v>
      </c>
      <c r="W840" s="73"/>
      <c r="X840" s="287"/>
      <c r="Y840" s="73">
        <v>0.47799999999999998</v>
      </c>
      <c r="Z840" s="287" t="s">
        <v>5971</v>
      </c>
      <c r="AB840" s="287"/>
    </row>
    <row r="841" spans="1:36" s="55" customFormat="1" ht="13" customHeight="1" x14ac:dyDescent="0.15">
      <c r="A841" s="53"/>
      <c r="B841" s="56" t="s">
        <v>6166</v>
      </c>
      <c r="C841" s="280" t="s">
        <v>8904</v>
      </c>
      <c r="D841" s="56"/>
      <c r="E841" s="75">
        <v>63.608499999999999</v>
      </c>
      <c r="F841" s="75">
        <v>-149.84229999999999</v>
      </c>
      <c r="G841" s="73" t="s">
        <v>6073</v>
      </c>
      <c r="H841" s="287" t="s">
        <v>12239</v>
      </c>
      <c r="K841" s="44">
        <v>182</v>
      </c>
      <c r="L841" s="284" t="s">
        <v>7755</v>
      </c>
      <c r="M841" s="73">
        <v>3.0000000000000001E-3</v>
      </c>
      <c r="N841" s="287" t="s">
        <v>6053</v>
      </c>
      <c r="P841" s="53"/>
      <c r="Q841" s="73">
        <v>9.4E-2</v>
      </c>
      <c r="R841" s="287" t="s">
        <v>6053</v>
      </c>
      <c r="T841" s="287"/>
      <c r="U841" s="73">
        <v>0.106</v>
      </c>
      <c r="V841" s="287" t="s">
        <v>6053</v>
      </c>
      <c r="X841" s="287"/>
      <c r="Y841" s="73">
        <v>8.5999999999999993E-2</v>
      </c>
      <c r="Z841" s="287" t="s">
        <v>6053</v>
      </c>
      <c r="AB841" s="287"/>
    </row>
    <row r="842" spans="1:36" s="55" customFormat="1" ht="13" customHeight="1" x14ac:dyDescent="0.15">
      <c r="A842" s="53"/>
      <c r="B842" s="56" t="s">
        <v>6590</v>
      </c>
      <c r="C842" s="280" t="s">
        <v>9003</v>
      </c>
      <c r="D842" s="56"/>
      <c r="E842" s="75">
        <v>47.153599999999997</v>
      </c>
      <c r="F842" s="75">
        <v>-82.036199999999994</v>
      </c>
      <c r="G842" s="73" t="s">
        <v>6591</v>
      </c>
      <c r="H842" s="287" t="s">
        <v>12239</v>
      </c>
      <c r="I842" s="68"/>
      <c r="K842" s="44">
        <v>839</v>
      </c>
      <c r="L842" s="284" t="s">
        <v>7755</v>
      </c>
      <c r="M842" s="73">
        <v>3.7999999999999999E-2</v>
      </c>
      <c r="N842" s="287" t="s">
        <v>5998</v>
      </c>
      <c r="P842" s="53"/>
      <c r="Q842" s="73">
        <v>0.16900000000000001</v>
      </c>
      <c r="R842" s="287" t="s">
        <v>5998</v>
      </c>
      <c r="S842" s="73"/>
      <c r="T842" s="287"/>
      <c r="U842" s="73"/>
      <c r="V842" s="287"/>
      <c r="W842" s="73">
        <v>5.7690000000000001</v>
      </c>
      <c r="X842" s="287" t="s">
        <v>5998</v>
      </c>
      <c r="Z842" s="287"/>
      <c r="AB842" s="287"/>
    </row>
    <row r="843" spans="1:36" s="55" customFormat="1" ht="13" customHeight="1" x14ac:dyDescent="0.15">
      <c r="A843" s="53"/>
      <c r="B843" s="56" t="s">
        <v>6590</v>
      </c>
      <c r="C843" s="280" t="s">
        <v>9004</v>
      </c>
      <c r="D843" s="56"/>
      <c r="E843" s="75">
        <v>47.153599999999997</v>
      </c>
      <c r="F843" s="75">
        <v>-82.036199999999994</v>
      </c>
      <c r="G843" s="73">
        <v>1969</v>
      </c>
      <c r="H843" s="287" t="s">
        <v>12239</v>
      </c>
      <c r="I843" s="68"/>
      <c r="K843" s="44">
        <v>839</v>
      </c>
      <c r="L843" s="284" t="s">
        <v>7755</v>
      </c>
      <c r="M843" s="73">
        <v>3.5999999999999997E-2</v>
      </c>
      <c r="N843" s="287" t="s">
        <v>6070</v>
      </c>
      <c r="P843" s="53"/>
      <c r="Q843" s="73">
        <v>0.154</v>
      </c>
      <c r="R843" s="287" t="s">
        <v>6070</v>
      </c>
      <c r="S843" s="73"/>
      <c r="T843" s="287"/>
      <c r="U843" s="73"/>
      <c r="V843" s="287"/>
      <c r="W843" s="73">
        <v>3.0979999999999999</v>
      </c>
      <c r="X843" s="287" t="s">
        <v>6070</v>
      </c>
      <c r="Y843" s="73"/>
      <c r="Z843" s="287"/>
      <c r="AB843" s="287"/>
    </row>
    <row r="844" spans="1:36" s="55" customFormat="1" ht="13" customHeight="1" x14ac:dyDescent="0.15">
      <c r="A844" s="53"/>
      <c r="B844" s="56" t="s">
        <v>6241</v>
      </c>
      <c r="C844" s="280" t="s">
        <v>9005</v>
      </c>
      <c r="D844" s="56"/>
      <c r="E844" s="75">
        <v>63.313000000000002</v>
      </c>
      <c r="F844" s="75">
        <v>-150.286</v>
      </c>
      <c r="G844" s="73" t="s">
        <v>6165</v>
      </c>
      <c r="H844" s="287" t="s">
        <v>12239</v>
      </c>
      <c r="I844" s="68"/>
      <c r="K844" s="44">
        <v>149</v>
      </c>
      <c r="L844" s="284" t="s">
        <v>7755</v>
      </c>
      <c r="M844" s="73">
        <v>8.0000000000000002E-3</v>
      </c>
      <c r="N844" s="287" t="s">
        <v>6025</v>
      </c>
      <c r="P844" s="53"/>
      <c r="Q844" s="73">
        <v>0.185</v>
      </c>
      <c r="R844" s="287" t="s">
        <v>6025</v>
      </c>
      <c r="T844" s="287"/>
      <c r="U844" s="73">
        <v>0.14499999999999999</v>
      </c>
      <c r="V844" s="287" t="s">
        <v>6025</v>
      </c>
      <c r="X844" s="287"/>
      <c r="Y844" s="73"/>
      <c r="Z844" s="287"/>
      <c r="AB844" s="287"/>
    </row>
    <row r="845" spans="1:36" s="55" customFormat="1" ht="13" customHeight="1" x14ac:dyDescent="0.15">
      <c r="A845" s="287" t="s">
        <v>5875</v>
      </c>
      <c r="B845" s="56" t="s">
        <v>6149</v>
      </c>
      <c r="C845" s="280" t="s">
        <v>9006</v>
      </c>
      <c r="D845" s="56">
        <v>530</v>
      </c>
      <c r="E845" s="75">
        <v>48.042400000000001</v>
      </c>
      <c r="F845" s="75">
        <v>-88.754900000000006</v>
      </c>
      <c r="G845" s="73" t="s">
        <v>5876</v>
      </c>
      <c r="H845" s="287" t="s">
        <v>12239</v>
      </c>
      <c r="I845" s="68"/>
      <c r="K845" s="44">
        <v>737</v>
      </c>
      <c r="L845" s="284" t="s">
        <v>7755</v>
      </c>
      <c r="M845" s="73">
        <v>0.04</v>
      </c>
      <c r="N845" s="287" t="s">
        <v>6035</v>
      </c>
      <c r="P845" s="53"/>
      <c r="Q845" s="73">
        <v>1.762</v>
      </c>
      <c r="R845" s="287" t="s">
        <v>6035</v>
      </c>
      <c r="S845" s="73"/>
      <c r="T845" s="287"/>
      <c r="U845" s="73"/>
      <c r="V845" s="287"/>
      <c r="W845" s="73"/>
      <c r="X845" s="287"/>
      <c r="Z845" s="287"/>
      <c r="AB845" s="287"/>
    </row>
    <row r="846" spans="1:36" s="55" customFormat="1" ht="13" customHeight="1" x14ac:dyDescent="0.15">
      <c r="A846" s="287" t="s">
        <v>10694</v>
      </c>
      <c r="B846" s="56" t="s">
        <v>6149</v>
      </c>
      <c r="C846" s="280" t="s">
        <v>9007</v>
      </c>
      <c r="D846" s="56">
        <v>530</v>
      </c>
      <c r="E846" s="75">
        <v>48.042400000000001</v>
      </c>
      <c r="F846" s="75">
        <v>-88.754900000000006</v>
      </c>
      <c r="G846" s="73" t="s">
        <v>5978</v>
      </c>
      <c r="H846" s="287" t="s">
        <v>12239</v>
      </c>
      <c r="I846" s="68"/>
      <c r="K846" s="44">
        <v>737</v>
      </c>
      <c r="L846" s="284" t="s">
        <v>7755</v>
      </c>
      <c r="M846" s="73">
        <v>4.2999999999999997E-2</v>
      </c>
      <c r="N846" s="287" t="s">
        <v>6366</v>
      </c>
      <c r="P846" s="53"/>
      <c r="Q846" s="73">
        <v>1.6160000000000001</v>
      </c>
      <c r="R846" s="287" t="s">
        <v>6366</v>
      </c>
      <c r="S846" s="73"/>
      <c r="T846" s="287"/>
      <c r="U846" s="73"/>
      <c r="V846" s="287"/>
      <c r="W846" s="73"/>
      <c r="X846" s="287"/>
      <c r="Z846" s="287"/>
      <c r="AB846" s="287"/>
    </row>
    <row r="847" spans="1:36" s="55" customFormat="1" ht="13" customHeight="1" x14ac:dyDescent="0.15">
      <c r="A847" s="287"/>
      <c r="B847" s="56" t="s">
        <v>6143</v>
      </c>
      <c r="C847" s="280" t="s">
        <v>8885</v>
      </c>
      <c r="D847" s="56">
        <v>10800</v>
      </c>
      <c r="E847" s="75">
        <v>52.941099999999999</v>
      </c>
      <c r="F847" s="75">
        <v>-117.92310000000001</v>
      </c>
      <c r="G847" s="73" t="s">
        <v>6144</v>
      </c>
      <c r="H847" s="287" t="s">
        <v>12239</v>
      </c>
      <c r="I847" s="68"/>
      <c r="K847" s="44">
        <v>334</v>
      </c>
      <c r="L847" s="284" t="s">
        <v>7755</v>
      </c>
      <c r="M847" s="73">
        <v>8.0000000000000002E-3</v>
      </c>
      <c r="N847" s="287" t="s">
        <v>6207</v>
      </c>
      <c r="P847" s="53"/>
      <c r="Q847" s="73">
        <v>0.08</v>
      </c>
      <c r="R847" s="287" t="s">
        <v>6207</v>
      </c>
      <c r="S847" s="73">
        <v>0.5</v>
      </c>
      <c r="T847" s="287" t="s">
        <v>6207</v>
      </c>
      <c r="U847" s="73">
        <v>0.04</v>
      </c>
      <c r="V847" s="287" t="s">
        <v>6207</v>
      </c>
      <c r="W847" s="73">
        <v>0.08</v>
      </c>
      <c r="X847" s="287" t="s">
        <v>6207</v>
      </c>
      <c r="Y847" s="73">
        <v>0.47</v>
      </c>
      <c r="Z847" s="287" t="s">
        <v>6207</v>
      </c>
      <c r="AA847" s="73">
        <v>0.12</v>
      </c>
      <c r="AB847" s="287" t="s">
        <v>6207</v>
      </c>
    </row>
    <row r="848" spans="1:36" s="55" customFormat="1" ht="13" customHeight="1" x14ac:dyDescent="0.15">
      <c r="A848" s="287"/>
      <c r="B848" s="55" t="s">
        <v>6327</v>
      </c>
      <c r="C848" s="280" t="s">
        <v>8650</v>
      </c>
      <c r="E848" s="76">
        <v>60.25</v>
      </c>
      <c r="F848" s="76">
        <v>-100.75</v>
      </c>
      <c r="G848" s="73">
        <v>1968</v>
      </c>
      <c r="H848" s="287" t="s">
        <v>12239</v>
      </c>
      <c r="I848" s="68">
        <v>381</v>
      </c>
      <c r="J848" s="291" t="s">
        <v>10894</v>
      </c>
      <c r="K848" s="44">
        <v>308</v>
      </c>
      <c r="L848" s="284" t="s">
        <v>7755</v>
      </c>
      <c r="M848" s="73">
        <v>3.6999999999999998E-2</v>
      </c>
      <c r="N848" s="287" t="s">
        <v>6110</v>
      </c>
      <c r="P848" s="53"/>
      <c r="R848" s="287"/>
      <c r="T848" s="287"/>
      <c r="U848" s="73">
        <v>5.5</v>
      </c>
      <c r="V848" s="287" t="s">
        <v>6110</v>
      </c>
      <c r="W848" s="73"/>
      <c r="X848" s="287"/>
      <c r="Z848" s="287"/>
      <c r="AB848" s="287"/>
    </row>
    <row r="849" spans="1:34" s="55" customFormat="1" ht="13" customHeight="1" x14ac:dyDescent="0.15">
      <c r="A849" s="287"/>
      <c r="B849" s="56" t="s">
        <v>6325</v>
      </c>
      <c r="C849" s="280" t="s">
        <v>8685</v>
      </c>
      <c r="D849" s="56"/>
      <c r="E849" s="75">
        <v>47.889800000000001</v>
      </c>
      <c r="F849" s="75">
        <v>-94.229299999999995</v>
      </c>
      <c r="G849" s="73" t="s">
        <v>5786</v>
      </c>
      <c r="H849" s="287" t="s">
        <v>12239</v>
      </c>
      <c r="I849" s="68">
        <v>670</v>
      </c>
      <c r="J849" s="291" t="s">
        <v>11106</v>
      </c>
      <c r="K849" s="44">
        <v>646</v>
      </c>
      <c r="L849" s="284" t="s">
        <v>7755</v>
      </c>
      <c r="M849" s="73">
        <v>3.9E-2</v>
      </c>
      <c r="N849" s="287" t="s">
        <v>5922</v>
      </c>
      <c r="P849" s="53"/>
      <c r="Q849" s="73">
        <v>0.02</v>
      </c>
      <c r="R849" s="287" t="s">
        <v>5922</v>
      </c>
      <c r="S849" s="73"/>
      <c r="T849" s="287"/>
      <c r="U849" s="73"/>
      <c r="V849" s="287"/>
      <c r="W849" s="73">
        <v>6.16</v>
      </c>
      <c r="X849" s="287" t="s">
        <v>5922</v>
      </c>
      <c r="Z849" s="287"/>
      <c r="AB849" s="287"/>
    </row>
    <row r="850" spans="1:34" s="55" customFormat="1" ht="13" customHeight="1" x14ac:dyDescent="0.15">
      <c r="A850" s="287"/>
      <c r="B850" s="56" t="s">
        <v>6325</v>
      </c>
      <c r="C850" s="280" t="s">
        <v>8686</v>
      </c>
      <c r="D850" s="56"/>
      <c r="E850" s="75">
        <v>47.889800000000001</v>
      </c>
      <c r="F850" s="75">
        <v>-94.229299999999995</v>
      </c>
      <c r="G850" s="73" t="s">
        <v>6655</v>
      </c>
      <c r="H850" s="287" t="s">
        <v>12239</v>
      </c>
      <c r="I850" s="68">
        <v>670</v>
      </c>
      <c r="J850" s="291" t="s">
        <v>11106</v>
      </c>
      <c r="K850" s="44">
        <v>646</v>
      </c>
      <c r="L850" s="284" t="s">
        <v>7755</v>
      </c>
      <c r="M850" s="73">
        <v>2.8000000000000001E-2</v>
      </c>
      <c r="N850" s="287" t="s">
        <v>6139</v>
      </c>
      <c r="P850" s="53"/>
      <c r="Q850" s="73"/>
      <c r="R850" s="287"/>
      <c r="S850" s="73"/>
      <c r="T850" s="287"/>
      <c r="U850" s="73"/>
      <c r="V850" s="287"/>
      <c r="W850" s="73">
        <v>6</v>
      </c>
      <c r="X850" s="287" t="s">
        <v>6139</v>
      </c>
      <c r="Z850" s="287"/>
      <c r="AB850" s="287"/>
    </row>
    <row r="851" spans="1:34" s="55" customFormat="1" ht="13" customHeight="1" x14ac:dyDescent="0.15">
      <c r="A851" s="287"/>
      <c r="B851" s="56" t="s">
        <v>5999</v>
      </c>
      <c r="C851" s="280" t="s">
        <v>8687</v>
      </c>
      <c r="D851" s="56"/>
      <c r="E851" s="75">
        <v>55.787999999999997</v>
      </c>
      <c r="F851" s="75">
        <v>-110.65009999999999</v>
      </c>
      <c r="G851" s="73" t="s">
        <v>6000</v>
      </c>
      <c r="H851" s="287" t="s">
        <v>12239</v>
      </c>
      <c r="I851" s="68"/>
      <c r="J851" s="287"/>
      <c r="K851" s="44">
        <v>425</v>
      </c>
      <c r="L851" s="284" t="s">
        <v>7755</v>
      </c>
      <c r="M851" s="73">
        <v>6.0000000000000001E-3</v>
      </c>
      <c r="N851" s="287" t="s">
        <v>6172</v>
      </c>
      <c r="P851" s="53"/>
      <c r="Q851" s="73">
        <v>0.22500000000000001</v>
      </c>
      <c r="R851" s="287" t="s">
        <v>6172</v>
      </c>
      <c r="T851" s="287"/>
      <c r="U851" s="73">
        <v>1.7000000000000001E-2</v>
      </c>
      <c r="V851" s="287" t="s">
        <v>6172</v>
      </c>
      <c r="X851" s="287"/>
      <c r="Y851" s="73"/>
      <c r="Z851" s="287"/>
      <c r="AB851" s="287"/>
    </row>
    <row r="852" spans="1:34" s="55" customFormat="1" ht="13" customHeight="1" x14ac:dyDescent="0.15">
      <c r="A852" s="287"/>
      <c r="B852" s="56" t="s">
        <v>6002</v>
      </c>
      <c r="C852" s="280" t="s">
        <v>9102</v>
      </c>
      <c r="D852" s="56"/>
      <c r="E852" s="75">
        <v>47.220300000000002</v>
      </c>
      <c r="F852" s="75">
        <v>-91.8643</v>
      </c>
      <c r="G852" s="73" t="s">
        <v>6003</v>
      </c>
      <c r="H852" s="287" t="s">
        <v>12239</v>
      </c>
      <c r="I852" s="68">
        <v>754</v>
      </c>
      <c r="J852" s="291" t="s">
        <v>10994</v>
      </c>
      <c r="K852" s="44">
        <v>744</v>
      </c>
      <c r="L852" s="284" t="s">
        <v>7755</v>
      </c>
      <c r="M852" s="73">
        <v>4.2000000000000003E-2</v>
      </c>
      <c r="N852" s="287" t="s">
        <v>6212</v>
      </c>
      <c r="P852" s="53"/>
      <c r="Q852" s="73">
        <v>0.7</v>
      </c>
      <c r="R852" s="287" t="s">
        <v>6212</v>
      </c>
      <c r="S852" s="73"/>
      <c r="T852" s="287"/>
      <c r="U852" s="73"/>
      <c r="V852" s="287"/>
      <c r="W852" s="73">
        <v>5.0999999999999996</v>
      </c>
      <c r="X852" s="287" t="s">
        <v>6212</v>
      </c>
      <c r="Z852" s="287"/>
      <c r="AB852" s="287"/>
    </row>
    <row r="853" spans="1:34" s="55" customFormat="1" ht="13" customHeight="1" x14ac:dyDescent="0.15">
      <c r="A853" s="287"/>
      <c r="B853" s="56" t="s">
        <v>6002</v>
      </c>
      <c r="C853" s="280" t="s">
        <v>8605</v>
      </c>
      <c r="D853" s="56"/>
      <c r="E853" s="75">
        <v>47.220300000000002</v>
      </c>
      <c r="F853" s="75">
        <v>-91.8643</v>
      </c>
      <c r="G853" s="73" t="s">
        <v>6270</v>
      </c>
      <c r="H853" s="287" t="s">
        <v>12239</v>
      </c>
      <c r="I853" s="68">
        <v>725</v>
      </c>
      <c r="J853" s="291" t="s">
        <v>10600</v>
      </c>
      <c r="K853" s="44">
        <v>744</v>
      </c>
      <c r="L853" s="284" t="s">
        <v>7755</v>
      </c>
      <c r="M853" s="73">
        <v>0.04</v>
      </c>
      <c r="N853" s="287" t="s">
        <v>6038</v>
      </c>
      <c r="P853" s="53"/>
      <c r="Q853" s="73">
        <v>0.6</v>
      </c>
      <c r="R853" s="287" t="s">
        <v>6038</v>
      </c>
      <c r="S853" s="73"/>
      <c r="T853" s="287"/>
      <c r="U853" s="73"/>
      <c r="V853" s="287"/>
      <c r="W853" s="73">
        <v>3.5</v>
      </c>
      <c r="X853" s="287" t="s">
        <v>6038</v>
      </c>
      <c r="Z853" s="287"/>
      <c r="AB853" s="287"/>
    </row>
    <row r="854" spans="1:34" s="55" customFormat="1" ht="13" customHeight="1" x14ac:dyDescent="0.15">
      <c r="A854" s="287"/>
      <c r="B854" s="56" t="s">
        <v>6002</v>
      </c>
      <c r="C854" s="280" t="s">
        <v>8606</v>
      </c>
      <c r="D854" s="56"/>
      <c r="E854" s="75">
        <v>47.220300000000002</v>
      </c>
      <c r="F854" s="75">
        <v>-91.8643</v>
      </c>
      <c r="G854" s="73" t="s">
        <v>6388</v>
      </c>
      <c r="H854" s="287" t="s">
        <v>12239</v>
      </c>
      <c r="I854" s="68"/>
      <c r="J854" s="287"/>
      <c r="K854" s="44">
        <v>744</v>
      </c>
      <c r="L854" s="284" t="s">
        <v>7755</v>
      </c>
      <c r="M854" s="73">
        <v>2.5000000000000001E-2</v>
      </c>
      <c r="N854" s="287" t="s">
        <v>6676</v>
      </c>
      <c r="P854" s="53"/>
      <c r="Q854" s="73">
        <v>0.55000000000000004</v>
      </c>
      <c r="R854" s="287" t="s">
        <v>6676</v>
      </c>
      <c r="S854" s="73"/>
      <c r="T854" s="287"/>
      <c r="U854" s="73"/>
      <c r="V854" s="287"/>
      <c r="W854" s="73">
        <v>0.6</v>
      </c>
      <c r="X854" s="287" t="s">
        <v>6676</v>
      </c>
      <c r="Y854" s="73"/>
      <c r="Z854" s="287"/>
      <c r="AB854" s="287"/>
    </row>
    <row r="855" spans="1:34" s="55" customFormat="1" ht="13" customHeight="1" x14ac:dyDescent="0.15">
      <c r="A855" s="287"/>
      <c r="B855" s="56" t="s">
        <v>6668</v>
      </c>
      <c r="C855" s="280" t="s">
        <v>8607</v>
      </c>
      <c r="D855" s="56"/>
      <c r="E855" s="75">
        <v>47.220300000000002</v>
      </c>
      <c r="F855" s="75">
        <v>-91.8643</v>
      </c>
      <c r="G855" s="73" t="s">
        <v>6768</v>
      </c>
      <c r="H855" s="287" t="s">
        <v>12239</v>
      </c>
      <c r="I855" s="68"/>
      <c r="J855" s="287"/>
      <c r="K855" s="44">
        <v>744</v>
      </c>
      <c r="L855" s="284" t="s">
        <v>7755</v>
      </c>
      <c r="M855" s="73">
        <v>2.3E-2</v>
      </c>
      <c r="N855" s="287" t="s">
        <v>6269</v>
      </c>
      <c r="P855" s="53"/>
      <c r="Q855" s="73">
        <v>0.38600000000000001</v>
      </c>
      <c r="R855" s="287" t="s">
        <v>6269</v>
      </c>
      <c r="S855" s="73"/>
      <c r="T855" s="287"/>
      <c r="U855" s="73"/>
      <c r="V855" s="287"/>
      <c r="W855" s="73">
        <v>3.4569999999999999</v>
      </c>
      <c r="X855" s="287" t="s">
        <v>6269</v>
      </c>
      <c r="Z855" s="287"/>
      <c r="AB855" s="287"/>
    </row>
    <row r="856" spans="1:34" s="55" customFormat="1" ht="13" customHeight="1" x14ac:dyDescent="0.15">
      <c r="A856" s="287"/>
      <c r="B856" s="56" t="s">
        <v>6160</v>
      </c>
      <c r="C856" s="280" t="s">
        <v>8546</v>
      </c>
      <c r="D856" s="56"/>
      <c r="E856" s="75">
        <v>57.377600000000001</v>
      </c>
      <c r="F856" s="75">
        <v>-111.0484</v>
      </c>
      <c r="G856" s="73">
        <v>1979</v>
      </c>
      <c r="H856" s="287" t="s">
        <v>12239</v>
      </c>
      <c r="I856" s="68"/>
      <c r="J856" s="287"/>
      <c r="K856" s="44">
        <v>412</v>
      </c>
      <c r="L856" s="284" t="s">
        <v>7755</v>
      </c>
      <c r="M856" s="73">
        <v>8.0000000000000002E-3</v>
      </c>
      <c r="N856" s="287" t="s">
        <v>5806</v>
      </c>
      <c r="O856" s="73">
        <v>0.153</v>
      </c>
      <c r="P856" s="53" t="s">
        <v>5806</v>
      </c>
      <c r="Q856" s="73"/>
      <c r="R856" s="287"/>
      <c r="T856" s="287"/>
      <c r="U856" s="73"/>
      <c r="V856" s="287"/>
      <c r="X856" s="287"/>
      <c r="Y856" s="73"/>
      <c r="Z856" s="287"/>
      <c r="AB856" s="287"/>
    </row>
    <row r="857" spans="1:34" s="55" customFormat="1" ht="13" customHeight="1" x14ac:dyDescent="0.15">
      <c r="A857" s="287"/>
      <c r="B857" s="56" t="s">
        <v>6204</v>
      </c>
      <c r="C857" s="280" t="s">
        <v>9072</v>
      </c>
      <c r="D857" s="56"/>
      <c r="E857" s="75">
        <v>48.809800000000003</v>
      </c>
      <c r="F857" s="75">
        <v>-84.331000000000003</v>
      </c>
      <c r="G857" s="73" t="s">
        <v>6675</v>
      </c>
      <c r="H857" s="287" t="s">
        <v>12239</v>
      </c>
      <c r="I857" s="68"/>
      <c r="J857" s="287"/>
      <c r="K857" s="44">
        <v>873</v>
      </c>
      <c r="L857" s="284" t="s">
        <v>7755</v>
      </c>
      <c r="M857" s="73">
        <v>1.2E-2</v>
      </c>
      <c r="N857" s="287" t="s">
        <v>6495</v>
      </c>
      <c r="P857" s="53"/>
      <c r="Q857" s="73">
        <v>0.29599999999999999</v>
      </c>
      <c r="R857" s="287" t="s">
        <v>6495</v>
      </c>
      <c r="S857" s="73"/>
      <c r="T857" s="287"/>
      <c r="U857" s="73">
        <v>1.2999999999999999E-2</v>
      </c>
      <c r="V857" s="287" t="s">
        <v>6495</v>
      </c>
      <c r="X857" s="287"/>
      <c r="Y857" s="73"/>
      <c r="Z857" s="287"/>
      <c r="AB857" s="287"/>
    </row>
    <row r="858" spans="1:34" s="55" customFormat="1" ht="13" customHeight="1" x14ac:dyDescent="0.15">
      <c r="A858" s="287"/>
      <c r="B858" s="56" t="s">
        <v>6136</v>
      </c>
      <c r="C858" s="280" t="s">
        <v>8878</v>
      </c>
      <c r="D858" s="56"/>
      <c r="E858" s="75">
        <v>45.786799999999999</v>
      </c>
      <c r="F858" s="75">
        <v>-75.117490000000004</v>
      </c>
      <c r="G858" s="73" t="s">
        <v>6137</v>
      </c>
      <c r="H858" s="287" t="s">
        <v>12239</v>
      </c>
      <c r="I858" s="68"/>
      <c r="J858" s="287"/>
      <c r="K858" s="44">
        <v>921</v>
      </c>
      <c r="L858" s="284" t="s">
        <v>7755</v>
      </c>
      <c r="M858" s="73">
        <v>2.8000000000000001E-2</v>
      </c>
      <c r="N858" s="287" t="s">
        <v>6116</v>
      </c>
      <c r="P858" s="53"/>
      <c r="Q858" s="73">
        <v>0.3</v>
      </c>
      <c r="R858" s="287" t="s">
        <v>6116</v>
      </c>
      <c r="S858" s="73"/>
      <c r="T858" s="287"/>
      <c r="U858" s="73"/>
      <c r="V858" s="287"/>
      <c r="W858" s="73">
        <v>3</v>
      </c>
      <c r="X858" s="287" t="s">
        <v>6116</v>
      </c>
      <c r="Z858" s="287"/>
      <c r="AB858" s="287"/>
    </row>
    <row r="859" spans="1:34" s="55" customFormat="1" ht="13" customHeight="1" x14ac:dyDescent="0.15">
      <c r="A859" s="287"/>
      <c r="B859" s="56" t="s">
        <v>6175</v>
      </c>
      <c r="C859" s="280" t="s">
        <v>8879</v>
      </c>
      <c r="D859" s="56"/>
      <c r="E859" s="75">
        <v>51.758899999999997</v>
      </c>
      <c r="F859" s="75">
        <v>-100.7852</v>
      </c>
      <c r="G859" s="73" t="s">
        <v>6165</v>
      </c>
      <c r="H859" s="287" t="s">
        <v>12239</v>
      </c>
      <c r="I859" s="68"/>
      <c r="K859" s="44">
        <v>400</v>
      </c>
      <c r="L859" s="284" t="s">
        <v>7755</v>
      </c>
      <c r="M859" s="73">
        <v>2.5999999999999999E-2</v>
      </c>
      <c r="N859" s="287" t="s">
        <v>6188</v>
      </c>
      <c r="P859" s="53"/>
      <c r="Q859" s="73">
        <v>0.8</v>
      </c>
      <c r="R859" s="287" t="s">
        <v>6188</v>
      </c>
      <c r="S859" s="73">
        <v>1.2</v>
      </c>
      <c r="T859" s="287" t="s">
        <v>6188</v>
      </c>
      <c r="U859" s="73"/>
      <c r="V859" s="287"/>
      <c r="W859" s="73"/>
      <c r="X859" s="287"/>
      <c r="Z859" s="287"/>
      <c r="AB859" s="287"/>
    </row>
    <row r="860" spans="1:34" s="55" customFormat="1" ht="13" customHeight="1" x14ac:dyDescent="0.15">
      <c r="A860" s="53"/>
      <c r="B860" s="56" t="s">
        <v>5977</v>
      </c>
      <c r="C860" s="280" t="s">
        <v>8589</v>
      </c>
      <c r="D860" s="56"/>
      <c r="E860" s="75">
        <v>46.846200000000003</v>
      </c>
      <c r="F860" s="75">
        <v>-75.675600000000003</v>
      </c>
      <c r="G860" s="73" t="s">
        <v>6137</v>
      </c>
      <c r="H860" s="287" t="s">
        <v>12239</v>
      </c>
      <c r="I860" s="68"/>
      <c r="K860" s="44">
        <v>926</v>
      </c>
      <c r="L860" s="284" t="s">
        <v>7755</v>
      </c>
      <c r="M860" s="73">
        <v>1.0999999999999999E-2</v>
      </c>
      <c r="N860" s="287" t="s">
        <v>6200</v>
      </c>
      <c r="P860" s="53"/>
      <c r="Q860" s="73">
        <v>0.3</v>
      </c>
      <c r="R860" s="287" t="s">
        <v>6200</v>
      </c>
      <c r="S860" s="73"/>
      <c r="T860" s="287"/>
      <c r="U860" s="73"/>
      <c r="V860" s="287"/>
      <c r="X860" s="287"/>
      <c r="Y860" s="73"/>
      <c r="Z860" s="287"/>
      <c r="AB860" s="287"/>
      <c r="AG860" s="75"/>
      <c r="AH860" s="75"/>
    </row>
    <row r="861" spans="1:34" s="55" customFormat="1" ht="13" customHeight="1" x14ac:dyDescent="0.15">
      <c r="A861" s="53"/>
      <c r="B861" s="56" t="s">
        <v>5950</v>
      </c>
      <c r="C861" s="280" t="s">
        <v>8591</v>
      </c>
      <c r="D861" s="56"/>
      <c r="E861" s="75">
        <v>63.47</v>
      </c>
      <c r="F861" s="75">
        <v>-138.274</v>
      </c>
      <c r="G861" s="73" t="s">
        <v>5951</v>
      </c>
      <c r="H861" s="287" t="s">
        <v>12239</v>
      </c>
      <c r="I861" s="68"/>
      <c r="K861" s="44">
        <v>1302</v>
      </c>
      <c r="L861" s="284" t="s">
        <v>7755</v>
      </c>
      <c r="M861" s="73">
        <v>7.0000000000000001E-3</v>
      </c>
      <c r="N861" s="287" t="s">
        <v>5904</v>
      </c>
      <c r="P861" s="53"/>
      <c r="Q861" s="73">
        <v>6.2E-2</v>
      </c>
      <c r="R861" s="287" t="s">
        <v>5904</v>
      </c>
      <c r="T861" s="287"/>
      <c r="U861" s="73">
        <v>0.01</v>
      </c>
      <c r="V861" s="287" t="s">
        <v>5904</v>
      </c>
      <c r="X861" s="287"/>
      <c r="Y861" s="73">
        <v>0.68100000000000005</v>
      </c>
      <c r="Z861" s="287" t="s">
        <v>5904</v>
      </c>
      <c r="AB861" s="287"/>
    </row>
    <row r="862" spans="1:34" s="55" customFormat="1" ht="13" customHeight="1" x14ac:dyDescent="0.15">
      <c r="A862" s="53"/>
      <c r="B862" s="56" t="s">
        <v>6100</v>
      </c>
      <c r="C862" s="280" t="s">
        <v>8909</v>
      </c>
      <c r="D862" s="56">
        <v>3519</v>
      </c>
      <c r="E862" s="75">
        <v>61.600203999999998</v>
      </c>
      <c r="F862" s="75">
        <v>-137.509432</v>
      </c>
      <c r="G862" s="73">
        <v>1981</v>
      </c>
      <c r="H862" s="287" t="s">
        <v>12240</v>
      </c>
      <c r="K862" s="44">
        <v>1505</v>
      </c>
      <c r="L862" s="284" t="s">
        <v>7755</v>
      </c>
      <c r="M862" s="73">
        <v>3.0000000000000001E-3</v>
      </c>
      <c r="N862" s="287" t="s">
        <v>6386</v>
      </c>
      <c r="P862" s="53"/>
      <c r="Q862" s="73">
        <v>0.11</v>
      </c>
      <c r="R862" s="287" t="s">
        <v>6386</v>
      </c>
      <c r="T862" s="287"/>
      <c r="V862" s="287"/>
      <c r="X862" s="287"/>
      <c r="Z862" s="287"/>
      <c r="AB862" s="287"/>
    </row>
    <row r="863" spans="1:34" s="55" customFormat="1" ht="13" customHeight="1" x14ac:dyDescent="0.15">
      <c r="A863" s="53"/>
      <c r="B863" s="56" t="s">
        <v>6480</v>
      </c>
      <c r="C863" s="280" t="s">
        <v>8994</v>
      </c>
      <c r="D863" s="56">
        <v>3055</v>
      </c>
      <c r="E863" s="75">
        <v>62.105699999999999</v>
      </c>
      <c r="F863" s="75">
        <v>-136.268</v>
      </c>
      <c r="G863" s="73">
        <v>1982</v>
      </c>
      <c r="H863" s="287" t="s">
        <v>12240</v>
      </c>
      <c r="K863" s="44">
        <v>329</v>
      </c>
      <c r="L863" s="284" t="s">
        <v>7755</v>
      </c>
      <c r="M863" s="73">
        <v>2E-3</v>
      </c>
      <c r="N863" s="287" t="s">
        <v>6386</v>
      </c>
      <c r="P863" s="53"/>
      <c r="Q863" s="73">
        <v>0.04</v>
      </c>
      <c r="R863" s="287" t="s">
        <v>6386</v>
      </c>
      <c r="T863" s="287"/>
      <c r="U863" s="73"/>
      <c r="V863" s="287"/>
      <c r="X863" s="287"/>
      <c r="Z863" s="287"/>
      <c r="AB863" s="287"/>
    </row>
    <row r="864" spans="1:34" s="55" customFormat="1" ht="13" customHeight="1" x14ac:dyDescent="0.15">
      <c r="A864" s="53"/>
      <c r="B864" s="56" t="s">
        <v>6056</v>
      </c>
      <c r="C864" s="280" t="s">
        <v>8424</v>
      </c>
      <c r="D864" s="56"/>
      <c r="E864" s="75">
        <v>64.209999999999994</v>
      </c>
      <c r="F864" s="75">
        <v>-147.10400000000001</v>
      </c>
      <c r="G864" s="73">
        <v>1986</v>
      </c>
      <c r="H864" s="287" t="s">
        <v>12240</v>
      </c>
      <c r="K864" s="44">
        <v>379</v>
      </c>
      <c r="L864" s="284" t="s">
        <v>7755</v>
      </c>
      <c r="M864" s="73">
        <v>3.0000000000000001E-3</v>
      </c>
      <c r="N864" s="287" t="s">
        <v>6386</v>
      </c>
      <c r="P864" s="53"/>
      <c r="Q864" s="73">
        <v>0.09</v>
      </c>
      <c r="R864" s="287" t="s">
        <v>6386</v>
      </c>
      <c r="T864" s="287"/>
      <c r="V864" s="287"/>
      <c r="X864" s="287"/>
      <c r="Z864" s="287"/>
      <c r="AB864" s="287"/>
    </row>
    <row r="865" spans="1:28" s="55" customFormat="1" ht="13" customHeight="1" x14ac:dyDescent="0.15">
      <c r="A865" s="53"/>
      <c r="B865" s="56" t="s">
        <v>6056</v>
      </c>
      <c r="C865" s="280" t="s">
        <v>9100</v>
      </c>
      <c r="D865" s="56"/>
      <c r="E865" s="75">
        <v>64.209999999999994</v>
      </c>
      <c r="F865" s="75">
        <v>-147.10400000000001</v>
      </c>
      <c r="G865" s="73">
        <v>1976</v>
      </c>
      <c r="H865" s="287" t="s">
        <v>12240</v>
      </c>
      <c r="K865" s="44">
        <v>379</v>
      </c>
      <c r="L865" s="284" t="s">
        <v>7755</v>
      </c>
      <c r="M865" s="73">
        <v>1.5599999999999999E-2</v>
      </c>
      <c r="N865" s="287" t="s">
        <v>5809</v>
      </c>
      <c r="P865" s="53"/>
      <c r="Q865" s="73">
        <v>0.18</v>
      </c>
      <c r="R865" s="287" t="s">
        <v>5809</v>
      </c>
      <c r="T865" s="287"/>
      <c r="V865" s="287"/>
      <c r="X865" s="287"/>
      <c r="Z865" s="287"/>
      <c r="AB865" s="287"/>
    </row>
    <row r="866" spans="1:28" s="55" customFormat="1" ht="13" customHeight="1" x14ac:dyDescent="0.15">
      <c r="A866" s="53"/>
      <c r="B866" s="56" t="s">
        <v>6056</v>
      </c>
      <c r="C866" s="280" t="s">
        <v>8936</v>
      </c>
      <c r="D866" s="56"/>
      <c r="E866" s="75">
        <v>64.209999999999994</v>
      </c>
      <c r="F866" s="75">
        <v>-147.10400000000001</v>
      </c>
      <c r="G866" s="73" t="s">
        <v>6072</v>
      </c>
      <c r="H866" s="287" t="s">
        <v>12240</v>
      </c>
      <c r="K866" s="44">
        <v>379</v>
      </c>
      <c r="L866" s="284" t="s">
        <v>7755</v>
      </c>
      <c r="M866" s="73">
        <v>6.0000000000000001E-3</v>
      </c>
      <c r="N866" s="287" t="s">
        <v>6386</v>
      </c>
      <c r="P866" s="53"/>
      <c r="Q866" s="73">
        <v>0.19</v>
      </c>
      <c r="R866" s="287" t="s">
        <v>6386</v>
      </c>
      <c r="T866" s="287"/>
      <c r="V866" s="287"/>
      <c r="X866" s="287"/>
      <c r="Z866" s="287"/>
      <c r="AB866" s="287"/>
    </row>
    <row r="867" spans="1:28" s="55" customFormat="1" ht="13" customHeight="1" x14ac:dyDescent="0.15">
      <c r="A867" s="53"/>
      <c r="B867" s="56" t="s">
        <v>6056</v>
      </c>
      <c r="C867" s="280" t="s">
        <v>8897</v>
      </c>
      <c r="D867" s="56"/>
      <c r="E867" s="75">
        <v>64.209999999999994</v>
      </c>
      <c r="F867" s="75">
        <v>-147.10400000000001</v>
      </c>
      <c r="G867" s="73">
        <v>1980</v>
      </c>
      <c r="H867" s="287" t="s">
        <v>12240</v>
      </c>
      <c r="K867" s="44">
        <v>379</v>
      </c>
      <c r="L867" s="284" t="s">
        <v>7755</v>
      </c>
      <c r="M867" s="73">
        <v>8.0000000000000002E-3</v>
      </c>
      <c r="N867" s="287" t="s">
        <v>6386</v>
      </c>
      <c r="P867" s="53"/>
      <c r="Q867" s="73">
        <v>0.19</v>
      </c>
      <c r="R867" s="287" t="s">
        <v>6386</v>
      </c>
      <c r="T867" s="287"/>
      <c r="V867" s="287"/>
      <c r="X867" s="287"/>
      <c r="Z867" s="287"/>
      <c r="AB867" s="287"/>
    </row>
    <row r="868" spans="1:28" s="55" customFormat="1" ht="13" customHeight="1" x14ac:dyDescent="0.15">
      <c r="A868" s="53"/>
      <c r="B868" s="56" t="s">
        <v>6056</v>
      </c>
      <c r="C868" s="280" t="s">
        <v>8902</v>
      </c>
      <c r="D868" s="56"/>
      <c r="E868" s="75">
        <v>64.209999999999994</v>
      </c>
      <c r="F868" s="75">
        <v>-147.10400000000001</v>
      </c>
      <c r="G868" s="73">
        <v>1986</v>
      </c>
      <c r="H868" s="287" t="s">
        <v>12240</v>
      </c>
      <c r="K868" s="44">
        <v>379</v>
      </c>
      <c r="L868" s="284" t="s">
        <v>7755</v>
      </c>
      <c r="M868" s="73">
        <v>1.4999999999999999E-2</v>
      </c>
      <c r="N868" s="287" t="s">
        <v>6386</v>
      </c>
      <c r="P868" s="53"/>
      <c r="Q868" s="73">
        <v>0.19</v>
      </c>
      <c r="R868" s="287" t="s">
        <v>6386</v>
      </c>
      <c r="T868" s="287"/>
      <c r="V868" s="287"/>
      <c r="X868" s="287"/>
      <c r="Z868" s="287"/>
      <c r="AB868" s="287"/>
    </row>
    <row r="869" spans="1:28" s="55" customFormat="1" ht="13" customHeight="1" x14ac:dyDescent="0.15">
      <c r="A869" s="53"/>
      <c r="B869" s="56" t="s">
        <v>6346</v>
      </c>
      <c r="C869" s="280" t="s">
        <v>8905</v>
      </c>
      <c r="D869" s="56">
        <v>3548</v>
      </c>
      <c r="E869" s="75">
        <v>62.852499999999999</v>
      </c>
      <c r="F869" s="75">
        <v>-134.7715</v>
      </c>
      <c r="G869" s="73">
        <v>1982</v>
      </c>
      <c r="H869" s="287" t="s">
        <v>12240</v>
      </c>
      <c r="K869" s="44">
        <v>363</v>
      </c>
      <c r="L869" s="284" t="s">
        <v>7755</v>
      </c>
      <c r="M869" s="73">
        <v>0.01</v>
      </c>
      <c r="N869" s="287" t="s">
        <v>6386</v>
      </c>
      <c r="P869" s="53"/>
      <c r="Q869" s="73">
        <v>6.4000000000000001E-2</v>
      </c>
      <c r="R869" s="287" t="s">
        <v>6386</v>
      </c>
      <c r="T869" s="287"/>
      <c r="V869" s="287"/>
      <c r="X869" s="287"/>
      <c r="Z869" s="287"/>
      <c r="AB869" s="287"/>
    </row>
    <row r="870" spans="1:28" s="55" customFormat="1" ht="13" customHeight="1" x14ac:dyDescent="0.15">
      <c r="A870" s="53"/>
      <c r="B870" s="56" t="s">
        <v>6347</v>
      </c>
      <c r="C870" s="280" t="s">
        <v>8906</v>
      </c>
      <c r="D870" s="56"/>
      <c r="E870" s="75">
        <v>62.707999999999998</v>
      </c>
      <c r="F870" s="75">
        <v>-142.02000000000001</v>
      </c>
      <c r="G870" s="73">
        <v>1981</v>
      </c>
      <c r="H870" s="287" t="s">
        <v>12240</v>
      </c>
      <c r="K870" s="44">
        <v>1575</v>
      </c>
      <c r="L870" s="284" t="s">
        <v>7755</v>
      </c>
      <c r="M870" s="73">
        <v>8.0000000000000002E-3</v>
      </c>
      <c r="N870" s="287" t="s">
        <v>6386</v>
      </c>
      <c r="P870" s="53"/>
      <c r="Q870" s="73">
        <v>0.09</v>
      </c>
      <c r="R870" s="287" t="s">
        <v>6386</v>
      </c>
      <c r="T870" s="287"/>
      <c r="V870" s="287"/>
      <c r="X870" s="287"/>
      <c r="Z870" s="287"/>
      <c r="AB870" s="287"/>
    </row>
    <row r="871" spans="1:28" s="55" customFormat="1" ht="13" customHeight="1" x14ac:dyDescent="0.15">
      <c r="A871" s="53"/>
      <c r="B871" s="56" t="s">
        <v>6347</v>
      </c>
      <c r="C871" s="280" t="s">
        <v>8806</v>
      </c>
      <c r="D871" s="56"/>
      <c r="E871" s="75">
        <v>62.707999999999998</v>
      </c>
      <c r="F871" s="75">
        <v>-142.02000000000001</v>
      </c>
      <c r="G871" s="73">
        <v>1987</v>
      </c>
      <c r="H871" s="287" t="s">
        <v>12240</v>
      </c>
      <c r="K871" s="44">
        <v>1575</v>
      </c>
      <c r="L871" s="284" t="s">
        <v>7755</v>
      </c>
      <c r="M871" s="73">
        <v>4.4999999999999997E-3</v>
      </c>
      <c r="N871" s="287" t="s">
        <v>6386</v>
      </c>
      <c r="P871" s="53"/>
      <c r="Q871" s="73">
        <v>0.12</v>
      </c>
      <c r="R871" s="287" t="s">
        <v>6386</v>
      </c>
      <c r="T871" s="287"/>
      <c r="V871" s="287"/>
      <c r="X871" s="287"/>
      <c r="Z871" s="287"/>
      <c r="AB871" s="287"/>
    </row>
    <row r="872" spans="1:28" s="55" customFormat="1" ht="13" customHeight="1" x14ac:dyDescent="0.15">
      <c r="A872" s="53"/>
      <c r="B872" s="56" t="s">
        <v>6347</v>
      </c>
      <c r="C872" s="280" t="s">
        <v>8807</v>
      </c>
      <c r="D872" s="56"/>
      <c r="E872" s="75">
        <v>62.707999999999998</v>
      </c>
      <c r="F872" s="75">
        <v>-142.02000000000001</v>
      </c>
      <c r="G872" s="73">
        <v>1990</v>
      </c>
      <c r="H872" s="287" t="s">
        <v>12240</v>
      </c>
      <c r="K872" s="44">
        <v>1575</v>
      </c>
      <c r="L872" s="284" t="s">
        <v>7755</v>
      </c>
      <c r="M872" s="73">
        <v>8.9999999999999993E-3</v>
      </c>
      <c r="N872" s="287" t="s">
        <v>6386</v>
      </c>
      <c r="P872" s="53"/>
      <c r="Q872" s="73">
        <v>0.14000000000000001</v>
      </c>
      <c r="R872" s="287" t="s">
        <v>6386</v>
      </c>
      <c r="T872" s="287"/>
      <c r="V872" s="287"/>
      <c r="X872" s="287"/>
      <c r="Z872" s="287"/>
      <c r="AB872" s="287"/>
    </row>
    <row r="873" spans="1:28" s="55" customFormat="1" ht="13" customHeight="1" x14ac:dyDescent="0.15">
      <c r="A873" s="53"/>
      <c r="B873" s="56" t="s">
        <v>6164</v>
      </c>
      <c r="C873" s="280" t="s">
        <v>8459</v>
      </c>
      <c r="D873" s="56"/>
      <c r="E873" s="75">
        <v>63.645000000000003</v>
      </c>
      <c r="F873" s="75">
        <v>-149.5</v>
      </c>
      <c r="G873" s="73">
        <v>1984</v>
      </c>
      <c r="H873" s="287" t="s">
        <v>12240</v>
      </c>
      <c r="K873" s="44">
        <v>182</v>
      </c>
      <c r="L873" s="284" t="s">
        <v>7755</v>
      </c>
      <c r="M873" s="73">
        <v>5.8999999999999999E-3</v>
      </c>
      <c r="N873" s="287" t="s">
        <v>6020</v>
      </c>
      <c r="P873" s="53"/>
      <c r="Q873" s="73">
        <v>0.22</v>
      </c>
      <c r="R873" s="287" t="s">
        <v>6020</v>
      </c>
      <c r="T873" s="287"/>
      <c r="V873" s="287"/>
      <c r="X873" s="287"/>
      <c r="Z873" s="287"/>
      <c r="AB873" s="287"/>
    </row>
    <row r="874" spans="1:28" s="55" customFormat="1" ht="13" customHeight="1" x14ac:dyDescent="0.15">
      <c r="A874" s="53"/>
      <c r="B874" s="56" t="s">
        <v>6164</v>
      </c>
      <c r="C874" s="280" t="s">
        <v>9002</v>
      </c>
      <c r="D874" s="56"/>
      <c r="E874" s="75">
        <v>63.645000000000003</v>
      </c>
      <c r="F874" s="75">
        <v>-149.5</v>
      </c>
      <c r="G874" s="73" t="s">
        <v>6021</v>
      </c>
      <c r="H874" s="287" t="s">
        <v>12240</v>
      </c>
      <c r="K874" s="44">
        <v>182</v>
      </c>
      <c r="L874" s="284" t="s">
        <v>7755</v>
      </c>
      <c r="M874" s="73">
        <v>1.2699999999999999E-2</v>
      </c>
      <c r="N874" s="287" t="s">
        <v>6058</v>
      </c>
      <c r="P874" s="53"/>
      <c r="Q874" s="73">
        <v>0.27</v>
      </c>
      <c r="R874" s="287" t="s">
        <v>6058</v>
      </c>
      <c r="T874" s="287"/>
      <c r="V874" s="287"/>
      <c r="X874" s="287"/>
      <c r="Z874" s="287"/>
      <c r="AB874" s="287"/>
    </row>
    <row r="875" spans="1:28" s="55" customFormat="1" ht="13" customHeight="1" x14ac:dyDescent="0.15">
      <c r="A875" s="287"/>
      <c r="B875" s="56" t="s">
        <v>6149</v>
      </c>
      <c r="C875" s="280" t="s">
        <v>9008</v>
      </c>
      <c r="D875" s="56">
        <v>530</v>
      </c>
      <c r="E875" s="75">
        <v>48.042400000000001</v>
      </c>
      <c r="F875" s="75">
        <v>-88.754900000000006</v>
      </c>
      <c r="G875" s="73" t="s">
        <v>6006</v>
      </c>
      <c r="H875" s="287" t="s">
        <v>12240</v>
      </c>
      <c r="K875" s="44">
        <v>737</v>
      </c>
      <c r="L875" s="284" t="s">
        <v>7755</v>
      </c>
      <c r="M875" s="73">
        <v>3.8600000000000002E-2</v>
      </c>
      <c r="N875" s="287" t="s">
        <v>6698</v>
      </c>
      <c r="P875" s="53"/>
      <c r="Q875" s="73">
        <v>1</v>
      </c>
      <c r="R875" s="287" t="s">
        <v>6698</v>
      </c>
      <c r="T875" s="287"/>
      <c r="V875" s="287"/>
      <c r="X875" s="287"/>
      <c r="Z875" s="287"/>
      <c r="AB875" s="287"/>
    </row>
    <row r="876" spans="1:28" s="55" customFormat="1" ht="13" customHeight="1" x14ac:dyDescent="0.15">
      <c r="A876" s="287"/>
      <c r="B876" s="56" t="s">
        <v>6149</v>
      </c>
      <c r="C876" s="280" t="s">
        <v>8669</v>
      </c>
      <c r="D876" s="56">
        <v>530</v>
      </c>
      <c r="E876" s="75">
        <v>48.042400000000001</v>
      </c>
      <c r="F876" s="75">
        <v>-88.754900000000006</v>
      </c>
      <c r="G876" s="73" t="s">
        <v>6699</v>
      </c>
      <c r="H876" s="287" t="s">
        <v>12240</v>
      </c>
      <c r="K876" s="44">
        <v>737</v>
      </c>
      <c r="L876" s="284" t="s">
        <v>7755</v>
      </c>
      <c r="M876" s="73">
        <v>7.7600000000000002E-2</v>
      </c>
      <c r="N876" s="287" t="s">
        <v>5983</v>
      </c>
      <c r="P876" s="53"/>
      <c r="Q876" s="73">
        <v>1.1100000000000001</v>
      </c>
      <c r="R876" s="287" t="s">
        <v>5983</v>
      </c>
      <c r="T876" s="287"/>
      <c r="V876" s="287"/>
      <c r="X876" s="287"/>
      <c r="Z876" s="287"/>
      <c r="AB876" s="287"/>
    </row>
    <row r="877" spans="1:28" s="55" customFormat="1" ht="13" customHeight="1" x14ac:dyDescent="0.15">
      <c r="A877" s="287"/>
      <c r="B877" s="56" t="s">
        <v>6149</v>
      </c>
      <c r="C877" s="280" t="s">
        <v>8670</v>
      </c>
      <c r="D877" s="56">
        <v>530</v>
      </c>
      <c r="E877" s="75">
        <v>48.042400000000001</v>
      </c>
      <c r="F877" s="75">
        <v>-88.754900000000006</v>
      </c>
      <c r="G877" s="73" t="s">
        <v>5785</v>
      </c>
      <c r="H877" s="287" t="s">
        <v>12240</v>
      </c>
      <c r="K877" s="44">
        <v>737</v>
      </c>
      <c r="L877" s="284" t="s">
        <v>7755</v>
      </c>
      <c r="M877" s="73">
        <v>4.3799999999999999E-2</v>
      </c>
      <c r="N877" s="287" t="s">
        <v>6698</v>
      </c>
      <c r="P877" s="53"/>
      <c r="Q877" s="73">
        <v>1.2</v>
      </c>
      <c r="R877" s="287" t="s">
        <v>6698</v>
      </c>
      <c r="T877" s="287"/>
      <c r="V877" s="287"/>
      <c r="X877" s="287"/>
      <c r="Z877" s="287"/>
      <c r="AB877" s="287"/>
    </row>
    <row r="878" spans="1:28" s="55" customFormat="1" ht="13" customHeight="1" x14ac:dyDescent="0.15">
      <c r="A878" s="287"/>
      <c r="B878" s="56" t="s">
        <v>6149</v>
      </c>
      <c r="C878" s="280" t="s">
        <v>8898</v>
      </c>
      <c r="D878" s="56">
        <v>530</v>
      </c>
      <c r="E878" s="75">
        <v>48.042400000000001</v>
      </c>
      <c r="F878" s="75">
        <v>-88.754900000000006</v>
      </c>
      <c r="G878" s="73" t="s">
        <v>6272</v>
      </c>
      <c r="H878" s="287" t="s">
        <v>12240</v>
      </c>
      <c r="K878" s="44">
        <v>737</v>
      </c>
      <c r="L878" s="284" t="s">
        <v>7755</v>
      </c>
      <c r="M878" s="73">
        <v>4.1500000000000002E-2</v>
      </c>
      <c r="N878" s="287" t="s">
        <v>5983</v>
      </c>
      <c r="P878" s="53"/>
      <c r="Q878" s="73">
        <v>1.37</v>
      </c>
      <c r="R878" s="287" t="s">
        <v>5983</v>
      </c>
      <c r="T878" s="287"/>
      <c r="V878" s="287"/>
      <c r="X878" s="287"/>
      <c r="Z878" s="287"/>
      <c r="AB878" s="287"/>
    </row>
    <row r="879" spans="1:28" s="55" customFormat="1" ht="13" customHeight="1" x14ac:dyDescent="0.15">
      <c r="A879" s="287"/>
      <c r="B879" s="56" t="s">
        <v>6149</v>
      </c>
      <c r="C879" s="280" t="s">
        <v>8899</v>
      </c>
      <c r="D879" s="56">
        <v>530</v>
      </c>
      <c r="E879" s="75">
        <v>48.042400000000001</v>
      </c>
      <c r="F879" s="75">
        <v>-88.754900000000006</v>
      </c>
      <c r="G879" s="73" t="s">
        <v>6285</v>
      </c>
      <c r="H879" s="287" t="s">
        <v>12240</v>
      </c>
      <c r="K879" s="44">
        <v>737</v>
      </c>
      <c r="L879" s="284" t="s">
        <v>7755</v>
      </c>
      <c r="M879" s="73">
        <v>5.11E-2</v>
      </c>
      <c r="N879" s="287" t="s">
        <v>6004</v>
      </c>
      <c r="P879" s="53"/>
      <c r="Q879" s="73">
        <v>1.41</v>
      </c>
      <c r="R879" s="287" t="s">
        <v>6004</v>
      </c>
      <c r="T879" s="287"/>
      <c r="V879" s="287"/>
      <c r="X879" s="287"/>
      <c r="Z879" s="287"/>
      <c r="AB879" s="287"/>
    </row>
    <row r="880" spans="1:28" s="55" customFormat="1" ht="13" customHeight="1" x14ac:dyDescent="0.15">
      <c r="A880" s="287"/>
      <c r="B880" s="56" t="s">
        <v>6149</v>
      </c>
      <c r="C880" s="280" t="s">
        <v>8900</v>
      </c>
      <c r="D880" s="56">
        <v>530</v>
      </c>
      <c r="E880" s="75">
        <v>48.042400000000001</v>
      </c>
      <c r="F880" s="75">
        <v>-88.754900000000006</v>
      </c>
      <c r="G880" s="73" t="s">
        <v>6295</v>
      </c>
      <c r="H880" s="287" t="s">
        <v>12240</v>
      </c>
      <c r="K880" s="44">
        <v>737</v>
      </c>
      <c r="L880" s="284" t="s">
        <v>7755</v>
      </c>
      <c r="M880" s="73">
        <v>3.6299999999999999E-2</v>
      </c>
      <c r="N880" s="287" t="s">
        <v>6001</v>
      </c>
      <c r="P880" s="53"/>
      <c r="Q880" s="73">
        <v>1.73</v>
      </c>
      <c r="R880" s="287" t="s">
        <v>6001</v>
      </c>
      <c r="T880" s="287"/>
      <c r="V880" s="287"/>
      <c r="X880" s="287"/>
      <c r="Z880" s="287"/>
      <c r="AB880" s="287"/>
    </row>
    <row r="881" spans="1:34" s="55" customFormat="1" ht="13" customHeight="1" x14ac:dyDescent="0.15">
      <c r="A881" s="287"/>
      <c r="B881" s="56" t="s">
        <v>6149</v>
      </c>
      <c r="C881" s="280" t="s">
        <v>8884</v>
      </c>
      <c r="D881" s="56">
        <v>530</v>
      </c>
      <c r="E881" s="75">
        <v>48.042400000000001</v>
      </c>
      <c r="F881" s="75">
        <v>-88.754900000000006</v>
      </c>
      <c r="G881" s="73" t="s">
        <v>6328</v>
      </c>
      <c r="H881" s="287" t="s">
        <v>12240</v>
      </c>
      <c r="K881" s="44">
        <v>737</v>
      </c>
      <c r="L881" s="284" t="s">
        <v>7755</v>
      </c>
      <c r="M881" s="73">
        <v>2.5999999999999999E-2</v>
      </c>
      <c r="N881" s="287" t="s">
        <v>6374</v>
      </c>
      <c r="P881" s="53"/>
      <c r="Q881" s="73">
        <v>2.4900000000000002</v>
      </c>
      <c r="R881" s="287" t="s">
        <v>6374</v>
      </c>
      <c r="T881" s="287"/>
      <c r="V881" s="287"/>
      <c r="X881" s="287"/>
      <c r="Z881" s="287"/>
      <c r="AB881" s="287"/>
    </row>
    <row r="882" spans="1:34" s="55" customFormat="1" ht="13" customHeight="1" x14ac:dyDescent="0.15">
      <c r="A882" s="287"/>
      <c r="B882" s="56" t="s">
        <v>6348</v>
      </c>
      <c r="C882" s="280" t="s">
        <v>9070</v>
      </c>
      <c r="D882" s="56">
        <v>4853</v>
      </c>
      <c r="E882" s="75">
        <v>63.594299999999997</v>
      </c>
      <c r="F882" s="75">
        <v>-135.89786000000001</v>
      </c>
      <c r="G882" s="73">
        <v>1988</v>
      </c>
      <c r="H882" s="287" t="s">
        <v>12240</v>
      </c>
      <c r="J882" s="287"/>
      <c r="K882" s="44">
        <v>563</v>
      </c>
      <c r="L882" s="284" t="s">
        <v>7755</v>
      </c>
      <c r="M882" s="73">
        <v>0.01</v>
      </c>
      <c r="N882" s="287" t="s">
        <v>6386</v>
      </c>
      <c r="P882" s="53"/>
      <c r="Q882" s="73">
        <v>0.14000000000000001</v>
      </c>
      <c r="R882" s="287" t="s">
        <v>6386</v>
      </c>
      <c r="T882" s="287"/>
      <c r="V882" s="287"/>
      <c r="X882" s="287"/>
      <c r="Z882" s="287"/>
      <c r="AB882" s="287"/>
    </row>
    <row r="883" spans="1:34" s="55" customFormat="1" ht="13" customHeight="1" x14ac:dyDescent="0.15">
      <c r="A883" s="287"/>
      <c r="B883" s="56" t="s">
        <v>6349</v>
      </c>
      <c r="C883" s="280" t="s">
        <v>9071</v>
      </c>
      <c r="D883" s="56">
        <v>4210</v>
      </c>
      <c r="E883" s="75">
        <v>60.277500000000003</v>
      </c>
      <c r="F883" s="75">
        <v>-132.62119999999999</v>
      </c>
      <c r="G883" s="73">
        <v>1986</v>
      </c>
      <c r="H883" s="287" t="s">
        <v>12240</v>
      </c>
      <c r="J883" s="287"/>
      <c r="K883" s="44">
        <v>425</v>
      </c>
      <c r="L883" s="284" t="s">
        <v>7755</v>
      </c>
      <c r="M883" s="73">
        <v>0.01</v>
      </c>
      <c r="N883" s="287" t="s">
        <v>6386</v>
      </c>
      <c r="P883" s="53"/>
      <c r="Q883" s="73">
        <v>0.13</v>
      </c>
      <c r="R883" s="287" t="s">
        <v>6386</v>
      </c>
      <c r="T883" s="287"/>
      <c r="V883" s="287"/>
      <c r="X883" s="287"/>
      <c r="Z883" s="287"/>
      <c r="AB883" s="287"/>
    </row>
    <row r="884" spans="1:34" s="55" customFormat="1" ht="13" customHeight="1" x14ac:dyDescent="0.15">
      <c r="A884" s="287"/>
      <c r="B884" s="56" t="s">
        <v>5999</v>
      </c>
      <c r="C884" s="280" t="s">
        <v>8649</v>
      </c>
      <c r="D884" s="56"/>
      <c r="E884" s="75">
        <v>55.787999999999997</v>
      </c>
      <c r="F884" s="75">
        <v>-110.65009999999999</v>
      </c>
      <c r="G884" s="73" t="s">
        <v>5934</v>
      </c>
      <c r="H884" s="287" t="s">
        <v>12240</v>
      </c>
      <c r="J884" s="287"/>
      <c r="K884" s="44">
        <v>425</v>
      </c>
      <c r="L884" s="284" t="s">
        <v>7755</v>
      </c>
      <c r="M884" s="73">
        <v>1.11E-2</v>
      </c>
      <c r="N884" s="287" t="s">
        <v>6663</v>
      </c>
      <c r="P884" s="53"/>
      <c r="Q884" s="73">
        <v>0.23</v>
      </c>
      <c r="R884" s="287" t="s">
        <v>6663</v>
      </c>
      <c r="T884" s="287"/>
      <c r="V884" s="287"/>
      <c r="X884" s="287"/>
      <c r="Z884" s="287"/>
      <c r="AB884" s="287"/>
    </row>
    <row r="885" spans="1:34" s="55" customFormat="1" ht="13" customHeight="1" x14ac:dyDescent="0.15">
      <c r="A885" s="287"/>
      <c r="B885" s="56" t="s">
        <v>6737</v>
      </c>
      <c r="C885" s="280" t="s">
        <v>8608</v>
      </c>
      <c r="D885" s="56"/>
      <c r="E885" s="75">
        <v>57.377600000000001</v>
      </c>
      <c r="F885" s="75">
        <v>-111.0484</v>
      </c>
      <c r="G885" s="73" t="s">
        <v>5807</v>
      </c>
      <c r="H885" s="287" t="s">
        <v>12240</v>
      </c>
      <c r="J885" s="287"/>
      <c r="K885" s="44">
        <v>412</v>
      </c>
      <c r="L885" s="284" t="s">
        <v>7755</v>
      </c>
      <c r="M885" s="73">
        <v>2.2100000000000002E-2</v>
      </c>
      <c r="N885" s="287" t="s">
        <v>6054</v>
      </c>
      <c r="P885" s="53"/>
      <c r="Q885" s="73">
        <v>1.3</v>
      </c>
      <c r="R885" s="287" t="s">
        <v>6054</v>
      </c>
      <c r="T885" s="287"/>
      <c r="V885" s="287"/>
      <c r="X885" s="287"/>
      <c r="Z885" s="287"/>
      <c r="AB885" s="287"/>
    </row>
    <row r="886" spans="1:34" s="55" customFormat="1" ht="13" customHeight="1" x14ac:dyDescent="0.15">
      <c r="A886" s="287"/>
      <c r="B886" s="56" t="s">
        <v>6738</v>
      </c>
      <c r="C886" s="280" t="s">
        <v>8395</v>
      </c>
      <c r="D886" s="56"/>
      <c r="E886" s="75">
        <v>53.3613</v>
      </c>
      <c r="F886" s="75">
        <v>-91.199860000000001</v>
      </c>
      <c r="G886" s="73" t="s">
        <v>5843</v>
      </c>
      <c r="H886" s="287" t="s">
        <v>12240</v>
      </c>
      <c r="J886" s="287"/>
      <c r="K886" s="44">
        <v>583</v>
      </c>
      <c r="L886" s="284" t="s">
        <v>7755</v>
      </c>
      <c r="M886" s="73">
        <v>1.1900000000000001E-2</v>
      </c>
      <c r="N886" s="287" t="s">
        <v>6262</v>
      </c>
      <c r="P886" s="53"/>
      <c r="Q886" s="73">
        <v>0.3</v>
      </c>
      <c r="R886" s="287" t="s">
        <v>6262</v>
      </c>
      <c r="T886" s="287"/>
      <c r="V886" s="287"/>
      <c r="X886" s="287"/>
      <c r="Z886" s="287"/>
      <c r="AB886" s="287"/>
    </row>
    <row r="887" spans="1:34" s="55" customFormat="1" ht="13" customHeight="1" x14ac:dyDescent="0.15">
      <c r="A887" s="287" t="s">
        <v>5907</v>
      </c>
      <c r="B887" s="56" t="s">
        <v>5908</v>
      </c>
      <c r="C887" s="280" t="s">
        <v>9110</v>
      </c>
      <c r="D887" s="56"/>
      <c r="E887" s="75">
        <v>61.983199999999997</v>
      </c>
      <c r="F887" s="75">
        <v>-149.96477999999999</v>
      </c>
      <c r="G887" s="73">
        <v>1975</v>
      </c>
      <c r="H887" s="287" t="s">
        <v>12240</v>
      </c>
      <c r="I887" s="55">
        <v>240</v>
      </c>
      <c r="J887" s="291" t="s">
        <v>10601</v>
      </c>
      <c r="K887" s="44">
        <v>364</v>
      </c>
      <c r="L887" s="284" t="s">
        <v>7755</v>
      </c>
      <c r="M887" s="73">
        <v>1.03E-2</v>
      </c>
      <c r="N887" s="287" t="s">
        <v>6130</v>
      </c>
      <c r="P887" s="53"/>
      <c r="Q887" s="73">
        <v>0.33</v>
      </c>
      <c r="R887" s="287" t="s">
        <v>6130</v>
      </c>
      <c r="T887" s="287"/>
      <c r="V887" s="287"/>
      <c r="X887" s="287"/>
      <c r="Z887" s="287"/>
      <c r="AB887" s="287"/>
    </row>
    <row r="888" spans="1:34" s="55" customFormat="1" ht="13" customHeight="1" x14ac:dyDescent="0.15">
      <c r="A888" s="53"/>
      <c r="B888" s="56" t="s">
        <v>5909</v>
      </c>
      <c r="C888" s="280" t="s">
        <v>8769</v>
      </c>
      <c r="D888" s="56"/>
      <c r="E888" s="75">
        <v>46.846200000000003</v>
      </c>
      <c r="F888" s="75">
        <v>-75.675600000000003</v>
      </c>
      <c r="G888" s="73" t="s">
        <v>5910</v>
      </c>
      <c r="H888" s="287" t="s">
        <v>12240</v>
      </c>
      <c r="K888" s="44">
        <v>926</v>
      </c>
      <c r="L888" s="284" t="s">
        <v>7755</v>
      </c>
      <c r="M888" s="73">
        <v>3.5999999999999999E-3</v>
      </c>
      <c r="N888" s="287" t="s">
        <v>6022</v>
      </c>
      <c r="P888" s="53"/>
      <c r="Q888" s="73">
        <v>0.17</v>
      </c>
      <c r="R888" s="287" t="s">
        <v>6022</v>
      </c>
      <c r="T888" s="287"/>
      <c r="V888" s="287"/>
      <c r="X888" s="287"/>
      <c r="Z888" s="287"/>
      <c r="AB888" s="287"/>
    </row>
    <row r="889" spans="1:34" s="55" customFormat="1" ht="13" customHeight="1" x14ac:dyDescent="0.15">
      <c r="A889" s="53"/>
      <c r="B889" s="56" t="s">
        <v>5909</v>
      </c>
      <c r="C889" s="280" t="s">
        <v>8770</v>
      </c>
      <c r="D889" s="56"/>
      <c r="E889" s="75">
        <v>46.846200000000003</v>
      </c>
      <c r="F889" s="75">
        <v>-75.675600000000003</v>
      </c>
      <c r="G889" s="73" t="s">
        <v>5910</v>
      </c>
      <c r="H889" s="287" t="s">
        <v>12240</v>
      </c>
      <c r="K889" s="44">
        <v>926</v>
      </c>
      <c r="L889" s="284" t="s">
        <v>7755</v>
      </c>
      <c r="M889" s="73">
        <v>8.2000000000000007E-3</v>
      </c>
      <c r="N889" s="287" t="s">
        <v>6022</v>
      </c>
      <c r="P889" s="53"/>
      <c r="Q889" s="73">
        <v>0.23</v>
      </c>
      <c r="R889" s="287" t="s">
        <v>6022</v>
      </c>
      <c r="T889" s="287"/>
      <c r="V889" s="287"/>
      <c r="X889" s="287"/>
      <c r="Z889" s="287"/>
      <c r="AB889" s="287"/>
      <c r="AG889" s="75"/>
      <c r="AH889" s="75"/>
    </row>
    <row r="890" spans="1:34" s="55" customFormat="1" ht="13" customHeight="1" x14ac:dyDescent="0.15">
      <c r="A890" s="53"/>
      <c r="B890" s="56" t="s">
        <v>5909</v>
      </c>
      <c r="C890" s="280" t="s">
        <v>8771</v>
      </c>
      <c r="D890" s="56"/>
      <c r="E890" s="75">
        <v>46.846200000000003</v>
      </c>
      <c r="F890" s="75">
        <v>-75.675600000000003</v>
      </c>
      <c r="G890" s="73" t="s">
        <v>6194</v>
      </c>
      <c r="H890" s="287" t="s">
        <v>12240</v>
      </c>
      <c r="K890" s="44">
        <v>926</v>
      </c>
      <c r="L890" s="284" t="s">
        <v>7755</v>
      </c>
      <c r="M890" s="73">
        <v>1.4800000000000001E-2</v>
      </c>
      <c r="N890" s="287" t="s">
        <v>6022</v>
      </c>
      <c r="P890" s="53"/>
      <c r="Q890" s="73">
        <v>0.37</v>
      </c>
      <c r="R890" s="287" t="s">
        <v>6022</v>
      </c>
      <c r="T890" s="287"/>
      <c r="V890" s="287"/>
      <c r="X890" s="287"/>
      <c r="Z890" s="287"/>
      <c r="AB890" s="287"/>
      <c r="AG890" s="75"/>
      <c r="AH890" s="75"/>
    </row>
    <row r="891" spans="1:34" s="55" customFormat="1" ht="13" customHeight="1" x14ac:dyDescent="0.15">
      <c r="A891" s="53"/>
      <c r="B891" s="56" t="s">
        <v>6009</v>
      </c>
      <c r="C891" s="280" t="s">
        <v>8590</v>
      </c>
      <c r="D891" s="56">
        <v>2515</v>
      </c>
      <c r="E891" s="75">
        <v>60.212000000000003</v>
      </c>
      <c r="F891" s="75">
        <v>-132.77680000000001</v>
      </c>
      <c r="G891" s="73">
        <v>1984</v>
      </c>
      <c r="H891" s="287" t="s">
        <v>12240</v>
      </c>
      <c r="K891" s="44">
        <v>425</v>
      </c>
      <c r="L891" s="284" t="s">
        <v>7755</v>
      </c>
      <c r="M891" s="73">
        <v>1.7999999999999999E-2</v>
      </c>
      <c r="N891" s="287" t="s">
        <v>5920</v>
      </c>
      <c r="P891" s="53"/>
      <c r="Q891" s="73">
        <v>0.42</v>
      </c>
      <c r="R891" s="287" t="s">
        <v>5920</v>
      </c>
      <c r="T891" s="287"/>
      <c r="V891" s="287"/>
      <c r="X891" s="287"/>
      <c r="Z891" s="287"/>
      <c r="AB891" s="287"/>
      <c r="AG891" s="75"/>
      <c r="AH891" s="75"/>
    </row>
    <row r="892" spans="1:34" s="55" customFormat="1" ht="13" customHeight="1" x14ac:dyDescent="0.15">
      <c r="B892" s="56"/>
      <c r="C892" s="70"/>
      <c r="D892" s="56"/>
      <c r="E892" s="76"/>
      <c r="F892" s="76"/>
      <c r="G892" s="73"/>
      <c r="H892" s="287"/>
      <c r="K892" s="143"/>
      <c r="L892" s="296"/>
      <c r="M892" s="73"/>
      <c r="N892" s="287"/>
      <c r="P892" s="53"/>
      <c r="Q892" s="73"/>
      <c r="R892" s="287"/>
      <c r="T892" s="287"/>
      <c r="V892" s="287"/>
      <c r="X892" s="287"/>
      <c r="Z892" s="287"/>
      <c r="AB892" s="287"/>
    </row>
    <row r="893" spans="1:34" s="55" customFormat="1" ht="13" customHeight="1" x14ac:dyDescent="0.15">
      <c r="A893" s="51" t="s">
        <v>7898</v>
      </c>
      <c r="B893" s="56"/>
      <c r="C893" s="70"/>
      <c r="D893" s="56"/>
      <c r="E893" s="76"/>
      <c r="F893" s="76"/>
      <c r="G893" s="73"/>
      <c r="H893" s="287"/>
      <c r="K893" s="143"/>
      <c r="L893" s="296"/>
      <c r="M893" s="73"/>
      <c r="N893" s="287"/>
      <c r="P893" s="53"/>
      <c r="Q893" s="73"/>
      <c r="R893" s="287"/>
      <c r="T893" s="287"/>
      <c r="V893" s="287"/>
      <c r="X893" s="287"/>
      <c r="Z893" s="287"/>
    </row>
    <row r="894" spans="1:34" s="55" customFormat="1" ht="13" customHeight="1" x14ac:dyDescent="0.15">
      <c r="A894" s="53" t="s">
        <v>6321</v>
      </c>
      <c r="B894" s="56" t="s">
        <v>6195</v>
      </c>
      <c r="C894" s="56"/>
      <c r="D894" s="56">
        <v>4861</v>
      </c>
      <c r="E894" s="75">
        <v>61.37</v>
      </c>
      <c r="F894" s="75">
        <v>-133.68</v>
      </c>
      <c r="G894" s="73">
        <v>1983</v>
      </c>
      <c r="H894" s="287" t="s">
        <v>12240</v>
      </c>
      <c r="K894" s="44">
        <v>232</v>
      </c>
      <c r="L894" s="284" t="s">
        <v>7755</v>
      </c>
      <c r="M894" s="73">
        <v>1.2999999999999999E-2</v>
      </c>
      <c r="N894" s="287" t="s">
        <v>6386</v>
      </c>
      <c r="P894" s="53"/>
      <c r="Q894" s="73">
        <v>0.15</v>
      </c>
      <c r="R894" s="287" t="s">
        <v>6386</v>
      </c>
      <c r="T894" s="287"/>
      <c r="V894" s="287"/>
      <c r="X894" s="287"/>
      <c r="Z894" s="280"/>
      <c r="AA894" s="73"/>
      <c r="AB894" s="280"/>
    </row>
    <row r="895" spans="1:34" s="55" customFormat="1" ht="13" customHeight="1" x14ac:dyDescent="0.15">
      <c r="A895" s="53" t="s">
        <v>6611</v>
      </c>
      <c r="B895" s="56" t="s">
        <v>6195</v>
      </c>
      <c r="C895" s="56"/>
      <c r="D895" s="56">
        <v>4861</v>
      </c>
      <c r="E895" s="75">
        <v>61.37</v>
      </c>
      <c r="F895" s="75">
        <v>-133.68</v>
      </c>
      <c r="G895" s="73">
        <v>1983</v>
      </c>
      <c r="H895" s="287" t="s">
        <v>12240</v>
      </c>
      <c r="K895" s="44">
        <v>232</v>
      </c>
      <c r="L895" s="284" t="s">
        <v>7755</v>
      </c>
      <c r="M895" s="73">
        <v>1.18E-2</v>
      </c>
      <c r="N895" s="287" t="s">
        <v>6236</v>
      </c>
      <c r="P895" s="53"/>
      <c r="Q895" s="73">
        <v>0.26</v>
      </c>
      <c r="R895" s="287" t="s">
        <v>6236</v>
      </c>
      <c r="T895" s="287"/>
      <c r="U895" s="73"/>
      <c r="V895" s="287"/>
      <c r="X895" s="287"/>
      <c r="Z895" s="280"/>
      <c r="AA895" s="73"/>
      <c r="AB895" s="280"/>
    </row>
    <row r="896" spans="1:34" s="55" customFormat="1" ht="13" customHeight="1" x14ac:dyDescent="0.15">
      <c r="A896" s="53" t="s">
        <v>6611</v>
      </c>
      <c r="B896" s="56" t="s">
        <v>5985</v>
      </c>
      <c r="C896" s="56"/>
      <c r="D896" s="56"/>
      <c r="E896" s="75">
        <v>60.55547</v>
      </c>
      <c r="F896" s="75">
        <v>-151.26338000000001</v>
      </c>
      <c r="G896" s="73" t="s">
        <v>6075</v>
      </c>
      <c r="H896" s="287" t="s">
        <v>12240</v>
      </c>
      <c r="K896" s="44">
        <v>652</v>
      </c>
      <c r="L896" s="284" t="s">
        <v>7755</v>
      </c>
      <c r="M896" s="73">
        <v>1.4200000000000001E-2</v>
      </c>
      <c r="N896" s="287" t="s">
        <v>6152</v>
      </c>
      <c r="P896" s="53"/>
      <c r="Q896" s="73">
        <v>0.8</v>
      </c>
      <c r="R896" s="287" t="s">
        <v>6152</v>
      </c>
      <c r="T896" s="287"/>
      <c r="U896" s="73"/>
      <c r="V896" s="287"/>
      <c r="X896" s="287"/>
      <c r="Z896" s="280"/>
      <c r="AA896" s="73"/>
      <c r="AB896" s="280"/>
    </row>
    <row r="897" spans="1:28" s="55" customFormat="1" ht="13" customHeight="1" x14ac:dyDescent="0.15">
      <c r="A897" s="53" t="s">
        <v>6321</v>
      </c>
      <c r="B897" s="56" t="s">
        <v>6251</v>
      </c>
      <c r="C897" s="56"/>
      <c r="D897" s="56"/>
      <c r="E897" s="75">
        <v>60.55547</v>
      </c>
      <c r="F897" s="75">
        <v>-151.26338000000001</v>
      </c>
      <c r="G897" s="73" t="s">
        <v>5808</v>
      </c>
      <c r="H897" s="287" t="s">
        <v>12239</v>
      </c>
      <c r="I897" s="68"/>
      <c r="K897" s="44">
        <v>652</v>
      </c>
      <c r="L897" s="284" t="s">
        <v>7755</v>
      </c>
      <c r="M897" s="73">
        <v>1.4E-2</v>
      </c>
      <c r="N897" s="287" t="s">
        <v>6074</v>
      </c>
      <c r="P897" s="53"/>
      <c r="Q897" s="73">
        <v>0.8</v>
      </c>
      <c r="R897" s="287" t="s">
        <v>6074</v>
      </c>
      <c r="T897" s="287"/>
      <c r="U897" s="73">
        <v>1.2999999999999999E-2</v>
      </c>
      <c r="V897" s="287" t="s">
        <v>6074</v>
      </c>
      <c r="X897" s="287"/>
      <c r="Z897" s="280"/>
      <c r="AA897" s="73"/>
      <c r="AB897" s="280"/>
    </row>
    <row r="898" spans="1:28" s="55" customFormat="1" ht="13" customHeight="1" x14ac:dyDescent="0.15">
      <c r="A898" s="53" t="s">
        <v>6239</v>
      </c>
      <c r="B898" s="56" t="s">
        <v>6094</v>
      </c>
      <c r="C898" s="56"/>
      <c r="D898" s="56"/>
      <c r="E898" s="75">
        <v>47.436199999999999</v>
      </c>
      <c r="F898" s="75">
        <v>-87.971999999999994</v>
      </c>
      <c r="G898" s="73" t="s">
        <v>6095</v>
      </c>
      <c r="H898" s="287" t="s">
        <v>12239</v>
      </c>
      <c r="I898" s="68"/>
      <c r="K898" s="44">
        <v>821</v>
      </c>
      <c r="L898" s="284" t="s">
        <v>7755</v>
      </c>
      <c r="M898" s="73">
        <v>1.7000000000000001E-2</v>
      </c>
      <c r="N898" s="287" t="s">
        <v>6339</v>
      </c>
      <c r="P898" s="53"/>
      <c r="Q898" s="73">
        <v>0.3</v>
      </c>
      <c r="R898" s="287" t="s">
        <v>6339</v>
      </c>
      <c r="T898" s="287"/>
      <c r="U898" s="73"/>
      <c r="V898" s="287"/>
      <c r="W898" s="73">
        <v>5</v>
      </c>
      <c r="X898" s="287" t="s">
        <v>6339</v>
      </c>
      <c r="Z898" s="280"/>
      <c r="AA898" s="73"/>
      <c r="AB898" s="280"/>
    </row>
    <row r="899" spans="1:28" s="55" customFormat="1" ht="13" customHeight="1" x14ac:dyDescent="0.15">
      <c r="A899" s="53" t="s">
        <v>5997</v>
      </c>
      <c r="B899" s="56" t="s">
        <v>6340</v>
      </c>
      <c r="C899" s="56"/>
      <c r="D899" s="56"/>
      <c r="E899" s="75">
        <v>61.983199999999997</v>
      </c>
      <c r="F899" s="75">
        <v>-149.96477999999999</v>
      </c>
      <c r="G899" s="73" t="s">
        <v>6240</v>
      </c>
      <c r="H899" s="287" t="s">
        <v>12239</v>
      </c>
      <c r="I899" s="68"/>
      <c r="K899" s="44">
        <v>364</v>
      </c>
      <c r="L899" s="284" t="s">
        <v>7755</v>
      </c>
      <c r="M899" s="73">
        <v>7.0000000000000001E-3</v>
      </c>
      <c r="N899" s="287" t="s">
        <v>6247</v>
      </c>
      <c r="P899" s="53"/>
      <c r="Q899" s="73">
        <v>0.66500000000000004</v>
      </c>
      <c r="R899" s="287" t="s">
        <v>6247</v>
      </c>
      <c r="T899" s="287"/>
      <c r="U899" s="73">
        <v>0.311</v>
      </c>
      <c r="V899" s="287" t="s">
        <v>6247</v>
      </c>
      <c r="X899" s="287"/>
      <c r="Z899" s="280"/>
      <c r="AA899" s="73"/>
      <c r="AB899" s="280"/>
    </row>
    <row r="900" spans="1:28" s="73" customFormat="1" x14ac:dyDescent="0.15">
      <c r="A900" s="195"/>
      <c r="B900" s="195"/>
      <c r="C900" s="195"/>
      <c r="E900" s="195"/>
      <c r="G900" s="75"/>
      <c r="H900" s="75"/>
      <c r="I900" s="75"/>
      <c r="J900" s="75"/>
      <c r="K900" s="75"/>
      <c r="L900" s="75"/>
      <c r="T900" s="280"/>
      <c r="X900" s="280"/>
      <c r="AB900" s="280"/>
    </row>
    <row r="901" spans="1:28" s="202" customFormat="1" x14ac:dyDescent="0.15"/>
    <row r="902" spans="1:28" s="73" customFormat="1" x14ac:dyDescent="0.15"/>
    <row r="903" spans="1:28" s="73" customFormat="1" ht="14" x14ac:dyDescent="0.15">
      <c r="A903" s="159" t="s">
        <v>7979</v>
      </c>
      <c r="C903" s="73" t="s">
        <v>3948</v>
      </c>
      <c r="P903" s="77" t="s">
        <v>12123</v>
      </c>
    </row>
    <row r="904" spans="1:28" s="73" customFormat="1" ht="15" x14ac:dyDescent="0.15">
      <c r="A904" s="195" t="s">
        <v>5974</v>
      </c>
      <c r="B904" s="77" t="s">
        <v>5975</v>
      </c>
      <c r="C904" s="82"/>
      <c r="D904" s="81" t="s">
        <v>7705</v>
      </c>
      <c r="E904" s="81" t="s">
        <v>6243</v>
      </c>
      <c r="F904" s="81"/>
      <c r="G904" s="77" t="s">
        <v>6145</v>
      </c>
      <c r="H904" s="77" t="s">
        <v>5491</v>
      </c>
      <c r="I904" s="77" t="s">
        <v>5833</v>
      </c>
      <c r="J904" s="77" t="s">
        <v>5798</v>
      </c>
      <c r="K904" s="77" t="s">
        <v>5644</v>
      </c>
      <c r="L904" s="77" t="s">
        <v>5776</v>
      </c>
      <c r="M904" s="77" t="s">
        <v>5777</v>
      </c>
      <c r="N904" s="77" t="s">
        <v>5724</v>
      </c>
      <c r="O904" s="195"/>
      <c r="P904" s="77" t="s">
        <v>11061</v>
      </c>
      <c r="Q904" s="77" t="s">
        <v>10756</v>
      </c>
      <c r="R904" s="81" t="s">
        <v>5137</v>
      </c>
    </row>
    <row r="905" spans="1:28" s="73" customFormat="1" x14ac:dyDescent="0.15">
      <c r="A905" s="81"/>
      <c r="B905" s="77"/>
      <c r="C905" s="82"/>
      <c r="D905" s="69" t="s">
        <v>5919</v>
      </c>
      <c r="E905" s="83"/>
      <c r="F905" s="83"/>
      <c r="G905" s="73">
        <v>45</v>
      </c>
      <c r="H905" s="75">
        <v>420</v>
      </c>
      <c r="I905" s="75">
        <v>300</v>
      </c>
      <c r="J905" s="75">
        <v>220</v>
      </c>
      <c r="K905" s="75">
        <v>90</v>
      </c>
      <c r="L905" s="75">
        <v>70</v>
      </c>
      <c r="M905" s="75">
        <v>50</v>
      </c>
      <c r="N905" s="75">
        <v>60</v>
      </c>
      <c r="O905" s="195"/>
      <c r="R905" s="83"/>
    </row>
    <row r="906" spans="1:28" s="73" customFormat="1" x14ac:dyDescent="0.15">
      <c r="C906" s="280"/>
    </row>
    <row r="907" spans="1:28" s="73" customFormat="1" x14ac:dyDescent="0.15">
      <c r="A907" s="195"/>
      <c r="B907" s="220" t="str">
        <f t="shared" ref="B907:D926" si="172">B840</f>
        <v>Denali Park, Alaska</v>
      </c>
      <c r="C907" s="220" t="str">
        <f t="shared" si="172"/>
        <v>den74</v>
      </c>
      <c r="D907" s="220">
        <f t="shared" si="172"/>
        <v>0</v>
      </c>
      <c r="E907" s="220" t="str">
        <f>G840</f>
        <v>1966-74</v>
      </c>
      <c r="G907" s="73">
        <f>M840*M$838</f>
        <v>0.27</v>
      </c>
      <c r="H907" s="73">
        <f>O840*O$838</f>
        <v>0</v>
      </c>
      <c r="I907" s="73">
        <f>Q840*Q$838</f>
        <v>49.2</v>
      </c>
      <c r="J907" s="73">
        <f>S840*S$838</f>
        <v>0</v>
      </c>
      <c r="K907" s="73">
        <f>U840*U$838</f>
        <v>24.3</v>
      </c>
      <c r="L907" s="73">
        <f>W840*W$838</f>
        <v>0</v>
      </c>
      <c r="M907" s="73">
        <f>Y840*Y$838</f>
        <v>23.9</v>
      </c>
      <c r="N907" s="73">
        <f>AA840*AA$838</f>
        <v>0</v>
      </c>
      <c r="P907" s="73">
        <f>SUM(H907:N907)</f>
        <v>97.4</v>
      </c>
      <c r="Q907" s="73">
        <f>G907</f>
        <v>0.27</v>
      </c>
      <c r="R907" s="73" t="s">
        <v>12239</v>
      </c>
    </row>
    <row r="908" spans="1:28" s="73" customFormat="1" x14ac:dyDescent="0.15">
      <c r="A908" s="195"/>
      <c r="B908" s="220" t="str">
        <f t="shared" si="172"/>
        <v>Denali Park, Alaska</v>
      </c>
      <c r="C908" s="220" t="str">
        <f t="shared" si="172"/>
        <v>den85</v>
      </c>
      <c r="D908" s="220">
        <f t="shared" si="172"/>
        <v>0</v>
      </c>
      <c r="E908" s="220" t="str">
        <f t="shared" ref="E908:E958" si="173">G841</f>
        <v>1984-85</v>
      </c>
      <c r="G908" s="73">
        <f t="shared" ref="G908:G958" si="174">M841*M$838</f>
        <v>0.13500000000000001</v>
      </c>
      <c r="H908" s="73">
        <f t="shared" ref="H908:H958" si="175">O841*O$838</f>
        <v>0</v>
      </c>
      <c r="I908" s="73">
        <f t="shared" ref="I908:I958" si="176">Q841*Q$838</f>
        <v>28.2</v>
      </c>
      <c r="J908" s="73">
        <f t="shared" ref="J908:J958" si="177">S841*S$838</f>
        <v>0</v>
      </c>
      <c r="K908" s="73">
        <f t="shared" ref="K908:K958" si="178">U841*U$838</f>
        <v>9.5399999999999991</v>
      </c>
      <c r="L908" s="73">
        <f t="shared" ref="L908:L958" si="179">W841*W$838</f>
        <v>0</v>
      </c>
      <c r="M908" s="73">
        <f t="shared" ref="M908:M958" si="180">Y841*Y$838</f>
        <v>4.3</v>
      </c>
      <c r="N908" s="73">
        <f t="shared" ref="N908:N958" si="181">AA841*AA$838</f>
        <v>0</v>
      </c>
      <c r="P908" s="73">
        <f t="shared" ref="P908:P966" si="182">SUM(H908:N908)</f>
        <v>42.039999999999992</v>
      </c>
      <c r="Q908" s="73">
        <f t="shared" ref="Q908:Q966" si="183">G908</f>
        <v>0.13500000000000001</v>
      </c>
      <c r="R908" s="73" t="s">
        <v>12239</v>
      </c>
    </row>
    <row r="909" spans="1:28" s="73" customFormat="1" x14ac:dyDescent="0.15">
      <c r="A909" s="195"/>
      <c r="B909" s="220" t="str">
        <f t="shared" si="172"/>
        <v xml:space="preserve">East-central Ontario </v>
      </c>
      <c r="C909" s="220" t="str">
        <f t="shared" si="172"/>
        <v>ec_ont64</v>
      </c>
      <c r="D909" s="220">
        <f t="shared" si="172"/>
        <v>0</v>
      </c>
      <c r="E909" s="220" t="str">
        <f t="shared" si="173"/>
        <v xml:space="preserve">1958-64 </v>
      </c>
      <c r="G909" s="73">
        <f t="shared" si="174"/>
        <v>1.71</v>
      </c>
      <c r="H909" s="73">
        <f t="shared" si="175"/>
        <v>0</v>
      </c>
      <c r="I909" s="73">
        <f t="shared" si="176"/>
        <v>50.7</v>
      </c>
      <c r="J909" s="73">
        <f t="shared" si="177"/>
        <v>0</v>
      </c>
      <c r="K909" s="73">
        <f t="shared" si="178"/>
        <v>0</v>
      </c>
      <c r="L909" s="73">
        <f t="shared" si="179"/>
        <v>403.83</v>
      </c>
      <c r="M909" s="73">
        <f t="shared" si="180"/>
        <v>0</v>
      </c>
      <c r="N909" s="73">
        <f t="shared" si="181"/>
        <v>0</v>
      </c>
      <c r="P909" s="73">
        <f t="shared" si="182"/>
        <v>454.53</v>
      </c>
      <c r="Q909" s="73">
        <f t="shared" si="183"/>
        <v>1.71</v>
      </c>
      <c r="R909" s="73" t="s">
        <v>9109</v>
      </c>
    </row>
    <row r="910" spans="1:28" s="73" customFormat="1" x14ac:dyDescent="0.15">
      <c r="A910" s="195"/>
      <c r="B910" s="220" t="str">
        <f t="shared" si="172"/>
        <v xml:space="preserve">East-central Ontario </v>
      </c>
      <c r="C910" s="220" t="str">
        <f t="shared" si="172"/>
        <v>ec_ont69</v>
      </c>
      <c r="D910" s="220">
        <f t="shared" si="172"/>
        <v>0</v>
      </c>
      <c r="E910" s="220">
        <f t="shared" si="173"/>
        <v>1969</v>
      </c>
      <c r="G910" s="73">
        <f t="shared" si="174"/>
        <v>1.6199999999999999</v>
      </c>
      <c r="H910" s="73">
        <f t="shared" si="175"/>
        <v>0</v>
      </c>
      <c r="I910" s="73">
        <f t="shared" si="176"/>
        <v>46.2</v>
      </c>
      <c r="J910" s="73">
        <f t="shared" si="177"/>
        <v>0</v>
      </c>
      <c r="K910" s="73">
        <f t="shared" si="178"/>
        <v>0</v>
      </c>
      <c r="L910" s="73">
        <f t="shared" si="179"/>
        <v>216.85999999999999</v>
      </c>
      <c r="M910" s="73">
        <f t="shared" si="180"/>
        <v>0</v>
      </c>
      <c r="N910" s="73">
        <f t="shared" si="181"/>
        <v>0</v>
      </c>
      <c r="P910" s="73">
        <f t="shared" si="182"/>
        <v>263.06</v>
      </c>
      <c r="Q910" s="73">
        <f t="shared" si="183"/>
        <v>1.6199999999999999</v>
      </c>
      <c r="R910" s="73" t="s">
        <v>9109</v>
      </c>
    </row>
    <row r="911" spans="1:28" s="73" customFormat="1" x14ac:dyDescent="0.15">
      <c r="A911" s="195"/>
      <c r="B911" s="220" t="str">
        <f t="shared" si="172"/>
        <v>Interior Alaska</v>
      </c>
      <c r="C911" s="220" t="str">
        <f t="shared" si="172"/>
        <v>in_ala78</v>
      </c>
      <c r="D911" s="220">
        <f t="shared" si="172"/>
        <v>0</v>
      </c>
      <c r="E911" s="220" t="str">
        <f t="shared" si="173"/>
        <v>1975-78</v>
      </c>
      <c r="G911" s="73">
        <f t="shared" si="174"/>
        <v>0.36</v>
      </c>
      <c r="H911" s="73">
        <f t="shared" si="175"/>
        <v>0</v>
      </c>
      <c r="I911" s="73">
        <f t="shared" si="176"/>
        <v>55.5</v>
      </c>
      <c r="J911" s="73">
        <f t="shared" si="177"/>
        <v>0</v>
      </c>
      <c r="K911" s="73">
        <f t="shared" si="178"/>
        <v>13.049999999999999</v>
      </c>
      <c r="L911" s="73">
        <f t="shared" si="179"/>
        <v>0</v>
      </c>
      <c r="M911" s="73">
        <f t="shared" si="180"/>
        <v>0</v>
      </c>
      <c r="N911" s="73">
        <f t="shared" si="181"/>
        <v>0</v>
      </c>
      <c r="P911" s="73">
        <f t="shared" si="182"/>
        <v>68.55</v>
      </c>
      <c r="Q911" s="73">
        <f t="shared" si="183"/>
        <v>0.36</v>
      </c>
      <c r="R911" s="73" t="s">
        <v>9109</v>
      </c>
    </row>
    <row r="912" spans="1:28" s="73" customFormat="1" x14ac:dyDescent="0.15">
      <c r="A912" s="195"/>
      <c r="B912" s="220" t="str">
        <f t="shared" si="172"/>
        <v xml:space="preserve">Isle Royale, Michigan </v>
      </c>
      <c r="C912" s="220" t="str">
        <f t="shared" si="172"/>
        <v>is_roy86</v>
      </c>
      <c r="D912" s="220">
        <f t="shared" si="172"/>
        <v>530</v>
      </c>
      <c r="E912" s="220" t="str">
        <f t="shared" si="173"/>
        <v>1984-86</v>
      </c>
      <c r="G912" s="73">
        <f t="shared" si="174"/>
        <v>1.8</v>
      </c>
      <c r="H912" s="73">
        <f t="shared" si="175"/>
        <v>0</v>
      </c>
      <c r="I912" s="73">
        <f t="shared" si="176"/>
        <v>528.6</v>
      </c>
      <c r="J912" s="73">
        <f t="shared" si="177"/>
        <v>0</v>
      </c>
      <c r="K912" s="73">
        <f t="shared" si="178"/>
        <v>0</v>
      </c>
      <c r="L912" s="73">
        <f t="shared" si="179"/>
        <v>0</v>
      </c>
      <c r="M912" s="73">
        <f t="shared" si="180"/>
        <v>0</v>
      </c>
      <c r="N912" s="73">
        <f t="shared" si="181"/>
        <v>0</v>
      </c>
      <c r="P912" s="73">
        <f t="shared" si="182"/>
        <v>528.6</v>
      </c>
      <c r="Q912" s="73">
        <f t="shared" si="183"/>
        <v>1.8</v>
      </c>
      <c r="R912" s="73" t="s">
        <v>9109</v>
      </c>
    </row>
    <row r="913" spans="1:18" s="73" customFormat="1" x14ac:dyDescent="0.15">
      <c r="A913" s="195"/>
      <c r="B913" s="220" t="str">
        <f t="shared" si="172"/>
        <v xml:space="preserve">Isle Royale, Michigan </v>
      </c>
      <c r="C913" s="220" t="str">
        <f t="shared" si="172"/>
        <v>is_roy74</v>
      </c>
      <c r="D913" s="220">
        <f t="shared" si="172"/>
        <v>530</v>
      </c>
      <c r="E913" s="220" t="str">
        <f t="shared" si="173"/>
        <v>1970-74</v>
      </c>
      <c r="G913" s="73">
        <f t="shared" si="174"/>
        <v>1.9349999999999998</v>
      </c>
      <c r="H913" s="73">
        <f t="shared" si="175"/>
        <v>0</v>
      </c>
      <c r="I913" s="73">
        <f t="shared" si="176"/>
        <v>484.8</v>
      </c>
      <c r="J913" s="73">
        <f t="shared" si="177"/>
        <v>0</v>
      </c>
      <c r="K913" s="73">
        <f t="shared" si="178"/>
        <v>0</v>
      </c>
      <c r="L913" s="73">
        <f t="shared" si="179"/>
        <v>0</v>
      </c>
      <c r="M913" s="73">
        <f t="shared" si="180"/>
        <v>0</v>
      </c>
      <c r="N913" s="73">
        <f t="shared" si="181"/>
        <v>0</v>
      </c>
      <c r="P913" s="73">
        <f t="shared" si="182"/>
        <v>484.8</v>
      </c>
      <c r="Q913" s="73">
        <f t="shared" si="183"/>
        <v>1.9349999999999998</v>
      </c>
      <c r="R913" s="73" t="s">
        <v>9109</v>
      </c>
    </row>
    <row r="914" spans="1:18" s="73" customFormat="1" x14ac:dyDescent="0.15">
      <c r="A914" s="195"/>
      <c r="B914" s="220" t="str">
        <f t="shared" si="172"/>
        <v>Jasper Park, Alberta</v>
      </c>
      <c r="C914" s="220" t="str">
        <f t="shared" si="172"/>
        <v>jas72</v>
      </c>
      <c r="D914" s="220">
        <f t="shared" si="172"/>
        <v>10800</v>
      </c>
      <c r="E914" s="220" t="str">
        <f t="shared" si="173"/>
        <v>1969-72</v>
      </c>
      <c r="G914" s="73">
        <f t="shared" si="174"/>
        <v>0.36</v>
      </c>
      <c r="H914" s="73">
        <f t="shared" si="175"/>
        <v>0</v>
      </c>
      <c r="I914" s="73">
        <f t="shared" si="176"/>
        <v>24</v>
      </c>
      <c r="J914" s="73">
        <f t="shared" si="177"/>
        <v>110</v>
      </c>
      <c r="K914" s="73">
        <f t="shared" si="178"/>
        <v>3.6</v>
      </c>
      <c r="L914" s="73">
        <f t="shared" si="179"/>
        <v>5.6000000000000005</v>
      </c>
      <c r="M914" s="73">
        <f t="shared" si="180"/>
        <v>23.5</v>
      </c>
      <c r="N914" s="73">
        <f t="shared" si="181"/>
        <v>7.1999999999999993</v>
      </c>
      <c r="P914" s="73">
        <f t="shared" si="182"/>
        <v>173.89999999999998</v>
      </c>
      <c r="Q914" s="73">
        <f t="shared" si="183"/>
        <v>0.36</v>
      </c>
      <c r="R914" s="73" t="s">
        <v>9109</v>
      </c>
    </row>
    <row r="915" spans="1:18" s="73" customFormat="1" x14ac:dyDescent="0.15">
      <c r="A915" s="195"/>
      <c r="B915" s="220" t="str">
        <f t="shared" si="172"/>
        <v xml:space="preserve">North-central Canada </v>
      </c>
      <c r="C915" s="220" t="str">
        <f t="shared" si="172"/>
        <v>nc_can68</v>
      </c>
      <c r="D915" s="220">
        <f t="shared" si="172"/>
        <v>0</v>
      </c>
      <c r="E915" s="220">
        <f t="shared" si="173"/>
        <v>1968</v>
      </c>
      <c r="G915" s="73">
        <f t="shared" si="174"/>
        <v>1.6649999999999998</v>
      </c>
      <c r="H915" s="73">
        <f t="shared" si="175"/>
        <v>0</v>
      </c>
      <c r="I915" s="73">
        <f t="shared" si="176"/>
        <v>0</v>
      </c>
      <c r="J915" s="73">
        <f t="shared" si="177"/>
        <v>0</v>
      </c>
      <c r="K915" s="73">
        <f t="shared" si="178"/>
        <v>495</v>
      </c>
      <c r="L915" s="73">
        <f t="shared" si="179"/>
        <v>0</v>
      </c>
      <c r="M915" s="73">
        <f t="shared" si="180"/>
        <v>0</v>
      </c>
      <c r="N915" s="73">
        <f t="shared" si="181"/>
        <v>0</v>
      </c>
      <c r="P915" s="73">
        <f t="shared" si="182"/>
        <v>495</v>
      </c>
      <c r="Q915" s="73">
        <f t="shared" si="183"/>
        <v>1.6649999999999998</v>
      </c>
      <c r="R915" s="73" t="s">
        <v>9109</v>
      </c>
    </row>
    <row r="916" spans="1:18" s="73" customFormat="1" x14ac:dyDescent="0.15">
      <c r="A916" s="195"/>
      <c r="B916" s="220" t="str">
        <f t="shared" si="172"/>
        <v xml:space="preserve">North-central Minnesota </v>
      </c>
      <c r="C916" s="220" t="str">
        <f t="shared" si="172"/>
        <v>nc_min86</v>
      </c>
      <c r="D916" s="220">
        <f t="shared" si="172"/>
        <v>0</v>
      </c>
      <c r="E916" s="220" t="str">
        <f t="shared" si="173"/>
        <v xml:space="preserve">1980-86 </v>
      </c>
      <c r="G916" s="73">
        <f t="shared" si="174"/>
        <v>1.7549999999999999</v>
      </c>
      <c r="H916" s="73">
        <f t="shared" si="175"/>
        <v>0</v>
      </c>
      <c r="I916" s="73">
        <f t="shared" si="176"/>
        <v>6</v>
      </c>
      <c r="J916" s="73">
        <f t="shared" si="177"/>
        <v>0</v>
      </c>
      <c r="K916" s="73">
        <f t="shared" si="178"/>
        <v>0</v>
      </c>
      <c r="L916" s="73">
        <f t="shared" si="179"/>
        <v>431.2</v>
      </c>
      <c r="M916" s="73">
        <f t="shared" si="180"/>
        <v>0</v>
      </c>
      <c r="N916" s="73">
        <f t="shared" si="181"/>
        <v>0</v>
      </c>
      <c r="P916" s="73">
        <f t="shared" si="182"/>
        <v>437.2</v>
      </c>
      <c r="Q916" s="73">
        <f t="shared" si="183"/>
        <v>1.7549999999999999</v>
      </c>
      <c r="R916" s="73" t="s">
        <v>9109</v>
      </c>
    </row>
    <row r="917" spans="1:18" s="73" customFormat="1" x14ac:dyDescent="0.15">
      <c r="A917" s="195"/>
      <c r="B917" s="220" t="str">
        <f t="shared" si="172"/>
        <v xml:space="preserve">North-central Minnesota </v>
      </c>
      <c r="C917" s="220" t="str">
        <f t="shared" si="172"/>
        <v>nc_min79</v>
      </c>
      <c r="D917" s="220">
        <f t="shared" si="172"/>
        <v>0</v>
      </c>
      <c r="E917" s="220" t="str">
        <f t="shared" si="173"/>
        <v xml:space="preserve">1978-79 </v>
      </c>
      <c r="G917" s="73">
        <f t="shared" si="174"/>
        <v>1.26</v>
      </c>
      <c r="H917" s="73">
        <f t="shared" si="175"/>
        <v>0</v>
      </c>
      <c r="I917" s="73">
        <f t="shared" si="176"/>
        <v>0</v>
      </c>
      <c r="J917" s="73">
        <f t="shared" si="177"/>
        <v>0</v>
      </c>
      <c r="K917" s="73">
        <f t="shared" si="178"/>
        <v>0</v>
      </c>
      <c r="L917" s="73">
        <f t="shared" si="179"/>
        <v>420</v>
      </c>
      <c r="M917" s="73">
        <f t="shared" si="180"/>
        <v>0</v>
      </c>
      <c r="N917" s="73">
        <f t="shared" si="181"/>
        <v>0</v>
      </c>
      <c r="P917" s="73">
        <f t="shared" si="182"/>
        <v>420</v>
      </c>
      <c r="Q917" s="73">
        <f t="shared" si="183"/>
        <v>1.26</v>
      </c>
      <c r="R917" s="73" t="s">
        <v>9109</v>
      </c>
    </row>
    <row r="918" spans="1:18" s="73" customFormat="1" x14ac:dyDescent="0.15">
      <c r="A918" s="195"/>
      <c r="B918" s="220" t="str">
        <f t="shared" si="172"/>
        <v xml:space="preserve">Northeast Alberta </v>
      </c>
      <c r="C918" s="220" t="str">
        <f t="shared" si="172"/>
        <v>ne_alb77</v>
      </c>
      <c r="D918" s="220">
        <f t="shared" si="172"/>
        <v>0</v>
      </c>
      <c r="E918" s="220" t="str">
        <f t="shared" si="173"/>
        <v>1975-77</v>
      </c>
      <c r="G918" s="73">
        <f t="shared" si="174"/>
        <v>0.27</v>
      </c>
      <c r="H918" s="73">
        <f t="shared" si="175"/>
        <v>0</v>
      </c>
      <c r="I918" s="73">
        <f t="shared" si="176"/>
        <v>67.5</v>
      </c>
      <c r="J918" s="73">
        <f t="shared" si="177"/>
        <v>0</v>
      </c>
      <c r="K918" s="73">
        <f t="shared" si="178"/>
        <v>1.53</v>
      </c>
      <c r="L918" s="73">
        <f t="shared" si="179"/>
        <v>0</v>
      </c>
      <c r="M918" s="73">
        <f t="shared" si="180"/>
        <v>0</v>
      </c>
      <c r="N918" s="73">
        <f t="shared" si="181"/>
        <v>0</v>
      </c>
      <c r="P918" s="73">
        <f t="shared" si="182"/>
        <v>69.03</v>
      </c>
      <c r="Q918" s="73">
        <f t="shared" si="183"/>
        <v>0.27</v>
      </c>
      <c r="R918" s="73" t="s">
        <v>9109</v>
      </c>
    </row>
    <row r="919" spans="1:18" s="73" customFormat="1" x14ac:dyDescent="0.15">
      <c r="A919" s="195"/>
      <c r="B919" s="220" t="str">
        <f t="shared" si="172"/>
        <v>Northeast Minnesota</v>
      </c>
      <c r="C919" s="220" t="str">
        <f t="shared" si="172"/>
        <v>ne_min71</v>
      </c>
      <c r="D919" s="220">
        <f t="shared" si="172"/>
        <v>0</v>
      </c>
      <c r="E919" s="220" t="str">
        <f t="shared" si="173"/>
        <v>1970-71</v>
      </c>
      <c r="G919" s="73">
        <f t="shared" si="174"/>
        <v>1.8900000000000001</v>
      </c>
      <c r="H919" s="73">
        <f t="shared" si="175"/>
        <v>0</v>
      </c>
      <c r="I919" s="73">
        <f t="shared" si="176"/>
        <v>210</v>
      </c>
      <c r="J919" s="73">
        <f t="shared" si="177"/>
        <v>0</v>
      </c>
      <c r="K919" s="73">
        <f t="shared" si="178"/>
        <v>0</v>
      </c>
      <c r="L919" s="73">
        <f t="shared" si="179"/>
        <v>357</v>
      </c>
      <c r="M919" s="73">
        <f t="shared" si="180"/>
        <v>0</v>
      </c>
      <c r="N919" s="73">
        <f t="shared" si="181"/>
        <v>0</v>
      </c>
      <c r="P919" s="73">
        <f t="shared" si="182"/>
        <v>567</v>
      </c>
      <c r="Q919" s="73">
        <f t="shared" si="183"/>
        <v>1.8900000000000001</v>
      </c>
      <c r="R919" s="73" t="s">
        <v>9109</v>
      </c>
    </row>
    <row r="920" spans="1:18" s="73" customFormat="1" x14ac:dyDescent="0.15">
      <c r="A920" s="195"/>
      <c r="B920" s="220" t="str">
        <f t="shared" si="172"/>
        <v>Northeast Minnesota</v>
      </c>
      <c r="C920" s="220" t="str">
        <f t="shared" si="172"/>
        <v>ne_min69</v>
      </c>
      <c r="D920" s="220">
        <f t="shared" si="172"/>
        <v>0</v>
      </c>
      <c r="E920" s="220" t="str">
        <f t="shared" si="173"/>
        <v>1967-69</v>
      </c>
      <c r="G920" s="73">
        <f t="shared" si="174"/>
        <v>1.8</v>
      </c>
      <c r="H920" s="73">
        <f t="shared" si="175"/>
        <v>0</v>
      </c>
      <c r="I920" s="73">
        <f t="shared" si="176"/>
        <v>180</v>
      </c>
      <c r="J920" s="73">
        <f t="shared" si="177"/>
        <v>0</v>
      </c>
      <c r="K920" s="73">
        <f t="shared" si="178"/>
        <v>0</v>
      </c>
      <c r="L920" s="73">
        <f t="shared" si="179"/>
        <v>245</v>
      </c>
      <c r="M920" s="73">
        <f t="shared" si="180"/>
        <v>0</v>
      </c>
      <c r="N920" s="73">
        <f t="shared" si="181"/>
        <v>0</v>
      </c>
      <c r="P920" s="73">
        <f t="shared" si="182"/>
        <v>425</v>
      </c>
      <c r="Q920" s="73">
        <f t="shared" si="183"/>
        <v>1.8</v>
      </c>
      <c r="R920" s="73" t="s">
        <v>9109</v>
      </c>
    </row>
    <row r="921" spans="1:18" s="73" customFormat="1" x14ac:dyDescent="0.15">
      <c r="A921" s="195"/>
      <c r="B921" s="220" t="str">
        <f t="shared" si="172"/>
        <v>Northeast Minnesota</v>
      </c>
      <c r="C921" s="220" t="str">
        <f t="shared" si="172"/>
        <v>ne_min84</v>
      </c>
      <c r="D921" s="220">
        <f t="shared" si="172"/>
        <v>0</v>
      </c>
      <c r="E921" s="220" t="str">
        <f t="shared" si="173"/>
        <v>1976-84</v>
      </c>
      <c r="G921" s="73">
        <f t="shared" si="174"/>
        <v>1.125</v>
      </c>
      <c r="H921" s="73">
        <f t="shared" si="175"/>
        <v>0</v>
      </c>
      <c r="I921" s="73">
        <f t="shared" si="176"/>
        <v>165</v>
      </c>
      <c r="J921" s="73">
        <f t="shared" si="177"/>
        <v>0</v>
      </c>
      <c r="K921" s="73">
        <f t="shared" si="178"/>
        <v>0</v>
      </c>
      <c r="L921" s="73">
        <f t="shared" si="179"/>
        <v>42</v>
      </c>
      <c r="M921" s="73">
        <f t="shared" si="180"/>
        <v>0</v>
      </c>
      <c r="N921" s="73">
        <f t="shared" si="181"/>
        <v>0</v>
      </c>
      <c r="P921" s="73">
        <f t="shared" si="182"/>
        <v>207</v>
      </c>
      <c r="Q921" s="73">
        <f t="shared" si="183"/>
        <v>1.125</v>
      </c>
      <c r="R921" s="73" t="s">
        <v>9109</v>
      </c>
    </row>
    <row r="922" spans="1:18" s="73" customFormat="1" x14ac:dyDescent="0.15">
      <c r="A922" s="195"/>
      <c r="B922" s="220" t="str">
        <f t="shared" si="172"/>
        <v xml:space="preserve">Northeast Minnesota </v>
      </c>
      <c r="C922" s="220" t="str">
        <f t="shared" si="172"/>
        <v>ne_min53</v>
      </c>
      <c r="D922" s="220">
        <f t="shared" si="172"/>
        <v>0</v>
      </c>
      <c r="E922" s="220" t="str">
        <f t="shared" si="173"/>
        <v xml:space="preserve">1946-53 </v>
      </c>
      <c r="G922" s="73">
        <f t="shared" si="174"/>
        <v>1.0349999999999999</v>
      </c>
      <c r="H922" s="73">
        <f t="shared" si="175"/>
        <v>0</v>
      </c>
      <c r="I922" s="73">
        <f t="shared" si="176"/>
        <v>115.8</v>
      </c>
      <c r="J922" s="73">
        <f t="shared" si="177"/>
        <v>0</v>
      </c>
      <c r="K922" s="73">
        <f t="shared" si="178"/>
        <v>0</v>
      </c>
      <c r="L922" s="73">
        <f t="shared" si="179"/>
        <v>241.98999999999998</v>
      </c>
      <c r="M922" s="73">
        <f t="shared" si="180"/>
        <v>0</v>
      </c>
      <c r="N922" s="73">
        <f t="shared" si="181"/>
        <v>0</v>
      </c>
      <c r="P922" s="73">
        <f t="shared" si="182"/>
        <v>357.78999999999996</v>
      </c>
      <c r="Q922" s="73">
        <f t="shared" si="183"/>
        <v>1.0349999999999999</v>
      </c>
      <c r="R922" s="73" t="s">
        <v>9109</v>
      </c>
    </row>
    <row r="923" spans="1:18" s="73" customFormat="1" x14ac:dyDescent="0.15">
      <c r="A923" s="195"/>
      <c r="B923" s="220" t="str">
        <f t="shared" si="172"/>
        <v>Northern Alberta</v>
      </c>
      <c r="C923" s="220" t="str">
        <f t="shared" si="172"/>
        <v>n_alb79</v>
      </c>
      <c r="D923" s="220">
        <f t="shared" si="172"/>
        <v>0</v>
      </c>
      <c r="E923" s="220">
        <f t="shared" si="173"/>
        <v>1979</v>
      </c>
      <c r="G923" s="73">
        <f t="shared" si="174"/>
        <v>0.36</v>
      </c>
      <c r="H923" s="73">
        <f t="shared" si="175"/>
        <v>64.260000000000005</v>
      </c>
      <c r="I923" s="73">
        <f t="shared" si="176"/>
        <v>0</v>
      </c>
      <c r="J923" s="73">
        <f t="shared" si="177"/>
        <v>0</v>
      </c>
      <c r="K923" s="73">
        <f t="shared" si="178"/>
        <v>0</v>
      </c>
      <c r="L923" s="73">
        <f t="shared" si="179"/>
        <v>0</v>
      </c>
      <c r="M923" s="73">
        <f t="shared" si="180"/>
        <v>0</v>
      </c>
      <c r="N923" s="73">
        <f t="shared" si="181"/>
        <v>0</v>
      </c>
      <c r="P923" s="73">
        <f t="shared" si="182"/>
        <v>64.260000000000005</v>
      </c>
      <c r="Q923" s="73">
        <f t="shared" si="183"/>
        <v>0.36</v>
      </c>
      <c r="R923" s="73" t="s">
        <v>9109</v>
      </c>
    </row>
    <row r="924" spans="1:18" s="73" customFormat="1" x14ac:dyDescent="0.15">
      <c r="A924" s="195"/>
      <c r="B924" s="220" t="str">
        <f t="shared" si="172"/>
        <v>South-central Ontario</v>
      </c>
      <c r="C924" s="220" t="str">
        <f t="shared" si="172"/>
        <v>sc_ont79</v>
      </c>
      <c r="D924" s="220">
        <f t="shared" si="172"/>
        <v>0</v>
      </c>
      <c r="E924" s="220" t="str">
        <f t="shared" si="173"/>
        <v>1975-79</v>
      </c>
      <c r="G924" s="73">
        <f t="shared" si="174"/>
        <v>0.54</v>
      </c>
      <c r="H924" s="73">
        <f t="shared" si="175"/>
        <v>0</v>
      </c>
      <c r="I924" s="73">
        <f t="shared" si="176"/>
        <v>88.8</v>
      </c>
      <c r="J924" s="73">
        <f t="shared" si="177"/>
        <v>0</v>
      </c>
      <c r="K924" s="73">
        <f t="shared" si="178"/>
        <v>1.17</v>
      </c>
      <c r="L924" s="73">
        <f t="shared" si="179"/>
        <v>0</v>
      </c>
      <c r="M924" s="73">
        <f t="shared" si="180"/>
        <v>0</v>
      </c>
      <c r="N924" s="73">
        <f t="shared" si="181"/>
        <v>0</v>
      </c>
      <c r="P924" s="73">
        <f t="shared" si="182"/>
        <v>89.97</v>
      </c>
      <c r="Q924" s="73">
        <f t="shared" si="183"/>
        <v>0.54</v>
      </c>
      <c r="R924" s="73" t="s">
        <v>9109</v>
      </c>
    </row>
    <row r="925" spans="1:18" s="73" customFormat="1" x14ac:dyDescent="0.15">
      <c r="A925" s="195" t="s">
        <v>5953</v>
      </c>
      <c r="B925" s="220" t="str">
        <f t="shared" si="172"/>
        <v xml:space="preserve">Southern Quebec </v>
      </c>
      <c r="C925" s="220" t="str">
        <f t="shared" si="172"/>
        <v>s_que84</v>
      </c>
      <c r="D925" s="220">
        <f t="shared" si="172"/>
        <v>0</v>
      </c>
      <c r="E925" s="220" t="str">
        <f t="shared" si="173"/>
        <v xml:space="preserve">1980-84 </v>
      </c>
      <c r="G925" s="73">
        <f t="shared" si="174"/>
        <v>1.26</v>
      </c>
      <c r="H925" s="73">
        <f t="shared" si="175"/>
        <v>0</v>
      </c>
      <c r="I925" s="73">
        <f t="shared" si="176"/>
        <v>90</v>
      </c>
      <c r="J925" s="73">
        <f t="shared" si="177"/>
        <v>0</v>
      </c>
      <c r="K925" s="73">
        <f t="shared" si="178"/>
        <v>0</v>
      </c>
      <c r="L925" s="73">
        <f t="shared" si="179"/>
        <v>210</v>
      </c>
      <c r="M925" s="73">
        <f t="shared" si="180"/>
        <v>0</v>
      </c>
      <c r="N925" s="73">
        <f t="shared" si="181"/>
        <v>0</v>
      </c>
      <c r="P925" s="73">
        <f t="shared" si="182"/>
        <v>300</v>
      </c>
      <c r="Q925" s="73">
        <f t="shared" si="183"/>
        <v>1.26</v>
      </c>
      <c r="R925" s="73" t="s">
        <v>9109</v>
      </c>
    </row>
    <row r="926" spans="1:18" s="73" customFormat="1" x14ac:dyDescent="0.15">
      <c r="A926" s="195" t="s">
        <v>5953</v>
      </c>
      <c r="B926" s="220" t="str">
        <f t="shared" si="172"/>
        <v xml:space="preserve">Southwest Manitoba </v>
      </c>
      <c r="C926" s="220" t="str">
        <f t="shared" si="172"/>
        <v>sw_man78</v>
      </c>
      <c r="D926" s="220">
        <f t="shared" si="172"/>
        <v>0</v>
      </c>
      <c r="E926" s="220" t="str">
        <f t="shared" si="173"/>
        <v>1975-78</v>
      </c>
      <c r="G926" s="73">
        <f t="shared" si="174"/>
        <v>1.17</v>
      </c>
      <c r="H926" s="73">
        <f t="shared" si="175"/>
        <v>0</v>
      </c>
      <c r="I926" s="73">
        <f t="shared" si="176"/>
        <v>240</v>
      </c>
      <c r="J926" s="73">
        <f t="shared" si="177"/>
        <v>264</v>
      </c>
      <c r="K926" s="73">
        <f t="shared" si="178"/>
        <v>0</v>
      </c>
      <c r="L926" s="73">
        <f t="shared" si="179"/>
        <v>0</v>
      </c>
      <c r="M926" s="73">
        <f t="shared" si="180"/>
        <v>0</v>
      </c>
      <c r="N926" s="73">
        <f t="shared" si="181"/>
        <v>0</v>
      </c>
      <c r="P926" s="73">
        <f t="shared" si="182"/>
        <v>504</v>
      </c>
      <c r="Q926" s="73">
        <f t="shared" si="183"/>
        <v>1.17</v>
      </c>
      <c r="R926" s="73" t="s">
        <v>9109</v>
      </c>
    </row>
    <row r="927" spans="1:18" s="73" customFormat="1" x14ac:dyDescent="0.15">
      <c r="A927" s="195"/>
      <c r="B927" s="220" t="str">
        <f t="shared" ref="B927:D946" si="184">B860</f>
        <v xml:space="preserve">Southwest Quebec </v>
      </c>
      <c r="C927" s="220" t="str">
        <f t="shared" si="184"/>
        <v>sw_que84d</v>
      </c>
      <c r="D927" s="220">
        <f t="shared" si="184"/>
        <v>0</v>
      </c>
      <c r="E927" s="220" t="str">
        <f t="shared" si="173"/>
        <v xml:space="preserve">1980-84 </v>
      </c>
      <c r="G927" s="73">
        <f t="shared" si="174"/>
        <v>0.495</v>
      </c>
      <c r="H927" s="73">
        <f t="shared" si="175"/>
        <v>0</v>
      </c>
      <c r="I927" s="73">
        <f t="shared" si="176"/>
        <v>90</v>
      </c>
      <c r="J927" s="73">
        <f t="shared" si="177"/>
        <v>0</v>
      </c>
      <c r="K927" s="73">
        <f t="shared" si="178"/>
        <v>0</v>
      </c>
      <c r="L927" s="73">
        <f t="shared" si="179"/>
        <v>0</v>
      </c>
      <c r="M927" s="73">
        <f t="shared" si="180"/>
        <v>0</v>
      </c>
      <c r="N927" s="73">
        <f t="shared" si="181"/>
        <v>0</v>
      </c>
      <c r="P927" s="73">
        <f t="shared" si="182"/>
        <v>90</v>
      </c>
      <c r="Q927" s="73">
        <f t="shared" si="183"/>
        <v>0.495</v>
      </c>
      <c r="R927" s="73" t="s">
        <v>9109</v>
      </c>
    </row>
    <row r="928" spans="1:18" s="73" customFormat="1" x14ac:dyDescent="0.15">
      <c r="A928" s="195"/>
      <c r="B928" s="220" t="str">
        <f t="shared" si="184"/>
        <v>West-central Yukon</v>
      </c>
      <c r="C928" s="220" t="str">
        <f t="shared" si="184"/>
        <v>wc_yuk86</v>
      </c>
      <c r="D928" s="220">
        <f t="shared" si="184"/>
        <v>0</v>
      </c>
      <c r="E928" s="220" t="str">
        <f t="shared" si="173"/>
        <v>1985-86</v>
      </c>
      <c r="G928" s="73">
        <f t="shared" si="174"/>
        <v>0.315</v>
      </c>
      <c r="H928" s="73">
        <f t="shared" si="175"/>
        <v>0</v>
      </c>
      <c r="I928" s="73">
        <f t="shared" si="176"/>
        <v>18.600000000000001</v>
      </c>
      <c r="J928" s="73">
        <f t="shared" si="177"/>
        <v>0</v>
      </c>
      <c r="K928" s="73">
        <f t="shared" si="178"/>
        <v>0.9</v>
      </c>
      <c r="L928" s="73">
        <f t="shared" si="179"/>
        <v>0</v>
      </c>
      <c r="M928" s="73">
        <f t="shared" si="180"/>
        <v>34.050000000000004</v>
      </c>
      <c r="N928" s="73">
        <f t="shared" si="181"/>
        <v>0</v>
      </c>
      <c r="P928" s="73">
        <f t="shared" si="182"/>
        <v>53.550000000000004</v>
      </c>
      <c r="Q928" s="73">
        <f t="shared" si="183"/>
        <v>0.315</v>
      </c>
      <c r="R928" s="73" t="s">
        <v>9109</v>
      </c>
    </row>
    <row r="929" spans="1:18" s="73" customFormat="1" x14ac:dyDescent="0.15">
      <c r="A929" s="195"/>
      <c r="B929" s="220" t="str">
        <f t="shared" si="184"/>
        <v>Aishihik, Yukon</v>
      </c>
      <c r="C929" s="220" t="str">
        <f t="shared" si="184"/>
        <v>ais81</v>
      </c>
      <c r="D929" s="220">
        <f t="shared" si="184"/>
        <v>3519</v>
      </c>
      <c r="E929" s="220">
        <f t="shared" si="173"/>
        <v>1981</v>
      </c>
      <c r="G929" s="73">
        <f t="shared" si="174"/>
        <v>0.13500000000000001</v>
      </c>
      <c r="H929" s="73">
        <f t="shared" si="175"/>
        <v>0</v>
      </c>
      <c r="I929" s="73">
        <f t="shared" si="176"/>
        <v>33</v>
      </c>
      <c r="J929" s="73">
        <f t="shared" si="177"/>
        <v>0</v>
      </c>
      <c r="K929" s="73">
        <f t="shared" si="178"/>
        <v>0</v>
      </c>
      <c r="L929" s="73">
        <f t="shared" si="179"/>
        <v>0</v>
      </c>
      <c r="M929" s="73">
        <f t="shared" si="180"/>
        <v>0</v>
      </c>
      <c r="N929" s="73">
        <f t="shared" si="181"/>
        <v>0</v>
      </c>
      <c r="P929" s="73">
        <f t="shared" si="182"/>
        <v>33</v>
      </c>
      <c r="Q929" s="73">
        <f t="shared" si="183"/>
        <v>0.13500000000000001</v>
      </c>
      <c r="R929" s="73" t="s">
        <v>12241</v>
      </c>
    </row>
    <row r="930" spans="1:18" s="73" customFormat="1" x14ac:dyDescent="0.15">
      <c r="A930" s="195"/>
      <c r="B930" s="220" t="str">
        <f t="shared" si="184"/>
        <v xml:space="preserve">Carmacks, Yukon </v>
      </c>
      <c r="C930" s="220" t="str">
        <f t="shared" si="184"/>
        <v>car82</v>
      </c>
      <c r="D930" s="220">
        <f t="shared" si="184"/>
        <v>3055</v>
      </c>
      <c r="E930" s="220">
        <f t="shared" si="173"/>
        <v>1982</v>
      </c>
      <c r="G930" s="73">
        <f t="shared" si="174"/>
        <v>0.09</v>
      </c>
      <c r="H930" s="73">
        <f t="shared" si="175"/>
        <v>0</v>
      </c>
      <c r="I930" s="73">
        <f t="shared" si="176"/>
        <v>12</v>
      </c>
      <c r="J930" s="73">
        <f t="shared" si="177"/>
        <v>0</v>
      </c>
      <c r="K930" s="73">
        <f t="shared" si="178"/>
        <v>0</v>
      </c>
      <c r="L930" s="73">
        <f t="shared" si="179"/>
        <v>0</v>
      </c>
      <c r="M930" s="73">
        <f t="shared" si="180"/>
        <v>0</v>
      </c>
      <c r="N930" s="73">
        <f t="shared" si="181"/>
        <v>0</v>
      </c>
      <c r="P930" s="73">
        <f t="shared" si="182"/>
        <v>12</v>
      </c>
      <c r="Q930" s="73">
        <f t="shared" si="183"/>
        <v>0.09</v>
      </c>
      <c r="R930" s="73" t="s">
        <v>12241</v>
      </c>
    </row>
    <row r="931" spans="1:18" s="73" customFormat="1" x14ac:dyDescent="0.15">
      <c r="A931" s="195"/>
      <c r="B931" s="220" t="str">
        <f t="shared" si="184"/>
        <v>Central Alaska</v>
      </c>
      <c r="C931" s="220" t="str">
        <f t="shared" si="184"/>
        <v>c_ala86</v>
      </c>
      <c r="D931" s="220">
        <f t="shared" si="184"/>
        <v>0</v>
      </c>
      <c r="E931" s="220">
        <f t="shared" si="173"/>
        <v>1986</v>
      </c>
      <c r="G931" s="73">
        <f t="shared" si="174"/>
        <v>0.13500000000000001</v>
      </c>
      <c r="H931" s="73">
        <f t="shared" si="175"/>
        <v>0</v>
      </c>
      <c r="I931" s="73">
        <f t="shared" si="176"/>
        <v>27</v>
      </c>
      <c r="J931" s="73">
        <f t="shared" si="177"/>
        <v>0</v>
      </c>
      <c r="K931" s="73">
        <f t="shared" si="178"/>
        <v>0</v>
      </c>
      <c r="L931" s="73">
        <f t="shared" si="179"/>
        <v>0</v>
      </c>
      <c r="M931" s="73">
        <f t="shared" si="180"/>
        <v>0</v>
      </c>
      <c r="N931" s="73">
        <f t="shared" si="181"/>
        <v>0</v>
      </c>
      <c r="P931" s="73">
        <f t="shared" si="182"/>
        <v>27</v>
      </c>
      <c r="Q931" s="73">
        <f t="shared" si="183"/>
        <v>0.13500000000000001</v>
      </c>
      <c r="R931" s="73" t="s">
        <v>5894</v>
      </c>
    </row>
    <row r="932" spans="1:18" s="73" customFormat="1" x14ac:dyDescent="0.15">
      <c r="A932" s="195"/>
      <c r="B932" s="220" t="str">
        <f t="shared" si="184"/>
        <v>Central Alaska</v>
      </c>
      <c r="C932" s="220" t="str">
        <f t="shared" si="184"/>
        <v>c_ala76</v>
      </c>
      <c r="D932" s="220">
        <f t="shared" si="184"/>
        <v>0</v>
      </c>
      <c r="E932" s="220">
        <f t="shared" si="173"/>
        <v>1976</v>
      </c>
      <c r="G932" s="73">
        <f t="shared" si="174"/>
        <v>0.70199999999999996</v>
      </c>
      <c r="H932" s="73">
        <f t="shared" si="175"/>
        <v>0</v>
      </c>
      <c r="I932" s="73">
        <f t="shared" si="176"/>
        <v>54</v>
      </c>
      <c r="J932" s="73">
        <f t="shared" si="177"/>
        <v>0</v>
      </c>
      <c r="K932" s="73">
        <f t="shared" si="178"/>
        <v>0</v>
      </c>
      <c r="L932" s="73">
        <f t="shared" si="179"/>
        <v>0</v>
      </c>
      <c r="M932" s="73">
        <f t="shared" si="180"/>
        <v>0</v>
      </c>
      <c r="N932" s="73">
        <f t="shared" si="181"/>
        <v>0</v>
      </c>
      <c r="P932" s="73">
        <f t="shared" si="182"/>
        <v>54</v>
      </c>
      <c r="Q932" s="73">
        <f t="shared" si="183"/>
        <v>0.70199999999999996</v>
      </c>
      <c r="R932" s="73" t="s">
        <v>5894</v>
      </c>
    </row>
    <row r="933" spans="1:18" s="73" customFormat="1" x14ac:dyDescent="0.15">
      <c r="A933" s="195"/>
      <c r="B933" s="220" t="str">
        <f t="shared" si="184"/>
        <v>Central Alaska</v>
      </c>
      <c r="C933" s="220" t="str">
        <f t="shared" si="184"/>
        <v>c_ala87</v>
      </c>
      <c r="D933" s="220">
        <f t="shared" si="184"/>
        <v>0</v>
      </c>
      <c r="E933" s="220" t="str">
        <f t="shared" si="173"/>
        <v>1986-1987</v>
      </c>
      <c r="G933" s="73">
        <f t="shared" si="174"/>
        <v>0.27</v>
      </c>
      <c r="H933" s="73">
        <f t="shared" si="175"/>
        <v>0</v>
      </c>
      <c r="I933" s="73">
        <f t="shared" si="176"/>
        <v>57</v>
      </c>
      <c r="J933" s="73">
        <f t="shared" si="177"/>
        <v>0</v>
      </c>
      <c r="K933" s="73">
        <f t="shared" si="178"/>
        <v>0</v>
      </c>
      <c r="L933" s="73">
        <f t="shared" si="179"/>
        <v>0</v>
      </c>
      <c r="M933" s="73">
        <f t="shared" si="180"/>
        <v>0</v>
      </c>
      <c r="N933" s="73">
        <f t="shared" si="181"/>
        <v>0</v>
      </c>
      <c r="P933" s="73">
        <f t="shared" si="182"/>
        <v>57</v>
      </c>
      <c r="Q933" s="73">
        <f t="shared" si="183"/>
        <v>0.27</v>
      </c>
      <c r="R933" s="73" t="s">
        <v>5894</v>
      </c>
    </row>
    <row r="934" spans="1:18" s="73" customFormat="1" x14ac:dyDescent="0.15">
      <c r="A934" s="195"/>
      <c r="B934" s="220" t="str">
        <f t="shared" si="184"/>
        <v>Central Alaska</v>
      </c>
      <c r="C934" s="220" t="str">
        <f t="shared" si="184"/>
        <v>c_ala80</v>
      </c>
      <c r="D934" s="220">
        <f t="shared" si="184"/>
        <v>0</v>
      </c>
      <c r="E934" s="220">
        <f t="shared" si="173"/>
        <v>1980</v>
      </c>
      <c r="G934" s="73">
        <f t="shared" si="174"/>
        <v>0.36</v>
      </c>
      <c r="H934" s="73">
        <f t="shared" si="175"/>
        <v>0</v>
      </c>
      <c r="I934" s="73">
        <f t="shared" si="176"/>
        <v>57</v>
      </c>
      <c r="J934" s="73">
        <f t="shared" si="177"/>
        <v>0</v>
      </c>
      <c r="K934" s="73">
        <f t="shared" si="178"/>
        <v>0</v>
      </c>
      <c r="L934" s="73">
        <f t="shared" si="179"/>
        <v>0</v>
      </c>
      <c r="M934" s="73">
        <f t="shared" si="180"/>
        <v>0</v>
      </c>
      <c r="N934" s="73">
        <f t="shared" si="181"/>
        <v>0</v>
      </c>
      <c r="P934" s="73">
        <f t="shared" si="182"/>
        <v>57</v>
      </c>
      <c r="Q934" s="73">
        <f t="shared" si="183"/>
        <v>0.36</v>
      </c>
      <c r="R934" s="73" t="s">
        <v>5894</v>
      </c>
    </row>
    <row r="935" spans="1:18" s="73" customFormat="1" x14ac:dyDescent="0.15">
      <c r="A935" s="195"/>
      <c r="B935" s="220" t="str">
        <f t="shared" si="184"/>
        <v>Central Alaska</v>
      </c>
      <c r="C935" s="220" t="str">
        <f t="shared" si="184"/>
        <v>c_ala86b</v>
      </c>
      <c r="D935" s="220">
        <f t="shared" si="184"/>
        <v>0</v>
      </c>
      <c r="E935" s="220">
        <f t="shared" si="173"/>
        <v>1986</v>
      </c>
      <c r="G935" s="73">
        <f t="shared" si="174"/>
        <v>0.67499999999999993</v>
      </c>
      <c r="H935" s="73">
        <f t="shared" si="175"/>
        <v>0</v>
      </c>
      <c r="I935" s="73">
        <f t="shared" si="176"/>
        <v>57</v>
      </c>
      <c r="J935" s="73">
        <f t="shared" si="177"/>
        <v>0</v>
      </c>
      <c r="K935" s="73">
        <f t="shared" si="178"/>
        <v>0</v>
      </c>
      <c r="L935" s="73">
        <f t="shared" si="179"/>
        <v>0</v>
      </c>
      <c r="M935" s="73">
        <f t="shared" si="180"/>
        <v>0</v>
      </c>
      <c r="N935" s="73">
        <f t="shared" si="181"/>
        <v>0</v>
      </c>
      <c r="P935" s="73">
        <f t="shared" si="182"/>
        <v>57</v>
      </c>
      <c r="Q935" s="73">
        <f t="shared" si="183"/>
        <v>0.67499999999999993</v>
      </c>
      <c r="R935" s="73" t="s">
        <v>5894</v>
      </c>
    </row>
    <row r="936" spans="1:18" s="73" customFormat="1" x14ac:dyDescent="0.15">
      <c r="A936" s="195"/>
      <c r="B936" s="220" t="str">
        <f t="shared" si="184"/>
        <v xml:space="preserve">Dromedary Mountain, Yukon </v>
      </c>
      <c r="C936" s="220" t="str">
        <f t="shared" si="184"/>
        <v>dro82</v>
      </c>
      <c r="D936" s="220">
        <f t="shared" si="184"/>
        <v>3548</v>
      </c>
      <c r="E936" s="220">
        <f t="shared" si="173"/>
        <v>1982</v>
      </c>
      <c r="G936" s="73">
        <f t="shared" si="174"/>
        <v>0.45</v>
      </c>
      <c r="H936" s="73">
        <f t="shared" si="175"/>
        <v>0</v>
      </c>
      <c r="I936" s="73">
        <f t="shared" si="176"/>
        <v>19.2</v>
      </c>
      <c r="J936" s="73">
        <f t="shared" si="177"/>
        <v>0</v>
      </c>
      <c r="K936" s="73">
        <f t="shared" si="178"/>
        <v>0</v>
      </c>
      <c r="L936" s="73">
        <f t="shared" si="179"/>
        <v>0</v>
      </c>
      <c r="M936" s="73">
        <f t="shared" si="180"/>
        <v>0</v>
      </c>
      <c r="N936" s="73">
        <f t="shared" si="181"/>
        <v>0</v>
      </c>
      <c r="P936" s="73">
        <f t="shared" si="182"/>
        <v>19.2</v>
      </c>
      <c r="Q936" s="73">
        <f t="shared" si="183"/>
        <v>0.45</v>
      </c>
      <c r="R936" s="73" t="s">
        <v>5894</v>
      </c>
    </row>
    <row r="937" spans="1:18" s="73" customFormat="1" x14ac:dyDescent="0.15">
      <c r="A937" s="195"/>
      <c r="B937" s="220" t="str">
        <f t="shared" si="184"/>
        <v>East Alaska</v>
      </c>
      <c r="C937" s="220" t="str">
        <f t="shared" si="184"/>
        <v>e_ala81</v>
      </c>
      <c r="D937" s="220">
        <f t="shared" si="184"/>
        <v>0</v>
      </c>
      <c r="E937" s="220">
        <f t="shared" si="173"/>
        <v>1981</v>
      </c>
      <c r="G937" s="73">
        <f t="shared" si="174"/>
        <v>0.36</v>
      </c>
      <c r="H937" s="73">
        <f t="shared" si="175"/>
        <v>0</v>
      </c>
      <c r="I937" s="73">
        <f t="shared" si="176"/>
        <v>27</v>
      </c>
      <c r="J937" s="73">
        <f t="shared" si="177"/>
        <v>0</v>
      </c>
      <c r="K937" s="73">
        <f t="shared" si="178"/>
        <v>0</v>
      </c>
      <c r="L937" s="73">
        <f t="shared" si="179"/>
        <v>0</v>
      </c>
      <c r="M937" s="73">
        <f t="shared" si="180"/>
        <v>0</v>
      </c>
      <c r="N937" s="73">
        <f t="shared" si="181"/>
        <v>0</v>
      </c>
      <c r="P937" s="73">
        <f t="shared" si="182"/>
        <v>27</v>
      </c>
      <c r="Q937" s="73">
        <f t="shared" si="183"/>
        <v>0.36</v>
      </c>
      <c r="R937" s="73" t="s">
        <v>5894</v>
      </c>
    </row>
    <row r="938" spans="1:18" s="73" customFormat="1" x14ac:dyDescent="0.15">
      <c r="A938" s="195"/>
      <c r="B938" s="220" t="str">
        <f t="shared" si="184"/>
        <v>East Alaska</v>
      </c>
      <c r="C938" s="220" t="str">
        <f t="shared" si="184"/>
        <v>e_ala87</v>
      </c>
      <c r="D938" s="220">
        <f t="shared" si="184"/>
        <v>0</v>
      </c>
      <c r="E938" s="220">
        <f t="shared" si="173"/>
        <v>1987</v>
      </c>
      <c r="G938" s="73">
        <f t="shared" si="174"/>
        <v>0.20249999999999999</v>
      </c>
      <c r="H938" s="73">
        <f t="shared" si="175"/>
        <v>0</v>
      </c>
      <c r="I938" s="73">
        <f t="shared" si="176"/>
        <v>36</v>
      </c>
      <c r="J938" s="73">
        <f t="shared" si="177"/>
        <v>0</v>
      </c>
      <c r="K938" s="73">
        <f t="shared" si="178"/>
        <v>0</v>
      </c>
      <c r="L938" s="73">
        <f t="shared" si="179"/>
        <v>0</v>
      </c>
      <c r="M938" s="73">
        <f t="shared" si="180"/>
        <v>0</v>
      </c>
      <c r="N938" s="73">
        <f t="shared" si="181"/>
        <v>0</v>
      </c>
      <c r="P938" s="73">
        <f t="shared" si="182"/>
        <v>36</v>
      </c>
      <c r="Q938" s="73">
        <f t="shared" si="183"/>
        <v>0.20249999999999999</v>
      </c>
      <c r="R938" s="73" t="s">
        <v>5894</v>
      </c>
    </row>
    <row r="939" spans="1:18" s="73" customFormat="1" x14ac:dyDescent="0.15">
      <c r="A939" s="195"/>
      <c r="B939" s="220" t="str">
        <f t="shared" si="184"/>
        <v>East Alaska</v>
      </c>
      <c r="C939" s="220" t="str">
        <f t="shared" si="184"/>
        <v>e_ala90</v>
      </c>
      <c r="D939" s="220">
        <f t="shared" si="184"/>
        <v>0</v>
      </c>
      <c r="E939" s="220">
        <f t="shared" si="173"/>
        <v>1990</v>
      </c>
      <c r="G939" s="73">
        <f t="shared" si="174"/>
        <v>0.40499999999999997</v>
      </c>
      <c r="H939" s="73">
        <f t="shared" si="175"/>
        <v>0</v>
      </c>
      <c r="I939" s="73">
        <f t="shared" si="176"/>
        <v>42.000000000000007</v>
      </c>
      <c r="J939" s="73">
        <f t="shared" si="177"/>
        <v>0</v>
      </c>
      <c r="K939" s="73">
        <f t="shared" si="178"/>
        <v>0</v>
      </c>
      <c r="L939" s="73">
        <f t="shared" si="179"/>
        <v>0</v>
      </c>
      <c r="M939" s="73">
        <f t="shared" si="180"/>
        <v>0</v>
      </c>
      <c r="N939" s="73">
        <f t="shared" si="181"/>
        <v>0</v>
      </c>
      <c r="P939" s="73">
        <f t="shared" si="182"/>
        <v>42.000000000000007</v>
      </c>
      <c r="Q939" s="73">
        <f t="shared" si="183"/>
        <v>0.40499999999999997</v>
      </c>
      <c r="R939" s="73" t="s">
        <v>5894</v>
      </c>
    </row>
    <row r="940" spans="1:18" s="73" customFormat="1" x14ac:dyDescent="0.15">
      <c r="A940" s="195"/>
      <c r="B940" s="220" t="str">
        <f t="shared" si="184"/>
        <v>East Denali National Park, Alaska</v>
      </c>
      <c r="C940" s="220" t="str">
        <f t="shared" si="184"/>
        <v>e-den84</v>
      </c>
      <c r="D940" s="220">
        <f t="shared" si="184"/>
        <v>0</v>
      </c>
      <c r="E940" s="220">
        <f t="shared" si="173"/>
        <v>1984</v>
      </c>
      <c r="G940" s="73">
        <f t="shared" si="174"/>
        <v>0.26550000000000001</v>
      </c>
      <c r="H940" s="73">
        <f t="shared" si="175"/>
        <v>0</v>
      </c>
      <c r="I940" s="73">
        <f t="shared" si="176"/>
        <v>66</v>
      </c>
      <c r="J940" s="73">
        <f t="shared" si="177"/>
        <v>0</v>
      </c>
      <c r="K940" s="73">
        <f t="shared" si="178"/>
        <v>0</v>
      </c>
      <c r="L940" s="73">
        <f t="shared" si="179"/>
        <v>0</v>
      </c>
      <c r="M940" s="73">
        <f t="shared" si="180"/>
        <v>0</v>
      </c>
      <c r="N940" s="73">
        <f t="shared" si="181"/>
        <v>0</v>
      </c>
      <c r="P940" s="73">
        <f t="shared" si="182"/>
        <v>66</v>
      </c>
      <c r="Q940" s="73">
        <f t="shared" si="183"/>
        <v>0.26550000000000001</v>
      </c>
      <c r="R940" s="73" t="s">
        <v>5894</v>
      </c>
    </row>
    <row r="941" spans="1:18" s="73" customFormat="1" x14ac:dyDescent="0.15">
      <c r="A941" s="195"/>
      <c r="B941" s="220" t="str">
        <f t="shared" si="184"/>
        <v>East Denali National Park, Alaska</v>
      </c>
      <c r="C941" s="220" t="str">
        <f t="shared" si="184"/>
        <v>e-den74</v>
      </c>
      <c r="D941" s="220">
        <f t="shared" si="184"/>
        <v>0</v>
      </c>
      <c r="E941" s="220" t="str">
        <f t="shared" si="173"/>
        <v>1966-1974</v>
      </c>
      <c r="G941" s="73">
        <f t="shared" si="174"/>
        <v>0.57150000000000001</v>
      </c>
      <c r="H941" s="73">
        <f t="shared" si="175"/>
        <v>0</v>
      </c>
      <c r="I941" s="73">
        <f t="shared" si="176"/>
        <v>81</v>
      </c>
      <c r="J941" s="73">
        <f t="shared" si="177"/>
        <v>0</v>
      </c>
      <c r="K941" s="73">
        <f t="shared" si="178"/>
        <v>0</v>
      </c>
      <c r="L941" s="73">
        <f t="shared" si="179"/>
        <v>0</v>
      </c>
      <c r="M941" s="73">
        <f t="shared" si="180"/>
        <v>0</v>
      </c>
      <c r="N941" s="73">
        <f t="shared" si="181"/>
        <v>0</v>
      </c>
      <c r="P941" s="73">
        <f t="shared" si="182"/>
        <v>81</v>
      </c>
      <c r="Q941" s="73">
        <f t="shared" si="183"/>
        <v>0.57150000000000001</v>
      </c>
      <c r="R941" s="73" t="s">
        <v>5894</v>
      </c>
    </row>
    <row r="942" spans="1:18" s="73" customFormat="1" x14ac:dyDescent="0.15">
      <c r="A942" s="195"/>
      <c r="B942" s="220" t="str">
        <f t="shared" si="184"/>
        <v xml:space="preserve">Isle Royale, Michigan </v>
      </c>
      <c r="C942" s="220" t="str">
        <f t="shared" si="184"/>
        <v>is_roy60</v>
      </c>
      <c r="D942" s="220">
        <f t="shared" si="184"/>
        <v>530</v>
      </c>
      <c r="E942" s="220" t="str">
        <f t="shared" si="173"/>
        <v>1959-1960</v>
      </c>
      <c r="G942" s="73">
        <f t="shared" si="174"/>
        <v>1.7370000000000001</v>
      </c>
      <c r="H942" s="73">
        <f t="shared" si="175"/>
        <v>0</v>
      </c>
      <c r="I942" s="73">
        <f t="shared" si="176"/>
        <v>300</v>
      </c>
      <c r="J942" s="73">
        <f t="shared" si="177"/>
        <v>0</v>
      </c>
      <c r="K942" s="73">
        <f t="shared" si="178"/>
        <v>0</v>
      </c>
      <c r="L942" s="73">
        <f t="shared" si="179"/>
        <v>0</v>
      </c>
      <c r="M942" s="73">
        <f t="shared" si="180"/>
        <v>0</v>
      </c>
      <c r="N942" s="73">
        <f t="shared" si="181"/>
        <v>0</v>
      </c>
      <c r="P942" s="73">
        <f t="shared" si="182"/>
        <v>300</v>
      </c>
      <c r="Q942" s="73">
        <f t="shared" si="183"/>
        <v>1.7370000000000001</v>
      </c>
      <c r="R942" s="73" t="s">
        <v>5894</v>
      </c>
    </row>
    <row r="943" spans="1:18" s="73" customFormat="1" x14ac:dyDescent="0.15">
      <c r="A943" s="195"/>
      <c r="B943" s="220" t="str">
        <f t="shared" si="184"/>
        <v xml:space="preserve">Isle Royale, Michigan </v>
      </c>
      <c r="C943" s="220" t="str">
        <f t="shared" si="184"/>
        <v>is_roy80</v>
      </c>
      <c r="D943" s="220">
        <f t="shared" si="184"/>
        <v>530</v>
      </c>
      <c r="E943" s="220" t="str">
        <f t="shared" si="173"/>
        <v xml:space="preserve">1976-1980 </v>
      </c>
      <c r="G943" s="73">
        <f t="shared" si="174"/>
        <v>3.492</v>
      </c>
      <c r="H943" s="73">
        <f t="shared" si="175"/>
        <v>0</v>
      </c>
      <c r="I943" s="73">
        <f t="shared" si="176"/>
        <v>333.00000000000006</v>
      </c>
      <c r="J943" s="73">
        <f t="shared" si="177"/>
        <v>0</v>
      </c>
      <c r="K943" s="73">
        <f t="shared" si="178"/>
        <v>0</v>
      </c>
      <c r="L943" s="73">
        <f t="shared" si="179"/>
        <v>0</v>
      </c>
      <c r="M943" s="73">
        <f t="shared" si="180"/>
        <v>0</v>
      </c>
      <c r="N943" s="73">
        <f t="shared" si="181"/>
        <v>0</v>
      </c>
      <c r="P943" s="73">
        <f t="shared" si="182"/>
        <v>333.00000000000006</v>
      </c>
      <c r="Q943" s="73">
        <f t="shared" si="183"/>
        <v>3.492</v>
      </c>
      <c r="R943" s="73" t="s">
        <v>5894</v>
      </c>
    </row>
    <row r="944" spans="1:18" s="73" customFormat="1" x14ac:dyDescent="0.15">
      <c r="A944" s="195"/>
      <c r="B944" s="220" t="str">
        <f t="shared" si="184"/>
        <v xml:space="preserve">Isle Royale, Michigan </v>
      </c>
      <c r="C944" s="220" t="str">
        <f t="shared" si="184"/>
        <v>is_roy65</v>
      </c>
      <c r="D944" s="220">
        <f t="shared" si="184"/>
        <v>530</v>
      </c>
      <c r="E944" s="220" t="str">
        <f t="shared" si="173"/>
        <v>1961-1965</v>
      </c>
      <c r="G944" s="73">
        <f t="shared" si="174"/>
        <v>1.9709999999999999</v>
      </c>
      <c r="H944" s="73">
        <f t="shared" si="175"/>
        <v>0</v>
      </c>
      <c r="I944" s="73">
        <f t="shared" si="176"/>
        <v>360</v>
      </c>
      <c r="J944" s="73">
        <f t="shared" si="177"/>
        <v>0</v>
      </c>
      <c r="K944" s="73">
        <f t="shared" si="178"/>
        <v>0</v>
      </c>
      <c r="L944" s="73">
        <f t="shared" si="179"/>
        <v>0</v>
      </c>
      <c r="M944" s="73">
        <f t="shared" si="180"/>
        <v>0</v>
      </c>
      <c r="N944" s="73">
        <f t="shared" si="181"/>
        <v>0</v>
      </c>
      <c r="P944" s="73">
        <f t="shared" si="182"/>
        <v>360</v>
      </c>
      <c r="Q944" s="73">
        <f t="shared" si="183"/>
        <v>1.9709999999999999</v>
      </c>
      <c r="R944" s="73" t="s">
        <v>5894</v>
      </c>
    </row>
    <row r="945" spans="1:18" s="73" customFormat="1" x14ac:dyDescent="0.15">
      <c r="A945" s="195"/>
      <c r="B945" s="220" t="str">
        <f t="shared" si="184"/>
        <v xml:space="preserve">Isle Royale, Michigan </v>
      </c>
      <c r="C945" s="220" t="str">
        <f t="shared" si="184"/>
        <v>is_roy85</v>
      </c>
      <c r="D945" s="220">
        <f t="shared" si="184"/>
        <v>530</v>
      </c>
      <c r="E945" s="220" t="str">
        <f t="shared" si="173"/>
        <v xml:space="preserve">1981-1985 </v>
      </c>
      <c r="G945" s="73">
        <f t="shared" si="174"/>
        <v>1.8675000000000002</v>
      </c>
      <c r="H945" s="73">
        <f t="shared" si="175"/>
        <v>0</v>
      </c>
      <c r="I945" s="73">
        <f t="shared" si="176"/>
        <v>411.00000000000006</v>
      </c>
      <c r="J945" s="73">
        <f t="shared" si="177"/>
        <v>0</v>
      </c>
      <c r="K945" s="73">
        <f t="shared" si="178"/>
        <v>0</v>
      </c>
      <c r="L945" s="73">
        <f t="shared" si="179"/>
        <v>0</v>
      </c>
      <c r="M945" s="73">
        <f t="shared" si="180"/>
        <v>0</v>
      </c>
      <c r="N945" s="73">
        <f t="shared" si="181"/>
        <v>0</v>
      </c>
      <c r="P945" s="73">
        <f t="shared" si="182"/>
        <v>411.00000000000006</v>
      </c>
      <c r="Q945" s="73">
        <f t="shared" si="183"/>
        <v>1.8675000000000002</v>
      </c>
      <c r="R945" s="73" t="s">
        <v>5894</v>
      </c>
    </row>
    <row r="946" spans="1:18" s="73" customFormat="1" x14ac:dyDescent="0.15">
      <c r="A946" s="195"/>
      <c r="B946" s="220" t="str">
        <f t="shared" si="184"/>
        <v xml:space="preserve">Isle Royale, Michigan </v>
      </c>
      <c r="C946" s="220" t="str">
        <f t="shared" si="184"/>
        <v>is_roy75</v>
      </c>
      <c r="D946" s="220">
        <f t="shared" si="184"/>
        <v>530</v>
      </c>
      <c r="E946" s="220" t="str">
        <f t="shared" si="173"/>
        <v>1971-1975</v>
      </c>
      <c r="G946" s="73">
        <f t="shared" si="174"/>
        <v>2.2995000000000001</v>
      </c>
      <c r="H946" s="73">
        <f t="shared" si="175"/>
        <v>0</v>
      </c>
      <c r="I946" s="73">
        <f t="shared" si="176"/>
        <v>423</v>
      </c>
      <c r="J946" s="73">
        <f t="shared" si="177"/>
        <v>0</v>
      </c>
      <c r="K946" s="73">
        <f t="shared" si="178"/>
        <v>0</v>
      </c>
      <c r="L946" s="73">
        <f t="shared" si="179"/>
        <v>0</v>
      </c>
      <c r="M946" s="73">
        <f t="shared" si="180"/>
        <v>0</v>
      </c>
      <c r="N946" s="73">
        <f t="shared" si="181"/>
        <v>0</v>
      </c>
      <c r="P946" s="73">
        <f t="shared" si="182"/>
        <v>423</v>
      </c>
      <c r="Q946" s="73">
        <f t="shared" si="183"/>
        <v>2.2995000000000001</v>
      </c>
      <c r="R946" s="73" t="s">
        <v>5894</v>
      </c>
    </row>
    <row r="947" spans="1:18" s="73" customFormat="1" x14ac:dyDescent="0.15">
      <c r="A947" s="195"/>
      <c r="B947" s="220" t="str">
        <f t="shared" ref="B947:D956" si="185">B880</f>
        <v xml:space="preserve">Isle Royale, Michigan </v>
      </c>
      <c r="C947" s="220" t="str">
        <f t="shared" si="185"/>
        <v>is_roy70</v>
      </c>
      <c r="D947" s="220">
        <f t="shared" si="185"/>
        <v>530</v>
      </c>
      <c r="E947" s="220" t="str">
        <f t="shared" si="173"/>
        <v>1966-1970</v>
      </c>
      <c r="G947" s="73">
        <f t="shared" si="174"/>
        <v>1.6335</v>
      </c>
      <c r="H947" s="73">
        <f t="shared" si="175"/>
        <v>0</v>
      </c>
      <c r="I947" s="73">
        <f t="shared" si="176"/>
        <v>519</v>
      </c>
      <c r="J947" s="73">
        <f t="shared" si="177"/>
        <v>0</v>
      </c>
      <c r="K947" s="73">
        <f t="shared" si="178"/>
        <v>0</v>
      </c>
      <c r="L947" s="73">
        <f t="shared" si="179"/>
        <v>0</v>
      </c>
      <c r="M947" s="73">
        <f t="shared" si="180"/>
        <v>0</v>
      </c>
      <c r="N947" s="73">
        <f t="shared" si="181"/>
        <v>0</v>
      </c>
      <c r="P947" s="73">
        <f t="shared" si="182"/>
        <v>519</v>
      </c>
      <c r="Q947" s="73">
        <f t="shared" si="183"/>
        <v>1.6335</v>
      </c>
      <c r="R947" s="73" t="s">
        <v>5894</v>
      </c>
    </row>
    <row r="948" spans="1:18" s="73" customFormat="1" x14ac:dyDescent="0.15">
      <c r="A948" s="195"/>
      <c r="B948" s="220" t="str">
        <f t="shared" si="185"/>
        <v xml:space="preserve">Isle Royale, Michigan </v>
      </c>
      <c r="C948" s="220" t="str">
        <f t="shared" si="185"/>
        <v>is_roy90</v>
      </c>
      <c r="D948" s="220">
        <f t="shared" si="185"/>
        <v>530</v>
      </c>
      <c r="E948" s="220" t="str">
        <f t="shared" si="173"/>
        <v>1986-1990</v>
      </c>
      <c r="G948" s="73">
        <f t="shared" si="174"/>
        <v>1.17</v>
      </c>
      <c r="H948" s="73">
        <f t="shared" si="175"/>
        <v>0</v>
      </c>
      <c r="I948" s="73">
        <f t="shared" si="176"/>
        <v>747.00000000000011</v>
      </c>
      <c r="J948" s="73">
        <f t="shared" si="177"/>
        <v>0</v>
      </c>
      <c r="K948" s="73">
        <f t="shared" si="178"/>
        <v>0</v>
      </c>
      <c r="L948" s="73">
        <f t="shared" si="179"/>
        <v>0</v>
      </c>
      <c r="M948" s="73">
        <f t="shared" si="180"/>
        <v>0</v>
      </c>
      <c r="N948" s="73">
        <f t="shared" si="181"/>
        <v>0</v>
      </c>
      <c r="P948" s="73">
        <f t="shared" si="182"/>
        <v>747.00000000000011</v>
      </c>
      <c r="Q948" s="73">
        <f t="shared" si="183"/>
        <v>1.17</v>
      </c>
      <c r="R948" s="73" t="s">
        <v>5894</v>
      </c>
    </row>
    <row r="949" spans="1:18" s="73" customFormat="1" x14ac:dyDescent="0.15">
      <c r="A949" s="195" t="s">
        <v>5933</v>
      </c>
      <c r="B949" s="220" t="str">
        <f t="shared" si="185"/>
        <v>Mayo, Yukon</v>
      </c>
      <c r="C949" s="220" t="str">
        <f t="shared" si="185"/>
        <v>may88</v>
      </c>
      <c r="D949" s="220">
        <f t="shared" si="185"/>
        <v>4853</v>
      </c>
      <c r="E949" s="220">
        <f t="shared" si="173"/>
        <v>1988</v>
      </c>
      <c r="G949" s="73">
        <f t="shared" si="174"/>
        <v>0.45</v>
      </c>
      <c r="H949" s="73">
        <f t="shared" si="175"/>
        <v>0</v>
      </c>
      <c r="I949" s="73">
        <f t="shared" si="176"/>
        <v>42.000000000000007</v>
      </c>
      <c r="J949" s="73">
        <f t="shared" si="177"/>
        <v>0</v>
      </c>
      <c r="K949" s="73">
        <f t="shared" si="178"/>
        <v>0</v>
      </c>
      <c r="L949" s="73">
        <f t="shared" si="179"/>
        <v>0</v>
      </c>
      <c r="M949" s="73">
        <f t="shared" si="180"/>
        <v>0</v>
      </c>
      <c r="N949" s="73">
        <f t="shared" si="181"/>
        <v>0</v>
      </c>
      <c r="P949" s="73">
        <f t="shared" si="182"/>
        <v>42.000000000000007</v>
      </c>
      <c r="Q949" s="73">
        <f t="shared" si="183"/>
        <v>0.45</v>
      </c>
      <c r="R949" s="73" t="s">
        <v>5894</v>
      </c>
    </row>
    <row r="950" spans="1:18" s="73" customFormat="1" x14ac:dyDescent="0.15">
      <c r="A950" s="195"/>
      <c r="B950" s="220" t="str">
        <f t="shared" si="185"/>
        <v>Nisutlin, Yukon</v>
      </c>
      <c r="C950" s="220" t="str">
        <f t="shared" si="185"/>
        <v>nis86</v>
      </c>
      <c r="D950" s="220">
        <f t="shared" si="185"/>
        <v>4210</v>
      </c>
      <c r="E950" s="220">
        <f t="shared" si="173"/>
        <v>1986</v>
      </c>
      <c r="G950" s="73">
        <f t="shared" si="174"/>
        <v>0.45</v>
      </c>
      <c r="H950" s="73">
        <f t="shared" si="175"/>
        <v>0</v>
      </c>
      <c r="I950" s="73">
        <f t="shared" si="176"/>
        <v>39</v>
      </c>
      <c r="J950" s="73">
        <f t="shared" si="177"/>
        <v>0</v>
      </c>
      <c r="K950" s="73">
        <f t="shared" si="178"/>
        <v>0</v>
      </c>
      <c r="L950" s="73">
        <f t="shared" si="179"/>
        <v>0</v>
      </c>
      <c r="M950" s="73">
        <f t="shared" si="180"/>
        <v>0</v>
      </c>
      <c r="N950" s="73">
        <f t="shared" si="181"/>
        <v>0</v>
      </c>
      <c r="P950" s="73">
        <f t="shared" si="182"/>
        <v>39</v>
      </c>
      <c r="Q950" s="73">
        <f t="shared" si="183"/>
        <v>0.45</v>
      </c>
      <c r="R950" s="73" t="s">
        <v>5894</v>
      </c>
    </row>
    <row r="951" spans="1:18" s="73" customFormat="1" x14ac:dyDescent="0.15">
      <c r="A951" s="195"/>
      <c r="B951" s="220" t="str">
        <f t="shared" si="185"/>
        <v xml:space="preserve">Northeast Alberta </v>
      </c>
      <c r="C951" s="220" t="str">
        <f t="shared" si="185"/>
        <v>ne_alb78</v>
      </c>
      <c r="D951" s="220">
        <f t="shared" si="185"/>
        <v>0</v>
      </c>
      <c r="E951" s="220" t="str">
        <f t="shared" si="173"/>
        <v>1975-1978</v>
      </c>
      <c r="G951" s="73">
        <f t="shared" si="174"/>
        <v>0.4995</v>
      </c>
      <c r="H951" s="73">
        <f t="shared" si="175"/>
        <v>0</v>
      </c>
      <c r="I951" s="73">
        <f t="shared" si="176"/>
        <v>69</v>
      </c>
      <c r="J951" s="73">
        <f t="shared" si="177"/>
        <v>0</v>
      </c>
      <c r="K951" s="73">
        <f t="shared" si="178"/>
        <v>0</v>
      </c>
      <c r="L951" s="73">
        <f t="shared" si="179"/>
        <v>0</v>
      </c>
      <c r="M951" s="73">
        <f t="shared" si="180"/>
        <v>0</v>
      </c>
      <c r="N951" s="73">
        <f t="shared" si="181"/>
        <v>0</v>
      </c>
      <c r="P951" s="73">
        <f t="shared" si="182"/>
        <v>69</v>
      </c>
      <c r="Q951" s="73">
        <f t="shared" si="183"/>
        <v>0.4995</v>
      </c>
      <c r="R951" s="73" t="s">
        <v>5894</v>
      </c>
    </row>
    <row r="952" spans="1:18" s="73" customFormat="1" x14ac:dyDescent="0.15">
      <c r="A952" s="195"/>
      <c r="B952" s="220" t="str">
        <f t="shared" si="185"/>
        <v>Northwest Alberta</v>
      </c>
      <c r="C952" s="220" t="str">
        <f t="shared" si="185"/>
        <v>nw_alb80</v>
      </c>
      <c r="D952" s="220">
        <f t="shared" si="185"/>
        <v>0</v>
      </c>
      <c r="E952" s="220" t="str">
        <f t="shared" si="173"/>
        <v>1979-1980</v>
      </c>
      <c r="G952" s="73">
        <f t="shared" si="174"/>
        <v>0.99450000000000005</v>
      </c>
      <c r="H952" s="73">
        <f t="shared" si="175"/>
        <v>0</v>
      </c>
      <c r="I952" s="73">
        <f t="shared" si="176"/>
        <v>390</v>
      </c>
      <c r="J952" s="73">
        <f t="shared" si="177"/>
        <v>0</v>
      </c>
      <c r="K952" s="73">
        <f t="shared" si="178"/>
        <v>0</v>
      </c>
      <c r="L952" s="73">
        <f t="shared" si="179"/>
        <v>0</v>
      </c>
      <c r="M952" s="73">
        <f t="shared" si="180"/>
        <v>0</v>
      </c>
      <c r="N952" s="73">
        <f t="shared" si="181"/>
        <v>0</v>
      </c>
      <c r="P952" s="73">
        <f t="shared" si="182"/>
        <v>390</v>
      </c>
      <c r="Q952" s="73">
        <f t="shared" si="183"/>
        <v>0.99450000000000005</v>
      </c>
      <c r="R952" s="73" t="s">
        <v>5894</v>
      </c>
    </row>
    <row r="953" spans="1:18" s="73" customFormat="1" x14ac:dyDescent="0.15">
      <c r="A953" s="195"/>
      <c r="B953" s="220" t="str">
        <f t="shared" si="185"/>
        <v>Northwest Ontario</v>
      </c>
      <c r="C953" s="220" t="str">
        <f t="shared" si="185"/>
        <v>nw_ont79</v>
      </c>
      <c r="D953" s="220">
        <f t="shared" si="185"/>
        <v>0</v>
      </c>
      <c r="E953" s="220" t="str">
        <f t="shared" si="173"/>
        <v xml:space="preserve">1975-1979 </v>
      </c>
      <c r="G953" s="73">
        <f t="shared" si="174"/>
        <v>0.53550000000000009</v>
      </c>
      <c r="H953" s="73">
        <f t="shared" si="175"/>
        <v>0</v>
      </c>
      <c r="I953" s="73">
        <f t="shared" si="176"/>
        <v>90</v>
      </c>
      <c r="J953" s="73">
        <f t="shared" si="177"/>
        <v>0</v>
      </c>
      <c r="K953" s="73">
        <f t="shared" si="178"/>
        <v>0</v>
      </c>
      <c r="L953" s="73">
        <f t="shared" si="179"/>
        <v>0</v>
      </c>
      <c r="M953" s="73">
        <f t="shared" si="180"/>
        <v>0</v>
      </c>
      <c r="N953" s="73">
        <f t="shared" si="181"/>
        <v>0</v>
      </c>
      <c r="P953" s="73">
        <f t="shared" si="182"/>
        <v>90</v>
      </c>
      <c r="Q953" s="73">
        <f t="shared" si="183"/>
        <v>0.53550000000000009</v>
      </c>
      <c r="R953" s="73" t="s">
        <v>5894</v>
      </c>
    </row>
    <row r="954" spans="1:18" s="73" customFormat="1" x14ac:dyDescent="0.15">
      <c r="A954" s="195"/>
      <c r="B954" s="220" t="str">
        <f t="shared" si="185"/>
        <v>South-central Alaska</v>
      </c>
      <c r="C954" s="220" t="str">
        <f t="shared" si="185"/>
        <v>sc_ala75</v>
      </c>
      <c r="D954" s="220">
        <f t="shared" si="185"/>
        <v>0</v>
      </c>
      <c r="E954" s="220">
        <f t="shared" si="173"/>
        <v>1975</v>
      </c>
      <c r="G954" s="73">
        <f t="shared" si="174"/>
        <v>0.46350000000000002</v>
      </c>
      <c r="H954" s="73">
        <f t="shared" si="175"/>
        <v>0</v>
      </c>
      <c r="I954" s="73">
        <f t="shared" si="176"/>
        <v>99</v>
      </c>
      <c r="J954" s="73">
        <f t="shared" si="177"/>
        <v>0</v>
      </c>
      <c r="K954" s="73">
        <f t="shared" si="178"/>
        <v>0</v>
      </c>
      <c r="L954" s="73">
        <f t="shared" si="179"/>
        <v>0</v>
      </c>
      <c r="M954" s="73">
        <f t="shared" si="180"/>
        <v>0</v>
      </c>
      <c r="N954" s="73">
        <f t="shared" si="181"/>
        <v>0</v>
      </c>
      <c r="P954" s="73">
        <f t="shared" si="182"/>
        <v>99</v>
      </c>
      <c r="Q954" s="73">
        <f t="shared" si="183"/>
        <v>0.46350000000000002</v>
      </c>
      <c r="R954" s="73" t="s">
        <v>5894</v>
      </c>
    </row>
    <row r="955" spans="1:18" s="73" customFormat="1" x14ac:dyDescent="0.15">
      <c r="A955" s="195"/>
      <c r="B955" s="220" t="str">
        <f t="shared" si="185"/>
        <v>Southwest Quebec</v>
      </c>
      <c r="C955" s="220" t="str">
        <f t="shared" si="185"/>
        <v>sw_que84a</v>
      </c>
      <c r="D955" s="220">
        <f t="shared" si="185"/>
        <v>0</v>
      </c>
      <c r="E955" s="220" t="str">
        <f t="shared" si="173"/>
        <v>1980-1984</v>
      </c>
      <c r="G955" s="73">
        <f t="shared" si="174"/>
        <v>0.16200000000000001</v>
      </c>
      <c r="H955" s="73">
        <f t="shared" si="175"/>
        <v>0</v>
      </c>
      <c r="I955" s="73">
        <f t="shared" si="176"/>
        <v>51.000000000000007</v>
      </c>
      <c r="J955" s="73">
        <f t="shared" si="177"/>
        <v>0</v>
      </c>
      <c r="K955" s="73">
        <f t="shared" si="178"/>
        <v>0</v>
      </c>
      <c r="L955" s="73">
        <f t="shared" si="179"/>
        <v>0</v>
      </c>
      <c r="M955" s="73">
        <f t="shared" si="180"/>
        <v>0</v>
      </c>
      <c r="N955" s="73">
        <f t="shared" si="181"/>
        <v>0</v>
      </c>
      <c r="P955" s="73">
        <f t="shared" si="182"/>
        <v>51.000000000000007</v>
      </c>
      <c r="Q955" s="73">
        <f t="shared" si="183"/>
        <v>0.16200000000000001</v>
      </c>
      <c r="R955" s="73" t="s">
        <v>5894</v>
      </c>
    </row>
    <row r="956" spans="1:18" s="73" customFormat="1" x14ac:dyDescent="0.15">
      <c r="A956" s="195"/>
      <c r="B956" s="220" t="str">
        <f t="shared" si="185"/>
        <v>Southwest Quebec</v>
      </c>
      <c r="C956" s="220" t="str">
        <f t="shared" si="185"/>
        <v>sw_que84b</v>
      </c>
      <c r="D956" s="220">
        <f t="shared" si="185"/>
        <v>0</v>
      </c>
      <c r="E956" s="220" t="str">
        <f t="shared" si="173"/>
        <v>1980-1984</v>
      </c>
      <c r="G956" s="73">
        <f t="shared" si="174"/>
        <v>0.36900000000000005</v>
      </c>
      <c r="H956" s="73">
        <f t="shared" si="175"/>
        <v>0</v>
      </c>
      <c r="I956" s="73">
        <f t="shared" si="176"/>
        <v>69</v>
      </c>
      <c r="J956" s="73">
        <f t="shared" si="177"/>
        <v>0</v>
      </c>
      <c r="K956" s="73">
        <f t="shared" si="178"/>
        <v>0</v>
      </c>
      <c r="L956" s="73">
        <f t="shared" si="179"/>
        <v>0</v>
      </c>
      <c r="M956" s="73">
        <f t="shared" si="180"/>
        <v>0</v>
      </c>
      <c r="N956" s="73">
        <f t="shared" si="181"/>
        <v>0</v>
      </c>
      <c r="P956" s="73">
        <f t="shared" si="182"/>
        <v>69</v>
      </c>
      <c r="Q956" s="73">
        <f t="shared" si="183"/>
        <v>0.36900000000000005</v>
      </c>
      <c r="R956" s="73" t="s">
        <v>5894</v>
      </c>
    </row>
    <row r="957" spans="1:18" s="73" customFormat="1" x14ac:dyDescent="0.15">
      <c r="A957" s="195"/>
      <c r="B957" s="220" t="str">
        <f t="shared" ref="B957:D958" si="186">B890</f>
        <v>Southwest Quebec</v>
      </c>
      <c r="C957" s="220" t="str">
        <f t="shared" si="186"/>
        <v>sw_que84c</v>
      </c>
      <c r="D957" s="220">
        <f t="shared" si="186"/>
        <v>0</v>
      </c>
      <c r="E957" s="220" t="str">
        <f t="shared" si="173"/>
        <v xml:space="preserve">1980-1984 </v>
      </c>
      <c r="G957" s="73">
        <f t="shared" si="174"/>
        <v>0.66600000000000004</v>
      </c>
      <c r="H957" s="73">
        <f t="shared" si="175"/>
        <v>0</v>
      </c>
      <c r="I957" s="73">
        <f t="shared" si="176"/>
        <v>111</v>
      </c>
      <c r="J957" s="73">
        <f t="shared" si="177"/>
        <v>0</v>
      </c>
      <c r="K957" s="73">
        <f t="shared" si="178"/>
        <v>0</v>
      </c>
      <c r="L957" s="73">
        <f t="shared" si="179"/>
        <v>0</v>
      </c>
      <c r="M957" s="73">
        <f t="shared" si="180"/>
        <v>0</v>
      </c>
      <c r="N957" s="73">
        <f t="shared" si="181"/>
        <v>0</v>
      </c>
      <c r="P957" s="73">
        <f t="shared" si="182"/>
        <v>111</v>
      </c>
      <c r="Q957" s="73">
        <f t="shared" si="183"/>
        <v>0.66600000000000004</v>
      </c>
      <c r="R957" s="73" t="s">
        <v>5894</v>
      </c>
    </row>
    <row r="958" spans="1:18" s="73" customFormat="1" x14ac:dyDescent="0.15">
      <c r="A958" s="195"/>
      <c r="B958" s="220" t="str">
        <f t="shared" si="186"/>
        <v>Teslin burn, Yukon</v>
      </c>
      <c r="C958" s="220" t="str">
        <f t="shared" si="186"/>
        <v>tes84</v>
      </c>
      <c r="D958" s="220">
        <f t="shared" si="186"/>
        <v>2515</v>
      </c>
      <c r="E958" s="220">
        <f t="shared" si="173"/>
        <v>1984</v>
      </c>
      <c r="G958" s="73">
        <f t="shared" si="174"/>
        <v>0.80999999999999994</v>
      </c>
      <c r="H958" s="73">
        <f t="shared" si="175"/>
        <v>0</v>
      </c>
      <c r="I958" s="73">
        <f t="shared" si="176"/>
        <v>126</v>
      </c>
      <c r="J958" s="73">
        <f t="shared" si="177"/>
        <v>0</v>
      </c>
      <c r="K958" s="73">
        <f t="shared" si="178"/>
        <v>0</v>
      </c>
      <c r="L958" s="73">
        <f t="shared" si="179"/>
        <v>0</v>
      </c>
      <c r="M958" s="73">
        <f t="shared" si="180"/>
        <v>0</v>
      </c>
      <c r="N958" s="73">
        <f t="shared" si="181"/>
        <v>0</v>
      </c>
      <c r="P958" s="73">
        <f t="shared" si="182"/>
        <v>126</v>
      </c>
      <c r="Q958" s="73">
        <f t="shared" si="183"/>
        <v>0.80999999999999994</v>
      </c>
      <c r="R958" s="73" t="s">
        <v>5894</v>
      </c>
    </row>
    <row r="959" spans="1:18" s="73" customFormat="1" x14ac:dyDescent="0.15">
      <c r="A959" s="195"/>
      <c r="C959" s="280"/>
    </row>
    <row r="960" spans="1:18" s="73" customFormat="1" x14ac:dyDescent="0.15">
      <c r="A960" s="77" t="s">
        <v>5487</v>
      </c>
      <c r="B960" s="76"/>
      <c r="C960" s="76"/>
      <c r="D960" s="70"/>
      <c r="H960" s="195"/>
    </row>
    <row r="961" spans="1:18" s="73" customFormat="1" x14ac:dyDescent="0.15">
      <c r="A961" s="195" t="s">
        <v>6384</v>
      </c>
      <c r="B961" s="76" t="s">
        <v>6024</v>
      </c>
      <c r="C961" s="76"/>
      <c r="D961" s="76">
        <v>4861</v>
      </c>
      <c r="E961" s="73">
        <v>1983</v>
      </c>
      <c r="G961" s="73">
        <f t="shared" ref="G961:G966" si="187">M894*M$838</f>
        <v>0.58499999999999996</v>
      </c>
      <c r="H961" s="73">
        <f t="shared" ref="H961:H966" si="188">O894*O$838</f>
        <v>0</v>
      </c>
      <c r="I961" s="73">
        <f t="shared" ref="I961:I966" si="189">Q894*Q$838</f>
        <v>45</v>
      </c>
      <c r="J961" s="73">
        <f t="shared" ref="J961:J966" si="190">S894*S$838</f>
        <v>0</v>
      </c>
      <c r="K961" s="73">
        <f t="shared" ref="K961:K966" si="191">U894*U$838</f>
        <v>0</v>
      </c>
      <c r="L961" s="73">
        <f t="shared" ref="L961:L966" si="192">W894*W$838</f>
        <v>0</v>
      </c>
      <c r="M961" s="73">
        <f t="shared" ref="M961:M966" si="193">Y894*Y$838</f>
        <v>0</v>
      </c>
      <c r="N961" s="73">
        <f t="shared" ref="N961:N966" si="194">AA894*AA$838</f>
        <v>0</v>
      </c>
      <c r="P961" s="73">
        <f t="shared" si="182"/>
        <v>45</v>
      </c>
      <c r="Q961" s="73">
        <f t="shared" si="183"/>
        <v>0.58499999999999996</v>
      </c>
      <c r="R961" s="73" t="s">
        <v>5894</v>
      </c>
    </row>
    <row r="962" spans="1:18" s="73" customFormat="1" x14ac:dyDescent="0.15">
      <c r="A962" s="195" t="s">
        <v>7679</v>
      </c>
      <c r="B962" s="76" t="s">
        <v>6024</v>
      </c>
      <c r="C962" s="76"/>
      <c r="D962" s="76">
        <v>4861</v>
      </c>
      <c r="E962" s="73">
        <v>1983</v>
      </c>
      <c r="G962" s="73">
        <f t="shared" si="187"/>
        <v>0.53100000000000003</v>
      </c>
      <c r="H962" s="73">
        <f t="shared" si="188"/>
        <v>0</v>
      </c>
      <c r="I962" s="73">
        <f t="shared" si="189"/>
        <v>78</v>
      </c>
      <c r="J962" s="73">
        <f t="shared" si="190"/>
        <v>0</v>
      </c>
      <c r="K962" s="73">
        <f t="shared" si="191"/>
        <v>0</v>
      </c>
      <c r="L962" s="73">
        <f t="shared" si="192"/>
        <v>0</v>
      </c>
      <c r="M962" s="73">
        <f t="shared" si="193"/>
        <v>0</v>
      </c>
      <c r="N962" s="73">
        <f t="shared" si="194"/>
        <v>0</v>
      </c>
      <c r="P962" s="73">
        <f t="shared" si="182"/>
        <v>78</v>
      </c>
      <c r="Q962" s="73">
        <f t="shared" si="183"/>
        <v>0.53100000000000003</v>
      </c>
      <c r="R962" s="73" t="s">
        <v>5894</v>
      </c>
    </row>
    <row r="963" spans="1:18" s="73" customFormat="1" x14ac:dyDescent="0.15">
      <c r="A963" s="195" t="s">
        <v>7977</v>
      </c>
      <c r="B963" s="76" t="s">
        <v>6153</v>
      </c>
      <c r="C963" s="76"/>
      <c r="D963" s="70"/>
      <c r="E963" s="73" t="s">
        <v>6075</v>
      </c>
      <c r="G963" s="73">
        <f t="shared" si="187"/>
        <v>0.63900000000000001</v>
      </c>
      <c r="H963" s="73">
        <f t="shared" si="188"/>
        <v>0</v>
      </c>
      <c r="I963" s="73">
        <f t="shared" si="189"/>
        <v>240</v>
      </c>
      <c r="J963" s="73">
        <f t="shared" si="190"/>
        <v>0</v>
      </c>
      <c r="K963" s="73">
        <f t="shared" si="191"/>
        <v>0</v>
      </c>
      <c r="L963" s="73">
        <f t="shared" si="192"/>
        <v>0</v>
      </c>
      <c r="M963" s="73">
        <f t="shared" si="193"/>
        <v>0</v>
      </c>
      <c r="N963" s="73">
        <f t="shared" si="194"/>
        <v>0</v>
      </c>
      <c r="P963" s="73">
        <f t="shared" si="182"/>
        <v>240</v>
      </c>
      <c r="Q963" s="73">
        <f t="shared" si="183"/>
        <v>0.63900000000000001</v>
      </c>
      <c r="R963" s="73" t="s">
        <v>5894</v>
      </c>
    </row>
    <row r="964" spans="1:18" s="73" customFormat="1" x14ac:dyDescent="0.15">
      <c r="A964" s="195" t="s">
        <v>6384</v>
      </c>
      <c r="B964" s="76" t="s">
        <v>6251</v>
      </c>
      <c r="C964" s="76"/>
      <c r="D964" s="70"/>
      <c r="E964" s="73" t="s">
        <v>5808</v>
      </c>
      <c r="G964" s="73">
        <f t="shared" si="187"/>
        <v>0.63</v>
      </c>
      <c r="H964" s="73">
        <f t="shared" si="188"/>
        <v>0</v>
      </c>
      <c r="I964" s="73">
        <f t="shared" si="189"/>
        <v>240</v>
      </c>
      <c r="J964" s="73">
        <f t="shared" si="190"/>
        <v>0</v>
      </c>
      <c r="K964" s="73">
        <f t="shared" si="191"/>
        <v>1.17</v>
      </c>
      <c r="L964" s="73">
        <f t="shared" si="192"/>
        <v>0</v>
      </c>
      <c r="M964" s="73">
        <f t="shared" si="193"/>
        <v>0</v>
      </c>
      <c r="N964" s="73">
        <f t="shared" si="194"/>
        <v>0</v>
      </c>
      <c r="P964" s="73">
        <f t="shared" si="182"/>
        <v>241.17</v>
      </c>
      <c r="Q964" s="73">
        <f t="shared" si="183"/>
        <v>0.63</v>
      </c>
      <c r="R964" s="73" t="s">
        <v>12239</v>
      </c>
    </row>
    <row r="965" spans="1:18" s="73" customFormat="1" x14ac:dyDescent="0.15">
      <c r="A965" s="195" t="s">
        <v>7688</v>
      </c>
      <c r="B965" s="76" t="s">
        <v>6094</v>
      </c>
      <c r="C965" s="76"/>
      <c r="D965" s="70"/>
      <c r="E965" s="73" t="s">
        <v>6095</v>
      </c>
      <c r="G965" s="73">
        <f t="shared" si="187"/>
        <v>0.76500000000000001</v>
      </c>
      <c r="H965" s="73">
        <f t="shared" si="188"/>
        <v>0</v>
      </c>
      <c r="I965" s="73">
        <f t="shared" si="189"/>
        <v>90</v>
      </c>
      <c r="J965" s="73">
        <f t="shared" si="190"/>
        <v>0</v>
      </c>
      <c r="K965" s="73">
        <f t="shared" si="191"/>
        <v>0</v>
      </c>
      <c r="L965" s="73">
        <f t="shared" si="192"/>
        <v>350</v>
      </c>
      <c r="M965" s="73">
        <f t="shared" si="193"/>
        <v>0</v>
      </c>
      <c r="N965" s="73">
        <f t="shared" si="194"/>
        <v>0</v>
      </c>
      <c r="P965" s="73">
        <f t="shared" si="182"/>
        <v>440</v>
      </c>
      <c r="Q965" s="73">
        <f t="shared" si="183"/>
        <v>0.76500000000000001</v>
      </c>
      <c r="R965" s="73" t="s">
        <v>12239</v>
      </c>
    </row>
    <row r="966" spans="1:18" s="73" customFormat="1" x14ac:dyDescent="0.15">
      <c r="A966" s="195" t="s">
        <v>6028</v>
      </c>
      <c r="B966" s="76" t="s">
        <v>6340</v>
      </c>
      <c r="C966" s="76"/>
      <c r="D966" s="70"/>
      <c r="E966" s="73" t="s">
        <v>6240</v>
      </c>
      <c r="G966" s="73">
        <f t="shared" si="187"/>
        <v>0.315</v>
      </c>
      <c r="H966" s="73">
        <f t="shared" si="188"/>
        <v>0</v>
      </c>
      <c r="I966" s="73">
        <f t="shared" si="189"/>
        <v>199.5</v>
      </c>
      <c r="J966" s="73">
        <f t="shared" si="190"/>
        <v>0</v>
      </c>
      <c r="K966" s="73">
        <f t="shared" si="191"/>
        <v>27.99</v>
      </c>
      <c r="L966" s="73">
        <f t="shared" si="192"/>
        <v>0</v>
      </c>
      <c r="M966" s="73">
        <f t="shared" si="193"/>
        <v>0</v>
      </c>
      <c r="N966" s="73">
        <f t="shared" si="194"/>
        <v>0</v>
      </c>
      <c r="P966" s="73">
        <f t="shared" si="182"/>
        <v>227.49</v>
      </c>
      <c r="Q966" s="73">
        <f t="shared" si="183"/>
        <v>0.315</v>
      </c>
      <c r="R966" s="73" t="s">
        <v>12239</v>
      </c>
    </row>
    <row r="967" spans="1:18" s="73" customFormat="1" x14ac:dyDescent="0.15">
      <c r="B967" s="76"/>
      <c r="C967" s="280"/>
    </row>
    <row r="968" spans="1:18" s="304" customFormat="1" x14ac:dyDescent="0.15"/>
    <row r="969" spans="1:18" s="73" customFormat="1" x14ac:dyDescent="0.15"/>
    <row r="970" spans="1:18" s="73" customFormat="1" x14ac:dyDescent="0.15"/>
    <row r="971" spans="1:18" s="75" customFormat="1" ht="20" x14ac:dyDescent="0.2">
      <c r="A971" s="84" t="s">
        <v>8365</v>
      </c>
    </row>
    <row r="972" spans="1:18" s="75" customFormat="1" x14ac:dyDescent="0.15"/>
    <row r="973" spans="1:18" s="75" customFormat="1" x14ac:dyDescent="0.15">
      <c r="C973" s="122"/>
      <c r="D973" s="122"/>
      <c r="E973" s="122"/>
      <c r="F973" s="122"/>
      <c r="G973" s="122" t="s">
        <v>10145</v>
      </c>
      <c r="H973" s="122"/>
      <c r="I973" s="122"/>
      <c r="J973" s="122"/>
      <c r="K973" s="122"/>
      <c r="L973" s="122"/>
      <c r="M973" s="122" t="s">
        <v>10264</v>
      </c>
      <c r="N973" s="122"/>
      <c r="O973" s="122"/>
    </row>
    <row r="974" spans="1:18" s="75" customFormat="1" x14ac:dyDescent="0.15">
      <c r="B974" s="122" t="s">
        <v>10572</v>
      </c>
      <c r="C974" s="122" t="s">
        <v>10656</v>
      </c>
      <c r="D974" s="122" t="s">
        <v>10320</v>
      </c>
      <c r="E974" s="11" t="s">
        <v>10411</v>
      </c>
      <c r="F974" s="11" t="s">
        <v>10613</v>
      </c>
      <c r="G974" s="122" t="s">
        <v>10614</v>
      </c>
      <c r="H974" s="122" t="s">
        <v>10615</v>
      </c>
      <c r="I974" s="122" t="s">
        <v>10616</v>
      </c>
      <c r="J974" s="122" t="s">
        <v>10617</v>
      </c>
      <c r="K974" s="122" t="s">
        <v>10618</v>
      </c>
      <c r="L974" s="122" t="s">
        <v>10306</v>
      </c>
      <c r="M974" s="122" t="s">
        <v>10129</v>
      </c>
      <c r="N974" s="122" t="s">
        <v>10350</v>
      </c>
      <c r="O974" s="122" t="s">
        <v>10351</v>
      </c>
    </row>
    <row r="975" spans="1:18" s="75" customFormat="1" x14ac:dyDescent="0.15"/>
    <row r="976" spans="1:18" s="75" customFormat="1" x14ac:dyDescent="0.15">
      <c r="B976" s="75" t="s">
        <v>3015</v>
      </c>
      <c r="C976" s="75" t="s">
        <v>10249</v>
      </c>
      <c r="D976" s="199" t="s">
        <v>4844</v>
      </c>
      <c r="E976" s="75">
        <v>28.37</v>
      </c>
      <c r="F976" s="75">
        <v>75.599999999999994</v>
      </c>
      <c r="G976" s="75">
        <v>76</v>
      </c>
      <c r="H976" s="75">
        <v>27</v>
      </c>
      <c r="I976" s="75">
        <v>103</v>
      </c>
      <c r="J976" s="75">
        <v>31</v>
      </c>
      <c r="K976" s="75">
        <v>86</v>
      </c>
      <c r="L976" s="75">
        <f>K976+I976+J976</f>
        <v>220</v>
      </c>
      <c r="M976" s="75">
        <v>217</v>
      </c>
      <c r="N976" s="75">
        <v>61</v>
      </c>
      <c r="O976" s="75">
        <v>278</v>
      </c>
    </row>
    <row r="977" spans="2:15" s="75" customFormat="1" x14ac:dyDescent="0.15">
      <c r="B977" s="75" t="s">
        <v>3016</v>
      </c>
      <c r="C977" s="75" t="s">
        <v>10263</v>
      </c>
      <c r="D977" s="199" t="s">
        <v>4844</v>
      </c>
      <c r="E977" s="75">
        <v>-25</v>
      </c>
      <c r="F977" s="75">
        <v>30</v>
      </c>
      <c r="I977" s="75">
        <v>208</v>
      </c>
      <c r="K977" s="75">
        <v>71</v>
      </c>
      <c r="L977" s="75">
        <f t="shared" ref="L977:L1002" si="195">K977+I977+J977</f>
        <v>279</v>
      </c>
    </row>
    <row r="978" spans="2:15" s="75" customFormat="1" x14ac:dyDescent="0.15">
      <c r="B978" s="75" t="s">
        <v>3017</v>
      </c>
      <c r="C978" s="75" t="s">
        <v>6603</v>
      </c>
      <c r="D978" s="199" t="s">
        <v>10382</v>
      </c>
      <c r="E978" s="75">
        <v>35</v>
      </c>
      <c r="F978" s="75">
        <v>-105</v>
      </c>
      <c r="I978" s="75">
        <v>105</v>
      </c>
      <c r="J978" s="75">
        <v>44</v>
      </c>
      <c r="K978" s="75">
        <v>225</v>
      </c>
      <c r="L978" s="75">
        <f t="shared" si="195"/>
        <v>374</v>
      </c>
    </row>
    <row r="979" spans="2:15" s="75" customFormat="1" x14ac:dyDescent="0.15">
      <c r="B979" s="75" t="s">
        <v>3018</v>
      </c>
      <c r="C979" s="75" t="s">
        <v>6359</v>
      </c>
      <c r="D979" s="199" t="s">
        <v>10382</v>
      </c>
      <c r="E979" s="75">
        <v>-24.65</v>
      </c>
      <c r="F979" s="75">
        <v>28.68</v>
      </c>
      <c r="I979" s="75">
        <v>171</v>
      </c>
      <c r="K979" s="75">
        <v>226</v>
      </c>
      <c r="L979" s="75">
        <f t="shared" si="195"/>
        <v>397</v>
      </c>
    </row>
    <row r="980" spans="2:15" s="75" customFormat="1" x14ac:dyDescent="0.15">
      <c r="B980" s="75" t="s">
        <v>2950</v>
      </c>
      <c r="C980" s="75" t="s">
        <v>6589</v>
      </c>
      <c r="D980" s="199" t="s">
        <v>10382</v>
      </c>
      <c r="E980" s="75">
        <v>22.02</v>
      </c>
      <c r="F980" s="75">
        <v>69.599999999999994</v>
      </c>
      <c r="G980" s="75">
        <v>201</v>
      </c>
      <c r="H980" s="75">
        <v>178</v>
      </c>
      <c r="I980" s="75">
        <v>379</v>
      </c>
      <c r="J980" s="75">
        <v>40</v>
      </c>
      <c r="K980" s="75">
        <v>205</v>
      </c>
      <c r="L980" s="75">
        <f t="shared" si="195"/>
        <v>624</v>
      </c>
    </row>
    <row r="981" spans="2:15" s="75" customFormat="1" x14ac:dyDescent="0.15">
      <c r="B981" s="75" t="s">
        <v>2951</v>
      </c>
      <c r="C981" s="75" t="s">
        <v>10143</v>
      </c>
      <c r="D981" s="199" t="s">
        <v>10382</v>
      </c>
      <c r="E981" s="75">
        <v>23.33</v>
      </c>
      <c r="F981" s="75">
        <v>75.05</v>
      </c>
      <c r="G981" s="75">
        <v>363</v>
      </c>
      <c r="H981" s="75">
        <v>316</v>
      </c>
      <c r="I981" s="75">
        <v>679</v>
      </c>
      <c r="J981" s="75">
        <v>275</v>
      </c>
      <c r="K981" s="75">
        <v>873</v>
      </c>
      <c r="L981" s="75">
        <f t="shared" si="195"/>
        <v>1827</v>
      </c>
      <c r="M981" s="75">
        <v>433</v>
      </c>
      <c r="N981" s="75">
        <v>399</v>
      </c>
      <c r="O981" s="75">
        <v>832</v>
      </c>
    </row>
    <row r="982" spans="2:15" s="75" customFormat="1" x14ac:dyDescent="0.15">
      <c r="B982" s="75" t="s">
        <v>2951</v>
      </c>
      <c r="C982" s="75" t="s">
        <v>10250</v>
      </c>
      <c r="D982" s="199" t="s">
        <v>10382</v>
      </c>
      <c r="E982" s="75">
        <v>25.44</v>
      </c>
      <c r="F982" s="75">
        <v>78.569999999999993</v>
      </c>
      <c r="I982" s="75">
        <v>1408</v>
      </c>
      <c r="J982" s="75">
        <v>226</v>
      </c>
      <c r="K982" s="75">
        <v>333</v>
      </c>
      <c r="L982" s="75">
        <f t="shared" si="195"/>
        <v>1967</v>
      </c>
      <c r="M982" s="75">
        <v>1019</v>
      </c>
      <c r="N982" s="75">
        <v>497</v>
      </c>
      <c r="O982" s="75">
        <v>1516</v>
      </c>
    </row>
    <row r="983" spans="2:15" s="75" customFormat="1" x14ac:dyDescent="0.15">
      <c r="B983" s="75" t="s">
        <v>3015</v>
      </c>
      <c r="C983" s="75" t="s">
        <v>10144</v>
      </c>
      <c r="D983" s="199" t="s">
        <v>10382</v>
      </c>
      <c r="E983" s="75">
        <v>30</v>
      </c>
      <c r="F983" s="75">
        <v>76.45</v>
      </c>
      <c r="G983" s="75">
        <v>424</v>
      </c>
      <c r="H983" s="75">
        <v>306</v>
      </c>
      <c r="I983" s="75">
        <v>730</v>
      </c>
      <c r="J983" s="75">
        <v>231</v>
      </c>
      <c r="K983" s="75">
        <v>1040</v>
      </c>
      <c r="L983" s="75">
        <f t="shared" si="195"/>
        <v>2001</v>
      </c>
      <c r="M983" s="75">
        <v>617</v>
      </c>
      <c r="N983" s="75">
        <v>785</v>
      </c>
      <c r="O983" s="75">
        <v>1402</v>
      </c>
    </row>
    <row r="984" spans="2:15" s="75" customFormat="1" x14ac:dyDescent="0.15">
      <c r="B984" s="75" t="s">
        <v>2952</v>
      </c>
      <c r="C984" s="75" t="s">
        <v>10042</v>
      </c>
      <c r="D984" s="199" t="s">
        <v>10382</v>
      </c>
      <c r="E984" s="75">
        <v>23.4</v>
      </c>
      <c r="F984" s="75">
        <v>75.7</v>
      </c>
      <c r="G984" s="75">
        <v>457</v>
      </c>
      <c r="H984" s="75">
        <v>422</v>
      </c>
      <c r="I984" s="75">
        <v>879</v>
      </c>
      <c r="J984" s="75">
        <v>423</v>
      </c>
      <c r="K984" s="75">
        <v>925</v>
      </c>
      <c r="L984" s="75">
        <f t="shared" si="195"/>
        <v>2227</v>
      </c>
      <c r="M984" s="75">
        <v>520</v>
      </c>
      <c r="N984" s="75">
        <v>464</v>
      </c>
      <c r="O984" s="75">
        <v>984</v>
      </c>
    </row>
    <row r="985" spans="2:15" s="75" customFormat="1" x14ac:dyDescent="0.15">
      <c r="B985" s="75" t="s">
        <v>2749</v>
      </c>
      <c r="C985" s="75" t="s">
        <v>10262</v>
      </c>
      <c r="D985" s="199" t="s">
        <v>10382</v>
      </c>
      <c r="E985" s="75">
        <v>44</v>
      </c>
      <c r="F985" s="75">
        <v>-101.9</v>
      </c>
      <c r="G985" s="75">
        <v>184</v>
      </c>
      <c r="H985" s="75">
        <v>210</v>
      </c>
      <c r="I985" s="75">
        <v>301</v>
      </c>
      <c r="J985" s="75">
        <v>452</v>
      </c>
      <c r="K985" s="75">
        <v>1520</v>
      </c>
      <c r="L985" s="75">
        <f t="shared" si="195"/>
        <v>2273</v>
      </c>
      <c r="M985" s="75">
        <v>433</v>
      </c>
      <c r="N985" s="75">
        <v>269</v>
      </c>
      <c r="O985" s="75">
        <v>702</v>
      </c>
    </row>
    <row r="986" spans="2:15" s="75" customFormat="1" x14ac:dyDescent="0.15">
      <c r="B986" s="75" t="s">
        <v>2750</v>
      </c>
      <c r="C986" s="75" t="s">
        <v>10256</v>
      </c>
      <c r="D986" s="199" t="s">
        <v>10382</v>
      </c>
      <c r="E986" s="75">
        <v>-46.91</v>
      </c>
      <c r="F986" s="75">
        <v>37.729999999999997</v>
      </c>
      <c r="I986" s="75">
        <v>639</v>
      </c>
      <c r="K986" s="75">
        <v>2024</v>
      </c>
      <c r="L986" s="75">
        <f t="shared" si="195"/>
        <v>2663</v>
      </c>
    </row>
    <row r="987" spans="2:15" s="75" customFormat="1" x14ac:dyDescent="0.15">
      <c r="B987" s="75" t="s">
        <v>2751</v>
      </c>
      <c r="C987" s="75" t="s">
        <v>10454</v>
      </c>
      <c r="D987" s="199" t="s">
        <v>10382</v>
      </c>
      <c r="E987" s="75">
        <v>23.82</v>
      </c>
      <c r="F987" s="75">
        <v>78.739999999999995</v>
      </c>
      <c r="G987" s="75">
        <v>572</v>
      </c>
      <c r="H987" s="75">
        <v>518</v>
      </c>
      <c r="I987" s="75">
        <v>1090</v>
      </c>
      <c r="J987" s="75">
        <v>433</v>
      </c>
      <c r="K987" s="75">
        <v>1381</v>
      </c>
      <c r="L987" s="75">
        <f t="shared" si="195"/>
        <v>2904</v>
      </c>
      <c r="M987" s="75">
        <v>914</v>
      </c>
      <c r="N987" s="75">
        <v>937</v>
      </c>
      <c r="O987" s="75">
        <v>1851</v>
      </c>
    </row>
    <row r="988" spans="2:15" s="75" customFormat="1" x14ac:dyDescent="0.15">
      <c r="B988" s="75" t="s">
        <v>2752</v>
      </c>
      <c r="C988" s="75" t="s">
        <v>10551</v>
      </c>
      <c r="D988" s="199" t="s">
        <v>10382</v>
      </c>
      <c r="E988" s="75">
        <v>-40</v>
      </c>
      <c r="F988" s="75">
        <v>-63</v>
      </c>
      <c r="G988" s="75">
        <v>222</v>
      </c>
      <c r="H988" s="75">
        <v>640</v>
      </c>
      <c r="I988" s="75">
        <v>862</v>
      </c>
      <c r="J988" s="75">
        <v>140</v>
      </c>
      <c r="K988" s="75">
        <v>1956</v>
      </c>
      <c r="L988" s="75">
        <f t="shared" si="195"/>
        <v>2958</v>
      </c>
      <c r="M988" s="75">
        <v>532</v>
      </c>
      <c r="N988" s="75">
        <v>496</v>
      </c>
      <c r="O988" s="75">
        <v>1028</v>
      </c>
    </row>
    <row r="989" spans="2:15" s="75" customFormat="1" x14ac:dyDescent="0.15">
      <c r="B989" s="75" t="s">
        <v>2749</v>
      </c>
      <c r="C989" s="75" t="s">
        <v>10552</v>
      </c>
      <c r="D989" s="199" t="s">
        <v>10382</v>
      </c>
      <c r="E989" s="75">
        <v>50.79</v>
      </c>
      <c r="F989" s="75">
        <v>-107.9</v>
      </c>
      <c r="G989" s="75">
        <v>131</v>
      </c>
      <c r="H989" s="75">
        <v>504</v>
      </c>
      <c r="I989" s="75">
        <v>560</v>
      </c>
      <c r="J989" s="75">
        <v>268</v>
      </c>
      <c r="K989" s="75">
        <v>2383</v>
      </c>
      <c r="L989" s="75">
        <f t="shared" si="195"/>
        <v>3211</v>
      </c>
      <c r="M989" s="75">
        <v>447</v>
      </c>
      <c r="N989" s="75">
        <v>677</v>
      </c>
      <c r="O989" s="75">
        <v>1124</v>
      </c>
    </row>
    <row r="990" spans="2:15" s="75" customFormat="1" x14ac:dyDescent="0.15">
      <c r="B990" s="75" t="s">
        <v>2753</v>
      </c>
      <c r="C990" s="75" t="s">
        <v>10371</v>
      </c>
      <c r="D990" s="199" t="s">
        <v>10382</v>
      </c>
      <c r="E990" s="75">
        <v>25.05</v>
      </c>
      <c r="F990" s="75">
        <v>83.05</v>
      </c>
      <c r="I990" s="75">
        <v>2360</v>
      </c>
      <c r="J990" s="75">
        <v>145</v>
      </c>
      <c r="K990" s="75">
        <v>788</v>
      </c>
      <c r="L990" s="75">
        <f t="shared" si="195"/>
        <v>3293</v>
      </c>
    </row>
    <row r="991" spans="2:15" s="75" customFormat="1" x14ac:dyDescent="0.15">
      <c r="B991" s="75" t="s">
        <v>2749</v>
      </c>
      <c r="C991" s="75" t="s">
        <v>10460</v>
      </c>
      <c r="D991" s="199" t="s">
        <v>10382</v>
      </c>
      <c r="E991" s="75">
        <v>38.880000000000003</v>
      </c>
      <c r="F991" s="75">
        <v>-99.36</v>
      </c>
      <c r="G991" s="75">
        <v>131</v>
      </c>
      <c r="H991" s="75">
        <v>234</v>
      </c>
      <c r="I991" s="75">
        <v>560</v>
      </c>
      <c r="J991" s="75">
        <v>268</v>
      </c>
      <c r="K991" s="75">
        <v>2383</v>
      </c>
      <c r="L991" s="75">
        <f t="shared" si="195"/>
        <v>3211</v>
      </c>
      <c r="M991" s="75">
        <v>422</v>
      </c>
      <c r="N991" s="75">
        <v>288</v>
      </c>
      <c r="O991" s="75">
        <v>710</v>
      </c>
    </row>
    <row r="992" spans="2:15" s="75" customFormat="1" x14ac:dyDescent="0.15">
      <c r="B992" s="75" t="s">
        <v>2749</v>
      </c>
      <c r="C992" s="75" t="s">
        <v>10372</v>
      </c>
      <c r="D992" s="199" t="s">
        <v>10382</v>
      </c>
      <c r="E992" s="75">
        <v>46.89</v>
      </c>
      <c r="F992" s="75">
        <v>-102.79</v>
      </c>
      <c r="G992" s="75">
        <v>192</v>
      </c>
      <c r="H992" s="75">
        <v>504</v>
      </c>
      <c r="I992" s="75">
        <v>672</v>
      </c>
      <c r="J992" s="75">
        <v>797</v>
      </c>
      <c r="K992" s="75">
        <v>2168</v>
      </c>
      <c r="L992" s="75">
        <f t="shared" si="195"/>
        <v>3637</v>
      </c>
      <c r="M992" s="75">
        <v>580</v>
      </c>
      <c r="N992" s="75">
        <v>391</v>
      </c>
      <c r="O992" s="75">
        <v>971</v>
      </c>
    </row>
    <row r="993" spans="2:15" s="75" customFormat="1" x14ac:dyDescent="0.15">
      <c r="B993" s="75" t="s">
        <v>2754</v>
      </c>
      <c r="C993" s="75" t="s">
        <v>10563</v>
      </c>
      <c r="D993" s="199" t="s">
        <v>10382</v>
      </c>
      <c r="E993" s="75">
        <v>-6</v>
      </c>
      <c r="F993" s="75">
        <v>142</v>
      </c>
      <c r="I993" s="75">
        <v>3431</v>
      </c>
      <c r="K993" s="75">
        <v>421</v>
      </c>
      <c r="L993" s="75">
        <f t="shared" si="195"/>
        <v>3852</v>
      </c>
    </row>
    <row r="994" spans="2:15" s="75" customFormat="1" x14ac:dyDescent="0.15">
      <c r="B994" s="75" t="s">
        <v>2755</v>
      </c>
      <c r="C994" s="75" t="s">
        <v>10553</v>
      </c>
      <c r="D994" s="199" t="s">
        <v>10382</v>
      </c>
      <c r="E994" s="75">
        <v>42</v>
      </c>
      <c r="F994" s="75">
        <v>44</v>
      </c>
      <c r="I994" s="75">
        <v>2535</v>
      </c>
      <c r="J994" s="75">
        <v>140</v>
      </c>
      <c r="K994" s="75">
        <v>1642</v>
      </c>
      <c r="L994" s="75">
        <f t="shared" si="195"/>
        <v>4317</v>
      </c>
      <c r="M994" s="75">
        <v>492</v>
      </c>
      <c r="N994" s="75">
        <v>350</v>
      </c>
      <c r="O994" s="75">
        <v>842</v>
      </c>
    </row>
    <row r="995" spans="2:15" s="75" customFormat="1" x14ac:dyDescent="0.15">
      <c r="B995" s="75" t="s">
        <v>2756</v>
      </c>
      <c r="C995" s="75" t="s">
        <v>10144</v>
      </c>
      <c r="D995" s="199" t="s">
        <v>10382</v>
      </c>
      <c r="E995" s="75">
        <v>30</v>
      </c>
      <c r="F995" s="75">
        <v>76.45</v>
      </c>
      <c r="G995" s="75">
        <v>1921</v>
      </c>
      <c r="H995" s="75">
        <v>1440</v>
      </c>
      <c r="I995" s="75">
        <v>3361</v>
      </c>
      <c r="J995" s="75">
        <v>331</v>
      </c>
      <c r="K995" s="75">
        <v>900</v>
      </c>
      <c r="L995" s="75">
        <f t="shared" si="195"/>
        <v>4592</v>
      </c>
      <c r="M995" s="75">
        <v>2143</v>
      </c>
      <c r="N995" s="75">
        <v>998</v>
      </c>
      <c r="O995" s="75">
        <v>3141</v>
      </c>
    </row>
    <row r="996" spans="2:15" s="75" customFormat="1" x14ac:dyDescent="0.15">
      <c r="B996" s="75" t="s">
        <v>2757</v>
      </c>
      <c r="C996" s="75" t="s">
        <v>10144</v>
      </c>
      <c r="D996" s="199" t="s">
        <v>10382</v>
      </c>
      <c r="E996" s="75">
        <v>30</v>
      </c>
      <c r="F996" s="75">
        <v>76.45</v>
      </c>
      <c r="G996" s="75">
        <v>838</v>
      </c>
      <c r="H996" s="75">
        <v>740</v>
      </c>
      <c r="I996" s="75">
        <v>1578</v>
      </c>
      <c r="J996" s="75">
        <v>227</v>
      </c>
      <c r="K996" s="75">
        <v>2868</v>
      </c>
      <c r="L996" s="75">
        <f t="shared" si="195"/>
        <v>4673</v>
      </c>
      <c r="M996" s="75">
        <v>862</v>
      </c>
      <c r="N996" s="75">
        <v>1592</v>
      </c>
      <c r="O996" s="75">
        <v>2452</v>
      </c>
    </row>
    <row r="997" spans="2:15" s="75" customFormat="1" x14ac:dyDescent="0.15">
      <c r="B997" s="75" t="s">
        <v>3015</v>
      </c>
      <c r="C997" s="75" t="s">
        <v>10144</v>
      </c>
      <c r="D997" s="199" t="s">
        <v>10382</v>
      </c>
      <c r="E997" s="75">
        <v>30</v>
      </c>
      <c r="F997" s="75">
        <v>76.45</v>
      </c>
      <c r="G997" s="75">
        <v>1974</v>
      </c>
      <c r="H997" s="75">
        <v>1268</v>
      </c>
      <c r="I997" s="75">
        <v>3242</v>
      </c>
      <c r="J997" s="75">
        <v>300</v>
      </c>
      <c r="K997" s="75">
        <v>1167</v>
      </c>
      <c r="L997" s="75">
        <f t="shared" si="195"/>
        <v>4709</v>
      </c>
      <c r="M997" s="75">
        <v>2407</v>
      </c>
      <c r="N997" s="75">
        <v>1131</v>
      </c>
      <c r="O997" s="75">
        <v>3538</v>
      </c>
    </row>
    <row r="998" spans="2:15" s="75" customFormat="1" x14ac:dyDescent="0.15">
      <c r="B998" s="75" t="s">
        <v>2758</v>
      </c>
      <c r="C998" s="75" t="s">
        <v>10371</v>
      </c>
      <c r="D998" s="199" t="s">
        <v>10382</v>
      </c>
      <c r="E998" s="75">
        <v>25.05</v>
      </c>
      <c r="F998" s="75">
        <v>83.05</v>
      </c>
      <c r="I998" s="75">
        <v>3296</v>
      </c>
      <c r="J998" s="75">
        <v>152</v>
      </c>
      <c r="K998" s="75">
        <v>1282</v>
      </c>
      <c r="L998" s="75">
        <f t="shared" si="195"/>
        <v>4730</v>
      </c>
      <c r="M998" s="75">
        <v>3396</v>
      </c>
      <c r="N998" s="75">
        <v>1161</v>
      </c>
      <c r="O998" s="75">
        <v>4557</v>
      </c>
    </row>
    <row r="999" spans="2:15" s="75" customFormat="1" x14ac:dyDescent="0.15">
      <c r="B999" s="75" t="s">
        <v>2885</v>
      </c>
      <c r="C999" s="75" t="s">
        <v>10140</v>
      </c>
      <c r="D999" s="199" t="s">
        <v>10382</v>
      </c>
      <c r="I999" s="75">
        <v>2717</v>
      </c>
      <c r="K999" s="75">
        <v>2322</v>
      </c>
      <c r="L999" s="75">
        <f t="shared" si="195"/>
        <v>5039</v>
      </c>
    </row>
    <row r="1000" spans="2:15" s="75" customFormat="1" x14ac:dyDescent="0.15">
      <c r="B1000" s="75" t="s">
        <v>2759</v>
      </c>
      <c r="C1000" s="75" t="s">
        <v>10256</v>
      </c>
      <c r="D1000" s="199" t="s">
        <v>10382</v>
      </c>
      <c r="E1000" s="75">
        <v>-46.91</v>
      </c>
      <c r="F1000" s="75">
        <v>37.729999999999997</v>
      </c>
      <c r="I1000" s="75">
        <v>2574</v>
      </c>
      <c r="K1000" s="75">
        <v>3236</v>
      </c>
      <c r="L1000" s="75">
        <f t="shared" si="195"/>
        <v>5810</v>
      </c>
    </row>
    <row r="1001" spans="2:15" s="75" customFormat="1" x14ac:dyDescent="0.15">
      <c r="B1001" s="75" t="s">
        <v>2759</v>
      </c>
      <c r="C1001" s="75" t="s">
        <v>10256</v>
      </c>
      <c r="D1001" s="199" t="s">
        <v>10382</v>
      </c>
      <c r="E1001" s="75">
        <v>-46.91</v>
      </c>
      <c r="F1001" s="75">
        <v>37.729999999999997</v>
      </c>
      <c r="I1001" s="75">
        <v>4458</v>
      </c>
      <c r="K1001" s="75">
        <v>2001</v>
      </c>
      <c r="L1001" s="75">
        <f t="shared" si="195"/>
        <v>6459</v>
      </c>
    </row>
    <row r="1002" spans="2:15" s="75" customFormat="1" x14ac:dyDescent="0.15">
      <c r="B1002" s="75" t="s">
        <v>2760</v>
      </c>
      <c r="C1002" s="75" t="s">
        <v>10536</v>
      </c>
      <c r="D1002" s="199" t="s">
        <v>10382</v>
      </c>
      <c r="E1002" s="75">
        <v>-54.6</v>
      </c>
      <c r="F1002" s="75">
        <v>158.9</v>
      </c>
      <c r="I1002" s="75">
        <v>3510</v>
      </c>
      <c r="J1002" s="75">
        <v>101</v>
      </c>
      <c r="K1002" s="75">
        <v>4800</v>
      </c>
      <c r="L1002" s="75">
        <f t="shared" si="195"/>
        <v>8411</v>
      </c>
      <c r="M1002" s="75">
        <v>1911</v>
      </c>
      <c r="N1002" s="75">
        <v>3670</v>
      </c>
      <c r="O1002" s="75">
        <v>5581</v>
      </c>
    </row>
    <row r="1003" spans="2:15" s="75" customFormat="1" x14ac:dyDescent="0.15">
      <c r="B1003" s="75" t="s">
        <v>2761</v>
      </c>
      <c r="C1003" s="75" t="s">
        <v>10383</v>
      </c>
      <c r="D1003" s="199" t="s">
        <v>4882</v>
      </c>
      <c r="E1003" s="75">
        <v>23.119</v>
      </c>
      <c r="F1003" s="75">
        <v>83.194000000000003</v>
      </c>
      <c r="I1003" s="75">
        <v>423</v>
      </c>
    </row>
    <row r="1004" spans="2:15" s="75" customFormat="1" x14ac:dyDescent="0.15">
      <c r="B1004" s="75" t="s">
        <v>2762</v>
      </c>
      <c r="C1004" s="75" t="s">
        <v>10286</v>
      </c>
      <c r="D1004" s="199" t="s">
        <v>4882</v>
      </c>
      <c r="E1004" s="75">
        <v>23</v>
      </c>
      <c r="F1004" s="75">
        <v>72.569999999999993</v>
      </c>
      <c r="I1004" s="75">
        <v>1172</v>
      </c>
    </row>
    <row r="1005" spans="2:15" s="75" customFormat="1" x14ac:dyDescent="0.15">
      <c r="B1005" s="75" t="s">
        <v>2763</v>
      </c>
      <c r="C1005" s="75" t="s">
        <v>10537</v>
      </c>
      <c r="D1005" s="199" t="s">
        <v>10518</v>
      </c>
      <c r="E1005" s="75">
        <v>28.6</v>
      </c>
      <c r="F1005" s="75">
        <v>77.099999999999994</v>
      </c>
      <c r="I1005" s="75">
        <v>771</v>
      </c>
    </row>
    <row r="1006" spans="2:15" s="75" customFormat="1" x14ac:dyDescent="0.15">
      <c r="B1006" s="75" t="s">
        <v>2761</v>
      </c>
      <c r="C1006" s="75" t="s">
        <v>10533</v>
      </c>
      <c r="D1006" s="199" t="s">
        <v>10518</v>
      </c>
      <c r="E1006" s="75">
        <v>26.24</v>
      </c>
      <c r="F1006" s="75">
        <v>73.03</v>
      </c>
      <c r="I1006" s="75">
        <v>164</v>
      </c>
    </row>
    <row r="1007" spans="2:15" s="75" customFormat="1" x14ac:dyDescent="0.15">
      <c r="B1007" s="75" t="s">
        <v>2895</v>
      </c>
      <c r="C1007" s="75" t="s">
        <v>10534</v>
      </c>
      <c r="D1007" s="199" t="s">
        <v>10518</v>
      </c>
      <c r="E1007" s="75">
        <v>22.02</v>
      </c>
      <c r="F1007" s="75">
        <v>69.599999999999994</v>
      </c>
      <c r="G1007" s="75">
        <v>90</v>
      </c>
      <c r="H1007" s="75">
        <v>57</v>
      </c>
      <c r="I1007" s="75">
        <f>H1007+G1007</f>
        <v>147</v>
      </c>
      <c r="J1007" s="75">
        <v>40</v>
      </c>
      <c r="K1007" s="75">
        <v>160</v>
      </c>
      <c r="L1007" s="75">
        <f t="shared" ref="L1007:L1024" si="196">K1007+I1007+J1007</f>
        <v>347</v>
      </c>
      <c r="M1007" s="75">
        <v>98</v>
      </c>
      <c r="N1007" s="75">
        <v>247</v>
      </c>
      <c r="O1007" s="75">
        <f t="shared" ref="O1007:O1016" si="197">M1007+N1007</f>
        <v>345</v>
      </c>
    </row>
    <row r="1008" spans="2:15" s="75" customFormat="1" x14ac:dyDescent="0.15">
      <c r="B1008" s="75" t="s">
        <v>2896</v>
      </c>
      <c r="C1008" s="75" t="s">
        <v>10534</v>
      </c>
      <c r="D1008" s="199" t="s">
        <v>10518</v>
      </c>
      <c r="E1008" s="75">
        <v>22.02</v>
      </c>
      <c r="F1008" s="75">
        <v>69.599999999999994</v>
      </c>
      <c r="G1008" s="75">
        <v>62</v>
      </c>
      <c r="H1008" s="75">
        <v>31</v>
      </c>
      <c r="I1008" s="75">
        <f>H1008+G1008</f>
        <v>93</v>
      </c>
      <c r="J1008" s="75">
        <v>21</v>
      </c>
      <c r="K1008" s="75">
        <v>52</v>
      </c>
      <c r="L1008" s="75">
        <f t="shared" si="196"/>
        <v>166</v>
      </c>
      <c r="M1008" s="75">
        <v>83</v>
      </c>
      <c r="N1008" s="75">
        <v>96</v>
      </c>
      <c r="O1008" s="75">
        <f t="shared" si="197"/>
        <v>179</v>
      </c>
    </row>
    <row r="1009" spans="2:15" s="75" customFormat="1" x14ac:dyDescent="0.15">
      <c r="B1009" s="75" t="s">
        <v>2897</v>
      </c>
      <c r="C1009" s="75" t="s">
        <v>10534</v>
      </c>
      <c r="D1009" s="199" t="s">
        <v>10518</v>
      </c>
      <c r="E1009" s="75">
        <v>22.02</v>
      </c>
      <c r="F1009" s="75">
        <v>69.599999999999994</v>
      </c>
      <c r="G1009" s="75">
        <v>52</v>
      </c>
      <c r="H1009" s="75">
        <v>18</v>
      </c>
      <c r="I1009" s="75">
        <f>H1009+G1009</f>
        <v>70</v>
      </c>
      <c r="J1009" s="75">
        <v>19</v>
      </c>
      <c r="K1009" s="75">
        <v>67</v>
      </c>
      <c r="L1009" s="75">
        <f t="shared" si="196"/>
        <v>156</v>
      </c>
      <c r="M1009" s="75">
        <v>92</v>
      </c>
      <c r="N1009" s="75">
        <v>137</v>
      </c>
      <c r="O1009" s="75">
        <f t="shared" si="197"/>
        <v>229</v>
      </c>
    </row>
    <row r="1010" spans="2:15" s="75" customFormat="1" x14ac:dyDescent="0.15">
      <c r="B1010" s="75" t="s">
        <v>2898</v>
      </c>
      <c r="C1010" s="75" t="s">
        <v>10519</v>
      </c>
      <c r="D1010" s="199" t="s">
        <v>10518</v>
      </c>
      <c r="E1010" s="75">
        <v>30</v>
      </c>
      <c r="F1010" s="75">
        <v>76.45</v>
      </c>
      <c r="G1010" s="75">
        <v>424</v>
      </c>
      <c r="H1010" s="75">
        <v>306</v>
      </c>
      <c r="I1010" s="75">
        <f>H1010+G1010</f>
        <v>730</v>
      </c>
      <c r="J1010" s="75">
        <v>231</v>
      </c>
      <c r="K1010" s="75">
        <v>1040</v>
      </c>
      <c r="L1010" s="75">
        <f t="shared" si="196"/>
        <v>2001</v>
      </c>
      <c r="M1010" s="75">
        <v>617</v>
      </c>
      <c r="N1010" s="75">
        <v>785</v>
      </c>
      <c r="O1010" s="75">
        <f t="shared" si="197"/>
        <v>1402</v>
      </c>
    </row>
    <row r="1011" spans="2:15" s="75" customFormat="1" x14ac:dyDescent="0.15">
      <c r="B1011" s="75" t="s">
        <v>2899</v>
      </c>
      <c r="C1011" s="75" t="s">
        <v>10520</v>
      </c>
      <c r="D1011" s="199" t="s">
        <v>10518</v>
      </c>
      <c r="E1011" s="75">
        <v>21.47</v>
      </c>
      <c r="F1011" s="75">
        <v>83.98</v>
      </c>
      <c r="I1011" s="75">
        <v>572</v>
      </c>
      <c r="K1011" s="75">
        <v>2368</v>
      </c>
      <c r="L1011" s="75">
        <f t="shared" si="196"/>
        <v>2940</v>
      </c>
      <c r="M1011" s="75">
        <v>458</v>
      </c>
      <c r="N1011" s="75">
        <v>1972</v>
      </c>
      <c r="O1011" s="75">
        <f t="shared" si="197"/>
        <v>2430</v>
      </c>
    </row>
    <row r="1012" spans="2:15" s="75" customFormat="1" x14ac:dyDescent="0.15">
      <c r="B1012" s="75" t="s">
        <v>2900</v>
      </c>
      <c r="C1012" s="75" t="s">
        <v>10521</v>
      </c>
      <c r="D1012" s="199" t="s">
        <v>10518</v>
      </c>
      <c r="E1012" s="75">
        <v>24.57</v>
      </c>
      <c r="F1012" s="75">
        <v>73.69</v>
      </c>
      <c r="I1012" s="75">
        <v>256</v>
      </c>
      <c r="K1012" s="75">
        <v>410</v>
      </c>
      <c r="L1012" s="75">
        <f t="shared" si="196"/>
        <v>666</v>
      </c>
      <c r="M1012" s="75">
        <v>237</v>
      </c>
      <c r="N1012" s="75">
        <v>270</v>
      </c>
      <c r="O1012" s="75">
        <f t="shared" si="197"/>
        <v>507</v>
      </c>
    </row>
    <row r="1013" spans="2:15" s="75" customFormat="1" x14ac:dyDescent="0.15">
      <c r="B1013" s="75" t="s">
        <v>2900</v>
      </c>
      <c r="C1013" s="75" t="s">
        <v>10521</v>
      </c>
      <c r="D1013" s="199" t="s">
        <v>10518</v>
      </c>
      <c r="E1013" s="75">
        <v>24.57</v>
      </c>
      <c r="F1013" s="75">
        <v>73.69</v>
      </c>
      <c r="I1013" s="75">
        <v>225</v>
      </c>
      <c r="K1013" s="75">
        <v>379</v>
      </c>
      <c r="L1013" s="75">
        <f t="shared" si="196"/>
        <v>604</v>
      </c>
      <c r="M1013" s="75">
        <v>211</v>
      </c>
      <c r="N1013" s="75">
        <v>227</v>
      </c>
      <c r="O1013" s="75">
        <f t="shared" si="197"/>
        <v>438</v>
      </c>
    </row>
    <row r="1014" spans="2:15" s="75" customFormat="1" x14ac:dyDescent="0.15">
      <c r="B1014" s="75" t="s">
        <v>2900</v>
      </c>
      <c r="C1014" s="75" t="s">
        <v>10521</v>
      </c>
      <c r="D1014" s="199" t="s">
        <v>10518</v>
      </c>
      <c r="E1014" s="75">
        <v>24.57</v>
      </c>
      <c r="F1014" s="75">
        <v>73.69</v>
      </c>
      <c r="I1014" s="75">
        <v>394</v>
      </c>
      <c r="K1014" s="75">
        <v>495</v>
      </c>
      <c r="L1014" s="75">
        <f t="shared" si="196"/>
        <v>889</v>
      </c>
      <c r="M1014" s="75">
        <v>375</v>
      </c>
      <c r="N1014" s="75">
        <v>331</v>
      </c>
      <c r="O1014" s="75">
        <f t="shared" si="197"/>
        <v>706</v>
      </c>
    </row>
    <row r="1015" spans="2:15" s="75" customFormat="1" x14ac:dyDescent="0.15">
      <c r="B1015" s="75" t="s">
        <v>2900</v>
      </c>
      <c r="C1015" s="75" t="s">
        <v>10521</v>
      </c>
      <c r="D1015" s="199" t="s">
        <v>10518</v>
      </c>
      <c r="E1015" s="75">
        <v>24.57</v>
      </c>
      <c r="F1015" s="75">
        <v>73.69</v>
      </c>
      <c r="I1015" s="75">
        <v>207</v>
      </c>
      <c r="K1015" s="75">
        <v>346</v>
      </c>
      <c r="L1015" s="75">
        <f t="shared" si="196"/>
        <v>553</v>
      </c>
      <c r="M1015" s="75">
        <v>201</v>
      </c>
      <c r="N1015" s="75">
        <v>192</v>
      </c>
      <c r="O1015" s="75">
        <f t="shared" si="197"/>
        <v>393</v>
      </c>
    </row>
    <row r="1016" spans="2:15" s="75" customFormat="1" x14ac:dyDescent="0.15">
      <c r="B1016" s="75" t="s">
        <v>2753</v>
      </c>
      <c r="C1016" s="75" t="s">
        <v>10522</v>
      </c>
      <c r="D1016" s="199" t="s">
        <v>10518</v>
      </c>
      <c r="E1016" s="75">
        <v>25.05</v>
      </c>
      <c r="F1016" s="75">
        <v>83.05</v>
      </c>
      <c r="I1016" s="75">
        <v>2360</v>
      </c>
      <c r="J1016" s="75">
        <v>145</v>
      </c>
      <c r="K1016" s="75">
        <v>788</v>
      </c>
      <c r="L1016" s="75">
        <f t="shared" si="196"/>
        <v>3293</v>
      </c>
      <c r="M1016" s="75">
        <v>2218</v>
      </c>
      <c r="N1016" s="75">
        <v>1377</v>
      </c>
      <c r="O1016" s="75">
        <f t="shared" si="197"/>
        <v>3595</v>
      </c>
    </row>
    <row r="1017" spans="2:15" s="75" customFormat="1" x14ac:dyDescent="0.15">
      <c r="B1017" s="75" t="s">
        <v>2964</v>
      </c>
      <c r="C1017" s="75" t="s">
        <v>10200</v>
      </c>
      <c r="D1017" s="199" t="s">
        <v>4891</v>
      </c>
      <c r="G1017" s="75">
        <v>300</v>
      </c>
      <c r="H1017" s="75">
        <v>460</v>
      </c>
      <c r="I1017" s="75">
        <f t="shared" ref="I1017:I1024" si="198">H1017+G1017+J1017</f>
        <v>760</v>
      </c>
      <c r="K1017" s="75">
        <v>2250</v>
      </c>
      <c r="L1017" s="75">
        <f t="shared" si="196"/>
        <v>3010</v>
      </c>
      <c r="M1017" s="75">
        <v>560</v>
      </c>
      <c r="N1017" s="75">
        <v>1140</v>
      </c>
      <c r="O1017" s="75">
        <v>1700</v>
      </c>
    </row>
    <row r="1018" spans="2:15" s="75" customFormat="1" x14ac:dyDescent="0.15">
      <c r="B1018" s="75" t="s">
        <v>2964</v>
      </c>
      <c r="C1018" s="75" t="s">
        <v>10201</v>
      </c>
      <c r="D1018" s="199" t="s">
        <v>5006</v>
      </c>
      <c r="E1018" s="75">
        <v>55.02</v>
      </c>
      <c r="F1018" s="75">
        <v>82.94</v>
      </c>
      <c r="G1018" s="75">
        <v>230</v>
      </c>
      <c r="H1018" s="75">
        <v>360</v>
      </c>
      <c r="I1018" s="75">
        <f t="shared" si="198"/>
        <v>590</v>
      </c>
      <c r="K1018" s="75">
        <v>2170</v>
      </c>
      <c r="L1018" s="75">
        <f t="shared" si="196"/>
        <v>2760</v>
      </c>
      <c r="M1018" s="75">
        <v>380</v>
      </c>
      <c r="N1018" s="75">
        <v>1400</v>
      </c>
      <c r="O1018" s="75">
        <v>1780</v>
      </c>
    </row>
    <row r="1019" spans="2:15" s="75" customFormat="1" x14ac:dyDescent="0.15">
      <c r="B1019" s="75" t="s">
        <v>2965</v>
      </c>
      <c r="C1019" s="75" t="s">
        <v>10201</v>
      </c>
      <c r="D1019" s="199" t="s">
        <v>10462</v>
      </c>
      <c r="E1019" s="75">
        <v>55.02</v>
      </c>
      <c r="F1019" s="75">
        <v>82.94</v>
      </c>
      <c r="G1019" s="75">
        <v>180</v>
      </c>
      <c r="H1019" s="75">
        <v>290</v>
      </c>
      <c r="I1019" s="75">
        <f t="shared" si="198"/>
        <v>470</v>
      </c>
      <c r="K1019" s="75">
        <v>2760</v>
      </c>
      <c r="L1019" s="75">
        <f t="shared" si="196"/>
        <v>3230</v>
      </c>
      <c r="M1019" s="75">
        <v>270</v>
      </c>
      <c r="N1019" s="75">
        <v>3200</v>
      </c>
      <c r="O1019" s="75">
        <v>3500</v>
      </c>
    </row>
    <row r="1020" spans="2:15" s="75" customFormat="1" x14ac:dyDescent="0.15">
      <c r="B1020" s="75" t="s">
        <v>3042</v>
      </c>
      <c r="C1020" s="75" t="s">
        <v>10497</v>
      </c>
      <c r="D1020" s="199" t="s">
        <v>10462</v>
      </c>
      <c r="E1020" s="75">
        <v>48.95</v>
      </c>
      <c r="F1020" s="75">
        <v>16.760000000000002</v>
      </c>
      <c r="G1020" s="75">
        <v>250</v>
      </c>
      <c r="H1020" s="75">
        <v>120</v>
      </c>
      <c r="I1020" s="75">
        <f t="shared" si="198"/>
        <v>370</v>
      </c>
      <c r="K1020" s="75">
        <v>2020</v>
      </c>
      <c r="L1020" s="75">
        <f t="shared" si="196"/>
        <v>2390</v>
      </c>
      <c r="M1020" s="75">
        <v>460</v>
      </c>
      <c r="N1020" s="75">
        <v>1090</v>
      </c>
      <c r="O1020" s="75">
        <v>1500</v>
      </c>
    </row>
    <row r="1021" spans="2:15" s="75" customFormat="1" x14ac:dyDescent="0.15">
      <c r="B1021" s="75" t="s">
        <v>3045</v>
      </c>
      <c r="C1021" s="75" t="s">
        <v>10675</v>
      </c>
      <c r="D1021" s="199" t="s">
        <v>10462</v>
      </c>
      <c r="E1021" s="75">
        <v>52.64</v>
      </c>
      <c r="F1021" s="75">
        <v>41.43</v>
      </c>
      <c r="G1021" s="75">
        <v>330</v>
      </c>
      <c r="H1021" s="75">
        <v>320</v>
      </c>
      <c r="I1021" s="75">
        <f t="shared" si="198"/>
        <v>650</v>
      </c>
      <c r="K1021" s="75">
        <v>2200</v>
      </c>
      <c r="L1021" s="75">
        <f t="shared" si="196"/>
        <v>2850</v>
      </c>
      <c r="M1021" s="75">
        <v>590</v>
      </c>
      <c r="N1021" s="75">
        <v>730</v>
      </c>
      <c r="O1021" s="75">
        <v>1320</v>
      </c>
    </row>
    <row r="1022" spans="2:15" s="75" customFormat="1" x14ac:dyDescent="0.15">
      <c r="B1022" s="75" t="s">
        <v>3045</v>
      </c>
      <c r="C1022" s="75" t="s">
        <v>10201</v>
      </c>
      <c r="D1022" s="199" t="s">
        <v>10462</v>
      </c>
      <c r="E1022" s="75">
        <v>55.02</v>
      </c>
      <c r="F1022" s="75">
        <v>82.94</v>
      </c>
      <c r="G1022" s="75">
        <v>330</v>
      </c>
      <c r="H1022" s="75">
        <v>900</v>
      </c>
      <c r="I1022" s="75">
        <f t="shared" si="198"/>
        <v>1230</v>
      </c>
      <c r="K1022" s="75">
        <v>800</v>
      </c>
      <c r="L1022" s="75">
        <f t="shared" si="196"/>
        <v>2030</v>
      </c>
      <c r="M1022" s="75">
        <v>530</v>
      </c>
      <c r="N1022" s="75">
        <v>270</v>
      </c>
      <c r="O1022" s="75">
        <v>800</v>
      </c>
    </row>
    <row r="1023" spans="2:15" s="75" customFormat="1" x14ac:dyDescent="0.15">
      <c r="B1023" s="75" t="s">
        <v>3049</v>
      </c>
      <c r="C1023" s="75" t="s">
        <v>10497</v>
      </c>
      <c r="D1023" s="199" t="s">
        <v>10462</v>
      </c>
      <c r="E1023" s="75">
        <v>48.95</v>
      </c>
      <c r="F1023" s="75">
        <v>16.760000000000002</v>
      </c>
      <c r="G1023" s="75">
        <v>400</v>
      </c>
      <c r="H1023" s="75">
        <v>96</v>
      </c>
      <c r="I1023" s="75">
        <f t="shared" si="198"/>
        <v>496</v>
      </c>
      <c r="K1023" s="75">
        <v>1670</v>
      </c>
      <c r="L1023" s="75">
        <f t="shared" si="196"/>
        <v>2166</v>
      </c>
      <c r="M1023" s="75">
        <v>720</v>
      </c>
      <c r="N1023" s="75">
        <v>970</v>
      </c>
      <c r="O1023" s="75">
        <v>1690</v>
      </c>
    </row>
    <row r="1024" spans="2:15" s="75" customFormat="1" x14ac:dyDescent="0.15">
      <c r="B1024" s="75" t="s">
        <v>3046</v>
      </c>
      <c r="C1024" s="75" t="s">
        <v>10408</v>
      </c>
      <c r="D1024" s="199" t="s">
        <v>10462</v>
      </c>
      <c r="E1024" s="75">
        <v>60</v>
      </c>
      <c r="F1024" s="75">
        <v>30.17</v>
      </c>
      <c r="G1024" s="75">
        <v>550</v>
      </c>
      <c r="H1024" s="75">
        <v>680</v>
      </c>
      <c r="I1024" s="75">
        <f t="shared" si="198"/>
        <v>1230</v>
      </c>
      <c r="K1024" s="75">
        <v>1820</v>
      </c>
      <c r="L1024" s="75">
        <f t="shared" si="196"/>
        <v>3050</v>
      </c>
      <c r="M1024" s="75">
        <v>630</v>
      </c>
      <c r="N1024" s="75">
        <v>960</v>
      </c>
      <c r="O1024" s="75">
        <v>1590</v>
      </c>
    </row>
    <row r="1025" spans="2:15" s="75" customFormat="1" x14ac:dyDescent="0.15">
      <c r="B1025" s="75" t="s">
        <v>3049</v>
      </c>
      <c r="C1025" s="75" t="s">
        <v>10397</v>
      </c>
      <c r="D1025" s="199" t="s">
        <v>10462</v>
      </c>
      <c r="E1025" s="75">
        <v>55.74</v>
      </c>
      <c r="F1025" s="75">
        <v>37.61</v>
      </c>
      <c r="G1025" s="75">
        <v>450</v>
      </c>
      <c r="K1025" s="75">
        <v>1610</v>
      </c>
      <c r="L1025" s="75">
        <v>2060</v>
      </c>
      <c r="M1025" s="75">
        <v>540</v>
      </c>
      <c r="N1025" s="75">
        <v>800</v>
      </c>
      <c r="O1025" s="75">
        <v>1340</v>
      </c>
    </row>
    <row r="1026" spans="2:15" s="75" customFormat="1" x14ac:dyDescent="0.15">
      <c r="B1026" s="75" t="s">
        <v>3046</v>
      </c>
      <c r="D1026" s="199" t="s">
        <v>10462</v>
      </c>
      <c r="G1026" s="75">
        <v>224</v>
      </c>
      <c r="J1026" s="75">
        <v>95</v>
      </c>
      <c r="K1026" s="75">
        <v>946</v>
      </c>
      <c r="L1026" s="75">
        <v>1170</v>
      </c>
      <c r="M1026" s="75">
        <v>316</v>
      </c>
      <c r="N1026" s="75">
        <v>496</v>
      </c>
      <c r="O1026" s="75">
        <v>812</v>
      </c>
    </row>
    <row r="1027" spans="2:15" s="75" customFormat="1" x14ac:dyDescent="0.15">
      <c r="B1027" s="75" t="s">
        <v>3044</v>
      </c>
      <c r="C1027" s="75" t="s">
        <v>10194</v>
      </c>
      <c r="D1027" s="199" t="s">
        <v>10462</v>
      </c>
      <c r="E1027" s="75">
        <v>51.72</v>
      </c>
      <c r="F1027" s="75">
        <v>9.6199999999999992</v>
      </c>
      <c r="G1027" s="75">
        <v>494</v>
      </c>
      <c r="J1027" s="75">
        <v>99</v>
      </c>
      <c r="K1027" s="75">
        <v>738</v>
      </c>
      <c r="L1027" s="75">
        <v>1232</v>
      </c>
      <c r="M1027" s="75">
        <v>810</v>
      </c>
      <c r="N1027" s="75">
        <v>440</v>
      </c>
      <c r="O1027" s="75">
        <v>1250</v>
      </c>
    </row>
    <row r="1028" spans="2:15" s="75" customFormat="1" x14ac:dyDescent="0.15">
      <c r="B1028" s="75" t="s">
        <v>3046</v>
      </c>
      <c r="C1028" s="75" t="s">
        <v>10195</v>
      </c>
      <c r="D1028" s="199" t="s">
        <v>10462</v>
      </c>
      <c r="G1028" s="75">
        <v>546</v>
      </c>
      <c r="H1028" s="75">
        <v>1540</v>
      </c>
      <c r="I1028" s="75">
        <f t="shared" ref="I1028:I1036" si="199">H1028+G1028+J1028</f>
        <v>2086</v>
      </c>
      <c r="K1028" s="75">
        <v>1188</v>
      </c>
      <c r="L1028" s="75">
        <f t="shared" ref="L1028:L1036" si="200">K1028+I1028</f>
        <v>3274</v>
      </c>
      <c r="M1028" s="75">
        <v>925</v>
      </c>
      <c r="N1028" s="75">
        <v>876</v>
      </c>
      <c r="O1028" s="75">
        <v>1810</v>
      </c>
    </row>
    <row r="1029" spans="2:15" s="75" customFormat="1" x14ac:dyDescent="0.15">
      <c r="B1029" s="75" t="s">
        <v>2958</v>
      </c>
      <c r="C1029" s="75" t="s">
        <v>10675</v>
      </c>
      <c r="D1029" s="199" t="s">
        <v>10462</v>
      </c>
      <c r="E1029" s="75">
        <v>52.64</v>
      </c>
      <c r="F1029" s="75">
        <v>41.43</v>
      </c>
      <c r="G1029" s="75">
        <v>200</v>
      </c>
      <c r="H1029" s="75">
        <v>370</v>
      </c>
      <c r="I1029" s="75">
        <f t="shared" si="199"/>
        <v>570</v>
      </c>
      <c r="K1029" s="75">
        <v>3300</v>
      </c>
      <c r="L1029" s="75">
        <f t="shared" si="200"/>
        <v>3870</v>
      </c>
      <c r="M1029" s="75">
        <v>360</v>
      </c>
      <c r="N1029" s="75">
        <v>1100</v>
      </c>
      <c r="O1029" s="75">
        <v>1460</v>
      </c>
    </row>
    <row r="1030" spans="2:15" s="75" customFormat="1" x14ac:dyDescent="0.15">
      <c r="B1030" s="75" t="s">
        <v>2958</v>
      </c>
      <c r="C1030" s="75" t="s">
        <v>10201</v>
      </c>
      <c r="D1030" s="199" t="s">
        <v>10462</v>
      </c>
      <c r="E1030" s="75">
        <v>55.02</v>
      </c>
      <c r="F1030" s="75">
        <v>82.94</v>
      </c>
      <c r="G1030" s="75">
        <v>240</v>
      </c>
      <c r="H1030" s="75">
        <v>4150</v>
      </c>
      <c r="I1030" s="75">
        <f t="shared" si="199"/>
        <v>4390</v>
      </c>
      <c r="K1030" s="75">
        <v>2330</v>
      </c>
      <c r="L1030" s="75">
        <f t="shared" si="200"/>
        <v>6720</v>
      </c>
      <c r="M1030" s="75">
        <v>420</v>
      </c>
      <c r="N1030" s="75">
        <v>2680</v>
      </c>
      <c r="O1030" s="75">
        <v>3100</v>
      </c>
    </row>
    <row r="1031" spans="2:15" s="75" customFormat="1" x14ac:dyDescent="0.15">
      <c r="B1031" s="75" t="s">
        <v>2959</v>
      </c>
      <c r="C1031" s="75" t="s">
        <v>10201</v>
      </c>
      <c r="D1031" s="199" t="s">
        <v>10462</v>
      </c>
      <c r="E1031" s="75">
        <v>55.02</v>
      </c>
      <c r="F1031" s="75">
        <v>82.94</v>
      </c>
      <c r="G1031" s="75">
        <v>210</v>
      </c>
      <c r="H1031" s="75">
        <v>260</v>
      </c>
      <c r="I1031" s="75">
        <f t="shared" si="199"/>
        <v>470</v>
      </c>
      <c r="K1031" s="75">
        <v>1730</v>
      </c>
      <c r="L1031" s="75">
        <f t="shared" si="200"/>
        <v>2200</v>
      </c>
      <c r="M1031" s="75">
        <v>330</v>
      </c>
      <c r="N1031" s="75">
        <v>1080</v>
      </c>
      <c r="O1031" s="75">
        <v>1410</v>
      </c>
    </row>
    <row r="1032" spans="2:15" s="75" customFormat="1" x14ac:dyDescent="0.15">
      <c r="B1032" s="75" t="s">
        <v>2960</v>
      </c>
      <c r="C1032" s="75" t="s">
        <v>10201</v>
      </c>
      <c r="D1032" s="199" t="s">
        <v>10462</v>
      </c>
      <c r="E1032" s="75">
        <v>55.02</v>
      </c>
      <c r="F1032" s="75">
        <v>82.94</v>
      </c>
      <c r="G1032" s="75">
        <v>150</v>
      </c>
      <c r="H1032" s="75">
        <v>240</v>
      </c>
      <c r="I1032" s="75">
        <f t="shared" si="199"/>
        <v>390</v>
      </c>
      <c r="K1032" s="75">
        <v>300</v>
      </c>
      <c r="L1032" s="75">
        <f t="shared" si="200"/>
        <v>690</v>
      </c>
      <c r="M1032" s="75">
        <v>220</v>
      </c>
      <c r="N1032" s="75">
        <v>300</v>
      </c>
      <c r="O1032" s="75">
        <v>520</v>
      </c>
    </row>
    <row r="1033" spans="2:15" s="75" customFormat="1" x14ac:dyDescent="0.15">
      <c r="B1033" s="75" t="s">
        <v>2959</v>
      </c>
      <c r="C1033" s="75" t="s">
        <v>10406</v>
      </c>
      <c r="D1033" s="199" t="s">
        <v>10462</v>
      </c>
      <c r="G1033" s="75">
        <v>438</v>
      </c>
      <c r="H1033" s="75">
        <v>208</v>
      </c>
      <c r="I1033" s="75">
        <f t="shared" si="199"/>
        <v>646</v>
      </c>
      <c r="K1033" s="75">
        <v>2522</v>
      </c>
      <c r="L1033" s="75">
        <f t="shared" si="200"/>
        <v>3168</v>
      </c>
      <c r="M1033" s="75">
        <v>559</v>
      </c>
      <c r="N1033" s="75">
        <v>1092</v>
      </c>
      <c r="O1033" s="75">
        <v>1651</v>
      </c>
    </row>
    <row r="1034" spans="2:15" s="75" customFormat="1" x14ac:dyDescent="0.15">
      <c r="B1034" s="75" t="s">
        <v>2959</v>
      </c>
      <c r="C1034" s="75" t="s">
        <v>10406</v>
      </c>
      <c r="D1034" s="199" t="s">
        <v>10462</v>
      </c>
      <c r="G1034" s="75">
        <v>406</v>
      </c>
      <c r="H1034" s="75">
        <v>85</v>
      </c>
      <c r="I1034" s="75">
        <f t="shared" si="199"/>
        <v>491</v>
      </c>
      <c r="M1034" s="75">
        <v>507</v>
      </c>
      <c r="N1034" s="75">
        <v>760</v>
      </c>
      <c r="O1034" s="75">
        <v>1267</v>
      </c>
    </row>
    <row r="1035" spans="2:15" s="75" customFormat="1" x14ac:dyDescent="0.15">
      <c r="B1035" s="75" t="s">
        <v>2886</v>
      </c>
      <c r="C1035" s="75" t="s">
        <v>10497</v>
      </c>
      <c r="D1035" s="199" t="s">
        <v>10462</v>
      </c>
      <c r="E1035" s="75">
        <v>48.95</v>
      </c>
      <c r="F1035" s="75">
        <v>16.760000000000002</v>
      </c>
      <c r="G1035" s="75">
        <v>1040</v>
      </c>
      <c r="H1035" s="75">
        <v>230</v>
      </c>
      <c r="I1035" s="75">
        <f t="shared" si="199"/>
        <v>1270</v>
      </c>
      <c r="K1035" s="75">
        <v>2910</v>
      </c>
      <c r="L1035" s="75">
        <f t="shared" si="200"/>
        <v>4180</v>
      </c>
      <c r="M1035" s="75">
        <v>1270</v>
      </c>
      <c r="N1035" s="75">
        <v>1140</v>
      </c>
      <c r="O1035" s="75">
        <v>2410</v>
      </c>
    </row>
    <row r="1036" spans="2:15" s="75" customFormat="1" x14ac:dyDescent="0.15">
      <c r="B1036" s="75" t="s">
        <v>2960</v>
      </c>
      <c r="C1036" s="75" t="s">
        <v>10406</v>
      </c>
      <c r="D1036" s="199" t="s">
        <v>10462</v>
      </c>
      <c r="G1036" s="75">
        <v>302</v>
      </c>
      <c r="H1036" s="75">
        <v>129</v>
      </c>
      <c r="I1036" s="75">
        <f t="shared" si="199"/>
        <v>431</v>
      </c>
      <c r="K1036" s="75">
        <v>1810</v>
      </c>
      <c r="L1036" s="75">
        <f t="shared" si="200"/>
        <v>2241</v>
      </c>
      <c r="M1036" s="75">
        <v>406</v>
      </c>
      <c r="N1036" s="75">
        <v>578</v>
      </c>
      <c r="O1036" s="75">
        <v>984</v>
      </c>
    </row>
    <row r="1037" spans="2:15" s="75" customFormat="1" x14ac:dyDescent="0.15">
      <c r="B1037" s="75" t="s">
        <v>2887</v>
      </c>
      <c r="C1037" s="75" t="s">
        <v>10481</v>
      </c>
      <c r="D1037" s="199" t="s">
        <v>5119</v>
      </c>
      <c r="I1037" s="75">
        <v>900</v>
      </c>
      <c r="M1037" s="75">
        <v>390</v>
      </c>
    </row>
    <row r="1038" spans="2:15" s="75" customFormat="1" x14ac:dyDescent="0.15">
      <c r="B1038" s="75" t="s">
        <v>2887</v>
      </c>
      <c r="C1038" s="75" t="s">
        <v>10407</v>
      </c>
      <c r="D1038" s="199" t="s">
        <v>5119</v>
      </c>
      <c r="I1038" s="75">
        <v>978</v>
      </c>
      <c r="M1038" s="75">
        <v>508</v>
      </c>
    </row>
    <row r="1039" spans="2:15" s="75" customFormat="1" x14ac:dyDescent="0.15">
      <c r="B1039" s="75" t="s">
        <v>2887</v>
      </c>
      <c r="C1039" s="75" t="s">
        <v>10188</v>
      </c>
      <c r="D1039" s="199" t="s">
        <v>10046</v>
      </c>
      <c r="I1039" s="75">
        <v>925</v>
      </c>
      <c r="M1039" s="75">
        <v>544</v>
      </c>
    </row>
    <row r="1040" spans="2:15" s="75" customFormat="1" x14ac:dyDescent="0.15">
      <c r="B1040" s="75" t="s">
        <v>2887</v>
      </c>
      <c r="C1040" s="75" t="s">
        <v>9672</v>
      </c>
      <c r="D1040" s="199" t="s">
        <v>10046</v>
      </c>
      <c r="E1040" s="75">
        <v>38</v>
      </c>
      <c r="F1040" s="75">
        <v>-96</v>
      </c>
      <c r="I1040" s="75">
        <v>543</v>
      </c>
      <c r="M1040" s="75">
        <v>258</v>
      </c>
    </row>
    <row r="1041" spans="2:15" s="75" customFormat="1" x14ac:dyDescent="0.15">
      <c r="B1041" s="75" t="s">
        <v>2887</v>
      </c>
      <c r="C1041" s="75" t="s">
        <v>10412</v>
      </c>
      <c r="D1041" s="199" t="s">
        <v>10046</v>
      </c>
      <c r="E1041" s="75">
        <v>38</v>
      </c>
      <c r="F1041" s="75">
        <v>-96</v>
      </c>
      <c r="I1041" s="75">
        <v>441</v>
      </c>
      <c r="M1041" s="75">
        <v>244</v>
      </c>
    </row>
    <row r="1042" spans="2:15" s="75" customFormat="1" x14ac:dyDescent="0.15">
      <c r="B1042" s="75" t="s">
        <v>2887</v>
      </c>
      <c r="C1042" s="75" t="s">
        <v>10506</v>
      </c>
      <c r="D1042" s="199" t="s">
        <v>10046</v>
      </c>
      <c r="E1042" s="75">
        <v>38</v>
      </c>
      <c r="F1042" s="75">
        <v>-96</v>
      </c>
      <c r="I1042" s="75">
        <v>252</v>
      </c>
      <c r="M1042" s="75">
        <v>148</v>
      </c>
    </row>
    <row r="1043" spans="2:15" s="75" customFormat="1" x14ac:dyDescent="0.15">
      <c r="B1043" s="75" t="s">
        <v>2887</v>
      </c>
      <c r="C1043" s="75" t="s">
        <v>10402</v>
      </c>
      <c r="D1043" s="199" t="s">
        <v>10046</v>
      </c>
      <c r="E1043" s="75">
        <v>32.69</v>
      </c>
      <c r="F1043" s="75">
        <v>-97.3</v>
      </c>
      <c r="I1043" s="75">
        <v>1030</v>
      </c>
      <c r="M1043" s="75">
        <v>457</v>
      </c>
    </row>
    <row r="1044" spans="2:15" s="75" customFormat="1" x14ac:dyDescent="0.15">
      <c r="B1044" s="75" t="s">
        <v>10448</v>
      </c>
      <c r="C1044" s="75" t="s">
        <v>10403</v>
      </c>
      <c r="D1044" s="199" t="s">
        <v>4842</v>
      </c>
      <c r="E1044" s="75">
        <v>46.4</v>
      </c>
      <c r="F1044" s="75">
        <v>-119.55</v>
      </c>
      <c r="G1044" s="75">
        <v>71</v>
      </c>
      <c r="H1044" s="75">
        <v>107</v>
      </c>
      <c r="I1044" s="75">
        <v>178</v>
      </c>
      <c r="J1044" s="75">
        <v>54</v>
      </c>
      <c r="M1044" s="75">
        <v>82</v>
      </c>
    </row>
    <row r="1045" spans="2:15" s="75" customFormat="1" x14ac:dyDescent="0.15">
      <c r="B1045" s="75" t="s">
        <v>10448</v>
      </c>
      <c r="C1045" s="75" t="s">
        <v>10368</v>
      </c>
      <c r="D1045" s="199" t="s">
        <v>4842</v>
      </c>
      <c r="E1045" s="75">
        <v>46.4</v>
      </c>
      <c r="F1045" s="75">
        <v>-119.55</v>
      </c>
      <c r="G1045" s="75">
        <v>34</v>
      </c>
      <c r="H1045" s="75">
        <v>88</v>
      </c>
      <c r="I1045" s="75">
        <v>122</v>
      </c>
      <c r="J1045" s="75">
        <v>56</v>
      </c>
      <c r="M1045" s="75">
        <v>114</v>
      </c>
    </row>
    <row r="1046" spans="2:15" s="75" customFormat="1" x14ac:dyDescent="0.15">
      <c r="B1046" s="75" t="s">
        <v>10448</v>
      </c>
      <c r="C1046" s="75" t="s">
        <v>10404</v>
      </c>
      <c r="D1046" s="199" t="s">
        <v>4842</v>
      </c>
      <c r="E1046" s="75">
        <v>47.31666666666667</v>
      </c>
      <c r="F1046" s="75">
        <v>-114.26666666666667</v>
      </c>
      <c r="G1046" s="75">
        <v>120</v>
      </c>
      <c r="H1046" s="75">
        <v>84</v>
      </c>
      <c r="I1046" s="75">
        <v>204</v>
      </c>
      <c r="J1046" s="75">
        <v>221</v>
      </c>
      <c r="M1046" s="75">
        <v>272</v>
      </c>
    </row>
    <row r="1047" spans="2:15" s="75" customFormat="1" x14ac:dyDescent="0.15">
      <c r="B1047" s="75" t="s">
        <v>10448</v>
      </c>
      <c r="C1047" s="75" t="s">
        <v>10507</v>
      </c>
      <c r="D1047" s="199" t="s">
        <v>4842</v>
      </c>
      <c r="E1047" s="75">
        <v>45.783333333333331</v>
      </c>
      <c r="F1047" s="75">
        <v>-110.78333333333333</v>
      </c>
      <c r="G1047" s="75">
        <v>121</v>
      </c>
      <c r="H1047" s="75">
        <v>8</v>
      </c>
      <c r="I1047" s="75">
        <v>129</v>
      </c>
      <c r="J1047" s="75">
        <v>86</v>
      </c>
      <c r="M1047" s="75">
        <v>168</v>
      </c>
    </row>
    <row r="1048" spans="2:15" s="75" customFormat="1" x14ac:dyDescent="0.15">
      <c r="B1048" s="75" t="s">
        <v>10448</v>
      </c>
      <c r="C1048" s="75" t="s">
        <v>10396</v>
      </c>
      <c r="D1048" s="199" t="s">
        <v>4842</v>
      </c>
      <c r="E1048" s="75">
        <v>45.783333333333331</v>
      </c>
      <c r="F1048" s="75">
        <v>-110.78333333333333</v>
      </c>
      <c r="G1048" s="75">
        <v>241</v>
      </c>
      <c r="H1048" s="75">
        <v>33</v>
      </c>
      <c r="I1048" s="75">
        <v>274</v>
      </c>
      <c r="J1048" s="75">
        <v>74</v>
      </c>
      <c r="K1048" s="75">
        <v>1583</v>
      </c>
      <c r="L1048" s="75">
        <f t="shared" ref="L1048:L1065" si="201">K1048+I1048+J1048</f>
        <v>1931</v>
      </c>
      <c r="M1048" s="75">
        <v>330</v>
      </c>
      <c r="N1048" s="75">
        <v>471</v>
      </c>
      <c r="O1048" s="75">
        <f t="shared" ref="O1048:O1065" si="202">N1048+M1048</f>
        <v>801</v>
      </c>
    </row>
    <row r="1049" spans="2:15" s="75" customFormat="1" x14ac:dyDescent="0.15">
      <c r="B1049" s="75" t="s">
        <v>10448</v>
      </c>
      <c r="C1049" s="75" t="s">
        <v>10398</v>
      </c>
      <c r="D1049" s="199" t="s">
        <v>4842</v>
      </c>
      <c r="E1049" s="75">
        <v>43.95</v>
      </c>
      <c r="F1049" s="75">
        <v>-101.86666666666666</v>
      </c>
      <c r="G1049" s="75">
        <v>95</v>
      </c>
      <c r="H1049" s="75">
        <v>127</v>
      </c>
      <c r="I1049" s="75">
        <v>222</v>
      </c>
      <c r="J1049" s="75">
        <v>435</v>
      </c>
      <c r="K1049" s="75">
        <v>1131</v>
      </c>
      <c r="L1049" s="75">
        <f t="shared" si="201"/>
        <v>1788</v>
      </c>
      <c r="M1049" s="75">
        <v>212</v>
      </c>
      <c r="N1049" s="75">
        <v>516</v>
      </c>
      <c r="O1049" s="75">
        <f t="shared" si="202"/>
        <v>728</v>
      </c>
    </row>
    <row r="1050" spans="2:15" s="75" customFormat="1" x14ac:dyDescent="0.15">
      <c r="B1050" s="75" t="s">
        <v>10448</v>
      </c>
      <c r="C1050" s="75" t="s">
        <v>10555</v>
      </c>
      <c r="D1050" s="199" t="s">
        <v>4842</v>
      </c>
      <c r="E1050" s="75">
        <v>43.95</v>
      </c>
      <c r="F1050" s="75">
        <v>-101.86666666666666</v>
      </c>
      <c r="G1050" s="75">
        <v>87</v>
      </c>
      <c r="H1050" s="75">
        <v>154</v>
      </c>
      <c r="I1050" s="75">
        <v>241</v>
      </c>
      <c r="J1050" s="75">
        <v>240</v>
      </c>
      <c r="K1050" s="75">
        <v>1498</v>
      </c>
      <c r="L1050" s="75">
        <f t="shared" si="201"/>
        <v>1979</v>
      </c>
      <c r="M1050" s="75">
        <v>255</v>
      </c>
      <c r="N1050" s="75">
        <v>821</v>
      </c>
      <c r="O1050" s="75">
        <f t="shared" si="202"/>
        <v>1076</v>
      </c>
    </row>
    <row r="1051" spans="2:15" s="75" customFormat="1" x14ac:dyDescent="0.15">
      <c r="B1051" s="75" t="s">
        <v>10448</v>
      </c>
      <c r="C1051" s="75" t="s">
        <v>10353</v>
      </c>
      <c r="D1051" s="199" t="s">
        <v>4842</v>
      </c>
      <c r="E1051" s="75">
        <v>43.95</v>
      </c>
      <c r="F1051" s="75">
        <v>-101.86666666666666</v>
      </c>
      <c r="G1051" s="75">
        <v>97</v>
      </c>
      <c r="H1051" s="75">
        <v>139</v>
      </c>
      <c r="I1051" s="75">
        <v>236</v>
      </c>
      <c r="J1051" s="75">
        <v>367</v>
      </c>
      <c r="K1051" s="75">
        <v>1633</v>
      </c>
      <c r="L1051" s="75">
        <f t="shared" si="201"/>
        <v>2236</v>
      </c>
      <c r="M1051" s="75">
        <v>279</v>
      </c>
      <c r="N1051" s="75">
        <v>304</v>
      </c>
      <c r="O1051" s="75">
        <f t="shared" si="202"/>
        <v>583</v>
      </c>
    </row>
    <row r="1052" spans="2:15" s="75" customFormat="1" x14ac:dyDescent="0.15">
      <c r="B1052" s="75" t="s">
        <v>10448</v>
      </c>
      <c r="C1052" s="75" t="s">
        <v>10308</v>
      </c>
      <c r="D1052" s="199" t="s">
        <v>4842</v>
      </c>
      <c r="E1052" s="75">
        <v>46.9</v>
      </c>
      <c r="F1052" s="75">
        <v>-102.81666666666666</v>
      </c>
      <c r="G1052" s="75">
        <v>178</v>
      </c>
      <c r="H1052" s="75">
        <v>369</v>
      </c>
      <c r="I1052" s="75">
        <v>547</v>
      </c>
      <c r="J1052" s="75">
        <v>320</v>
      </c>
      <c r="K1052" s="75">
        <v>1605</v>
      </c>
      <c r="L1052" s="75">
        <f t="shared" si="201"/>
        <v>2472</v>
      </c>
      <c r="M1052" s="75">
        <v>351</v>
      </c>
      <c r="N1052" s="75">
        <v>932</v>
      </c>
      <c r="O1052" s="75">
        <f t="shared" si="202"/>
        <v>1283</v>
      </c>
    </row>
    <row r="1053" spans="2:15" s="75" customFormat="1" x14ac:dyDescent="0.15">
      <c r="B1053" s="75" t="s">
        <v>10448</v>
      </c>
      <c r="C1053" s="75" t="s">
        <v>10309</v>
      </c>
      <c r="D1053" s="199" t="s">
        <v>4842</v>
      </c>
      <c r="E1053" s="75">
        <v>38.866666666666667</v>
      </c>
      <c r="F1053" s="75">
        <v>-99.38333333333334</v>
      </c>
      <c r="G1053" s="75">
        <v>79</v>
      </c>
      <c r="H1053" s="75">
        <v>117</v>
      </c>
      <c r="I1053" s="75">
        <v>196</v>
      </c>
      <c r="J1053" s="75">
        <v>633</v>
      </c>
      <c r="K1053" s="75">
        <v>1150</v>
      </c>
      <c r="L1053" s="75">
        <f t="shared" si="201"/>
        <v>1979</v>
      </c>
      <c r="M1053" s="75">
        <v>363</v>
      </c>
      <c r="N1053" s="75">
        <v>1062</v>
      </c>
      <c r="O1053" s="75">
        <f t="shared" si="202"/>
        <v>1425</v>
      </c>
    </row>
    <row r="1054" spans="2:15" s="75" customFormat="1" x14ac:dyDescent="0.15">
      <c r="B1054" s="75" t="s">
        <v>10448</v>
      </c>
      <c r="C1054" s="75" t="s">
        <v>10310</v>
      </c>
      <c r="D1054" s="199" t="s">
        <v>4842</v>
      </c>
      <c r="E1054" s="75">
        <v>32.6</v>
      </c>
      <c r="F1054" s="75">
        <v>-106.85</v>
      </c>
      <c r="G1054" s="75">
        <v>74</v>
      </c>
      <c r="H1054" s="75">
        <v>13</v>
      </c>
      <c r="I1054" s="75">
        <v>87</v>
      </c>
      <c r="J1054" s="75">
        <v>57</v>
      </c>
      <c r="K1054" s="75">
        <v>202</v>
      </c>
      <c r="L1054" s="75">
        <f t="shared" si="201"/>
        <v>346</v>
      </c>
      <c r="M1054" s="75">
        <v>134</v>
      </c>
      <c r="N1054" s="75">
        <v>91</v>
      </c>
      <c r="O1054" s="75">
        <f t="shared" si="202"/>
        <v>225</v>
      </c>
    </row>
    <row r="1055" spans="2:15" s="75" customFormat="1" x14ac:dyDescent="0.15">
      <c r="B1055" s="75" t="s">
        <v>10448</v>
      </c>
      <c r="C1055" s="75" t="s">
        <v>10354</v>
      </c>
      <c r="D1055" s="199" t="s">
        <v>4842</v>
      </c>
      <c r="E1055" s="75">
        <v>32.6</v>
      </c>
      <c r="F1055" s="75">
        <v>-106.85</v>
      </c>
      <c r="G1055" s="75">
        <v>21</v>
      </c>
      <c r="H1055" s="75">
        <v>58</v>
      </c>
      <c r="I1055" s="75">
        <v>79</v>
      </c>
      <c r="J1055" s="75">
        <v>70</v>
      </c>
      <c r="K1055" s="75">
        <v>162</v>
      </c>
      <c r="L1055" s="75">
        <f t="shared" si="201"/>
        <v>311</v>
      </c>
      <c r="M1055" s="75">
        <v>125</v>
      </c>
      <c r="N1055" s="75">
        <v>254</v>
      </c>
      <c r="O1055" s="75">
        <f t="shared" si="202"/>
        <v>379</v>
      </c>
    </row>
    <row r="1056" spans="2:15" s="75" customFormat="1" x14ac:dyDescent="0.15">
      <c r="B1056" s="75" t="s">
        <v>10448</v>
      </c>
      <c r="C1056" s="75" t="s">
        <v>10359</v>
      </c>
      <c r="D1056" s="199" t="s">
        <v>4842</v>
      </c>
      <c r="E1056" s="75">
        <v>32.6</v>
      </c>
      <c r="F1056" s="75">
        <v>-106.85</v>
      </c>
      <c r="G1056" s="75">
        <v>53</v>
      </c>
      <c r="H1056" s="75">
        <v>35</v>
      </c>
      <c r="I1056" s="75">
        <v>88</v>
      </c>
      <c r="J1056" s="75">
        <v>24</v>
      </c>
      <c r="K1056" s="75">
        <v>141</v>
      </c>
      <c r="L1056" s="75">
        <f t="shared" si="201"/>
        <v>253</v>
      </c>
      <c r="M1056" s="75">
        <v>186</v>
      </c>
      <c r="N1056" s="75">
        <v>96</v>
      </c>
      <c r="O1056" s="75">
        <f t="shared" si="202"/>
        <v>282</v>
      </c>
    </row>
    <row r="1057" spans="1:41" s="75" customFormat="1" x14ac:dyDescent="0.15">
      <c r="B1057" s="75" t="s">
        <v>10448</v>
      </c>
      <c r="C1057" s="75" t="s">
        <v>10305</v>
      </c>
      <c r="D1057" s="199" t="s">
        <v>4842</v>
      </c>
      <c r="E1057" s="75">
        <v>36.950000000000003</v>
      </c>
      <c r="F1057" s="75">
        <v>-96.55</v>
      </c>
      <c r="G1057" s="75">
        <v>142</v>
      </c>
      <c r="H1057" s="75">
        <v>316</v>
      </c>
      <c r="I1057" s="75">
        <v>458</v>
      </c>
      <c r="J1057" s="75">
        <v>218</v>
      </c>
      <c r="K1057" s="75">
        <v>1211</v>
      </c>
      <c r="L1057" s="75">
        <f t="shared" si="201"/>
        <v>1887</v>
      </c>
      <c r="M1057" s="75">
        <v>331</v>
      </c>
      <c r="N1057" s="75">
        <v>602</v>
      </c>
      <c r="O1057" s="75">
        <f t="shared" si="202"/>
        <v>933</v>
      </c>
    </row>
    <row r="1058" spans="1:41" s="75" customFormat="1" x14ac:dyDescent="0.15">
      <c r="B1058" s="75" t="s">
        <v>10448</v>
      </c>
      <c r="C1058" s="75" t="s">
        <v>10360</v>
      </c>
      <c r="D1058" s="199" t="s">
        <v>4842</v>
      </c>
      <c r="E1058" s="75">
        <v>36.950000000000003</v>
      </c>
      <c r="F1058" s="75">
        <v>-96.55</v>
      </c>
      <c r="G1058" s="75">
        <v>173</v>
      </c>
      <c r="H1058" s="75">
        <v>526</v>
      </c>
      <c r="I1058" s="75">
        <v>699</v>
      </c>
      <c r="J1058" s="75">
        <v>279</v>
      </c>
      <c r="K1058" s="75">
        <v>1022</v>
      </c>
      <c r="L1058" s="75">
        <f t="shared" si="201"/>
        <v>2000</v>
      </c>
      <c r="M1058" s="75">
        <v>416</v>
      </c>
      <c r="N1058" s="75">
        <v>431</v>
      </c>
      <c r="O1058" s="75">
        <f t="shared" si="202"/>
        <v>847</v>
      </c>
    </row>
    <row r="1059" spans="1:41" s="75" customFormat="1" x14ac:dyDescent="0.15">
      <c r="B1059" s="75" t="s">
        <v>10448</v>
      </c>
      <c r="C1059" s="75" t="s">
        <v>10361</v>
      </c>
      <c r="D1059" s="199" t="s">
        <v>4842</v>
      </c>
      <c r="E1059" s="75">
        <v>36.950000000000003</v>
      </c>
      <c r="F1059" s="75">
        <v>-96.55</v>
      </c>
      <c r="G1059" s="75">
        <v>141</v>
      </c>
      <c r="H1059" s="75">
        <v>495</v>
      </c>
      <c r="I1059" s="75">
        <v>636</v>
      </c>
      <c r="J1059" s="75">
        <v>270</v>
      </c>
      <c r="K1059" s="75">
        <v>658</v>
      </c>
      <c r="L1059" s="75">
        <f t="shared" si="201"/>
        <v>1564</v>
      </c>
      <c r="M1059" s="75">
        <v>290</v>
      </c>
      <c r="N1059" s="75">
        <v>592</v>
      </c>
      <c r="O1059" s="75">
        <f t="shared" si="202"/>
        <v>882</v>
      </c>
    </row>
    <row r="1060" spans="1:41" s="75" customFormat="1" x14ac:dyDescent="0.15">
      <c r="B1060" s="75" t="s">
        <v>10448</v>
      </c>
      <c r="C1060" s="75" t="s">
        <v>10719</v>
      </c>
      <c r="D1060" s="199" t="s">
        <v>4842</v>
      </c>
      <c r="E1060" s="75">
        <v>35.299999999999997</v>
      </c>
      <c r="F1060" s="75">
        <v>-101.53333333333333</v>
      </c>
      <c r="G1060" s="75">
        <v>25</v>
      </c>
      <c r="H1060" s="75">
        <v>73</v>
      </c>
      <c r="I1060" s="75">
        <v>98</v>
      </c>
      <c r="J1060" s="75">
        <v>182</v>
      </c>
      <c r="K1060" s="75">
        <v>936</v>
      </c>
      <c r="L1060" s="75">
        <f t="shared" si="201"/>
        <v>1216</v>
      </c>
      <c r="M1060" s="75">
        <v>155</v>
      </c>
      <c r="N1060" s="75">
        <v>417</v>
      </c>
      <c r="O1060" s="75">
        <f t="shared" si="202"/>
        <v>572</v>
      </c>
    </row>
    <row r="1061" spans="1:41" s="75" customFormat="1" x14ac:dyDescent="0.15">
      <c r="B1061" s="75" t="s">
        <v>10448</v>
      </c>
      <c r="C1061" s="75" t="s">
        <v>10355</v>
      </c>
      <c r="D1061" s="199" t="s">
        <v>4842</v>
      </c>
      <c r="E1061" s="75">
        <v>35.299999999999997</v>
      </c>
      <c r="F1061" s="75">
        <v>-101.53333333333333</v>
      </c>
      <c r="G1061" s="75">
        <v>78</v>
      </c>
      <c r="H1061" s="75">
        <v>170</v>
      </c>
      <c r="I1061" s="75">
        <v>248</v>
      </c>
      <c r="J1061" s="75">
        <v>273</v>
      </c>
      <c r="K1061" s="75">
        <v>344</v>
      </c>
      <c r="L1061" s="75">
        <f t="shared" si="201"/>
        <v>865</v>
      </c>
      <c r="M1061" s="75">
        <v>289</v>
      </c>
      <c r="N1061" s="75">
        <v>606</v>
      </c>
      <c r="O1061" s="75">
        <f t="shared" si="202"/>
        <v>895</v>
      </c>
    </row>
    <row r="1062" spans="1:41" s="75" customFormat="1" x14ac:dyDescent="0.15">
      <c r="B1062" s="75" t="s">
        <v>10448</v>
      </c>
      <c r="C1062" s="75" t="s">
        <v>10464</v>
      </c>
      <c r="D1062" s="199" t="s">
        <v>4842</v>
      </c>
      <c r="E1062" s="75">
        <v>35.299999999999997</v>
      </c>
      <c r="F1062" s="75">
        <v>-101.53333333333333</v>
      </c>
      <c r="G1062" s="75">
        <v>107</v>
      </c>
      <c r="H1062" s="75">
        <v>147</v>
      </c>
      <c r="I1062" s="75">
        <v>254</v>
      </c>
      <c r="J1062" s="75">
        <v>242</v>
      </c>
      <c r="K1062" s="75">
        <v>580</v>
      </c>
      <c r="L1062" s="75">
        <f t="shared" si="201"/>
        <v>1076</v>
      </c>
      <c r="M1062" s="75">
        <v>327</v>
      </c>
      <c r="N1062" s="75">
        <v>876</v>
      </c>
      <c r="O1062" s="75">
        <f t="shared" si="202"/>
        <v>1203</v>
      </c>
    </row>
    <row r="1063" spans="1:41" s="75" customFormat="1" x14ac:dyDescent="0.15">
      <c r="B1063" s="75" t="s">
        <v>10448</v>
      </c>
      <c r="C1063" s="75" t="s">
        <v>10316</v>
      </c>
      <c r="D1063" s="199" t="s">
        <v>4842</v>
      </c>
      <c r="E1063" s="75">
        <v>40.81666666666667</v>
      </c>
      <c r="F1063" s="75">
        <v>-104.76666666666667</v>
      </c>
      <c r="G1063" s="75">
        <v>63</v>
      </c>
      <c r="H1063" s="75">
        <v>60</v>
      </c>
      <c r="I1063" s="75">
        <v>123</v>
      </c>
      <c r="J1063" s="75">
        <v>180</v>
      </c>
      <c r="K1063" s="75">
        <v>1631</v>
      </c>
      <c r="L1063" s="75">
        <f t="shared" si="201"/>
        <v>1934</v>
      </c>
      <c r="M1063" s="75">
        <v>160</v>
      </c>
      <c r="N1063" s="75">
        <v>411</v>
      </c>
      <c r="O1063" s="75">
        <f t="shared" si="202"/>
        <v>571</v>
      </c>
      <c r="T1063" s="44"/>
      <c r="U1063" s="44"/>
      <c r="AD1063" s="334"/>
      <c r="AH1063" s="44"/>
    </row>
    <row r="1064" spans="1:41" s="75" customFormat="1" x14ac:dyDescent="0.15">
      <c r="B1064" s="75" t="s">
        <v>10448</v>
      </c>
      <c r="C1064" s="75" t="s">
        <v>10446</v>
      </c>
      <c r="D1064" s="199" t="s">
        <v>4842</v>
      </c>
      <c r="E1064" s="75">
        <v>40.81666666666667</v>
      </c>
      <c r="F1064" s="75">
        <v>-104.76666666666667</v>
      </c>
      <c r="G1064" s="75">
        <v>58</v>
      </c>
      <c r="H1064" s="75">
        <v>61</v>
      </c>
      <c r="I1064" s="75">
        <v>119</v>
      </c>
      <c r="J1064" s="75">
        <v>140</v>
      </c>
      <c r="K1064" s="75">
        <v>1014</v>
      </c>
      <c r="L1064" s="75">
        <f t="shared" si="201"/>
        <v>1273</v>
      </c>
      <c r="M1064" s="75">
        <v>218</v>
      </c>
      <c r="N1064" s="75">
        <v>686</v>
      </c>
      <c r="O1064" s="75">
        <f t="shared" si="202"/>
        <v>904</v>
      </c>
      <c r="T1064" s="44"/>
      <c r="U1064" s="44"/>
      <c r="AD1064" s="334"/>
      <c r="AH1064" s="44"/>
    </row>
    <row r="1065" spans="1:41" s="75" customFormat="1" x14ac:dyDescent="0.15">
      <c r="B1065" s="75" t="s">
        <v>10448</v>
      </c>
      <c r="C1065" s="75" t="s">
        <v>10452</v>
      </c>
      <c r="D1065" s="199" t="s">
        <v>4842</v>
      </c>
      <c r="E1065" s="75">
        <v>40.81666666666667</v>
      </c>
      <c r="F1065" s="75">
        <v>-104.76666666666667</v>
      </c>
      <c r="G1065" s="75">
        <v>89</v>
      </c>
      <c r="H1065" s="75">
        <v>74</v>
      </c>
      <c r="I1065" s="75">
        <v>163</v>
      </c>
      <c r="J1065" s="75">
        <v>210</v>
      </c>
      <c r="K1065" s="75">
        <v>803</v>
      </c>
      <c r="L1065" s="75">
        <f t="shared" si="201"/>
        <v>1176</v>
      </c>
      <c r="M1065" s="75">
        <v>138</v>
      </c>
      <c r="N1065" s="75">
        <v>607</v>
      </c>
      <c r="O1065" s="75">
        <f t="shared" si="202"/>
        <v>745</v>
      </c>
    </row>
    <row r="1066" spans="1:41" s="75" customFormat="1" x14ac:dyDescent="0.15">
      <c r="A1066" s="201"/>
      <c r="B1066" s="75" t="s">
        <v>10453</v>
      </c>
      <c r="C1066" s="75" t="s">
        <v>10403</v>
      </c>
      <c r="D1066" s="199" t="s">
        <v>4842</v>
      </c>
      <c r="E1066" s="75">
        <v>46.4</v>
      </c>
      <c r="F1066" s="75">
        <v>-119.55</v>
      </c>
      <c r="G1066" s="75">
        <v>54</v>
      </c>
      <c r="H1066" s="75">
        <v>86</v>
      </c>
      <c r="I1066" s="75">
        <v>140</v>
      </c>
      <c r="J1066" s="75">
        <v>68</v>
      </c>
      <c r="M1066" s="75">
        <v>54</v>
      </c>
      <c r="W1066" s="214"/>
      <c r="AC1066" s="199"/>
      <c r="AD1066" s="334"/>
    </row>
    <row r="1067" spans="1:41" s="75" customFormat="1" x14ac:dyDescent="0.15">
      <c r="A1067" s="201"/>
      <c r="B1067" s="75" t="s">
        <v>10453</v>
      </c>
      <c r="C1067" s="75" t="s">
        <v>10368</v>
      </c>
      <c r="D1067" s="199" t="s">
        <v>4842</v>
      </c>
      <c r="E1067" s="75">
        <v>46.4</v>
      </c>
      <c r="F1067" s="75">
        <v>-119.55</v>
      </c>
      <c r="G1067" s="75">
        <v>23</v>
      </c>
      <c r="H1067" s="75">
        <v>58</v>
      </c>
      <c r="I1067" s="75">
        <v>81</v>
      </c>
      <c r="J1067" s="75">
        <v>53</v>
      </c>
      <c r="M1067" s="75">
        <v>99</v>
      </c>
      <c r="W1067" s="214"/>
      <c r="AC1067" s="199"/>
      <c r="AD1067" s="334"/>
    </row>
    <row r="1068" spans="1:41" s="75" customFormat="1" x14ac:dyDescent="0.15">
      <c r="A1068" s="201"/>
      <c r="B1068" s="75" t="s">
        <v>10453</v>
      </c>
      <c r="C1068" s="75" t="s">
        <v>10404</v>
      </c>
      <c r="D1068" s="199" t="s">
        <v>4842</v>
      </c>
      <c r="E1068" s="75">
        <v>47.31666666666667</v>
      </c>
      <c r="F1068" s="75">
        <v>-114.26666666666667</v>
      </c>
      <c r="G1068" s="75">
        <v>72</v>
      </c>
      <c r="H1068" s="75">
        <v>42</v>
      </c>
      <c r="I1068" s="75">
        <v>114</v>
      </c>
      <c r="J1068" s="75">
        <v>67</v>
      </c>
      <c r="M1068" s="75">
        <v>170</v>
      </c>
      <c r="W1068" s="214"/>
      <c r="AC1068" s="199"/>
      <c r="AD1068" s="334"/>
    </row>
    <row r="1069" spans="1:41" s="75" customFormat="1" x14ac:dyDescent="0.15">
      <c r="A1069" s="201"/>
      <c r="B1069" s="75" t="s">
        <v>10453</v>
      </c>
      <c r="C1069" s="75" t="s">
        <v>10507</v>
      </c>
      <c r="D1069" s="199" t="s">
        <v>4842</v>
      </c>
      <c r="E1069" s="75">
        <v>45.783333333333331</v>
      </c>
      <c r="F1069" s="75">
        <v>-110.78333333333333</v>
      </c>
      <c r="G1069" s="75">
        <v>105</v>
      </c>
      <c r="H1069" s="75">
        <v>4</v>
      </c>
      <c r="I1069" s="75">
        <v>109</v>
      </c>
      <c r="J1069" s="75">
        <v>44</v>
      </c>
      <c r="M1069" s="75">
        <v>145</v>
      </c>
      <c r="W1069" s="214"/>
      <c r="AC1069" s="199"/>
      <c r="AD1069" s="334"/>
    </row>
    <row r="1070" spans="1:41" s="75" customFormat="1" x14ac:dyDescent="0.15">
      <c r="A1070" s="201"/>
      <c r="B1070" s="75" t="s">
        <v>10453</v>
      </c>
      <c r="C1070" s="75" t="s">
        <v>10396</v>
      </c>
      <c r="D1070" s="199" t="s">
        <v>4842</v>
      </c>
      <c r="E1070" s="75">
        <v>45.783333333333331</v>
      </c>
      <c r="F1070" s="75">
        <v>-110.78333333333333</v>
      </c>
      <c r="G1070" s="75">
        <v>247</v>
      </c>
      <c r="H1070" s="75">
        <v>19</v>
      </c>
      <c r="I1070" s="75">
        <v>266</v>
      </c>
      <c r="J1070" s="75">
        <v>68</v>
      </c>
      <c r="K1070" s="75">
        <v>1895</v>
      </c>
      <c r="L1070" s="75">
        <f>SUM(K1070,I1070,J1070)</f>
        <v>2229</v>
      </c>
      <c r="M1070" s="75">
        <v>344</v>
      </c>
      <c r="N1070" s="75">
        <v>573</v>
      </c>
      <c r="O1070" s="75">
        <f t="shared" ref="O1070:O1087" si="203">N1070+M1070</f>
        <v>917</v>
      </c>
      <c r="W1070" s="214"/>
      <c r="AC1070" s="199"/>
      <c r="AD1070" s="334"/>
    </row>
    <row r="1071" spans="1:41" s="75" customFormat="1" x14ac:dyDescent="0.15">
      <c r="A1071" s="201"/>
      <c r="B1071" s="75" t="s">
        <v>10453</v>
      </c>
      <c r="C1071" s="75" t="s">
        <v>10398</v>
      </c>
      <c r="D1071" s="199" t="s">
        <v>4842</v>
      </c>
      <c r="E1071" s="75">
        <v>43.95</v>
      </c>
      <c r="F1071" s="75">
        <v>-101.86666666666666</v>
      </c>
      <c r="G1071" s="75">
        <v>46</v>
      </c>
      <c r="H1071" s="75">
        <v>85</v>
      </c>
      <c r="I1071" s="75">
        <v>131</v>
      </c>
      <c r="J1071" s="75">
        <v>237</v>
      </c>
      <c r="K1071" s="75">
        <v>1896</v>
      </c>
      <c r="L1071" s="75">
        <f t="shared" ref="L1071:L1087" si="204">SUM(K1071,I1071,J1071)</f>
        <v>2264</v>
      </c>
      <c r="M1071" s="75">
        <v>160</v>
      </c>
      <c r="N1071" s="75">
        <v>690</v>
      </c>
      <c r="O1071" s="75">
        <f t="shared" si="203"/>
        <v>850</v>
      </c>
      <c r="W1071" s="214"/>
      <c r="AC1071" s="199"/>
      <c r="AD1071" s="334"/>
      <c r="AO1071" s="214"/>
    </row>
    <row r="1072" spans="1:41" s="75" customFormat="1" x14ac:dyDescent="0.15">
      <c r="A1072" s="201"/>
      <c r="B1072" s="75" t="s">
        <v>10453</v>
      </c>
      <c r="C1072" s="75" t="s">
        <v>10555</v>
      </c>
      <c r="D1072" s="199" t="s">
        <v>4842</v>
      </c>
      <c r="E1072" s="75">
        <v>43.95</v>
      </c>
      <c r="F1072" s="75">
        <v>-101.86666666666666</v>
      </c>
      <c r="G1072" s="75">
        <v>59</v>
      </c>
      <c r="H1072" s="75">
        <v>53</v>
      </c>
      <c r="I1072" s="75">
        <v>112</v>
      </c>
      <c r="J1072" s="75">
        <v>107</v>
      </c>
      <c r="K1072" s="75">
        <v>2347</v>
      </c>
      <c r="L1072" s="75">
        <f t="shared" si="204"/>
        <v>2566</v>
      </c>
      <c r="M1072" s="75">
        <v>205</v>
      </c>
      <c r="N1072" s="75">
        <v>1019</v>
      </c>
      <c r="O1072" s="75">
        <f t="shared" si="203"/>
        <v>1224</v>
      </c>
      <c r="W1072" s="214"/>
      <c r="AC1072" s="199"/>
      <c r="AD1072" s="334"/>
      <c r="AO1072" s="214"/>
    </row>
    <row r="1073" spans="1:41" s="75" customFormat="1" x14ac:dyDescent="0.15">
      <c r="A1073" s="201"/>
      <c r="B1073" s="75" t="s">
        <v>10453</v>
      </c>
      <c r="C1073" s="75" t="s">
        <v>10353</v>
      </c>
      <c r="D1073" s="199" t="s">
        <v>4842</v>
      </c>
      <c r="E1073" s="75">
        <v>43.95</v>
      </c>
      <c r="F1073" s="75">
        <v>-101.86666666666666</v>
      </c>
      <c r="G1073" s="75">
        <v>75</v>
      </c>
      <c r="H1073" s="75">
        <v>36</v>
      </c>
      <c r="I1073" s="75">
        <v>111</v>
      </c>
      <c r="J1073" s="75">
        <v>178</v>
      </c>
      <c r="K1073" s="75">
        <v>2289</v>
      </c>
      <c r="L1073" s="75">
        <f t="shared" si="204"/>
        <v>2578</v>
      </c>
      <c r="M1073" s="75">
        <v>177</v>
      </c>
      <c r="N1073" s="75">
        <v>345</v>
      </c>
      <c r="O1073" s="75">
        <f t="shared" si="203"/>
        <v>522</v>
      </c>
      <c r="W1073" s="214"/>
      <c r="AC1073" s="199"/>
      <c r="AD1073" s="334"/>
    </row>
    <row r="1074" spans="1:41" s="75" customFormat="1" x14ac:dyDescent="0.15">
      <c r="A1074" s="201"/>
      <c r="B1074" s="75" t="s">
        <v>10453</v>
      </c>
      <c r="C1074" s="75" t="s">
        <v>10308</v>
      </c>
      <c r="D1074" s="199" t="s">
        <v>4842</v>
      </c>
      <c r="E1074" s="75">
        <v>46.9</v>
      </c>
      <c r="F1074" s="75">
        <v>-102.81666666666666</v>
      </c>
      <c r="G1074" s="75">
        <v>158</v>
      </c>
      <c r="H1074" s="75">
        <v>92</v>
      </c>
      <c r="I1074" s="75">
        <v>250</v>
      </c>
      <c r="J1074" s="75">
        <v>66</v>
      </c>
      <c r="K1074" s="75">
        <v>2492</v>
      </c>
      <c r="L1074" s="75">
        <f t="shared" si="204"/>
        <v>2808</v>
      </c>
      <c r="M1074" s="75">
        <v>302</v>
      </c>
      <c r="N1074" s="75">
        <v>958</v>
      </c>
      <c r="O1074" s="75">
        <f t="shared" si="203"/>
        <v>1260</v>
      </c>
      <c r="W1074" s="214"/>
      <c r="AC1074" s="199"/>
      <c r="AD1074" s="334"/>
      <c r="AO1074" s="214"/>
    </row>
    <row r="1075" spans="1:41" s="75" customFormat="1" x14ac:dyDescent="0.15">
      <c r="A1075" s="201"/>
      <c r="B1075" s="75" t="s">
        <v>10453</v>
      </c>
      <c r="C1075" s="75" t="s">
        <v>10309</v>
      </c>
      <c r="D1075" s="199" t="s">
        <v>4842</v>
      </c>
      <c r="E1075" s="75">
        <v>38.866666666666667</v>
      </c>
      <c r="F1075" s="75">
        <v>-99.38333333333334</v>
      </c>
      <c r="G1075" s="75">
        <v>88</v>
      </c>
      <c r="H1075" s="75">
        <v>64</v>
      </c>
      <c r="I1075" s="75">
        <v>152</v>
      </c>
      <c r="J1075" s="75">
        <v>119</v>
      </c>
      <c r="K1075" s="75">
        <v>1061</v>
      </c>
      <c r="L1075" s="75">
        <f t="shared" si="204"/>
        <v>1332</v>
      </c>
      <c r="M1075" s="75">
        <v>372</v>
      </c>
      <c r="N1075" s="75">
        <v>855</v>
      </c>
      <c r="O1075" s="75">
        <f t="shared" si="203"/>
        <v>1227</v>
      </c>
      <c r="W1075" s="214"/>
      <c r="AC1075" s="199"/>
      <c r="AD1075" s="334"/>
    </row>
    <row r="1076" spans="1:41" s="75" customFormat="1" x14ac:dyDescent="0.15">
      <c r="A1076" s="201"/>
      <c r="B1076" s="75" t="s">
        <v>10453</v>
      </c>
      <c r="C1076" s="75" t="s">
        <v>10310</v>
      </c>
      <c r="D1076" s="199" t="s">
        <v>4842</v>
      </c>
      <c r="E1076" s="75">
        <v>32.6</v>
      </c>
      <c r="F1076" s="75">
        <v>-106.85</v>
      </c>
      <c r="G1076" s="75">
        <v>54</v>
      </c>
      <c r="H1076" s="75">
        <v>3</v>
      </c>
      <c r="I1076" s="75">
        <v>57</v>
      </c>
      <c r="J1076" s="75">
        <v>44</v>
      </c>
      <c r="K1076" s="75">
        <v>159</v>
      </c>
      <c r="L1076" s="75">
        <f t="shared" si="204"/>
        <v>260</v>
      </c>
      <c r="M1076" s="75">
        <v>97</v>
      </c>
      <c r="N1076" s="75">
        <v>130</v>
      </c>
      <c r="O1076" s="75">
        <f t="shared" si="203"/>
        <v>227</v>
      </c>
      <c r="W1076" s="214"/>
      <c r="AC1076" s="199"/>
      <c r="AD1076" s="334"/>
      <c r="AO1076" s="214"/>
    </row>
    <row r="1077" spans="1:41" s="75" customFormat="1" x14ac:dyDescent="0.15">
      <c r="A1077" s="201"/>
      <c r="B1077" s="75" t="s">
        <v>10453</v>
      </c>
      <c r="C1077" s="75" t="s">
        <v>10354</v>
      </c>
      <c r="D1077" s="199" t="s">
        <v>4842</v>
      </c>
      <c r="E1077" s="75">
        <v>32.6</v>
      </c>
      <c r="F1077" s="75">
        <v>-106.85</v>
      </c>
      <c r="G1077" s="75">
        <v>11</v>
      </c>
      <c r="H1077" s="75">
        <v>25</v>
      </c>
      <c r="I1077" s="75">
        <v>36</v>
      </c>
      <c r="J1077" s="75">
        <v>45</v>
      </c>
      <c r="K1077" s="75">
        <v>146</v>
      </c>
      <c r="L1077" s="75">
        <f t="shared" si="204"/>
        <v>227</v>
      </c>
      <c r="M1077" s="75">
        <v>51</v>
      </c>
      <c r="N1077" s="75">
        <v>182</v>
      </c>
      <c r="O1077" s="75">
        <f t="shared" si="203"/>
        <v>233</v>
      </c>
      <c r="W1077" s="214"/>
      <c r="AC1077" s="199"/>
      <c r="AD1077" s="334"/>
      <c r="AO1077" s="214"/>
    </row>
    <row r="1078" spans="1:41" s="75" customFormat="1" x14ac:dyDescent="0.15">
      <c r="A1078" s="201"/>
      <c r="B1078" s="75" t="s">
        <v>10453</v>
      </c>
      <c r="C1078" s="75" t="s">
        <v>10359</v>
      </c>
      <c r="D1078" s="199" t="s">
        <v>4842</v>
      </c>
      <c r="E1078" s="75">
        <v>32.6</v>
      </c>
      <c r="F1078" s="75">
        <v>-106.85</v>
      </c>
      <c r="G1078" s="75">
        <v>42</v>
      </c>
      <c r="H1078" s="75">
        <v>17</v>
      </c>
      <c r="I1078" s="75">
        <v>59</v>
      </c>
      <c r="J1078" s="75">
        <v>18</v>
      </c>
      <c r="K1078" s="75">
        <v>125</v>
      </c>
      <c r="L1078" s="75">
        <f t="shared" si="204"/>
        <v>202</v>
      </c>
      <c r="M1078" s="75">
        <v>180</v>
      </c>
      <c r="N1078" s="75">
        <v>57</v>
      </c>
      <c r="O1078" s="75">
        <f t="shared" si="203"/>
        <v>237</v>
      </c>
      <c r="W1078" s="214"/>
      <c r="AC1078" s="199"/>
      <c r="AD1078" s="334"/>
    </row>
    <row r="1079" spans="1:41" s="75" customFormat="1" x14ac:dyDescent="0.15">
      <c r="A1079" s="201"/>
      <c r="B1079" s="75" t="s">
        <v>10453</v>
      </c>
      <c r="C1079" s="75" t="s">
        <v>10305</v>
      </c>
      <c r="D1079" s="199" t="s">
        <v>4842</v>
      </c>
      <c r="E1079" s="75">
        <v>36.950000000000003</v>
      </c>
      <c r="F1079" s="75">
        <v>-96.55</v>
      </c>
      <c r="G1079" s="75">
        <v>139</v>
      </c>
      <c r="H1079" s="75">
        <v>118</v>
      </c>
      <c r="I1079" s="75">
        <v>257</v>
      </c>
      <c r="J1079" s="75">
        <v>390</v>
      </c>
      <c r="K1079" s="75">
        <v>1045</v>
      </c>
      <c r="L1079" s="75">
        <f t="shared" si="204"/>
        <v>1692</v>
      </c>
      <c r="M1079" s="75">
        <v>434</v>
      </c>
      <c r="N1079" s="75">
        <v>502</v>
      </c>
      <c r="O1079" s="75">
        <f t="shared" si="203"/>
        <v>936</v>
      </c>
      <c r="W1079" s="214"/>
      <c r="AC1079" s="199"/>
      <c r="AD1079" s="334"/>
    </row>
    <row r="1080" spans="1:41" s="75" customFormat="1" x14ac:dyDescent="0.15">
      <c r="A1080" s="201"/>
      <c r="B1080" s="75" t="s">
        <v>10453</v>
      </c>
      <c r="C1080" s="75" t="s">
        <v>10360</v>
      </c>
      <c r="D1080" s="199" t="s">
        <v>4842</v>
      </c>
      <c r="E1080" s="75">
        <v>36.950000000000003</v>
      </c>
      <c r="F1080" s="75">
        <v>-96.55</v>
      </c>
      <c r="G1080" s="75">
        <v>202</v>
      </c>
      <c r="H1080" s="75">
        <v>205</v>
      </c>
      <c r="I1080" s="75">
        <v>407</v>
      </c>
      <c r="J1080" s="75">
        <v>437</v>
      </c>
      <c r="K1080" s="75">
        <v>964</v>
      </c>
      <c r="L1080" s="75">
        <f t="shared" si="204"/>
        <v>1808</v>
      </c>
      <c r="M1080" s="75">
        <v>523</v>
      </c>
      <c r="N1080" s="75">
        <v>421</v>
      </c>
      <c r="O1080" s="75">
        <f t="shared" si="203"/>
        <v>944</v>
      </c>
      <c r="W1080" s="214"/>
      <c r="AC1080" s="199"/>
      <c r="AD1080" s="334"/>
      <c r="AO1080" s="214"/>
    </row>
    <row r="1081" spans="1:41" s="75" customFormat="1" x14ac:dyDescent="0.15">
      <c r="A1081" s="201"/>
      <c r="B1081" s="75" t="s">
        <v>10453</v>
      </c>
      <c r="C1081" s="75" t="s">
        <v>10361</v>
      </c>
      <c r="D1081" s="199" t="s">
        <v>4842</v>
      </c>
      <c r="E1081" s="75">
        <v>36.950000000000003</v>
      </c>
      <c r="F1081" s="75">
        <v>-96.55</v>
      </c>
      <c r="G1081" s="75">
        <v>156</v>
      </c>
      <c r="H1081" s="75">
        <v>129</v>
      </c>
      <c r="I1081" s="75">
        <v>285</v>
      </c>
      <c r="J1081" s="75">
        <v>446</v>
      </c>
      <c r="K1081" s="75">
        <v>763</v>
      </c>
      <c r="L1081" s="75">
        <f t="shared" si="204"/>
        <v>1494</v>
      </c>
      <c r="M1081" s="75">
        <v>370</v>
      </c>
      <c r="N1081" s="75">
        <v>983</v>
      </c>
      <c r="O1081" s="75">
        <f t="shared" si="203"/>
        <v>1353</v>
      </c>
      <c r="W1081" s="214"/>
      <c r="AC1081" s="199"/>
      <c r="AD1081" s="334"/>
    </row>
    <row r="1082" spans="1:41" s="75" customFormat="1" x14ac:dyDescent="0.15">
      <c r="A1082" s="201"/>
      <c r="B1082" s="75" t="s">
        <v>10453</v>
      </c>
      <c r="C1082" s="75" t="s">
        <v>10719</v>
      </c>
      <c r="D1082" s="199" t="s">
        <v>4842</v>
      </c>
      <c r="E1082" s="75">
        <v>35.299999999999997</v>
      </c>
      <c r="F1082" s="75">
        <v>-101.53333333333333</v>
      </c>
      <c r="G1082" s="75">
        <v>62</v>
      </c>
      <c r="H1082" s="75">
        <v>64</v>
      </c>
      <c r="I1082" s="75">
        <v>126</v>
      </c>
      <c r="J1082" s="75">
        <v>185</v>
      </c>
      <c r="K1082" s="75">
        <v>1212</v>
      </c>
      <c r="L1082" s="75">
        <f t="shared" si="204"/>
        <v>1523</v>
      </c>
      <c r="M1082" s="75">
        <v>155</v>
      </c>
      <c r="N1082" s="75">
        <v>410</v>
      </c>
      <c r="O1082" s="75">
        <f t="shared" si="203"/>
        <v>565</v>
      </c>
      <c r="W1082" s="214"/>
      <c r="AC1082" s="199"/>
      <c r="AD1082" s="334"/>
    </row>
    <row r="1083" spans="1:41" s="75" customFormat="1" x14ac:dyDescent="0.15">
      <c r="A1083" s="201"/>
      <c r="B1083" s="75" t="s">
        <v>10453</v>
      </c>
      <c r="C1083" s="75" t="s">
        <v>10355</v>
      </c>
      <c r="D1083" s="199" t="s">
        <v>4842</v>
      </c>
      <c r="E1083" s="75">
        <v>35.299999999999997</v>
      </c>
      <c r="F1083" s="75">
        <v>-101.53333333333333</v>
      </c>
      <c r="G1083" s="75">
        <v>103</v>
      </c>
      <c r="H1083" s="75">
        <v>155</v>
      </c>
      <c r="I1083" s="75">
        <v>258</v>
      </c>
      <c r="J1083" s="75">
        <v>214</v>
      </c>
      <c r="K1083" s="75">
        <v>402</v>
      </c>
      <c r="L1083" s="75">
        <f t="shared" si="204"/>
        <v>874</v>
      </c>
      <c r="M1083" s="75">
        <v>218</v>
      </c>
      <c r="N1083" s="75">
        <v>987</v>
      </c>
      <c r="O1083" s="75">
        <f t="shared" si="203"/>
        <v>1205</v>
      </c>
      <c r="W1083" s="214"/>
      <c r="AC1083" s="199"/>
      <c r="AD1083" s="334"/>
      <c r="AO1083" s="214"/>
    </row>
    <row r="1084" spans="1:41" s="75" customFormat="1" x14ac:dyDescent="0.15">
      <c r="A1084" s="201"/>
      <c r="B1084" s="75" t="s">
        <v>10453</v>
      </c>
      <c r="C1084" s="75" t="s">
        <v>10464</v>
      </c>
      <c r="D1084" s="199" t="s">
        <v>4842</v>
      </c>
      <c r="E1084" s="75">
        <v>35.299999999999997</v>
      </c>
      <c r="F1084" s="75">
        <v>-101.53333333333333</v>
      </c>
      <c r="G1084" s="75">
        <v>93</v>
      </c>
      <c r="H1084" s="75">
        <v>120</v>
      </c>
      <c r="I1084" s="75">
        <v>213</v>
      </c>
      <c r="J1084" s="75">
        <v>247</v>
      </c>
      <c r="K1084" s="75">
        <v>562</v>
      </c>
      <c r="L1084" s="75">
        <f t="shared" si="204"/>
        <v>1022</v>
      </c>
      <c r="M1084" s="75">
        <v>302</v>
      </c>
      <c r="N1084" s="75">
        <v>968</v>
      </c>
      <c r="O1084" s="75">
        <f t="shared" si="203"/>
        <v>1270</v>
      </c>
      <c r="W1084" s="214"/>
      <c r="AC1084" s="199"/>
      <c r="AD1084" s="334"/>
      <c r="AO1084" s="214"/>
    </row>
    <row r="1085" spans="1:41" s="75" customFormat="1" x14ac:dyDescent="0.15">
      <c r="A1085" s="201"/>
      <c r="B1085" s="75" t="s">
        <v>10453</v>
      </c>
      <c r="C1085" s="75" t="s">
        <v>10316</v>
      </c>
      <c r="D1085" s="199" t="s">
        <v>4842</v>
      </c>
      <c r="E1085" s="75">
        <v>40.81666666666667</v>
      </c>
      <c r="F1085" s="75">
        <v>-104.76666666666667</v>
      </c>
      <c r="G1085" s="75">
        <v>48</v>
      </c>
      <c r="H1085" s="75">
        <v>42</v>
      </c>
      <c r="I1085" s="75">
        <v>90</v>
      </c>
      <c r="J1085" s="75">
        <v>164</v>
      </c>
      <c r="K1085" s="75">
        <v>1701</v>
      </c>
      <c r="L1085" s="75">
        <f t="shared" si="204"/>
        <v>1955</v>
      </c>
      <c r="M1085" s="75">
        <v>123</v>
      </c>
      <c r="N1085" s="75">
        <v>471</v>
      </c>
      <c r="O1085" s="75">
        <f t="shared" si="203"/>
        <v>594</v>
      </c>
      <c r="W1085" s="214"/>
      <c r="AC1085" s="199"/>
      <c r="AD1085" s="334"/>
      <c r="AO1085" s="214"/>
    </row>
    <row r="1086" spans="1:41" s="75" customFormat="1" x14ac:dyDescent="0.15">
      <c r="A1086" s="201"/>
      <c r="B1086" s="75" t="s">
        <v>10453</v>
      </c>
      <c r="C1086" s="75" t="s">
        <v>10446</v>
      </c>
      <c r="D1086" s="199" t="s">
        <v>4842</v>
      </c>
      <c r="E1086" s="75">
        <v>40.81666666666667</v>
      </c>
      <c r="F1086" s="75">
        <v>-104.76666666666667</v>
      </c>
      <c r="G1086" s="75">
        <v>82</v>
      </c>
      <c r="H1086" s="75">
        <v>85</v>
      </c>
      <c r="I1086" s="75">
        <v>167</v>
      </c>
      <c r="J1086" s="75">
        <v>91</v>
      </c>
      <c r="K1086" s="75">
        <v>996</v>
      </c>
      <c r="L1086" s="75">
        <f t="shared" si="204"/>
        <v>1254</v>
      </c>
      <c r="M1086" s="75">
        <v>108</v>
      </c>
      <c r="N1086" s="75">
        <v>722</v>
      </c>
      <c r="O1086" s="75">
        <f t="shared" si="203"/>
        <v>830</v>
      </c>
      <c r="W1086" s="214"/>
      <c r="AC1086" s="199"/>
      <c r="AD1086" s="334"/>
      <c r="AO1086" s="214"/>
    </row>
    <row r="1087" spans="1:41" s="75" customFormat="1" x14ac:dyDescent="0.15">
      <c r="A1087" s="201"/>
      <c r="B1087" s="75" t="s">
        <v>10453</v>
      </c>
      <c r="C1087" s="75" t="s">
        <v>10452</v>
      </c>
      <c r="D1087" s="199" t="s">
        <v>4842</v>
      </c>
      <c r="E1087" s="75">
        <v>40.81666666666667</v>
      </c>
      <c r="F1087" s="75">
        <v>-104.76666666666667</v>
      </c>
      <c r="G1087" s="75">
        <v>57</v>
      </c>
      <c r="H1087" s="75">
        <v>67</v>
      </c>
      <c r="I1087" s="75">
        <v>124</v>
      </c>
      <c r="J1087" s="75">
        <v>128</v>
      </c>
      <c r="K1087" s="75">
        <v>1290</v>
      </c>
      <c r="L1087" s="75">
        <f t="shared" si="204"/>
        <v>1542</v>
      </c>
      <c r="M1087" s="75">
        <v>77</v>
      </c>
      <c r="N1087" s="75">
        <v>429</v>
      </c>
      <c r="O1087" s="75">
        <f t="shared" si="203"/>
        <v>506</v>
      </c>
      <c r="W1087" s="214"/>
      <c r="AC1087" s="199"/>
      <c r="AD1087" s="334"/>
    </row>
    <row r="1088" spans="1:41" s="75" customFormat="1" x14ac:dyDescent="0.15">
      <c r="AO1088" s="214"/>
    </row>
    <row r="1089" spans="1:31" s="304" customFormat="1" x14ac:dyDescent="0.15"/>
    <row r="1092" spans="1:31" s="75" customFormat="1" ht="20" x14ac:dyDescent="0.2">
      <c r="A1092" s="84" t="s">
        <v>8672</v>
      </c>
    </row>
    <row r="1093" spans="1:31" s="75" customFormat="1" x14ac:dyDescent="0.15"/>
    <row r="1094" spans="1:31" s="75" customFormat="1" ht="14" x14ac:dyDescent="0.15">
      <c r="A1094" s="164" t="s">
        <v>5774</v>
      </c>
    </row>
    <row r="1095" spans="1:31" s="75" customFormat="1" x14ac:dyDescent="0.15">
      <c r="A1095" s="75" t="s">
        <v>10980</v>
      </c>
    </row>
    <row r="1096" spans="1:31" s="75" customFormat="1" x14ac:dyDescent="0.15">
      <c r="A1096" s="75" t="s">
        <v>11193</v>
      </c>
    </row>
    <row r="1097" spans="1:31" s="75" customFormat="1" x14ac:dyDescent="0.15"/>
    <row r="1098" spans="1:31" s="75" customFormat="1" x14ac:dyDescent="0.15">
      <c r="A1098" s="75" t="s">
        <v>8739</v>
      </c>
      <c r="E1098" s="75" t="s">
        <v>5813</v>
      </c>
      <c r="F1098" s="75" t="s">
        <v>5814</v>
      </c>
      <c r="G1098" s="75" t="s">
        <v>6798</v>
      </c>
      <c r="H1098" s="75" t="s">
        <v>6764</v>
      </c>
      <c r="I1098" s="75" t="s">
        <v>6765</v>
      </c>
      <c r="J1098" s="75" t="s">
        <v>6766</v>
      </c>
      <c r="K1098" s="75" t="s">
        <v>6767</v>
      </c>
      <c r="L1098" s="75" t="s">
        <v>6938</v>
      </c>
      <c r="M1098" s="75" t="s">
        <v>6939</v>
      </c>
      <c r="N1098" s="75" t="s">
        <v>6940</v>
      </c>
      <c r="O1098" s="75" t="s">
        <v>6941</v>
      </c>
      <c r="P1098" s="75" t="s">
        <v>6942</v>
      </c>
      <c r="Q1098" s="75" t="s">
        <v>6705</v>
      </c>
      <c r="R1098" s="75" t="s">
        <v>6843</v>
      </c>
      <c r="S1098" s="75" t="s">
        <v>6608</v>
      </c>
      <c r="T1098" s="75" t="s">
        <v>6609</v>
      </c>
      <c r="U1098" s="75" t="s">
        <v>6610</v>
      </c>
      <c r="V1098" s="75" t="s">
        <v>6606</v>
      </c>
      <c r="W1098" s="75" t="s">
        <v>6445</v>
      </c>
      <c r="X1098" s="75" t="s">
        <v>6446</v>
      </c>
      <c r="Y1098" s="75" t="s">
        <v>6447</v>
      </c>
      <c r="Z1098" s="75" t="s">
        <v>6448</v>
      </c>
      <c r="AA1098" s="75" t="s">
        <v>6449</v>
      </c>
      <c r="AB1098" s="75" t="s">
        <v>6450</v>
      </c>
      <c r="AC1098" s="75" t="s">
        <v>6283</v>
      </c>
      <c r="AD1098" s="75" t="s">
        <v>6462</v>
      </c>
      <c r="AE1098" s="75" t="s">
        <v>5812</v>
      </c>
    </row>
    <row r="1099" spans="1:31" s="122" customFormat="1" x14ac:dyDescent="0.15">
      <c r="K1099" s="122" t="s">
        <v>7581</v>
      </c>
      <c r="P1099" s="122" t="s">
        <v>7226</v>
      </c>
      <c r="T1099" s="122" t="s">
        <v>7896</v>
      </c>
    </row>
    <row r="1100" spans="1:31" s="122" customFormat="1" x14ac:dyDescent="0.15">
      <c r="A1100" s="122" t="s">
        <v>8003</v>
      </c>
      <c r="B1100" s="122" t="s">
        <v>6708</v>
      </c>
      <c r="C1100" s="122" t="s">
        <v>5137</v>
      </c>
      <c r="D1100" s="122" t="s">
        <v>8021</v>
      </c>
      <c r="E1100" s="122" t="s">
        <v>7467</v>
      </c>
      <c r="F1100" s="122" t="s">
        <v>7067</v>
      </c>
      <c r="G1100" s="122" t="s">
        <v>8353</v>
      </c>
      <c r="H1100" s="122" t="s">
        <v>8316</v>
      </c>
      <c r="I1100" s="122" t="s">
        <v>8317</v>
      </c>
      <c r="J1100" s="122" t="s">
        <v>8286</v>
      </c>
      <c r="K1100" s="122" t="s">
        <v>8358</v>
      </c>
      <c r="L1100" s="122" t="s">
        <v>8359</v>
      </c>
      <c r="M1100" s="122" t="s">
        <v>8552</v>
      </c>
      <c r="N1100" s="122" t="s">
        <v>8671</v>
      </c>
      <c r="O1100" s="122" t="s">
        <v>8614</v>
      </c>
      <c r="P1100" s="122" t="s">
        <v>8294</v>
      </c>
      <c r="Q1100" s="122" t="s">
        <v>8462</v>
      </c>
      <c r="R1100" s="122" t="s">
        <v>8349</v>
      </c>
      <c r="S1100" s="122" t="s">
        <v>8616</v>
      </c>
      <c r="T1100" s="122" t="s">
        <v>9145</v>
      </c>
      <c r="U1100" s="122" t="s">
        <v>6893</v>
      </c>
      <c r="V1100" s="122" t="s">
        <v>8295</v>
      </c>
      <c r="W1100" s="122" t="s">
        <v>8845</v>
      </c>
      <c r="X1100" s="122" t="s">
        <v>8458</v>
      </c>
      <c r="Y1100" s="122" t="s">
        <v>8563</v>
      </c>
      <c r="Z1100" s="122" t="s">
        <v>8844</v>
      </c>
      <c r="AA1100" s="122" t="s">
        <v>8318</v>
      </c>
      <c r="AB1100" s="122" t="s">
        <v>8615</v>
      </c>
      <c r="AC1100" s="122" t="s">
        <v>8455</v>
      </c>
      <c r="AD1100" s="122" t="s">
        <v>8392</v>
      </c>
      <c r="AE1100" s="122" t="s">
        <v>4977</v>
      </c>
    </row>
    <row r="1101" spans="1:31" s="75" customFormat="1" x14ac:dyDescent="0.15"/>
    <row r="1102" spans="1:31" s="75" customFormat="1" x14ac:dyDescent="0.15">
      <c r="A1102" s="75" t="s">
        <v>6215</v>
      </c>
      <c r="B1102" s="75" t="s">
        <v>7018</v>
      </c>
      <c r="C1102" s="199" t="s">
        <v>7222</v>
      </c>
      <c r="D1102" s="75" t="s">
        <v>6570</v>
      </c>
      <c r="E1102" s="75">
        <v>46</v>
      </c>
      <c r="F1102" s="75">
        <v>-77</v>
      </c>
      <c r="G1102" s="75">
        <v>52</v>
      </c>
      <c r="H1102" s="75">
        <v>494</v>
      </c>
      <c r="J1102" s="75">
        <v>26</v>
      </c>
      <c r="K1102" s="75">
        <v>91.8</v>
      </c>
      <c r="M1102" s="75">
        <v>1.5</v>
      </c>
      <c r="O1102" s="75">
        <v>91.8</v>
      </c>
      <c r="Q1102" s="75">
        <v>80</v>
      </c>
      <c r="R1102" s="75">
        <v>150</v>
      </c>
      <c r="S1102" s="75">
        <v>230</v>
      </c>
      <c r="T1102" s="75" t="s">
        <v>7019</v>
      </c>
      <c r="U1102" s="75" t="s">
        <v>7019</v>
      </c>
      <c r="V1102" s="75" t="s">
        <v>7019</v>
      </c>
      <c r="AE1102" s="75">
        <v>1.5</v>
      </c>
    </row>
    <row r="1103" spans="1:31" s="75" customFormat="1" x14ac:dyDescent="0.15">
      <c r="A1103" s="75" t="s">
        <v>6215</v>
      </c>
      <c r="B1103" s="75" t="s">
        <v>6551</v>
      </c>
      <c r="C1103" s="199" t="s">
        <v>6919</v>
      </c>
      <c r="D1103" s="75" t="s">
        <v>6425</v>
      </c>
      <c r="E1103" s="75">
        <v>18.079999999999998</v>
      </c>
      <c r="F1103" s="75">
        <v>-76.5</v>
      </c>
      <c r="G1103" s="75" t="s">
        <v>6302</v>
      </c>
      <c r="H1103" s="75">
        <v>6200</v>
      </c>
      <c r="I1103" s="75">
        <v>65</v>
      </c>
      <c r="J1103" s="75">
        <v>7</v>
      </c>
      <c r="M1103" s="75">
        <v>8.3000000000000007</v>
      </c>
      <c r="N1103" s="75">
        <v>54</v>
      </c>
      <c r="O1103" s="75">
        <v>218</v>
      </c>
      <c r="Q1103" s="75">
        <v>200</v>
      </c>
      <c r="R1103" s="75">
        <v>490</v>
      </c>
      <c r="S1103" s="75">
        <v>690</v>
      </c>
      <c r="T1103" s="75">
        <v>0.71</v>
      </c>
      <c r="U1103" s="75">
        <v>12</v>
      </c>
      <c r="V1103" s="75">
        <v>57.5</v>
      </c>
      <c r="Z1103" s="75">
        <v>0.5</v>
      </c>
      <c r="AA1103" s="75">
        <v>1.5</v>
      </c>
      <c r="AE1103" s="75">
        <v>4.9000000000000004</v>
      </c>
    </row>
    <row r="1104" spans="1:31" s="75" customFormat="1" x14ac:dyDescent="0.15">
      <c r="A1104" s="75" t="s">
        <v>6215</v>
      </c>
      <c r="B1104" s="75" t="s">
        <v>6551</v>
      </c>
      <c r="C1104" s="199" t="s">
        <v>6919</v>
      </c>
      <c r="D1104" s="75" t="s">
        <v>6425</v>
      </c>
      <c r="E1104" s="75">
        <v>18.079999999999998</v>
      </c>
      <c r="F1104" s="75">
        <v>-76.5</v>
      </c>
      <c r="G1104" s="75" t="s">
        <v>6302</v>
      </c>
      <c r="H1104" s="75">
        <v>6400</v>
      </c>
      <c r="I1104" s="75">
        <v>65</v>
      </c>
      <c r="J1104" s="75">
        <v>15</v>
      </c>
      <c r="M1104" s="75">
        <v>6.7</v>
      </c>
      <c r="O1104" s="75">
        <v>327</v>
      </c>
      <c r="Q1104" s="75">
        <v>240</v>
      </c>
      <c r="R1104" s="75">
        <v>550</v>
      </c>
      <c r="S1104" s="75">
        <v>790</v>
      </c>
      <c r="T1104" s="75">
        <v>0.7</v>
      </c>
      <c r="U1104" s="75">
        <v>12</v>
      </c>
      <c r="V1104" s="75">
        <v>65.83</v>
      </c>
      <c r="Z1104" s="75">
        <v>0.2</v>
      </c>
      <c r="AA1104" s="75">
        <v>0.2</v>
      </c>
      <c r="AB1104" s="75">
        <v>2</v>
      </c>
      <c r="AE1104" s="75">
        <v>5.5</v>
      </c>
    </row>
    <row r="1105" spans="1:31" s="75" customFormat="1" x14ac:dyDescent="0.15">
      <c r="A1105" s="75" t="s">
        <v>6215</v>
      </c>
      <c r="B1105" s="75" t="s">
        <v>6508</v>
      </c>
      <c r="C1105" s="199" t="s">
        <v>7071</v>
      </c>
      <c r="D1105" s="75" t="s">
        <v>6788</v>
      </c>
      <c r="E1105" s="75">
        <v>5.5</v>
      </c>
      <c r="F1105" s="75">
        <v>4</v>
      </c>
      <c r="G1105" s="75" t="s">
        <v>6302</v>
      </c>
      <c r="H1105" s="75">
        <v>836</v>
      </c>
      <c r="I1105" s="75">
        <v>31.2</v>
      </c>
      <c r="J1105" s="75">
        <v>50</v>
      </c>
      <c r="K1105" s="75">
        <v>178</v>
      </c>
      <c r="L1105" s="75">
        <v>62</v>
      </c>
      <c r="M1105" s="75">
        <v>2.5</v>
      </c>
      <c r="O1105" s="75">
        <v>240</v>
      </c>
      <c r="Q1105" s="75">
        <v>940</v>
      </c>
      <c r="R1105" s="75">
        <v>210</v>
      </c>
      <c r="S1105" s="75">
        <v>1150</v>
      </c>
      <c r="T1105" s="75" t="s">
        <v>7019</v>
      </c>
      <c r="U1105" s="75">
        <v>12</v>
      </c>
      <c r="V1105" s="75">
        <v>95.83</v>
      </c>
      <c r="Z1105" s="75">
        <v>7.5</v>
      </c>
      <c r="AA1105" s="75">
        <v>1.9</v>
      </c>
    </row>
    <row r="1106" spans="1:31" s="75" customFormat="1" x14ac:dyDescent="0.15">
      <c r="A1106" s="75" t="s">
        <v>6215</v>
      </c>
      <c r="B1106" s="75" t="s">
        <v>6783</v>
      </c>
      <c r="C1106" s="199" t="s">
        <v>7292</v>
      </c>
      <c r="D1106" s="75" t="s">
        <v>6788</v>
      </c>
      <c r="E1106" s="75">
        <v>5.5</v>
      </c>
      <c r="F1106" s="75">
        <v>-4</v>
      </c>
      <c r="G1106" s="75" t="s">
        <v>6302</v>
      </c>
      <c r="H1106" s="75">
        <v>265</v>
      </c>
      <c r="I1106" s="75">
        <v>30</v>
      </c>
      <c r="J1106" s="75">
        <v>50</v>
      </c>
      <c r="K1106" s="75">
        <v>360</v>
      </c>
      <c r="L1106" s="75">
        <v>129</v>
      </c>
      <c r="M1106" s="75">
        <v>9</v>
      </c>
      <c r="N1106" s="75">
        <v>49</v>
      </c>
      <c r="O1106" s="75">
        <v>489</v>
      </c>
      <c r="Q1106" s="75">
        <v>411</v>
      </c>
      <c r="R1106" s="75">
        <v>743</v>
      </c>
      <c r="S1106" s="75">
        <v>1154</v>
      </c>
      <c r="T1106" s="75">
        <v>0.64</v>
      </c>
      <c r="U1106" s="75">
        <v>12</v>
      </c>
      <c r="V1106" s="75">
        <v>96.17</v>
      </c>
      <c r="Z1106" s="75">
        <v>3.05</v>
      </c>
      <c r="AA1106" s="75">
        <v>1.0900000000000001</v>
      </c>
      <c r="AC1106" s="75">
        <v>0.66</v>
      </c>
      <c r="AE1106" s="75">
        <v>7.43</v>
      </c>
    </row>
    <row r="1107" spans="1:31" s="75" customFormat="1" x14ac:dyDescent="0.15">
      <c r="A1107" s="75" t="s">
        <v>6215</v>
      </c>
      <c r="B1107" s="75" t="s">
        <v>6476</v>
      </c>
      <c r="C1107" s="199" t="s">
        <v>7292</v>
      </c>
      <c r="D1107" s="75" t="s">
        <v>6788</v>
      </c>
      <c r="E1107" s="75">
        <v>5.5</v>
      </c>
      <c r="F1107" s="75">
        <v>-4</v>
      </c>
      <c r="G1107" s="75" t="s">
        <v>6302</v>
      </c>
      <c r="H1107" s="75">
        <v>427</v>
      </c>
      <c r="I1107" s="75">
        <v>31</v>
      </c>
      <c r="J1107" s="75">
        <v>50</v>
      </c>
      <c r="K1107" s="75">
        <v>330</v>
      </c>
      <c r="L1107" s="75">
        <v>95</v>
      </c>
      <c r="M1107" s="75">
        <v>8</v>
      </c>
      <c r="O1107" s="75">
        <v>425</v>
      </c>
      <c r="Q1107" s="75">
        <v>610</v>
      </c>
      <c r="R1107" s="75">
        <v>712</v>
      </c>
      <c r="S1107" s="75">
        <v>1322</v>
      </c>
      <c r="T1107" s="75">
        <v>0.54</v>
      </c>
      <c r="U1107" s="75">
        <v>12</v>
      </c>
      <c r="V1107" s="75">
        <v>110.17</v>
      </c>
      <c r="Z1107" s="75">
        <v>4.6500000000000004</v>
      </c>
      <c r="AA1107" s="75">
        <v>1.45</v>
      </c>
      <c r="AC1107" s="75">
        <v>1.05</v>
      </c>
      <c r="AE1107" s="75">
        <v>7.12</v>
      </c>
    </row>
    <row r="1108" spans="1:31" s="75" customFormat="1" x14ac:dyDescent="0.15">
      <c r="A1108" s="75" t="s">
        <v>6215</v>
      </c>
      <c r="B1108" s="75" t="s">
        <v>6548</v>
      </c>
      <c r="C1108" s="199" t="s">
        <v>7770</v>
      </c>
      <c r="D1108" s="75" t="s">
        <v>6788</v>
      </c>
      <c r="E1108" s="75">
        <v>3</v>
      </c>
      <c r="F1108" s="75">
        <v>102.5</v>
      </c>
      <c r="G1108" s="75" t="s">
        <v>6302</v>
      </c>
      <c r="I1108" s="75">
        <v>27.3</v>
      </c>
      <c r="J1108" s="75">
        <v>40</v>
      </c>
      <c r="K1108" s="75">
        <v>297.5</v>
      </c>
      <c r="L1108" s="75">
        <v>61.4</v>
      </c>
      <c r="M1108" s="75">
        <v>5.9</v>
      </c>
      <c r="N1108" s="75">
        <v>29.6</v>
      </c>
      <c r="O1108" s="75">
        <v>358.9</v>
      </c>
      <c r="P1108" s="75">
        <v>281</v>
      </c>
      <c r="Q1108" s="75">
        <v>719</v>
      </c>
      <c r="R1108" s="75">
        <v>772</v>
      </c>
      <c r="S1108" s="75">
        <v>1491</v>
      </c>
      <c r="T1108" s="75">
        <v>0.52</v>
      </c>
      <c r="U1108" s="75">
        <v>12</v>
      </c>
      <c r="V1108" s="75">
        <v>124.25</v>
      </c>
      <c r="W1108" s="75">
        <v>0</v>
      </c>
      <c r="Y1108" s="75">
        <v>0</v>
      </c>
      <c r="Z1108" s="75">
        <v>0</v>
      </c>
      <c r="AA1108" s="75">
        <v>9.07</v>
      </c>
      <c r="AB1108" s="75">
        <v>1.88</v>
      </c>
      <c r="AC1108" s="75">
        <v>0.47</v>
      </c>
      <c r="AE1108" s="75">
        <v>7.49</v>
      </c>
    </row>
    <row r="1109" spans="1:31" s="75" customFormat="1" x14ac:dyDescent="0.15">
      <c r="A1109" s="75" t="s">
        <v>6215</v>
      </c>
      <c r="B1109" s="75" t="s">
        <v>6476</v>
      </c>
      <c r="C1109" s="199" t="s">
        <v>7292</v>
      </c>
      <c r="D1109" s="75" t="s">
        <v>6788</v>
      </c>
      <c r="E1109" s="75">
        <v>5.5</v>
      </c>
      <c r="F1109" s="75">
        <v>-4</v>
      </c>
      <c r="G1109" s="75" t="s">
        <v>6302</v>
      </c>
      <c r="H1109" s="75">
        <v>265</v>
      </c>
      <c r="I1109" s="75">
        <v>30</v>
      </c>
      <c r="J1109" s="75">
        <v>50</v>
      </c>
      <c r="K1109" s="75">
        <v>360</v>
      </c>
      <c r="L1109" s="75">
        <v>129</v>
      </c>
      <c r="M1109" s="75">
        <v>9</v>
      </c>
      <c r="N1109" s="75">
        <v>49</v>
      </c>
      <c r="O1109" s="75">
        <v>489</v>
      </c>
      <c r="Q1109" s="75">
        <v>718</v>
      </c>
      <c r="R1109" s="75">
        <v>819</v>
      </c>
      <c r="S1109" s="75">
        <v>1537</v>
      </c>
      <c r="T1109" s="75">
        <v>0.53</v>
      </c>
      <c r="U1109" s="75">
        <v>12</v>
      </c>
      <c r="V1109" s="75">
        <v>128.08000000000001</v>
      </c>
      <c r="Z1109" s="75">
        <v>4.5999999999999996</v>
      </c>
      <c r="AA1109" s="75">
        <v>2.58</v>
      </c>
      <c r="AC1109" s="75">
        <v>1.1000000000000001</v>
      </c>
      <c r="AE1109" s="75">
        <v>8.19</v>
      </c>
    </row>
    <row r="1110" spans="1:31" s="75" customFormat="1" x14ac:dyDescent="0.15">
      <c r="A1110" s="75" t="s">
        <v>6215</v>
      </c>
      <c r="B1110" s="75" t="s">
        <v>6635</v>
      </c>
      <c r="C1110" s="199" t="s">
        <v>7072</v>
      </c>
      <c r="D1110" s="75" t="s">
        <v>6788</v>
      </c>
      <c r="E1110" s="75">
        <v>3</v>
      </c>
      <c r="F1110" s="75">
        <v>102.5</v>
      </c>
      <c r="G1110" s="75" t="s">
        <v>6302</v>
      </c>
      <c r="J1110" s="75">
        <v>40</v>
      </c>
      <c r="K1110" s="75">
        <v>346</v>
      </c>
      <c r="L1110" s="75">
        <v>77.900000000000006</v>
      </c>
      <c r="M1110" s="75">
        <v>7.77</v>
      </c>
      <c r="O1110" s="75">
        <v>423.9</v>
      </c>
      <c r="P1110" s="75">
        <v>445</v>
      </c>
      <c r="Q1110" s="75">
        <v>1236</v>
      </c>
      <c r="R1110" s="75">
        <v>733</v>
      </c>
      <c r="S1110" s="75">
        <v>1969</v>
      </c>
      <c r="T1110" s="75">
        <v>0.37</v>
      </c>
      <c r="U1110" s="75">
        <v>12</v>
      </c>
      <c r="V1110" s="75">
        <v>164.08</v>
      </c>
      <c r="W1110" s="75">
        <v>4.24</v>
      </c>
      <c r="Y1110" s="75">
        <v>0.98</v>
      </c>
      <c r="Z1110" s="75">
        <v>5.22</v>
      </c>
      <c r="AA1110" s="75">
        <v>7.14</v>
      </c>
      <c r="AC1110" s="75">
        <v>1.36</v>
      </c>
      <c r="AE1110" s="75">
        <v>7.34</v>
      </c>
    </row>
    <row r="1111" spans="1:31" s="75" customFormat="1" x14ac:dyDescent="0.15">
      <c r="A1111" s="75" t="s">
        <v>6215</v>
      </c>
      <c r="B1111" s="75" t="s">
        <v>6635</v>
      </c>
      <c r="C1111" s="199" t="s">
        <v>7072</v>
      </c>
      <c r="D1111" s="75" t="s">
        <v>6788</v>
      </c>
      <c r="E1111" s="75">
        <v>3</v>
      </c>
      <c r="F1111" s="75">
        <v>102.5</v>
      </c>
      <c r="G1111" s="75" t="s">
        <v>6302</v>
      </c>
      <c r="J1111" s="75">
        <v>40</v>
      </c>
      <c r="K1111" s="75">
        <v>367.5</v>
      </c>
      <c r="L1111" s="75">
        <v>90.1</v>
      </c>
      <c r="M1111" s="75">
        <v>8.1999999999999993</v>
      </c>
      <c r="O1111" s="75">
        <v>457.6</v>
      </c>
      <c r="P1111" s="75">
        <v>510</v>
      </c>
      <c r="Q1111" s="75">
        <v>1460</v>
      </c>
      <c r="R1111" s="75">
        <v>790</v>
      </c>
      <c r="S1111" s="75">
        <v>2250</v>
      </c>
      <c r="T1111" s="75">
        <v>0.35</v>
      </c>
      <c r="U1111" s="75">
        <v>12</v>
      </c>
      <c r="V1111" s="75">
        <v>187.5</v>
      </c>
      <c r="W1111" s="75">
        <v>5.0999999999999996</v>
      </c>
      <c r="Y1111" s="75">
        <v>1.2</v>
      </c>
      <c r="Z1111" s="75">
        <v>6.3</v>
      </c>
      <c r="AA1111" s="75">
        <v>8.3000000000000007</v>
      </c>
      <c r="AE1111" s="75">
        <v>7.9</v>
      </c>
    </row>
    <row r="1112" spans="1:31" s="75" customFormat="1" x14ac:dyDescent="0.15">
      <c r="A1112" s="75" t="s">
        <v>6215</v>
      </c>
      <c r="B1112" s="75" t="s">
        <v>6660</v>
      </c>
      <c r="C1112" s="199" t="s">
        <v>7403</v>
      </c>
      <c r="D1112" s="75" t="s">
        <v>6788</v>
      </c>
      <c r="E1112" s="75">
        <v>7.5</v>
      </c>
      <c r="F1112" s="75">
        <v>99.5</v>
      </c>
      <c r="G1112" s="75" t="s">
        <v>6302</v>
      </c>
      <c r="H1112" s="75">
        <v>1338</v>
      </c>
      <c r="I1112" s="75">
        <v>34.5</v>
      </c>
      <c r="J1112" s="75">
        <v>36</v>
      </c>
      <c r="K1112" s="75">
        <v>206</v>
      </c>
      <c r="L1112" s="75">
        <v>80</v>
      </c>
      <c r="M1112" s="75">
        <v>8.1999999999999993</v>
      </c>
      <c r="N1112" s="75">
        <v>30</v>
      </c>
      <c r="O1112" s="75">
        <v>286</v>
      </c>
      <c r="P1112" s="75">
        <v>1139</v>
      </c>
      <c r="Q1112" s="75">
        <v>1831</v>
      </c>
      <c r="R1112" s="75">
        <v>1200</v>
      </c>
      <c r="S1112" s="75">
        <v>3031</v>
      </c>
      <c r="T1112" s="75" t="s">
        <v>7019</v>
      </c>
      <c r="U1112" s="75">
        <v>12</v>
      </c>
      <c r="V1112" s="75">
        <v>252.58</v>
      </c>
      <c r="W1112" s="75">
        <v>4.18</v>
      </c>
      <c r="Y1112" s="75">
        <v>1.69</v>
      </c>
      <c r="Z1112" s="75">
        <v>5.87</v>
      </c>
      <c r="AA1112" s="75">
        <v>11.39</v>
      </c>
      <c r="AB1112" s="75">
        <v>1.05</v>
      </c>
      <c r="AE1112" s="75">
        <v>12</v>
      </c>
    </row>
    <row r="1113" spans="1:31" s="75" customFormat="1" x14ac:dyDescent="0.15">
      <c r="A1113" s="75" t="s">
        <v>6215</v>
      </c>
      <c r="B1113" s="75" t="s">
        <v>6106</v>
      </c>
      <c r="C1113" s="199" t="s">
        <v>7007</v>
      </c>
      <c r="D1113" s="75" t="s">
        <v>7006</v>
      </c>
      <c r="E1113" s="75">
        <v>25</v>
      </c>
      <c r="F1113" s="75">
        <v>83</v>
      </c>
      <c r="G1113" s="75" t="s">
        <v>6302</v>
      </c>
      <c r="H1113" s="75">
        <v>936</v>
      </c>
      <c r="I1113" s="75">
        <v>15.1</v>
      </c>
      <c r="J1113" s="75">
        <v>17</v>
      </c>
      <c r="K1113" s="75">
        <v>29.3</v>
      </c>
      <c r="L1113" s="75">
        <v>32.5</v>
      </c>
      <c r="M1113" s="75">
        <v>4.0999999999999996</v>
      </c>
      <c r="N1113" s="75">
        <v>16.899999999999999</v>
      </c>
      <c r="O1113" s="75">
        <v>61.8</v>
      </c>
      <c r="P1113" s="75">
        <v>226</v>
      </c>
      <c r="Q1113" s="75">
        <v>342</v>
      </c>
      <c r="R1113" s="75">
        <v>413</v>
      </c>
      <c r="S1113" s="75">
        <v>755</v>
      </c>
      <c r="T1113" s="75">
        <v>0.55000000000000004</v>
      </c>
      <c r="U1113" s="75">
        <v>8</v>
      </c>
      <c r="V1113" s="75">
        <v>94.38</v>
      </c>
      <c r="Z1113" s="75">
        <v>2.2400000000000002</v>
      </c>
      <c r="AA1113" s="75">
        <v>1.18</v>
      </c>
      <c r="AE1113" s="75">
        <v>4.13</v>
      </c>
    </row>
    <row r="1114" spans="1:31" s="75" customFormat="1" x14ac:dyDescent="0.15">
      <c r="A1114" s="75" t="s">
        <v>6215</v>
      </c>
      <c r="B1114" s="75" t="s">
        <v>6741</v>
      </c>
      <c r="C1114" s="199" t="s">
        <v>7132</v>
      </c>
      <c r="D1114" s="75" t="s">
        <v>6623</v>
      </c>
      <c r="E1114" s="75">
        <v>34.5</v>
      </c>
      <c r="F1114" s="75">
        <v>136.5</v>
      </c>
      <c r="G1114" s="75">
        <v>60</v>
      </c>
      <c r="H1114" s="75">
        <v>4600</v>
      </c>
      <c r="I1114" s="75">
        <v>27.1</v>
      </c>
      <c r="J1114" s="75">
        <v>11</v>
      </c>
      <c r="K1114" s="75">
        <v>107</v>
      </c>
      <c r="L1114" s="75">
        <v>37.1</v>
      </c>
      <c r="M1114" s="75">
        <v>6.1</v>
      </c>
      <c r="O1114" s="75">
        <v>144.1</v>
      </c>
      <c r="Q1114" s="75">
        <v>580</v>
      </c>
      <c r="R1114" s="75">
        <v>310</v>
      </c>
      <c r="S1114" s="75">
        <v>890</v>
      </c>
      <c r="T1114" s="75">
        <v>0.35</v>
      </c>
      <c r="U1114" s="75">
        <v>8</v>
      </c>
      <c r="V1114" s="75">
        <v>111.25</v>
      </c>
      <c r="Z1114" s="75">
        <v>5.8</v>
      </c>
      <c r="AE1114" s="75">
        <v>3.1</v>
      </c>
    </row>
    <row r="1115" spans="1:31" s="75" customFormat="1" x14ac:dyDescent="0.15">
      <c r="A1115" s="75" t="s">
        <v>6215</v>
      </c>
      <c r="B1115" s="75" t="s">
        <v>6106</v>
      </c>
      <c r="C1115" s="199" t="s">
        <v>7007</v>
      </c>
      <c r="D1115" s="75" t="s">
        <v>7006</v>
      </c>
      <c r="E1115" s="75">
        <v>25</v>
      </c>
      <c r="F1115" s="75">
        <v>83</v>
      </c>
      <c r="G1115" s="75" t="s">
        <v>6302</v>
      </c>
      <c r="H1115" s="75">
        <v>1174</v>
      </c>
      <c r="I1115" s="75">
        <v>18</v>
      </c>
      <c r="J1115" s="75">
        <v>17</v>
      </c>
      <c r="K1115" s="75">
        <v>32.4</v>
      </c>
      <c r="L1115" s="75">
        <v>39.200000000000003</v>
      </c>
      <c r="M1115" s="75">
        <v>4.7</v>
      </c>
      <c r="N1115" s="75">
        <v>20.7</v>
      </c>
      <c r="O1115" s="75">
        <v>71.599999999999994</v>
      </c>
      <c r="P1115" s="75">
        <v>263</v>
      </c>
      <c r="Q1115" s="75">
        <v>440</v>
      </c>
      <c r="R1115" s="75">
        <v>475</v>
      </c>
      <c r="S1115" s="75">
        <v>915</v>
      </c>
      <c r="T1115" s="75">
        <v>0.52</v>
      </c>
      <c r="U1115" s="75">
        <v>8</v>
      </c>
      <c r="V1115" s="75">
        <v>114.38</v>
      </c>
      <c r="Z1115" s="75">
        <v>2.99</v>
      </c>
      <c r="AA1115" s="75">
        <v>1.44</v>
      </c>
      <c r="AE1115" s="75">
        <v>4.75</v>
      </c>
    </row>
    <row r="1116" spans="1:31" s="75" customFormat="1" x14ac:dyDescent="0.15">
      <c r="A1116" s="75" t="s">
        <v>6215</v>
      </c>
      <c r="B1116" s="75" t="s">
        <v>6741</v>
      </c>
      <c r="C1116" s="199" t="s">
        <v>7132</v>
      </c>
      <c r="D1116" s="75" t="s">
        <v>6623</v>
      </c>
      <c r="E1116" s="75">
        <v>34.5</v>
      </c>
      <c r="F1116" s="75">
        <v>136.5</v>
      </c>
      <c r="G1116" s="75">
        <v>60</v>
      </c>
      <c r="H1116" s="75">
        <v>9000</v>
      </c>
      <c r="I1116" s="75">
        <v>24.8</v>
      </c>
      <c r="J1116" s="75">
        <v>11</v>
      </c>
      <c r="K1116" s="75">
        <v>86</v>
      </c>
      <c r="L1116" s="75">
        <v>23</v>
      </c>
      <c r="M1116" s="75">
        <v>5</v>
      </c>
      <c r="O1116" s="75">
        <v>109</v>
      </c>
      <c r="Q1116" s="75">
        <v>680</v>
      </c>
      <c r="R1116" s="75">
        <v>250</v>
      </c>
      <c r="S1116" s="75">
        <v>930</v>
      </c>
      <c r="T1116" s="75">
        <v>0.27</v>
      </c>
      <c r="U1116" s="75">
        <v>8</v>
      </c>
      <c r="V1116" s="75">
        <v>116.25</v>
      </c>
      <c r="Z1116" s="75">
        <v>6.8</v>
      </c>
      <c r="AE1116" s="75">
        <v>2.5</v>
      </c>
    </row>
    <row r="1117" spans="1:31" s="75" customFormat="1" x14ac:dyDescent="0.15">
      <c r="A1117" s="75" t="s">
        <v>6215</v>
      </c>
      <c r="B1117" s="75" t="s">
        <v>6741</v>
      </c>
      <c r="C1117" s="199" t="s">
        <v>7132</v>
      </c>
      <c r="D1117" s="75" t="s">
        <v>6623</v>
      </c>
      <c r="E1117" s="75">
        <v>34.5</v>
      </c>
      <c r="F1117" s="75">
        <v>136.5</v>
      </c>
      <c r="G1117" s="75">
        <v>60</v>
      </c>
      <c r="H1117" s="75">
        <v>4300</v>
      </c>
      <c r="I1117" s="75">
        <v>32.799999999999997</v>
      </c>
      <c r="J1117" s="75">
        <v>11</v>
      </c>
      <c r="K1117" s="75">
        <v>128</v>
      </c>
      <c r="L1117" s="75">
        <v>43.5</v>
      </c>
      <c r="M1117" s="75">
        <v>7.4</v>
      </c>
      <c r="O1117" s="75">
        <v>171.5</v>
      </c>
      <c r="Q1117" s="75">
        <v>700</v>
      </c>
      <c r="R1117" s="75">
        <v>370</v>
      </c>
      <c r="S1117" s="75">
        <v>1070</v>
      </c>
      <c r="T1117" s="75">
        <v>0.35</v>
      </c>
      <c r="U1117" s="75">
        <v>8</v>
      </c>
      <c r="V1117" s="75">
        <v>133.75</v>
      </c>
      <c r="Z1117" s="75">
        <v>7</v>
      </c>
      <c r="AE1117" s="75">
        <v>3.7</v>
      </c>
    </row>
    <row r="1118" spans="1:31" s="75" customFormat="1" x14ac:dyDescent="0.15">
      <c r="A1118" s="75" t="s">
        <v>6215</v>
      </c>
      <c r="B1118" s="75" t="s">
        <v>6741</v>
      </c>
      <c r="C1118" s="199" t="s">
        <v>7132</v>
      </c>
      <c r="D1118" s="75" t="s">
        <v>6623</v>
      </c>
      <c r="E1118" s="75">
        <v>34.5</v>
      </c>
      <c r="F1118" s="75">
        <v>136.5</v>
      </c>
      <c r="G1118" s="75">
        <v>60</v>
      </c>
      <c r="H1118" s="75">
        <v>4300</v>
      </c>
      <c r="I1118" s="75">
        <v>32.700000000000003</v>
      </c>
      <c r="J1118" s="75">
        <v>11</v>
      </c>
      <c r="K1118" s="75">
        <v>130</v>
      </c>
      <c r="L1118" s="75">
        <v>47.3</v>
      </c>
      <c r="M1118" s="75">
        <v>7.3</v>
      </c>
      <c r="O1118" s="75">
        <v>177.3</v>
      </c>
      <c r="Q1118" s="75">
        <v>720</v>
      </c>
      <c r="R1118" s="75">
        <v>370</v>
      </c>
      <c r="S1118" s="75">
        <v>1090</v>
      </c>
      <c r="T1118" s="75">
        <v>0.34</v>
      </c>
      <c r="U1118" s="75">
        <v>8</v>
      </c>
      <c r="V1118" s="75">
        <v>136.25</v>
      </c>
      <c r="Z1118" s="75">
        <v>7.2</v>
      </c>
      <c r="AE1118" s="75">
        <v>3.7</v>
      </c>
    </row>
    <row r="1119" spans="1:31" s="75" customFormat="1" x14ac:dyDescent="0.15">
      <c r="A1119" s="75" t="s">
        <v>6215</v>
      </c>
      <c r="B1119" s="75" t="s">
        <v>6106</v>
      </c>
      <c r="C1119" s="199" t="s">
        <v>7007</v>
      </c>
      <c r="D1119" s="75" t="s">
        <v>7006</v>
      </c>
      <c r="E1119" s="75">
        <v>25</v>
      </c>
      <c r="F1119" s="75">
        <v>83</v>
      </c>
      <c r="G1119" s="75">
        <v>60</v>
      </c>
      <c r="H1119" s="75">
        <v>664</v>
      </c>
      <c r="I1119" s="75">
        <v>30.6</v>
      </c>
      <c r="J1119" s="75">
        <v>18</v>
      </c>
      <c r="K1119" s="75">
        <v>141.1</v>
      </c>
      <c r="L1119" s="75">
        <v>58.2</v>
      </c>
      <c r="M1119" s="75">
        <v>6.2</v>
      </c>
      <c r="N1119" s="75">
        <v>34.299999999999997</v>
      </c>
      <c r="O1119" s="75">
        <v>199.3</v>
      </c>
      <c r="P1119" s="75">
        <v>233</v>
      </c>
      <c r="Q1119" s="75">
        <v>576</v>
      </c>
      <c r="R1119" s="75">
        <v>566</v>
      </c>
      <c r="S1119" s="75">
        <v>1142</v>
      </c>
      <c r="T1119" s="75">
        <v>0.5</v>
      </c>
      <c r="U1119" s="75">
        <v>8</v>
      </c>
      <c r="V1119" s="75">
        <v>142.75</v>
      </c>
      <c r="W1119" s="75">
        <v>5.76</v>
      </c>
      <c r="Y1119" s="75">
        <v>2.33</v>
      </c>
      <c r="Z1119" s="75">
        <v>8.09</v>
      </c>
      <c r="AA1119" s="75">
        <v>1.1200000000000001</v>
      </c>
      <c r="AE1119" s="75">
        <v>5.66</v>
      </c>
    </row>
    <row r="1120" spans="1:31" s="75" customFormat="1" x14ac:dyDescent="0.15">
      <c r="A1120" s="75" t="s">
        <v>6215</v>
      </c>
      <c r="B1120" s="75" t="s">
        <v>6741</v>
      </c>
      <c r="C1120" s="199" t="s">
        <v>7132</v>
      </c>
      <c r="D1120" s="75" t="s">
        <v>6623</v>
      </c>
      <c r="E1120" s="75">
        <v>34.5</v>
      </c>
      <c r="F1120" s="75">
        <v>136.5</v>
      </c>
      <c r="G1120" s="75">
        <v>60</v>
      </c>
      <c r="H1120" s="75">
        <v>5600</v>
      </c>
      <c r="I1120" s="75">
        <v>51.5</v>
      </c>
      <c r="J1120" s="75">
        <v>11</v>
      </c>
      <c r="K1120" s="75">
        <v>167</v>
      </c>
      <c r="L1120" s="75">
        <v>53.8</v>
      </c>
      <c r="M1120" s="75">
        <v>6.3</v>
      </c>
      <c r="O1120" s="75">
        <v>220.8</v>
      </c>
      <c r="Q1120" s="75">
        <v>1220</v>
      </c>
      <c r="R1120" s="75">
        <v>320</v>
      </c>
      <c r="S1120" s="75">
        <v>1540</v>
      </c>
      <c r="T1120" s="75">
        <v>0.21</v>
      </c>
      <c r="U1120" s="75">
        <v>8</v>
      </c>
      <c r="V1120" s="75">
        <v>192.5</v>
      </c>
      <c r="Z1120" s="75">
        <v>12.2</v>
      </c>
      <c r="AE1120" s="75">
        <v>3.2</v>
      </c>
    </row>
    <row r="1121" spans="1:31" s="75" customFormat="1" x14ac:dyDescent="0.15">
      <c r="A1121" s="75" t="s">
        <v>6215</v>
      </c>
      <c r="B1121" s="75" t="s">
        <v>6741</v>
      </c>
      <c r="C1121" s="199" t="s">
        <v>7132</v>
      </c>
      <c r="D1121" s="75" t="s">
        <v>6623</v>
      </c>
      <c r="E1121" s="75">
        <v>34.5</v>
      </c>
      <c r="F1121" s="75">
        <v>136.5</v>
      </c>
      <c r="G1121" s="75">
        <v>60</v>
      </c>
      <c r="H1121" s="75">
        <v>14000</v>
      </c>
      <c r="I1121" s="75">
        <v>59.6</v>
      </c>
      <c r="J1121" s="75">
        <v>11</v>
      </c>
      <c r="K1121" s="75">
        <v>191</v>
      </c>
      <c r="L1121" s="75">
        <v>50.2</v>
      </c>
      <c r="M1121" s="75">
        <v>7.5</v>
      </c>
      <c r="O1121" s="75">
        <v>241.2</v>
      </c>
      <c r="Q1121" s="75">
        <v>1460</v>
      </c>
      <c r="R1121" s="75">
        <v>380</v>
      </c>
      <c r="S1121" s="75">
        <v>1840</v>
      </c>
      <c r="T1121" s="75">
        <v>0.21</v>
      </c>
      <c r="U1121" s="75">
        <v>8</v>
      </c>
      <c r="V1121" s="75">
        <v>230</v>
      </c>
      <c r="Z1121" s="75">
        <v>14.6</v>
      </c>
      <c r="AE1121" s="75">
        <v>3.8</v>
      </c>
    </row>
    <row r="1122" spans="1:31" s="75" customFormat="1" x14ac:dyDescent="0.15">
      <c r="A1122" s="75" t="s">
        <v>6215</v>
      </c>
      <c r="B1122" s="75" t="s">
        <v>6511</v>
      </c>
      <c r="C1122" s="199" t="s">
        <v>6925</v>
      </c>
      <c r="D1122" s="75" t="s">
        <v>7006</v>
      </c>
      <c r="E1122" s="75">
        <v>18</v>
      </c>
      <c r="F1122" s="75">
        <v>-67</v>
      </c>
      <c r="G1122" s="75" t="s">
        <v>6302</v>
      </c>
      <c r="H1122" s="75">
        <v>2160</v>
      </c>
      <c r="I1122" s="75">
        <v>10.7</v>
      </c>
      <c r="J1122" s="75">
        <v>7.8</v>
      </c>
      <c r="M1122" s="75">
        <v>2.2999999999999998</v>
      </c>
      <c r="O1122" s="75">
        <v>36.9</v>
      </c>
      <c r="R1122" s="75">
        <v>170</v>
      </c>
      <c r="S1122" s="75">
        <v>30</v>
      </c>
      <c r="AA1122" s="75">
        <v>0.3</v>
      </c>
      <c r="AE1122" s="75">
        <v>1.7</v>
      </c>
    </row>
    <row r="1123" spans="1:31" s="75" customFormat="1" x14ac:dyDescent="0.15">
      <c r="A1123" s="75" t="s">
        <v>6215</v>
      </c>
      <c r="B1123" s="75" t="s">
        <v>6557</v>
      </c>
      <c r="C1123" s="199" t="s">
        <v>7476</v>
      </c>
      <c r="D1123" s="75" t="s">
        <v>6877</v>
      </c>
      <c r="E1123" s="75">
        <v>32.5</v>
      </c>
      <c r="F1123" s="75">
        <v>-111</v>
      </c>
      <c r="G1123" s="75">
        <v>117</v>
      </c>
      <c r="H1123" s="75">
        <v>190</v>
      </c>
      <c r="I1123" s="75">
        <v>4</v>
      </c>
      <c r="J1123" s="75">
        <v>5.3</v>
      </c>
      <c r="K1123" s="75">
        <v>6.1</v>
      </c>
      <c r="L1123" s="75">
        <v>2.9</v>
      </c>
      <c r="M1123" s="75">
        <v>1.9</v>
      </c>
      <c r="O1123" s="75">
        <v>9</v>
      </c>
      <c r="P1123" s="75">
        <v>24</v>
      </c>
      <c r="Q1123" s="75">
        <v>42</v>
      </c>
      <c r="R1123" s="75">
        <v>61</v>
      </c>
      <c r="S1123" s="75">
        <v>103</v>
      </c>
      <c r="W1123" s="75">
        <v>0.15</v>
      </c>
      <c r="X1123" s="75">
        <v>0.03</v>
      </c>
      <c r="Y1123" s="75">
        <v>0.24</v>
      </c>
      <c r="Z1123" s="75">
        <v>0.42</v>
      </c>
      <c r="AC1123" s="75">
        <v>0.17</v>
      </c>
      <c r="AE1123" s="75">
        <v>0.61</v>
      </c>
    </row>
    <row r="1124" spans="1:31" s="75" customFormat="1" x14ac:dyDescent="0.15">
      <c r="A1124" s="75" t="s">
        <v>6215</v>
      </c>
      <c r="B1124" s="75" t="s">
        <v>6396</v>
      </c>
      <c r="C1124" s="199" t="s">
        <v>7108</v>
      </c>
      <c r="D1124" s="75" t="s">
        <v>6622</v>
      </c>
      <c r="E1124" s="75">
        <v>61</v>
      </c>
      <c r="F1124" s="75">
        <v>-46</v>
      </c>
      <c r="G1124" s="75">
        <v>79</v>
      </c>
      <c r="H1124" s="75">
        <v>2150</v>
      </c>
      <c r="J1124" s="75">
        <v>3.6</v>
      </c>
      <c r="K1124" s="75">
        <v>11.5</v>
      </c>
      <c r="L1124" s="75">
        <v>35.799999999999997</v>
      </c>
      <c r="M1124" s="75">
        <v>1.2</v>
      </c>
      <c r="N1124" s="75">
        <v>6.4</v>
      </c>
      <c r="O1124" s="75">
        <v>47.3</v>
      </c>
      <c r="P1124" s="75">
        <v>64</v>
      </c>
      <c r="Q1124" s="75">
        <v>78</v>
      </c>
      <c r="R1124" s="75">
        <v>120</v>
      </c>
      <c r="S1124" s="75">
        <v>198</v>
      </c>
      <c r="V1124" s="75" t="s">
        <v>7019</v>
      </c>
      <c r="W1124" s="75">
        <v>0.14000000000000001</v>
      </c>
      <c r="Y1124" s="75">
        <v>0.64</v>
      </c>
      <c r="Z1124" s="75">
        <v>0.78</v>
      </c>
      <c r="AE1124" s="75">
        <v>1.2</v>
      </c>
    </row>
    <row r="1125" spans="1:31" s="75" customFormat="1" x14ac:dyDescent="0.15">
      <c r="A1125" s="75" t="s">
        <v>6215</v>
      </c>
      <c r="B1125" s="75" t="s">
        <v>6894</v>
      </c>
      <c r="C1125" s="199" t="s">
        <v>6957</v>
      </c>
      <c r="D1125" s="75" t="s">
        <v>6570</v>
      </c>
      <c r="E1125" s="75">
        <v>45.5</v>
      </c>
      <c r="F1125" s="75">
        <v>-84.5</v>
      </c>
      <c r="G1125" s="75">
        <v>60</v>
      </c>
      <c r="I1125" s="75">
        <v>11.4</v>
      </c>
      <c r="J1125" s="75">
        <v>15.6</v>
      </c>
      <c r="K1125" s="75">
        <v>43.5</v>
      </c>
      <c r="L1125" s="75">
        <v>4</v>
      </c>
      <c r="M1125" s="75">
        <v>1</v>
      </c>
      <c r="O1125" s="75">
        <v>47.5</v>
      </c>
      <c r="P1125" s="75">
        <v>61</v>
      </c>
      <c r="Q1125" s="75">
        <v>136</v>
      </c>
      <c r="R1125" s="75">
        <v>96</v>
      </c>
      <c r="S1125" s="75">
        <v>232</v>
      </c>
      <c r="W1125" s="75">
        <v>1.08</v>
      </c>
      <c r="X1125" s="75">
        <v>0.28000000000000003</v>
      </c>
      <c r="Y1125" s="75">
        <v>0.61</v>
      </c>
      <c r="Z1125" s="75">
        <v>1.97</v>
      </c>
      <c r="AC1125" s="75">
        <v>0.96</v>
      </c>
    </row>
    <row r="1126" spans="1:31" s="75" customFormat="1" x14ac:dyDescent="0.15">
      <c r="A1126" s="75" t="s">
        <v>6215</v>
      </c>
      <c r="B1126" s="75" t="s">
        <v>6400</v>
      </c>
      <c r="C1126" s="199" t="s">
        <v>6932</v>
      </c>
      <c r="D1126" s="75" t="s">
        <v>6622</v>
      </c>
      <c r="E1126" s="75">
        <v>60</v>
      </c>
      <c r="F1126" s="75">
        <v>18</v>
      </c>
      <c r="G1126" s="75">
        <v>80</v>
      </c>
      <c r="H1126" s="75">
        <v>76</v>
      </c>
      <c r="I1126" s="75">
        <v>6.5</v>
      </c>
      <c r="J1126" s="75">
        <v>19.5</v>
      </c>
      <c r="K1126" s="75">
        <v>33</v>
      </c>
      <c r="L1126" s="75">
        <v>16.2</v>
      </c>
      <c r="M1126" s="75">
        <v>0.9</v>
      </c>
      <c r="O1126" s="75">
        <v>49.2</v>
      </c>
      <c r="P1126" s="75">
        <v>132</v>
      </c>
      <c r="Q1126" s="75">
        <v>180</v>
      </c>
      <c r="R1126" s="75">
        <v>91</v>
      </c>
      <c r="S1126" s="75">
        <v>271</v>
      </c>
      <c r="W1126" s="75">
        <v>0.41</v>
      </c>
      <c r="X1126" s="75">
        <v>7.0000000000000007E-2</v>
      </c>
      <c r="Y1126" s="75">
        <v>0.99</v>
      </c>
      <c r="Z1126" s="75">
        <v>1.47</v>
      </c>
      <c r="AA1126" s="75">
        <v>0.33</v>
      </c>
      <c r="AC1126" s="75">
        <v>0.44</v>
      </c>
      <c r="AE1126" s="75">
        <v>0.91</v>
      </c>
    </row>
    <row r="1127" spans="1:31" s="75" customFormat="1" x14ac:dyDescent="0.15">
      <c r="A1127" s="75" t="s">
        <v>6215</v>
      </c>
      <c r="B1127" s="75" t="s">
        <v>6193</v>
      </c>
      <c r="C1127" s="199" t="s">
        <v>6990</v>
      </c>
      <c r="D1127" s="75" t="s">
        <v>6570</v>
      </c>
      <c r="E1127" s="75">
        <v>43.9</v>
      </c>
      <c r="F1127" s="75">
        <v>-80.5</v>
      </c>
      <c r="G1127" s="75">
        <v>40</v>
      </c>
      <c r="H1127" s="75">
        <v>1036</v>
      </c>
      <c r="I1127" s="75">
        <v>18.399999999999999</v>
      </c>
      <c r="K1127" s="75">
        <v>47.2</v>
      </c>
      <c r="L1127" s="75">
        <v>9.1</v>
      </c>
      <c r="M1127" s="75">
        <v>1.6</v>
      </c>
      <c r="O1127" s="75">
        <v>56.3</v>
      </c>
      <c r="P1127" s="75">
        <v>20</v>
      </c>
      <c r="Q1127" s="75">
        <v>150</v>
      </c>
      <c r="R1127" s="75">
        <v>160</v>
      </c>
      <c r="S1127" s="75">
        <v>310</v>
      </c>
      <c r="W1127" s="75">
        <v>4.4000000000000004</v>
      </c>
      <c r="Y1127" s="75">
        <v>0.8</v>
      </c>
      <c r="Z1127" s="75">
        <v>5.2</v>
      </c>
      <c r="AE1127" s="75">
        <v>3.8</v>
      </c>
    </row>
    <row r="1128" spans="1:31" s="75" customFormat="1" x14ac:dyDescent="0.15">
      <c r="A1128" s="75" t="s">
        <v>6215</v>
      </c>
      <c r="B1128" s="75" t="s">
        <v>6747</v>
      </c>
      <c r="C1128" s="199" t="s">
        <v>7208</v>
      </c>
      <c r="D1128" s="75" t="s">
        <v>6569</v>
      </c>
      <c r="E1128" s="75">
        <v>37</v>
      </c>
      <c r="F1128" s="75">
        <v>138.5</v>
      </c>
      <c r="G1128" s="75">
        <v>100</v>
      </c>
      <c r="H1128" s="75">
        <v>357</v>
      </c>
      <c r="I1128" s="75">
        <v>21.4</v>
      </c>
      <c r="J1128" s="75">
        <v>12.6</v>
      </c>
      <c r="K1128" s="75">
        <v>133.9</v>
      </c>
      <c r="L1128" s="75">
        <v>35.6</v>
      </c>
      <c r="M1128" s="75">
        <v>1.9</v>
      </c>
      <c r="N1128" s="75">
        <v>36.700000000000003</v>
      </c>
      <c r="O1128" s="75">
        <v>169.5</v>
      </c>
      <c r="P1128" s="75">
        <v>57</v>
      </c>
      <c r="Q1128" s="75">
        <v>126</v>
      </c>
      <c r="R1128" s="75">
        <v>190</v>
      </c>
      <c r="S1128" s="75">
        <v>316</v>
      </c>
      <c r="W1128" s="75">
        <v>0.69</v>
      </c>
      <c r="Y1128" s="75">
        <v>0.19</v>
      </c>
      <c r="Z1128" s="75">
        <v>0.88</v>
      </c>
      <c r="AA1128" s="75">
        <v>0.38</v>
      </c>
      <c r="AC1128" s="75">
        <v>0.16</v>
      </c>
      <c r="AE1128" s="75">
        <v>1.9</v>
      </c>
    </row>
    <row r="1129" spans="1:31" s="75" customFormat="1" x14ac:dyDescent="0.15">
      <c r="A1129" s="75" t="s">
        <v>6215</v>
      </c>
      <c r="B1129" s="75" t="s">
        <v>6747</v>
      </c>
      <c r="C1129" s="199" t="s">
        <v>7208</v>
      </c>
      <c r="D1129" s="75" t="s">
        <v>6569</v>
      </c>
      <c r="E1129" s="75">
        <v>37</v>
      </c>
      <c r="F1129" s="75">
        <v>138.5</v>
      </c>
      <c r="G1129" s="75">
        <v>100</v>
      </c>
      <c r="H1129" s="75">
        <v>590</v>
      </c>
      <c r="I1129" s="75">
        <v>17.7</v>
      </c>
      <c r="J1129" s="75">
        <v>9.6</v>
      </c>
      <c r="K1129" s="75">
        <v>118.3</v>
      </c>
      <c r="L1129" s="75">
        <v>31</v>
      </c>
      <c r="M1129" s="75">
        <v>1.8</v>
      </c>
      <c r="N1129" s="75">
        <v>32.200000000000003</v>
      </c>
      <c r="O1129" s="75">
        <v>149.30000000000001</v>
      </c>
      <c r="P1129" s="75">
        <v>59</v>
      </c>
      <c r="Q1129" s="75">
        <v>137</v>
      </c>
      <c r="R1129" s="75">
        <v>185</v>
      </c>
      <c r="S1129" s="75">
        <v>322</v>
      </c>
      <c r="W1129" s="75">
        <v>0.78</v>
      </c>
      <c r="Y1129" s="75">
        <v>0.21</v>
      </c>
      <c r="Z1129" s="75">
        <v>0.99</v>
      </c>
      <c r="AA1129" s="75">
        <v>0.38</v>
      </c>
      <c r="AC1129" s="75">
        <v>0.16</v>
      </c>
      <c r="AE1129" s="75">
        <v>1.85</v>
      </c>
    </row>
    <row r="1130" spans="1:31" s="75" customFormat="1" x14ac:dyDescent="0.15">
      <c r="A1130" s="75" t="s">
        <v>6215</v>
      </c>
      <c r="B1130" s="75" t="s">
        <v>6529</v>
      </c>
      <c r="C1130" s="199" t="s">
        <v>7208</v>
      </c>
      <c r="D1130" s="75" t="s">
        <v>6569</v>
      </c>
      <c r="E1130" s="75">
        <v>37</v>
      </c>
      <c r="F1130" s="75">
        <v>138.5</v>
      </c>
      <c r="G1130" s="75">
        <v>100</v>
      </c>
      <c r="H1130" s="75">
        <v>875</v>
      </c>
      <c r="I1130" s="75">
        <v>14.4</v>
      </c>
      <c r="J1130" s="75">
        <v>8.3000000000000007</v>
      </c>
      <c r="K1130" s="75">
        <v>161</v>
      </c>
      <c r="L1130" s="75">
        <v>42.2</v>
      </c>
      <c r="M1130" s="75">
        <v>2.4</v>
      </c>
      <c r="N1130" s="75">
        <v>36</v>
      </c>
      <c r="O1130" s="75">
        <v>203.2</v>
      </c>
      <c r="P1130" s="75">
        <v>46</v>
      </c>
      <c r="Q1130" s="75">
        <v>163</v>
      </c>
      <c r="R1130" s="75">
        <v>238</v>
      </c>
      <c r="S1130" s="75">
        <v>401</v>
      </c>
      <c r="W1130" s="75">
        <v>1.17</v>
      </c>
      <c r="Y1130" s="75">
        <v>0.33</v>
      </c>
      <c r="Z1130" s="75">
        <v>1.5</v>
      </c>
      <c r="AA1130" s="75">
        <v>0.13</v>
      </c>
      <c r="AC1130" s="75">
        <v>0</v>
      </c>
      <c r="AE1130" s="75">
        <v>2.38</v>
      </c>
    </row>
    <row r="1131" spans="1:31" s="75" customFormat="1" x14ac:dyDescent="0.15">
      <c r="A1131" s="75" t="s">
        <v>6215</v>
      </c>
      <c r="B1131" s="75" t="s">
        <v>6680</v>
      </c>
      <c r="C1131" s="199" t="s">
        <v>5005</v>
      </c>
      <c r="D1131" s="75" t="s">
        <v>6570</v>
      </c>
      <c r="E1131" s="75">
        <v>36</v>
      </c>
      <c r="F1131" s="75">
        <v>-106</v>
      </c>
      <c r="G1131" s="75">
        <v>80</v>
      </c>
      <c r="H1131" s="75">
        <v>2270</v>
      </c>
      <c r="I1131" s="75">
        <v>36.4</v>
      </c>
      <c r="K1131" s="75">
        <v>136.69999999999999</v>
      </c>
      <c r="L1131" s="75">
        <v>7.1</v>
      </c>
      <c r="M1131" s="75">
        <v>2</v>
      </c>
      <c r="O1131" s="75">
        <v>143.80000000000001</v>
      </c>
      <c r="Q1131" s="75">
        <v>187</v>
      </c>
      <c r="R1131" s="75">
        <v>219</v>
      </c>
      <c r="S1131" s="75">
        <v>406</v>
      </c>
      <c r="Z1131" s="75">
        <v>0.4</v>
      </c>
      <c r="AA1131" s="75">
        <v>0.85</v>
      </c>
      <c r="AB1131" s="75">
        <v>0.62</v>
      </c>
      <c r="AE1131" s="75">
        <v>1.77</v>
      </c>
    </row>
    <row r="1132" spans="1:31" s="75" customFormat="1" x14ac:dyDescent="0.15">
      <c r="A1132" s="75" t="s">
        <v>6215</v>
      </c>
      <c r="B1132" s="75" t="s">
        <v>6218</v>
      </c>
      <c r="C1132" s="199" t="s">
        <v>6932</v>
      </c>
      <c r="D1132" s="75" t="s">
        <v>6877</v>
      </c>
      <c r="E1132" s="75">
        <v>60</v>
      </c>
      <c r="F1132" s="75">
        <v>18</v>
      </c>
      <c r="G1132" s="75">
        <v>200</v>
      </c>
      <c r="H1132" s="75">
        <v>452</v>
      </c>
      <c r="I1132" s="75">
        <v>12.3</v>
      </c>
      <c r="J1132" s="75">
        <v>23</v>
      </c>
      <c r="K1132" s="75">
        <v>55.5</v>
      </c>
      <c r="L1132" s="75">
        <v>20.3</v>
      </c>
      <c r="M1132" s="75">
        <v>1.6</v>
      </c>
      <c r="O1132" s="75">
        <v>75.8</v>
      </c>
      <c r="P1132" s="75">
        <v>264</v>
      </c>
      <c r="Q1132" s="75">
        <v>255</v>
      </c>
      <c r="R1132" s="75">
        <v>161</v>
      </c>
      <c r="S1132" s="75">
        <v>416</v>
      </c>
      <c r="W1132" s="75">
        <v>0.77</v>
      </c>
      <c r="X1132" s="75">
        <v>0.14000000000000001</v>
      </c>
      <c r="Y1132" s="75">
        <v>1.32</v>
      </c>
      <c r="Z1132" s="75">
        <v>2.23</v>
      </c>
      <c r="AA1132" s="75">
        <v>1.32</v>
      </c>
      <c r="AC1132" s="75">
        <v>0.3</v>
      </c>
      <c r="AE1132" s="75">
        <v>1.61</v>
      </c>
    </row>
    <row r="1133" spans="1:31" s="75" customFormat="1" x14ac:dyDescent="0.15">
      <c r="A1133" s="75" t="s">
        <v>6215</v>
      </c>
      <c r="B1133" s="75" t="s">
        <v>6553</v>
      </c>
      <c r="C1133" s="199" t="s">
        <v>6932</v>
      </c>
      <c r="D1133" s="75" t="s">
        <v>6583</v>
      </c>
      <c r="E1133" s="75">
        <v>60</v>
      </c>
      <c r="F1133" s="75">
        <v>18</v>
      </c>
      <c r="G1133" s="75">
        <v>177</v>
      </c>
      <c r="H1133" s="75">
        <v>212</v>
      </c>
      <c r="I1133" s="75">
        <v>12.2</v>
      </c>
      <c r="J1133" s="75">
        <v>24</v>
      </c>
      <c r="K1133" s="75">
        <v>49.3</v>
      </c>
      <c r="L1133" s="75">
        <v>15.7</v>
      </c>
      <c r="M1133" s="75">
        <v>1.6</v>
      </c>
      <c r="N1133" s="75">
        <v>7</v>
      </c>
      <c r="O1133" s="75">
        <v>65</v>
      </c>
      <c r="P1133" s="75">
        <v>189</v>
      </c>
      <c r="Q1133" s="75">
        <v>272</v>
      </c>
      <c r="R1133" s="75">
        <v>166</v>
      </c>
      <c r="S1133" s="75">
        <v>438</v>
      </c>
      <c r="W1133" s="75">
        <v>0.67</v>
      </c>
      <c r="X1133" s="75">
        <v>0.16</v>
      </c>
      <c r="Y1133" s="75">
        <v>1.1399999999999999</v>
      </c>
      <c r="Z1133" s="75">
        <v>1.97</v>
      </c>
      <c r="AA1133" s="75">
        <v>0.75</v>
      </c>
      <c r="AC1133" s="75">
        <v>0.61</v>
      </c>
      <c r="AE1133" s="75">
        <v>1.66</v>
      </c>
    </row>
    <row r="1134" spans="1:31" s="75" customFormat="1" x14ac:dyDescent="0.15">
      <c r="A1134" s="75" t="s">
        <v>6215</v>
      </c>
      <c r="B1134" s="75" t="s">
        <v>6125</v>
      </c>
      <c r="C1134" s="199" t="s">
        <v>6442</v>
      </c>
      <c r="D1134" s="75" t="s">
        <v>6622</v>
      </c>
      <c r="E1134" s="75">
        <v>64.75</v>
      </c>
      <c r="F1134" s="75">
        <v>-148</v>
      </c>
      <c r="G1134" s="75">
        <v>77</v>
      </c>
      <c r="H1134" s="75">
        <v>2220</v>
      </c>
      <c r="I1134" s="75">
        <v>29</v>
      </c>
      <c r="J1134" s="75">
        <v>21</v>
      </c>
      <c r="K1134" s="75">
        <v>93.6</v>
      </c>
      <c r="L1134" s="75">
        <v>16.3</v>
      </c>
      <c r="M1134" s="75">
        <v>2.34</v>
      </c>
      <c r="O1134" s="75">
        <v>109.9</v>
      </c>
      <c r="P1134" s="75">
        <v>26</v>
      </c>
      <c r="Q1134" s="75">
        <v>235</v>
      </c>
      <c r="R1134" s="75">
        <v>234</v>
      </c>
      <c r="S1134" s="75">
        <v>469</v>
      </c>
      <c r="W1134" s="75">
        <v>2.09</v>
      </c>
      <c r="Y1134" s="75">
        <v>0.26</v>
      </c>
      <c r="Z1134" s="75">
        <v>2.35</v>
      </c>
      <c r="AA1134" s="75">
        <v>0.17</v>
      </c>
      <c r="AE1134" s="75">
        <v>2.34</v>
      </c>
    </row>
    <row r="1135" spans="1:31" s="75" customFormat="1" x14ac:dyDescent="0.15">
      <c r="A1135" s="75" t="s">
        <v>6215</v>
      </c>
      <c r="B1135" s="75" t="s">
        <v>6502</v>
      </c>
      <c r="C1135" s="199" t="s">
        <v>7157</v>
      </c>
      <c r="D1135" s="75" t="s">
        <v>6877</v>
      </c>
      <c r="E1135" s="75">
        <v>35.5</v>
      </c>
      <c r="F1135" s="75">
        <v>-84</v>
      </c>
      <c r="G1135" s="75">
        <v>146</v>
      </c>
      <c r="H1135" s="75">
        <v>2600</v>
      </c>
      <c r="I1135" s="75">
        <v>22</v>
      </c>
      <c r="J1135" s="75">
        <v>7.5</v>
      </c>
      <c r="K1135" s="75">
        <v>52</v>
      </c>
      <c r="L1135" s="75">
        <v>31</v>
      </c>
      <c r="M1135" s="75">
        <v>3</v>
      </c>
      <c r="O1135" s="75">
        <v>83</v>
      </c>
      <c r="Q1135" s="75">
        <v>270</v>
      </c>
      <c r="R1135" s="75">
        <v>230</v>
      </c>
      <c r="S1135" s="75">
        <v>500</v>
      </c>
      <c r="W1135" s="75">
        <v>1</v>
      </c>
      <c r="X1135" s="75">
        <v>0.2</v>
      </c>
      <c r="Y1135" s="75">
        <v>1.5</v>
      </c>
      <c r="Z1135" s="75">
        <v>2.7</v>
      </c>
      <c r="AE1135" s="75">
        <v>2.2999999999999998</v>
      </c>
    </row>
    <row r="1136" spans="1:31" s="75" customFormat="1" x14ac:dyDescent="0.15">
      <c r="A1136" s="75" t="s">
        <v>6215</v>
      </c>
      <c r="B1136" s="75" t="s">
        <v>6371</v>
      </c>
      <c r="C1136" s="199" t="s">
        <v>7205</v>
      </c>
      <c r="D1136" s="75" t="s">
        <v>6877</v>
      </c>
      <c r="E1136" s="75">
        <v>55.5</v>
      </c>
      <c r="F1136" s="75">
        <v>13.5</v>
      </c>
      <c r="G1136" s="75">
        <v>190</v>
      </c>
      <c r="H1136" s="75">
        <v>4725</v>
      </c>
      <c r="I1136" s="75">
        <v>31.4</v>
      </c>
      <c r="J1136" s="75">
        <v>23</v>
      </c>
      <c r="K1136" s="75">
        <v>111</v>
      </c>
      <c r="L1136" s="75">
        <v>41</v>
      </c>
      <c r="M1136" s="75">
        <v>3</v>
      </c>
      <c r="N1136" s="75">
        <v>39.200000000000003</v>
      </c>
      <c r="O1136" s="75">
        <v>152</v>
      </c>
      <c r="P1136" s="75">
        <v>-23</v>
      </c>
      <c r="Q1136" s="75">
        <v>177</v>
      </c>
      <c r="R1136" s="75">
        <v>326</v>
      </c>
      <c r="S1136" s="75">
        <v>503</v>
      </c>
      <c r="W1136" s="75">
        <v>2</v>
      </c>
      <c r="Z1136" s="75">
        <v>2</v>
      </c>
      <c r="AA1136" s="75">
        <v>1.07</v>
      </c>
      <c r="AB1136" s="75">
        <v>1.3</v>
      </c>
      <c r="AC1136" s="75">
        <v>0.51</v>
      </c>
      <c r="AE1136" s="75">
        <v>3.26</v>
      </c>
    </row>
    <row r="1137" spans="1:31" s="75" customFormat="1" x14ac:dyDescent="0.15">
      <c r="A1137" s="75" t="s">
        <v>6215</v>
      </c>
      <c r="B1137" s="75" t="s">
        <v>6530</v>
      </c>
      <c r="C1137" s="199" t="s">
        <v>7208</v>
      </c>
      <c r="D1137" s="75" t="s">
        <v>6569</v>
      </c>
      <c r="E1137" s="75">
        <v>37</v>
      </c>
      <c r="F1137" s="75">
        <v>138.5</v>
      </c>
      <c r="G1137" s="75">
        <v>100</v>
      </c>
      <c r="H1137" s="75">
        <v>375</v>
      </c>
      <c r="I1137" s="75">
        <v>24.9</v>
      </c>
      <c r="J1137" s="75">
        <v>18.8</v>
      </c>
      <c r="K1137" s="75">
        <v>227.2</v>
      </c>
      <c r="L1137" s="75">
        <v>45.9</v>
      </c>
      <c r="M1137" s="75">
        <v>2.4</v>
      </c>
      <c r="N1137" s="75">
        <v>56.8</v>
      </c>
      <c r="O1137" s="75">
        <v>273.10000000000002</v>
      </c>
      <c r="P1137" s="75">
        <v>89</v>
      </c>
      <c r="Q1137" s="75">
        <v>267</v>
      </c>
      <c r="R1137" s="75">
        <v>237</v>
      </c>
      <c r="S1137" s="75">
        <v>504</v>
      </c>
      <c r="W1137" s="75">
        <v>1.78</v>
      </c>
      <c r="Y1137" s="75">
        <v>0.41</v>
      </c>
      <c r="Z1137" s="75">
        <v>2.19</v>
      </c>
      <c r="AA1137" s="75">
        <v>0.48</v>
      </c>
      <c r="AC1137" s="75">
        <v>0.11</v>
      </c>
      <c r="AE1137" s="75">
        <v>2.37</v>
      </c>
    </row>
    <row r="1138" spans="1:31" s="75" customFormat="1" x14ac:dyDescent="0.15">
      <c r="A1138" s="75" t="s">
        <v>6215</v>
      </c>
      <c r="B1138" s="75" t="s">
        <v>6510</v>
      </c>
      <c r="C1138" s="199" t="s">
        <v>7394</v>
      </c>
      <c r="D1138" s="75" t="s">
        <v>6569</v>
      </c>
      <c r="E1138" s="75">
        <v>36.799999999999997</v>
      </c>
      <c r="F1138" s="75">
        <v>138.6</v>
      </c>
      <c r="G1138" s="75">
        <v>100</v>
      </c>
      <c r="H1138" s="75">
        <v>422</v>
      </c>
      <c r="I1138" s="75">
        <v>33.5</v>
      </c>
      <c r="J1138" s="75">
        <v>13.2</v>
      </c>
      <c r="K1138" s="75">
        <v>119.4</v>
      </c>
      <c r="L1138" s="75">
        <v>31.6</v>
      </c>
      <c r="M1138" s="75">
        <v>1.9</v>
      </c>
      <c r="N1138" s="75">
        <v>30.6</v>
      </c>
      <c r="Q1138" s="75">
        <v>326</v>
      </c>
      <c r="R1138" s="75">
        <v>194</v>
      </c>
      <c r="S1138" s="75">
        <v>520</v>
      </c>
      <c r="Z1138" s="75">
        <v>1.98</v>
      </c>
      <c r="AE1138" s="75">
        <v>1.94</v>
      </c>
    </row>
    <row r="1139" spans="1:31" s="75" customFormat="1" x14ac:dyDescent="0.15">
      <c r="A1139" s="75" t="s">
        <v>6215</v>
      </c>
      <c r="B1139" s="75" t="s">
        <v>6598</v>
      </c>
      <c r="C1139" s="199" t="s">
        <v>7208</v>
      </c>
      <c r="D1139" s="75" t="s">
        <v>6569</v>
      </c>
      <c r="E1139" s="75">
        <v>37</v>
      </c>
      <c r="F1139" s="75">
        <v>138.5</v>
      </c>
      <c r="G1139" s="75">
        <v>100</v>
      </c>
      <c r="H1139" s="75">
        <v>327</v>
      </c>
      <c r="I1139" s="75">
        <v>24.5</v>
      </c>
      <c r="J1139" s="75">
        <v>15.6</v>
      </c>
      <c r="K1139" s="75">
        <v>250.6</v>
      </c>
      <c r="L1139" s="75">
        <v>54</v>
      </c>
      <c r="M1139" s="75">
        <v>2.4</v>
      </c>
      <c r="N1139" s="75">
        <v>63.5</v>
      </c>
      <c r="O1139" s="75">
        <v>304.60000000000002</v>
      </c>
      <c r="P1139" s="75">
        <v>95</v>
      </c>
      <c r="Q1139" s="75">
        <v>281</v>
      </c>
      <c r="R1139" s="75">
        <v>244</v>
      </c>
      <c r="S1139" s="75">
        <v>525</v>
      </c>
      <c r="W1139" s="75">
        <v>1.86</v>
      </c>
      <c r="Y1139" s="75">
        <v>0.47</v>
      </c>
      <c r="Z1139" s="75">
        <v>2.33</v>
      </c>
      <c r="AA1139" s="75">
        <v>0.48</v>
      </c>
      <c r="AC1139" s="75">
        <v>0.11</v>
      </c>
      <c r="AE1139" s="75">
        <v>2.44</v>
      </c>
    </row>
    <row r="1140" spans="1:31" s="75" customFormat="1" x14ac:dyDescent="0.15">
      <c r="A1140" s="75" t="s">
        <v>6215</v>
      </c>
      <c r="B1140" s="75" t="s">
        <v>6061</v>
      </c>
      <c r="C1140" s="199" t="s">
        <v>7143</v>
      </c>
      <c r="D1140" s="75" t="s">
        <v>6877</v>
      </c>
      <c r="E1140" s="75">
        <v>43</v>
      </c>
      <c r="F1140" s="75">
        <v>-89.5</v>
      </c>
      <c r="G1140" s="75">
        <v>130</v>
      </c>
      <c r="J1140" s="75">
        <v>27.4</v>
      </c>
      <c r="K1140" s="75">
        <v>99</v>
      </c>
      <c r="L1140" s="75">
        <v>26</v>
      </c>
      <c r="M1140" s="75">
        <v>2.6</v>
      </c>
      <c r="O1140" s="75">
        <v>125</v>
      </c>
      <c r="P1140" s="75">
        <v>59</v>
      </c>
      <c r="Q1140" s="75">
        <v>282</v>
      </c>
      <c r="R1140" s="75">
        <v>259</v>
      </c>
      <c r="S1140" s="75">
        <v>541</v>
      </c>
    </row>
    <row r="1141" spans="1:31" s="75" customFormat="1" x14ac:dyDescent="0.15">
      <c r="A1141" s="75" t="s">
        <v>6215</v>
      </c>
      <c r="B1141" s="75" t="s">
        <v>6550</v>
      </c>
      <c r="C1141" s="199" t="s">
        <v>7134</v>
      </c>
      <c r="D1141" s="75" t="s">
        <v>6877</v>
      </c>
      <c r="E1141" s="75">
        <v>43.5</v>
      </c>
      <c r="F1141" s="75">
        <v>4</v>
      </c>
      <c r="G1141" s="75">
        <v>150</v>
      </c>
      <c r="H1141" s="75">
        <v>1400</v>
      </c>
      <c r="I1141" s="75">
        <v>38.799999999999997</v>
      </c>
      <c r="J1141" s="75">
        <v>12</v>
      </c>
      <c r="K1141" s="75">
        <v>235</v>
      </c>
      <c r="L1141" s="75">
        <v>27</v>
      </c>
      <c r="M1141" s="75">
        <v>7.3</v>
      </c>
      <c r="N1141" s="75">
        <v>45</v>
      </c>
      <c r="O1141" s="75">
        <v>262</v>
      </c>
      <c r="Q1141" s="75">
        <v>300</v>
      </c>
      <c r="R1141" s="75">
        <v>250</v>
      </c>
      <c r="S1141" s="75">
        <v>550</v>
      </c>
      <c r="Z1141" s="75">
        <v>2.2000000000000002</v>
      </c>
      <c r="AA1141" s="75">
        <v>0.8</v>
      </c>
      <c r="AC1141" s="75">
        <v>0.8</v>
      </c>
      <c r="AE1141" s="75">
        <v>4.5</v>
      </c>
    </row>
    <row r="1142" spans="1:31" s="75" customFormat="1" x14ac:dyDescent="0.15">
      <c r="A1142" s="75" t="s">
        <v>6215</v>
      </c>
      <c r="B1142" s="75" t="s">
        <v>6894</v>
      </c>
      <c r="C1142" s="199" t="s">
        <v>6957</v>
      </c>
      <c r="D1142" s="75" t="s">
        <v>6570</v>
      </c>
      <c r="E1142" s="75">
        <v>45.5</v>
      </c>
      <c r="F1142" s="75">
        <v>-84.5</v>
      </c>
      <c r="G1142" s="75">
        <v>52</v>
      </c>
      <c r="I1142" s="75">
        <v>27.3</v>
      </c>
      <c r="J1142" s="75">
        <v>23.1</v>
      </c>
      <c r="K1142" s="75">
        <v>116.7</v>
      </c>
      <c r="L1142" s="75">
        <v>10.3</v>
      </c>
      <c r="M1142" s="75">
        <v>1.8</v>
      </c>
      <c r="O1142" s="75">
        <v>127</v>
      </c>
      <c r="P1142" s="75">
        <v>168</v>
      </c>
      <c r="Q1142" s="75">
        <v>382</v>
      </c>
      <c r="R1142" s="75">
        <v>176</v>
      </c>
      <c r="S1142" s="75">
        <v>558</v>
      </c>
      <c r="W1142" s="75">
        <v>3.09</v>
      </c>
      <c r="X1142" s="75">
        <v>0.73</v>
      </c>
      <c r="Y1142" s="75">
        <v>1.68</v>
      </c>
      <c r="Z1142" s="75">
        <v>5.5</v>
      </c>
      <c r="AC1142" s="75">
        <v>1.76</v>
      </c>
    </row>
    <row r="1143" spans="1:31" s="75" customFormat="1" x14ac:dyDescent="0.15">
      <c r="A1143" s="75" t="s">
        <v>6215</v>
      </c>
      <c r="B1143" s="75" t="s">
        <v>6299</v>
      </c>
      <c r="C1143" s="199" t="s">
        <v>6442</v>
      </c>
      <c r="D1143" s="75" t="s">
        <v>6570</v>
      </c>
      <c r="E1143" s="75">
        <v>64.75</v>
      </c>
      <c r="F1143" s="75">
        <v>-148</v>
      </c>
      <c r="G1143" s="75">
        <v>55</v>
      </c>
      <c r="H1143" s="75">
        <v>3420</v>
      </c>
      <c r="I1143" s="75">
        <v>34</v>
      </c>
      <c r="J1143" s="75">
        <v>20</v>
      </c>
      <c r="K1143" s="75">
        <v>102.5</v>
      </c>
      <c r="L1143" s="75">
        <v>17.75</v>
      </c>
      <c r="M1143" s="75">
        <v>2.86</v>
      </c>
      <c r="O1143" s="75">
        <v>120.25</v>
      </c>
      <c r="P1143" s="75">
        <v>36</v>
      </c>
      <c r="Q1143" s="75">
        <v>276</v>
      </c>
      <c r="R1143" s="75">
        <v>286</v>
      </c>
      <c r="S1143" s="75">
        <v>562</v>
      </c>
      <c r="W1143" s="75">
        <v>2.4</v>
      </c>
      <c r="Y1143" s="75">
        <v>0.36</v>
      </c>
      <c r="Z1143" s="75">
        <v>2.76</v>
      </c>
      <c r="AA1143" s="75">
        <v>0</v>
      </c>
      <c r="AE1143" s="75">
        <v>2.86</v>
      </c>
    </row>
    <row r="1144" spans="1:31" s="75" customFormat="1" x14ac:dyDescent="0.15">
      <c r="A1144" s="75" t="s">
        <v>6215</v>
      </c>
      <c r="B1144" s="75" t="s">
        <v>6510</v>
      </c>
      <c r="C1144" s="199" t="s">
        <v>7394</v>
      </c>
      <c r="D1144" s="75" t="s">
        <v>6569</v>
      </c>
      <c r="E1144" s="75">
        <v>36.799999999999997</v>
      </c>
      <c r="F1144" s="75">
        <v>138.6</v>
      </c>
      <c r="G1144" s="75">
        <v>100</v>
      </c>
      <c r="H1144" s="75">
        <v>639</v>
      </c>
      <c r="I1144" s="75">
        <v>37.5</v>
      </c>
      <c r="J1144" s="75">
        <v>11.5</v>
      </c>
      <c r="K1144" s="75">
        <v>161.6</v>
      </c>
      <c r="L1144" s="75">
        <v>43</v>
      </c>
      <c r="M1144" s="75">
        <v>2.5</v>
      </c>
      <c r="N1144" s="75">
        <v>41.4</v>
      </c>
      <c r="P1144" s="75">
        <v>172</v>
      </c>
      <c r="Q1144" s="75">
        <v>336</v>
      </c>
      <c r="R1144" s="75">
        <v>247</v>
      </c>
      <c r="S1144" s="75">
        <v>583</v>
      </c>
      <c r="Z1144" s="75">
        <v>1.73</v>
      </c>
      <c r="AE1144" s="75">
        <v>2.4700000000000002</v>
      </c>
    </row>
    <row r="1145" spans="1:31" s="75" customFormat="1" x14ac:dyDescent="0.15">
      <c r="A1145" s="75" t="s">
        <v>6215</v>
      </c>
      <c r="B1145" s="75" t="s">
        <v>6614</v>
      </c>
      <c r="C1145" s="199" t="s">
        <v>7183</v>
      </c>
      <c r="D1145" s="75" t="s">
        <v>6569</v>
      </c>
      <c r="E1145" s="75">
        <v>35.5</v>
      </c>
      <c r="F1145" s="75">
        <v>-84</v>
      </c>
      <c r="G1145" s="75">
        <v>84</v>
      </c>
      <c r="H1145" s="75">
        <v>2170</v>
      </c>
      <c r="I1145" s="75">
        <v>22</v>
      </c>
      <c r="J1145" s="75">
        <v>13.4</v>
      </c>
      <c r="K1145" s="75">
        <v>93</v>
      </c>
      <c r="L1145" s="75">
        <v>35</v>
      </c>
      <c r="M1145" s="75">
        <v>3</v>
      </c>
      <c r="O1145" s="75">
        <v>128</v>
      </c>
      <c r="Q1145" s="75">
        <v>330</v>
      </c>
      <c r="R1145" s="75">
        <v>270</v>
      </c>
      <c r="S1145" s="75">
        <v>600</v>
      </c>
      <c r="Z1145" s="75">
        <v>3.3</v>
      </c>
      <c r="AC1145" s="75">
        <v>2.7</v>
      </c>
    </row>
    <row r="1146" spans="1:31" s="75" customFormat="1" x14ac:dyDescent="0.15">
      <c r="A1146" s="75" t="s">
        <v>6215</v>
      </c>
      <c r="B1146" s="75" t="s">
        <v>6232</v>
      </c>
      <c r="C1146" s="199" t="s">
        <v>7208</v>
      </c>
      <c r="D1146" s="75" t="s">
        <v>6569</v>
      </c>
      <c r="E1146" s="75">
        <v>37</v>
      </c>
      <c r="F1146" s="75">
        <v>138.5</v>
      </c>
      <c r="G1146" s="75">
        <v>100</v>
      </c>
      <c r="H1146" s="75">
        <v>1050</v>
      </c>
      <c r="I1146" s="75">
        <v>21.9</v>
      </c>
      <c r="J1146" s="75">
        <v>7.3</v>
      </c>
      <c r="K1146" s="75">
        <v>213.9</v>
      </c>
      <c r="L1146" s="75">
        <v>86.1</v>
      </c>
      <c r="M1146" s="75">
        <v>3.6</v>
      </c>
      <c r="N1146" s="75">
        <v>61.2</v>
      </c>
      <c r="O1146" s="75">
        <v>300</v>
      </c>
      <c r="P1146" s="75">
        <v>148</v>
      </c>
      <c r="Q1146" s="75">
        <v>258</v>
      </c>
      <c r="R1146" s="75">
        <v>362</v>
      </c>
      <c r="S1146" s="75">
        <v>620</v>
      </c>
      <c r="W1146" s="75">
        <v>1.1000000000000001</v>
      </c>
      <c r="Y1146" s="75">
        <v>0.52</v>
      </c>
      <c r="Z1146" s="75">
        <v>1.62</v>
      </c>
      <c r="AA1146" s="75">
        <v>0.96</v>
      </c>
      <c r="AC1146" s="75">
        <v>0.12</v>
      </c>
      <c r="AE1146" s="75">
        <v>3.62</v>
      </c>
    </row>
    <row r="1147" spans="1:31" s="75" customFormat="1" x14ac:dyDescent="0.15">
      <c r="A1147" s="75" t="s">
        <v>6215</v>
      </c>
      <c r="B1147" s="75" t="s">
        <v>6510</v>
      </c>
      <c r="C1147" s="199" t="s">
        <v>7394</v>
      </c>
      <c r="D1147" s="75" t="s">
        <v>6569</v>
      </c>
      <c r="E1147" s="75">
        <v>36.799999999999997</v>
      </c>
      <c r="F1147" s="75">
        <v>138.6</v>
      </c>
      <c r="G1147" s="75">
        <v>100</v>
      </c>
      <c r="H1147" s="75">
        <v>820</v>
      </c>
      <c r="I1147" s="75">
        <v>34.700000000000003</v>
      </c>
      <c r="J1147" s="75">
        <v>10.6</v>
      </c>
      <c r="K1147" s="75">
        <v>167.7</v>
      </c>
      <c r="L1147" s="75">
        <v>44.3</v>
      </c>
      <c r="M1147" s="75">
        <v>2.7</v>
      </c>
      <c r="N1147" s="75">
        <v>42.9</v>
      </c>
      <c r="O1147" s="75">
        <v>212</v>
      </c>
      <c r="Q1147" s="75">
        <v>356</v>
      </c>
      <c r="R1147" s="75">
        <v>272</v>
      </c>
      <c r="S1147" s="75">
        <v>628</v>
      </c>
      <c r="Z1147" s="75">
        <v>1.76</v>
      </c>
      <c r="AE1147" s="75">
        <v>2.72</v>
      </c>
    </row>
    <row r="1148" spans="1:31" s="75" customFormat="1" x14ac:dyDescent="0.15">
      <c r="A1148" s="75" t="s">
        <v>6215</v>
      </c>
      <c r="B1148" s="75" t="s">
        <v>6124</v>
      </c>
      <c r="C1148" s="199" t="s">
        <v>7054</v>
      </c>
      <c r="D1148" s="75" t="s">
        <v>6622</v>
      </c>
      <c r="E1148" s="75">
        <v>52.5</v>
      </c>
      <c r="F1148" s="75">
        <v>0</v>
      </c>
      <c r="G1148" s="75">
        <v>55</v>
      </c>
      <c r="H1148" s="75">
        <v>880</v>
      </c>
      <c r="I1148" s="75">
        <v>25</v>
      </c>
      <c r="J1148" s="75">
        <v>17.600000000000001</v>
      </c>
      <c r="K1148" s="75">
        <v>134.5</v>
      </c>
      <c r="L1148" s="75">
        <v>27</v>
      </c>
      <c r="M1148" s="75">
        <v>2.5</v>
      </c>
      <c r="N1148" s="75">
        <v>49.8</v>
      </c>
      <c r="O1148" s="75">
        <v>161.5</v>
      </c>
      <c r="P1148" s="75">
        <v>130</v>
      </c>
      <c r="Q1148" s="75">
        <v>670</v>
      </c>
      <c r="S1148" s="75">
        <v>670</v>
      </c>
      <c r="W1148" s="75">
        <v>5.4</v>
      </c>
      <c r="Y1148" s="75">
        <v>1.3</v>
      </c>
      <c r="Z1148" s="75">
        <v>6.7</v>
      </c>
      <c r="AE1148" s="75">
        <v>1.6</v>
      </c>
    </row>
    <row r="1149" spans="1:31" s="75" customFormat="1" x14ac:dyDescent="0.15">
      <c r="A1149" s="75" t="s">
        <v>6215</v>
      </c>
      <c r="B1149" s="75" t="s">
        <v>6598</v>
      </c>
      <c r="C1149" s="199" t="s">
        <v>7208</v>
      </c>
      <c r="D1149" s="75" t="s">
        <v>6569</v>
      </c>
      <c r="E1149" s="75">
        <v>37</v>
      </c>
      <c r="F1149" s="75">
        <v>138.5</v>
      </c>
      <c r="G1149" s="75">
        <v>100</v>
      </c>
      <c r="H1149" s="75">
        <v>235</v>
      </c>
      <c r="I1149" s="75">
        <v>32.700000000000003</v>
      </c>
      <c r="J1149" s="75">
        <v>24.6</v>
      </c>
      <c r="K1149" s="75">
        <v>281.60000000000002</v>
      </c>
      <c r="L1149" s="75">
        <v>60</v>
      </c>
      <c r="M1149" s="75">
        <v>2.7</v>
      </c>
      <c r="N1149" s="75">
        <v>71.099999999999994</v>
      </c>
      <c r="O1149" s="75">
        <v>341.6</v>
      </c>
      <c r="P1149" s="75">
        <v>118</v>
      </c>
      <c r="Q1149" s="75">
        <v>405</v>
      </c>
      <c r="R1149" s="75">
        <v>276</v>
      </c>
      <c r="S1149" s="75">
        <v>681</v>
      </c>
      <c r="W1149" s="75">
        <v>2.87</v>
      </c>
      <c r="Y1149" s="75">
        <v>0.7</v>
      </c>
      <c r="Z1149" s="75">
        <v>3.57</v>
      </c>
      <c r="AA1149" s="75">
        <v>0.48</v>
      </c>
      <c r="AC1149" s="75">
        <v>0.11</v>
      </c>
      <c r="AE1149" s="75">
        <v>2.76</v>
      </c>
    </row>
    <row r="1150" spans="1:31" s="75" customFormat="1" x14ac:dyDescent="0.15">
      <c r="A1150" s="75" t="s">
        <v>6215</v>
      </c>
      <c r="B1150" s="75" t="s">
        <v>6199</v>
      </c>
      <c r="C1150" s="199" t="s">
        <v>7001</v>
      </c>
      <c r="D1150" s="75" t="s">
        <v>6877</v>
      </c>
      <c r="E1150" s="75">
        <v>48</v>
      </c>
      <c r="F1150" s="75">
        <v>20.5</v>
      </c>
      <c r="G1150" s="75">
        <v>65</v>
      </c>
      <c r="I1150" s="75">
        <v>15.1</v>
      </c>
      <c r="J1150" s="75">
        <v>17.399999999999999</v>
      </c>
      <c r="K1150" s="75">
        <v>140.4</v>
      </c>
      <c r="L1150" s="75">
        <v>59.1</v>
      </c>
      <c r="M1150" s="75">
        <v>3.4</v>
      </c>
      <c r="N1150" s="75">
        <v>35.6</v>
      </c>
      <c r="O1150" s="75">
        <v>199.5</v>
      </c>
      <c r="Q1150" s="75">
        <v>346</v>
      </c>
      <c r="R1150" s="75">
        <v>371</v>
      </c>
      <c r="S1150" s="75">
        <v>717</v>
      </c>
      <c r="Z1150" s="75">
        <v>3</v>
      </c>
      <c r="AA1150" s="75">
        <v>0.46</v>
      </c>
      <c r="AE1150" s="75">
        <v>3.71</v>
      </c>
    </row>
    <row r="1151" spans="1:31" s="75" customFormat="1" x14ac:dyDescent="0.15">
      <c r="A1151" s="75" t="s">
        <v>6215</v>
      </c>
      <c r="B1151" s="75" t="s">
        <v>6173</v>
      </c>
      <c r="C1151" s="199" t="s">
        <v>7223</v>
      </c>
      <c r="D1151" s="75" t="s">
        <v>6570</v>
      </c>
      <c r="E1151" s="75">
        <v>45.5</v>
      </c>
      <c r="F1151" s="75">
        <v>-89.35</v>
      </c>
      <c r="G1151" s="75">
        <v>50</v>
      </c>
      <c r="H1151" s="75">
        <v>2080</v>
      </c>
      <c r="I1151" s="75">
        <v>16.5</v>
      </c>
      <c r="J1151" s="75">
        <v>14.4</v>
      </c>
      <c r="K1151" s="75">
        <v>75.900000000000006</v>
      </c>
      <c r="L1151" s="75">
        <v>16.8</v>
      </c>
      <c r="M1151" s="75">
        <v>2.8</v>
      </c>
      <c r="O1151" s="75">
        <v>92.7</v>
      </c>
      <c r="P1151" s="75">
        <v>83</v>
      </c>
      <c r="Q1151" s="75">
        <v>467</v>
      </c>
      <c r="R1151" s="75">
        <v>277</v>
      </c>
      <c r="S1151" s="75">
        <v>744</v>
      </c>
      <c r="W1151" s="75">
        <v>3.35</v>
      </c>
      <c r="X1151" s="75">
        <v>0.49</v>
      </c>
      <c r="Y1151" s="75">
        <v>0.83</v>
      </c>
      <c r="Z1151" s="75">
        <v>4.67</v>
      </c>
      <c r="AE1151" s="75">
        <v>2.77</v>
      </c>
    </row>
    <row r="1152" spans="1:31" s="75" customFormat="1" x14ac:dyDescent="0.15">
      <c r="A1152" s="75" t="s">
        <v>6215</v>
      </c>
      <c r="B1152" s="75" t="s">
        <v>6288</v>
      </c>
      <c r="C1152" s="199" t="s">
        <v>7157</v>
      </c>
      <c r="D1152" s="75" t="s">
        <v>6877</v>
      </c>
      <c r="E1152" s="75">
        <v>35.5</v>
      </c>
      <c r="F1152" s="75">
        <v>-84</v>
      </c>
      <c r="G1152" s="75" t="s">
        <v>6302</v>
      </c>
      <c r="H1152" s="75">
        <v>2660</v>
      </c>
      <c r="I1152" s="75">
        <v>24.6</v>
      </c>
      <c r="J1152" s="75">
        <v>14</v>
      </c>
      <c r="M1152" s="75">
        <v>2.8</v>
      </c>
      <c r="O1152" s="75">
        <v>132.19999999999999</v>
      </c>
      <c r="Q1152" s="75">
        <v>470</v>
      </c>
      <c r="R1152" s="75">
        <v>280</v>
      </c>
      <c r="S1152" s="75">
        <v>750</v>
      </c>
      <c r="Z1152" s="75">
        <v>4.7</v>
      </c>
      <c r="AE1152" s="75">
        <v>2.8</v>
      </c>
    </row>
    <row r="1153" spans="1:31" s="75" customFormat="1" x14ac:dyDescent="0.15">
      <c r="A1153" s="75" t="s">
        <v>6215</v>
      </c>
      <c r="B1153" s="75" t="s">
        <v>6805</v>
      </c>
      <c r="C1153" s="199" t="s">
        <v>6962</v>
      </c>
      <c r="D1153" s="75" t="s">
        <v>6796</v>
      </c>
      <c r="E1153" s="75">
        <v>-37</v>
      </c>
      <c r="F1153" s="75">
        <v>145</v>
      </c>
      <c r="G1153" s="75">
        <v>66.2</v>
      </c>
      <c r="H1153" s="75">
        <v>568</v>
      </c>
      <c r="I1153" s="75">
        <v>64.8</v>
      </c>
      <c r="J1153" s="75">
        <v>32</v>
      </c>
      <c r="K1153" s="75">
        <v>332</v>
      </c>
      <c r="L1153" s="75">
        <v>29.8</v>
      </c>
      <c r="M1153" s="75">
        <v>8.9</v>
      </c>
      <c r="O1153" s="75">
        <v>361.8</v>
      </c>
      <c r="Q1153" s="75">
        <v>450</v>
      </c>
      <c r="R1153" s="75">
        <v>300</v>
      </c>
      <c r="S1153" s="75">
        <v>750</v>
      </c>
      <c r="Z1153" s="75">
        <v>4.5</v>
      </c>
      <c r="AA1153" s="75">
        <v>1</v>
      </c>
      <c r="AE1153" s="75">
        <v>2</v>
      </c>
    </row>
    <row r="1154" spans="1:31" s="75" customFormat="1" x14ac:dyDescent="0.15">
      <c r="A1154" s="75" t="s">
        <v>6215</v>
      </c>
      <c r="B1154" s="75" t="s">
        <v>6173</v>
      </c>
      <c r="C1154" s="199" t="s">
        <v>7223</v>
      </c>
      <c r="D1154" s="75" t="s">
        <v>6570</v>
      </c>
      <c r="E1154" s="75">
        <v>45.5</v>
      </c>
      <c r="F1154" s="75">
        <v>-89.35</v>
      </c>
      <c r="G1154" s="75">
        <v>50</v>
      </c>
      <c r="H1154" s="75">
        <v>1868</v>
      </c>
      <c r="I1154" s="75">
        <v>18.8</v>
      </c>
      <c r="J1154" s="75">
        <v>14.7</v>
      </c>
      <c r="K1154" s="75">
        <v>89.9</v>
      </c>
      <c r="L1154" s="75">
        <v>25.7</v>
      </c>
      <c r="M1154" s="75">
        <v>3.7</v>
      </c>
      <c r="O1154" s="75">
        <v>115.6</v>
      </c>
      <c r="P1154" s="75">
        <v>90</v>
      </c>
      <c r="Q1154" s="75">
        <v>383</v>
      </c>
      <c r="R1154" s="75">
        <v>373</v>
      </c>
      <c r="S1154" s="75">
        <v>756</v>
      </c>
      <c r="W1154" s="75">
        <v>2.61</v>
      </c>
      <c r="X1154" s="75">
        <v>0.32</v>
      </c>
      <c r="Y1154" s="75">
        <v>0.9</v>
      </c>
      <c r="Z1154" s="75">
        <v>3.83</v>
      </c>
      <c r="AE1154" s="75">
        <v>3.73</v>
      </c>
    </row>
    <row r="1155" spans="1:31" s="75" customFormat="1" x14ac:dyDescent="0.15">
      <c r="A1155" s="75" t="s">
        <v>6215</v>
      </c>
      <c r="B1155" s="75" t="s">
        <v>6702</v>
      </c>
      <c r="C1155" s="199" t="s">
        <v>7394</v>
      </c>
      <c r="D1155" s="75" t="s">
        <v>6569</v>
      </c>
      <c r="E1155" s="75">
        <v>36.799999999999997</v>
      </c>
      <c r="F1155" s="75">
        <v>138.6</v>
      </c>
      <c r="G1155" s="75">
        <v>100</v>
      </c>
      <c r="H1155" s="75">
        <v>470</v>
      </c>
      <c r="I1155" s="75">
        <v>39.200000000000003</v>
      </c>
      <c r="J1155" s="75">
        <v>18.7</v>
      </c>
      <c r="K1155" s="75">
        <v>256.89999999999998</v>
      </c>
      <c r="L1155" s="75">
        <v>54.4</v>
      </c>
      <c r="M1155" s="75">
        <v>2.5</v>
      </c>
      <c r="N1155" s="75">
        <v>78.5</v>
      </c>
      <c r="O1155" s="75">
        <v>311.3</v>
      </c>
      <c r="Q1155" s="75">
        <v>509</v>
      </c>
      <c r="R1155" s="75">
        <v>252</v>
      </c>
      <c r="S1155" s="75">
        <v>761</v>
      </c>
      <c r="Z1155" s="75">
        <v>2.58</v>
      </c>
      <c r="AE1155" s="75">
        <v>2.52</v>
      </c>
    </row>
    <row r="1156" spans="1:31" s="75" customFormat="1" x14ac:dyDescent="0.15">
      <c r="A1156" s="75" t="s">
        <v>6215</v>
      </c>
      <c r="B1156" s="75" t="s">
        <v>6124</v>
      </c>
      <c r="C1156" s="199" t="s">
        <v>7054</v>
      </c>
      <c r="D1156" s="75" t="s">
        <v>6622</v>
      </c>
      <c r="E1156" s="75">
        <v>52.5</v>
      </c>
      <c r="F1156" s="75">
        <v>0</v>
      </c>
      <c r="G1156" s="75">
        <v>53</v>
      </c>
      <c r="H1156" s="75">
        <v>1020</v>
      </c>
      <c r="I1156" s="75">
        <v>26</v>
      </c>
      <c r="J1156" s="75">
        <v>18.5</v>
      </c>
      <c r="K1156" s="75">
        <v>139.80000000000001</v>
      </c>
      <c r="L1156" s="75">
        <v>30.6</v>
      </c>
      <c r="M1156" s="75">
        <v>2.2999999999999998</v>
      </c>
      <c r="O1156" s="75">
        <v>170.4</v>
      </c>
      <c r="P1156" s="75">
        <v>150</v>
      </c>
      <c r="Q1156" s="75">
        <v>630</v>
      </c>
      <c r="R1156" s="75">
        <v>150</v>
      </c>
      <c r="S1156" s="75">
        <v>780</v>
      </c>
      <c r="W1156" s="75">
        <v>4.8</v>
      </c>
      <c r="Y1156" s="75">
        <v>1.5</v>
      </c>
      <c r="Z1156" s="75">
        <v>6.3</v>
      </c>
      <c r="AE1156" s="75">
        <v>1.5</v>
      </c>
    </row>
    <row r="1157" spans="1:31" s="75" customFormat="1" x14ac:dyDescent="0.15">
      <c r="A1157" s="75" t="s">
        <v>6215</v>
      </c>
      <c r="B1157" s="75" t="s">
        <v>6372</v>
      </c>
      <c r="C1157" s="199" t="s">
        <v>6896</v>
      </c>
      <c r="D1157" s="75" t="s">
        <v>6877</v>
      </c>
      <c r="E1157" s="75">
        <v>50</v>
      </c>
      <c r="F1157" s="75">
        <v>5</v>
      </c>
      <c r="G1157" s="75">
        <v>90</v>
      </c>
      <c r="H1157" s="75">
        <v>185</v>
      </c>
      <c r="J1157" s="75">
        <v>20</v>
      </c>
      <c r="K1157" s="75">
        <v>93.2</v>
      </c>
      <c r="L1157" s="75">
        <v>37</v>
      </c>
      <c r="M1157" s="75">
        <v>3.2</v>
      </c>
      <c r="N1157" s="75">
        <v>31.1</v>
      </c>
      <c r="O1157" s="75">
        <v>130.19999999999999</v>
      </c>
      <c r="P1157" s="75">
        <v>340</v>
      </c>
      <c r="Q1157" s="75">
        <v>473</v>
      </c>
      <c r="R1157" s="75">
        <v>319</v>
      </c>
      <c r="S1157" s="75">
        <v>792</v>
      </c>
      <c r="W1157" s="75">
        <v>1.33</v>
      </c>
      <c r="Y1157" s="75">
        <v>1.6</v>
      </c>
      <c r="Z1157" s="75">
        <v>2.93</v>
      </c>
      <c r="AA1157" s="75">
        <v>1.8</v>
      </c>
      <c r="AC1157" s="75">
        <v>0.79</v>
      </c>
      <c r="AE1157" s="75">
        <v>3.19</v>
      </c>
    </row>
    <row r="1158" spans="1:31" s="75" customFormat="1" x14ac:dyDescent="0.15">
      <c r="A1158" s="75" t="s">
        <v>6215</v>
      </c>
      <c r="B1158" s="75" t="s">
        <v>6807</v>
      </c>
      <c r="C1158" s="199" t="s">
        <v>6896</v>
      </c>
      <c r="D1158" s="75" t="s">
        <v>6877</v>
      </c>
      <c r="E1158" s="75">
        <v>50</v>
      </c>
      <c r="F1158" s="75">
        <v>5</v>
      </c>
      <c r="G1158" s="75">
        <v>135</v>
      </c>
      <c r="H1158" s="75">
        <v>422</v>
      </c>
      <c r="J1158" s="75">
        <v>22</v>
      </c>
      <c r="K1158" s="75">
        <v>120.9</v>
      </c>
      <c r="L1158" s="75">
        <v>75.8</v>
      </c>
      <c r="M1158" s="75">
        <v>3.2</v>
      </c>
      <c r="N1158" s="75">
        <v>36.200000000000003</v>
      </c>
      <c r="O1158" s="75">
        <v>196.7</v>
      </c>
      <c r="P1158" s="75">
        <v>417</v>
      </c>
      <c r="Q1158" s="75">
        <v>484</v>
      </c>
      <c r="R1158" s="75">
        <v>316</v>
      </c>
      <c r="S1158" s="75">
        <v>800</v>
      </c>
      <c r="W1158" s="75">
        <v>0.67</v>
      </c>
      <c r="Y1158" s="75">
        <v>2.37</v>
      </c>
      <c r="Z1158" s="75">
        <v>3.04</v>
      </c>
      <c r="AA1158" s="75">
        <v>1.8</v>
      </c>
      <c r="AC1158" s="75">
        <v>0.83</v>
      </c>
      <c r="AE1158" s="75">
        <v>3.16</v>
      </c>
    </row>
    <row r="1159" spans="1:31" s="75" customFormat="1" x14ac:dyDescent="0.15">
      <c r="A1159" s="75" t="s">
        <v>6215</v>
      </c>
      <c r="B1159" s="75" t="s">
        <v>6849</v>
      </c>
      <c r="C1159" s="199" t="s">
        <v>6580</v>
      </c>
      <c r="D1159" s="75" t="s">
        <v>6877</v>
      </c>
      <c r="E1159" s="75">
        <v>52</v>
      </c>
      <c r="F1159" s="75">
        <v>39</v>
      </c>
      <c r="G1159" s="75">
        <v>220</v>
      </c>
      <c r="J1159" s="75">
        <v>30</v>
      </c>
      <c r="M1159" s="75">
        <v>3.7</v>
      </c>
      <c r="O1159" s="75">
        <v>402.8</v>
      </c>
      <c r="Q1159" s="75">
        <v>430</v>
      </c>
      <c r="R1159" s="75">
        <v>370</v>
      </c>
      <c r="S1159" s="75">
        <v>800</v>
      </c>
      <c r="Z1159" s="75">
        <v>2.5</v>
      </c>
      <c r="AA1159" s="75">
        <v>1.8</v>
      </c>
      <c r="AE1159" s="75">
        <v>3.7</v>
      </c>
    </row>
    <row r="1160" spans="1:31" s="75" customFormat="1" x14ac:dyDescent="0.15">
      <c r="A1160" s="75" t="s">
        <v>6215</v>
      </c>
      <c r="B1160" s="75" t="s">
        <v>6748</v>
      </c>
      <c r="C1160" s="199" t="s">
        <v>7030</v>
      </c>
      <c r="D1160" s="75" t="s">
        <v>6877</v>
      </c>
      <c r="E1160" s="75">
        <v>54</v>
      </c>
      <c r="F1160" s="75">
        <v>-3</v>
      </c>
      <c r="G1160" s="75">
        <v>81</v>
      </c>
      <c r="H1160" s="75">
        <v>519</v>
      </c>
      <c r="I1160" s="75">
        <v>23</v>
      </c>
      <c r="M1160" s="75">
        <v>4.0999999999999996</v>
      </c>
      <c r="N1160" s="75" t="s">
        <v>7019</v>
      </c>
      <c r="O1160" s="75">
        <v>107.7</v>
      </c>
      <c r="Q1160" s="75">
        <v>396</v>
      </c>
      <c r="R1160" s="75">
        <v>410</v>
      </c>
      <c r="S1160" s="75">
        <v>806</v>
      </c>
      <c r="Z1160" s="75">
        <v>3.96</v>
      </c>
      <c r="AE1160" s="75">
        <v>4.0999999999999996</v>
      </c>
    </row>
    <row r="1161" spans="1:31" s="75" customFormat="1" x14ac:dyDescent="0.15">
      <c r="A1161" s="75" t="s">
        <v>6215</v>
      </c>
      <c r="B1161" s="75" t="s">
        <v>6696</v>
      </c>
      <c r="C1161" s="199" t="s">
        <v>7394</v>
      </c>
      <c r="D1161" s="75" t="s">
        <v>6569</v>
      </c>
      <c r="E1161" s="75">
        <v>36.799999999999997</v>
      </c>
      <c r="F1161" s="75">
        <v>138.6</v>
      </c>
      <c r="G1161" s="75">
        <v>100</v>
      </c>
      <c r="H1161" s="75">
        <v>289</v>
      </c>
      <c r="I1161" s="75">
        <v>41.3</v>
      </c>
      <c r="J1161" s="75">
        <v>23.6</v>
      </c>
      <c r="K1161" s="75">
        <v>287.7</v>
      </c>
      <c r="L1161" s="75">
        <v>58.6</v>
      </c>
      <c r="M1161" s="75">
        <v>2.9</v>
      </c>
      <c r="N1161" s="75">
        <v>69.8</v>
      </c>
      <c r="O1161" s="75">
        <v>346.3</v>
      </c>
      <c r="Q1161" s="75">
        <v>533</v>
      </c>
      <c r="R1161" s="75">
        <v>294</v>
      </c>
      <c r="S1161" s="75">
        <v>827</v>
      </c>
      <c r="Z1161" s="75">
        <v>2.39</v>
      </c>
      <c r="AE1161" s="75">
        <v>2.94</v>
      </c>
    </row>
    <row r="1162" spans="1:31" s="75" customFormat="1" x14ac:dyDescent="0.15">
      <c r="A1162" s="75" t="s">
        <v>6215</v>
      </c>
      <c r="B1162" s="75" t="s">
        <v>6894</v>
      </c>
      <c r="C1162" s="199" t="s">
        <v>6957</v>
      </c>
      <c r="D1162" s="75" t="s">
        <v>6570</v>
      </c>
      <c r="E1162" s="75">
        <v>45.5</v>
      </c>
      <c r="F1162" s="75">
        <v>-84.5</v>
      </c>
      <c r="G1162" s="75">
        <v>52</v>
      </c>
      <c r="I1162" s="75">
        <v>30.5</v>
      </c>
      <c r="J1162" s="75">
        <v>26.5</v>
      </c>
      <c r="K1162" s="75">
        <v>151.1</v>
      </c>
      <c r="L1162" s="75">
        <v>18</v>
      </c>
      <c r="M1162" s="75">
        <v>2.4</v>
      </c>
      <c r="O1162" s="75">
        <v>169.1</v>
      </c>
      <c r="P1162" s="75">
        <v>275</v>
      </c>
      <c r="Q1162" s="75">
        <v>587</v>
      </c>
      <c r="R1162" s="75">
        <v>241</v>
      </c>
      <c r="S1162" s="75">
        <v>828</v>
      </c>
      <c r="W1162" s="75">
        <v>4.9000000000000004</v>
      </c>
      <c r="X1162" s="75">
        <v>0.97</v>
      </c>
      <c r="Y1162" s="75">
        <v>2.75</v>
      </c>
      <c r="Z1162" s="75">
        <v>8.6199999999999992</v>
      </c>
      <c r="AC1162" s="75">
        <v>2.41</v>
      </c>
    </row>
    <row r="1163" spans="1:31" s="75" customFormat="1" x14ac:dyDescent="0.15">
      <c r="A1163" s="75" t="s">
        <v>6215</v>
      </c>
      <c r="B1163" s="75" t="s">
        <v>6048</v>
      </c>
      <c r="C1163" s="199" t="s">
        <v>7208</v>
      </c>
      <c r="D1163" s="75" t="s">
        <v>6569</v>
      </c>
      <c r="E1163" s="75">
        <v>37</v>
      </c>
      <c r="F1163" s="75">
        <v>138.5</v>
      </c>
      <c r="G1163" s="75">
        <v>100</v>
      </c>
      <c r="H1163" s="75">
        <v>680</v>
      </c>
      <c r="I1163" s="75">
        <v>22.7</v>
      </c>
      <c r="J1163" s="75">
        <v>11.2</v>
      </c>
      <c r="K1163" s="75">
        <v>243.9</v>
      </c>
      <c r="L1163" s="75">
        <v>99.8</v>
      </c>
      <c r="M1163" s="75">
        <v>3.8</v>
      </c>
      <c r="N1163" s="75">
        <v>70.2</v>
      </c>
      <c r="O1163" s="75">
        <v>343.7</v>
      </c>
      <c r="P1163" s="75">
        <v>174</v>
      </c>
      <c r="Q1163" s="75">
        <v>433</v>
      </c>
      <c r="R1163" s="75">
        <v>397</v>
      </c>
      <c r="S1163" s="75">
        <v>830</v>
      </c>
      <c r="W1163" s="75">
        <v>1.59</v>
      </c>
      <c r="Y1163" s="75">
        <v>0.78</v>
      </c>
      <c r="Z1163" s="75">
        <v>2.37</v>
      </c>
      <c r="AA1163" s="75">
        <v>0.96</v>
      </c>
      <c r="AC1163" s="75">
        <v>0.11</v>
      </c>
      <c r="AE1163" s="75">
        <v>3.97</v>
      </c>
    </row>
    <row r="1164" spans="1:31" s="75" customFormat="1" x14ac:dyDescent="0.15">
      <c r="A1164" s="75" t="s">
        <v>6215</v>
      </c>
      <c r="B1164" s="75" t="s">
        <v>6173</v>
      </c>
      <c r="C1164" s="199" t="s">
        <v>5120</v>
      </c>
      <c r="D1164" s="75" t="s">
        <v>6570</v>
      </c>
      <c r="E1164" s="75">
        <v>45.5</v>
      </c>
      <c r="F1164" s="75">
        <v>-89.35</v>
      </c>
      <c r="G1164" s="75">
        <v>50</v>
      </c>
      <c r="H1164" s="75">
        <v>2842</v>
      </c>
      <c r="I1164" s="75">
        <v>18</v>
      </c>
      <c r="J1164" s="75">
        <v>14.4</v>
      </c>
      <c r="K1164" s="75">
        <v>77.400000000000006</v>
      </c>
      <c r="L1164" s="75">
        <v>13.5</v>
      </c>
      <c r="M1164" s="75">
        <v>2.4</v>
      </c>
      <c r="O1164" s="75">
        <v>90.9</v>
      </c>
      <c r="P1164" s="75">
        <v>82</v>
      </c>
      <c r="Q1164" s="75">
        <v>591</v>
      </c>
      <c r="R1164" s="75">
        <v>241</v>
      </c>
      <c r="S1164" s="75">
        <v>832</v>
      </c>
      <c r="W1164" s="75">
        <v>4.37</v>
      </c>
      <c r="X1164" s="75">
        <v>0.72</v>
      </c>
      <c r="Y1164" s="75">
        <v>0.82</v>
      </c>
      <c r="Z1164" s="75">
        <v>5.91</v>
      </c>
      <c r="AE1164" s="75">
        <v>2.41</v>
      </c>
    </row>
    <row r="1165" spans="1:31" s="75" customFormat="1" x14ac:dyDescent="0.15">
      <c r="A1165" s="75" t="s">
        <v>6215</v>
      </c>
      <c r="B1165" s="75" t="s">
        <v>6702</v>
      </c>
      <c r="C1165" s="199" t="s">
        <v>7394</v>
      </c>
      <c r="D1165" s="75" t="s">
        <v>6569</v>
      </c>
      <c r="E1165" s="75">
        <v>36.799999999999997</v>
      </c>
      <c r="F1165" s="75">
        <v>138.6</v>
      </c>
      <c r="G1165" s="75">
        <v>100</v>
      </c>
      <c r="H1165" s="75">
        <v>400</v>
      </c>
      <c r="I1165" s="75">
        <v>39.1</v>
      </c>
      <c r="J1165" s="75">
        <v>23</v>
      </c>
      <c r="K1165" s="75">
        <v>258</v>
      </c>
      <c r="L1165" s="75">
        <v>50.9</v>
      </c>
      <c r="M1165" s="75">
        <v>2.7</v>
      </c>
      <c r="N1165" s="75">
        <v>62.3</v>
      </c>
      <c r="O1165" s="75">
        <v>308.89999999999998</v>
      </c>
      <c r="Q1165" s="75">
        <v>566</v>
      </c>
      <c r="R1165" s="75">
        <v>272</v>
      </c>
      <c r="S1165" s="75">
        <v>838</v>
      </c>
      <c r="Z1165" s="75">
        <v>3.08</v>
      </c>
      <c r="AE1165" s="75">
        <v>2.72</v>
      </c>
    </row>
    <row r="1166" spans="1:31" s="75" customFormat="1" x14ac:dyDescent="0.15">
      <c r="A1166" s="75" t="s">
        <v>6215</v>
      </c>
      <c r="B1166" s="75" t="s">
        <v>6696</v>
      </c>
      <c r="C1166" s="199" t="s">
        <v>7394</v>
      </c>
      <c r="D1166" s="75" t="s">
        <v>6569</v>
      </c>
      <c r="E1166" s="75">
        <v>36.799999999999997</v>
      </c>
      <c r="F1166" s="75">
        <v>138.6</v>
      </c>
      <c r="G1166" s="75">
        <v>100</v>
      </c>
      <c r="H1166" s="75">
        <v>367</v>
      </c>
      <c r="I1166" s="75">
        <v>43.3</v>
      </c>
      <c r="J1166" s="75">
        <v>24.6</v>
      </c>
      <c r="K1166" s="75">
        <v>275.10000000000002</v>
      </c>
      <c r="L1166" s="75">
        <v>56.1</v>
      </c>
      <c r="M1166" s="75">
        <v>3</v>
      </c>
      <c r="N1166" s="75">
        <v>66.8</v>
      </c>
      <c r="O1166" s="75">
        <v>331.2</v>
      </c>
      <c r="Q1166" s="75">
        <v>541</v>
      </c>
      <c r="R1166" s="75">
        <v>301</v>
      </c>
      <c r="S1166" s="75">
        <v>842</v>
      </c>
      <c r="Z1166" s="75">
        <v>2.6</v>
      </c>
      <c r="AE1166" s="75">
        <v>3.01</v>
      </c>
    </row>
    <row r="1167" spans="1:31" s="75" customFormat="1" x14ac:dyDescent="0.15">
      <c r="A1167" s="75" t="s">
        <v>6215</v>
      </c>
      <c r="B1167" s="75" t="s">
        <v>6455</v>
      </c>
      <c r="C1167" s="199" t="s">
        <v>6563</v>
      </c>
      <c r="D1167" s="75" t="s">
        <v>6570</v>
      </c>
      <c r="G1167" s="75">
        <v>63</v>
      </c>
      <c r="H1167" s="75">
        <v>890</v>
      </c>
      <c r="I1167" s="75">
        <v>25.9</v>
      </c>
      <c r="K1167" s="75">
        <v>108.5</v>
      </c>
      <c r="L1167" s="75">
        <v>16.2</v>
      </c>
      <c r="M1167" s="75">
        <v>2.85</v>
      </c>
      <c r="N1167" s="75">
        <v>23.3</v>
      </c>
      <c r="O1167" s="75">
        <v>124.7</v>
      </c>
      <c r="P1167" s="75">
        <v>197</v>
      </c>
      <c r="Q1167" s="75">
        <v>576</v>
      </c>
      <c r="R1167" s="75">
        <v>285</v>
      </c>
      <c r="S1167" s="75">
        <v>861</v>
      </c>
      <c r="W1167" s="75">
        <v>4.7</v>
      </c>
      <c r="X1167" s="75">
        <v>1.06</v>
      </c>
      <c r="Y1167" s="75">
        <v>1.97</v>
      </c>
      <c r="Z1167" s="75">
        <v>7.73</v>
      </c>
      <c r="AE1167" s="75">
        <v>2.85</v>
      </c>
    </row>
    <row r="1168" spans="1:31" s="75" customFormat="1" x14ac:dyDescent="0.15">
      <c r="A1168" s="75" t="s">
        <v>6215</v>
      </c>
      <c r="B1168" s="75" t="s">
        <v>6702</v>
      </c>
      <c r="C1168" s="199" t="s">
        <v>7394</v>
      </c>
      <c r="D1168" s="75" t="s">
        <v>6569</v>
      </c>
      <c r="E1168" s="75">
        <v>36.799999999999997</v>
      </c>
      <c r="F1168" s="75">
        <v>138.6</v>
      </c>
      <c r="G1168" s="75">
        <v>100</v>
      </c>
      <c r="H1168" s="75">
        <v>356</v>
      </c>
      <c r="I1168" s="75">
        <v>46.9</v>
      </c>
      <c r="J1168" s="75">
        <v>22.3</v>
      </c>
      <c r="K1168" s="75">
        <v>301.10000000000002</v>
      </c>
      <c r="L1168" s="75">
        <v>60.9</v>
      </c>
      <c r="M1168" s="75">
        <v>3.2</v>
      </c>
      <c r="N1168" s="75">
        <v>73</v>
      </c>
      <c r="O1168" s="75">
        <v>362</v>
      </c>
      <c r="Q1168" s="75">
        <v>548</v>
      </c>
      <c r="R1168" s="75">
        <v>317</v>
      </c>
      <c r="S1168" s="75">
        <v>865</v>
      </c>
      <c r="Z1168" s="75">
        <v>2.4900000000000002</v>
      </c>
      <c r="AE1168" s="75">
        <v>3.17</v>
      </c>
    </row>
    <row r="1169" spans="1:31" s="75" customFormat="1" x14ac:dyDescent="0.15">
      <c r="A1169" s="75" t="s">
        <v>6215</v>
      </c>
      <c r="B1169" s="75" t="s">
        <v>6614</v>
      </c>
      <c r="C1169" s="199" t="s">
        <v>7183</v>
      </c>
      <c r="D1169" s="75" t="s">
        <v>6569</v>
      </c>
      <c r="E1169" s="75">
        <v>35.5</v>
      </c>
      <c r="F1169" s="75">
        <v>-84</v>
      </c>
      <c r="G1169" s="75">
        <v>135</v>
      </c>
      <c r="H1169" s="75">
        <v>2140</v>
      </c>
      <c r="I1169" s="75">
        <v>27.7</v>
      </c>
      <c r="J1169" s="75">
        <v>15.6</v>
      </c>
      <c r="K1169" s="75">
        <v>126</v>
      </c>
      <c r="L1169" s="75">
        <v>40</v>
      </c>
      <c r="M1169" s="75">
        <v>5</v>
      </c>
      <c r="O1169" s="75">
        <v>166</v>
      </c>
      <c r="P1169" s="75">
        <v>180</v>
      </c>
      <c r="Q1169" s="75">
        <v>460</v>
      </c>
      <c r="R1169" s="75">
        <v>420</v>
      </c>
      <c r="S1169" s="75">
        <v>880</v>
      </c>
      <c r="W1169" s="75">
        <v>2.6</v>
      </c>
      <c r="X1169" s="75">
        <v>0.2</v>
      </c>
      <c r="Y1169" s="75">
        <v>1.8</v>
      </c>
      <c r="Z1169" s="75">
        <v>4.5999999999999996</v>
      </c>
      <c r="AC1169" s="75">
        <v>4.2</v>
      </c>
    </row>
    <row r="1170" spans="1:31" s="75" customFormat="1" x14ac:dyDescent="0.15">
      <c r="A1170" s="75" t="s">
        <v>6215</v>
      </c>
      <c r="B1170" s="75" t="s">
        <v>6748</v>
      </c>
      <c r="C1170" s="199" t="s">
        <v>7030</v>
      </c>
      <c r="D1170" s="75" t="s">
        <v>6877</v>
      </c>
      <c r="E1170" s="75">
        <v>54</v>
      </c>
      <c r="F1170" s="75">
        <v>-3</v>
      </c>
      <c r="G1170" s="75">
        <v>81</v>
      </c>
      <c r="H1170" s="75">
        <v>537</v>
      </c>
      <c r="I1170" s="75">
        <v>25.4</v>
      </c>
      <c r="J1170" s="75">
        <v>14.6</v>
      </c>
      <c r="K1170" s="75">
        <v>91</v>
      </c>
      <c r="L1170" s="75">
        <v>33.6</v>
      </c>
      <c r="M1170" s="75">
        <v>3.7</v>
      </c>
      <c r="N1170" s="75">
        <v>74.400000000000006</v>
      </c>
      <c r="O1170" s="75">
        <v>124.6</v>
      </c>
      <c r="P1170" s="75">
        <v>95</v>
      </c>
      <c r="Q1170" s="75">
        <v>480</v>
      </c>
      <c r="R1170" s="75">
        <v>410</v>
      </c>
      <c r="S1170" s="75">
        <v>890</v>
      </c>
      <c r="W1170" s="75">
        <v>1.87</v>
      </c>
      <c r="X1170" s="75">
        <v>0.38</v>
      </c>
      <c r="Y1170" s="75">
        <v>1.1000000000000001</v>
      </c>
      <c r="Z1170" s="75">
        <v>3.35</v>
      </c>
      <c r="AA1170" s="75">
        <v>1.6</v>
      </c>
      <c r="AC1170" s="75">
        <v>0.6</v>
      </c>
      <c r="AE1170" s="75">
        <v>4.0999999999999996</v>
      </c>
    </row>
    <row r="1171" spans="1:31" s="75" customFormat="1" x14ac:dyDescent="0.15">
      <c r="A1171" s="75" t="s">
        <v>6215</v>
      </c>
      <c r="B1171" s="75" t="s">
        <v>6223</v>
      </c>
      <c r="C1171" s="199" t="s">
        <v>7203</v>
      </c>
      <c r="D1171" s="75" t="s">
        <v>6877</v>
      </c>
      <c r="E1171" s="75">
        <v>50</v>
      </c>
      <c r="F1171" s="75">
        <v>20</v>
      </c>
      <c r="G1171" s="75">
        <v>100</v>
      </c>
      <c r="H1171" s="75">
        <v>297</v>
      </c>
      <c r="I1171" s="75">
        <v>23.6</v>
      </c>
      <c r="J1171" s="75">
        <v>25</v>
      </c>
      <c r="K1171" s="75">
        <v>225</v>
      </c>
      <c r="L1171" s="75">
        <v>32.6</v>
      </c>
      <c r="M1171" s="75">
        <v>2.9</v>
      </c>
      <c r="O1171" s="75">
        <v>257.60000000000002</v>
      </c>
      <c r="P1171" s="75">
        <v>64</v>
      </c>
      <c r="Q1171" s="75">
        <v>528</v>
      </c>
      <c r="R1171" s="75">
        <v>383</v>
      </c>
      <c r="S1171" s="75">
        <v>911</v>
      </c>
      <c r="W1171" s="75">
        <v>4.6399999999999997</v>
      </c>
      <c r="Y1171" s="75">
        <v>0.64</v>
      </c>
      <c r="Z1171" s="75">
        <v>5.28</v>
      </c>
      <c r="AC1171" s="75">
        <v>0.08</v>
      </c>
      <c r="AE1171" s="75">
        <v>3.83</v>
      </c>
    </row>
    <row r="1172" spans="1:31" s="75" customFormat="1" x14ac:dyDescent="0.15">
      <c r="A1172" s="75" t="s">
        <v>6215</v>
      </c>
      <c r="B1172" s="75" t="s">
        <v>6505</v>
      </c>
      <c r="C1172" s="199" t="s">
        <v>6789</v>
      </c>
      <c r="D1172" s="75" t="s">
        <v>6787</v>
      </c>
      <c r="E1172" s="75">
        <v>36</v>
      </c>
      <c r="F1172" s="75">
        <v>-84.5</v>
      </c>
      <c r="G1172" s="75">
        <v>80</v>
      </c>
      <c r="I1172" s="75">
        <v>19</v>
      </c>
      <c r="J1172" s="75">
        <v>25</v>
      </c>
      <c r="K1172" s="75">
        <v>83.5</v>
      </c>
      <c r="L1172" s="75">
        <v>21.2</v>
      </c>
      <c r="M1172" s="75">
        <v>3.9</v>
      </c>
      <c r="N1172" s="75">
        <v>30.6</v>
      </c>
      <c r="O1172" s="75">
        <v>104.7</v>
      </c>
      <c r="Q1172" s="75">
        <v>536</v>
      </c>
      <c r="R1172" s="75">
        <v>390</v>
      </c>
      <c r="S1172" s="75">
        <v>926</v>
      </c>
      <c r="Z1172" s="75">
        <v>3.55</v>
      </c>
      <c r="AA1172" s="75">
        <v>0.63</v>
      </c>
      <c r="AB1172" s="75">
        <v>1.18</v>
      </c>
      <c r="AE1172" s="75">
        <v>4.29</v>
      </c>
    </row>
    <row r="1173" spans="1:31" s="75" customFormat="1" x14ac:dyDescent="0.15">
      <c r="A1173" s="75" t="s">
        <v>6215</v>
      </c>
      <c r="B1173" s="75" t="s">
        <v>6326</v>
      </c>
      <c r="C1173" s="199" t="s">
        <v>7112</v>
      </c>
      <c r="D1173" s="75" t="s">
        <v>6569</v>
      </c>
      <c r="E1173" s="75">
        <v>48.5</v>
      </c>
      <c r="F1173" s="75">
        <v>2.5</v>
      </c>
      <c r="G1173" s="75">
        <v>270</v>
      </c>
      <c r="H1173" s="75">
        <v>350</v>
      </c>
      <c r="I1173" s="75">
        <v>27.5</v>
      </c>
      <c r="J1173" s="75">
        <v>40</v>
      </c>
      <c r="K1173" s="75">
        <v>232</v>
      </c>
      <c r="L1173" s="75">
        <v>58</v>
      </c>
      <c r="M1173" s="75">
        <v>3.5</v>
      </c>
      <c r="N1173" s="75">
        <v>49</v>
      </c>
      <c r="O1173" s="75">
        <v>290</v>
      </c>
      <c r="Q1173" s="75">
        <v>582</v>
      </c>
      <c r="R1173" s="75">
        <v>345</v>
      </c>
      <c r="S1173" s="75">
        <v>927</v>
      </c>
      <c r="Z1173" s="75">
        <v>4.76</v>
      </c>
      <c r="AA1173" s="75">
        <v>1.06</v>
      </c>
      <c r="AC1173" s="75">
        <v>0.5</v>
      </c>
      <c r="AE1173" s="75">
        <v>3.45</v>
      </c>
    </row>
    <row r="1174" spans="1:31" s="75" customFormat="1" x14ac:dyDescent="0.15">
      <c r="A1174" s="75" t="s">
        <v>6215</v>
      </c>
      <c r="B1174" s="75" t="s">
        <v>7011</v>
      </c>
      <c r="C1174" s="199" t="s">
        <v>7160</v>
      </c>
      <c r="D1174" s="75" t="s">
        <v>6877</v>
      </c>
      <c r="E1174" s="75">
        <v>35</v>
      </c>
      <c r="F1174" s="75">
        <v>-83.5</v>
      </c>
      <c r="G1174" s="75">
        <v>200</v>
      </c>
      <c r="H1174" s="75">
        <v>3044</v>
      </c>
      <c r="I1174" s="75">
        <v>25.6</v>
      </c>
      <c r="J1174" s="75">
        <v>25</v>
      </c>
      <c r="K1174" s="75">
        <v>108.1</v>
      </c>
      <c r="L1174" s="75">
        <v>26.5</v>
      </c>
      <c r="M1174" s="75">
        <v>5.6</v>
      </c>
      <c r="N1174" s="75">
        <v>30.7</v>
      </c>
      <c r="O1174" s="75">
        <v>134.6</v>
      </c>
      <c r="Q1174" s="75">
        <v>511</v>
      </c>
      <c r="R1174" s="75">
        <v>419</v>
      </c>
      <c r="S1174" s="75">
        <v>930</v>
      </c>
      <c r="Z1174" s="75">
        <v>3.77</v>
      </c>
      <c r="AA1174" s="75">
        <v>1.34</v>
      </c>
      <c r="AC1174" s="75">
        <v>0.42</v>
      </c>
      <c r="AE1174" s="75">
        <v>3.2</v>
      </c>
    </row>
    <row r="1175" spans="1:31" s="75" customFormat="1" x14ac:dyDescent="0.15">
      <c r="A1175" s="75" t="s">
        <v>6215</v>
      </c>
      <c r="B1175" s="75" t="s">
        <v>6661</v>
      </c>
      <c r="C1175" s="199" t="s">
        <v>6972</v>
      </c>
      <c r="D1175" s="75" t="s">
        <v>6569</v>
      </c>
      <c r="E1175" s="75">
        <v>35.5</v>
      </c>
      <c r="F1175" s="75">
        <v>135.5</v>
      </c>
      <c r="G1175" s="75">
        <v>150</v>
      </c>
      <c r="H1175" s="75">
        <v>785</v>
      </c>
      <c r="I1175" s="75">
        <v>30.7</v>
      </c>
      <c r="J1175" s="75">
        <v>14.3</v>
      </c>
      <c r="K1175" s="75">
        <v>194.3</v>
      </c>
      <c r="L1175" s="75">
        <v>95.1</v>
      </c>
      <c r="M1175" s="75">
        <v>3</v>
      </c>
      <c r="N1175" s="75">
        <v>64.599999999999994</v>
      </c>
      <c r="O1175" s="75">
        <v>289.39999999999998</v>
      </c>
      <c r="P1175" s="75">
        <v>345</v>
      </c>
      <c r="Q1175" s="75">
        <v>633</v>
      </c>
      <c r="R1175" s="75">
        <v>348</v>
      </c>
      <c r="S1175" s="75">
        <v>981</v>
      </c>
      <c r="W1175" s="75">
        <v>2.88</v>
      </c>
      <c r="Y1175" s="75">
        <v>2.0699999999999998</v>
      </c>
      <c r="Z1175" s="75">
        <v>4.95</v>
      </c>
      <c r="AA1175" s="75">
        <v>1.38</v>
      </c>
      <c r="AC1175" s="75">
        <v>0</v>
      </c>
      <c r="AD1175" s="75">
        <v>0.03</v>
      </c>
      <c r="AE1175" s="75">
        <v>3.45</v>
      </c>
    </row>
    <row r="1176" spans="1:31" s="75" customFormat="1" x14ac:dyDescent="0.15">
      <c r="A1176" s="75" t="s">
        <v>6215</v>
      </c>
      <c r="B1176" s="75" t="s">
        <v>6702</v>
      </c>
      <c r="C1176" s="199" t="s">
        <v>7394</v>
      </c>
      <c r="D1176" s="75" t="s">
        <v>6569</v>
      </c>
      <c r="E1176" s="75">
        <v>36.799999999999997</v>
      </c>
      <c r="F1176" s="75">
        <v>138.6</v>
      </c>
      <c r="G1176" s="75">
        <v>100</v>
      </c>
      <c r="H1176" s="75">
        <v>321</v>
      </c>
      <c r="I1176" s="75">
        <v>44</v>
      </c>
      <c r="J1176" s="75">
        <v>25.3</v>
      </c>
      <c r="K1176" s="75">
        <v>299.7</v>
      </c>
      <c r="L1176" s="75">
        <v>58.9</v>
      </c>
      <c r="M1176" s="75">
        <v>3</v>
      </c>
      <c r="N1176" s="75">
        <v>72.3</v>
      </c>
      <c r="O1176" s="75">
        <v>358.6</v>
      </c>
      <c r="P1176" s="75">
        <v>281</v>
      </c>
      <c r="Q1176" s="75">
        <v>680</v>
      </c>
      <c r="R1176" s="75">
        <v>302</v>
      </c>
      <c r="S1176" s="75">
        <v>982</v>
      </c>
      <c r="Z1176" s="75">
        <v>3.82</v>
      </c>
      <c r="AE1176" s="75">
        <v>3.02</v>
      </c>
    </row>
    <row r="1177" spans="1:31" s="75" customFormat="1" x14ac:dyDescent="0.15">
      <c r="A1177" s="75" t="s">
        <v>6215</v>
      </c>
      <c r="B1177" s="75" t="s">
        <v>6848</v>
      </c>
      <c r="C1177" s="199" t="s">
        <v>7555</v>
      </c>
      <c r="D1177" s="75" t="s">
        <v>6569</v>
      </c>
      <c r="E1177" s="75">
        <v>56</v>
      </c>
      <c r="F1177" s="75">
        <v>12.4</v>
      </c>
      <c r="G1177" s="75">
        <v>58</v>
      </c>
      <c r="H1177" s="75">
        <v>1266</v>
      </c>
      <c r="I1177" s="75">
        <v>18.2</v>
      </c>
      <c r="J1177" s="75">
        <v>14.5</v>
      </c>
      <c r="M1177" s="75">
        <v>2.5</v>
      </c>
      <c r="O1177" s="75">
        <v>124</v>
      </c>
      <c r="Q1177" s="75">
        <v>740</v>
      </c>
      <c r="R1177" s="75">
        <v>250</v>
      </c>
      <c r="S1177" s="75">
        <v>990</v>
      </c>
    </row>
    <row r="1178" spans="1:31" s="75" customFormat="1" x14ac:dyDescent="0.15">
      <c r="A1178" s="75" t="s">
        <v>6215</v>
      </c>
      <c r="B1178" s="75" t="s">
        <v>6389</v>
      </c>
      <c r="C1178" s="199" t="s">
        <v>7055</v>
      </c>
      <c r="D1178" s="75" t="s">
        <v>6569</v>
      </c>
      <c r="E1178" s="75">
        <v>52</v>
      </c>
      <c r="F1178" s="75">
        <v>9.5</v>
      </c>
      <c r="G1178" s="75">
        <v>80</v>
      </c>
      <c r="H1178" s="75">
        <v>1190</v>
      </c>
      <c r="I1178" s="75">
        <v>25.2</v>
      </c>
      <c r="J1178" s="75">
        <v>20.3</v>
      </c>
      <c r="K1178" s="75">
        <v>129.6</v>
      </c>
      <c r="L1178" s="75">
        <v>25.9</v>
      </c>
      <c r="M1178" s="75">
        <v>3.3</v>
      </c>
      <c r="N1178" s="75">
        <v>22.1</v>
      </c>
      <c r="O1178" s="75">
        <v>155.5</v>
      </c>
      <c r="P1178" s="75">
        <v>45</v>
      </c>
      <c r="Q1178" s="75">
        <v>660</v>
      </c>
      <c r="R1178" s="75">
        <v>345</v>
      </c>
      <c r="S1178" s="75">
        <v>1005</v>
      </c>
      <c r="W1178" s="75">
        <v>5.52</v>
      </c>
      <c r="X1178" s="75">
        <v>0.38</v>
      </c>
      <c r="Y1178" s="75">
        <v>0.45</v>
      </c>
      <c r="Z1178" s="75">
        <v>6.35</v>
      </c>
      <c r="AA1178" s="75">
        <v>0.35</v>
      </c>
      <c r="AC1178" s="75">
        <v>0.28000000000000003</v>
      </c>
      <c r="AE1178" s="75">
        <v>3.27</v>
      </c>
    </row>
    <row r="1179" spans="1:31" s="75" customFormat="1" x14ac:dyDescent="0.15">
      <c r="A1179" s="75" t="s">
        <v>6215</v>
      </c>
      <c r="B1179" s="75" t="s">
        <v>6588</v>
      </c>
      <c r="C1179" s="199" t="s">
        <v>6896</v>
      </c>
      <c r="D1179" s="75" t="s">
        <v>6569</v>
      </c>
      <c r="E1179" s="75">
        <v>50</v>
      </c>
      <c r="F1179" s="75">
        <v>5</v>
      </c>
      <c r="G1179" s="75">
        <v>144</v>
      </c>
      <c r="H1179" s="75">
        <v>160</v>
      </c>
      <c r="I1179" s="75">
        <v>31</v>
      </c>
      <c r="J1179" s="75">
        <v>30.8</v>
      </c>
      <c r="K1179" s="75">
        <v>318.5</v>
      </c>
      <c r="L1179" s="75">
        <v>50.8</v>
      </c>
      <c r="M1179" s="75">
        <v>3</v>
      </c>
      <c r="N1179" s="75">
        <v>74</v>
      </c>
      <c r="O1179" s="75">
        <v>369.3</v>
      </c>
      <c r="P1179" s="75">
        <v>307</v>
      </c>
      <c r="Q1179" s="75">
        <v>721</v>
      </c>
      <c r="R1179" s="75">
        <v>300</v>
      </c>
      <c r="S1179" s="75">
        <v>1021</v>
      </c>
      <c r="W1179" s="75">
        <v>4.1399999999999997</v>
      </c>
      <c r="Y1179" s="75">
        <v>1.83</v>
      </c>
      <c r="Z1179" s="75">
        <v>5.97</v>
      </c>
      <c r="AA1179" s="75">
        <v>1.24</v>
      </c>
      <c r="AC1179" s="75">
        <v>1.31</v>
      </c>
      <c r="AE1179" s="75">
        <v>3</v>
      </c>
    </row>
    <row r="1180" spans="1:31" s="75" customFormat="1" x14ac:dyDescent="0.15">
      <c r="A1180" s="75" t="s">
        <v>6215</v>
      </c>
      <c r="B1180" s="75" t="s">
        <v>6173</v>
      </c>
      <c r="C1180" s="199" t="s">
        <v>7425</v>
      </c>
      <c r="D1180" s="75" t="s">
        <v>6570</v>
      </c>
      <c r="E1180" s="75">
        <v>46</v>
      </c>
      <c r="F1180" s="75">
        <v>-89.5</v>
      </c>
      <c r="G1180" s="75">
        <v>63</v>
      </c>
      <c r="H1180" s="75">
        <v>1341</v>
      </c>
      <c r="J1180" s="75">
        <v>31.6</v>
      </c>
      <c r="K1180" s="75">
        <v>148</v>
      </c>
      <c r="L1180" s="75">
        <v>23.3</v>
      </c>
      <c r="M1180" s="75">
        <v>2.4</v>
      </c>
      <c r="N1180" s="75">
        <v>20.2</v>
      </c>
      <c r="O1180" s="75">
        <v>171.3</v>
      </c>
      <c r="P1180" s="75">
        <v>332</v>
      </c>
      <c r="Q1180" s="75">
        <v>792</v>
      </c>
      <c r="R1180" s="75">
        <v>236</v>
      </c>
      <c r="S1180" s="75">
        <v>1028</v>
      </c>
      <c r="W1180" s="75">
        <v>3.8</v>
      </c>
      <c r="X1180" s="75">
        <v>0.8</v>
      </c>
      <c r="Y1180" s="75">
        <v>3.32</v>
      </c>
      <c r="Z1180" s="75">
        <v>7.92</v>
      </c>
      <c r="AE1180" s="75">
        <v>2.36</v>
      </c>
    </row>
    <row r="1181" spans="1:31" s="75" customFormat="1" x14ac:dyDescent="0.15">
      <c r="A1181" s="75" t="s">
        <v>6215</v>
      </c>
      <c r="B1181" s="75" t="s">
        <v>6413</v>
      </c>
      <c r="C1181" s="199" t="s">
        <v>6987</v>
      </c>
      <c r="D1181" s="75" t="s">
        <v>6877</v>
      </c>
      <c r="E1181" s="75">
        <v>50</v>
      </c>
      <c r="F1181" s="75">
        <v>4</v>
      </c>
      <c r="G1181" s="75">
        <v>75</v>
      </c>
      <c r="H1181" s="75">
        <v>1486</v>
      </c>
      <c r="J1181" s="75">
        <v>23</v>
      </c>
      <c r="K1181" s="75">
        <v>73.3</v>
      </c>
      <c r="L1181" s="75">
        <v>35.9</v>
      </c>
      <c r="M1181" s="75">
        <v>3.5</v>
      </c>
      <c r="N1181" s="75">
        <v>34.6</v>
      </c>
      <c r="O1181" s="75">
        <v>109.2</v>
      </c>
      <c r="P1181" s="75">
        <v>495</v>
      </c>
      <c r="Q1181" s="75">
        <v>693</v>
      </c>
      <c r="R1181" s="75">
        <v>346</v>
      </c>
      <c r="S1181" s="75">
        <v>1039</v>
      </c>
      <c r="W1181" s="75">
        <v>2.64</v>
      </c>
      <c r="X1181" s="75">
        <v>0.34</v>
      </c>
      <c r="Y1181" s="75">
        <v>3.14</v>
      </c>
      <c r="Z1181" s="75">
        <v>6.12</v>
      </c>
      <c r="AA1181" s="75">
        <v>1.81</v>
      </c>
      <c r="AC1181" s="75">
        <v>0.26</v>
      </c>
      <c r="AE1181" s="75">
        <v>3.46</v>
      </c>
    </row>
    <row r="1182" spans="1:31" s="75" customFormat="1" x14ac:dyDescent="0.15">
      <c r="A1182" s="75" t="s">
        <v>6215</v>
      </c>
      <c r="B1182" s="75" t="s">
        <v>6219</v>
      </c>
      <c r="C1182" s="199" t="s">
        <v>7055</v>
      </c>
      <c r="D1182" s="75" t="s">
        <v>6569</v>
      </c>
      <c r="E1182" s="75">
        <v>52</v>
      </c>
      <c r="F1182" s="75">
        <v>9.5</v>
      </c>
      <c r="G1182" s="75">
        <v>122</v>
      </c>
      <c r="H1182" s="75">
        <v>243</v>
      </c>
      <c r="I1182" s="75">
        <v>28.3</v>
      </c>
      <c r="J1182" s="75">
        <v>26.5</v>
      </c>
      <c r="K1182" s="75">
        <v>238.4</v>
      </c>
      <c r="L1182" s="75">
        <v>32.5</v>
      </c>
      <c r="M1182" s="75">
        <v>3.1</v>
      </c>
      <c r="N1182" s="75">
        <v>30</v>
      </c>
      <c r="O1182" s="75">
        <v>270.89999999999998</v>
      </c>
      <c r="P1182" s="75">
        <v>78</v>
      </c>
      <c r="Q1182" s="75">
        <v>730</v>
      </c>
      <c r="R1182" s="75">
        <v>317</v>
      </c>
      <c r="S1182" s="75">
        <v>1047</v>
      </c>
      <c r="W1182" s="75">
        <v>6.07</v>
      </c>
      <c r="X1182" s="75">
        <v>0.42</v>
      </c>
      <c r="Y1182" s="75">
        <v>0.78</v>
      </c>
      <c r="Z1182" s="75">
        <v>7.27</v>
      </c>
      <c r="AA1182" s="75">
        <v>0.53</v>
      </c>
      <c r="AC1182" s="75">
        <v>0.77</v>
      </c>
      <c r="AE1182" s="75">
        <v>2.98</v>
      </c>
    </row>
    <row r="1183" spans="1:31" s="75" customFormat="1" x14ac:dyDescent="0.15">
      <c r="A1183" s="75" t="s">
        <v>6215</v>
      </c>
      <c r="B1183" s="75" t="s">
        <v>6369</v>
      </c>
      <c r="C1183" s="199" t="s">
        <v>7206</v>
      </c>
      <c r="D1183" s="75" t="s">
        <v>6623</v>
      </c>
      <c r="E1183" s="75">
        <v>34.5</v>
      </c>
      <c r="F1183" s="75">
        <v>136.5</v>
      </c>
      <c r="G1183" s="75">
        <v>70</v>
      </c>
      <c r="H1183" s="75">
        <v>4600</v>
      </c>
      <c r="I1183" s="75">
        <v>27</v>
      </c>
      <c r="J1183" s="75">
        <v>10</v>
      </c>
      <c r="K1183" s="75">
        <v>101</v>
      </c>
      <c r="L1183" s="75">
        <v>43</v>
      </c>
      <c r="M1183" s="75">
        <v>7.1</v>
      </c>
      <c r="O1183" s="75">
        <v>144</v>
      </c>
      <c r="P1183" s="75">
        <v>20</v>
      </c>
      <c r="Q1183" s="75">
        <v>340</v>
      </c>
      <c r="R1183" s="75">
        <v>710</v>
      </c>
      <c r="S1183" s="75">
        <v>1050</v>
      </c>
      <c r="W1183" s="75">
        <v>3.4</v>
      </c>
      <c r="Y1183" s="75">
        <v>0.2</v>
      </c>
      <c r="Z1183" s="75">
        <v>3.6</v>
      </c>
      <c r="AE1183" s="75">
        <v>3.55</v>
      </c>
    </row>
    <row r="1184" spans="1:31" s="75" customFormat="1" x14ac:dyDescent="0.15">
      <c r="A1184" s="75" t="s">
        <v>6215</v>
      </c>
      <c r="B1184" s="75" t="s">
        <v>6773</v>
      </c>
      <c r="C1184" s="199" t="s">
        <v>7121</v>
      </c>
      <c r="D1184" s="75" t="s">
        <v>6877</v>
      </c>
      <c r="E1184" s="75">
        <v>52</v>
      </c>
      <c r="F1184" s="75">
        <v>6.5</v>
      </c>
      <c r="G1184" s="75">
        <v>140</v>
      </c>
      <c r="H1184" s="75">
        <v>300</v>
      </c>
      <c r="I1184" s="75">
        <v>33.799999999999997</v>
      </c>
      <c r="J1184" s="75">
        <v>27.2</v>
      </c>
      <c r="K1184" s="75">
        <v>244.3</v>
      </c>
      <c r="L1184" s="75">
        <v>29.4</v>
      </c>
      <c r="M1184" s="75">
        <v>3.6</v>
      </c>
      <c r="N1184" s="75">
        <v>41.8</v>
      </c>
      <c r="O1184" s="75">
        <v>273.7</v>
      </c>
      <c r="P1184" s="75">
        <v>202</v>
      </c>
      <c r="Q1184" s="75">
        <v>615</v>
      </c>
      <c r="R1184" s="75">
        <v>438</v>
      </c>
      <c r="S1184" s="75">
        <v>1053</v>
      </c>
      <c r="W1184" s="75">
        <v>4.75</v>
      </c>
      <c r="Y1184" s="75">
        <v>0.95</v>
      </c>
      <c r="Z1184" s="75">
        <v>5.7</v>
      </c>
      <c r="AA1184" s="75">
        <v>1.1499999999999999</v>
      </c>
      <c r="AC1184" s="75">
        <v>1.49</v>
      </c>
      <c r="AE1184" s="75">
        <v>4.38</v>
      </c>
    </row>
    <row r="1185" spans="1:31" s="75" customFormat="1" x14ac:dyDescent="0.15">
      <c r="A1185" s="75" t="s">
        <v>6215</v>
      </c>
      <c r="B1185" s="75" t="s">
        <v>6183</v>
      </c>
      <c r="C1185" s="199" t="s">
        <v>6991</v>
      </c>
      <c r="D1185" s="75" t="s">
        <v>6877</v>
      </c>
      <c r="E1185" s="75">
        <v>50.5</v>
      </c>
      <c r="F1185" s="75">
        <v>36</v>
      </c>
      <c r="G1185" s="75">
        <v>80</v>
      </c>
      <c r="H1185" s="75">
        <v>446</v>
      </c>
      <c r="I1185" s="75">
        <v>25</v>
      </c>
      <c r="J1185" s="75">
        <v>25</v>
      </c>
      <c r="K1185" s="75">
        <v>182.9</v>
      </c>
      <c r="L1185" s="75">
        <v>55.3</v>
      </c>
      <c r="M1185" s="75">
        <v>2.7</v>
      </c>
      <c r="N1185" s="75">
        <v>45.9</v>
      </c>
      <c r="O1185" s="75">
        <v>238.2</v>
      </c>
      <c r="P1185" s="75">
        <v>403</v>
      </c>
      <c r="Q1185" s="75">
        <v>698</v>
      </c>
      <c r="R1185" s="75">
        <v>356</v>
      </c>
      <c r="S1185" s="75">
        <v>1054</v>
      </c>
      <c r="W1185" s="75">
        <v>2.52</v>
      </c>
      <c r="Y1185" s="75">
        <v>1.64</v>
      </c>
      <c r="Z1185" s="75">
        <v>4.16</v>
      </c>
      <c r="AA1185" s="75">
        <v>1.4</v>
      </c>
      <c r="AB1185" s="75">
        <v>0.43</v>
      </c>
      <c r="AE1185" s="75">
        <v>3.56</v>
      </c>
    </row>
    <row r="1186" spans="1:31" s="75" customFormat="1" x14ac:dyDescent="0.15">
      <c r="A1186" s="75" t="s">
        <v>6215</v>
      </c>
      <c r="B1186" s="75" t="s">
        <v>6531</v>
      </c>
      <c r="C1186" s="199" t="s">
        <v>6907</v>
      </c>
      <c r="D1186" s="75" t="s">
        <v>6622</v>
      </c>
      <c r="E1186" s="75">
        <v>48</v>
      </c>
      <c r="F1186" s="75">
        <v>18</v>
      </c>
      <c r="G1186" s="75">
        <v>70</v>
      </c>
      <c r="H1186" s="75">
        <v>733</v>
      </c>
      <c r="I1186" s="75">
        <v>25.6</v>
      </c>
      <c r="J1186" s="75">
        <v>19</v>
      </c>
      <c r="K1186" s="75">
        <v>114.7</v>
      </c>
      <c r="L1186" s="75">
        <v>42.8</v>
      </c>
      <c r="M1186" s="75">
        <v>3.4</v>
      </c>
      <c r="N1186" s="75">
        <v>75.099999999999994</v>
      </c>
      <c r="O1186" s="75">
        <v>157.5</v>
      </c>
      <c r="P1186" s="75">
        <v>401</v>
      </c>
      <c r="Q1186" s="75">
        <v>730</v>
      </c>
      <c r="R1186" s="75">
        <v>340</v>
      </c>
      <c r="S1186" s="75">
        <v>1070</v>
      </c>
      <c r="W1186" s="75">
        <v>2.88</v>
      </c>
      <c r="X1186" s="75">
        <v>0.41</v>
      </c>
      <c r="Y1186" s="75">
        <v>4.01</v>
      </c>
      <c r="Z1186" s="75">
        <v>7.3</v>
      </c>
      <c r="AC1186" s="75">
        <v>0</v>
      </c>
      <c r="AE1186" s="75">
        <v>3.4</v>
      </c>
    </row>
    <row r="1187" spans="1:31" s="75" customFormat="1" x14ac:dyDescent="0.15">
      <c r="A1187" s="75" t="s">
        <v>6215</v>
      </c>
      <c r="B1187" s="75" t="s">
        <v>6805</v>
      </c>
      <c r="C1187" s="199" t="s">
        <v>6962</v>
      </c>
      <c r="D1187" s="75" t="s">
        <v>6796</v>
      </c>
      <c r="E1187" s="75">
        <v>-37</v>
      </c>
      <c r="F1187" s="75">
        <v>145</v>
      </c>
      <c r="G1187" s="75">
        <v>50.7</v>
      </c>
      <c r="H1187" s="75">
        <v>865</v>
      </c>
      <c r="I1187" s="75">
        <v>57.6</v>
      </c>
      <c r="J1187" s="75">
        <v>29</v>
      </c>
      <c r="K1187" s="75">
        <v>271.8</v>
      </c>
      <c r="L1187" s="75">
        <v>19.3</v>
      </c>
      <c r="M1187" s="75">
        <v>6.9</v>
      </c>
      <c r="O1187" s="75">
        <v>291.10000000000002</v>
      </c>
      <c r="P1187" s="75">
        <v>175</v>
      </c>
      <c r="Q1187" s="75">
        <v>808</v>
      </c>
      <c r="R1187" s="75">
        <v>271</v>
      </c>
      <c r="S1187" s="75">
        <v>1079</v>
      </c>
      <c r="W1187" s="75">
        <v>4.32</v>
      </c>
      <c r="X1187" s="75">
        <v>0.53</v>
      </c>
      <c r="Y1187" s="75">
        <v>0.71</v>
      </c>
      <c r="Z1187" s="75">
        <v>5.56</v>
      </c>
      <c r="AA1187" s="75">
        <v>1.41</v>
      </c>
      <c r="AB1187" s="75">
        <v>1.1100000000000001</v>
      </c>
      <c r="AD1187" s="75">
        <v>0.15</v>
      </c>
      <c r="AE1187" s="75">
        <v>2.13</v>
      </c>
    </row>
    <row r="1188" spans="1:31" s="75" customFormat="1" x14ac:dyDescent="0.15">
      <c r="A1188" s="75" t="s">
        <v>6215</v>
      </c>
      <c r="B1188" s="75" t="s">
        <v>6588</v>
      </c>
      <c r="C1188" s="199" t="s">
        <v>6896</v>
      </c>
      <c r="D1188" s="75" t="s">
        <v>6569</v>
      </c>
      <c r="E1188" s="75">
        <v>50</v>
      </c>
      <c r="F1188" s="75">
        <v>5</v>
      </c>
      <c r="G1188" s="75">
        <v>130</v>
      </c>
      <c r="H1188" s="75">
        <v>190</v>
      </c>
      <c r="I1188" s="75">
        <v>28.9</v>
      </c>
      <c r="J1188" s="75">
        <v>30</v>
      </c>
      <c r="K1188" s="75">
        <v>213.6</v>
      </c>
      <c r="L1188" s="75">
        <v>122.4</v>
      </c>
      <c r="M1188" s="75">
        <v>2.9</v>
      </c>
      <c r="N1188" s="75">
        <v>68</v>
      </c>
      <c r="O1188" s="75">
        <v>336</v>
      </c>
      <c r="Q1188" s="75">
        <v>789</v>
      </c>
      <c r="R1188" s="75">
        <v>292</v>
      </c>
      <c r="S1188" s="75">
        <v>1081</v>
      </c>
      <c r="Z1188" s="75">
        <v>7.12</v>
      </c>
      <c r="AA1188" s="75">
        <v>0.77</v>
      </c>
      <c r="AC1188" s="75">
        <v>0.54</v>
      </c>
      <c r="AE1188" s="75">
        <v>2.92</v>
      </c>
    </row>
    <row r="1189" spans="1:31" s="75" customFormat="1" x14ac:dyDescent="0.15">
      <c r="A1189" s="75" t="s">
        <v>6215</v>
      </c>
      <c r="B1189" s="75" t="s">
        <v>6222</v>
      </c>
      <c r="C1189" s="199" t="s">
        <v>6937</v>
      </c>
      <c r="D1189" s="75" t="s">
        <v>6877</v>
      </c>
      <c r="E1189" s="75">
        <v>45.5</v>
      </c>
      <c r="F1189" s="75">
        <v>-93.5</v>
      </c>
      <c r="G1189" s="75">
        <v>50</v>
      </c>
      <c r="H1189" s="75">
        <v>1788</v>
      </c>
      <c r="I1189" s="75">
        <v>26.5</v>
      </c>
      <c r="J1189" s="75">
        <v>15</v>
      </c>
      <c r="K1189" s="75">
        <v>104.6</v>
      </c>
      <c r="L1189" s="75">
        <v>16.2</v>
      </c>
      <c r="M1189" s="75">
        <v>3.4</v>
      </c>
      <c r="O1189" s="75">
        <v>120.8</v>
      </c>
      <c r="Q1189" s="75">
        <v>738</v>
      </c>
      <c r="R1189" s="75">
        <v>344</v>
      </c>
      <c r="S1189" s="75">
        <v>1082</v>
      </c>
      <c r="W1189" s="75">
        <v>3.56</v>
      </c>
      <c r="X1189" s="75">
        <v>0.48</v>
      </c>
      <c r="Y1189" s="75">
        <v>1.22</v>
      </c>
      <c r="Z1189" s="75">
        <v>5.26</v>
      </c>
      <c r="AA1189" s="75">
        <v>1.1200000000000001</v>
      </c>
      <c r="AC1189" s="75">
        <v>0.01</v>
      </c>
      <c r="AE1189" s="75">
        <v>3.44</v>
      </c>
    </row>
    <row r="1190" spans="1:31" s="75" customFormat="1" x14ac:dyDescent="0.15">
      <c r="A1190" s="75" t="s">
        <v>6215</v>
      </c>
      <c r="B1190" s="75" t="s">
        <v>6372</v>
      </c>
      <c r="C1190" s="199" t="s">
        <v>7003</v>
      </c>
      <c r="D1190" s="75" t="s">
        <v>6877</v>
      </c>
      <c r="E1190" s="75">
        <v>50</v>
      </c>
      <c r="F1190" s="75">
        <v>5</v>
      </c>
      <c r="G1190" s="75">
        <v>66</v>
      </c>
      <c r="H1190" s="75">
        <v>958</v>
      </c>
      <c r="I1190" s="75">
        <v>32.1</v>
      </c>
      <c r="J1190" s="75">
        <v>22</v>
      </c>
      <c r="K1190" s="75">
        <v>130.5</v>
      </c>
      <c r="L1190" s="75">
        <v>36.9</v>
      </c>
      <c r="M1190" s="75">
        <v>3.6</v>
      </c>
      <c r="N1190" s="75">
        <v>41.8</v>
      </c>
      <c r="O1190" s="75">
        <v>167.4</v>
      </c>
      <c r="P1190" s="75">
        <v>465</v>
      </c>
      <c r="Q1190" s="75">
        <v>723</v>
      </c>
      <c r="R1190" s="75">
        <v>360</v>
      </c>
      <c r="S1190" s="75">
        <v>1083</v>
      </c>
      <c r="W1190" s="75">
        <v>3.58</v>
      </c>
      <c r="Y1190" s="75">
        <v>3.58</v>
      </c>
      <c r="Z1190" s="75">
        <v>7.16</v>
      </c>
      <c r="AA1190" s="75">
        <v>1.07</v>
      </c>
      <c r="AC1190" s="75">
        <v>0.49</v>
      </c>
      <c r="AE1190" s="75">
        <v>3.6</v>
      </c>
    </row>
    <row r="1191" spans="1:31" s="75" customFormat="1" x14ac:dyDescent="0.15">
      <c r="A1191" s="75" t="s">
        <v>6215</v>
      </c>
      <c r="B1191" s="75" t="s">
        <v>6652</v>
      </c>
      <c r="C1191" s="199" t="s">
        <v>6789</v>
      </c>
      <c r="D1191" s="75" t="s">
        <v>6877</v>
      </c>
      <c r="E1191" s="75">
        <v>36</v>
      </c>
      <c r="F1191" s="75">
        <v>-84.5</v>
      </c>
      <c r="G1191" s="75">
        <v>80</v>
      </c>
      <c r="I1191" s="75">
        <v>20</v>
      </c>
      <c r="J1191" s="75">
        <v>25</v>
      </c>
      <c r="K1191" s="75">
        <v>90.5</v>
      </c>
      <c r="L1191" s="75">
        <v>26.9</v>
      </c>
      <c r="M1191" s="75">
        <v>4.2</v>
      </c>
      <c r="N1191" s="75">
        <v>32.200000000000003</v>
      </c>
      <c r="O1191" s="75">
        <v>117.4</v>
      </c>
      <c r="Q1191" s="75">
        <v>671</v>
      </c>
      <c r="R1191" s="75">
        <v>420</v>
      </c>
      <c r="S1191" s="75">
        <v>1091</v>
      </c>
      <c r="Z1191" s="75">
        <v>4.83</v>
      </c>
      <c r="AA1191" s="75">
        <v>0.7</v>
      </c>
      <c r="AB1191" s="75">
        <v>1.18</v>
      </c>
      <c r="AE1191" s="75">
        <v>4.0999999999999996</v>
      </c>
    </row>
    <row r="1192" spans="1:31" s="75" customFormat="1" x14ac:dyDescent="0.15">
      <c r="A1192" s="75" t="s">
        <v>6215</v>
      </c>
      <c r="B1192" s="75" t="s">
        <v>6264</v>
      </c>
      <c r="C1192" s="199" t="s">
        <v>6789</v>
      </c>
      <c r="D1192" s="75" t="s">
        <v>6877</v>
      </c>
      <c r="E1192" s="75">
        <v>36</v>
      </c>
      <c r="F1192" s="75">
        <v>-84.5</v>
      </c>
      <c r="G1192" s="75">
        <v>80</v>
      </c>
      <c r="I1192" s="75">
        <v>25.8</v>
      </c>
      <c r="J1192" s="75">
        <v>25</v>
      </c>
      <c r="K1192" s="75">
        <v>102.9</v>
      </c>
      <c r="L1192" s="75">
        <v>30.3</v>
      </c>
      <c r="M1192" s="75">
        <v>4.7</v>
      </c>
      <c r="N1192" s="75">
        <v>38</v>
      </c>
      <c r="O1192" s="75">
        <v>133.19999999999999</v>
      </c>
      <c r="Q1192" s="75">
        <v>650</v>
      </c>
      <c r="R1192" s="75">
        <v>470</v>
      </c>
      <c r="S1192" s="75">
        <v>1120</v>
      </c>
      <c r="Z1192" s="75">
        <v>5.4</v>
      </c>
      <c r="AA1192" s="75">
        <v>0.55000000000000004</v>
      </c>
      <c r="AB1192" s="75">
        <v>0.55000000000000004</v>
      </c>
      <c r="AE1192" s="75">
        <v>3.9</v>
      </c>
    </row>
    <row r="1193" spans="1:31" s="75" customFormat="1" x14ac:dyDescent="0.15">
      <c r="A1193" s="75" t="s">
        <v>6215</v>
      </c>
      <c r="B1193" s="75" t="s">
        <v>6287</v>
      </c>
      <c r="C1193" s="199" t="s">
        <v>6896</v>
      </c>
      <c r="D1193" s="75" t="s">
        <v>6877</v>
      </c>
      <c r="E1193" s="75">
        <v>50</v>
      </c>
      <c r="F1193" s="75">
        <v>5</v>
      </c>
      <c r="G1193" s="75">
        <v>117</v>
      </c>
      <c r="H1193" s="75">
        <v>163</v>
      </c>
      <c r="J1193" s="75">
        <v>24</v>
      </c>
      <c r="K1193" s="75">
        <v>180.2</v>
      </c>
      <c r="L1193" s="75">
        <v>58.3</v>
      </c>
      <c r="M1193" s="75">
        <v>3.5</v>
      </c>
      <c r="N1193" s="75">
        <v>53</v>
      </c>
      <c r="O1193" s="75">
        <v>238.5</v>
      </c>
      <c r="P1193" s="75">
        <v>539</v>
      </c>
      <c r="Q1193" s="75">
        <v>786</v>
      </c>
      <c r="R1193" s="75">
        <v>350</v>
      </c>
      <c r="S1193" s="75">
        <v>1136</v>
      </c>
      <c r="W1193" s="75">
        <v>2.31</v>
      </c>
      <c r="X1193" s="75">
        <v>0.16</v>
      </c>
      <c r="Y1193" s="75">
        <v>3.39</v>
      </c>
      <c r="Z1193" s="75">
        <v>5.86</v>
      </c>
      <c r="AA1193" s="75">
        <v>2</v>
      </c>
      <c r="AC1193" s="75">
        <v>1.24</v>
      </c>
      <c r="AE1193" s="75">
        <v>3.5</v>
      </c>
    </row>
    <row r="1194" spans="1:31" s="75" customFormat="1" x14ac:dyDescent="0.15">
      <c r="A1194" s="75" t="s">
        <v>6215</v>
      </c>
      <c r="B1194" s="75" t="s">
        <v>6275</v>
      </c>
      <c r="C1194" s="199" t="s">
        <v>7631</v>
      </c>
      <c r="D1194" s="75" t="s">
        <v>6569</v>
      </c>
      <c r="E1194" s="75">
        <v>56</v>
      </c>
      <c r="F1194" s="75">
        <v>13.5</v>
      </c>
      <c r="G1194" s="75">
        <v>120</v>
      </c>
      <c r="H1194" s="75">
        <v>320</v>
      </c>
      <c r="I1194" s="75">
        <v>29.7</v>
      </c>
      <c r="J1194" s="75">
        <v>22</v>
      </c>
      <c r="K1194" s="75">
        <v>166</v>
      </c>
      <c r="L1194" s="75">
        <v>55</v>
      </c>
      <c r="M1194" s="75">
        <v>2.7</v>
      </c>
      <c r="N1194" s="75">
        <v>34</v>
      </c>
      <c r="O1194" s="75">
        <v>221</v>
      </c>
      <c r="P1194" s="75">
        <v>550</v>
      </c>
      <c r="Q1194" s="75">
        <v>900</v>
      </c>
      <c r="R1194" s="75">
        <v>240</v>
      </c>
      <c r="S1194" s="75">
        <v>1140</v>
      </c>
      <c r="W1194" s="75">
        <v>3.3</v>
      </c>
      <c r="X1194" s="75">
        <v>0.2</v>
      </c>
      <c r="Y1194" s="75">
        <v>4.4000000000000004</v>
      </c>
      <c r="Z1194" s="75">
        <v>7.9</v>
      </c>
      <c r="AA1194" s="75">
        <v>1.1000000000000001</v>
      </c>
      <c r="AC1194" s="75">
        <v>0.4</v>
      </c>
      <c r="AE1194" s="75">
        <v>2.7</v>
      </c>
    </row>
    <row r="1195" spans="1:31" s="75" customFormat="1" x14ac:dyDescent="0.15">
      <c r="A1195" s="75" t="s">
        <v>6215</v>
      </c>
      <c r="B1195" s="75" t="s">
        <v>6369</v>
      </c>
      <c r="C1195" s="199" t="s">
        <v>7206</v>
      </c>
      <c r="D1195" s="75" t="s">
        <v>6623</v>
      </c>
      <c r="E1195" s="75">
        <v>34.5</v>
      </c>
      <c r="F1195" s="75">
        <v>136.5</v>
      </c>
      <c r="G1195" s="75">
        <v>70</v>
      </c>
      <c r="H1195" s="75">
        <v>4400</v>
      </c>
      <c r="I1195" s="75">
        <v>33</v>
      </c>
      <c r="J1195" s="75">
        <v>10.1</v>
      </c>
      <c r="K1195" s="75">
        <v>128</v>
      </c>
      <c r="L1195" s="75">
        <v>49</v>
      </c>
      <c r="M1195" s="75">
        <v>7.5</v>
      </c>
      <c r="O1195" s="75">
        <v>177</v>
      </c>
      <c r="P1195" s="75">
        <v>20</v>
      </c>
      <c r="Q1195" s="75">
        <v>400</v>
      </c>
      <c r="R1195" s="75">
        <v>750</v>
      </c>
      <c r="S1195" s="75">
        <v>1150</v>
      </c>
      <c r="W1195" s="75">
        <v>4</v>
      </c>
      <c r="Y1195" s="75">
        <v>0.2</v>
      </c>
      <c r="Z1195" s="75">
        <v>4.2</v>
      </c>
      <c r="AE1195" s="75">
        <v>3.75</v>
      </c>
    </row>
    <row r="1196" spans="1:31" s="75" customFormat="1" x14ac:dyDescent="0.15">
      <c r="A1196" s="75" t="s">
        <v>6215</v>
      </c>
      <c r="B1196" s="75" t="s">
        <v>6061</v>
      </c>
      <c r="C1196" s="199" t="s">
        <v>7143</v>
      </c>
      <c r="D1196" s="75" t="s">
        <v>6877</v>
      </c>
      <c r="E1196" s="75">
        <v>43</v>
      </c>
      <c r="F1196" s="75">
        <v>-89.5</v>
      </c>
      <c r="G1196" s="75">
        <v>130</v>
      </c>
      <c r="H1196" s="75">
        <v>422</v>
      </c>
      <c r="I1196" s="75">
        <v>33.200000000000003</v>
      </c>
      <c r="J1196" s="75">
        <v>23.7</v>
      </c>
      <c r="K1196" s="75">
        <v>209.2</v>
      </c>
      <c r="L1196" s="75">
        <v>50.8</v>
      </c>
      <c r="M1196" s="75">
        <v>3.9</v>
      </c>
      <c r="N1196" s="75">
        <v>66</v>
      </c>
      <c r="O1196" s="75">
        <v>260</v>
      </c>
      <c r="P1196" s="75">
        <v>163</v>
      </c>
      <c r="Q1196" s="75">
        <v>732</v>
      </c>
      <c r="R1196" s="75">
        <v>429</v>
      </c>
      <c r="S1196" s="75">
        <v>1161</v>
      </c>
    </row>
    <row r="1197" spans="1:31" s="75" customFormat="1" x14ac:dyDescent="0.15">
      <c r="A1197" s="75" t="s">
        <v>6215</v>
      </c>
      <c r="B1197" s="75" t="s">
        <v>6369</v>
      </c>
      <c r="C1197" s="199" t="s">
        <v>7206</v>
      </c>
      <c r="D1197" s="75" t="s">
        <v>6623</v>
      </c>
      <c r="E1197" s="75">
        <v>34.5</v>
      </c>
      <c r="F1197" s="75">
        <v>136.5</v>
      </c>
      <c r="G1197" s="75">
        <v>70</v>
      </c>
      <c r="H1197" s="75">
        <v>4300</v>
      </c>
      <c r="I1197" s="75">
        <v>33</v>
      </c>
      <c r="J1197" s="75">
        <v>10.199999999999999</v>
      </c>
      <c r="K1197" s="75">
        <v>122</v>
      </c>
      <c r="L1197" s="75">
        <v>47</v>
      </c>
      <c r="M1197" s="75">
        <v>7.6</v>
      </c>
      <c r="O1197" s="75">
        <v>169</v>
      </c>
      <c r="P1197" s="75">
        <v>20</v>
      </c>
      <c r="Q1197" s="75">
        <v>420</v>
      </c>
      <c r="R1197" s="75">
        <v>760</v>
      </c>
      <c r="S1197" s="75">
        <v>1180</v>
      </c>
      <c r="W1197" s="75">
        <v>4.2</v>
      </c>
      <c r="Y1197" s="75">
        <v>0.2</v>
      </c>
      <c r="Z1197" s="75">
        <v>4.4000000000000004</v>
      </c>
      <c r="AE1197" s="75">
        <v>3.8</v>
      </c>
    </row>
    <row r="1198" spans="1:31" s="75" customFormat="1" x14ac:dyDescent="0.15">
      <c r="A1198" s="75" t="s">
        <v>6215</v>
      </c>
      <c r="B1198" s="75" t="s">
        <v>6805</v>
      </c>
      <c r="C1198" s="199" t="s">
        <v>6962</v>
      </c>
      <c r="D1198" s="75" t="s">
        <v>6796</v>
      </c>
      <c r="E1198" s="75">
        <v>-37</v>
      </c>
      <c r="F1198" s="75">
        <v>145</v>
      </c>
      <c r="G1198" s="75">
        <v>43.7</v>
      </c>
      <c r="H1198" s="75">
        <v>914</v>
      </c>
      <c r="I1198" s="75">
        <v>49.5</v>
      </c>
      <c r="J1198" s="75">
        <v>29</v>
      </c>
      <c r="K1198" s="75">
        <v>223</v>
      </c>
      <c r="L1198" s="75">
        <v>13.8</v>
      </c>
      <c r="M1198" s="75">
        <v>5.5</v>
      </c>
      <c r="O1198" s="75">
        <v>236.8</v>
      </c>
      <c r="Q1198" s="75">
        <v>790</v>
      </c>
      <c r="R1198" s="75">
        <v>400</v>
      </c>
      <c r="S1198" s="75">
        <v>1190</v>
      </c>
      <c r="Z1198" s="75">
        <v>7.9</v>
      </c>
      <c r="AA1198" s="75">
        <v>1.5</v>
      </c>
      <c r="AE1198" s="75">
        <v>2.5</v>
      </c>
    </row>
    <row r="1199" spans="1:31" s="75" customFormat="1" x14ac:dyDescent="0.15">
      <c r="A1199" s="75" t="s">
        <v>6215</v>
      </c>
      <c r="B1199" s="75" t="s">
        <v>6372</v>
      </c>
      <c r="C1199" s="199" t="s">
        <v>6896</v>
      </c>
      <c r="D1199" s="75" t="s">
        <v>6877</v>
      </c>
      <c r="E1199" s="75">
        <v>50</v>
      </c>
      <c r="F1199" s="75">
        <v>5</v>
      </c>
      <c r="G1199" s="75">
        <v>120</v>
      </c>
      <c r="H1199" s="75">
        <v>111</v>
      </c>
      <c r="J1199" s="75">
        <v>27</v>
      </c>
      <c r="K1199" s="75">
        <v>210</v>
      </c>
      <c r="L1199" s="75">
        <v>88.2</v>
      </c>
      <c r="M1199" s="75">
        <v>4</v>
      </c>
      <c r="N1199" s="75">
        <v>51.2</v>
      </c>
      <c r="O1199" s="75">
        <v>298.2</v>
      </c>
      <c r="P1199" s="75">
        <v>512</v>
      </c>
      <c r="Q1199" s="75">
        <v>836</v>
      </c>
      <c r="R1199" s="75">
        <v>396</v>
      </c>
      <c r="S1199" s="75">
        <v>1232</v>
      </c>
      <c r="W1199" s="75">
        <v>2.2200000000000002</v>
      </c>
      <c r="Y1199" s="75">
        <v>2.86</v>
      </c>
      <c r="Z1199" s="75">
        <v>5.08</v>
      </c>
      <c r="AA1199" s="75">
        <v>2.2999999999999998</v>
      </c>
      <c r="AC1199" s="75">
        <v>1.02</v>
      </c>
      <c r="AE1199" s="75">
        <v>3.96</v>
      </c>
    </row>
    <row r="1200" spans="1:31" s="75" customFormat="1" x14ac:dyDescent="0.15">
      <c r="A1200" s="75" t="s">
        <v>6215</v>
      </c>
      <c r="B1200" s="75" t="s">
        <v>6436</v>
      </c>
      <c r="C1200" s="199" t="s">
        <v>7055</v>
      </c>
      <c r="D1200" s="75" t="s">
        <v>6569</v>
      </c>
      <c r="E1200" s="75">
        <v>52</v>
      </c>
      <c r="F1200" s="75">
        <v>9.5</v>
      </c>
      <c r="G1200" s="75">
        <v>59</v>
      </c>
      <c r="H1200" s="75">
        <v>3620</v>
      </c>
      <c r="I1200" s="75">
        <v>30.4</v>
      </c>
      <c r="J1200" s="75">
        <v>15.1</v>
      </c>
      <c r="K1200" s="75">
        <v>110.1</v>
      </c>
      <c r="L1200" s="75">
        <v>41.5</v>
      </c>
      <c r="M1200" s="75">
        <v>3.2</v>
      </c>
      <c r="N1200" s="75">
        <v>24</v>
      </c>
      <c r="O1200" s="75">
        <v>151.6</v>
      </c>
      <c r="P1200" s="75">
        <v>99</v>
      </c>
      <c r="Q1200" s="75">
        <v>906</v>
      </c>
      <c r="R1200" s="75">
        <v>333</v>
      </c>
      <c r="S1200" s="75">
        <v>1239</v>
      </c>
      <c r="W1200" s="75">
        <v>7.17</v>
      </c>
      <c r="X1200" s="75">
        <v>0.5</v>
      </c>
      <c r="Y1200" s="75">
        <v>0.99</v>
      </c>
      <c r="Z1200" s="75">
        <v>8.66</v>
      </c>
      <c r="AA1200" s="75">
        <v>0.4</v>
      </c>
      <c r="AC1200" s="75">
        <v>0.25</v>
      </c>
      <c r="AE1200" s="75">
        <v>3.16</v>
      </c>
    </row>
    <row r="1201" spans="1:31" s="75" customFormat="1" x14ac:dyDescent="0.15">
      <c r="A1201" s="75" t="s">
        <v>6215</v>
      </c>
      <c r="B1201" s="75" t="s">
        <v>6156</v>
      </c>
      <c r="C1201" s="199" t="s">
        <v>6580</v>
      </c>
      <c r="D1201" s="75" t="s">
        <v>6570</v>
      </c>
      <c r="E1201" s="75">
        <v>56</v>
      </c>
      <c r="F1201" s="75">
        <v>30</v>
      </c>
      <c r="G1201" s="75">
        <v>55</v>
      </c>
      <c r="J1201" s="75">
        <v>26.3</v>
      </c>
      <c r="M1201" s="75">
        <v>6.1</v>
      </c>
      <c r="O1201" s="75">
        <v>191.9</v>
      </c>
      <c r="Q1201" s="75">
        <v>850</v>
      </c>
      <c r="R1201" s="75">
        <v>390</v>
      </c>
      <c r="S1201" s="75">
        <v>1240</v>
      </c>
      <c r="Z1201" s="75">
        <v>5.6</v>
      </c>
      <c r="AA1201" s="75">
        <v>2.9</v>
      </c>
      <c r="AE1201" s="75">
        <v>3.9</v>
      </c>
    </row>
    <row r="1202" spans="1:31" s="75" customFormat="1" x14ac:dyDescent="0.15">
      <c r="A1202" s="75" t="s">
        <v>6215</v>
      </c>
      <c r="B1202" s="75" t="s">
        <v>6183</v>
      </c>
      <c r="C1202" s="199" t="s">
        <v>6991</v>
      </c>
      <c r="D1202" s="75" t="s">
        <v>6877</v>
      </c>
      <c r="E1202" s="75">
        <v>50.5</v>
      </c>
      <c r="F1202" s="75">
        <v>36</v>
      </c>
      <c r="G1202" s="75">
        <v>250</v>
      </c>
      <c r="H1202" s="75">
        <v>557</v>
      </c>
      <c r="I1202" s="75">
        <v>37</v>
      </c>
      <c r="J1202" s="75">
        <v>31</v>
      </c>
      <c r="K1202" s="75">
        <v>228</v>
      </c>
      <c r="L1202" s="75">
        <v>67.900000000000006</v>
      </c>
      <c r="M1202" s="75">
        <v>3.6</v>
      </c>
      <c r="N1202" s="75">
        <v>91.7</v>
      </c>
      <c r="O1202" s="75">
        <v>295.89999999999998</v>
      </c>
      <c r="P1202" s="75">
        <v>415</v>
      </c>
      <c r="Q1202" s="75">
        <v>867</v>
      </c>
      <c r="R1202" s="75">
        <v>376</v>
      </c>
      <c r="S1202" s="75">
        <v>1243</v>
      </c>
      <c r="W1202" s="75">
        <v>2.37</v>
      </c>
      <c r="Y1202" s="75">
        <v>1.27</v>
      </c>
      <c r="Z1202" s="75">
        <v>3.64</v>
      </c>
      <c r="AA1202" s="75">
        <v>2.2999999999999998</v>
      </c>
      <c r="AB1202" s="75">
        <v>2.2000000000000002</v>
      </c>
      <c r="AE1202" s="75">
        <v>3.76</v>
      </c>
    </row>
    <row r="1203" spans="1:31" s="75" customFormat="1" x14ac:dyDescent="0.15">
      <c r="A1203" s="75" t="s">
        <v>6215</v>
      </c>
      <c r="B1203" s="75" t="s">
        <v>6178</v>
      </c>
      <c r="C1203" s="199" t="s">
        <v>6977</v>
      </c>
      <c r="D1203" s="75" t="s">
        <v>6877</v>
      </c>
      <c r="E1203" s="75">
        <v>35</v>
      </c>
      <c r="F1203" s="75">
        <v>-97.5</v>
      </c>
      <c r="G1203" s="75">
        <v>80</v>
      </c>
      <c r="H1203" s="75">
        <v>2600</v>
      </c>
      <c r="I1203" s="75">
        <v>18.3</v>
      </c>
      <c r="K1203" s="75">
        <v>109.5</v>
      </c>
      <c r="L1203" s="75">
        <v>64.900000000000006</v>
      </c>
      <c r="M1203" s="75">
        <v>4.8</v>
      </c>
      <c r="N1203" s="75">
        <v>39</v>
      </c>
      <c r="O1203" s="75">
        <v>174.4</v>
      </c>
      <c r="P1203" s="75">
        <v>417</v>
      </c>
      <c r="Q1203" s="75">
        <v>786</v>
      </c>
      <c r="R1203" s="75">
        <v>476</v>
      </c>
      <c r="S1203" s="75">
        <v>1262</v>
      </c>
      <c r="W1203" s="75">
        <v>3.69</v>
      </c>
      <c r="Y1203" s="75">
        <v>3.64</v>
      </c>
      <c r="Z1203" s="75">
        <v>7.33</v>
      </c>
      <c r="AA1203" s="75">
        <v>0.53</v>
      </c>
      <c r="AE1203" s="75">
        <v>4.76</v>
      </c>
    </row>
    <row r="1204" spans="1:31" s="75" customFormat="1" x14ac:dyDescent="0.15">
      <c r="A1204" s="75" t="s">
        <v>6215</v>
      </c>
      <c r="B1204" s="75" t="s">
        <v>6712</v>
      </c>
      <c r="C1204" s="199" t="s">
        <v>7552</v>
      </c>
      <c r="D1204" s="75" t="s">
        <v>6877</v>
      </c>
      <c r="E1204" s="75">
        <v>32</v>
      </c>
      <c r="F1204" s="75">
        <v>130.5</v>
      </c>
      <c r="G1204" s="75">
        <v>50</v>
      </c>
      <c r="H1204" s="75">
        <v>2580</v>
      </c>
      <c r="J1204" s="75">
        <v>25</v>
      </c>
      <c r="K1204" s="75">
        <v>316.8</v>
      </c>
      <c r="L1204" s="75">
        <v>53</v>
      </c>
      <c r="M1204" s="75">
        <v>7.8</v>
      </c>
      <c r="N1204" s="75">
        <v>92.4</v>
      </c>
      <c r="O1204" s="75">
        <v>369.8</v>
      </c>
      <c r="P1204" s="75">
        <v>463</v>
      </c>
      <c r="Q1204" s="75">
        <v>827</v>
      </c>
      <c r="R1204" s="75">
        <v>437</v>
      </c>
      <c r="S1204" s="75">
        <v>1264</v>
      </c>
      <c r="W1204" s="75">
        <v>2.65</v>
      </c>
      <c r="Y1204" s="75">
        <v>0.82</v>
      </c>
      <c r="Z1204" s="75">
        <v>3.47</v>
      </c>
      <c r="AA1204" s="75">
        <v>4.8</v>
      </c>
      <c r="AC1204" s="75">
        <v>0.57999999999999996</v>
      </c>
      <c r="AE1204" s="75">
        <v>4.2</v>
      </c>
    </row>
    <row r="1205" spans="1:31" s="75" customFormat="1" x14ac:dyDescent="0.15">
      <c r="A1205" s="75" t="s">
        <v>6215</v>
      </c>
      <c r="B1205" s="75" t="s">
        <v>6848</v>
      </c>
      <c r="C1205" s="199" t="s">
        <v>4883</v>
      </c>
      <c r="D1205" s="75" t="s">
        <v>6569</v>
      </c>
      <c r="E1205" s="75">
        <v>56</v>
      </c>
      <c r="F1205" s="75">
        <v>12.4</v>
      </c>
      <c r="G1205" s="75">
        <v>54</v>
      </c>
      <c r="H1205" s="75">
        <v>956</v>
      </c>
      <c r="I1205" s="75">
        <v>20.5</v>
      </c>
      <c r="J1205" s="75">
        <v>16.100000000000001</v>
      </c>
      <c r="M1205" s="75">
        <v>2.2000000000000002</v>
      </c>
      <c r="O1205" s="75">
        <v>153</v>
      </c>
      <c r="Q1205" s="75">
        <v>1070</v>
      </c>
      <c r="R1205" s="75">
        <v>220</v>
      </c>
      <c r="S1205" s="75">
        <v>1290</v>
      </c>
    </row>
    <row r="1206" spans="1:31" s="75" customFormat="1" x14ac:dyDescent="0.15">
      <c r="A1206" s="75" t="s">
        <v>6215</v>
      </c>
      <c r="B1206" s="75" t="s">
        <v>6515</v>
      </c>
      <c r="C1206" s="199" t="s">
        <v>6576</v>
      </c>
      <c r="D1206" s="75" t="s">
        <v>6352</v>
      </c>
      <c r="E1206" s="75">
        <v>29.4</v>
      </c>
      <c r="F1206" s="75">
        <v>79.5</v>
      </c>
      <c r="G1206" s="75" t="s">
        <v>6302</v>
      </c>
      <c r="K1206" s="75">
        <v>430</v>
      </c>
      <c r="L1206" s="75">
        <v>112</v>
      </c>
      <c r="M1206" s="75">
        <v>16</v>
      </c>
      <c r="N1206" s="75">
        <v>148.69999999999999</v>
      </c>
      <c r="O1206" s="75">
        <v>542</v>
      </c>
      <c r="Q1206" s="75">
        <v>770</v>
      </c>
      <c r="R1206" s="75">
        <v>530</v>
      </c>
      <c r="S1206" s="75">
        <v>1300</v>
      </c>
      <c r="W1206" s="75">
        <v>4.3</v>
      </c>
      <c r="Y1206" s="75">
        <v>3.4</v>
      </c>
      <c r="Z1206" s="75">
        <v>7.7</v>
      </c>
      <c r="AE1206" s="75">
        <v>5.3</v>
      </c>
    </row>
    <row r="1207" spans="1:31" s="75" customFormat="1" x14ac:dyDescent="0.15">
      <c r="A1207" s="75" t="s">
        <v>6215</v>
      </c>
      <c r="B1207" s="75" t="s">
        <v>6615</v>
      </c>
      <c r="C1207" s="199" t="s">
        <v>7807</v>
      </c>
      <c r="D1207" s="75" t="s">
        <v>6569</v>
      </c>
      <c r="E1207" s="75">
        <v>37</v>
      </c>
      <c r="F1207" s="75">
        <v>140</v>
      </c>
      <c r="G1207" s="75" t="s">
        <v>6302</v>
      </c>
      <c r="H1207" s="75">
        <v>844</v>
      </c>
      <c r="I1207" s="75">
        <v>30.9</v>
      </c>
      <c r="J1207" s="75">
        <v>11.5</v>
      </c>
      <c r="K1207" s="75">
        <v>163.5</v>
      </c>
      <c r="L1207" s="75">
        <v>81.2</v>
      </c>
      <c r="M1207" s="75">
        <v>3</v>
      </c>
      <c r="N1207" s="75">
        <v>81.599999999999994</v>
      </c>
      <c r="O1207" s="75">
        <v>244.7</v>
      </c>
      <c r="Q1207" s="75">
        <v>985</v>
      </c>
      <c r="R1207" s="75">
        <v>318</v>
      </c>
      <c r="S1207" s="75">
        <v>1303</v>
      </c>
      <c r="Z1207" s="75">
        <v>9.8000000000000007</v>
      </c>
      <c r="AA1207" s="75">
        <v>0.67</v>
      </c>
      <c r="AC1207" s="75">
        <v>0.04</v>
      </c>
      <c r="AE1207" s="75">
        <v>3.18</v>
      </c>
    </row>
    <row r="1208" spans="1:31" s="75" customFormat="1" x14ac:dyDescent="0.15">
      <c r="A1208" s="75" t="s">
        <v>6215</v>
      </c>
      <c r="B1208" s="75" t="s">
        <v>6712</v>
      </c>
      <c r="C1208" s="199" t="s">
        <v>7552</v>
      </c>
      <c r="D1208" s="75" t="s">
        <v>6877</v>
      </c>
      <c r="E1208" s="75">
        <v>32</v>
      </c>
      <c r="F1208" s="75">
        <v>130.5</v>
      </c>
      <c r="G1208" s="75">
        <v>50</v>
      </c>
      <c r="H1208" s="75">
        <v>3138</v>
      </c>
      <c r="J1208" s="75">
        <v>25</v>
      </c>
      <c r="K1208" s="75">
        <v>289.3</v>
      </c>
      <c r="L1208" s="75">
        <v>46</v>
      </c>
      <c r="M1208" s="75">
        <v>7.8</v>
      </c>
      <c r="N1208" s="75">
        <v>83.8</v>
      </c>
      <c r="O1208" s="75">
        <v>335.3</v>
      </c>
      <c r="P1208" s="75">
        <v>503</v>
      </c>
      <c r="Q1208" s="75">
        <v>974</v>
      </c>
      <c r="R1208" s="75">
        <v>356</v>
      </c>
      <c r="S1208" s="75">
        <v>1330</v>
      </c>
      <c r="W1208" s="75">
        <v>3.74</v>
      </c>
      <c r="Y1208" s="75">
        <v>0.87</v>
      </c>
      <c r="Z1208" s="75">
        <v>4.6100000000000003</v>
      </c>
      <c r="AA1208" s="75">
        <v>5.13</v>
      </c>
      <c r="AC1208" s="75">
        <v>0.57999999999999996</v>
      </c>
      <c r="AE1208" s="75">
        <v>3.25</v>
      </c>
    </row>
    <row r="1209" spans="1:31" s="75" customFormat="1" x14ac:dyDescent="0.15">
      <c r="A1209" s="75" t="s">
        <v>6215</v>
      </c>
      <c r="B1209" s="75" t="s">
        <v>6171</v>
      </c>
      <c r="C1209" s="199" t="s">
        <v>7404</v>
      </c>
      <c r="D1209" s="75" t="s">
        <v>6569</v>
      </c>
      <c r="E1209" s="75">
        <v>56</v>
      </c>
      <c r="F1209" s="75">
        <v>13.5</v>
      </c>
      <c r="G1209" s="75">
        <v>130</v>
      </c>
      <c r="H1209" s="75">
        <v>240</v>
      </c>
      <c r="I1209" s="75">
        <v>31.4</v>
      </c>
      <c r="J1209" s="75">
        <v>25</v>
      </c>
      <c r="K1209" s="75">
        <v>221</v>
      </c>
      <c r="L1209" s="75">
        <v>99</v>
      </c>
      <c r="M1209" s="75">
        <v>3.6</v>
      </c>
      <c r="N1209" s="75">
        <v>50</v>
      </c>
      <c r="O1209" s="75">
        <v>320</v>
      </c>
      <c r="P1209" s="75">
        <v>640</v>
      </c>
      <c r="Q1209" s="75">
        <v>1120</v>
      </c>
      <c r="R1209" s="75">
        <v>260</v>
      </c>
      <c r="S1209" s="75">
        <v>1380</v>
      </c>
      <c r="W1209" s="75">
        <v>4.5999999999999996</v>
      </c>
      <c r="X1209" s="75">
        <v>0.2</v>
      </c>
      <c r="Y1209" s="75">
        <v>5.3</v>
      </c>
      <c r="Z1209" s="75">
        <v>10.1</v>
      </c>
      <c r="AA1209" s="75">
        <v>1.1000000000000001</v>
      </c>
      <c r="AC1209" s="75">
        <v>1</v>
      </c>
      <c r="AE1209" s="75">
        <v>3.6</v>
      </c>
    </row>
    <row r="1210" spans="1:31" s="75" customFormat="1" x14ac:dyDescent="0.15">
      <c r="A1210" s="75" t="s">
        <v>6215</v>
      </c>
      <c r="B1210" s="75" t="s">
        <v>5784</v>
      </c>
      <c r="C1210" s="199" t="s">
        <v>7070</v>
      </c>
      <c r="D1210" s="75" t="s">
        <v>6352</v>
      </c>
      <c r="E1210" s="75">
        <v>25.5</v>
      </c>
      <c r="F1210" s="75">
        <v>83</v>
      </c>
      <c r="G1210" s="75">
        <v>60</v>
      </c>
      <c r="H1210" s="75">
        <v>664</v>
      </c>
      <c r="I1210" s="75">
        <v>30.6</v>
      </c>
      <c r="J1210" s="75">
        <v>18</v>
      </c>
      <c r="K1210" s="75">
        <v>141.1</v>
      </c>
      <c r="L1210" s="75">
        <v>58.2</v>
      </c>
      <c r="M1210" s="75">
        <v>6.2</v>
      </c>
      <c r="N1210" s="75">
        <v>34.299999999999997</v>
      </c>
      <c r="O1210" s="75">
        <v>199.3</v>
      </c>
      <c r="P1210" s="75">
        <v>233</v>
      </c>
      <c r="Q1210" s="75">
        <v>821</v>
      </c>
      <c r="R1210" s="75">
        <v>566</v>
      </c>
      <c r="S1210" s="75">
        <v>1387</v>
      </c>
      <c r="V1210" s="75" t="s">
        <v>7019</v>
      </c>
    </row>
    <row r="1211" spans="1:31" s="75" customFormat="1" x14ac:dyDescent="0.15">
      <c r="A1211" s="75" t="s">
        <v>6215</v>
      </c>
      <c r="B1211" s="75" t="s">
        <v>6712</v>
      </c>
      <c r="C1211" s="199" t="s">
        <v>7552</v>
      </c>
      <c r="D1211" s="75" t="s">
        <v>6877</v>
      </c>
      <c r="E1211" s="75">
        <v>32</v>
      </c>
      <c r="F1211" s="75">
        <v>130.5</v>
      </c>
      <c r="G1211" s="75">
        <v>50</v>
      </c>
      <c r="H1211" s="75">
        <v>1684</v>
      </c>
      <c r="J1211" s="75">
        <v>25</v>
      </c>
      <c r="K1211" s="75">
        <v>289.10000000000002</v>
      </c>
      <c r="L1211" s="75">
        <v>57.6</v>
      </c>
      <c r="M1211" s="75">
        <v>6.8</v>
      </c>
      <c r="N1211" s="75">
        <v>86.7</v>
      </c>
      <c r="O1211" s="75">
        <v>346.7</v>
      </c>
      <c r="P1211" s="75">
        <v>548</v>
      </c>
      <c r="Q1211" s="75">
        <v>971</v>
      </c>
      <c r="R1211" s="75">
        <v>421</v>
      </c>
      <c r="S1211" s="75">
        <v>1392</v>
      </c>
      <c r="W1211" s="75">
        <v>3.26</v>
      </c>
      <c r="Y1211" s="75">
        <v>1.28</v>
      </c>
      <c r="Z1211" s="75">
        <v>4.54</v>
      </c>
      <c r="AA1211" s="75">
        <v>5.17</v>
      </c>
      <c r="AC1211" s="75">
        <v>0.57999999999999996</v>
      </c>
      <c r="AE1211" s="75">
        <v>3.86</v>
      </c>
    </row>
    <row r="1212" spans="1:31" s="75" customFormat="1" x14ac:dyDescent="0.15">
      <c r="A1212" s="75" t="s">
        <v>6215</v>
      </c>
      <c r="B1212" s="75" t="s">
        <v>6831</v>
      </c>
      <c r="C1212" s="199" t="s">
        <v>7206</v>
      </c>
      <c r="D1212" s="75" t="s">
        <v>6877</v>
      </c>
      <c r="E1212" s="75">
        <v>34.5</v>
      </c>
      <c r="F1212" s="75">
        <v>136.5</v>
      </c>
      <c r="G1212" s="75">
        <v>70</v>
      </c>
      <c r="H1212" s="75">
        <v>5500</v>
      </c>
      <c r="I1212" s="75">
        <v>41</v>
      </c>
      <c r="J1212" s="75">
        <v>10.4</v>
      </c>
      <c r="K1212" s="75">
        <v>157</v>
      </c>
      <c r="L1212" s="75">
        <v>49</v>
      </c>
      <c r="M1212" s="75">
        <v>5.9</v>
      </c>
      <c r="O1212" s="75">
        <v>206</v>
      </c>
      <c r="P1212" s="75">
        <v>40</v>
      </c>
      <c r="Q1212" s="75">
        <v>890</v>
      </c>
      <c r="R1212" s="75">
        <v>590</v>
      </c>
      <c r="S1212" s="75">
        <v>1480</v>
      </c>
      <c r="W1212" s="75">
        <v>8.5</v>
      </c>
      <c r="Y1212" s="75">
        <v>0.4</v>
      </c>
      <c r="Z1212" s="75">
        <v>8.9</v>
      </c>
      <c r="AE1212" s="75">
        <v>5.9</v>
      </c>
    </row>
    <row r="1213" spans="1:31" s="75" customFormat="1" x14ac:dyDescent="0.15">
      <c r="A1213" s="75" t="s">
        <v>6215</v>
      </c>
      <c r="B1213" s="75" t="s">
        <v>6831</v>
      </c>
      <c r="C1213" s="199" t="s">
        <v>7206</v>
      </c>
      <c r="D1213" s="75" t="s">
        <v>6877</v>
      </c>
      <c r="E1213" s="75">
        <v>34.5</v>
      </c>
      <c r="F1213" s="75">
        <v>136.5</v>
      </c>
      <c r="G1213" s="75">
        <v>70</v>
      </c>
      <c r="H1213" s="75">
        <v>15600</v>
      </c>
      <c r="I1213" s="75">
        <v>44</v>
      </c>
      <c r="J1213" s="75">
        <v>10</v>
      </c>
      <c r="K1213" s="75">
        <v>155</v>
      </c>
      <c r="L1213" s="75">
        <v>39</v>
      </c>
      <c r="M1213" s="75">
        <v>6.3</v>
      </c>
      <c r="O1213" s="75">
        <v>194</v>
      </c>
      <c r="P1213" s="75">
        <v>30</v>
      </c>
      <c r="Q1213" s="75">
        <v>870</v>
      </c>
      <c r="R1213" s="75">
        <v>630</v>
      </c>
      <c r="S1213" s="75">
        <v>1500</v>
      </c>
      <c r="W1213" s="75">
        <v>8.4</v>
      </c>
      <c r="Y1213" s="75">
        <v>0.3</v>
      </c>
      <c r="Z1213" s="75">
        <v>8.6999999999999993</v>
      </c>
      <c r="AE1213" s="75">
        <v>6.3</v>
      </c>
    </row>
    <row r="1214" spans="1:31" s="75" customFormat="1" x14ac:dyDescent="0.15">
      <c r="A1214" s="75" t="s">
        <v>6215</v>
      </c>
      <c r="B1214" s="75" t="s">
        <v>6756</v>
      </c>
      <c r="C1214" s="199" t="s">
        <v>7077</v>
      </c>
      <c r="D1214" s="75" t="s">
        <v>6569</v>
      </c>
      <c r="E1214" s="75">
        <v>27</v>
      </c>
      <c r="F1214" s="75">
        <v>128</v>
      </c>
      <c r="G1214" s="75">
        <v>85</v>
      </c>
      <c r="H1214" s="75">
        <v>2897</v>
      </c>
      <c r="I1214" s="75">
        <v>47.9</v>
      </c>
      <c r="J1214" s="75">
        <v>14</v>
      </c>
      <c r="K1214" s="75">
        <v>136.69999999999999</v>
      </c>
      <c r="L1214" s="75">
        <v>48.9</v>
      </c>
      <c r="M1214" s="75">
        <v>7.7</v>
      </c>
      <c r="O1214" s="75">
        <v>185.6</v>
      </c>
      <c r="P1214" s="75">
        <v>416</v>
      </c>
      <c r="Q1214" s="75">
        <v>1140</v>
      </c>
      <c r="R1214" s="75">
        <v>385</v>
      </c>
      <c r="S1214" s="75">
        <v>1525</v>
      </c>
      <c r="W1214" s="75">
        <v>7.24</v>
      </c>
      <c r="Y1214" s="75">
        <v>2.23</v>
      </c>
      <c r="Z1214" s="75">
        <v>9.4700000000000006</v>
      </c>
      <c r="AE1214" s="75">
        <v>3.85</v>
      </c>
    </row>
    <row r="1215" spans="1:31" s="75" customFormat="1" x14ac:dyDescent="0.15">
      <c r="A1215" s="75" t="s">
        <v>6215</v>
      </c>
      <c r="B1215" s="75" t="s">
        <v>6825</v>
      </c>
      <c r="C1215" s="199" t="s">
        <v>7631</v>
      </c>
      <c r="D1215" s="75" t="s">
        <v>6569</v>
      </c>
      <c r="E1215" s="75">
        <v>56</v>
      </c>
      <c r="F1215" s="75">
        <v>13.5</v>
      </c>
      <c r="G1215" s="75">
        <v>100</v>
      </c>
      <c r="H1215" s="75">
        <v>180</v>
      </c>
      <c r="I1215" s="75">
        <v>31.1</v>
      </c>
      <c r="J1215" s="75">
        <v>28</v>
      </c>
      <c r="K1215" s="75">
        <v>245</v>
      </c>
      <c r="L1215" s="75">
        <v>65</v>
      </c>
      <c r="M1215" s="75">
        <v>4.0999999999999996</v>
      </c>
      <c r="N1215" s="75">
        <v>41</v>
      </c>
      <c r="O1215" s="75">
        <v>310</v>
      </c>
      <c r="P1215" s="75">
        <v>690</v>
      </c>
      <c r="Q1215" s="75">
        <v>1250</v>
      </c>
      <c r="R1215" s="75">
        <v>280</v>
      </c>
      <c r="S1215" s="75">
        <v>1530</v>
      </c>
      <c r="W1215" s="75">
        <v>5.3</v>
      </c>
      <c r="X1215" s="75">
        <v>0.3</v>
      </c>
      <c r="Y1215" s="75">
        <v>6.1</v>
      </c>
      <c r="Z1215" s="75">
        <v>11.7</v>
      </c>
      <c r="AA1215" s="75">
        <v>0.8</v>
      </c>
      <c r="AC1215" s="75">
        <v>0.7</v>
      </c>
      <c r="AE1215" s="75">
        <v>4.0999999999999996</v>
      </c>
    </row>
    <row r="1216" spans="1:31" s="75" customFormat="1" x14ac:dyDescent="0.15">
      <c r="A1216" s="75" t="s">
        <v>6215</v>
      </c>
      <c r="B1216" s="75" t="s">
        <v>6121</v>
      </c>
      <c r="C1216" s="199" t="s">
        <v>6576</v>
      </c>
      <c r="D1216" s="75" t="s">
        <v>6352</v>
      </c>
      <c r="E1216" s="75">
        <v>29.4</v>
      </c>
      <c r="F1216" s="75">
        <v>79.5</v>
      </c>
      <c r="G1216" s="75" t="s">
        <v>6302</v>
      </c>
      <c r="K1216" s="75">
        <v>249.5</v>
      </c>
      <c r="L1216" s="75">
        <v>89.6</v>
      </c>
      <c r="M1216" s="75">
        <v>18.3</v>
      </c>
      <c r="N1216" s="75">
        <v>97.6</v>
      </c>
      <c r="O1216" s="75">
        <v>339.1</v>
      </c>
      <c r="Q1216" s="75">
        <v>950</v>
      </c>
      <c r="R1216" s="75">
        <v>580</v>
      </c>
      <c r="S1216" s="75">
        <v>1530</v>
      </c>
      <c r="W1216" s="75">
        <v>6.2</v>
      </c>
      <c r="Y1216" s="75">
        <v>3.3</v>
      </c>
      <c r="Z1216" s="75">
        <v>9.5</v>
      </c>
      <c r="AE1216" s="75">
        <v>5.8</v>
      </c>
    </row>
    <row r="1217" spans="1:31" s="75" customFormat="1" x14ac:dyDescent="0.15">
      <c r="A1217" s="75" t="s">
        <v>6215</v>
      </c>
      <c r="B1217" s="75" t="s">
        <v>6286</v>
      </c>
      <c r="C1217" s="199" t="s">
        <v>7183</v>
      </c>
      <c r="D1217" s="75" t="s">
        <v>6877</v>
      </c>
      <c r="E1217" s="75">
        <v>35.5</v>
      </c>
      <c r="F1217" s="75">
        <v>-84</v>
      </c>
      <c r="G1217" s="75" t="s">
        <v>6302</v>
      </c>
      <c r="H1217" s="75">
        <v>660</v>
      </c>
      <c r="I1217" s="75">
        <v>31.4</v>
      </c>
      <c r="J1217" s="75">
        <v>29</v>
      </c>
      <c r="K1217" s="75">
        <v>366.5</v>
      </c>
      <c r="M1217" s="75">
        <v>3.5</v>
      </c>
      <c r="O1217" s="75">
        <v>366.5</v>
      </c>
      <c r="Q1217" s="75">
        <v>1200</v>
      </c>
      <c r="R1217" s="75">
        <v>350</v>
      </c>
      <c r="S1217" s="75">
        <v>1550</v>
      </c>
      <c r="Z1217" s="75">
        <v>12</v>
      </c>
      <c r="AE1217" s="75">
        <v>3.5</v>
      </c>
    </row>
    <row r="1218" spans="1:31" s="75" customFormat="1" x14ac:dyDescent="0.15">
      <c r="A1218" s="75" t="s">
        <v>6215</v>
      </c>
      <c r="B1218" s="75" t="s">
        <v>6646</v>
      </c>
      <c r="C1218" s="199" t="s">
        <v>6576</v>
      </c>
      <c r="D1218" s="75" t="s">
        <v>6877</v>
      </c>
      <c r="E1218" s="75">
        <v>29.4</v>
      </c>
      <c r="F1218" s="75">
        <v>79.5</v>
      </c>
      <c r="G1218" s="75" t="s">
        <v>6302</v>
      </c>
      <c r="K1218" s="75">
        <v>236.1</v>
      </c>
      <c r="L1218" s="75">
        <v>207</v>
      </c>
      <c r="M1218" s="75">
        <v>19.899999999999999</v>
      </c>
      <c r="N1218" s="75">
        <v>93.2</v>
      </c>
      <c r="Q1218" s="75">
        <v>1120</v>
      </c>
      <c r="R1218" s="75">
        <v>440</v>
      </c>
      <c r="S1218" s="75">
        <v>1560</v>
      </c>
      <c r="W1218" s="75">
        <v>4.4000000000000004</v>
      </c>
      <c r="Y1218" s="75">
        <v>6.8</v>
      </c>
      <c r="Z1218" s="75">
        <v>11.2</v>
      </c>
      <c r="AE1218" s="75">
        <v>4.4000000000000004</v>
      </c>
    </row>
    <row r="1219" spans="1:31" s="75" customFormat="1" x14ac:dyDescent="0.15">
      <c r="A1219" s="75" t="s">
        <v>6215</v>
      </c>
      <c r="B1219" s="75" t="s">
        <v>6466</v>
      </c>
      <c r="C1219" s="199" t="s">
        <v>6562</v>
      </c>
      <c r="E1219" s="75">
        <v>1.9</v>
      </c>
      <c r="F1219" s="75">
        <v>-67.900000000000006</v>
      </c>
      <c r="G1219" s="75" t="s">
        <v>6302</v>
      </c>
      <c r="K1219" s="75">
        <v>252.4</v>
      </c>
      <c r="M1219" s="75">
        <v>8.6</v>
      </c>
      <c r="N1219" s="75">
        <v>48.5</v>
      </c>
      <c r="Q1219" s="75">
        <v>940</v>
      </c>
      <c r="R1219" s="75">
        <v>650</v>
      </c>
      <c r="S1219" s="75">
        <v>1590</v>
      </c>
      <c r="W1219" s="75">
        <v>6</v>
      </c>
      <c r="Z1219" s="75">
        <v>6</v>
      </c>
      <c r="AA1219" s="75">
        <v>3.4</v>
      </c>
      <c r="AE1219" s="75">
        <v>6.5</v>
      </c>
    </row>
    <row r="1220" spans="1:31" s="75" customFormat="1" x14ac:dyDescent="0.15">
      <c r="A1220" s="75" t="s">
        <v>6215</v>
      </c>
      <c r="B1220" s="75" t="s">
        <v>6831</v>
      </c>
      <c r="C1220" s="199" t="s">
        <v>7206</v>
      </c>
      <c r="D1220" s="75" t="s">
        <v>6877</v>
      </c>
      <c r="E1220" s="75">
        <v>34.5</v>
      </c>
      <c r="F1220" s="75">
        <v>136.5</v>
      </c>
      <c r="G1220" s="75">
        <v>70</v>
      </c>
      <c r="H1220" s="75">
        <v>13600</v>
      </c>
      <c r="I1220" s="75">
        <v>48</v>
      </c>
      <c r="J1220" s="75">
        <v>9.9</v>
      </c>
      <c r="K1220" s="75">
        <v>173</v>
      </c>
      <c r="L1220" s="75">
        <v>48</v>
      </c>
      <c r="M1220" s="75">
        <v>7.1</v>
      </c>
      <c r="O1220" s="75">
        <v>221</v>
      </c>
      <c r="P1220" s="75">
        <v>30</v>
      </c>
      <c r="Q1220" s="75">
        <v>930</v>
      </c>
      <c r="R1220" s="75">
        <v>710</v>
      </c>
      <c r="S1220" s="75">
        <v>1640</v>
      </c>
      <c r="W1220" s="75">
        <v>9</v>
      </c>
      <c r="Y1220" s="75">
        <v>0.3</v>
      </c>
      <c r="Z1220" s="75">
        <v>9.3000000000000007</v>
      </c>
      <c r="AE1220" s="75">
        <v>7.1</v>
      </c>
    </row>
    <row r="1221" spans="1:31" s="75" customFormat="1" x14ac:dyDescent="0.15">
      <c r="A1221" s="75" t="s">
        <v>6215</v>
      </c>
      <c r="B1221" s="75" t="s">
        <v>6624</v>
      </c>
      <c r="C1221" s="199" t="s">
        <v>6559</v>
      </c>
      <c r="D1221" s="75" t="s">
        <v>6569</v>
      </c>
      <c r="E1221" s="75">
        <v>37.5</v>
      </c>
      <c r="F1221" s="75">
        <v>139</v>
      </c>
      <c r="G1221" s="75" t="s">
        <v>6809</v>
      </c>
      <c r="H1221" s="75">
        <v>2829</v>
      </c>
      <c r="I1221" s="75">
        <v>39.9</v>
      </c>
      <c r="J1221" s="75">
        <v>13.9</v>
      </c>
      <c r="K1221" s="75">
        <v>202.2</v>
      </c>
      <c r="L1221" s="75">
        <v>39.5</v>
      </c>
      <c r="M1221" s="75">
        <v>4.9000000000000004</v>
      </c>
      <c r="N1221" s="75">
        <v>49.9</v>
      </c>
      <c r="O1221" s="75">
        <v>241.7</v>
      </c>
      <c r="P1221" s="75">
        <v>430</v>
      </c>
      <c r="Q1221" s="75">
        <v>1190</v>
      </c>
      <c r="R1221" s="75">
        <v>490</v>
      </c>
      <c r="S1221" s="75">
        <v>1680</v>
      </c>
      <c r="W1221" s="75">
        <v>7.6</v>
      </c>
      <c r="Y1221" s="75">
        <v>2.2999999999999998</v>
      </c>
      <c r="Z1221" s="75">
        <v>9.9</v>
      </c>
      <c r="AA1221" s="75">
        <v>2</v>
      </c>
      <c r="AE1221" s="75">
        <v>4.9000000000000004</v>
      </c>
    </row>
    <row r="1222" spans="1:31" s="75" customFormat="1" x14ac:dyDescent="0.15">
      <c r="A1222" s="75" t="s">
        <v>6215</v>
      </c>
      <c r="B1222" s="75" t="s">
        <v>6823</v>
      </c>
      <c r="C1222" s="199" t="s">
        <v>7157</v>
      </c>
      <c r="D1222" s="75" t="s">
        <v>6877</v>
      </c>
      <c r="E1222" s="75">
        <v>35.5</v>
      </c>
      <c r="F1222" s="75">
        <v>-84</v>
      </c>
      <c r="G1222" s="75" t="s">
        <v>6302</v>
      </c>
      <c r="H1222" s="75">
        <v>2130</v>
      </c>
      <c r="I1222" s="75">
        <v>35.6</v>
      </c>
      <c r="J1222" s="75">
        <v>30</v>
      </c>
      <c r="K1222" s="75">
        <v>415.8</v>
      </c>
      <c r="M1222" s="75">
        <v>4.2</v>
      </c>
      <c r="O1222" s="75">
        <v>415.8</v>
      </c>
      <c r="Q1222" s="75">
        <v>1400</v>
      </c>
      <c r="R1222" s="75">
        <v>420</v>
      </c>
      <c r="S1222" s="75">
        <v>1820</v>
      </c>
      <c r="Z1222" s="75">
        <v>14</v>
      </c>
      <c r="AE1222" s="75">
        <v>4.2</v>
      </c>
    </row>
    <row r="1223" spans="1:31" s="75" customFormat="1" x14ac:dyDescent="0.15">
      <c r="A1223" s="75" t="s">
        <v>6215</v>
      </c>
      <c r="B1223" s="75" t="s">
        <v>6831</v>
      </c>
      <c r="C1223" s="199" t="s">
        <v>7206</v>
      </c>
      <c r="D1223" s="75" t="s">
        <v>6877</v>
      </c>
      <c r="E1223" s="75">
        <v>33.5</v>
      </c>
      <c r="F1223" s="75">
        <v>133.5</v>
      </c>
      <c r="G1223" s="75">
        <v>80</v>
      </c>
      <c r="H1223" s="75">
        <v>18600</v>
      </c>
      <c r="I1223" s="75">
        <v>40</v>
      </c>
      <c r="J1223" s="75">
        <v>9.6</v>
      </c>
      <c r="K1223" s="75">
        <v>172</v>
      </c>
      <c r="L1223" s="75">
        <v>36</v>
      </c>
      <c r="M1223" s="75">
        <v>8.8000000000000007</v>
      </c>
      <c r="O1223" s="75">
        <v>208</v>
      </c>
      <c r="P1223" s="75">
        <v>210</v>
      </c>
      <c r="Q1223" s="75">
        <v>950</v>
      </c>
      <c r="R1223" s="75">
        <v>930</v>
      </c>
      <c r="S1223" s="75">
        <v>1880</v>
      </c>
      <c r="W1223" s="75">
        <v>7.4</v>
      </c>
      <c r="Y1223" s="75">
        <v>2.1</v>
      </c>
      <c r="Z1223" s="75">
        <v>9.5</v>
      </c>
      <c r="AE1223" s="75">
        <v>9.3000000000000007</v>
      </c>
    </row>
    <row r="1224" spans="1:31" s="75" customFormat="1" x14ac:dyDescent="0.15">
      <c r="A1224" s="75" t="s">
        <v>6215</v>
      </c>
      <c r="B1224" s="75" t="s">
        <v>6831</v>
      </c>
      <c r="C1224" s="199" t="s">
        <v>7206</v>
      </c>
      <c r="D1224" s="75" t="s">
        <v>6877</v>
      </c>
      <c r="E1224" s="75">
        <v>33.5</v>
      </c>
      <c r="F1224" s="75">
        <v>133.5</v>
      </c>
      <c r="G1224" s="75">
        <v>80</v>
      </c>
      <c r="H1224" s="75">
        <v>15000</v>
      </c>
      <c r="I1224" s="75">
        <v>48</v>
      </c>
      <c r="J1224" s="75">
        <v>9.6</v>
      </c>
      <c r="K1224" s="75">
        <v>211</v>
      </c>
      <c r="L1224" s="75">
        <v>43</v>
      </c>
      <c r="M1224" s="75">
        <v>9.9</v>
      </c>
      <c r="O1224" s="75">
        <v>254</v>
      </c>
      <c r="P1224" s="75">
        <v>250</v>
      </c>
      <c r="Q1224" s="75">
        <v>1070</v>
      </c>
      <c r="R1224" s="75">
        <v>1050</v>
      </c>
      <c r="S1224" s="75">
        <v>2120</v>
      </c>
      <c r="W1224" s="75">
        <v>8.1999999999999993</v>
      </c>
      <c r="Y1224" s="75">
        <v>2.5</v>
      </c>
      <c r="Z1224" s="75">
        <v>10.7</v>
      </c>
      <c r="AE1224" s="75">
        <v>10.5</v>
      </c>
    </row>
    <row r="1225" spans="1:31" s="75" customFormat="1" x14ac:dyDescent="0.15">
      <c r="A1225" s="75" t="s">
        <v>6215</v>
      </c>
      <c r="B1225" s="75" t="s">
        <v>6411</v>
      </c>
      <c r="C1225" s="199" t="s">
        <v>6576</v>
      </c>
      <c r="D1225" s="75" t="s">
        <v>6877</v>
      </c>
      <c r="E1225" s="75">
        <v>29.4</v>
      </c>
      <c r="F1225" s="75">
        <v>79.5</v>
      </c>
      <c r="G1225" s="75" t="s">
        <v>6302</v>
      </c>
      <c r="K1225" s="75">
        <v>322.8</v>
      </c>
      <c r="L1225" s="75">
        <v>289</v>
      </c>
      <c r="M1225" s="75">
        <v>27.9</v>
      </c>
      <c r="N1225" s="75">
        <v>142.30000000000001</v>
      </c>
      <c r="Q1225" s="75">
        <v>1640</v>
      </c>
      <c r="R1225" s="75">
        <v>530</v>
      </c>
      <c r="S1225" s="75">
        <v>2170</v>
      </c>
      <c r="W1225" s="75">
        <v>7.7</v>
      </c>
      <c r="Y1225" s="75">
        <v>8.5</v>
      </c>
      <c r="Z1225" s="75">
        <v>16.2</v>
      </c>
      <c r="AE1225" s="75">
        <v>5.3</v>
      </c>
    </row>
    <row r="1226" spans="1:31" s="75" customFormat="1" x14ac:dyDescent="0.15">
      <c r="A1226" s="75" t="s">
        <v>6215</v>
      </c>
      <c r="B1226" s="75" t="s">
        <v>6082</v>
      </c>
      <c r="C1226" s="199" t="s">
        <v>6580</v>
      </c>
      <c r="D1226" s="75" t="s">
        <v>6570</v>
      </c>
      <c r="E1226" s="75">
        <v>52</v>
      </c>
      <c r="F1226" s="75">
        <v>39</v>
      </c>
      <c r="G1226" s="75">
        <v>50</v>
      </c>
      <c r="J1226" s="75">
        <v>28</v>
      </c>
      <c r="M1226" s="75">
        <v>4.8</v>
      </c>
      <c r="O1226" s="75">
        <v>253</v>
      </c>
      <c r="Q1226" s="75">
        <v>1770</v>
      </c>
      <c r="R1226" s="75">
        <v>470</v>
      </c>
      <c r="S1226" s="75">
        <v>2240</v>
      </c>
      <c r="Z1226" s="75">
        <v>10.6</v>
      </c>
      <c r="AA1226" s="75">
        <v>7.1</v>
      </c>
      <c r="AE1226" s="75">
        <v>4.7</v>
      </c>
    </row>
    <row r="1227" spans="1:31" s="75" customFormat="1" x14ac:dyDescent="0.15">
      <c r="A1227" s="75" t="s">
        <v>6215</v>
      </c>
      <c r="B1227" s="75" t="s">
        <v>6774</v>
      </c>
      <c r="C1227" s="199" t="s">
        <v>7157</v>
      </c>
      <c r="D1227" s="75" t="s">
        <v>6877</v>
      </c>
      <c r="E1227" s="75">
        <v>35.5</v>
      </c>
      <c r="F1227" s="75">
        <v>-84</v>
      </c>
      <c r="G1227" s="75" t="s">
        <v>6302</v>
      </c>
      <c r="H1227" s="75">
        <v>2240</v>
      </c>
      <c r="I1227" s="75">
        <v>26.9</v>
      </c>
      <c r="J1227" s="75">
        <v>21</v>
      </c>
      <c r="K1227" s="75">
        <v>166.4</v>
      </c>
      <c r="M1227" s="75">
        <v>3.6</v>
      </c>
      <c r="O1227" s="75">
        <v>166.4</v>
      </c>
      <c r="Q1227" s="75">
        <v>1900</v>
      </c>
      <c r="R1227" s="75">
        <v>360</v>
      </c>
      <c r="S1227" s="75">
        <v>2260</v>
      </c>
      <c r="Z1227" s="75">
        <v>19</v>
      </c>
      <c r="AE1227" s="75">
        <v>3.6</v>
      </c>
    </row>
    <row r="1228" spans="1:31" s="75" customFormat="1" x14ac:dyDescent="0.15">
      <c r="A1228" s="75" t="s">
        <v>6215</v>
      </c>
      <c r="B1228" s="75" t="s">
        <v>6831</v>
      </c>
      <c r="C1228" s="199" t="s">
        <v>7206</v>
      </c>
      <c r="D1228" s="75" t="s">
        <v>6877</v>
      </c>
      <c r="E1228" s="75">
        <v>33.5</v>
      </c>
      <c r="F1228" s="75">
        <v>133.5</v>
      </c>
      <c r="G1228" s="75">
        <v>80</v>
      </c>
      <c r="H1228" s="75">
        <v>17100</v>
      </c>
      <c r="I1228" s="75">
        <v>49</v>
      </c>
      <c r="J1228" s="75">
        <v>9.6999999999999993</v>
      </c>
      <c r="K1228" s="75">
        <v>205</v>
      </c>
      <c r="L1228" s="75">
        <v>48</v>
      </c>
      <c r="M1228" s="75">
        <v>12</v>
      </c>
      <c r="O1228" s="75">
        <v>253</v>
      </c>
      <c r="P1228" s="75">
        <v>260</v>
      </c>
      <c r="Q1228" s="75">
        <v>1090</v>
      </c>
      <c r="R1228" s="75">
        <v>1270</v>
      </c>
      <c r="S1228" s="75">
        <v>2360</v>
      </c>
      <c r="W1228" s="75">
        <v>8.3000000000000007</v>
      </c>
      <c r="Y1228" s="75">
        <v>2.6</v>
      </c>
      <c r="Z1228" s="75">
        <v>10.9</v>
      </c>
      <c r="AE1228" s="75">
        <v>12.7</v>
      </c>
    </row>
    <row r="1229" spans="1:31" s="75" customFormat="1" x14ac:dyDescent="0.15">
      <c r="A1229" s="75" t="s">
        <v>6215</v>
      </c>
      <c r="B1229" s="75" t="s">
        <v>6253</v>
      </c>
      <c r="C1229" s="199" t="s">
        <v>7109</v>
      </c>
      <c r="D1229" s="75" t="s">
        <v>6622</v>
      </c>
      <c r="E1229" s="75">
        <v>54.5</v>
      </c>
      <c r="F1229" s="75">
        <v>1.5</v>
      </c>
      <c r="G1229" s="75">
        <v>80</v>
      </c>
      <c r="I1229" s="75">
        <v>21</v>
      </c>
      <c r="J1229" s="75">
        <v>23</v>
      </c>
      <c r="M1229" s="75">
        <v>1.7</v>
      </c>
      <c r="O1229" s="75">
        <v>106.9</v>
      </c>
      <c r="Q1229" s="75">
        <v>460</v>
      </c>
      <c r="R1229" s="75">
        <v>178</v>
      </c>
      <c r="S1229" s="75">
        <v>638</v>
      </c>
      <c r="T1229" s="75">
        <v>0.28000000000000003</v>
      </c>
      <c r="U1229" s="75">
        <v>5</v>
      </c>
      <c r="V1229" s="75">
        <v>127.6</v>
      </c>
    </row>
    <row r="1230" spans="1:31" s="75" customFormat="1" x14ac:dyDescent="0.15">
      <c r="A1230" s="75" t="s">
        <v>6215</v>
      </c>
      <c r="B1230" s="75" t="s">
        <v>6880</v>
      </c>
      <c r="C1230" s="199" t="s">
        <v>7021</v>
      </c>
      <c r="D1230" s="75" t="s">
        <v>6569</v>
      </c>
      <c r="E1230" s="75">
        <v>56</v>
      </c>
      <c r="F1230" s="75">
        <v>12.5</v>
      </c>
      <c r="G1230" s="75">
        <v>200</v>
      </c>
      <c r="H1230" s="75">
        <v>154</v>
      </c>
      <c r="I1230" s="75">
        <v>27.9</v>
      </c>
      <c r="J1230" s="75">
        <v>26</v>
      </c>
      <c r="K1230" s="75">
        <v>311</v>
      </c>
      <c r="M1230" s="75">
        <v>2.6</v>
      </c>
      <c r="O1230" s="75">
        <v>311</v>
      </c>
      <c r="Q1230" s="75">
        <v>440</v>
      </c>
      <c r="R1230" s="75">
        <v>260</v>
      </c>
      <c r="S1230" s="75">
        <v>700</v>
      </c>
      <c r="T1230" s="75">
        <v>0.37</v>
      </c>
      <c r="U1230" s="75">
        <v>5</v>
      </c>
      <c r="V1230" s="75">
        <v>140</v>
      </c>
      <c r="Z1230" s="75">
        <v>4.4000000000000004</v>
      </c>
      <c r="AE1230" s="75">
        <v>2.6</v>
      </c>
    </row>
    <row r="1231" spans="1:31" s="75" customFormat="1" x14ac:dyDescent="0.15">
      <c r="A1231" s="75" t="s">
        <v>6215</v>
      </c>
      <c r="B1231" s="75" t="s">
        <v>6209</v>
      </c>
      <c r="C1231" s="199" t="s">
        <v>6995</v>
      </c>
      <c r="D1231" s="75" t="s">
        <v>6622</v>
      </c>
      <c r="E1231" s="75">
        <v>45</v>
      </c>
      <c r="F1231" s="75">
        <v>-124</v>
      </c>
      <c r="G1231" s="75">
        <v>50</v>
      </c>
      <c r="H1231" s="75">
        <v>365</v>
      </c>
      <c r="I1231" s="75">
        <v>30</v>
      </c>
      <c r="J1231" s="75">
        <v>29</v>
      </c>
      <c r="K1231" s="75">
        <v>205</v>
      </c>
      <c r="M1231" s="75">
        <v>3</v>
      </c>
      <c r="N1231" s="75">
        <v>50</v>
      </c>
      <c r="O1231" s="75">
        <v>205</v>
      </c>
      <c r="Q1231" s="75">
        <v>400</v>
      </c>
      <c r="R1231" s="75">
        <v>300</v>
      </c>
      <c r="S1231" s="75">
        <v>700</v>
      </c>
      <c r="T1231" s="75">
        <v>0.43</v>
      </c>
      <c r="U1231" s="75">
        <v>5</v>
      </c>
      <c r="V1231" s="75">
        <v>140</v>
      </c>
      <c r="Z1231" s="75">
        <v>4</v>
      </c>
      <c r="AE1231" s="75">
        <v>3</v>
      </c>
    </row>
    <row r="1232" spans="1:31" s="75" customFormat="1" x14ac:dyDescent="0.15">
      <c r="A1232" s="75" t="s">
        <v>6215</v>
      </c>
      <c r="B1232" s="75" t="s">
        <v>6489</v>
      </c>
      <c r="C1232" s="199" t="s">
        <v>7021</v>
      </c>
      <c r="D1232" s="75" t="s">
        <v>6569</v>
      </c>
      <c r="E1232" s="75">
        <v>56</v>
      </c>
      <c r="F1232" s="75">
        <v>12.5</v>
      </c>
      <c r="G1232" s="75">
        <v>150</v>
      </c>
      <c r="H1232" s="75">
        <v>300</v>
      </c>
      <c r="I1232" s="75">
        <v>29.6</v>
      </c>
      <c r="J1232" s="75">
        <v>22.1</v>
      </c>
      <c r="K1232" s="75">
        <v>284</v>
      </c>
      <c r="M1232" s="75">
        <v>2.9</v>
      </c>
      <c r="O1232" s="75">
        <v>284</v>
      </c>
      <c r="Q1232" s="75">
        <v>460</v>
      </c>
      <c r="R1232" s="75">
        <v>290</v>
      </c>
      <c r="S1232" s="75">
        <v>750</v>
      </c>
      <c r="T1232" s="75">
        <v>0.39</v>
      </c>
      <c r="U1232" s="75">
        <v>5</v>
      </c>
      <c r="V1232" s="75">
        <v>150</v>
      </c>
      <c r="Z1232" s="75">
        <v>4.5999999999999996</v>
      </c>
      <c r="AE1232" s="75">
        <v>2.9</v>
      </c>
    </row>
    <row r="1233" spans="1:31" s="75" customFormat="1" x14ac:dyDescent="0.15">
      <c r="A1233" s="75" t="s">
        <v>6215</v>
      </c>
      <c r="B1233" s="75" t="s">
        <v>6277</v>
      </c>
      <c r="C1233" s="199" t="s">
        <v>7416</v>
      </c>
      <c r="D1233" s="75" t="s">
        <v>6569</v>
      </c>
      <c r="E1233" s="75">
        <v>44</v>
      </c>
      <c r="F1233" s="75">
        <v>-71.5</v>
      </c>
      <c r="G1233" s="75">
        <v>83</v>
      </c>
      <c r="H1233" s="75">
        <v>2420</v>
      </c>
      <c r="I1233" s="75">
        <v>22</v>
      </c>
      <c r="J1233" s="75">
        <v>10.8</v>
      </c>
      <c r="K1233" s="75">
        <v>67</v>
      </c>
      <c r="L1233" s="75">
        <v>26.9</v>
      </c>
      <c r="M1233" s="75">
        <v>3.5</v>
      </c>
      <c r="N1233" s="75">
        <v>23.5</v>
      </c>
      <c r="O1233" s="75">
        <v>93.9</v>
      </c>
      <c r="P1233" s="75">
        <v>223</v>
      </c>
      <c r="Q1233" s="75">
        <v>659</v>
      </c>
      <c r="R1233" s="75">
        <v>285</v>
      </c>
      <c r="S1233" s="75">
        <v>944</v>
      </c>
      <c r="T1233" s="75">
        <v>0.3</v>
      </c>
      <c r="U1233" s="75">
        <v>5</v>
      </c>
      <c r="V1233" s="75">
        <v>188.8</v>
      </c>
      <c r="W1233" s="75">
        <v>2.02</v>
      </c>
      <c r="X1233" s="75">
        <v>0.24</v>
      </c>
      <c r="Y1233" s="75">
        <v>2.23</v>
      </c>
      <c r="Z1233" s="75">
        <v>4.49</v>
      </c>
      <c r="AA1233" s="75">
        <v>2.1</v>
      </c>
      <c r="AC1233" s="75">
        <v>0.18</v>
      </c>
      <c r="AE1233" s="75">
        <v>2.85</v>
      </c>
    </row>
    <row r="1234" spans="1:31" s="75" customFormat="1" x14ac:dyDescent="0.15">
      <c r="A1234" s="75" t="s">
        <v>6215</v>
      </c>
      <c r="B1234" s="75" t="s">
        <v>6147</v>
      </c>
      <c r="C1234" s="199" t="s">
        <v>7021</v>
      </c>
      <c r="D1234" s="75" t="s">
        <v>6569</v>
      </c>
      <c r="E1234" s="75">
        <v>56</v>
      </c>
      <c r="F1234" s="75">
        <v>12.5</v>
      </c>
      <c r="G1234" s="75">
        <v>118</v>
      </c>
      <c r="H1234" s="75">
        <v>271</v>
      </c>
      <c r="I1234" s="75">
        <v>30</v>
      </c>
      <c r="J1234" s="75">
        <v>24.8</v>
      </c>
      <c r="K1234" s="75">
        <v>322</v>
      </c>
      <c r="M1234" s="75">
        <v>2.6</v>
      </c>
      <c r="O1234" s="75">
        <v>322</v>
      </c>
      <c r="Q1234" s="75">
        <v>760</v>
      </c>
      <c r="R1234" s="75">
        <v>260</v>
      </c>
      <c r="S1234" s="75">
        <v>1020</v>
      </c>
      <c r="T1234" s="75">
        <v>0.25</v>
      </c>
      <c r="U1234" s="75">
        <v>5</v>
      </c>
      <c r="V1234" s="75">
        <v>204</v>
      </c>
      <c r="Z1234" s="75">
        <v>7.6</v>
      </c>
      <c r="AE1234" s="75">
        <v>2.6</v>
      </c>
    </row>
    <row r="1235" spans="1:31" s="75" customFormat="1" x14ac:dyDescent="0.15">
      <c r="A1235" s="75" t="s">
        <v>6215</v>
      </c>
      <c r="B1235" s="75" t="s">
        <v>6519</v>
      </c>
      <c r="C1235" s="199" t="s">
        <v>7183</v>
      </c>
      <c r="E1235" s="75">
        <v>35.5</v>
      </c>
      <c r="F1235" s="75">
        <v>-84</v>
      </c>
      <c r="G1235" s="75">
        <v>222</v>
      </c>
      <c r="H1235" s="75">
        <v>1450</v>
      </c>
      <c r="I1235" s="75">
        <v>54.2</v>
      </c>
      <c r="J1235" s="75">
        <v>34</v>
      </c>
      <c r="K1235" s="75">
        <v>422</v>
      </c>
      <c r="L1235" s="75">
        <v>74</v>
      </c>
      <c r="M1235" s="75">
        <v>4</v>
      </c>
      <c r="N1235" s="75">
        <v>78</v>
      </c>
      <c r="O1235" s="75">
        <v>496</v>
      </c>
      <c r="P1235" s="75">
        <v>220</v>
      </c>
      <c r="Q1235" s="75">
        <v>700</v>
      </c>
      <c r="R1235" s="75">
        <v>400</v>
      </c>
      <c r="S1235" s="75">
        <v>1100</v>
      </c>
      <c r="T1235" s="75">
        <v>0.36</v>
      </c>
      <c r="U1235" s="75">
        <v>5</v>
      </c>
      <c r="V1235" s="75">
        <v>220</v>
      </c>
      <c r="W1235" s="75">
        <v>4.3</v>
      </c>
      <c r="X1235" s="75">
        <v>0.5</v>
      </c>
      <c r="Y1235" s="75">
        <v>2.2000000000000002</v>
      </c>
      <c r="Z1235" s="75">
        <v>7</v>
      </c>
      <c r="AC1235" s="75">
        <v>0.3</v>
      </c>
      <c r="AE1235" s="75">
        <v>4</v>
      </c>
    </row>
    <row r="1236" spans="1:31" s="75" customFormat="1" x14ac:dyDescent="0.15">
      <c r="A1236" s="75" t="s">
        <v>6215</v>
      </c>
      <c r="B1236" s="75" t="s">
        <v>7020</v>
      </c>
      <c r="C1236" s="199" t="s">
        <v>7183</v>
      </c>
      <c r="D1236" s="75" t="s">
        <v>6583</v>
      </c>
      <c r="E1236" s="75">
        <v>35.5</v>
      </c>
      <c r="F1236" s="75">
        <v>-84</v>
      </c>
      <c r="G1236" s="75" t="s">
        <v>6302</v>
      </c>
      <c r="H1236" s="75">
        <v>1210</v>
      </c>
      <c r="I1236" s="75">
        <v>64</v>
      </c>
      <c r="J1236" s="75">
        <v>33</v>
      </c>
      <c r="K1236" s="75">
        <v>606.5</v>
      </c>
      <c r="M1236" s="75">
        <v>3.5</v>
      </c>
      <c r="O1236" s="75">
        <v>606.5</v>
      </c>
      <c r="Q1236" s="75">
        <v>800</v>
      </c>
      <c r="R1236" s="75">
        <v>350</v>
      </c>
      <c r="S1236" s="75">
        <v>1150</v>
      </c>
      <c r="T1236" s="75">
        <v>0.3</v>
      </c>
      <c r="U1236" s="75">
        <v>5</v>
      </c>
      <c r="V1236" s="75">
        <v>230</v>
      </c>
      <c r="Z1236" s="75">
        <v>8</v>
      </c>
      <c r="AE1236" s="75">
        <v>3.5</v>
      </c>
    </row>
    <row r="1237" spans="1:31" s="75" customFormat="1" x14ac:dyDescent="0.15">
      <c r="A1237" s="75" t="s">
        <v>6215</v>
      </c>
      <c r="B1237" s="75" t="s">
        <v>6277</v>
      </c>
      <c r="C1237" s="199" t="s">
        <v>7416</v>
      </c>
      <c r="D1237" s="75" t="s">
        <v>6569</v>
      </c>
      <c r="E1237" s="75">
        <v>44</v>
      </c>
      <c r="F1237" s="75">
        <v>-71.5</v>
      </c>
      <c r="G1237" s="75">
        <v>95</v>
      </c>
      <c r="H1237" s="75">
        <v>1290</v>
      </c>
      <c r="I1237" s="75">
        <v>23.7</v>
      </c>
      <c r="J1237" s="75">
        <v>16.7</v>
      </c>
      <c r="K1237" s="75">
        <v>102.2</v>
      </c>
      <c r="L1237" s="75">
        <v>41.9</v>
      </c>
      <c r="M1237" s="75">
        <v>2.8</v>
      </c>
      <c r="N1237" s="75">
        <v>20.6</v>
      </c>
      <c r="O1237" s="75">
        <v>144.1</v>
      </c>
      <c r="P1237" s="75">
        <v>316</v>
      </c>
      <c r="Q1237" s="75">
        <v>852</v>
      </c>
      <c r="R1237" s="75">
        <v>353</v>
      </c>
      <c r="S1237" s="75">
        <v>1205</v>
      </c>
      <c r="T1237" s="75">
        <v>0.28999999999999998</v>
      </c>
      <c r="U1237" s="75">
        <v>5</v>
      </c>
      <c r="V1237" s="75">
        <v>241</v>
      </c>
      <c r="W1237" s="75">
        <v>2.94</v>
      </c>
      <c r="X1237" s="75">
        <v>0.32</v>
      </c>
      <c r="Y1237" s="75">
        <v>3.16</v>
      </c>
      <c r="Z1237" s="75">
        <v>6.42</v>
      </c>
      <c r="AA1237" s="75">
        <v>2.1</v>
      </c>
      <c r="AC1237" s="75">
        <v>0.16</v>
      </c>
      <c r="AE1237" s="75">
        <v>3.53</v>
      </c>
    </row>
    <row r="1238" spans="1:31" s="75" customFormat="1" x14ac:dyDescent="0.15">
      <c r="A1238" s="75" t="s">
        <v>6215</v>
      </c>
      <c r="B1238" s="75" t="s">
        <v>6277</v>
      </c>
      <c r="C1238" s="199" t="s">
        <v>7416</v>
      </c>
      <c r="D1238" s="75" t="s">
        <v>6569</v>
      </c>
      <c r="E1238" s="75">
        <v>44</v>
      </c>
      <c r="F1238" s="75">
        <v>-71.5</v>
      </c>
      <c r="G1238" s="75">
        <v>124</v>
      </c>
      <c r="H1238" s="75">
        <v>1290</v>
      </c>
      <c r="I1238" s="75">
        <v>26.3</v>
      </c>
      <c r="J1238" s="75">
        <v>16.899999999999999</v>
      </c>
      <c r="K1238" s="75">
        <v>115.1</v>
      </c>
      <c r="L1238" s="75">
        <v>40.299999999999997</v>
      </c>
      <c r="M1238" s="75">
        <v>3</v>
      </c>
      <c r="N1238" s="75">
        <v>30.6</v>
      </c>
      <c r="O1238" s="75">
        <v>155.4</v>
      </c>
      <c r="P1238" s="75">
        <v>349</v>
      </c>
      <c r="Q1238" s="75">
        <v>909</v>
      </c>
      <c r="R1238" s="75">
        <v>374</v>
      </c>
      <c r="S1238" s="75">
        <v>1283</v>
      </c>
      <c r="T1238" s="75">
        <v>0.28999999999999998</v>
      </c>
      <c r="U1238" s="75">
        <v>5</v>
      </c>
      <c r="V1238" s="75">
        <v>256.60000000000002</v>
      </c>
      <c r="W1238" s="75">
        <v>3.15</v>
      </c>
      <c r="X1238" s="75">
        <v>0.35</v>
      </c>
      <c r="Y1238" s="75">
        <v>3.49</v>
      </c>
      <c r="Z1238" s="75">
        <v>6.99</v>
      </c>
      <c r="AA1238" s="75">
        <v>2.1</v>
      </c>
      <c r="AC1238" s="75">
        <v>0.21</v>
      </c>
      <c r="AE1238" s="75">
        <v>3.74</v>
      </c>
    </row>
    <row r="1239" spans="1:31" s="75" customFormat="1" x14ac:dyDescent="0.15">
      <c r="A1239" s="75" t="s">
        <v>6215</v>
      </c>
      <c r="B1239" s="75" t="s">
        <v>6794</v>
      </c>
      <c r="C1239" s="199" t="s">
        <v>7475</v>
      </c>
      <c r="D1239" s="75" t="s">
        <v>6569</v>
      </c>
      <c r="E1239" s="75">
        <v>56.5</v>
      </c>
      <c r="F1239" s="75">
        <v>10.5</v>
      </c>
      <c r="G1239" s="75">
        <v>90</v>
      </c>
      <c r="H1239" s="75">
        <v>370</v>
      </c>
      <c r="I1239" s="75">
        <v>28.5</v>
      </c>
      <c r="J1239" s="75">
        <v>28.6</v>
      </c>
      <c r="K1239" s="75">
        <v>170.4</v>
      </c>
      <c r="L1239" s="75">
        <v>43.2</v>
      </c>
      <c r="M1239" s="75">
        <v>2.1</v>
      </c>
      <c r="N1239" s="75">
        <v>43.2</v>
      </c>
      <c r="O1239" s="75">
        <v>213.6</v>
      </c>
      <c r="P1239" s="75">
        <v>535</v>
      </c>
      <c r="Q1239" s="75">
        <v>1052</v>
      </c>
      <c r="R1239" s="75">
        <v>269</v>
      </c>
      <c r="S1239" s="75">
        <v>1321</v>
      </c>
      <c r="T1239" s="75">
        <v>0.2</v>
      </c>
      <c r="U1239" s="75">
        <v>5</v>
      </c>
      <c r="V1239" s="75">
        <v>264.2</v>
      </c>
      <c r="W1239" s="75">
        <v>4.91</v>
      </c>
      <c r="X1239" s="75">
        <v>0.26</v>
      </c>
      <c r="Y1239" s="75">
        <v>4.45</v>
      </c>
      <c r="Z1239" s="75">
        <v>9.6199999999999992</v>
      </c>
      <c r="AA1239" s="75">
        <v>0.9</v>
      </c>
      <c r="AC1239" s="75">
        <v>0.23</v>
      </c>
      <c r="AE1239" s="75">
        <v>2.69</v>
      </c>
    </row>
    <row r="1240" spans="1:31" s="75" customFormat="1" x14ac:dyDescent="0.15">
      <c r="A1240" s="75" t="s">
        <v>6215</v>
      </c>
      <c r="B1240" s="75" t="s">
        <v>6061</v>
      </c>
      <c r="C1240" s="199" t="s">
        <v>6558</v>
      </c>
      <c r="D1240" s="75" t="s">
        <v>6877</v>
      </c>
      <c r="E1240" s="75">
        <v>43</v>
      </c>
      <c r="F1240" s="75">
        <v>-89.5</v>
      </c>
      <c r="G1240" s="75">
        <v>130</v>
      </c>
      <c r="H1240" s="75">
        <v>422</v>
      </c>
      <c r="I1240" s="75">
        <v>33.200000000000003</v>
      </c>
      <c r="K1240" s="75">
        <v>209.2</v>
      </c>
      <c r="L1240" s="75">
        <v>50.8</v>
      </c>
      <c r="M1240" s="75">
        <v>3.9</v>
      </c>
      <c r="N1240" s="75">
        <v>66</v>
      </c>
      <c r="O1240" s="75">
        <v>260</v>
      </c>
      <c r="P1240" s="75">
        <v>163</v>
      </c>
      <c r="Q1240" s="75">
        <v>932</v>
      </c>
      <c r="R1240" s="75">
        <v>429</v>
      </c>
      <c r="S1240" s="75">
        <v>1361</v>
      </c>
      <c r="T1240" s="75">
        <v>0.32</v>
      </c>
      <c r="U1240" s="75">
        <v>5</v>
      </c>
      <c r="V1240" s="75">
        <v>272.2</v>
      </c>
      <c r="W1240" s="75">
        <v>2.71</v>
      </c>
      <c r="Y1240" s="75">
        <v>0.73</v>
      </c>
      <c r="Z1240" s="75">
        <v>3.44</v>
      </c>
      <c r="AA1240" s="75">
        <v>2.39</v>
      </c>
      <c r="AB1240" s="75">
        <v>3.49</v>
      </c>
      <c r="AC1240" s="75">
        <v>0.08</v>
      </c>
      <c r="AE1240" s="75">
        <v>3.9</v>
      </c>
    </row>
    <row r="1241" spans="1:31" s="75" customFormat="1" x14ac:dyDescent="0.15">
      <c r="A1241" s="75" t="s">
        <v>6215</v>
      </c>
      <c r="B1241" s="75" t="s">
        <v>6651</v>
      </c>
      <c r="C1241" s="199" t="s">
        <v>7183</v>
      </c>
      <c r="D1241" s="75" t="s">
        <v>6583</v>
      </c>
      <c r="E1241" s="75">
        <v>35.5</v>
      </c>
      <c r="F1241" s="75">
        <v>-84</v>
      </c>
      <c r="G1241" s="75" t="s">
        <v>6302</v>
      </c>
      <c r="H1241" s="75">
        <v>1110</v>
      </c>
      <c r="I1241" s="75">
        <v>53.2</v>
      </c>
      <c r="J1241" s="75">
        <v>32</v>
      </c>
      <c r="K1241" s="75">
        <v>496.2</v>
      </c>
      <c r="M1241" s="75">
        <v>3.8</v>
      </c>
      <c r="O1241" s="75">
        <v>496.2</v>
      </c>
      <c r="Q1241" s="75">
        <v>1150</v>
      </c>
      <c r="R1241" s="75">
        <v>380</v>
      </c>
      <c r="S1241" s="75">
        <v>1530</v>
      </c>
      <c r="T1241" s="75">
        <v>0.25</v>
      </c>
      <c r="U1241" s="75">
        <v>5</v>
      </c>
      <c r="V1241" s="75">
        <v>306</v>
      </c>
      <c r="Z1241" s="75">
        <v>11.5</v>
      </c>
      <c r="AE1241" s="75">
        <v>3.8</v>
      </c>
    </row>
    <row r="1242" spans="1:31" s="75" customFormat="1" x14ac:dyDescent="0.15">
      <c r="A1242" s="75" t="s">
        <v>6215</v>
      </c>
      <c r="B1242" s="75" t="s">
        <v>6368</v>
      </c>
      <c r="C1242" s="199" t="s">
        <v>7137</v>
      </c>
      <c r="D1242" s="75" t="s">
        <v>6877</v>
      </c>
      <c r="E1242" s="75">
        <v>50</v>
      </c>
      <c r="F1242" s="75">
        <v>16.5</v>
      </c>
      <c r="G1242" s="75">
        <v>96</v>
      </c>
      <c r="H1242" s="75">
        <v>854</v>
      </c>
      <c r="J1242" s="75">
        <v>30</v>
      </c>
      <c r="K1242" s="75">
        <v>248.2</v>
      </c>
      <c r="L1242" s="75">
        <v>62.7</v>
      </c>
      <c r="M1242" s="75">
        <v>3.5</v>
      </c>
      <c r="N1242" s="75">
        <v>46</v>
      </c>
      <c r="O1242" s="75">
        <v>310.89999999999998</v>
      </c>
      <c r="P1242" s="75">
        <v>346</v>
      </c>
      <c r="Q1242" s="75">
        <v>1465</v>
      </c>
      <c r="R1242" s="75">
        <v>323</v>
      </c>
      <c r="S1242" s="75">
        <v>1788</v>
      </c>
      <c r="T1242" s="75">
        <v>0.18</v>
      </c>
      <c r="U1242" s="75">
        <v>5</v>
      </c>
      <c r="V1242" s="75">
        <v>357.6</v>
      </c>
      <c r="W1242" s="75">
        <v>11.19</v>
      </c>
      <c r="Y1242" s="75">
        <v>3.46</v>
      </c>
      <c r="Z1242" s="75">
        <v>14.65</v>
      </c>
      <c r="AC1242" s="75">
        <v>0</v>
      </c>
      <c r="AE1242" s="75">
        <v>3.23</v>
      </c>
    </row>
    <row r="1243" spans="1:31" s="75" customFormat="1" x14ac:dyDescent="0.15">
      <c r="A1243" s="75" t="s">
        <v>6215</v>
      </c>
      <c r="B1243" s="75" t="s">
        <v>6193</v>
      </c>
      <c r="C1243" s="199" t="s">
        <v>6934</v>
      </c>
      <c r="D1243" s="75" t="s">
        <v>6570</v>
      </c>
      <c r="E1243" s="75">
        <v>51</v>
      </c>
      <c r="F1243" s="75">
        <v>-115</v>
      </c>
      <c r="G1243" s="75">
        <v>89</v>
      </c>
      <c r="H1243" s="75">
        <v>1200</v>
      </c>
      <c r="I1243" s="75">
        <v>13.2</v>
      </c>
      <c r="J1243" s="75">
        <v>11.2</v>
      </c>
      <c r="K1243" s="75">
        <v>31.3</v>
      </c>
      <c r="L1243" s="75">
        <v>2.7</v>
      </c>
      <c r="M1243" s="75">
        <v>0.7</v>
      </c>
    </row>
    <row r="1244" spans="1:31" s="75" customFormat="1" x14ac:dyDescent="0.15">
      <c r="A1244" s="75" t="s">
        <v>6215</v>
      </c>
      <c r="B1244" s="75" t="s">
        <v>6733</v>
      </c>
      <c r="C1244" s="199" t="s">
        <v>6846</v>
      </c>
      <c r="D1244" s="75" t="s">
        <v>7006</v>
      </c>
      <c r="E1244" s="75">
        <v>1.9</v>
      </c>
      <c r="F1244" s="75">
        <v>-67.900000000000006</v>
      </c>
      <c r="G1244" s="75" t="s">
        <v>6302</v>
      </c>
      <c r="K1244" s="75">
        <v>4.9000000000000004</v>
      </c>
      <c r="M1244" s="75">
        <v>1.1000000000000001</v>
      </c>
      <c r="N1244" s="75">
        <v>69</v>
      </c>
    </row>
    <row r="1245" spans="1:31" s="75" customFormat="1" x14ac:dyDescent="0.15">
      <c r="A1245" s="75" t="s">
        <v>6215</v>
      </c>
      <c r="B1245" s="75" t="s">
        <v>6193</v>
      </c>
      <c r="C1245" s="199" t="s">
        <v>6934</v>
      </c>
      <c r="D1245" s="75" t="s">
        <v>6570</v>
      </c>
      <c r="E1245" s="75">
        <v>51</v>
      </c>
      <c r="F1245" s="75">
        <v>-115</v>
      </c>
      <c r="G1245" s="75">
        <v>89</v>
      </c>
      <c r="H1245" s="75">
        <v>3800</v>
      </c>
      <c r="I1245" s="75">
        <v>16</v>
      </c>
      <c r="J1245" s="75">
        <v>6.7</v>
      </c>
      <c r="K1245" s="75">
        <v>31.6</v>
      </c>
      <c r="L1245" s="75">
        <v>5.7</v>
      </c>
      <c r="M1245" s="75">
        <v>1.4</v>
      </c>
    </row>
    <row r="1246" spans="1:31" s="75" customFormat="1" x14ac:dyDescent="0.15">
      <c r="A1246" s="75" t="s">
        <v>6215</v>
      </c>
      <c r="B1246" s="75" t="s">
        <v>6882</v>
      </c>
      <c r="C1246" s="199" t="s">
        <v>6830</v>
      </c>
      <c r="D1246" s="75" t="s">
        <v>6570</v>
      </c>
      <c r="E1246" s="75">
        <v>55.85</v>
      </c>
      <c r="F1246" s="75">
        <v>-98.04</v>
      </c>
      <c r="G1246" s="75">
        <v>67</v>
      </c>
      <c r="H1246" s="75">
        <v>2250</v>
      </c>
      <c r="I1246" s="75">
        <v>27.8</v>
      </c>
      <c r="J1246" s="75">
        <v>13.8</v>
      </c>
      <c r="K1246" s="75">
        <v>99.56</v>
      </c>
      <c r="L1246" s="75">
        <v>11.44</v>
      </c>
      <c r="M1246" s="75">
        <v>1.52</v>
      </c>
      <c r="N1246" s="75">
        <v>26.63</v>
      </c>
      <c r="O1246" s="75">
        <v>111</v>
      </c>
      <c r="Z1246" s="75">
        <v>3.89</v>
      </c>
      <c r="AA1246" s="75">
        <v>0.41</v>
      </c>
      <c r="AE1246" s="75">
        <v>1.0900000000000001</v>
      </c>
    </row>
    <row r="1247" spans="1:31" s="75" customFormat="1" x14ac:dyDescent="0.15">
      <c r="A1247" s="75" t="s">
        <v>6215</v>
      </c>
      <c r="B1247" s="75" t="s">
        <v>6193</v>
      </c>
      <c r="C1247" s="199" t="s">
        <v>6934</v>
      </c>
      <c r="D1247" s="75" t="s">
        <v>6570</v>
      </c>
      <c r="E1247" s="75">
        <v>51</v>
      </c>
      <c r="F1247" s="75">
        <v>-115</v>
      </c>
      <c r="G1247" s="75">
        <v>89</v>
      </c>
      <c r="H1247" s="75">
        <v>3800</v>
      </c>
      <c r="I1247" s="75">
        <v>26.2</v>
      </c>
      <c r="J1247" s="75">
        <v>8.6999999999999993</v>
      </c>
      <c r="K1247" s="75">
        <v>51.5</v>
      </c>
      <c r="L1247" s="75">
        <v>6.2</v>
      </c>
      <c r="M1247" s="75">
        <v>1.7</v>
      </c>
    </row>
    <row r="1248" spans="1:31" s="75" customFormat="1" x14ac:dyDescent="0.15">
      <c r="A1248" s="75" t="s">
        <v>6215</v>
      </c>
      <c r="B1248" s="75" t="s">
        <v>6785</v>
      </c>
      <c r="C1248" s="199" t="s">
        <v>6830</v>
      </c>
      <c r="D1248" s="75" t="s">
        <v>6570</v>
      </c>
      <c r="E1248" s="75">
        <v>53.63</v>
      </c>
      <c r="F1248" s="75">
        <v>-106.2</v>
      </c>
      <c r="G1248" s="75">
        <v>53</v>
      </c>
      <c r="H1248" s="75">
        <v>980</v>
      </c>
      <c r="I1248" s="75">
        <v>33.5</v>
      </c>
      <c r="J1248" s="75">
        <v>20.100000000000001</v>
      </c>
      <c r="K1248" s="75">
        <v>165.42</v>
      </c>
      <c r="L1248" s="75">
        <v>17.940000000000001</v>
      </c>
      <c r="M1248" s="75">
        <v>1.88</v>
      </c>
      <c r="N1248" s="75">
        <v>27.78</v>
      </c>
      <c r="O1248" s="75">
        <v>183.36</v>
      </c>
      <c r="Z1248" s="75">
        <v>3.4</v>
      </c>
      <c r="AA1248" s="75">
        <v>0.56000000000000005</v>
      </c>
      <c r="AE1248" s="75">
        <v>1.39</v>
      </c>
    </row>
    <row r="1249" spans="1:31" s="75" customFormat="1" x14ac:dyDescent="0.15">
      <c r="A1249" s="75" t="s">
        <v>6215</v>
      </c>
      <c r="B1249" s="75" t="s">
        <v>6179</v>
      </c>
      <c r="C1249" s="199" t="s">
        <v>7213</v>
      </c>
      <c r="D1249" s="75" t="s">
        <v>7006</v>
      </c>
      <c r="E1249" s="75">
        <v>18.5</v>
      </c>
      <c r="F1249" s="75">
        <v>98.7</v>
      </c>
      <c r="G1249" s="75" t="s">
        <v>6302</v>
      </c>
      <c r="H1249" s="75">
        <v>1576</v>
      </c>
      <c r="I1249" s="75">
        <v>15.3</v>
      </c>
      <c r="J1249" s="75">
        <v>25</v>
      </c>
      <c r="K1249" s="75">
        <v>58</v>
      </c>
      <c r="L1249" s="75">
        <v>12</v>
      </c>
      <c r="M1249" s="75">
        <v>1.9</v>
      </c>
      <c r="N1249" s="75">
        <v>10</v>
      </c>
    </row>
    <row r="1250" spans="1:31" s="75" customFormat="1" x14ac:dyDescent="0.15">
      <c r="A1250" s="75" t="s">
        <v>6215</v>
      </c>
      <c r="B1250" s="75" t="s">
        <v>6179</v>
      </c>
      <c r="C1250" s="199" t="s">
        <v>7213</v>
      </c>
      <c r="D1250" s="75" t="s">
        <v>7006</v>
      </c>
      <c r="E1250" s="75">
        <v>18.5</v>
      </c>
      <c r="F1250" s="75">
        <v>98.7</v>
      </c>
      <c r="G1250" s="75" t="s">
        <v>6302</v>
      </c>
      <c r="H1250" s="75">
        <v>1340</v>
      </c>
      <c r="I1250" s="75">
        <v>19.899999999999999</v>
      </c>
      <c r="J1250" s="75">
        <v>25</v>
      </c>
      <c r="K1250" s="75">
        <v>74</v>
      </c>
      <c r="L1250" s="75">
        <v>16</v>
      </c>
      <c r="M1250" s="75">
        <v>2.2000000000000002</v>
      </c>
      <c r="N1250" s="75">
        <v>11</v>
      </c>
    </row>
    <row r="1251" spans="1:31" s="75" customFormat="1" x14ac:dyDescent="0.15">
      <c r="A1251" s="75" t="s">
        <v>6215</v>
      </c>
      <c r="B1251" s="75" t="s">
        <v>6154</v>
      </c>
      <c r="C1251" s="199" t="s">
        <v>7099</v>
      </c>
      <c r="D1251" s="75" t="s">
        <v>6796</v>
      </c>
      <c r="E1251" s="75">
        <v>-27.5</v>
      </c>
      <c r="F1251" s="75">
        <v>155.5</v>
      </c>
      <c r="G1251" s="75" t="s">
        <v>6161</v>
      </c>
      <c r="H1251" s="75">
        <v>660</v>
      </c>
      <c r="J1251" s="75">
        <v>15</v>
      </c>
      <c r="K1251" s="75">
        <v>58.5</v>
      </c>
      <c r="L1251" s="75">
        <v>38.9</v>
      </c>
      <c r="M1251" s="75">
        <v>2.5</v>
      </c>
      <c r="N1251" s="75">
        <v>61.9</v>
      </c>
      <c r="W1251" s="75">
        <v>7.23</v>
      </c>
      <c r="X1251" s="75">
        <v>0.81</v>
      </c>
      <c r="Y1251" s="75">
        <v>5.58</v>
      </c>
      <c r="Z1251" s="75">
        <v>13.62</v>
      </c>
      <c r="AA1251" s="75">
        <v>3.06</v>
      </c>
      <c r="AC1251" s="75">
        <v>0.17</v>
      </c>
      <c r="AD1251" s="75">
        <v>0.04</v>
      </c>
      <c r="AE1251" s="75">
        <v>2.62</v>
      </c>
    </row>
    <row r="1252" spans="1:31" s="75" customFormat="1" x14ac:dyDescent="0.15">
      <c r="A1252" s="75" t="s">
        <v>6215</v>
      </c>
      <c r="B1252" s="75" t="s">
        <v>6848</v>
      </c>
      <c r="C1252" s="199" t="s">
        <v>7555</v>
      </c>
      <c r="D1252" s="75" t="s">
        <v>6569</v>
      </c>
      <c r="E1252" s="75">
        <v>56</v>
      </c>
      <c r="F1252" s="75">
        <v>12.4</v>
      </c>
      <c r="G1252" s="75">
        <v>200</v>
      </c>
      <c r="H1252" s="75">
        <v>154</v>
      </c>
      <c r="I1252" s="75">
        <v>27.9</v>
      </c>
      <c r="J1252" s="75">
        <v>26</v>
      </c>
      <c r="M1252" s="75">
        <v>2.6</v>
      </c>
      <c r="O1252" s="75">
        <v>311</v>
      </c>
      <c r="Q1252" s="75">
        <v>440</v>
      </c>
      <c r="R1252" s="75">
        <v>260</v>
      </c>
    </row>
    <row r="1253" spans="1:31" s="75" customFormat="1" x14ac:dyDescent="0.15">
      <c r="A1253" s="75" t="s">
        <v>6215</v>
      </c>
      <c r="B1253" s="75" t="s">
        <v>6848</v>
      </c>
      <c r="C1253" s="199" t="s">
        <v>7555</v>
      </c>
      <c r="D1253" s="75" t="s">
        <v>6569</v>
      </c>
      <c r="E1253" s="75">
        <v>56</v>
      </c>
      <c r="F1253" s="75">
        <v>12.4</v>
      </c>
      <c r="G1253" s="75">
        <v>118</v>
      </c>
      <c r="H1253" s="75">
        <v>271</v>
      </c>
      <c r="I1253" s="75">
        <v>30</v>
      </c>
      <c r="J1253" s="75">
        <v>24.8</v>
      </c>
      <c r="M1253" s="75">
        <v>2.6</v>
      </c>
      <c r="O1253" s="75">
        <v>322</v>
      </c>
      <c r="Q1253" s="75">
        <v>760</v>
      </c>
      <c r="R1253" s="75">
        <v>260</v>
      </c>
    </row>
    <row r="1254" spans="1:31" s="75" customFormat="1" x14ac:dyDescent="0.15">
      <c r="A1254" s="75" t="s">
        <v>6215</v>
      </c>
      <c r="B1254" s="75" t="s">
        <v>6179</v>
      </c>
      <c r="C1254" s="199" t="s">
        <v>7213</v>
      </c>
      <c r="D1254" s="75" t="s">
        <v>7006</v>
      </c>
      <c r="E1254" s="75">
        <v>19.5</v>
      </c>
      <c r="F1254" s="75">
        <v>99</v>
      </c>
      <c r="G1254" s="75" t="s">
        <v>6302</v>
      </c>
      <c r="H1254" s="75">
        <v>1488</v>
      </c>
      <c r="I1254" s="75">
        <v>17.399999999999999</v>
      </c>
      <c r="J1254" s="75">
        <v>19</v>
      </c>
      <c r="K1254" s="75">
        <v>55</v>
      </c>
      <c r="L1254" s="75">
        <v>11</v>
      </c>
      <c r="M1254" s="75">
        <v>2.6</v>
      </c>
      <c r="N1254" s="75">
        <v>10</v>
      </c>
      <c r="O1254" s="75">
        <v>66</v>
      </c>
    </row>
    <row r="1255" spans="1:31" s="75" customFormat="1" x14ac:dyDescent="0.15">
      <c r="A1255" s="75" t="s">
        <v>6215</v>
      </c>
      <c r="B1255" s="75" t="s">
        <v>6414</v>
      </c>
      <c r="C1255" s="199" t="s">
        <v>6527</v>
      </c>
      <c r="D1255" s="75" t="s">
        <v>7006</v>
      </c>
      <c r="E1255" s="75">
        <v>-11.6</v>
      </c>
      <c r="F1255" s="75">
        <v>27.5</v>
      </c>
      <c r="G1255" s="75">
        <v>120</v>
      </c>
      <c r="H1255" s="75">
        <v>446</v>
      </c>
      <c r="I1255" s="75">
        <v>22</v>
      </c>
      <c r="J1255" s="75">
        <v>18</v>
      </c>
      <c r="K1255" s="75">
        <v>63.5</v>
      </c>
      <c r="L1255" s="75">
        <v>78.2</v>
      </c>
      <c r="M1255" s="75">
        <v>2.6</v>
      </c>
      <c r="N1255" s="75">
        <v>25.5</v>
      </c>
      <c r="O1255" s="75">
        <v>141.69999999999999</v>
      </c>
      <c r="R1255" s="75">
        <v>288</v>
      </c>
      <c r="AA1255" s="75">
        <v>0.87</v>
      </c>
      <c r="AC1255" s="75">
        <v>0.51</v>
      </c>
      <c r="AE1255" s="75">
        <v>2.88</v>
      </c>
    </row>
    <row r="1256" spans="1:31" s="75" customFormat="1" x14ac:dyDescent="0.15">
      <c r="A1256" s="75" t="s">
        <v>6215</v>
      </c>
      <c r="B1256" s="75" t="s">
        <v>6193</v>
      </c>
      <c r="C1256" s="199" t="s">
        <v>6934</v>
      </c>
      <c r="D1256" s="75" t="s">
        <v>6570</v>
      </c>
      <c r="E1256" s="75">
        <v>51</v>
      </c>
      <c r="F1256" s="75">
        <v>-115</v>
      </c>
      <c r="G1256" s="75">
        <v>89</v>
      </c>
      <c r="H1256" s="75">
        <v>1000</v>
      </c>
      <c r="I1256" s="75">
        <v>49.2</v>
      </c>
      <c r="J1256" s="75">
        <v>15.1</v>
      </c>
      <c r="K1256" s="75">
        <v>153.69999999999999</v>
      </c>
      <c r="L1256" s="75">
        <v>19.100000000000001</v>
      </c>
      <c r="M1256" s="75">
        <v>2.9</v>
      </c>
    </row>
    <row r="1257" spans="1:31" s="75" customFormat="1" x14ac:dyDescent="0.15">
      <c r="A1257" s="75" t="s">
        <v>6215</v>
      </c>
      <c r="B1257" s="75" t="s">
        <v>6148</v>
      </c>
      <c r="C1257" s="199" t="s">
        <v>7110</v>
      </c>
      <c r="D1257" s="75" t="s">
        <v>6569</v>
      </c>
      <c r="E1257" s="75">
        <v>42.5</v>
      </c>
      <c r="F1257" s="75">
        <v>24</v>
      </c>
      <c r="G1257" s="75">
        <v>100</v>
      </c>
      <c r="H1257" s="75">
        <v>2000</v>
      </c>
      <c r="I1257" s="75">
        <v>41.8</v>
      </c>
      <c r="J1257" s="75">
        <v>17.2</v>
      </c>
      <c r="K1257" s="75">
        <v>280</v>
      </c>
      <c r="L1257" s="75">
        <v>31.6</v>
      </c>
      <c r="M1257" s="75">
        <v>2.9</v>
      </c>
      <c r="N1257" s="75">
        <v>37.5</v>
      </c>
      <c r="O1257" s="75">
        <v>311.60000000000002</v>
      </c>
      <c r="Z1257" s="75">
        <v>2.8</v>
      </c>
      <c r="AE1257" s="75">
        <v>2.9</v>
      </c>
    </row>
    <row r="1258" spans="1:31" s="75" customFormat="1" x14ac:dyDescent="0.15">
      <c r="A1258" s="75" t="s">
        <v>6215</v>
      </c>
      <c r="B1258" s="75" t="s">
        <v>6848</v>
      </c>
      <c r="C1258" s="199" t="s">
        <v>7555</v>
      </c>
      <c r="D1258" s="75" t="s">
        <v>6569</v>
      </c>
      <c r="E1258" s="75">
        <v>56</v>
      </c>
      <c r="F1258" s="75">
        <v>12.4</v>
      </c>
      <c r="G1258" s="75">
        <v>150</v>
      </c>
      <c r="H1258" s="75">
        <v>300</v>
      </c>
      <c r="I1258" s="75">
        <v>29.6</v>
      </c>
      <c r="J1258" s="75">
        <v>22.1</v>
      </c>
      <c r="M1258" s="75">
        <v>2.9</v>
      </c>
      <c r="O1258" s="75">
        <v>284</v>
      </c>
      <c r="Q1258" s="75">
        <v>460</v>
      </c>
      <c r="R1258" s="75">
        <v>290</v>
      </c>
    </row>
    <row r="1259" spans="1:31" s="75" customFormat="1" x14ac:dyDescent="0.15">
      <c r="A1259" s="75" t="s">
        <v>6215</v>
      </c>
      <c r="B1259" s="75" t="s">
        <v>6501</v>
      </c>
      <c r="C1259" s="199" t="s">
        <v>7462</v>
      </c>
      <c r="D1259" s="75" t="s">
        <v>6877</v>
      </c>
      <c r="E1259" s="75">
        <v>47.5</v>
      </c>
      <c r="F1259" s="75">
        <v>8.8000000000000007</v>
      </c>
      <c r="G1259" s="75">
        <v>65</v>
      </c>
      <c r="H1259" s="75">
        <v>1108</v>
      </c>
      <c r="I1259" s="75">
        <v>27.8</v>
      </c>
      <c r="J1259" s="75">
        <v>25.7</v>
      </c>
      <c r="K1259" s="75">
        <v>146.5</v>
      </c>
      <c r="L1259" s="75">
        <v>26.9</v>
      </c>
      <c r="M1259" s="75">
        <v>3</v>
      </c>
      <c r="O1259" s="75">
        <v>173.4</v>
      </c>
      <c r="R1259" s="75">
        <v>300</v>
      </c>
    </row>
    <row r="1260" spans="1:31" s="75" customFormat="1" x14ac:dyDescent="0.15">
      <c r="A1260" s="75" t="s">
        <v>6215</v>
      </c>
      <c r="B1260" s="75" t="s">
        <v>6129</v>
      </c>
      <c r="C1260" s="199" t="s">
        <v>7064</v>
      </c>
      <c r="D1260" s="75" t="s">
        <v>6877</v>
      </c>
      <c r="E1260" s="75">
        <v>35.299999999999997</v>
      </c>
      <c r="F1260" s="75">
        <v>135.69999999999999</v>
      </c>
      <c r="G1260" s="75" t="s">
        <v>6302</v>
      </c>
      <c r="H1260" s="75">
        <v>3808</v>
      </c>
      <c r="I1260" s="75">
        <v>25.6</v>
      </c>
      <c r="J1260" s="75">
        <v>6</v>
      </c>
      <c r="K1260" s="75">
        <v>56.5</v>
      </c>
      <c r="L1260" s="75">
        <v>18.7</v>
      </c>
      <c r="M1260" s="75">
        <v>3.3</v>
      </c>
      <c r="O1260" s="75">
        <v>75.2</v>
      </c>
      <c r="Z1260" s="75">
        <v>3.29</v>
      </c>
      <c r="AA1260" s="75">
        <v>0.9</v>
      </c>
      <c r="AE1260" s="75">
        <v>3.19</v>
      </c>
    </row>
    <row r="1261" spans="1:31" s="75" customFormat="1" x14ac:dyDescent="0.15">
      <c r="A1261" s="75" t="s">
        <v>6215</v>
      </c>
      <c r="B1261" s="75" t="s">
        <v>6545</v>
      </c>
      <c r="C1261" s="199" t="s">
        <v>5124</v>
      </c>
      <c r="E1261" s="75">
        <v>-2</v>
      </c>
      <c r="F1261" s="75">
        <v>-54</v>
      </c>
      <c r="G1261" s="75" t="s">
        <v>6302</v>
      </c>
      <c r="H1261" s="75">
        <v>463</v>
      </c>
      <c r="I1261" s="75">
        <v>26.2</v>
      </c>
      <c r="M1261" s="75">
        <v>3.4</v>
      </c>
      <c r="R1261" s="75">
        <v>970</v>
      </c>
      <c r="AA1261" s="75">
        <v>2.9</v>
      </c>
      <c r="AE1261" s="75">
        <v>6.8</v>
      </c>
    </row>
    <row r="1262" spans="1:31" s="75" customFormat="1" x14ac:dyDescent="0.15">
      <c r="A1262" s="75" t="s">
        <v>6215</v>
      </c>
      <c r="B1262" s="75" t="s">
        <v>6148</v>
      </c>
      <c r="C1262" s="199" t="s">
        <v>7110</v>
      </c>
      <c r="D1262" s="75" t="s">
        <v>6569</v>
      </c>
      <c r="E1262" s="75">
        <v>42.5</v>
      </c>
      <c r="F1262" s="75">
        <v>24</v>
      </c>
      <c r="G1262" s="75">
        <v>100</v>
      </c>
      <c r="H1262" s="75">
        <v>2540</v>
      </c>
      <c r="I1262" s="75">
        <v>38.5</v>
      </c>
      <c r="J1262" s="75">
        <v>14.5</v>
      </c>
      <c r="K1262" s="75">
        <v>169.6</v>
      </c>
      <c r="L1262" s="75">
        <v>24.2</v>
      </c>
      <c r="M1262" s="75">
        <v>3.8</v>
      </c>
      <c r="N1262" s="75">
        <v>54.7</v>
      </c>
      <c r="O1262" s="75">
        <v>193.8</v>
      </c>
      <c r="Z1262" s="75">
        <v>1.7</v>
      </c>
      <c r="AE1262" s="75">
        <v>3.8</v>
      </c>
    </row>
    <row r="1263" spans="1:31" s="75" customFormat="1" x14ac:dyDescent="0.15">
      <c r="A1263" s="75" t="s">
        <v>6215</v>
      </c>
      <c r="B1263" s="75" t="s">
        <v>6681</v>
      </c>
      <c r="C1263" s="199" t="s">
        <v>7064</v>
      </c>
      <c r="D1263" s="75" t="s">
        <v>6877</v>
      </c>
      <c r="E1263" s="75">
        <v>35.299999999999997</v>
      </c>
      <c r="F1263" s="75">
        <v>135.69999999999999</v>
      </c>
      <c r="G1263" s="75" t="s">
        <v>6302</v>
      </c>
      <c r="H1263" s="75">
        <v>561</v>
      </c>
      <c r="I1263" s="75">
        <v>39.799999999999997</v>
      </c>
      <c r="J1263" s="75">
        <v>15.1</v>
      </c>
      <c r="K1263" s="75">
        <v>170.7</v>
      </c>
      <c r="L1263" s="75">
        <v>102</v>
      </c>
      <c r="M1263" s="75">
        <v>4.2</v>
      </c>
      <c r="O1263" s="75">
        <v>272.7</v>
      </c>
      <c r="Z1263" s="75">
        <v>8.9499999999999993</v>
      </c>
      <c r="AA1263" s="75">
        <v>2.11</v>
      </c>
      <c r="AE1263" s="75">
        <v>4.8</v>
      </c>
    </row>
    <row r="1264" spans="1:31" s="75" customFormat="1" x14ac:dyDescent="0.15">
      <c r="A1264" s="75" t="s">
        <v>6215</v>
      </c>
      <c r="B1264" s="75" t="s">
        <v>6587</v>
      </c>
      <c r="C1264" s="199" t="s">
        <v>7213</v>
      </c>
      <c r="D1264" s="75" t="s">
        <v>7006</v>
      </c>
      <c r="E1264" s="75">
        <v>18.5</v>
      </c>
      <c r="F1264" s="75">
        <v>98.7</v>
      </c>
      <c r="G1264" s="75" t="s">
        <v>6302</v>
      </c>
      <c r="H1264" s="75">
        <v>713</v>
      </c>
      <c r="I1264" s="75">
        <v>35.4</v>
      </c>
      <c r="J1264" s="75">
        <v>26</v>
      </c>
      <c r="K1264" s="75">
        <v>209</v>
      </c>
      <c r="L1264" s="75">
        <v>53</v>
      </c>
      <c r="M1264" s="75">
        <v>4.3</v>
      </c>
      <c r="N1264" s="75">
        <v>25</v>
      </c>
      <c r="O1264" s="75">
        <v>262</v>
      </c>
    </row>
    <row r="1265" spans="1:31" s="75" customFormat="1" x14ac:dyDescent="0.15">
      <c r="A1265" s="75" t="s">
        <v>6215</v>
      </c>
      <c r="B1265" s="75" t="s">
        <v>6881</v>
      </c>
      <c r="C1265" s="199" t="s">
        <v>6846</v>
      </c>
      <c r="D1265" s="75" t="s">
        <v>7006</v>
      </c>
      <c r="E1265" s="75">
        <v>1.9</v>
      </c>
      <c r="F1265" s="75">
        <v>-67.900000000000006</v>
      </c>
      <c r="G1265" s="75" t="s">
        <v>6302</v>
      </c>
      <c r="K1265" s="75">
        <v>35.700000000000003</v>
      </c>
      <c r="M1265" s="75">
        <v>4.3</v>
      </c>
      <c r="N1265" s="75">
        <v>69</v>
      </c>
      <c r="R1265" s="75">
        <v>210</v>
      </c>
      <c r="AE1265" s="75">
        <v>2.1</v>
      </c>
    </row>
    <row r="1266" spans="1:31" s="75" customFormat="1" x14ac:dyDescent="0.15">
      <c r="A1266" s="75" t="s">
        <v>6215</v>
      </c>
      <c r="B1266" s="75" t="s">
        <v>6179</v>
      </c>
      <c r="C1266" s="199" t="s">
        <v>7213</v>
      </c>
      <c r="D1266" s="75" t="s">
        <v>7006</v>
      </c>
      <c r="E1266" s="75">
        <v>19.5</v>
      </c>
      <c r="F1266" s="75">
        <v>99</v>
      </c>
      <c r="G1266" s="75" t="s">
        <v>6302</v>
      </c>
      <c r="H1266" s="75">
        <v>906</v>
      </c>
      <c r="I1266" s="75">
        <v>23.9</v>
      </c>
      <c r="J1266" s="75">
        <v>29</v>
      </c>
      <c r="K1266" s="75">
        <v>113</v>
      </c>
      <c r="L1266" s="75">
        <v>26</v>
      </c>
      <c r="M1266" s="75">
        <v>4.4000000000000004</v>
      </c>
      <c r="N1266" s="75">
        <v>16</v>
      </c>
      <c r="O1266" s="75">
        <v>139</v>
      </c>
    </row>
    <row r="1267" spans="1:31" s="75" customFormat="1" x14ac:dyDescent="0.15">
      <c r="A1267" s="75" t="s">
        <v>6215</v>
      </c>
      <c r="B1267" s="75" t="s">
        <v>6719</v>
      </c>
      <c r="C1267" s="199" t="s">
        <v>6605</v>
      </c>
      <c r="D1267" s="75" t="s">
        <v>6796</v>
      </c>
      <c r="E1267" s="75">
        <v>-34.4</v>
      </c>
      <c r="F1267" s="75">
        <v>116</v>
      </c>
      <c r="G1267" s="75" t="s">
        <v>6302</v>
      </c>
      <c r="H1267" s="75">
        <v>440</v>
      </c>
      <c r="I1267" s="75">
        <v>26</v>
      </c>
      <c r="J1267" s="75">
        <v>30</v>
      </c>
      <c r="K1267" s="75">
        <v>203.8</v>
      </c>
      <c r="L1267" s="75">
        <v>14.9</v>
      </c>
      <c r="M1267" s="75">
        <v>4.5</v>
      </c>
    </row>
    <row r="1268" spans="1:31" s="75" customFormat="1" x14ac:dyDescent="0.15">
      <c r="A1268" s="75" t="s">
        <v>6215</v>
      </c>
      <c r="B1268" s="75" t="s">
        <v>6824</v>
      </c>
      <c r="C1268" s="199" t="s">
        <v>7029</v>
      </c>
      <c r="D1268" s="75" t="s">
        <v>7006</v>
      </c>
      <c r="E1268" s="75">
        <v>1.9</v>
      </c>
      <c r="F1268" s="75">
        <v>-67.099999999999994</v>
      </c>
      <c r="G1268" s="75" t="s">
        <v>6302</v>
      </c>
      <c r="H1268" s="75">
        <v>14300</v>
      </c>
      <c r="I1268" s="75">
        <v>16.100000000000001</v>
      </c>
      <c r="J1268" s="75">
        <v>14.8</v>
      </c>
      <c r="K1268" s="75">
        <v>52</v>
      </c>
      <c r="L1268" s="75">
        <v>52</v>
      </c>
      <c r="M1268" s="75">
        <v>4.5</v>
      </c>
      <c r="N1268" s="75">
        <v>91</v>
      </c>
      <c r="O1268" s="75">
        <v>104</v>
      </c>
    </row>
    <row r="1269" spans="1:31" s="75" customFormat="1" x14ac:dyDescent="0.15">
      <c r="A1269" s="75" t="s">
        <v>6215</v>
      </c>
      <c r="B1269" s="75" t="s">
        <v>6824</v>
      </c>
      <c r="C1269" s="199" t="s">
        <v>7029</v>
      </c>
      <c r="D1269" s="75" t="s">
        <v>7006</v>
      </c>
      <c r="E1269" s="75">
        <v>1.9</v>
      </c>
      <c r="F1269" s="75">
        <v>-67.099999999999994</v>
      </c>
      <c r="G1269" s="75" t="s">
        <v>6302</v>
      </c>
      <c r="H1269" s="75">
        <v>15800</v>
      </c>
      <c r="I1269" s="75">
        <v>22</v>
      </c>
      <c r="J1269" s="75">
        <v>16</v>
      </c>
      <c r="K1269" s="75">
        <v>108</v>
      </c>
      <c r="L1269" s="75">
        <v>72</v>
      </c>
      <c r="M1269" s="75">
        <v>4.5999999999999996</v>
      </c>
      <c r="N1269" s="75">
        <v>173</v>
      </c>
      <c r="O1269" s="75">
        <v>180</v>
      </c>
    </row>
    <row r="1270" spans="1:31" s="75" customFormat="1" x14ac:dyDescent="0.15">
      <c r="A1270" s="75" t="s">
        <v>6215</v>
      </c>
      <c r="B1270" s="75" t="s">
        <v>6148</v>
      </c>
      <c r="C1270" s="199" t="s">
        <v>7110</v>
      </c>
      <c r="D1270" s="75" t="s">
        <v>6569</v>
      </c>
      <c r="E1270" s="75">
        <v>42.5</v>
      </c>
      <c r="F1270" s="75">
        <v>24</v>
      </c>
      <c r="G1270" s="75">
        <v>100</v>
      </c>
      <c r="H1270" s="75">
        <v>1200</v>
      </c>
      <c r="I1270" s="75">
        <v>48.3</v>
      </c>
      <c r="J1270" s="75">
        <v>23.7</v>
      </c>
      <c r="K1270" s="75">
        <v>365.7</v>
      </c>
      <c r="L1270" s="75">
        <v>49.1</v>
      </c>
      <c r="M1270" s="75">
        <v>4.7</v>
      </c>
      <c r="N1270" s="75">
        <v>49.7</v>
      </c>
      <c r="O1270" s="75">
        <v>414.8</v>
      </c>
      <c r="Z1270" s="75">
        <v>3.6</v>
      </c>
      <c r="AE1270" s="75">
        <v>4.7</v>
      </c>
    </row>
    <row r="1271" spans="1:31" s="75" customFormat="1" x14ac:dyDescent="0.15">
      <c r="A1271" s="75" t="s">
        <v>6215</v>
      </c>
      <c r="B1271" s="75" t="s">
        <v>6900</v>
      </c>
      <c r="C1271" s="199" t="s">
        <v>7029</v>
      </c>
      <c r="D1271" s="75" t="s">
        <v>7006</v>
      </c>
      <c r="E1271" s="75">
        <v>1.9</v>
      </c>
      <c r="F1271" s="75">
        <v>-67.099999999999994</v>
      </c>
      <c r="G1271" s="75" t="s">
        <v>6302</v>
      </c>
      <c r="H1271" s="75">
        <v>5600</v>
      </c>
      <c r="I1271" s="75">
        <v>36.700000000000003</v>
      </c>
      <c r="J1271" s="75">
        <v>20.100000000000001</v>
      </c>
      <c r="K1271" s="75">
        <v>178</v>
      </c>
      <c r="L1271" s="75">
        <v>112</v>
      </c>
      <c r="M1271" s="75">
        <v>4.8</v>
      </c>
      <c r="N1271" s="75">
        <v>71</v>
      </c>
      <c r="O1271" s="75">
        <v>290</v>
      </c>
    </row>
    <row r="1272" spans="1:31" s="75" customFormat="1" x14ac:dyDescent="0.15">
      <c r="A1272" s="75" t="s">
        <v>6215</v>
      </c>
      <c r="B1272" s="75" t="s">
        <v>6824</v>
      </c>
      <c r="C1272" s="199" t="s">
        <v>7029</v>
      </c>
      <c r="D1272" s="75" t="s">
        <v>7006</v>
      </c>
      <c r="E1272" s="75">
        <v>1.9</v>
      </c>
      <c r="F1272" s="75">
        <v>-67.099999999999994</v>
      </c>
      <c r="G1272" s="75" t="s">
        <v>6302</v>
      </c>
      <c r="H1272" s="75">
        <v>13400</v>
      </c>
      <c r="I1272" s="75">
        <v>25.5</v>
      </c>
      <c r="J1272" s="75">
        <v>16.100000000000001</v>
      </c>
      <c r="K1272" s="75">
        <v>184</v>
      </c>
      <c r="L1272" s="75">
        <v>74</v>
      </c>
      <c r="M1272" s="75">
        <v>5</v>
      </c>
      <c r="N1272" s="75">
        <v>115</v>
      </c>
      <c r="O1272" s="75">
        <v>258</v>
      </c>
    </row>
    <row r="1273" spans="1:31" s="75" customFormat="1" x14ac:dyDescent="0.15">
      <c r="A1273" s="75" t="s">
        <v>6215</v>
      </c>
      <c r="B1273" s="75" t="s">
        <v>6186</v>
      </c>
      <c r="C1273" s="199" t="s">
        <v>7029</v>
      </c>
      <c r="E1273" s="75">
        <v>1.9</v>
      </c>
      <c r="F1273" s="75">
        <v>-67.099999999999994</v>
      </c>
      <c r="G1273" s="75" t="s">
        <v>6302</v>
      </c>
      <c r="H1273" s="75">
        <v>17500</v>
      </c>
      <c r="I1273" s="75">
        <v>21.8</v>
      </c>
      <c r="J1273" s="75">
        <v>10.1</v>
      </c>
      <c r="K1273" s="75">
        <v>58</v>
      </c>
      <c r="L1273" s="75">
        <v>32</v>
      </c>
      <c r="M1273" s="75">
        <v>5</v>
      </c>
      <c r="N1273" s="75">
        <v>142</v>
      </c>
      <c r="O1273" s="75">
        <v>90</v>
      </c>
      <c r="Q1273" s="75">
        <v>940</v>
      </c>
      <c r="R1273" s="75">
        <v>600</v>
      </c>
    </row>
    <row r="1274" spans="1:31" s="75" customFormat="1" x14ac:dyDescent="0.15">
      <c r="A1274" s="75" t="s">
        <v>6215</v>
      </c>
      <c r="B1274" s="75" t="s">
        <v>6369</v>
      </c>
      <c r="C1274" s="199" t="s">
        <v>7206</v>
      </c>
      <c r="D1274" s="75" t="s">
        <v>6623</v>
      </c>
      <c r="E1274" s="75">
        <v>34.5</v>
      </c>
      <c r="F1274" s="75">
        <v>136.5</v>
      </c>
      <c r="G1274" s="75">
        <v>70</v>
      </c>
      <c r="H1274" s="75">
        <v>9000</v>
      </c>
      <c r="I1274" s="75">
        <v>25</v>
      </c>
      <c r="J1274" s="75">
        <v>8.4</v>
      </c>
      <c r="K1274" s="75">
        <v>85</v>
      </c>
      <c r="L1274" s="75">
        <v>24</v>
      </c>
      <c r="M1274" s="75">
        <v>5.3</v>
      </c>
      <c r="O1274" s="75">
        <v>109</v>
      </c>
    </row>
    <row r="1275" spans="1:31" s="75" customFormat="1" x14ac:dyDescent="0.15">
      <c r="A1275" s="75" t="s">
        <v>6215</v>
      </c>
      <c r="B1275" s="75" t="s">
        <v>6824</v>
      </c>
      <c r="C1275" s="199" t="s">
        <v>7029</v>
      </c>
      <c r="D1275" s="75" t="s">
        <v>7006</v>
      </c>
      <c r="E1275" s="75">
        <v>1.9</v>
      </c>
      <c r="F1275" s="75">
        <v>-67.099999999999994</v>
      </c>
      <c r="G1275" s="75" t="s">
        <v>6302</v>
      </c>
      <c r="H1275" s="75">
        <v>9400</v>
      </c>
      <c r="I1275" s="75">
        <v>34.299999999999997</v>
      </c>
      <c r="J1275" s="75">
        <v>14.1</v>
      </c>
      <c r="K1275" s="75">
        <v>107</v>
      </c>
      <c r="L1275" s="75">
        <v>74</v>
      </c>
      <c r="M1275" s="75">
        <v>5.3</v>
      </c>
      <c r="N1275" s="75">
        <v>42</v>
      </c>
      <c r="O1275" s="75">
        <v>181</v>
      </c>
    </row>
    <row r="1276" spans="1:31" s="75" customFormat="1" x14ac:dyDescent="0.15">
      <c r="A1276" s="75" t="s">
        <v>6215</v>
      </c>
      <c r="B1276" s="75" t="s">
        <v>6824</v>
      </c>
      <c r="C1276" s="199" t="s">
        <v>7029</v>
      </c>
      <c r="D1276" s="75" t="s">
        <v>7006</v>
      </c>
      <c r="E1276" s="75">
        <v>1.9</v>
      </c>
      <c r="F1276" s="75">
        <v>-67.099999999999994</v>
      </c>
      <c r="G1276" s="75" t="s">
        <v>6302</v>
      </c>
      <c r="H1276" s="75">
        <v>13300</v>
      </c>
      <c r="I1276" s="75">
        <v>33.6</v>
      </c>
      <c r="J1276" s="75">
        <v>15.5</v>
      </c>
      <c r="K1276" s="75">
        <v>107</v>
      </c>
      <c r="L1276" s="75">
        <v>56</v>
      </c>
      <c r="M1276" s="75">
        <v>5.5</v>
      </c>
      <c r="N1276" s="75">
        <v>92</v>
      </c>
      <c r="O1276" s="75">
        <v>163</v>
      </c>
    </row>
    <row r="1277" spans="1:31" s="75" customFormat="1" x14ac:dyDescent="0.15">
      <c r="A1277" s="75" t="s">
        <v>6215</v>
      </c>
      <c r="B1277" s="75" t="s">
        <v>5949</v>
      </c>
      <c r="C1277" s="199" t="s">
        <v>6858</v>
      </c>
      <c r="D1277" s="75" t="s">
        <v>6796</v>
      </c>
      <c r="E1277" s="75">
        <v>-37.700000000000003</v>
      </c>
      <c r="F1277" s="75">
        <v>149.5</v>
      </c>
      <c r="G1277" s="75">
        <v>100</v>
      </c>
      <c r="H1277" s="75">
        <v>123</v>
      </c>
      <c r="I1277" s="75">
        <v>30.1</v>
      </c>
      <c r="J1277" s="75">
        <v>40</v>
      </c>
      <c r="K1277" s="75">
        <v>246.9</v>
      </c>
      <c r="L1277" s="75">
        <v>72.900000000000006</v>
      </c>
      <c r="M1277" s="75">
        <v>5.6</v>
      </c>
      <c r="O1277" s="75">
        <v>319.8</v>
      </c>
    </row>
    <row r="1278" spans="1:31" s="75" customFormat="1" x14ac:dyDescent="0.15">
      <c r="A1278" s="75" t="s">
        <v>6215</v>
      </c>
      <c r="B1278" s="75" t="s">
        <v>6628</v>
      </c>
      <c r="C1278" s="199" t="s">
        <v>7103</v>
      </c>
      <c r="D1278" s="75" t="s">
        <v>6629</v>
      </c>
      <c r="E1278" s="75">
        <v>-42.2</v>
      </c>
      <c r="F1278" s="75">
        <v>171.7</v>
      </c>
      <c r="G1278" s="75">
        <v>300</v>
      </c>
      <c r="H1278" s="75">
        <v>1346</v>
      </c>
      <c r="I1278" s="75">
        <v>50</v>
      </c>
      <c r="J1278" s="75">
        <v>36</v>
      </c>
      <c r="K1278" s="75">
        <v>223.9</v>
      </c>
      <c r="L1278" s="75">
        <v>69.599999999999994</v>
      </c>
      <c r="M1278" s="75">
        <v>5.65</v>
      </c>
    </row>
    <row r="1279" spans="1:31" s="75" customFormat="1" x14ac:dyDescent="0.15">
      <c r="A1279" s="75" t="s">
        <v>6215</v>
      </c>
      <c r="B1279" s="75" t="s">
        <v>6132</v>
      </c>
      <c r="C1279" s="199" t="s">
        <v>6422</v>
      </c>
      <c r="D1279" s="75" t="s">
        <v>6796</v>
      </c>
      <c r="E1279" s="75">
        <v>-32.799999999999997</v>
      </c>
      <c r="F1279" s="75">
        <v>116</v>
      </c>
      <c r="G1279" s="75">
        <v>60</v>
      </c>
      <c r="H1279" s="75">
        <v>559</v>
      </c>
      <c r="I1279" s="75">
        <v>34.4</v>
      </c>
      <c r="J1279" s="75">
        <v>25</v>
      </c>
      <c r="K1279" s="75">
        <v>222.9</v>
      </c>
      <c r="L1279" s="75">
        <v>31.3</v>
      </c>
      <c r="M1279" s="75">
        <v>5.8</v>
      </c>
    </row>
    <row r="1280" spans="1:31" s="75" customFormat="1" x14ac:dyDescent="0.15">
      <c r="A1280" s="75" t="s">
        <v>6215</v>
      </c>
      <c r="B1280" s="75" t="s">
        <v>6824</v>
      </c>
      <c r="C1280" s="199" t="s">
        <v>7029</v>
      </c>
      <c r="D1280" s="75" t="s">
        <v>7006</v>
      </c>
      <c r="E1280" s="75">
        <v>1.9</v>
      </c>
      <c r="F1280" s="75">
        <v>-67.099999999999994</v>
      </c>
      <c r="G1280" s="75" t="s">
        <v>6302</v>
      </c>
      <c r="H1280" s="75">
        <v>10700</v>
      </c>
      <c r="I1280" s="75">
        <v>40</v>
      </c>
      <c r="J1280" s="75">
        <v>15.9</v>
      </c>
      <c r="K1280" s="75">
        <v>183</v>
      </c>
      <c r="L1280" s="75">
        <v>91</v>
      </c>
      <c r="M1280" s="75">
        <v>6.5</v>
      </c>
      <c r="N1280" s="75">
        <v>83</v>
      </c>
      <c r="O1280" s="75">
        <v>274</v>
      </c>
    </row>
    <row r="1281" spans="1:31" s="75" customFormat="1" x14ac:dyDescent="0.15">
      <c r="A1281" s="75" t="s">
        <v>6215</v>
      </c>
      <c r="B1281" s="75" t="s">
        <v>6355</v>
      </c>
      <c r="C1281" s="199" t="s">
        <v>6723</v>
      </c>
      <c r="D1281" s="75" t="s">
        <v>7006</v>
      </c>
      <c r="E1281" s="75">
        <v>1.9</v>
      </c>
      <c r="F1281" s="75">
        <v>-67.900000000000006</v>
      </c>
      <c r="G1281" s="75" t="s">
        <v>6302</v>
      </c>
      <c r="K1281" s="75">
        <v>230</v>
      </c>
      <c r="M1281" s="75">
        <v>6.9</v>
      </c>
      <c r="N1281" s="75">
        <v>119</v>
      </c>
      <c r="Q1281" s="75">
        <v>630</v>
      </c>
      <c r="R1281" s="75">
        <v>520</v>
      </c>
      <c r="W1281" s="75">
        <v>4.4000000000000004</v>
      </c>
      <c r="Z1281" s="75">
        <v>4.4000000000000004</v>
      </c>
      <c r="AA1281" s="75">
        <v>1.9</v>
      </c>
      <c r="AE1281" s="75">
        <v>5.2</v>
      </c>
    </row>
    <row r="1282" spans="1:31" s="75" customFormat="1" x14ac:dyDescent="0.15">
      <c r="A1282" s="75" t="s">
        <v>6215</v>
      </c>
      <c r="B1282" s="75" t="s">
        <v>6731</v>
      </c>
      <c r="C1282" s="199" t="s">
        <v>6828</v>
      </c>
      <c r="D1282" s="75" t="s">
        <v>6425</v>
      </c>
      <c r="E1282" s="75">
        <v>11</v>
      </c>
      <c r="F1282" s="75">
        <v>103.5</v>
      </c>
      <c r="G1282" s="75" t="s">
        <v>6302</v>
      </c>
      <c r="I1282" s="75">
        <v>34</v>
      </c>
      <c r="J1282" s="75">
        <v>45</v>
      </c>
      <c r="K1282" s="75">
        <v>201.3</v>
      </c>
      <c r="L1282" s="75">
        <v>88.7</v>
      </c>
      <c r="M1282" s="75">
        <v>7.2</v>
      </c>
      <c r="N1282" s="75">
        <v>50.8</v>
      </c>
    </row>
    <row r="1283" spans="1:31" s="75" customFormat="1" x14ac:dyDescent="0.15">
      <c r="A1283" s="75" t="s">
        <v>6215</v>
      </c>
      <c r="B1283" s="75" t="s">
        <v>6437</v>
      </c>
      <c r="C1283" s="199" t="s">
        <v>7133</v>
      </c>
      <c r="D1283" s="75" t="s">
        <v>6877</v>
      </c>
      <c r="E1283" s="75">
        <v>45</v>
      </c>
      <c r="F1283" s="75">
        <v>48.5</v>
      </c>
      <c r="G1283" s="75">
        <v>80</v>
      </c>
      <c r="H1283" s="75">
        <v>490</v>
      </c>
      <c r="I1283" s="75">
        <v>30.9</v>
      </c>
      <c r="J1283" s="75">
        <v>27.5</v>
      </c>
      <c r="K1283" s="75">
        <v>292.8</v>
      </c>
      <c r="L1283" s="75">
        <v>49.7</v>
      </c>
      <c r="M1283" s="75">
        <v>7.2</v>
      </c>
      <c r="O1283" s="75">
        <v>342.5</v>
      </c>
      <c r="R1283" s="75">
        <v>365</v>
      </c>
      <c r="AA1283" s="75">
        <v>0.99</v>
      </c>
      <c r="AC1283" s="75">
        <v>0.32</v>
      </c>
      <c r="AE1283" s="75">
        <v>3.65</v>
      </c>
    </row>
    <row r="1284" spans="1:31" s="75" customFormat="1" x14ac:dyDescent="0.15">
      <c r="A1284" s="75" t="s">
        <v>6215</v>
      </c>
      <c r="B1284" s="75" t="s">
        <v>6731</v>
      </c>
      <c r="C1284" s="199" t="s">
        <v>6828</v>
      </c>
      <c r="D1284" s="75" t="s">
        <v>6425</v>
      </c>
      <c r="E1284" s="75">
        <v>11</v>
      </c>
      <c r="F1284" s="75">
        <v>103.5</v>
      </c>
      <c r="G1284" s="75" t="s">
        <v>6302</v>
      </c>
      <c r="I1284" s="75">
        <v>34</v>
      </c>
      <c r="J1284" s="75">
        <v>45</v>
      </c>
      <c r="K1284" s="75">
        <v>229.6</v>
      </c>
      <c r="L1284" s="75">
        <v>108.1</v>
      </c>
      <c r="M1284" s="75">
        <v>7.3</v>
      </c>
      <c r="N1284" s="75">
        <v>70.099999999999994</v>
      </c>
    </row>
    <row r="1285" spans="1:31" s="75" customFormat="1" x14ac:dyDescent="0.15">
      <c r="A1285" s="75" t="s">
        <v>6215</v>
      </c>
      <c r="B1285" s="75" t="s">
        <v>6824</v>
      </c>
      <c r="C1285" s="199" t="s">
        <v>7029</v>
      </c>
      <c r="D1285" s="75" t="s">
        <v>7006</v>
      </c>
      <c r="E1285" s="75">
        <v>1.9</v>
      </c>
      <c r="F1285" s="75">
        <v>-67.099999999999994</v>
      </c>
      <c r="G1285" s="75" t="s">
        <v>6302</v>
      </c>
      <c r="H1285" s="75">
        <v>10300</v>
      </c>
      <c r="I1285" s="75">
        <v>33</v>
      </c>
      <c r="J1285" s="75">
        <v>16.399999999999999</v>
      </c>
      <c r="K1285" s="75">
        <v>96</v>
      </c>
      <c r="L1285" s="75">
        <v>81</v>
      </c>
      <c r="M1285" s="75">
        <v>7.3</v>
      </c>
      <c r="N1285" s="75">
        <v>172</v>
      </c>
      <c r="O1285" s="75">
        <v>177</v>
      </c>
    </row>
    <row r="1286" spans="1:31" s="75" customFormat="1" x14ac:dyDescent="0.15">
      <c r="A1286" s="75" t="s">
        <v>6215</v>
      </c>
      <c r="B1286" s="75" t="s">
        <v>6745</v>
      </c>
      <c r="C1286" s="199" t="s">
        <v>6298</v>
      </c>
      <c r="D1286" s="75" t="s">
        <v>6796</v>
      </c>
      <c r="E1286" s="75">
        <v>-32.700000000000003</v>
      </c>
      <c r="F1286" s="75">
        <v>116.25</v>
      </c>
      <c r="G1286" s="75">
        <v>60</v>
      </c>
      <c r="H1286" s="75">
        <v>559</v>
      </c>
      <c r="I1286" s="75">
        <v>34.4</v>
      </c>
      <c r="J1286" s="75">
        <v>25</v>
      </c>
      <c r="K1286" s="75">
        <v>222.9</v>
      </c>
      <c r="L1286" s="75">
        <v>29.6</v>
      </c>
      <c r="M1286" s="75">
        <v>7.5</v>
      </c>
    </row>
    <row r="1287" spans="1:31" s="75" customFormat="1" x14ac:dyDescent="0.15">
      <c r="A1287" s="75" t="s">
        <v>6215</v>
      </c>
      <c r="B1287" s="75" t="s">
        <v>6732</v>
      </c>
      <c r="C1287" s="199" t="s">
        <v>6950</v>
      </c>
      <c r="D1287" s="75" t="s">
        <v>6425</v>
      </c>
      <c r="E1287" s="75">
        <v>18.5</v>
      </c>
      <c r="F1287" s="75">
        <v>-65.5</v>
      </c>
      <c r="G1287" s="75" t="s">
        <v>6302</v>
      </c>
      <c r="H1287" s="75">
        <v>800</v>
      </c>
      <c r="I1287" s="75">
        <v>37</v>
      </c>
      <c r="J1287" s="75">
        <v>30</v>
      </c>
      <c r="K1287" s="75">
        <v>111.6</v>
      </c>
      <c r="L1287" s="75">
        <v>27.4</v>
      </c>
      <c r="M1287" s="75">
        <v>7.5</v>
      </c>
      <c r="N1287" s="75">
        <v>54.4</v>
      </c>
      <c r="O1287" s="75">
        <v>139</v>
      </c>
      <c r="R1287" s="75">
        <v>480</v>
      </c>
      <c r="AE1287" s="75">
        <v>4.8</v>
      </c>
    </row>
    <row r="1288" spans="1:31" s="75" customFormat="1" x14ac:dyDescent="0.15">
      <c r="A1288" s="75" t="s">
        <v>6215</v>
      </c>
      <c r="B1288" s="75" t="s">
        <v>6824</v>
      </c>
      <c r="C1288" s="199" t="s">
        <v>7029</v>
      </c>
      <c r="D1288" s="75" t="s">
        <v>7006</v>
      </c>
      <c r="E1288" s="75">
        <v>1.9</v>
      </c>
      <c r="F1288" s="75">
        <v>-67.099999999999994</v>
      </c>
      <c r="G1288" s="75" t="s">
        <v>6302</v>
      </c>
      <c r="H1288" s="75">
        <v>10600</v>
      </c>
      <c r="I1288" s="75">
        <v>59.5</v>
      </c>
      <c r="J1288" s="75">
        <v>19.2</v>
      </c>
      <c r="K1288" s="75">
        <v>276</v>
      </c>
      <c r="L1288" s="75">
        <v>166</v>
      </c>
      <c r="M1288" s="75">
        <v>7.5</v>
      </c>
      <c r="N1288" s="75">
        <v>195</v>
      </c>
      <c r="O1288" s="75">
        <v>442</v>
      </c>
    </row>
    <row r="1289" spans="1:31" s="75" customFormat="1" x14ac:dyDescent="0.15">
      <c r="A1289" s="75" t="s">
        <v>6215</v>
      </c>
      <c r="B1289" s="75" t="s">
        <v>6660</v>
      </c>
      <c r="C1289" s="199" t="s">
        <v>7403</v>
      </c>
      <c r="D1289" s="75" t="s">
        <v>6788</v>
      </c>
      <c r="E1289" s="75">
        <v>7.5</v>
      </c>
      <c r="F1289" s="75">
        <v>99.5</v>
      </c>
      <c r="G1289" s="75" t="s">
        <v>6302</v>
      </c>
      <c r="H1289" s="75">
        <v>1175</v>
      </c>
      <c r="I1289" s="75">
        <v>39.9</v>
      </c>
      <c r="J1289" s="75">
        <v>36</v>
      </c>
      <c r="K1289" s="75">
        <v>292</v>
      </c>
      <c r="L1289" s="75">
        <v>104</v>
      </c>
      <c r="M1289" s="75">
        <v>7.8</v>
      </c>
      <c r="N1289" s="75">
        <v>32</v>
      </c>
      <c r="O1289" s="75">
        <v>396</v>
      </c>
      <c r="T1289" s="75" t="s">
        <v>7019</v>
      </c>
      <c r="U1289" s="75">
        <v>12</v>
      </c>
      <c r="V1289" s="75" t="s">
        <v>7019</v>
      </c>
    </row>
    <row r="1290" spans="1:31" s="75" customFormat="1" x14ac:dyDescent="0.15">
      <c r="A1290" s="75" t="s">
        <v>6215</v>
      </c>
      <c r="B1290" s="75" t="s">
        <v>6782</v>
      </c>
      <c r="C1290" s="199" t="s">
        <v>6890</v>
      </c>
      <c r="D1290" s="75" t="s">
        <v>6788</v>
      </c>
      <c r="E1290" s="75">
        <v>8.5</v>
      </c>
      <c r="F1290" s="75">
        <v>-78</v>
      </c>
      <c r="G1290" s="75" t="s">
        <v>6302</v>
      </c>
      <c r="H1290" s="75">
        <v>4348</v>
      </c>
      <c r="I1290" s="75">
        <v>45.2</v>
      </c>
      <c r="J1290" s="75">
        <v>40</v>
      </c>
      <c r="K1290" s="75">
        <v>255.4</v>
      </c>
      <c r="M1290" s="75">
        <v>8</v>
      </c>
      <c r="N1290" s="75">
        <v>12.6</v>
      </c>
      <c r="O1290" s="75">
        <v>255.4</v>
      </c>
      <c r="Q1290" s="75">
        <v>982</v>
      </c>
      <c r="AA1290" s="75">
        <v>9.82</v>
      </c>
      <c r="AE1290" s="75">
        <v>1.54</v>
      </c>
    </row>
    <row r="1291" spans="1:31" s="75" customFormat="1" x14ac:dyDescent="0.15">
      <c r="A1291" s="75" t="s">
        <v>6215</v>
      </c>
      <c r="B1291" s="75" t="s">
        <v>6354</v>
      </c>
      <c r="C1291" s="199" t="s">
        <v>7202</v>
      </c>
      <c r="D1291" s="75" t="s">
        <v>6788</v>
      </c>
      <c r="E1291" s="75">
        <v>1.9</v>
      </c>
      <c r="F1291" s="75">
        <v>-67.099999999999994</v>
      </c>
      <c r="G1291" s="75" t="s">
        <v>6302</v>
      </c>
      <c r="H1291" s="75">
        <v>1760</v>
      </c>
      <c r="I1291" s="75">
        <v>34.299999999999997</v>
      </c>
      <c r="J1291" s="75">
        <v>14</v>
      </c>
      <c r="K1291" s="75">
        <v>315.7</v>
      </c>
      <c r="M1291" s="75">
        <v>8</v>
      </c>
      <c r="N1291" s="75">
        <v>56</v>
      </c>
      <c r="O1291" s="75">
        <v>315.7</v>
      </c>
      <c r="Z1291" s="75">
        <v>6</v>
      </c>
      <c r="AA1291" s="75">
        <v>3.4</v>
      </c>
      <c r="AE1291" s="75">
        <v>6</v>
      </c>
    </row>
    <row r="1292" spans="1:31" s="75" customFormat="1" x14ac:dyDescent="0.15">
      <c r="A1292" s="75" t="s">
        <v>6215</v>
      </c>
      <c r="B1292" s="75" t="s">
        <v>6805</v>
      </c>
      <c r="C1292" s="199" t="s">
        <v>6962</v>
      </c>
      <c r="D1292" s="75" t="s">
        <v>6796</v>
      </c>
      <c r="E1292" s="75">
        <v>-37</v>
      </c>
      <c r="F1292" s="75">
        <v>145</v>
      </c>
      <c r="G1292" s="75">
        <v>60.7</v>
      </c>
      <c r="H1292" s="75">
        <v>655</v>
      </c>
      <c r="I1292" s="75">
        <v>62.7</v>
      </c>
      <c r="J1292" s="75">
        <v>32</v>
      </c>
      <c r="K1292" s="75">
        <v>310.8</v>
      </c>
      <c r="L1292" s="75">
        <v>25.3</v>
      </c>
      <c r="M1292" s="75">
        <v>8.1</v>
      </c>
      <c r="O1292" s="75">
        <v>336.1</v>
      </c>
    </row>
    <row r="1293" spans="1:31" s="75" customFormat="1" x14ac:dyDescent="0.15">
      <c r="A1293" s="75" t="s">
        <v>6215</v>
      </c>
      <c r="B1293" s="75" t="s">
        <v>6464</v>
      </c>
      <c r="C1293" s="199" t="s">
        <v>7133</v>
      </c>
      <c r="D1293" s="75" t="s">
        <v>6877</v>
      </c>
      <c r="E1293" s="75">
        <v>45</v>
      </c>
      <c r="F1293" s="75">
        <v>48.5</v>
      </c>
      <c r="G1293" s="75">
        <v>60</v>
      </c>
      <c r="H1293" s="75">
        <v>420</v>
      </c>
      <c r="J1293" s="75">
        <v>22.6</v>
      </c>
      <c r="K1293" s="75">
        <v>250</v>
      </c>
      <c r="L1293" s="75">
        <v>79</v>
      </c>
      <c r="M1293" s="75">
        <v>8.1999999999999993</v>
      </c>
      <c r="O1293" s="75">
        <v>329</v>
      </c>
      <c r="R1293" s="75">
        <v>567</v>
      </c>
      <c r="AA1293" s="75">
        <v>0.85</v>
      </c>
      <c r="AC1293" s="75">
        <v>0.15</v>
      </c>
      <c r="AE1293" s="75">
        <v>5.67</v>
      </c>
    </row>
    <row r="1294" spans="1:31" s="75" customFormat="1" x14ac:dyDescent="0.15">
      <c r="A1294" s="75" t="s">
        <v>6215</v>
      </c>
      <c r="B1294" s="75" t="s">
        <v>6650</v>
      </c>
      <c r="C1294" s="199" t="s">
        <v>6996</v>
      </c>
      <c r="D1294" s="75" t="s">
        <v>6788</v>
      </c>
      <c r="E1294" s="75">
        <v>-6</v>
      </c>
      <c r="F1294" s="75">
        <v>145</v>
      </c>
      <c r="G1294" s="75" t="s">
        <v>6302</v>
      </c>
      <c r="I1294" s="75">
        <v>70</v>
      </c>
      <c r="J1294" s="75">
        <v>30</v>
      </c>
      <c r="K1294" s="75">
        <v>393.9</v>
      </c>
      <c r="L1294" s="75">
        <v>98</v>
      </c>
      <c r="M1294" s="75">
        <v>8.4</v>
      </c>
      <c r="N1294" s="75">
        <v>62.6</v>
      </c>
      <c r="O1294" s="75">
        <v>491.9</v>
      </c>
    </row>
    <row r="1295" spans="1:31" s="75" customFormat="1" x14ac:dyDescent="0.15">
      <c r="A1295" s="75" t="s">
        <v>6215</v>
      </c>
      <c r="B1295" s="75" t="s">
        <v>6824</v>
      </c>
      <c r="C1295" s="199" t="s">
        <v>7029</v>
      </c>
      <c r="D1295" s="75" t="s">
        <v>7006</v>
      </c>
      <c r="E1295" s="75">
        <v>1.9</v>
      </c>
      <c r="F1295" s="75">
        <v>-67.099999999999994</v>
      </c>
      <c r="G1295" s="75" t="s">
        <v>6302</v>
      </c>
      <c r="H1295" s="75">
        <v>9700</v>
      </c>
      <c r="I1295" s="75">
        <v>34.1</v>
      </c>
      <c r="J1295" s="75">
        <v>13.6</v>
      </c>
      <c r="K1295" s="75">
        <v>154</v>
      </c>
      <c r="L1295" s="75">
        <v>80</v>
      </c>
      <c r="M1295" s="75">
        <v>8.6</v>
      </c>
      <c r="N1295" s="75">
        <v>191</v>
      </c>
      <c r="O1295" s="75">
        <v>234</v>
      </c>
    </row>
    <row r="1296" spans="1:31" s="75" customFormat="1" x14ac:dyDescent="0.15">
      <c r="A1296" s="75" t="s">
        <v>6215</v>
      </c>
      <c r="B1296" s="75" t="s">
        <v>6451</v>
      </c>
      <c r="C1296" s="199" t="s">
        <v>6605</v>
      </c>
      <c r="D1296" s="75" t="s">
        <v>6796</v>
      </c>
      <c r="E1296" s="75">
        <v>-34.4</v>
      </c>
      <c r="F1296" s="75">
        <v>116</v>
      </c>
      <c r="G1296" s="75" t="s">
        <v>6302</v>
      </c>
      <c r="H1296" s="75">
        <v>438</v>
      </c>
      <c r="I1296" s="75">
        <v>37.5</v>
      </c>
      <c r="J1296" s="75">
        <v>30</v>
      </c>
      <c r="K1296" s="75">
        <v>243.6</v>
      </c>
      <c r="L1296" s="75">
        <v>31.1</v>
      </c>
      <c r="M1296" s="75">
        <v>8.9</v>
      </c>
    </row>
    <row r="1297" spans="1:31" s="75" customFormat="1" x14ac:dyDescent="0.15">
      <c r="A1297" s="75" t="s">
        <v>6215</v>
      </c>
      <c r="B1297" s="75" t="s">
        <v>6252</v>
      </c>
      <c r="C1297" s="199" t="s">
        <v>6918</v>
      </c>
      <c r="D1297" s="75" t="s">
        <v>6796</v>
      </c>
      <c r="E1297" s="75">
        <v>-34.5</v>
      </c>
      <c r="F1297" s="75">
        <v>116</v>
      </c>
      <c r="G1297" s="75" t="s">
        <v>6302</v>
      </c>
      <c r="H1297" s="75">
        <v>438</v>
      </c>
      <c r="I1297" s="75">
        <v>37.5</v>
      </c>
      <c r="J1297" s="75">
        <v>30</v>
      </c>
      <c r="K1297" s="75">
        <v>243.6</v>
      </c>
      <c r="L1297" s="75">
        <v>31.1</v>
      </c>
      <c r="M1297" s="75">
        <v>8.9</v>
      </c>
    </row>
    <row r="1298" spans="1:31" s="75" customFormat="1" x14ac:dyDescent="0.15">
      <c r="A1298" s="75" t="s">
        <v>6215</v>
      </c>
      <c r="B1298" s="75" t="s">
        <v>6874</v>
      </c>
      <c r="C1298" s="199" t="s">
        <v>7171</v>
      </c>
      <c r="D1298" s="75" t="s">
        <v>6788</v>
      </c>
      <c r="E1298" s="75">
        <v>7</v>
      </c>
      <c r="F1298" s="75">
        <v>-74</v>
      </c>
      <c r="G1298" s="75" t="s">
        <v>6302</v>
      </c>
      <c r="H1298" s="75">
        <v>600</v>
      </c>
      <c r="I1298" s="75">
        <v>32</v>
      </c>
      <c r="J1298" s="75">
        <v>35</v>
      </c>
      <c r="K1298" s="75">
        <v>249.7</v>
      </c>
      <c r="L1298" s="75">
        <v>67.099999999999994</v>
      </c>
      <c r="M1298" s="75">
        <v>9</v>
      </c>
      <c r="O1298" s="75">
        <v>316.8</v>
      </c>
    </row>
    <row r="1299" spans="1:31" s="75" customFormat="1" x14ac:dyDescent="0.15">
      <c r="A1299" s="75" t="s">
        <v>6215</v>
      </c>
      <c r="B1299" s="75" t="s">
        <v>6635</v>
      </c>
      <c r="C1299" s="199" t="s">
        <v>7072</v>
      </c>
      <c r="D1299" s="75" t="s">
        <v>6788</v>
      </c>
      <c r="E1299" s="75">
        <v>3</v>
      </c>
      <c r="F1299" s="75">
        <v>102.5</v>
      </c>
      <c r="J1299" s="75">
        <v>40</v>
      </c>
      <c r="K1299" s="75">
        <v>522.20000000000005</v>
      </c>
      <c r="L1299" s="75">
        <v>125.4</v>
      </c>
      <c r="M1299" s="75">
        <v>9</v>
      </c>
      <c r="O1299" s="75">
        <v>647.6</v>
      </c>
    </row>
    <row r="1300" spans="1:31" s="75" customFormat="1" x14ac:dyDescent="0.15">
      <c r="A1300" s="75" t="s">
        <v>6215</v>
      </c>
      <c r="B1300" s="75" t="s">
        <v>6784</v>
      </c>
      <c r="C1300" s="199" t="s">
        <v>5123</v>
      </c>
      <c r="D1300" s="75" t="s">
        <v>6788</v>
      </c>
      <c r="E1300" s="75">
        <v>3.1</v>
      </c>
      <c r="F1300" s="75">
        <v>-60</v>
      </c>
      <c r="G1300" s="75" t="s">
        <v>6302</v>
      </c>
      <c r="H1300" s="75">
        <v>400</v>
      </c>
      <c r="I1300" s="75">
        <v>30.7</v>
      </c>
      <c r="J1300" s="75">
        <v>25</v>
      </c>
      <c r="K1300" s="75">
        <v>299</v>
      </c>
      <c r="L1300" s="75">
        <v>98</v>
      </c>
      <c r="M1300" s="75">
        <v>9.3000000000000007</v>
      </c>
      <c r="N1300" s="75">
        <v>130</v>
      </c>
      <c r="O1300" s="75">
        <v>397</v>
      </c>
      <c r="AA1300" s="75">
        <v>9</v>
      </c>
      <c r="AC1300" s="75">
        <v>0.4</v>
      </c>
      <c r="AE1300" s="75">
        <v>5.6</v>
      </c>
    </row>
    <row r="1301" spans="1:31" s="75" customFormat="1" x14ac:dyDescent="0.15">
      <c r="A1301" s="75" t="s">
        <v>6215</v>
      </c>
      <c r="B1301" s="75" t="s">
        <v>6732</v>
      </c>
      <c r="C1301" s="199" t="s">
        <v>6950</v>
      </c>
      <c r="D1301" s="75" t="s">
        <v>6425</v>
      </c>
      <c r="E1301" s="75">
        <v>18.5</v>
      </c>
      <c r="F1301" s="75">
        <v>-65.5</v>
      </c>
      <c r="G1301" s="75" t="s">
        <v>6302</v>
      </c>
      <c r="H1301" s="75">
        <v>800</v>
      </c>
      <c r="I1301" s="75">
        <v>36</v>
      </c>
      <c r="J1301" s="75">
        <v>30</v>
      </c>
      <c r="K1301" s="75">
        <v>139.5</v>
      </c>
      <c r="L1301" s="75">
        <v>36.799999999999997</v>
      </c>
      <c r="M1301" s="75">
        <v>9.4</v>
      </c>
      <c r="N1301" s="75">
        <v>72.3</v>
      </c>
      <c r="O1301" s="75">
        <v>176.3</v>
      </c>
    </row>
    <row r="1302" spans="1:31" s="75" customFormat="1" x14ac:dyDescent="0.15">
      <c r="A1302" s="75" t="s">
        <v>6215</v>
      </c>
      <c r="B1302" s="75" t="s">
        <v>6732</v>
      </c>
      <c r="C1302" s="199" t="s">
        <v>6950</v>
      </c>
      <c r="D1302" s="75" t="s">
        <v>6425</v>
      </c>
      <c r="E1302" s="75">
        <v>18.5</v>
      </c>
      <c r="F1302" s="75">
        <v>-65.5</v>
      </c>
      <c r="G1302" s="75" t="s">
        <v>6302</v>
      </c>
      <c r="H1302" s="75">
        <v>800</v>
      </c>
      <c r="I1302" s="75">
        <v>41</v>
      </c>
      <c r="J1302" s="75">
        <v>30</v>
      </c>
      <c r="K1302" s="75">
        <v>191.6</v>
      </c>
      <c r="L1302" s="75">
        <v>45.1</v>
      </c>
      <c r="M1302" s="75">
        <v>9.6999999999999993</v>
      </c>
      <c r="N1302" s="75">
        <v>78.099999999999994</v>
      </c>
      <c r="O1302" s="75">
        <v>236.7</v>
      </c>
      <c r="R1302" s="75">
        <v>490</v>
      </c>
      <c r="AE1302" s="75">
        <v>4.9000000000000004</v>
      </c>
    </row>
    <row r="1303" spans="1:31" s="75" customFormat="1" x14ac:dyDescent="0.15">
      <c r="A1303" s="75" t="s">
        <v>6215</v>
      </c>
      <c r="B1303" s="75" t="s">
        <v>6401</v>
      </c>
      <c r="C1303" s="199" t="s">
        <v>6846</v>
      </c>
      <c r="D1303" s="75" t="s">
        <v>7006</v>
      </c>
      <c r="E1303" s="75">
        <v>1.9</v>
      </c>
      <c r="F1303" s="75">
        <v>-67.900000000000006</v>
      </c>
      <c r="G1303" s="75" t="s">
        <v>6302</v>
      </c>
      <c r="K1303" s="75">
        <v>171.3</v>
      </c>
      <c r="M1303" s="75">
        <v>9.6999999999999993</v>
      </c>
      <c r="N1303" s="75">
        <v>128</v>
      </c>
    </row>
    <row r="1304" spans="1:31" s="75" customFormat="1" x14ac:dyDescent="0.15">
      <c r="A1304" s="75" t="s">
        <v>6215</v>
      </c>
      <c r="B1304" s="75" t="s">
        <v>6466</v>
      </c>
      <c r="C1304" s="199" t="s">
        <v>5007</v>
      </c>
      <c r="E1304" s="75">
        <v>1.9</v>
      </c>
      <c r="F1304" s="75">
        <v>-67.900000000000006</v>
      </c>
      <c r="G1304" s="75" t="s">
        <v>6302</v>
      </c>
      <c r="K1304" s="75">
        <v>223.2</v>
      </c>
      <c r="M1304" s="75">
        <v>9.8000000000000007</v>
      </c>
      <c r="N1304" s="75">
        <v>57</v>
      </c>
      <c r="Z1304" s="75" t="s">
        <v>7019</v>
      </c>
    </row>
    <row r="1305" spans="1:31" s="75" customFormat="1" x14ac:dyDescent="0.15">
      <c r="A1305" s="75" t="s">
        <v>6215</v>
      </c>
      <c r="B1305" s="75" t="s">
        <v>6874</v>
      </c>
      <c r="C1305" s="199" t="s">
        <v>7171</v>
      </c>
      <c r="D1305" s="75" t="s">
        <v>6788</v>
      </c>
      <c r="E1305" s="75">
        <v>7</v>
      </c>
      <c r="F1305" s="75">
        <v>-74</v>
      </c>
      <c r="G1305" s="75" t="s">
        <v>6302</v>
      </c>
      <c r="H1305" s="75">
        <v>720</v>
      </c>
      <c r="I1305" s="75">
        <v>21.6</v>
      </c>
      <c r="J1305" s="75">
        <v>30</v>
      </c>
      <c r="K1305" s="75">
        <v>130.6</v>
      </c>
      <c r="L1305" s="75">
        <v>37.6</v>
      </c>
      <c r="M1305" s="75">
        <v>10.4</v>
      </c>
      <c r="O1305" s="75">
        <v>168.2</v>
      </c>
    </row>
    <row r="1306" spans="1:31" s="75" customFormat="1" x14ac:dyDescent="0.15">
      <c r="A1306" s="75" t="s">
        <v>6215</v>
      </c>
      <c r="B1306" s="75" t="s">
        <v>6639</v>
      </c>
      <c r="C1306" s="199" t="s">
        <v>6890</v>
      </c>
      <c r="D1306" s="75" t="s">
        <v>6788</v>
      </c>
      <c r="E1306" s="75">
        <v>8.5</v>
      </c>
      <c r="F1306" s="75">
        <v>-78</v>
      </c>
      <c r="G1306" s="75" t="s">
        <v>6302</v>
      </c>
      <c r="H1306" s="75">
        <v>6904</v>
      </c>
      <c r="I1306" s="75">
        <v>33.1</v>
      </c>
      <c r="J1306" s="75">
        <v>31</v>
      </c>
      <c r="K1306" s="75">
        <v>259</v>
      </c>
      <c r="M1306" s="75">
        <v>10.9</v>
      </c>
      <c r="N1306" s="75">
        <v>12.7</v>
      </c>
      <c r="O1306" s="75">
        <v>259</v>
      </c>
    </row>
    <row r="1307" spans="1:31" s="75" customFormat="1" x14ac:dyDescent="0.15">
      <c r="A1307" s="75" t="s">
        <v>6215</v>
      </c>
      <c r="B1307" s="75" t="s">
        <v>6782</v>
      </c>
      <c r="C1307" s="199" t="s">
        <v>6890</v>
      </c>
      <c r="D1307" s="75" t="s">
        <v>6788</v>
      </c>
      <c r="E1307" s="75">
        <v>8.5</v>
      </c>
      <c r="F1307" s="75">
        <v>-78</v>
      </c>
      <c r="G1307" s="75" t="s">
        <v>6302</v>
      </c>
      <c r="H1307" s="75">
        <v>6048</v>
      </c>
      <c r="I1307" s="75">
        <v>26.4</v>
      </c>
      <c r="J1307" s="75">
        <v>40</v>
      </c>
      <c r="K1307" s="75">
        <v>355.8</v>
      </c>
      <c r="M1307" s="75">
        <v>12</v>
      </c>
      <c r="N1307" s="75">
        <v>9.9</v>
      </c>
      <c r="O1307" s="75">
        <v>355.8</v>
      </c>
      <c r="Q1307" s="75">
        <v>982</v>
      </c>
      <c r="AA1307" s="75">
        <v>9.82</v>
      </c>
      <c r="AE1307" s="75">
        <v>1.54</v>
      </c>
    </row>
    <row r="1308" spans="1:31" s="75" customFormat="1" x14ac:dyDescent="0.15">
      <c r="A1308" s="75" t="s">
        <v>6215</v>
      </c>
      <c r="B1308" s="75" t="s">
        <v>6540</v>
      </c>
      <c r="C1308" s="199" t="s">
        <v>6890</v>
      </c>
      <c r="D1308" s="75" t="s">
        <v>6788</v>
      </c>
      <c r="E1308" s="75">
        <v>8.5</v>
      </c>
      <c r="F1308" s="75">
        <v>-78</v>
      </c>
      <c r="G1308" s="75" t="s">
        <v>6302</v>
      </c>
      <c r="H1308" s="75">
        <v>3792</v>
      </c>
      <c r="I1308" s="75">
        <v>59.6</v>
      </c>
      <c r="J1308" s="75">
        <v>49</v>
      </c>
      <c r="K1308" s="75">
        <v>164.4</v>
      </c>
      <c r="M1308" s="75">
        <v>12.1</v>
      </c>
      <c r="N1308" s="75">
        <v>12.2</v>
      </c>
      <c r="O1308" s="75">
        <v>164.4</v>
      </c>
    </row>
    <row r="1309" spans="1:31" s="75" customFormat="1" x14ac:dyDescent="0.15">
      <c r="A1309" s="75" t="s">
        <v>6215</v>
      </c>
      <c r="B1309" s="75" t="s">
        <v>6162</v>
      </c>
      <c r="C1309" s="199" t="s">
        <v>7213</v>
      </c>
      <c r="D1309" s="75" t="s">
        <v>7006</v>
      </c>
      <c r="E1309" s="75">
        <v>18.5</v>
      </c>
      <c r="F1309" s="75">
        <v>98.7</v>
      </c>
      <c r="G1309" s="75" t="s">
        <v>6302</v>
      </c>
      <c r="H1309" s="75">
        <v>16200</v>
      </c>
      <c r="I1309" s="75">
        <v>82.2</v>
      </c>
      <c r="J1309" s="75">
        <v>29</v>
      </c>
      <c r="K1309" s="75">
        <v>467</v>
      </c>
      <c r="L1309" s="75">
        <v>214</v>
      </c>
      <c r="M1309" s="75">
        <v>14.5</v>
      </c>
      <c r="N1309" s="75">
        <v>54</v>
      </c>
      <c r="O1309" s="75">
        <v>681</v>
      </c>
    </row>
    <row r="1310" spans="1:31" s="75" customFormat="1" x14ac:dyDescent="0.15">
      <c r="A1310" s="75" t="s">
        <v>6215</v>
      </c>
      <c r="B1310" s="75" t="s">
        <v>6092</v>
      </c>
      <c r="C1310" s="199" t="s">
        <v>7029</v>
      </c>
      <c r="D1310" s="75" t="s">
        <v>7006</v>
      </c>
      <c r="E1310" s="75">
        <v>1.9</v>
      </c>
      <c r="F1310" s="75">
        <v>-67.099999999999994</v>
      </c>
      <c r="G1310" s="75" t="s">
        <v>6302</v>
      </c>
      <c r="H1310" s="75">
        <v>6200</v>
      </c>
      <c r="I1310" s="75">
        <v>72.900000000000006</v>
      </c>
      <c r="J1310" s="75">
        <v>18.600000000000001</v>
      </c>
      <c r="K1310" s="75">
        <v>379</v>
      </c>
      <c r="L1310" s="75">
        <v>215</v>
      </c>
      <c r="M1310" s="75">
        <v>14.7</v>
      </c>
      <c r="N1310" s="75">
        <v>141</v>
      </c>
      <c r="O1310" s="75">
        <v>594</v>
      </c>
    </row>
    <row r="1311" spans="1:31" s="75" customFormat="1" x14ac:dyDescent="0.15">
      <c r="A1311" s="75" t="s">
        <v>6215</v>
      </c>
      <c r="B1311" s="75" t="s">
        <v>6824</v>
      </c>
      <c r="C1311" s="199" t="s">
        <v>7029</v>
      </c>
      <c r="D1311" s="75" t="s">
        <v>7006</v>
      </c>
      <c r="E1311" s="75">
        <v>1.9</v>
      </c>
      <c r="F1311" s="75">
        <v>-67.099999999999994</v>
      </c>
      <c r="G1311" s="75" t="s">
        <v>6302</v>
      </c>
      <c r="H1311" s="75">
        <v>11700</v>
      </c>
      <c r="I1311" s="75">
        <v>50.7</v>
      </c>
      <c r="J1311" s="75">
        <v>16.899999999999999</v>
      </c>
      <c r="K1311" s="75">
        <v>263</v>
      </c>
      <c r="L1311" s="75">
        <v>256</v>
      </c>
      <c r="M1311" s="75">
        <v>14.7</v>
      </c>
      <c r="N1311" s="75">
        <v>336</v>
      </c>
      <c r="O1311" s="75">
        <v>519</v>
      </c>
    </row>
    <row r="1312" spans="1:31" s="75" customFormat="1" x14ac:dyDescent="0.15">
      <c r="A1312" s="75" t="s">
        <v>6215</v>
      </c>
      <c r="B1312" s="75" t="s">
        <v>5994</v>
      </c>
      <c r="C1312" s="199" t="s">
        <v>6763</v>
      </c>
      <c r="D1312" s="75" t="s">
        <v>6352</v>
      </c>
      <c r="E1312" s="75">
        <v>28.5</v>
      </c>
      <c r="F1312" s="75">
        <v>79.5</v>
      </c>
      <c r="G1312" s="75" t="s">
        <v>6302</v>
      </c>
      <c r="I1312" s="75">
        <v>57.1</v>
      </c>
      <c r="K1312" s="75">
        <v>430</v>
      </c>
      <c r="L1312" s="75">
        <v>112</v>
      </c>
      <c r="M1312" s="75">
        <v>19</v>
      </c>
      <c r="N1312" s="75">
        <v>148</v>
      </c>
      <c r="O1312" s="75">
        <v>542</v>
      </c>
      <c r="Q1312" s="75">
        <v>783</v>
      </c>
      <c r="R1312" s="75">
        <v>501</v>
      </c>
      <c r="W1312" s="75">
        <v>4.7</v>
      </c>
      <c r="Y1312" s="75">
        <v>3.06</v>
      </c>
      <c r="Z1312" s="75">
        <v>7.76</v>
      </c>
      <c r="AE1312" s="75">
        <v>5.01</v>
      </c>
    </row>
    <row r="1313" spans="1:31" s="75" customFormat="1" x14ac:dyDescent="0.15">
      <c r="A1313" s="75" t="s">
        <v>6215</v>
      </c>
      <c r="B1313" s="75" t="s">
        <v>6704</v>
      </c>
      <c r="C1313" s="199" t="s">
        <v>7058</v>
      </c>
      <c r="D1313" s="75" t="s">
        <v>6570</v>
      </c>
      <c r="E1313" s="75">
        <v>45.5</v>
      </c>
      <c r="F1313" s="75">
        <v>-84.8</v>
      </c>
      <c r="G1313" s="75">
        <v>60</v>
      </c>
      <c r="I1313" s="75">
        <v>23.6</v>
      </c>
      <c r="J1313" s="75">
        <v>15.6</v>
      </c>
      <c r="K1313" s="75">
        <v>38.5</v>
      </c>
    </row>
    <row r="1314" spans="1:31" s="75" customFormat="1" x14ac:dyDescent="0.15">
      <c r="A1314" s="75" t="s">
        <v>6215</v>
      </c>
      <c r="B1314" s="75" t="s">
        <v>6351</v>
      </c>
      <c r="C1314" s="199" t="s">
        <v>7065</v>
      </c>
      <c r="D1314" s="75" t="s">
        <v>6570</v>
      </c>
      <c r="E1314" s="75">
        <v>45</v>
      </c>
      <c r="F1314" s="75">
        <v>-63.5</v>
      </c>
      <c r="G1314" s="75">
        <v>75</v>
      </c>
      <c r="H1314" s="75">
        <v>3810</v>
      </c>
      <c r="I1314" s="75">
        <v>18.100000000000001</v>
      </c>
      <c r="K1314" s="75">
        <v>64.2</v>
      </c>
    </row>
    <row r="1315" spans="1:31" s="75" customFormat="1" x14ac:dyDescent="0.15">
      <c r="A1315" s="75" t="s">
        <v>6215</v>
      </c>
      <c r="B1315" s="75" t="s">
        <v>7024</v>
      </c>
      <c r="C1315" s="199" t="s">
        <v>7058</v>
      </c>
      <c r="D1315" s="75" t="s">
        <v>6570</v>
      </c>
      <c r="E1315" s="75">
        <v>45.5</v>
      </c>
      <c r="F1315" s="75">
        <v>-84.8</v>
      </c>
      <c r="G1315" s="75">
        <v>52</v>
      </c>
      <c r="I1315" s="75">
        <v>34.6</v>
      </c>
      <c r="J1315" s="75">
        <v>23.1</v>
      </c>
      <c r="K1315" s="75">
        <v>128.80000000000001</v>
      </c>
    </row>
    <row r="1316" spans="1:31" s="75" customFormat="1" x14ac:dyDescent="0.15">
      <c r="A1316" s="75" t="s">
        <v>6215</v>
      </c>
      <c r="B1316" s="75" t="s">
        <v>7024</v>
      </c>
      <c r="C1316" s="199" t="s">
        <v>7058</v>
      </c>
      <c r="D1316" s="75" t="s">
        <v>6570</v>
      </c>
      <c r="E1316" s="75">
        <v>45.5</v>
      </c>
      <c r="F1316" s="75">
        <v>-84.8</v>
      </c>
      <c r="G1316" s="75">
        <v>52</v>
      </c>
      <c r="I1316" s="75">
        <v>37.4</v>
      </c>
      <c r="J1316" s="75">
        <v>26.5</v>
      </c>
      <c r="K1316" s="75">
        <v>171.6</v>
      </c>
    </row>
    <row r="1317" spans="1:31" s="75" customFormat="1" x14ac:dyDescent="0.15">
      <c r="A1317" s="75" t="s">
        <v>6215</v>
      </c>
      <c r="B1317" s="75" t="s">
        <v>6093</v>
      </c>
      <c r="C1317" s="199" t="s">
        <v>6994</v>
      </c>
      <c r="D1317" s="75" t="s">
        <v>6569</v>
      </c>
      <c r="E1317" s="75">
        <v>50</v>
      </c>
      <c r="F1317" s="75">
        <v>20</v>
      </c>
      <c r="G1317" s="75">
        <v>70</v>
      </c>
      <c r="J1317" s="75">
        <v>26</v>
      </c>
      <c r="N1317" s="75" t="s">
        <v>7019</v>
      </c>
      <c r="O1317" s="75">
        <v>247</v>
      </c>
      <c r="Q1317" s="75">
        <v>710</v>
      </c>
      <c r="R1317" s="75">
        <v>291</v>
      </c>
      <c r="S1317" s="75">
        <v>1001</v>
      </c>
      <c r="Z1317" s="75">
        <v>7.1</v>
      </c>
      <c r="AC1317" s="75">
        <v>0.12</v>
      </c>
      <c r="AE1317" s="75">
        <v>2.91</v>
      </c>
    </row>
    <row r="1318" spans="1:31" s="75" customFormat="1" x14ac:dyDescent="0.15">
      <c r="A1318" s="75" t="s">
        <v>6215</v>
      </c>
      <c r="B1318" s="75" t="s">
        <v>6794</v>
      </c>
      <c r="C1318" s="199" t="s">
        <v>5121</v>
      </c>
      <c r="D1318" s="75" t="s">
        <v>6569</v>
      </c>
      <c r="G1318" s="75">
        <v>60</v>
      </c>
      <c r="Z1318" s="75">
        <v>5.3</v>
      </c>
      <c r="AA1318" s="75">
        <v>1</v>
      </c>
      <c r="AE1318" s="75">
        <v>2.7</v>
      </c>
    </row>
    <row r="1319" spans="1:31" s="75" customFormat="1" x14ac:dyDescent="0.15">
      <c r="A1319" s="75" t="s">
        <v>6215</v>
      </c>
      <c r="B1319" s="75" t="s">
        <v>6531</v>
      </c>
      <c r="C1319" s="199" t="s">
        <v>6526</v>
      </c>
      <c r="D1319" s="75" t="s">
        <v>6622</v>
      </c>
      <c r="E1319" s="75">
        <v>48</v>
      </c>
      <c r="F1319" s="75">
        <v>18</v>
      </c>
      <c r="G1319" s="75" t="s">
        <v>6302</v>
      </c>
      <c r="N1319" s="75">
        <v>79</v>
      </c>
      <c r="O1319" s="75">
        <v>165</v>
      </c>
      <c r="Q1319" s="75">
        <v>830</v>
      </c>
      <c r="R1319" s="75">
        <v>350</v>
      </c>
      <c r="S1319" s="75">
        <v>1180</v>
      </c>
      <c r="Z1319" s="75">
        <v>5.5</v>
      </c>
      <c r="AA1319" s="75">
        <v>2.8</v>
      </c>
      <c r="AC1319" s="75">
        <v>0.9</v>
      </c>
      <c r="AE1319" s="75">
        <v>3.5</v>
      </c>
    </row>
    <row r="1320" spans="1:31" s="75" customFormat="1" x14ac:dyDescent="0.15">
      <c r="A1320" s="75" t="s">
        <v>6215</v>
      </c>
      <c r="B1320" s="75" t="s">
        <v>6216</v>
      </c>
      <c r="C1320" s="199" t="s">
        <v>6895</v>
      </c>
      <c r="D1320" s="75" t="s">
        <v>6622</v>
      </c>
      <c r="E1320" s="75">
        <v>48</v>
      </c>
      <c r="F1320" s="75">
        <v>-88.6</v>
      </c>
      <c r="G1320" s="75" t="s">
        <v>6302</v>
      </c>
      <c r="H1320" s="75">
        <v>1356</v>
      </c>
      <c r="I1320" s="75">
        <v>22.1</v>
      </c>
      <c r="O1320" s="75">
        <v>104.7</v>
      </c>
      <c r="R1320" s="75">
        <v>113</v>
      </c>
    </row>
    <row r="1321" spans="1:31" s="75" customFormat="1" x14ac:dyDescent="0.15">
      <c r="A1321" s="75" t="s">
        <v>6215</v>
      </c>
      <c r="B1321" s="75" t="s">
        <v>6551</v>
      </c>
      <c r="C1321" s="199" t="s">
        <v>6919</v>
      </c>
      <c r="D1321" s="75" t="s">
        <v>6425</v>
      </c>
      <c r="E1321" s="75">
        <v>18.079999999999998</v>
      </c>
      <c r="F1321" s="75">
        <v>-76.5</v>
      </c>
      <c r="G1321" s="75" t="s">
        <v>6302</v>
      </c>
      <c r="I1321" s="75">
        <v>65</v>
      </c>
      <c r="J1321" s="75">
        <v>13</v>
      </c>
      <c r="O1321" s="75">
        <v>312</v>
      </c>
      <c r="Q1321" s="75">
        <v>240</v>
      </c>
      <c r="R1321" s="75">
        <v>550</v>
      </c>
      <c r="S1321" s="75">
        <v>790</v>
      </c>
      <c r="Z1321" s="75">
        <v>3.5</v>
      </c>
      <c r="AA1321" s="75">
        <v>0.9</v>
      </c>
      <c r="AB1321" s="75">
        <v>0.6</v>
      </c>
      <c r="AE1321" s="75">
        <v>5.5</v>
      </c>
    </row>
    <row r="1322" spans="1:31" s="75" customFormat="1" x14ac:dyDescent="0.15">
      <c r="A1322" s="75" t="s">
        <v>6215</v>
      </c>
      <c r="B1322" s="75" t="s">
        <v>6551</v>
      </c>
      <c r="C1322" s="199" t="s">
        <v>6919</v>
      </c>
      <c r="D1322" s="75" t="s">
        <v>6425</v>
      </c>
      <c r="E1322" s="75">
        <v>18.079999999999998</v>
      </c>
      <c r="F1322" s="75">
        <v>-76.5</v>
      </c>
      <c r="G1322" s="75" t="s">
        <v>6302</v>
      </c>
      <c r="I1322" s="75">
        <v>48</v>
      </c>
      <c r="J1322" s="75">
        <v>16</v>
      </c>
      <c r="O1322" s="75">
        <v>238</v>
      </c>
      <c r="Q1322" s="75">
        <v>500</v>
      </c>
      <c r="R1322" s="75">
        <v>550</v>
      </c>
      <c r="S1322" s="75">
        <v>1050</v>
      </c>
      <c r="T1322" s="75">
        <v>0.52</v>
      </c>
      <c r="U1322" s="75">
        <v>12</v>
      </c>
      <c r="V1322" s="75">
        <v>87.5</v>
      </c>
      <c r="Z1322" s="75">
        <v>2</v>
      </c>
      <c r="AA1322" s="75">
        <v>1.2</v>
      </c>
      <c r="AB1322" s="75">
        <v>2.7</v>
      </c>
      <c r="AE1322" s="75">
        <v>4.4000000000000004</v>
      </c>
    </row>
    <row r="1323" spans="1:31" s="75" customFormat="1" x14ac:dyDescent="0.15">
      <c r="A1323" s="75" t="s">
        <v>6215</v>
      </c>
      <c r="B1323" s="75" t="s">
        <v>6551</v>
      </c>
      <c r="C1323" s="199" t="s">
        <v>6919</v>
      </c>
      <c r="D1323" s="75" t="s">
        <v>6425</v>
      </c>
      <c r="E1323" s="75">
        <v>18.079999999999998</v>
      </c>
      <c r="F1323" s="75">
        <v>-76.5</v>
      </c>
      <c r="G1323" s="75" t="s">
        <v>6302</v>
      </c>
      <c r="I1323" s="75">
        <v>46</v>
      </c>
      <c r="J1323" s="75">
        <v>13</v>
      </c>
      <c r="O1323" s="75">
        <v>230</v>
      </c>
      <c r="Q1323" s="75">
        <v>570</v>
      </c>
      <c r="R1323" s="75">
        <v>440</v>
      </c>
      <c r="S1323" s="75">
        <v>1010</v>
      </c>
      <c r="T1323" s="75">
        <v>0.44</v>
      </c>
      <c r="U1323" s="75">
        <v>12</v>
      </c>
      <c r="V1323" s="75">
        <v>84.17</v>
      </c>
      <c r="Z1323" s="75">
        <v>0.2</v>
      </c>
      <c r="AA1323" s="75">
        <v>0.2</v>
      </c>
      <c r="AB1323" s="75">
        <v>2</v>
      </c>
      <c r="AE1323" s="75">
        <v>5.5</v>
      </c>
    </row>
    <row r="1324" spans="1:31" s="75" customFormat="1" x14ac:dyDescent="0.15">
      <c r="A1324" s="75" t="s">
        <v>6215</v>
      </c>
      <c r="B1324" s="75" t="s">
        <v>6472</v>
      </c>
      <c r="C1324" s="199" t="s">
        <v>6913</v>
      </c>
      <c r="D1324" s="75" t="s">
        <v>6425</v>
      </c>
      <c r="E1324" s="75">
        <v>15.5</v>
      </c>
      <c r="F1324" s="75">
        <v>-90.5</v>
      </c>
      <c r="G1324" s="75" t="s">
        <v>6473</v>
      </c>
      <c r="I1324" s="75">
        <v>46</v>
      </c>
      <c r="J1324" s="75">
        <v>40</v>
      </c>
      <c r="O1324" s="75">
        <v>499</v>
      </c>
      <c r="R1324" s="75">
        <v>801</v>
      </c>
      <c r="AA1324" s="75">
        <v>1.57</v>
      </c>
      <c r="AE1324" s="75">
        <v>6.74</v>
      </c>
    </row>
    <row r="1325" spans="1:31" s="75" customFormat="1" x14ac:dyDescent="0.15">
      <c r="A1325" s="75" t="s">
        <v>6215</v>
      </c>
      <c r="B1325" s="75" t="s">
        <v>6472</v>
      </c>
      <c r="C1325" s="199" t="s">
        <v>6913</v>
      </c>
      <c r="D1325" s="75" t="s">
        <v>6425</v>
      </c>
      <c r="E1325" s="75">
        <v>15.5</v>
      </c>
      <c r="F1325" s="75">
        <v>-90.5</v>
      </c>
      <c r="G1325" s="75" t="s">
        <v>6473</v>
      </c>
      <c r="I1325" s="75">
        <v>40</v>
      </c>
      <c r="J1325" s="75">
        <v>40</v>
      </c>
      <c r="O1325" s="75">
        <v>353</v>
      </c>
      <c r="R1325" s="75">
        <v>872</v>
      </c>
      <c r="AA1325" s="75">
        <v>2.1</v>
      </c>
      <c r="AE1325" s="75">
        <v>7.3</v>
      </c>
    </row>
    <row r="1326" spans="1:31" s="75" customFormat="1" x14ac:dyDescent="0.15">
      <c r="A1326" s="75" t="s">
        <v>6215</v>
      </c>
      <c r="B1326" s="75" t="s">
        <v>6734</v>
      </c>
      <c r="C1326" s="199" t="s">
        <v>7215</v>
      </c>
      <c r="D1326" s="75" t="s">
        <v>6425</v>
      </c>
      <c r="E1326" s="75">
        <v>18.5</v>
      </c>
      <c r="F1326" s="75">
        <v>-65.5</v>
      </c>
      <c r="G1326" s="75" t="s">
        <v>6735</v>
      </c>
      <c r="H1326" s="75">
        <v>1326</v>
      </c>
      <c r="I1326" s="75">
        <v>24.6</v>
      </c>
      <c r="N1326" s="75">
        <v>69</v>
      </c>
      <c r="O1326" s="75">
        <v>167</v>
      </c>
    </row>
    <row r="1327" spans="1:31" s="75" customFormat="1" x14ac:dyDescent="0.15">
      <c r="A1327" s="75" t="s">
        <v>6215</v>
      </c>
      <c r="B1327" s="75" t="s">
        <v>6734</v>
      </c>
      <c r="C1327" s="199" t="s">
        <v>7215</v>
      </c>
      <c r="D1327" s="75" t="s">
        <v>6425</v>
      </c>
      <c r="E1327" s="75">
        <v>18.5</v>
      </c>
      <c r="F1327" s="75">
        <v>-65.5</v>
      </c>
      <c r="G1327" s="75" t="s">
        <v>6541</v>
      </c>
      <c r="H1327" s="75">
        <v>1728</v>
      </c>
      <c r="I1327" s="75">
        <v>28.3</v>
      </c>
      <c r="N1327" s="75">
        <v>84</v>
      </c>
      <c r="O1327" s="75">
        <v>188</v>
      </c>
    </row>
    <row r="1328" spans="1:31" s="75" customFormat="1" x14ac:dyDescent="0.15">
      <c r="A1328" s="75" t="s">
        <v>6215</v>
      </c>
      <c r="B1328" s="75" t="s">
        <v>6734</v>
      </c>
      <c r="C1328" s="199" t="s">
        <v>7215</v>
      </c>
      <c r="D1328" s="75" t="s">
        <v>6425</v>
      </c>
      <c r="E1328" s="75">
        <v>18.5</v>
      </c>
      <c r="F1328" s="75">
        <v>-65.5</v>
      </c>
      <c r="G1328" s="75" t="s">
        <v>6297</v>
      </c>
      <c r="H1328" s="75">
        <v>1717</v>
      </c>
      <c r="I1328" s="75">
        <v>33.799999999999997</v>
      </c>
      <c r="N1328" s="75">
        <v>111</v>
      </c>
      <c r="O1328" s="75">
        <v>233</v>
      </c>
    </row>
    <row r="1329" spans="1:31" s="75" customFormat="1" x14ac:dyDescent="0.15">
      <c r="A1329" s="75" t="s">
        <v>6215</v>
      </c>
      <c r="B1329" s="75" t="s">
        <v>6734</v>
      </c>
      <c r="C1329" s="199" t="s">
        <v>7215</v>
      </c>
      <c r="D1329" s="75" t="s">
        <v>6425</v>
      </c>
      <c r="E1329" s="75">
        <v>18.5</v>
      </c>
      <c r="F1329" s="75">
        <v>-65.5</v>
      </c>
      <c r="G1329" s="75" t="s">
        <v>6750</v>
      </c>
      <c r="H1329" s="75">
        <v>1410</v>
      </c>
      <c r="I1329" s="75">
        <v>35.700000000000003</v>
      </c>
      <c r="J1329" s="75">
        <v>10.5</v>
      </c>
      <c r="N1329" s="75">
        <v>141</v>
      </c>
      <c r="O1329" s="75">
        <v>239</v>
      </c>
    </row>
    <row r="1330" spans="1:31" s="75" customFormat="1" x14ac:dyDescent="0.15">
      <c r="A1330" s="75" t="s">
        <v>6215</v>
      </c>
      <c r="B1330" s="75" t="s">
        <v>7053</v>
      </c>
      <c r="C1330" s="199" t="s">
        <v>5122</v>
      </c>
      <c r="D1330" s="75" t="s">
        <v>6877</v>
      </c>
      <c r="E1330" s="75">
        <v>39</v>
      </c>
      <c r="F1330" s="75">
        <v>-92</v>
      </c>
      <c r="G1330" s="75">
        <v>92</v>
      </c>
      <c r="H1330" s="75">
        <v>522</v>
      </c>
      <c r="O1330" s="75">
        <v>95</v>
      </c>
      <c r="Q1330" s="75">
        <v>280</v>
      </c>
      <c r="R1330" s="75">
        <v>350</v>
      </c>
      <c r="S1330" s="75">
        <v>630</v>
      </c>
      <c r="W1330" s="75">
        <v>1.7</v>
      </c>
      <c r="AA1330" s="75">
        <v>1.1000000000000001</v>
      </c>
      <c r="AE1330" s="75">
        <v>3.5</v>
      </c>
    </row>
    <row r="1331" spans="1:31" s="75" customFormat="1" x14ac:dyDescent="0.15">
      <c r="A1331" s="75" t="s">
        <v>6215</v>
      </c>
      <c r="B1331" s="75" t="s">
        <v>6532</v>
      </c>
      <c r="C1331" s="199" t="s">
        <v>6895</v>
      </c>
      <c r="D1331" s="75" t="s">
        <v>6877</v>
      </c>
      <c r="E1331" s="75">
        <v>46.8</v>
      </c>
      <c r="F1331" s="75">
        <v>-87.9</v>
      </c>
      <c r="G1331" s="75" t="s">
        <v>6302</v>
      </c>
      <c r="H1331" s="75">
        <v>1156</v>
      </c>
      <c r="I1331" s="75">
        <v>46.8</v>
      </c>
      <c r="O1331" s="75">
        <v>266.60000000000002</v>
      </c>
      <c r="R1331" s="75">
        <v>158.80000000000001</v>
      </c>
    </row>
    <row r="1332" spans="1:31" s="75" customFormat="1" x14ac:dyDescent="0.15">
      <c r="A1332" s="75" t="s">
        <v>6215</v>
      </c>
      <c r="B1332" s="75" t="s">
        <v>6546</v>
      </c>
      <c r="C1332" s="199" t="s">
        <v>6632</v>
      </c>
      <c r="D1332" s="75" t="s">
        <v>6877</v>
      </c>
      <c r="E1332" s="75">
        <v>44.5</v>
      </c>
      <c r="F1332" s="75">
        <v>-84.75</v>
      </c>
      <c r="G1332" s="75">
        <v>90</v>
      </c>
      <c r="I1332" s="75">
        <v>27</v>
      </c>
      <c r="AA1332" s="75">
        <v>0.76</v>
      </c>
      <c r="AC1332" s="75">
        <v>0.13</v>
      </c>
      <c r="AE1332" s="75">
        <v>3.14</v>
      </c>
    </row>
    <row r="1333" spans="1:31" s="75" customFormat="1" x14ac:dyDescent="0.15">
      <c r="A1333" s="75" t="s">
        <v>6215</v>
      </c>
      <c r="B1333" s="75" t="s">
        <v>6669</v>
      </c>
      <c r="C1333" s="199" t="s">
        <v>6632</v>
      </c>
      <c r="D1333" s="75" t="s">
        <v>6877</v>
      </c>
      <c r="E1333" s="75">
        <v>44.5</v>
      </c>
      <c r="F1333" s="75">
        <v>-84.75</v>
      </c>
      <c r="G1333" s="75">
        <v>90</v>
      </c>
      <c r="I1333" s="75">
        <v>34</v>
      </c>
      <c r="AA1333" s="75">
        <v>1.1399999999999999</v>
      </c>
      <c r="AC1333" s="75">
        <v>0.15</v>
      </c>
      <c r="AE1333" s="75">
        <v>2.54</v>
      </c>
    </row>
    <row r="1334" spans="1:31" s="75" customFormat="1" x14ac:dyDescent="0.15">
      <c r="A1334" s="75" t="s">
        <v>6215</v>
      </c>
      <c r="B1334" s="75" t="s">
        <v>6650</v>
      </c>
      <c r="C1334" s="199" t="s">
        <v>6996</v>
      </c>
      <c r="D1334" s="75" t="s">
        <v>6788</v>
      </c>
      <c r="E1334" s="75">
        <v>-6</v>
      </c>
      <c r="F1334" s="75">
        <v>145</v>
      </c>
      <c r="G1334" s="75" t="s">
        <v>6302</v>
      </c>
      <c r="H1334" s="75">
        <v>950</v>
      </c>
      <c r="I1334" s="75">
        <v>140</v>
      </c>
      <c r="J1334" s="75">
        <v>30</v>
      </c>
      <c r="O1334" s="75">
        <v>925</v>
      </c>
      <c r="P1334" s="75">
        <v>190</v>
      </c>
      <c r="R1334" s="75">
        <v>680</v>
      </c>
      <c r="AA1334" s="75">
        <v>1.9</v>
      </c>
      <c r="AE1334" s="75">
        <v>6.8</v>
      </c>
    </row>
    <row r="1335" spans="1:31" s="75" customFormat="1" x14ac:dyDescent="0.15">
      <c r="A1335" s="75" t="s">
        <v>6215</v>
      </c>
      <c r="B1335" s="75" t="s">
        <v>6650</v>
      </c>
      <c r="C1335" s="199" t="s">
        <v>6996</v>
      </c>
      <c r="D1335" s="75" t="s">
        <v>6788</v>
      </c>
      <c r="E1335" s="75">
        <v>-6</v>
      </c>
      <c r="F1335" s="75">
        <v>145</v>
      </c>
      <c r="G1335" s="75" t="s">
        <v>6302</v>
      </c>
      <c r="H1335" s="75">
        <v>950</v>
      </c>
      <c r="I1335" s="75">
        <v>98</v>
      </c>
      <c r="J1335" s="75">
        <v>30</v>
      </c>
      <c r="O1335" s="75">
        <v>665</v>
      </c>
      <c r="P1335" s="75">
        <v>190</v>
      </c>
      <c r="R1335" s="75">
        <v>680</v>
      </c>
      <c r="AA1335" s="75">
        <v>1.9</v>
      </c>
      <c r="AE1335" s="75">
        <v>6.8</v>
      </c>
    </row>
    <row r="1336" spans="1:31" s="75" customFormat="1" x14ac:dyDescent="0.15">
      <c r="A1336" s="75" t="s">
        <v>6215</v>
      </c>
      <c r="B1336" s="75" t="s">
        <v>6650</v>
      </c>
      <c r="C1336" s="199" t="s">
        <v>6996</v>
      </c>
      <c r="D1336" s="75" t="s">
        <v>6788</v>
      </c>
      <c r="E1336" s="75">
        <v>-6</v>
      </c>
      <c r="F1336" s="75">
        <v>145</v>
      </c>
      <c r="G1336" s="75" t="s">
        <v>6302</v>
      </c>
      <c r="H1336" s="75">
        <v>1350</v>
      </c>
      <c r="I1336" s="75">
        <v>117</v>
      </c>
      <c r="J1336" s="75">
        <v>30</v>
      </c>
      <c r="O1336" s="75">
        <v>740</v>
      </c>
      <c r="P1336" s="75">
        <v>190</v>
      </c>
      <c r="R1336" s="75">
        <v>720</v>
      </c>
      <c r="AA1336" s="75">
        <v>1.9</v>
      </c>
      <c r="AE1336" s="75">
        <v>7.2</v>
      </c>
    </row>
    <row r="1337" spans="1:31" s="75" customFormat="1" x14ac:dyDescent="0.15">
      <c r="A1337" s="75" t="s">
        <v>6215</v>
      </c>
      <c r="B1337" s="75" t="s">
        <v>6710</v>
      </c>
      <c r="C1337" s="199" t="s">
        <v>7105</v>
      </c>
      <c r="D1337" s="75" t="s">
        <v>6788</v>
      </c>
      <c r="E1337" s="75">
        <v>10.4</v>
      </c>
      <c r="F1337" s="75">
        <v>-84</v>
      </c>
      <c r="G1337" s="75" t="s">
        <v>6302</v>
      </c>
      <c r="H1337" s="75">
        <v>494</v>
      </c>
      <c r="I1337" s="75">
        <v>22.7</v>
      </c>
      <c r="J1337" s="75">
        <v>40</v>
      </c>
      <c r="AA1337" s="75">
        <v>1.4</v>
      </c>
      <c r="AE1337" s="75">
        <v>7.6</v>
      </c>
    </row>
    <row r="1338" spans="1:31" s="75" customFormat="1" x14ac:dyDescent="0.15">
      <c r="A1338" s="75" t="s">
        <v>6215</v>
      </c>
      <c r="B1338" s="75" t="s">
        <v>6803</v>
      </c>
      <c r="C1338" s="199" t="s">
        <v>7105</v>
      </c>
      <c r="D1338" s="75" t="s">
        <v>6788</v>
      </c>
      <c r="E1338" s="75">
        <v>10.4</v>
      </c>
      <c r="F1338" s="75">
        <v>-84</v>
      </c>
      <c r="G1338" s="75" t="s">
        <v>6302</v>
      </c>
      <c r="H1338" s="75">
        <v>546</v>
      </c>
      <c r="I1338" s="75">
        <v>31.2</v>
      </c>
      <c r="J1338" s="75">
        <v>35</v>
      </c>
      <c r="AA1338" s="75">
        <v>1.1000000000000001</v>
      </c>
      <c r="AE1338" s="75">
        <v>5.5</v>
      </c>
    </row>
    <row r="1339" spans="1:31" s="75" customFormat="1" x14ac:dyDescent="0.15">
      <c r="A1339" s="75" t="s">
        <v>6215</v>
      </c>
      <c r="B1339" s="75" t="s">
        <v>6697</v>
      </c>
      <c r="C1339" s="199" t="s">
        <v>7105</v>
      </c>
      <c r="D1339" s="75" t="s">
        <v>6788</v>
      </c>
      <c r="E1339" s="75">
        <v>10.4</v>
      </c>
      <c r="F1339" s="75">
        <v>-84</v>
      </c>
      <c r="G1339" s="75" t="s">
        <v>6302</v>
      </c>
      <c r="H1339" s="75">
        <v>448</v>
      </c>
      <c r="I1339" s="75">
        <v>28.6</v>
      </c>
      <c r="J1339" s="75">
        <v>25</v>
      </c>
      <c r="AA1339" s="75">
        <v>1</v>
      </c>
      <c r="AE1339" s="75">
        <v>4.8</v>
      </c>
    </row>
    <row r="1340" spans="1:31" s="75" customFormat="1" x14ac:dyDescent="0.15">
      <c r="A1340" s="75" t="s">
        <v>6215</v>
      </c>
      <c r="B1340" s="75" t="s">
        <v>6579</v>
      </c>
      <c r="C1340" s="199" t="s">
        <v>7105</v>
      </c>
      <c r="D1340" s="75" t="s">
        <v>6788</v>
      </c>
      <c r="E1340" s="75">
        <v>10.4</v>
      </c>
      <c r="F1340" s="75">
        <v>-84</v>
      </c>
      <c r="G1340" s="75" t="s">
        <v>6302</v>
      </c>
      <c r="H1340" s="75">
        <v>617</v>
      </c>
      <c r="I1340" s="75">
        <v>51.2</v>
      </c>
      <c r="J1340" s="75">
        <v>23</v>
      </c>
      <c r="AA1340" s="75">
        <v>0.7</v>
      </c>
      <c r="AE1340" s="75">
        <v>4.5999999999999996</v>
      </c>
    </row>
    <row r="1341" spans="1:31" s="75" customFormat="1" x14ac:dyDescent="0.15">
      <c r="A1341" s="75" t="s">
        <v>6215</v>
      </c>
      <c r="B1341" s="75" t="s">
        <v>6650</v>
      </c>
      <c r="C1341" s="199" t="s">
        <v>6996</v>
      </c>
      <c r="D1341" s="75" t="s">
        <v>6788</v>
      </c>
      <c r="E1341" s="75">
        <v>-6</v>
      </c>
      <c r="F1341" s="75">
        <v>145</v>
      </c>
      <c r="G1341" s="75" t="s">
        <v>6302</v>
      </c>
      <c r="I1341" s="75">
        <v>61</v>
      </c>
      <c r="J1341" s="75">
        <v>30</v>
      </c>
      <c r="O1341" s="75">
        <v>383</v>
      </c>
    </row>
    <row r="1342" spans="1:31" s="75" customFormat="1" x14ac:dyDescent="0.15">
      <c r="A1342" s="75" t="s">
        <v>6215</v>
      </c>
      <c r="B1342" s="75" t="s">
        <v>6650</v>
      </c>
      <c r="C1342" s="199" t="s">
        <v>6996</v>
      </c>
      <c r="D1342" s="75" t="s">
        <v>6788</v>
      </c>
      <c r="E1342" s="75">
        <v>-6</v>
      </c>
      <c r="F1342" s="75">
        <v>145</v>
      </c>
      <c r="G1342" s="75" t="s">
        <v>6302</v>
      </c>
      <c r="I1342" s="75">
        <v>28</v>
      </c>
      <c r="J1342" s="75">
        <v>30</v>
      </c>
      <c r="O1342" s="75">
        <v>166</v>
      </c>
    </row>
    <row r="1343" spans="1:31" s="75" customFormat="1" x14ac:dyDescent="0.15">
      <c r="A1343" s="75" t="s">
        <v>6215</v>
      </c>
      <c r="B1343" s="75" t="s">
        <v>6650</v>
      </c>
      <c r="C1343" s="199" t="s">
        <v>6996</v>
      </c>
      <c r="D1343" s="75" t="s">
        <v>6788</v>
      </c>
      <c r="E1343" s="75">
        <v>-6</v>
      </c>
      <c r="F1343" s="75">
        <v>145</v>
      </c>
      <c r="G1343" s="75" t="s">
        <v>6302</v>
      </c>
      <c r="I1343" s="75">
        <v>27</v>
      </c>
      <c r="J1343" s="75">
        <v>30</v>
      </c>
      <c r="O1343" s="75">
        <v>158</v>
      </c>
    </row>
    <row r="1344" spans="1:31" s="75" customFormat="1" x14ac:dyDescent="0.15">
      <c r="A1344" s="75" t="s">
        <v>6215</v>
      </c>
      <c r="B1344" s="75" t="s">
        <v>6650</v>
      </c>
      <c r="C1344" s="199" t="s">
        <v>6996</v>
      </c>
      <c r="D1344" s="75" t="s">
        <v>6788</v>
      </c>
      <c r="E1344" s="75">
        <v>-6</v>
      </c>
      <c r="F1344" s="75">
        <v>145</v>
      </c>
      <c r="G1344" s="75" t="s">
        <v>6302</v>
      </c>
      <c r="I1344" s="75">
        <v>57</v>
      </c>
      <c r="J1344" s="75">
        <v>30</v>
      </c>
      <c r="O1344" s="75">
        <v>358</v>
      </c>
    </row>
    <row r="1345" spans="1:31" s="75" customFormat="1" x14ac:dyDescent="0.15">
      <c r="A1345" s="75" t="s">
        <v>6215</v>
      </c>
      <c r="B1345" s="75" t="s">
        <v>6650</v>
      </c>
      <c r="C1345" s="199" t="s">
        <v>6996</v>
      </c>
      <c r="D1345" s="75" t="s">
        <v>6788</v>
      </c>
      <c r="E1345" s="75">
        <v>-6</v>
      </c>
      <c r="F1345" s="75">
        <v>145</v>
      </c>
      <c r="G1345" s="75" t="s">
        <v>6302</v>
      </c>
      <c r="I1345" s="75">
        <v>37</v>
      </c>
      <c r="J1345" s="75">
        <v>30</v>
      </c>
      <c r="O1345" s="75">
        <v>218</v>
      </c>
    </row>
    <row r="1346" spans="1:31" s="75" customFormat="1" x14ac:dyDescent="0.15">
      <c r="A1346" s="75" t="s">
        <v>6215</v>
      </c>
      <c r="B1346" s="75" t="s">
        <v>6355</v>
      </c>
      <c r="C1346" s="199" t="s">
        <v>6717</v>
      </c>
      <c r="D1346" s="75" t="s">
        <v>7006</v>
      </c>
      <c r="E1346" s="75">
        <v>1.9</v>
      </c>
      <c r="F1346" s="75">
        <v>-67.900000000000006</v>
      </c>
      <c r="G1346" s="75" t="s">
        <v>6302</v>
      </c>
      <c r="K1346" s="75">
        <v>266</v>
      </c>
      <c r="N1346" s="75">
        <v>134</v>
      </c>
      <c r="Z1346" s="75" t="s">
        <v>7019</v>
      </c>
    </row>
    <row r="1347" spans="1:31" s="75" customFormat="1" x14ac:dyDescent="0.15">
      <c r="A1347" s="75" t="s">
        <v>6215</v>
      </c>
      <c r="B1347" s="75" t="s">
        <v>6474</v>
      </c>
      <c r="C1347" s="199" t="s">
        <v>7172</v>
      </c>
      <c r="D1347" s="75" t="s">
        <v>7006</v>
      </c>
      <c r="G1347" s="75">
        <v>30</v>
      </c>
      <c r="Q1347" s="75">
        <v>268</v>
      </c>
      <c r="R1347" s="75">
        <v>580</v>
      </c>
      <c r="S1347" s="75">
        <v>848</v>
      </c>
      <c r="T1347" s="75">
        <v>0.68</v>
      </c>
      <c r="U1347" s="75">
        <v>12</v>
      </c>
      <c r="V1347" s="75">
        <v>70.67</v>
      </c>
    </row>
    <row r="1348" spans="1:31" s="75" customFormat="1" x14ac:dyDescent="0.15">
      <c r="A1348" s="75" t="s">
        <v>6215</v>
      </c>
      <c r="B1348" s="75" t="s">
        <v>6458</v>
      </c>
      <c r="C1348" s="199" t="s">
        <v>7172</v>
      </c>
      <c r="D1348" s="75" t="s">
        <v>7006</v>
      </c>
      <c r="G1348" s="75">
        <v>17</v>
      </c>
      <c r="Q1348" s="75">
        <v>810</v>
      </c>
      <c r="R1348" s="75">
        <v>850</v>
      </c>
      <c r="S1348" s="75">
        <v>1660</v>
      </c>
      <c r="T1348" s="75">
        <v>0.51</v>
      </c>
      <c r="U1348" s="75">
        <v>12</v>
      </c>
      <c r="V1348" s="75">
        <v>138.33000000000001</v>
      </c>
    </row>
    <row r="1349" spans="1:31" s="75" customFormat="1" x14ac:dyDescent="0.15">
      <c r="A1349" s="75" t="s">
        <v>6215</v>
      </c>
      <c r="B1349" s="75" t="s">
        <v>6820</v>
      </c>
      <c r="C1349" s="199" t="s">
        <v>6856</v>
      </c>
      <c r="D1349" s="75" t="s">
        <v>7006</v>
      </c>
      <c r="E1349" s="75">
        <v>-18</v>
      </c>
      <c r="F1349" s="75">
        <v>28</v>
      </c>
      <c r="H1349" s="75">
        <v>49</v>
      </c>
      <c r="I1349" s="75">
        <v>4.9000000000000004</v>
      </c>
      <c r="O1349" s="75">
        <v>23.5</v>
      </c>
      <c r="S1349" s="75">
        <v>45</v>
      </c>
    </row>
    <row r="1350" spans="1:31" s="75" customFormat="1" x14ac:dyDescent="0.15">
      <c r="A1350" s="75" t="s">
        <v>6215</v>
      </c>
      <c r="B1350" s="75" t="s">
        <v>6513</v>
      </c>
      <c r="C1350" s="199" t="s">
        <v>6856</v>
      </c>
      <c r="D1350" s="75" t="s">
        <v>7006</v>
      </c>
      <c r="E1350" s="75">
        <v>-18</v>
      </c>
      <c r="F1350" s="75">
        <v>28</v>
      </c>
      <c r="H1350" s="75">
        <v>321</v>
      </c>
      <c r="I1350" s="75">
        <v>9.1999999999999993</v>
      </c>
      <c r="O1350" s="75">
        <v>23.1</v>
      </c>
      <c r="S1350" s="75">
        <v>52</v>
      </c>
    </row>
    <row r="1351" spans="1:31" s="75" customFormat="1" x14ac:dyDescent="0.15">
      <c r="A1351" s="75" t="s">
        <v>6215</v>
      </c>
      <c r="B1351" s="75" t="s">
        <v>6820</v>
      </c>
      <c r="C1351" s="199" t="s">
        <v>6856</v>
      </c>
      <c r="D1351" s="75" t="s">
        <v>7006</v>
      </c>
      <c r="E1351" s="75">
        <v>-18</v>
      </c>
      <c r="F1351" s="75">
        <v>28</v>
      </c>
      <c r="H1351" s="75">
        <v>30</v>
      </c>
      <c r="I1351" s="75">
        <v>9.8000000000000007</v>
      </c>
      <c r="O1351" s="75">
        <v>52.2</v>
      </c>
      <c r="S1351" s="75">
        <v>52</v>
      </c>
    </row>
    <row r="1352" spans="1:31" s="75" customFormat="1" x14ac:dyDescent="0.15">
      <c r="A1352" s="75" t="s">
        <v>6215</v>
      </c>
      <c r="B1352" s="75" t="s">
        <v>6886</v>
      </c>
      <c r="C1352" s="199" t="s">
        <v>6856</v>
      </c>
      <c r="D1352" s="75" t="s">
        <v>7006</v>
      </c>
      <c r="E1352" s="75">
        <v>-18</v>
      </c>
      <c r="F1352" s="75">
        <v>28</v>
      </c>
      <c r="H1352" s="75">
        <v>542</v>
      </c>
      <c r="I1352" s="75">
        <v>23.3</v>
      </c>
      <c r="O1352" s="75">
        <v>65.8</v>
      </c>
      <c r="S1352" s="75">
        <v>128</v>
      </c>
    </row>
    <row r="1353" spans="1:31" s="75" customFormat="1" x14ac:dyDescent="0.15">
      <c r="A1353" s="75" t="s">
        <v>6215</v>
      </c>
      <c r="B1353" s="75" t="s">
        <v>6364</v>
      </c>
      <c r="C1353" s="199" t="s">
        <v>5002</v>
      </c>
      <c r="E1353" s="75">
        <v>1.9</v>
      </c>
      <c r="F1353" s="75">
        <v>-67.900000000000006</v>
      </c>
      <c r="G1353" s="75" t="s">
        <v>6302</v>
      </c>
      <c r="K1353" s="75">
        <v>273</v>
      </c>
      <c r="N1353" s="75">
        <v>70</v>
      </c>
      <c r="Z1353" s="75" t="s">
        <v>7019</v>
      </c>
    </row>
    <row r="1354" spans="1:31" s="75" customFormat="1" x14ac:dyDescent="0.15">
      <c r="A1354" s="75" t="s">
        <v>6215</v>
      </c>
      <c r="B1354" s="75" t="s">
        <v>6793</v>
      </c>
      <c r="C1354" s="199" t="s">
        <v>7286</v>
      </c>
      <c r="E1354" s="75">
        <v>1.9</v>
      </c>
      <c r="F1354" s="75">
        <v>-67.900000000000006</v>
      </c>
      <c r="G1354" s="75" t="s">
        <v>6302</v>
      </c>
      <c r="K1354" s="75">
        <v>423</v>
      </c>
      <c r="N1354" s="75">
        <v>42</v>
      </c>
      <c r="Q1354" s="75">
        <v>500</v>
      </c>
      <c r="R1354" s="75">
        <v>700</v>
      </c>
      <c r="W1354" s="75">
        <v>5</v>
      </c>
      <c r="Z1354" s="75">
        <v>5</v>
      </c>
      <c r="AE1354" s="75">
        <v>7</v>
      </c>
    </row>
    <row r="1355" spans="1:31" s="75" customFormat="1" x14ac:dyDescent="0.15">
      <c r="A1355" s="75" t="s">
        <v>6215</v>
      </c>
      <c r="B1355" s="75" t="s">
        <v>6582</v>
      </c>
      <c r="C1355" s="199" t="s">
        <v>7172</v>
      </c>
      <c r="G1355" s="75">
        <v>50</v>
      </c>
      <c r="O1355" s="75" t="s">
        <v>7019</v>
      </c>
      <c r="Q1355" s="75">
        <v>410</v>
      </c>
      <c r="R1355" s="75">
        <v>820</v>
      </c>
      <c r="S1355" s="75">
        <v>1230</v>
      </c>
      <c r="T1355" s="75">
        <v>0.67</v>
      </c>
      <c r="U1355" s="75">
        <v>12</v>
      </c>
      <c r="V1355" s="75">
        <v>102.5</v>
      </c>
    </row>
    <row r="1356" spans="1:31" s="75" customFormat="1" x14ac:dyDescent="0.15">
      <c r="A1356" s="75" t="s">
        <v>6215</v>
      </c>
      <c r="B1356" s="75" t="s">
        <v>6555</v>
      </c>
      <c r="C1356" s="199" t="s">
        <v>7172</v>
      </c>
      <c r="G1356" s="75">
        <v>49</v>
      </c>
      <c r="Q1356" s="75">
        <v>1030</v>
      </c>
      <c r="R1356" s="75">
        <v>880</v>
      </c>
      <c r="S1356" s="75">
        <v>1910</v>
      </c>
      <c r="T1356" s="75">
        <v>0.46</v>
      </c>
      <c r="U1356" s="75">
        <v>12</v>
      </c>
      <c r="V1356" s="75">
        <v>159.16999999999999</v>
      </c>
    </row>
    <row r="1357" spans="1:31" s="75" customFormat="1" x14ac:dyDescent="0.15">
      <c r="A1357" s="75" t="s">
        <v>6215</v>
      </c>
      <c r="B1357" s="75" t="s">
        <v>6743</v>
      </c>
      <c r="C1357" s="199" t="s">
        <v>6123</v>
      </c>
      <c r="E1357" s="75">
        <v>19.75</v>
      </c>
      <c r="F1357" s="75">
        <v>-155.25</v>
      </c>
      <c r="G1357" s="75" t="s">
        <v>6302</v>
      </c>
      <c r="H1357" s="75">
        <v>1320</v>
      </c>
      <c r="I1357" s="75">
        <v>36.9</v>
      </c>
      <c r="J1357" s="75">
        <v>23.7</v>
      </c>
      <c r="R1357" s="75">
        <v>614</v>
      </c>
      <c r="Z1357" s="75">
        <v>4.68</v>
      </c>
      <c r="AA1357" s="75">
        <v>3.66</v>
      </c>
      <c r="AE1357" s="75">
        <v>2.52</v>
      </c>
    </row>
    <row r="1358" spans="1:31" s="75" customFormat="1" x14ac:dyDescent="0.15">
      <c r="A1358" s="75" t="s">
        <v>6215</v>
      </c>
      <c r="B1358" s="75" t="s">
        <v>6648</v>
      </c>
      <c r="C1358" s="199" t="s">
        <v>6123</v>
      </c>
      <c r="E1358" s="75">
        <v>19.75</v>
      </c>
      <c r="F1358" s="75">
        <v>-155.25</v>
      </c>
      <c r="G1358" s="75" t="s">
        <v>6302</v>
      </c>
      <c r="H1358" s="75">
        <v>1920</v>
      </c>
      <c r="I1358" s="75">
        <v>30.1</v>
      </c>
      <c r="J1358" s="75">
        <v>19.899999999999999</v>
      </c>
      <c r="Z1358" s="75">
        <v>1.97</v>
      </c>
      <c r="AA1358" s="75">
        <v>3.78</v>
      </c>
      <c r="AE1358" s="75">
        <v>1.95</v>
      </c>
    </row>
    <row r="1359" spans="1:31" s="75" customFormat="1" x14ac:dyDescent="0.15">
      <c r="A1359" s="75" t="s">
        <v>6215</v>
      </c>
      <c r="B1359" s="75" t="s">
        <v>6423</v>
      </c>
      <c r="C1359" s="199" t="s">
        <v>6123</v>
      </c>
      <c r="E1359" s="75">
        <v>19.75</v>
      </c>
      <c r="F1359" s="75">
        <v>-155.25</v>
      </c>
      <c r="G1359" s="75" t="s">
        <v>6302</v>
      </c>
      <c r="H1359" s="75">
        <v>1760</v>
      </c>
      <c r="I1359" s="75">
        <v>17.600000000000001</v>
      </c>
      <c r="J1359" s="75">
        <v>11.6</v>
      </c>
      <c r="Z1359" s="75">
        <v>0.9</v>
      </c>
      <c r="AA1359" s="75">
        <v>0.46</v>
      </c>
      <c r="AE1359" s="75">
        <v>1.83</v>
      </c>
    </row>
    <row r="1360" spans="1:31" s="75" customFormat="1" x14ac:dyDescent="0.15">
      <c r="A1360" s="75" t="s">
        <v>6751</v>
      </c>
      <c r="B1360" s="75" t="s">
        <v>6666</v>
      </c>
      <c r="C1360" s="199" t="s">
        <v>7051</v>
      </c>
      <c r="D1360" s="75" t="s">
        <v>6629</v>
      </c>
      <c r="E1360" s="75">
        <v>45.5</v>
      </c>
      <c r="F1360" s="75">
        <v>23</v>
      </c>
      <c r="G1360" s="75">
        <v>450</v>
      </c>
      <c r="H1360" s="75">
        <v>842</v>
      </c>
      <c r="I1360" s="75">
        <v>42</v>
      </c>
      <c r="J1360" s="75">
        <v>42.5</v>
      </c>
      <c r="K1360" s="75">
        <v>266.3</v>
      </c>
      <c r="L1360" s="75">
        <v>14.3</v>
      </c>
      <c r="M1360" s="75">
        <v>14.1</v>
      </c>
      <c r="O1360" s="75">
        <v>280.60000000000002</v>
      </c>
      <c r="P1360" s="75">
        <v>95</v>
      </c>
      <c r="Q1360" s="75">
        <v>540</v>
      </c>
      <c r="R1360" s="75">
        <v>375</v>
      </c>
      <c r="S1360" s="75">
        <v>915</v>
      </c>
      <c r="W1360" s="75">
        <v>4.18</v>
      </c>
      <c r="X1360" s="75">
        <v>0.37</v>
      </c>
      <c r="Y1360" s="75">
        <v>0.75</v>
      </c>
      <c r="Z1360" s="75">
        <v>5.3</v>
      </c>
      <c r="AA1360" s="75">
        <v>0.2</v>
      </c>
      <c r="AE1360" s="75">
        <v>3.75</v>
      </c>
    </row>
    <row r="1361" spans="1:31" s="75" customFormat="1" x14ac:dyDescent="0.15">
      <c r="A1361" s="75" t="s">
        <v>6751</v>
      </c>
      <c r="B1361" s="75" t="s">
        <v>6564</v>
      </c>
      <c r="C1361" s="199" t="s">
        <v>7065</v>
      </c>
      <c r="D1361" s="75" t="s">
        <v>6757</v>
      </c>
      <c r="E1361" s="75">
        <v>45</v>
      </c>
      <c r="F1361" s="75">
        <v>-63.5</v>
      </c>
      <c r="G1361" s="75">
        <v>100</v>
      </c>
      <c r="H1361" s="75">
        <v>2490</v>
      </c>
      <c r="I1361" s="75">
        <v>31.8</v>
      </c>
      <c r="K1361" s="75">
        <v>154.6</v>
      </c>
    </row>
    <row r="1362" spans="1:31" s="75" customFormat="1" x14ac:dyDescent="0.15">
      <c r="A1362" s="75" t="s">
        <v>6751</v>
      </c>
      <c r="B1362" s="75" t="s">
        <v>6564</v>
      </c>
      <c r="C1362" s="199" t="s">
        <v>7065</v>
      </c>
      <c r="D1362" s="75" t="s">
        <v>6757</v>
      </c>
      <c r="E1362" s="75">
        <v>45</v>
      </c>
      <c r="F1362" s="75">
        <v>-63.5</v>
      </c>
      <c r="G1362" s="75">
        <v>100</v>
      </c>
      <c r="H1362" s="75">
        <v>1865</v>
      </c>
      <c r="I1362" s="75">
        <v>45.4</v>
      </c>
      <c r="K1362" s="75">
        <v>223.7</v>
      </c>
    </row>
    <row r="1363" spans="1:31" s="75" customFormat="1" x14ac:dyDescent="0.15">
      <c r="A1363" s="75" t="s">
        <v>6751</v>
      </c>
      <c r="B1363" s="75" t="s">
        <v>6565</v>
      </c>
      <c r="C1363" s="199" t="s">
        <v>6953</v>
      </c>
      <c r="E1363" s="75">
        <v>35.5</v>
      </c>
      <c r="F1363" s="75">
        <v>-83.5</v>
      </c>
      <c r="G1363" s="75" t="s">
        <v>6302</v>
      </c>
      <c r="H1363" s="75">
        <v>346</v>
      </c>
      <c r="I1363" s="75">
        <v>34.4</v>
      </c>
      <c r="J1363" s="75">
        <v>20</v>
      </c>
      <c r="K1363" s="75">
        <v>180</v>
      </c>
      <c r="O1363" s="75">
        <v>180</v>
      </c>
      <c r="Q1363" s="75">
        <v>610</v>
      </c>
      <c r="R1363" s="75">
        <v>260</v>
      </c>
      <c r="S1363" s="75">
        <v>870</v>
      </c>
      <c r="T1363" s="75">
        <v>0.3</v>
      </c>
      <c r="U1363" s="75">
        <v>5</v>
      </c>
      <c r="V1363" s="75">
        <v>174</v>
      </c>
      <c r="Z1363" s="75">
        <v>5.6</v>
      </c>
      <c r="AE1363" s="75">
        <v>2.6</v>
      </c>
    </row>
    <row r="1364" spans="1:31" s="75" customFormat="1" x14ac:dyDescent="0.15">
      <c r="A1364" s="75" t="s">
        <v>6751</v>
      </c>
      <c r="B1364" s="75" t="s">
        <v>6134</v>
      </c>
      <c r="C1364" s="199" t="s">
        <v>6953</v>
      </c>
      <c r="E1364" s="75">
        <v>35.5</v>
      </c>
      <c r="F1364" s="75">
        <v>-83.5</v>
      </c>
      <c r="G1364" s="75" t="s">
        <v>6302</v>
      </c>
      <c r="H1364" s="75">
        <v>228</v>
      </c>
      <c r="I1364" s="75">
        <v>25.4</v>
      </c>
      <c r="J1364" s="75">
        <v>17</v>
      </c>
      <c r="K1364" s="75">
        <v>130</v>
      </c>
      <c r="O1364" s="75">
        <v>130</v>
      </c>
      <c r="Q1364" s="75">
        <v>720</v>
      </c>
      <c r="R1364" s="75">
        <v>270</v>
      </c>
      <c r="S1364" s="75">
        <v>990</v>
      </c>
      <c r="T1364" s="75">
        <v>0.27</v>
      </c>
      <c r="U1364" s="75">
        <v>5</v>
      </c>
      <c r="V1364" s="75">
        <v>198</v>
      </c>
      <c r="Z1364" s="75">
        <v>6.8</v>
      </c>
      <c r="AE1364" s="75">
        <v>2.7</v>
      </c>
    </row>
    <row r="1365" spans="1:31" s="75" customFormat="1" x14ac:dyDescent="0.15">
      <c r="A1365" s="75" t="s">
        <v>6751</v>
      </c>
      <c r="B1365" s="75" t="s">
        <v>6729</v>
      </c>
      <c r="C1365" s="199" t="s">
        <v>6953</v>
      </c>
      <c r="E1365" s="75">
        <v>35.5</v>
      </c>
      <c r="F1365" s="75">
        <v>-83.5</v>
      </c>
      <c r="G1365" s="75" t="s">
        <v>6302</v>
      </c>
      <c r="H1365" s="75">
        <v>2630</v>
      </c>
      <c r="I1365" s="75">
        <v>25.6</v>
      </c>
      <c r="J1365" s="75">
        <v>18</v>
      </c>
      <c r="K1365" s="75">
        <v>86</v>
      </c>
      <c r="O1365" s="75">
        <v>86</v>
      </c>
      <c r="Q1365" s="75">
        <v>380</v>
      </c>
      <c r="R1365" s="75">
        <v>180</v>
      </c>
      <c r="S1365" s="75">
        <v>560</v>
      </c>
      <c r="T1365" s="75">
        <v>0.32</v>
      </c>
      <c r="U1365" s="75">
        <v>5</v>
      </c>
      <c r="V1365" s="75">
        <v>112</v>
      </c>
      <c r="Z1365" s="75">
        <v>2.2000000000000002</v>
      </c>
      <c r="AE1365" s="75">
        <v>1.8</v>
      </c>
    </row>
    <row r="1366" spans="1:31" s="75" customFormat="1" x14ac:dyDescent="0.15">
      <c r="A1366" s="75" t="s">
        <v>6751</v>
      </c>
      <c r="B1366" s="75" t="s">
        <v>6568</v>
      </c>
      <c r="C1366" s="199" t="s">
        <v>6953</v>
      </c>
      <c r="E1366" s="75">
        <v>35.5</v>
      </c>
      <c r="F1366" s="75">
        <v>-83.5</v>
      </c>
      <c r="G1366" s="75" t="s">
        <v>6302</v>
      </c>
      <c r="H1366" s="75">
        <v>2310</v>
      </c>
      <c r="I1366" s="75">
        <v>19.100000000000001</v>
      </c>
      <c r="J1366" s="75">
        <v>12</v>
      </c>
      <c r="K1366" s="75">
        <v>52</v>
      </c>
      <c r="O1366" s="75">
        <v>52</v>
      </c>
      <c r="Q1366" s="75">
        <v>210</v>
      </c>
      <c r="R1366" s="75">
        <v>160</v>
      </c>
      <c r="S1366" s="75">
        <v>370</v>
      </c>
      <c r="T1366" s="75">
        <v>0.43</v>
      </c>
      <c r="U1366" s="75">
        <v>5</v>
      </c>
      <c r="V1366" s="75">
        <v>74</v>
      </c>
      <c r="Z1366" s="75">
        <v>0.5</v>
      </c>
      <c r="AE1366" s="75">
        <v>1.6</v>
      </c>
    </row>
    <row r="1367" spans="1:31" s="75" customFormat="1" x14ac:dyDescent="0.15">
      <c r="A1367" s="75" t="s">
        <v>6751</v>
      </c>
      <c r="B1367" s="75" t="s">
        <v>6845</v>
      </c>
      <c r="C1367" s="199" t="s">
        <v>7164</v>
      </c>
      <c r="E1367" s="75">
        <v>32.5</v>
      </c>
      <c r="F1367" s="75">
        <v>-111</v>
      </c>
      <c r="H1367" s="75">
        <v>1460</v>
      </c>
      <c r="I1367" s="75">
        <v>3</v>
      </c>
      <c r="J1367" s="75">
        <v>3.1</v>
      </c>
      <c r="K1367" s="75">
        <v>2.4</v>
      </c>
      <c r="L1367" s="75">
        <v>1.4</v>
      </c>
      <c r="M1367" s="75">
        <v>0.1</v>
      </c>
      <c r="O1367" s="75">
        <v>3.8</v>
      </c>
      <c r="P1367" s="75">
        <v>0.2</v>
      </c>
      <c r="Q1367" s="75">
        <v>62</v>
      </c>
      <c r="R1367" s="75">
        <v>36</v>
      </c>
      <c r="S1367" s="75">
        <v>98</v>
      </c>
      <c r="T1367" s="75">
        <v>0.37</v>
      </c>
      <c r="U1367" s="75">
        <v>8</v>
      </c>
      <c r="V1367" s="75">
        <v>12.25</v>
      </c>
      <c r="W1367" s="75">
        <v>0.12</v>
      </c>
      <c r="X1367" s="75">
        <v>0.04</v>
      </c>
      <c r="Y1367" s="75">
        <v>0.2</v>
      </c>
      <c r="Z1367" s="75">
        <v>0.36</v>
      </c>
      <c r="AC1367" s="75">
        <v>0.02</v>
      </c>
      <c r="AE1367" s="75">
        <v>0.14000000000000001</v>
      </c>
    </row>
    <row r="1368" spans="1:31" s="75" customFormat="1" x14ac:dyDescent="0.15">
      <c r="A1368" s="75" t="s">
        <v>6751</v>
      </c>
      <c r="B1368" s="75" t="s">
        <v>6613</v>
      </c>
      <c r="C1368" s="199" t="s">
        <v>7164</v>
      </c>
      <c r="E1368" s="75">
        <v>32.5</v>
      </c>
      <c r="F1368" s="75">
        <v>-111</v>
      </c>
      <c r="H1368" s="75">
        <v>3930</v>
      </c>
      <c r="I1368" s="75">
        <v>2.7</v>
      </c>
      <c r="J1368" s="75">
        <v>3.7</v>
      </c>
      <c r="K1368" s="75">
        <v>4.9000000000000004</v>
      </c>
      <c r="L1368" s="75">
        <v>1.8</v>
      </c>
      <c r="M1368" s="75">
        <v>0.5</v>
      </c>
      <c r="O1368" s="75">
        <v>6.7</v>
      </c>
      <c r="P1368" s="75">
        <v>0.37</v>
      </c>
      <c r="Q1368" s="75">
        <v>77</v>
      </c>
      <c r="R1368" s="75">
        <v>56</v>
      </c>
      <c r="S1368" s="75">
        <v>133</v>
      </c>
      <c r="T1368" s="75">
        <v>0.42</v>
      </c>
      <c r="U1368" s="75">
        <v>8</v>
      </c>
      <c r="V1368" s="75">
        <v>16.63</v>
      </c>
      <c r="W1368" s="75">
        <v>0.32</v>
      </c>
      <c r="X1368" s="75">
        <v>0.06</v>
      </c>
      <c r="Y1368" s="75">
        <v>0.37</v>
      </c>
      <c r="Z1368" s="75">
        <v>0.75</v>
      </c>
      <c r="AC1368" s="75">
        <v>0.04</v>
      </c>
      <c r="AE1368" s="75">
        <v>0.46</v>
      </c>
    </row>
    <row r="1369" spans="1:31" s="75" customFormat="1" x14ac:dyDescent="0.15">
      <c r="A1369" s="75" t="s">
        <v>6751</v>
      </c>
      <c r="B1369" s="75" t="s">
        <v>6643</v>
      </c>
      <c r="C1369" s="199" t="s">
        <v>7164</v>
      </c>
      <c r="E1369" s="75">
        <v>32.5</v>
      </c>
      <c r="F1369" s="75">
        <v>-111</v>
      </c>
      <c r="H1369" s="75">
        <v>660</v>
      </c>
      <c r="I1369" s="75">
        <v>0.2</v>
      </c>
      <c r="J1369" s="75">
        <v>2.5</v>
      </c>
      <c r="K1369" s="75">
        <v>0.78</v>
      </c>
      <c r="L1369" s="75">
        <v>0.91</v>
      </c>
      <c r="M1369" s="75">
        <v>0.46</v>
      </c>
      <c r="O1369" s="75">
        <v>1.69</v>
      </c>
      <c r="P1369" s="75">
        <v>1</v>
      </c>
      <c r="Q1369" s="75">
        <v>34</v>
      </c>
      <c r="R1369" s="75">
        <v>40</v>
      </c>
      <c r="S1369" s="75">
        <v>74</v>
      </c>
      <c r="T1369" s="75">
        <v>0.54</v>
      </c>
      <c r="U1369" s="75">
        <v>8</v>
      </c>
      <c r="V1369" s="75">
        <v>9.25</v>
      </c>
      <c r="W1369" s="75">
        <v>0.04</v>
      </c>
      <c r="X1369" s="75">
        <v>0.04</v>
      </c>
      <c r="Y1369" s="75">
        <v>0.26</v>
      </c>
      <c r="Z1369" s="75">
        <v>0.34</v>
      </c>
      <c r="AC1369" s="75">
        <v>0.05</v>
      </c>
      <c r="AE1369" s="75">
        <v>0.39</v>
      </c>
    </row>
    <row r="1370" spans="1:31" s="75" customFormat="1" x14ac:dyDescent="0.15">
      <c r="A1370" s="75" t="s">
        <v>6751</v>
      </c>
      <c r="B1370" s="75" t="s">
        <v>6467</v>
      </c>
      <c r="C1370" s="199" t="s">
        <v>7164</v>
      </c>
      <c r="E1370" s="75">
        <v>32</v>
      </c>
      <c r="F1370" s="75">
        <v>-109</v>
      </c>
      <c r="H1370" s="75">
        <v>49500</v>
      </c>
      <c r="I1370" s="75">
        <v>4.2</v>
      </c>
      <c r="J1370" s="75">
        <v>1.7</v>
      </c>
      <c r="K1370" s="75">
        <v>2.5</v>
      </c>
      <c r="L1370" s="75">
        <v>1.3</v>
      </c>
      <c r="M1370" s="75">
        <v>0.4</v>
      </c>
      <c r="O1370" s="75">
        <v>3.8</v>
      </c>
      <c r="P1370" s="75">
        <v>19</v>
      </c>
      <c r="Q1370" s="75">
        <v>38</v>
      </c>
      <c r="R1370" s="75">
        <v>54</v>
      </c>
      <c r="S1370" s="75">
        <v>92</v>
      </c>
      <c r="T1370" s="75">
        <v>0.59</v>
      </c>
      <c r="U1370" s="75">
        <v>8</v>
      </c>
      <c r="V1370" s="75">
        <v>11.5</v>
      </c>
      <c r="W1370" s="75">
        <v>0.17</v>
      </c>
      <c r="X1370" s="75">
        <v>0.02</v>
      </c>
      <c r="Y1370" s="75">
        <v>0.19</v>
      </c>
      <c r="Z1370" s="75">
        <v>0.38</v>
      </c>
      <c r="AC1370" s="75">
        <v>0</v>
      </c>
      <c r="AE1370" s="75">
        <v>0.54</v>
      </c>
    </row>
    <row r="1371" spans="1:31" s="75" customFormat="1" x14ac:dyDescent="0.15">
      <c r="A1371" s="75" t="s">
        <v>6751</v>
      </c>
      <c r="B1371" s="75" t="s">
        <v>6799</v>
      </c>
      <c r="C1371" s="199" t="s">
        <v>6960</v>
      </c>
      <c r="E1371" s="75">
        <v>31</v>
      </c>
      <c r="F1371" s="75">
        <v>131</v>
      </c>
      <c r="G1371" s="75" t="s">
        <v>6302</v>
      </c>
      <c r="J1371" s="75">
        <v>25</v>
      </c>
      <c r="M1371" s="75">
        <v>11.4</v>
      </c>
      <c r="N1371" s="75">
        <v>78</v>
      </c>
      <c r="O1371" s="75">
        <v>312</v>
      </c>
      <c r="Q1371" s="75">
        <v>740</v>
      </c>
      <c r="R1371" s="75">
        <v>1140</v>
      </c>
      <c r="S1371" s="75">
        <v>1880</v>
      </c>
      <c r="T1371" s="75">
        <v>0.61</v>
      </c>
      <c r="U1371" s="75">
        <v>8</v>
      </c>
      <c r="V1371" s="75">
        <v>235</v>
      </c>
    </row>
    <row r="1372" spans="1:31" s="75" customFormat="1" x14ac:dyDescent="0.15">
      <c r="A1372" s="75" t="s">
        <v>6751</v>
      </c>
      <c r="B1372" s="75" t="s">
        <v>6673</v>
      </c>
      <c r="C1372" s="199" t="s">
        <v>6576</v>
      </c>
      <c r="E1372" s="75">
        <v>29.4</v>
      </c>
      <c r="F1372" s="75">
        <v>79.5</v>
      </c>
      <c r="G1372" s="75" t="s">
        <v>6302</v>
      </c>
      <c r="K1372" s="75">
        <v>97.3</v>
      </c>
      <c r="L1372" s="75">
        <v>55.4</v>
      </c>
      <c r="M1372" s="75">
        <v>5.5</v>
      </c>
      <c r="N1372" s="75">
        <v>33.700000000000003</v>
      </c>
      <c r="Q1372" s="75">
        <v>410</v>
      </c>
      <c r="R1372" s="75">
        <v>330</v>
      </c>
      <c r="S1372" s="75">
        <v>740</v>
      </c>
      <c r="W1372" s="75">
        <v>2.1</v>
      </c>
      <c r="Y1372" s="75">
        <v>2</v>
      </c>
      <c r="Z1372" s="75">
        <v>4.0999999999999996</v>
      </c>
      <c r="AE1372" s="75">
        <v>3.3</v>
      </c>
    </row>
    <row r="1373" spans="1:31" s="75" customFormat="1" x14ac:dyDescent="0.15">
      <c r="A1373" s="75" t="s">
        <v>6751</v>
      </c>
      <c r="B1373" s="75" t="s">
        <v>6554</v>
      </c>
      <c r="C1373" s="199" t="s">
        <v>6576</v>
      </c>
      <c r="E1373" s="75">
        <v>29.4</v>
      </c>
      <c r="F1373" s="75">
        <v>79.5</v>
      </c>
      <c r="G1373" s="75" t="s">
        <v>6302</v>
      </c>
      <c r="K1373" s="75">
        <v>181.4</v>
      </c>
      <c r="L1373" s="75">
        <v>131.5</v>
      </c>
      <c r="M1373" s="75">
        <v>12.8</v>
      </c>
      <c r="N1373" s="75">
        <v>100.5</v>
      </c>
      <c r="Q1373" s="75">
        <v>900</v>
      </c>
      <c r="R1373" s="75">
        <v>440</v>
      </c>
      <c r="S1373" s="75">
        <v>1340</v>
      </c>
      <c r="W1373" s="75">
        <v>4.3</v>
      </c>
      <c r="Y1373" s="75">
        <v>4.7</v>
      </c>
      <c r="Z1373" s="75">
        <v>9</v>
      </c>
      <c r="AE1373" s="75">
        <v>4.4000000000000004</v>
      </c>
    </row>
    <row r="1374" spans="1:31" s="75" customFormat="1" x14ac:dyDescent="0.15">
      <c r="A1374" s="75" t="s">
        <v>6504</v>
      </c>
      <c r="B1374" s="75" t="s">
        <v>7009</v>
      </c>
      <c r="C1374" s="199" t="s">
        <v>7299</v>
      </c>
      <c r="D1374" s="75" t="s">
        <v>6722</v>
      </c>
      <c r="E1374" s="75">
        <v>47.5</v>
      </c>
      <c r="F1374" s="75">
        <v>-121.5</v>
      </c>
      <c r="G1374" s="75">
        <v>180</v>
      </c>
      <c r="H1374" s="75">
        <v>510</v>
      </c>
      <c r="I1374" s="75">
        <v>74.3</v>
      </c>
      <c r="J1374" s="75">
        <v>39</v>
      </c>
      <c r="K1374" s="75">
        <v>356.1</v>
      </c>
      <c r="L1374" s="75">
        <v>67.8</v>
      </c>
      <c r="M1374" s="75">
        <v>21.7</v>
      </c>
      <c r="N1374" s="75">
        <v>137.69999999999999</v>
      </c>
      <c r="O1374" s="75">
        <v>423.9</v>
      </c>
      <c r="P1374" s="75">
        <v>153</v>
      </c>
      <c r="Q1374" s="75">
        <v>347</v>
      </c>
      <c r="R1374" s="75">
        <v>103</v>
      </c>
      <c r="S1374" s="75">
        <v>450</v>
      </c>
      <c r="T1374" s="75">
        <v>0.23</v>
      </c>
      <c r="U1374" s="75">
        <v>6</v>
      </c>
      <c r="V1374" s="75">
        <v>75</v>
      </c>
      <c r="W1374" s="75">
        <v>1.58</v>
      </c>
      <c r="X1374" s="75">
        <v>0.36</v>
      </c>
      <c r="Y1374" s="75">
        <v>0.38</v>
      </c>
      <c r="Z1374" s="75">
        <v>2.3199999999999998</v>
      </c>
      <c r="AA1374" s="75">
        <v>1.1499999999999999</v>
      </c>
      <c r="AE1374" s="75">
        <v>1.03</v>
      </c>
    </row>
    <row r="1375" spans="1:31" s="75" customFormat="1" x14ac:dyDescent="0.15">
      <c r="A1375" s="75" t="s">
        <v>6504</v>
      </c>
      <c r="B1375" s="75" t="s">
        <v>6142</v>
      </c>
      <c r="C1375" s="199" t="s">
        <v>7034</v>
      </c>
      <c r="D1375" s="75" t="s">
        <v>6722</v>
      </c>
      <c r="E1375" s="75">
        <v>44</v>
      </c>
      <c r="F1375" s="75">
        <v>-122.5</v>
      </c>
      <c r="G1375" s="75">
        <v>130</v>
      </c>
      <c r="H1375" s="75">
        <v>350</v>
      </c>
      <c r="I1375" s="75">
        <v>98.1</v>
      </c>
      <c r="J1375" s="75">
        <v>50</v>
      </c>
      <c r="K1375" s="75">
        <v>795</v>
      </c>
      <c r="L1375" s="75">
        <v>67.8</v>
      </c>
      <c r="M1375" s="75">
        <v>17.5</v>
      </c>
      <c r="O1375" s="75">
        <v>862.8</v>
      </c>
      <c r="Q1375" s="75">
        <v>970</v>
      </c>
      <c r="R1375" s="75">
        <v>320</v>
      </c>
      <c r="S1375" s="75">
        <v>1290</v>
      </c>
      <c r="T1375" s="75">
        <v>0.25</v>
      </c>
      <c r="U1375" s="75">
        <v>6</v>
      </c>
      <c r="V1375" s="75">
        <v>215</v>
      </c>
      <c r="W1375" s="75">
        <v>6.7</v>
      </c>
      <c r="X1375" s="75">
        <v>1</v>
      </c>
      <c r="Y1375" s="75">
        <v>2</v>
      </c>
      <c r="Z1375" s="75">
        <v>9.6999999999999993</v>
      </c>
      <c r="AE1375" s="75">
        <v>3.2</v>
      </c>
    </row>
    <row r="1376" spans="1:31" s="75" customFormat="1" x14ac:dyDescent="0.15">
      <c r="A1376" s="75" t="s">
        <v>6504</v>
      </c>
      <c r="B1376" s="75" t="s">
        <v>6373</v>
      </c>
      <c r="C1376" s="199" t="s">
        <v>7034</v>
      </c>
      <c r="D1376" s="75" t="s">
        <v>6795</v>
      </c>
      <c r="E1376" s="75">
        <v>45</v>
      </c>
      <c r="F1376" s="75">
        <v>-124</v>
      </c>
      <c r="G1376" s="75">
        <v>121</v>
      </c>
      <c r="H1376" s="75">
        <v>373</v>
      </c>
      <c r="I1376" s="75">
        <v>98.2</v>
      </c>
      <c r="J1376" s="75">
        <v>47.7</v>
      </c>
      <c r="K1376" s="75">
        <v>814.7</v>
      </c>
      <c r="L1376" s="75">
        <v>48.7</v>
      </c>
      <c r="M1376" s="75">
        <v>8.1</v>
      </c>
      <c r="N1376" s="75">
        <v>186.7</v>
      </c>
      <c r="O1376" s="75">
        <v>863.4</v>
      </c>
      <c r="P1376" s="75">
        <v>430</v>
      </c>
      <c r="Q1376" s="75">
        <v>1670</v>
      </c>
      <c r="R1376" s="75">
        <v>300</v>
      </c>
      <c r="S1376" s="75">
        <v>1970</v>
      </c>
      <c r="T1376" s="75">
        <v>0.15</v>
      </c>
      <c r="U1376" s="75">
        <v>8</v>
      </c>
      <c r="V1376" s="75">
        <v>246.25</v>
      </c>
      <c r="W1376" s="75">
        <v>6.1</v>
      </c>
      <c r="X1376" s="75">
        <v>0.5</v>
      </c>
      <c r="Y1376" s="75">
        <v>0.9</v>
      </c>
      <c r="Z1376" s="75">
        <v>7.5</v>
      </c>
      <c r="AA1376" s="75">
        <v>3.4</v>
      </c>
      <c r="AB1376" s="75">
        <v>5.8</v>
      </c>
      <c r="AE1376" s="75">
        <v>3</v>
      </c>
    </row>
    <row r="1377" spans="1:31" s="75" customFormat="1" x14ac:dyDescent="0.15">
      <c r="A1377" s="75" t="s">
        <v>6504</v>
      </c>
      <c r="B1377" s="75" t="s">
        <v>6122</v>
      </c>
      <c r="C1377" s="199" t="s">
        <v>6581</v>
      </c>
      <c r="D1377" s="75" t="s">
        <v>7916</v>
      </c>
      <c r="E1377" s="75">
        <v>66.55</v>
      </c>
      <c r="F1377" s="75">
        <v>-145.62</v>
      </c>
      <c r="G1377" s="75">
        <v>110</v>
      </c>
      <c r="H1377" s="75">
        <v>245</v>
      </c>
      <c r="I1377" s="75">
        <v>3.03</v>
      </c>
      <c r="K1377" s="75">
        <v>6.5</v>
      </c>
      <c r="L1377" s="75">
        <v>1.6</v>
      </c>
      <c r="M1377" s="75">
        <v>1.4</v>
      </c>
      <c r="O1377" s="75">
        <v>8.1</v>
      </c>
      <c r="Q1377" s="75">
        <v>67</v>
      </c>
      <c r="R1377" s="75">
        <v>23</v>
      </c>
      <c r="S1377" s="75">
        <v>90</v>
      </c>
      <c r="Z1377" s="75">
        <v>0.67</v>
      </c>
      <c r="AE1377" s="75">
        <v>0.23</v>
      </c>
    </row>
    <row r="1378" spans="1:31" s="75" customFormat="1" x14ac:dyDescent="0.15">
      <c r="A1378" s="75" t="s">
        <v>6504</v>
      </c>
      <c r="B1378" s="75" t="s">
        <v>6716</v>
      </c>
      <c r="C1378" s="199" t="s">
        <v>6581</v>
      </c>
      <c r="D1378" s="75" t="s">
        <v>7916</v>
      </c>
      <c r="E1378" s="75">
        <v>66.849999999999994</v>
      </c>
      <c r="F1378" s="75">
        <v>-144.6</v>
      </c>
      <c r="G1378" s="75">
        <v>85</v>
      </c>
      <c r="H1378" s="75">
        <v>688</v>
      </c>
      <c r="I1378" s="75">
        <v>3.28</v>
      </c>
      <c r="K1378" s="75">
        <v>6.4</v>
      </c>
      <c r="L1378" s="75">
        <v>1.3</v>
      </c>
      <c r="M1378" s="75">
        <v>1.5</v>
      </c>
      <c r="O1378" s="75">
        <v>7.7</v>
      </c>
      <c r="Q1378" s="75">
        <v>67</v>
      </c>
      <c r="R1378" s="75">
        <v>30</v>
      </c>
      <c r="S1378" s="75">
        <v>97</v>
      </c>
      <c r="Z1378" s="75">
        <v>0.67</v>
      </c>
      <c r="AE1378" s="75">
        <v>0.3</v>
      </c>
    </row>
    <row r="1379" spans="1:31" s="75" customFormat="1" x14ac:dyDescent="0.15">
      <c r="A1379" s="75" t="s">
        <v>6504</v>
      </c>
      <c r="B1379" s="75" t="s">
        <v>6460</v>
      </c>
      <c r="C1379" s="199" t="s">
        <v>6442</v>
      </c>
      <c r="D1379" s="75" t="s">
        <v>7916</v>
      </c>
      <c r="E1379" s="75">
        <v>64.75</v>
      </c>
      <c r="F1379" s="75">
        <v>-148</v>
      </c>
      <c r="G1379" s="75">
        <v>95</v>
      </c>
      <c r="H1379" s="75">
        <v>14000</v>
      </c>
      <c r="I1379" s="75">
        <v>25</v>
      </c>
      <c r="J1379" s="75">
        <v>8</v>
      </c>
      <c r="K1379" s="75">
        <v>36.4</v>
      </c>
      <c r="L1379" s="75">
        <v>7.9</v>
      </c>
      <c r="M1379" s="75">
        <v>5.6</v>
      </c>
      <c r="O1379" s="75">
        <v>44.3</v>
      </c>
      <c r="P1379" s="75">
        <v>7</v>
      </c>
      <c r="Q1379" s="75">
        <v>77</v>
      </c>
      <c r="R1379" s="75">
        <v>33</v>
      </c>
      <c r="S1379" s="75">
        <v>110</v>
      </c>
      <c r="W1379" s="75">
        <v>0.7</v>
      </c>
      <c r="Y1379" s="75">
        <v>7.0000000000000007E-2</v>
      </c>
      <c r="Z1379" s="75">
        <v>0.77</v>
      </c>
      <c r="AA1379" s="75">
        <v>0.1</v>
      </c>
      <c r="AE1379" s="75">
        <v>0.33</v>
      </c>
    </row>
    <row r="1380" spans="1:31" s="75" customFormat="1" x14ac:dyDescent="0.15">
      <c r="A1380" s="75" t="s">
        <v>6504</v>
      </c>
      <c r="B1380" s="75" t="s">
        <v>6409</v>
      </c>
      <c r="C1380" s="199" t="s">
        <v>6581</v>
      </c>
      <c r="D1380" s="75" t="s">
        <v>7916</v>
      </c>
      <c r="E1380" s="75">
        <v>67.42</v>
      </c>
      <c r="F1380" s="75">
        <v>-141.62</v>
      </c>
      <c r="G1380" s="75">
        <v>75</v>
      </c>
      <c r="H1380" s="75">
        <v>1285</v>
      </c>
      <c r="I1380" s="75">
        <v>8.14</v>
      </c>
      <c r="K1380" s="75">
        <v>15</v>
      </c>
      <c r="L1380" s="75">
        <v>3.6</v>
      </c>
      <c r="M1380" s="75">
        <v>3.7</v>
      </c>
      <c r="O1380" s="75">
        <v>18.600000000000001</v>
      </c>
      <c r="Q1380" s="75">
        <v>61</v>
      </c>
      <c r="R1380" s="75">
        <v>65</v>
      </c>
      <c r="S1380" s="75">
        <v>126</v>
      </c>
      <c r="Z1380" s="75">
        <v>0.61</v>
      </c>
      <c r="AE1380" s="75">
        <v>0.65</v>
      </c>
    </row>
    <row r="1381" spans="1:31" s="75" customFormat="1" x14ac:dyDescent="0.15">
      <c r="A1381" s="75" t="s">
        <v>6504</v>
      </c>
      <c r="B1381" s="75" t="s">
        <v>6964</v>
      </c>
      <c r="C1381" s="199" t="s">
        <v>7100</v>
      </c>
      <c r="D1381" s="75" t="s">
        <v>6758</v>
      </c>
      <c r="E1381" s="75">
        <v>44.5</v>
      </c>
      <c r="F1381" s="75">
        <v>-121</v>
      </c>
      <c r="G1381" s="75">
        <v>350</v>
      </c>
      <c r="H1381" s="75">
        <v>199</v>
      </c>
      <c r="I1381" s="75">
        <v>27.8</v>
      </c>
      <c r="J1381" s="75">
        <v>1</v>
      </c>
      <c r="K1381" s="75">
        <v>9</v>
      </c>
      <c r="L1381" s="75">
        <v>7</v>
      </c>
      <c r="M1381" s="75">
        <v>4</v>
      </c>
      <c r="O1381" s="75">
        <v>16</v>
      </c>
      <c r="Q1381" s="75">
        <v>30</v>
      </c>
      <c r="R1381" s="75">
        <v>100</v>
      </c>
      <c r="S1381" s="75">
        <v>130</v>
      </c>
      <c r="W1381" s="75">
        <v>0.2</v>
      </c>
      <c r="Y1381" s="75">
        <v>0.1</v>
      </c>
      <c r="Z1381" s="75">
        <v>0.3</v>
      </c>
      <c r="AE1381" s="75">
        <v>1</v>
      </c>
    </row>
    <row r="1382" spans="1:31" s="75" customFormat="1" x14ac:dyDescent="0.15">
      <c r="A1382" s="75" t="s">
        <v>6504</v>
      </c>
      <c r="B1382" s="75" t="s">
        <v>6630</v>
      </c>
      <c r="C1382" s="199" t="s">
        <v>7476</v>
      </c>
      <c r="D1382" s="75" t="s">
        <v>6631</v>
      </c>
      <c r="E1382" s="75">
        <v>32.5</v>
      </c>
      <c r="F1382" s="75">
        <v>-111</v>
      </c>
      <c r="G1382" s="75">
        <v>115</v>
      </c>
      <c r="H1382" s="75">
        <v>570</v>
      </c>
      <c r="I1382" s="75">
        <v>4.9000000000000004</v>
      </c>
      <c r="J1382" s="75">
        <v>2.7</v>
      </c>
      <c r="K1382" s="75">
        <v>10.1</v>
      </c>
      <c r="L1382" s="75">
        <v>5.7</v>
      </c>
      <c r="M1382" s="75">
        <v>2.9</v>
      </c>
      <c r="O1382" s="75">
        <v>15.8</v>
      </c>
      <c r="P1382" s="75">
        <v>33</v>
      </c>
      <c r="Q1382" s="75">
        <v>54</v>
      </c>
      <c r="R1382" s="75">
        <v>120</v>
      </c>
      <c r="S1382" s="75">
        <v>174</v>
      </c>
      <c r="W1382" s="75">
        <v>0.19</v>
      </c>
      <c r="X1382" s="75">
        <v>0.02</v>
      </c>
      <c r="Y1382" s="75">
        <v>0.33</v>
      </c>
      <c r="Z1382" s="75">
        <v>0.54</v>
      </c>
      <c r="AC1382" s="75">
        <v>0.09</v>
      </c>
      <c r="AE1382" s="75">
        <v>1.2</v>
      </c>
    </row>
    <row r="1383" spans="1:31" s="75" customFormat="1" x14ac:dyDescent="0.15">
      <c r="A1383" s="75" t="s">
        <v>6504</v>
      </c>
      <c r="B1383" s="75" t="s">
        <v>6060</v>
      </c>
      <c r="C1383" s="199" t="s">
        <v>6581</v>
      </c>
      <c r="D1383" s="75" t="s">
        <v>7916</v>
      </c>
      <c r="E1383" s="75">
        <v>67.03</v>
      </c>
      <c r="F1383" s="75">
        <v>-145.41999999999999</v>
      </c>
      <c r="G1383" s="75">
        <v>55</v>
      </c>
      <c r="H1383" s="75">
        <v>4121</v>
      </c>
      <c r="I1383" s="75">
        <v>8.5500000000000007</v>
      </c>
      <c r="K1383" s="75">
        <v>18.7</v>
      </c>
      <c r="L1383" s="75">
        <v>0.8</v>
      </c>
      <c r="M1383" s="75">
        <v>3.9</v>
      </c>
      <c r="O1383" s="75">
        <v>19.5</v>
      </c>
      <c r="Q1383" s="75">
        <v>76</v>
      </c>
      <c r="R1383" s="75">
        <v>101</v>
      </c>
      <c r="S1383" s="75">
        <v>177</v>
      </c>
      <c r="Z1383" s="75">
        <v>0.76</v>
      </c>
      <c r="AE1383" s="75">
        <v>1.01</v>
      </c>
    </row>
    <row r="1384" spans="1:31" s="75" customFormat="1" x14ac:dyDescent="0.15">
      <c r="A1384" s="75" t="s">
        <v>6504</v>
      </c>
      <c r="B1384" s="75" t="s">
        <v>6522</v>
      </c>
      <c r="C1384" s="199" t="s">
        <v>6581</v>
      </c>
      <c r="D1384" s="75" t="s">
        <v>7916</v>
      </c>
      <c r="E1384" s="75">
        <v>66.83</v>
      </c>
      <c r="F1384" s="75">
        <v>-146</v>
      </c>
      <c r="G1384" s="75">
        <v>55</v>
      </c>
      <c r="H1384" s="75">
        <v>2975</v>
      </c>
      <c r="I1384" s="75">
        <v>7.97</v>
      </c>
      <c r="K1384" s="75">
        <v>17</v>
      </c>
      <c r="L1384" s="75">
        <v>1.8</v>
      </c>
      <c r="M1384" s="75">
        <v>3.6</v>
      </c>
      <c r="O1384" s="75">
        <v>18.8</v>
      </c>
      <c r="Q1384" s="75">
        <v>98</v>
      </c>
      <c r="R1384" s="75">
        <v>85</v>
      </c>
      <c r="S1384" s="75">
        <v>183</v>
      </c>
      <c r="Z1384" s="75">
        <v>0.98</v>
      </c>
      <c r="AE1384" s="75">
        <v>0.85</v>
      </c>
    </row>
    <row r="1385" spans="1:31" s="75" customFormat="1" x14ac:dyDescent="0.15">
      <c r="A1385" s="75" t="s">
        <v>6504</v>
      </c>
      <c r="B1385" s="75" t="s">
        <v>6791</v>
      </c>
      <c r="C1385" s="199" t="s">
        <v>6581</v>
      </c>
      <c r="D1385" s="75" t="s">
        <v>7916</v>
      </c>
      <c r="E1385" s="75">
        <v>67.05</v>
      </c>
      <c r="F1385" s="75">
        <v>-144.91999999999999</v>
      </c>
      <c r="G1385" s="75">
        <v>65</v>
      </c>
      <c r="H1385" s="75">
        <v>4252</v>
      </c>
      <c r="I1385" s="75">
        <v>12.88</v>
      </c>
      <c r="K1385" s="75">
        <v>24.8</v>
      </c>
      <c r="L1385" s="75">
        <v>3.4</v>
      </c>
      <c r="M1385" s="75">
        <v>5.9</v>
      </c>
      <c r="O1385" s="75">
        <v>28.2</v>
      </c>
      <c r="Q1385" s="75">
        <v>132</v>
      </c>
      <c r="R1385" s="75">
        <v>132</v>
      </c>
      <c r="S1385" s="75">
        <v>264</v>
      </c>
      <c r="Z1385" s="75">
        <v>1.32</v>
      </c>
      <c r="AE1385" s="75">
        <v>1.32</v>
      </c>
    </row>
    <row r="1386" spans="1:31" s="75" customFormat="1" x14ac:dyDescent="0.15">
      <c r="A1386" s="75" t="s">
        <v>6504</v>
      </c>
      <c r="B1386" s="75" t="s">
        <v>6819</v>
      </c>
      <c r="C1386" s="199" t="s">
        <v>6855</v>
      </c>
      <c r="D1386" s="75" t="s">
        <v>6499</v>
      </c>
      <c r="E1386" s="75">
        <v>62</v>
      </c>
      <c r="F1386" s="75">
        <v>34</v>
      </c>
      <c r="G1386" s="75">
        <v>138</v>
      </c>
      <c r="H1386" s="75">
        <v>1087</v>
      </c>
      <c r="I1386" s="75">
        <v>38</v>
      </c>
      <c r="J1386" s="75">
        <v>22.8</v>
      </c>
      <c r="K1386" s="75">
        <v>176</v>
      </c>
      <c r="L1386" s="75">
        <v>17.100000000000001</v>
      </c>
      <c r="M1386" s="75">
        <v>7.4</v>
      </c>
      <c r="N1386" s="75">
        <v>47.5</v>
      </c>
      <c r="O1386" s="75">
        <v>193.1</v>
      </c>
      <c r="P1386" s="75">
        <v>11</v>
      </c>
      <c r="Q1386" s="75">
        <v>107</v>
      </c>
      <c r="R1386" s="75">
        <v>209</v>
      </c>
      <c r="S1386" s="75">
        <v>316</v>
      </c>
      <c r="W1386" s="75">
        <v>0.05</v>
      </c>
      <c r="X1386" s="75">
        <v>0</v>
      </c>
      <c r="Y1386" s="75">
        <v>0.01</v>
      </c>
      <c r="Z1386" s="75">
        <v>0.06</v>
      </c>
      <c r="AA1386" s="75">
        <v>0.1</v>
      </c>
      <c r="AB1386" s="75">
        <v>0.91</v>
      </c>
      <c r="AC1386" s="75">
        <v>0</v>
      </c>
      <c r="AD1386" s="75">
        <v>-0.08</v>
      </c>
      <c r="AE1386" s="75">
        <v>2.17</v>
      </c>
    </row>
    <row r="1387" spans="1:31" s="75" customFormat="1" x14ac:dyDescent="0.15">
      <c r="A1387" s="75" t="s">
        <v>6504</v>
      </c>
      <c r="B1387" s="75" t="s">
        <v>6728</v>
      </c>
      <c r="C1387" s="199" t="s">
        <v>6906</v>
      </c>
      <c r="D1387" s="75" t="s">
        <v>6524</v>
      </c>
      <c r="E1387" s="75">
        <v>36</v>
      </c>
      <c r="F1387" s="75">
        <v>138</v>
      </c>
      <c r="G1387" s="75">
        <v>133</v>
      </c>
      <c r="H1387" s="75">
        <v>4133</v>
      </c>
      <c r="I1387" s="75">
        <v>52.2</v>
      </c>
      <c r="J1387" s="75">
        <v>8.1</v>
      </c>
      <c r="K1387" s="75">
        <v>92.2</v>
      </c>
      <c r="L1387" s="75">
        <v>11.3</v>
      </c>
      <c r="M1387" s="75">
        <v>8.3000000000000007</v>
      </c>
      <c r="O1387" s="75">
        <v>103.5</v>
      </c>
      <c r="P1387" s="75">
        <v>40</v>
      </c>
      <c r="Q1387" s="75">
        <v>160</v>
      </c>
      <c r="R1387" s="75">
        <v>170</v>
      </c>
      <c r="S1387" s="75">
        <v>330</v>
      </c>
      <c r="W1387" s="75">
        <v>1.2</v>
      </c>
      <c r="Y1387" s="75">
        <v>0.4</v>
      </c>
      <c r="Z1387" s="75">
        <v>1.6</v>
      </c>
      <c r="AC1387" s="75">
        <v>0.2</v>
      </c>
      <c r="AE1387" s="75">
        <v>1.7</v>
      </c>
    </row>
    <row r="1388" spans="1:31" s="75" customFormat="1" x14ac:dyDescent="0.15">
      <c r="A1388" s="75" t="s">
        <v>6504</v>
      </c>
      <c r="B1388" s="75" t="s">
        <v>6626</v>
      </c>
      <c r="C1388" s="199" t="s">
        <v>6581</v>
      </c>
      <c r="D1388" s="75" t="s">
        <v>7916</v>
      </c>
      <c r="E1388" s="75">
        <v>66.83</v>
      </c>
      <c r="F1388" s="75">
        <v>-141.27000000000001</v>
      </c>
      <c r="G1388" s="75">
        <v>50</v>
      </c>
      <c r="H1388" s="75">
        <v>2408</v>
      </c>
      <c r="I1388" s="75">
        <v>17</v>
      </c>
      <c r="K1388" s="75">
        <v>28.2</v>
      </c>
      <c r="L1388" s="75">
        <v>7.9</v>
      </c>
      <c r="M1388" s="75">
        <v>7.8</v>
      </c>
      <c r="O1388" s="75">
        <v>36.1</v>
      </c>
      <c r="Q1388" s="75">
        <v>207</v>
      </c>
      <c r="R1388" s="75">
        <v>139</v>
      </c>
      <c r="S1388" s="75">
        <v>346</v>
      </c>
      <c r="Z1388" s="75">
        <v>2.0699999999999998</v>
      </c>
      <c r="AE1388" s="75">
        <v>1.39</v>
      </c>
    </row>
    <row r="1389" spans="1:31" s="75" customFormat="1" x14ac:dyDescent="0.15">
      <c r="A1389" s="75" t="s">
        <v>6504</v>
      </c>
      <c r="B1389" s="75" t="s">
        <v>6819</v>
      </c>
      <c r="C1389" s="199" t="s">
        <v>6855</v>
      </c>
      <c r="D1389" s="75" t="s">
        <v>6499</v>
      </c>
      <c r="E1389" s="75">
        <v>62</v>
      </c>
      <c r="F1389" s="75">
        <v>34</v>
      </c>
      <c r="G1389" s="75">
        <v>126</v>
      </c>
      <c r="H1389" s="75">
        <v>856</v>
      </c>
      <c r="I1389" s="75">
        <v>40.5</v>
      </c>
      <c r="J1389" s="75">
        <v>22.6</v>
      </c>
      <c r="K1389" s="75">
        <v>183.9</v>
      </c>
      <c r="L1389" s="75">
        <v>16.600000000000001</v>
      </c>
      <c r="M1389" s="75">
        <v>8.1</v>
      </c>
      <c r="N1389" s="75">
        <v>46</v>
      </c>
      <c r="O1389" s="75">
        <v>200.5</v>
      </c>
      <c r="P1389" s="75">
        <v>15</v>
      </c>
      <c r="Q1389" s="75">
        <v>144</v>
      </c>
      <c r="R1389" s="75">
        <v>219</v>
      </c>
      <c r="S1389" s="75">
        <v>363</v>
      </c>
      <c r="W1389" s="75">
        <v>0.39</v>
      </c>
      <c r="X1389" s="75">
        <v>0.03</v>
      </c>
      <c r="Y1389" s="75">
        <v>0.01</v>
      </c>
      <c r="Z1389" s="75">
        <v>0.43</v>
      </c>
      <c r="AA1389" s="75">
        <v>0.14000000000000001</v>
      </c>
      <c r="AB1389" s="75">
        <v>0.87</v>
      </c>
      <c r="AC1389" s="75">
        <v>0</v>
      </c>
      <c r="AD1389" s="75">
        <v>-0.06</v>
      </c>
      <c r="AE1389" s="75">
        <v>2.25</v>
      </c>
    </row>
    <row r="1390" spans="1:31" s="75" customFormat="1" x14ac:dyDescent="0.15">
      <c r="A1390" s="75" t="s">
        <v>6504</v>
      </c>
      <c r="B1390" s="75" t="s">
        <v>6497</v>
      </c>
      <c r="C1390" s="199" t="s">
        <v>6442</v>
      </c>
      <c r="D1390" s="75" t="s">
        <v>7916</v>
      </c>
      <c r="E1390" s="75">
        <v>64.75</v>
      </c>
      <c r="F1390" s="75">
        <v>-148</v>
      </c>
      <c r="G1390" s="75">
        <v>134</v>
      </c>
      <c r="H1390" s="75">
        <v>2060</v>
      </c>
      <c r="I1390" s="75">
        <v>36</v>
      </c>
      <c r="J1390" s="75">
        <v>28</v>
      </c>
      <c r="K1390" s="75">
        <v>139.19999999999999</v>
      </c>
      <c r="L1390" s="75">
        <v>16.36</v>
      </c>
      <c r="M1390" s="75">
        <v>12.48</v>
      </c>
      <c r="O1390" s="75">
        <v>155.56</v>
      </c>
      <c r="P1390" s="75">
        <v>36</v>
      </c>
      <c r="Q1390" s="75">
        <v>233</v>
      </c>
      <c r="R1390" s="75">
        <v>133</v>
      </c>
      <c r="S1390" s="75">
        <v>366</v>
      </c>
      <c r="W1390" s="75">
        <v>1.97</v>
      </c>
      <c r="Y1390" s="75">
        <v>0.36</v>
      </c>
      <c r="Z1390" s="75">
        <v>2.33</v>
      </c>
      <c r="AA1390" s="75">
        <v>0.22</v>
      </c>
      <c r="AE1390" s="75">
        <v>1.33</v>
      </c>
    </row>
    <row r="1391" spans="1:31" s="75" customFormat="1" x14ac:dyDescent="0.15">
      <c r="A1391" s="75" t="s">
        <v>6504</v>
      </c>
      <c r="B1391" s="75" t="s">
        <v>6814</v>
      </c>
      <c r="C1391" s="199" t="s">
        <v>6581</v>
      </c>
      <c r="D1391" s="75" t="s">
        <v>7916</v>
      </c>
      <c r="E1391" s="75">
        <v>66.930000000000007</v>
      </c>
      <c r="F1391" s="75">
        <v>-144.93</v>
      </c>
      <c r="G1391" s="75">
        <v>95</v>
      </c>
      <c r="H1391" s="75">
        <v>3897</v>
      </c>
      <c r="I1391" s="75">
        <v>15.04</v>
      </c>
      <c r="K1391" s="75">
        <v>31.5</v>
      </c>
      <c r="L1391" s="75">
        <v>5.2</v>
      </c>
      <c r="M1391" s="75">
        <v>6.9</v>
      </c>
      <c r="O1391" s="75">
        <v>36.700000000000003</v>
      </c>
      <c r="Q1391" s="75">
        <v>245</v>
      </c>
      <c r="R1391" s="75">
        <v>144</v>
      </c>
      <c r="S1391" s="75">
        <v>389</v>
      </c>
      <c r="Z1391" s="75">
        <v>2.4500000000000002</v>
      </c>
      <c r="AE1391" s="75">
        <v>1.44</v>
      </c>
    </row>
    <row r="1392" spans="1:31" s="75" customFormat="1" x14ac:dyDescent="0.15">
      <c r="A1392" s="75" t="s">
        <v>6504</v>
      </c>
      <c r="B1392" s="75" t="s">
        <v>6808</v>
      </c>
      <c r="C1392" s="199" t="s">
        <v>6581</v>
      </c>
      <c r="D1392" s="75" t="s">
        <v>7916</v>
      </c>
      <c r="E1392" s="75">
        <v>66.099999999999994</v>
      </c>
      <c r="F1392" s="75">
        <v>-146.15</v>
      </c>
      <c r="G1392" s="75">
        <v>55</v>
      </c>
      <c r="H1392" s="75">
        <v>2884</v>
      </c>
      <c r="I1392" s="75">
        <v>16.559999999999999</v>
      </c>
      <c r="K1392" s="75">
        <v>46.3</v>
      </c>
      <c r="L1392" s="75">
        <v>7.2</v>
      </c>
      <c r="M1392" s="75">
        <v>7.6</v>
      </c>
      <c r="O1392" s="75">
        <v>53.5</v>
      </c>
      <c r="Q1392" s="75">
        <v>276</v>
      </c>
      <c r="R1392" s="75">
        <v>140</v>
      </c>
      <c r="S1392" s="75">
        <v>416</v>
      </c>
      <c r="Z1392" s="75">
        <v>2.76</v>
      </c>
      <c r="AE1392" s="75">
        <v>1.4</v>
      </c>
    </row>
    <row r="1393" spans="1:31" s="75" customFormat="1" x14ac:dyDescent="0.15">
      <c r="A1393" s="75" t="s">
        <v>6504</v>
      </c>
      <c r="B1393" s="75" t="s">
        <v>6181</v>
      </c>
      <c r="C1393" s="199" t="s">
        <v>7557</v>
      </c>
      <c r="D1393" s="75" t="s">
        <v>6722</v>
      </c>
      <c r="E1393" s="75">
        <v>44.5</v>
      </c>
      <c r="F1393" s="75">
        <v>-123</v>
      </c>
      <c r="G1393" s="75" t="s">
        <v>6302</v>
      </c>
      <c r="H1393" s="75">
        <v>804</v>
      </c>
      <c r="I1393" s="75">
        <v>57.2</v>
      </c>
      <c r="J1393" s="75">
        <v>55</v>
      </c>
      <c r="K1393" s="75">
        <v>228</v>
      </c>
      <c r="L1393" s="75">
        <v>35</v>
      </c>
      <c r="M1393" s="75">
        <v>15</v>
      </c>
      <c r="O1393" s="75">
        <v>263</v>
      </c>
      <c r="P1393" s="75">
        <v>20</v>
      </c>
      <c r="Q1393" s="75">
        <v>120</v>
      </c>
      <c r="R1393" s="75">
        <v>300</v>
      </c>
      <c r="S1393" s="75">
        <v>420</v>
      </c>
      <c r="W1393" s="75">
        <v>1</v>
      </c>
      <c r="Y1393" s="75">
        <v>0.2</v>
      </c>
      <c r="Z1393" s="75">
        <v>1.2</v>
      </c>
      <c r="AE1393" s="75">
        <v>3</v>
      </c>
    </row>
    <row r="1394" spans="1:31" s="75" customFormat="1" x14ac:dyDescent="0.15">
      <c r="A1394" s="75" t="s">
        <v>6504</v>
      </c>
      <c r="B1394" s="75" t="s">
        <v>6493</v>
      </c>
      <c r="C1394" s="199" t="s">
        <v>6581</v>
      </c>
      <c r="D1394" s="75" t="s">
        <v>7916</v>
      </c>
      <c r="E1394" s="75">
        <v>66.77</v>
      </c>
      <c r="F1394" s="75">
        <v>-141.27000000000001</v>
      </c>
      <c r="G1394" s="75">
        <v>50</v>
      </c>
      <c r="H1394" s="75">
        <v>1036</v>
      </c>
      <c r="I1394" s="75">
        <v>12.11</v>
      </c>
      <c r="K1394" s="75">
        <v>26.1</v>
      </c>
      <c r="L1394" s="75">
        <v>6.4</v>
      </c>
      <c r="M1394" s="75">
        <v>5.5</v>
      </c>
      <c r="O1394" s="75">
        <v>32.5</v>
      </c>
      <c r="Q1394" s="75">
        <v>346</v>
      </c>
      <c r="R1394" s="75">
        <v>80</v>
      </c>
      <c r="S1394" s="75">
        <v>426</v>
      </c>
      <c r="Z1394" s="75">
        <v>3.46</v>
      </c>
      <c r="AE1394" s="75">
        <v>0.8</v>
      </c>
    </row>
    <row r="1395" spans="1:31" s="75" customFormat="1" x14ac:dyDescent="0.15">
      <c r="A1395" s="75" t="s">
        <v>6504</v>
      </c>
      <c r="B1395" s="75" t="s">
        <v>6819</v>
      </c>
      <c r="C1395" s="199" t="s">
        <v>6855</v>
      </c>
      <c r="D1395" s="75" t="s">
        <v>6499</v>
      </c>
      <c r="E1395" s="75">
        <v>62</v>
      </c>
      <c r="F1395" s="75">
        <v>34</v>
      </c>
      <c r="G1395" s="75">
        <v>109</v>
      </c>
      <c r="H1395" s="75">
        <v>1080</v>
      </c>
      <c r="I1395" s="75">
        <v>38.9</v>
      </c>
      <c r="J1395" s="75">
        <v>20</v>
      </c>
      <c r="K1395" s="75">
        <v>165</v>
      </c>
      <c r="L1395" s="75">
        <v>17.600000000000001</v>
      </c>
      <c r="M1395" s="75">
        <v>9.6999999999999993</v>
      </c>
      <c r="N1395" s="75">
        <v>45</v>
      </c>
      <c r="O1395" s="75">
        <v>182.6</v>
      </c>
      <c r="P1395" s="75">
        <v>27</v>
      </c>
      <c r="Q1395" s="75">
        <v>213</v>
      </c>
      <c r="R1395" s="75">
        <v>243</v>
      </c>
      <c r="S1395" s="75">
        <v>456</v>
      </c>
      <c r="W1395" s="75">
        <v>0.92</v>
      </c>
      <c r="X1395" s="75">
        <v>0.05</v>
      </c>
      <c r="Y1395" s="75">
        <v>0.02</v>
      </c>
      <c r="Z1395" s="75">
        <v>0.99</v>
      </c>
      <c r="AA1395" s="75">
        <v>0.25</v>
      </c>
      <c r="AB1395" s="75">
        <v>0.89</v>
      </c>
      <c r="AC1395" s="75">
        <v>0</v>
      </c>
      <c r="AD1395" s="75">
        <v>-0.05</v>
      </c>
      <c r="AE1395" s="75">
        <v>2.48</v>
      </c>
    </row>
    <row r="1396" spans="1:31" s="75" customFormat="1" x14ac:dyDescent="0.15">
      <c r="A1396" s="75" t="s">
        <v>6504</v>
      </c>
      <c r="B1396" s="75" t="s">
        <v>6410</v>
      </c>
      <c r="C1396" s="199" t="s">
        <v>7331</v>
      </c>
      <c r="D1396" s="75" t="s">
        <v>6722</v>
      </c>
      <c r="E1396" s="75">
        <v>48</v>
      </c>
      <c r="F1396" s="75">
        <v>-123</v>
      </c>
      <c r="G1396" s="75">
        <v>73</v>
      </c>
      <c r="H1396" s="75">
        <v>1889</v>
      </c>
      <c r="I1396" s="75">
        <v>57.2</v>
      </c>
      <c r="K1396" s="75">
        <v>267.39999999999998</v>
      </c>
      <c r="L1396" s="75">
        <v>26.2</v>
      </c>
      <c r="M1396" s="75">
        <v>10.8</v>
      </c>
      <c r="O1396" s="75">
        <v>293.60000000000002</v>
      </c>
      <c r="P1396" s="75">
        <v>33</v>
      </c>
      <c r="Q1396" s="75">
        <v>283</v>
      </c>
      <c r="R1396" s="75">
        <v>228</v>
      </c>
      <c r="S1396" s="75">
        <v>511</v>
      </c>
      <c r="W1396" s="75">
        <v>2.5</v>
      </c>
      <c r="Y1396" s="75">
        <v>0.33</v>
      </c>
      <c r="Z1396" s="75">
        <v>2.83</v>
      </c>
      <c r="AA1396" s="75">
        <v>1.45</v>
      </c>
      <c r="AE1396" s="75">
        <v>2.2799999999999998</v>
      </c>
    </row>
    <row r="1397" spans="1:31" s="75" customFormat="1" x14ac:dyDescent="0.15">
      <c r="A1397" s="75" t="s">
        <v>6504</v>
      </c>
      <c r="B1397" s="75" t="s">
        <v>6819</v>
      </c>
      <c r="C1397" s="199" t="s">
        <v>6855</v>
      </c>
      <c r="D1397" s="75" t="s">
        <v>6499</v>
      </c>
      <c r="E1397" s="75">
        <v>62</v>
      </c>
      <c r="F1397" s="75">
        <v>34</v>
      </c>
      <c r="G1397" s="75">
        <v>98</v>
      </c>
      <c r="H1397" s="75">
        <v>1319</v>
      </c>
      <c r="I1397" s="75">
        <v>33.1</v>
      </c>
      <c r="J1397" s="75">
        <v>19.600000000000001</v>
      </c>
      <c r="K1397" s="75">
        <v>157.9</v>
      </c>
      <c r="L1397" s="75">
        <v>16.5</v>
      </c>
      <c r="M1397" s="75">
        <v>10.8</v>
      </c>
      <c r="N1397" s="75">
        <v>41</v>
      </c>
      <c r="O1397" s="75">
        <v>174.4</v>
      </c>
      <c r="P1397" s="75">
        <v>30</v>
      </c>
      <c r="Q1397" s="75">
        <v>272</v>
      </c>
      <c r="R1397" s="75">
        <v>259</v>
      </c>
      <c r="S1397" s="75">
        <v>531</v>
      </c>
      <c r="W1397" s="75">
        <v>1.29</v>
      </c>
      <c r="X1397" s="75">
        <v>7.0000000000000007E-2</v>
      </c>
      <c r="Y1397" s="75">
        <v>0.04</v>
      </c>
      <c r="Z1397" s="75">
        <v>1.4</v>
      </c>
      <c r="AA1397" s="75">
        <v>0.26</v>
      </c>
      <c r="AB1397" s="75">
        <v>1.06</v>
      </c>
      <c r="AC1397" s="75">
        <v>0.01</v>
      </c>
      <c r="AD1397" s="75">
        <v>-0.04</v>
      </c>
      <c r="AE1397" s="75">
        <v>2.63</v>
      </c>
    </row>
    <row r="1398" spans="1:31" s="75" customFormat="1" x14ac:dyDescent="0.15">
      <c r="A1398" s="75" t="s">
        <v>6504</v>
      </c>
      <c r="B1398" s="75" t="s">
        <v>6494</v>
      </c>
      <c r="C1398" s="199" t="s">
        <v>6442</v>
      </c>
      <c r="D1398" s="75" t="s">
        <v>7915</v>
      </c>
      <c r="E1398" s="75">
        <v>64.75</v>
      </c>
      <c r="F1398" s="75">
        <v>-148</v>
      </c>
      <c r="G1398" s="75">
        <v>70</v>
      </c>
      <c r="H1398" s="75">
        <v>1017</v>
      </c>
      <c r="I1398" s="75">
        <v>41</v>
      </c>
      <c r="J1398" s="75">
        <v>27</v>
      </c>
      <c r="K1398" s="75">
        <v>103.19</v>
      </c>
      <c r="L1398" s="75">
        <v>15.19</v>
      </c>
      <c r="M1398" s="75">
        <v>2.69</v>
      </c>
      <c r="O1398" s="75">
        <v>118.38</v>
      </c>
      <c r="P1398" s="75">
        <v>57</v>
      </c>
      <c r="Q1398" s="75">
        <v>284</v>
      </c>
      <c r="R1398" s="75">
        <v>269</v>
      </c>
      <c r="S1398" s="75">
        <v>553</v>
      </c>
      <c r="W1398" s="75">
        <v>2.27</v>
      </c>
      <c r="Y1398" s="75">
        <v>0.56999999999999995</v>
      </c>
      <c r="Z1398" s="75">
        <v>2.84</v>
      </c>
      <c r="AA1398" s="75">
        <v>1.2</v>
      </c>
      <c r="AE1398" s="75">
        <v>2.69</v>
      </c>
    </row>
    <row r="1399" spans="1:31" s="75" customFormat="1" x14ac:dyDescent="0.15">
      <c r="A1399" s="75" t="s">
        <v>6504</v>
      </c>
      <c r="B1399" s="75" t="s">
        <v>5952</v>
      </c>
      <c r="C1399" s="199" t="s">
        <v>7551</v>
      </c>
      <c r="D1399" s="75" t="s">
        <v>6758</v>
      </c>
      <c r="E1399" s="75">
        <v>31</v>
      </c>
      <c r="F1399" s="75">
        <v>-82</v>
      </c>
      <c r="G1399" s="75" t="s">
        <v>6302</v>
      </c>
      <c r="H1399" s="75">
        <v>1430</v>
      </c>
      <c r="I1399" s="75">
        <v>51.9</v>
      </c>
      <c r="J1399" s="75">
        <v>13.9</v>
      </c>
      <c r="K1399" s="75">
        <v>290</v>
      </c>
      <c r="L1399" s="75">
        <v>8.1999999999999993</v>
      </c>
      <c r="M1399" s="75">
        <v>2.2999999999999998</v>
      </c>
      <c r="O1399" s="75">
        <v>298.2</v>
      </c>
      <c r="P1399" s="75">
        <v>63</v>
      </c>
      <c r="Q1399" s="75">
        <v>373</v>
      </c>
      <c r="R1399" s="75">
        <v>233</v>
      </c>
      <c r="S1399" s="75">
        <v>606</v>
      </c>
      <c r="W1399" s="75">
        <v>2.3199999999999998</v>
      </c>
      <c r="X1399" s="75">
        <v>0.35</v>
      </c>
      <c r="Y1399" s="75">
        <v>0.63</v>
      </c>
      <c r="Z1399" s="75">
        <v>3.3</v>
      </c>
      <c r="AC1399" s="75">
        <v>0.7</v>
      </c>
      <c r="AE1399" s="75">
        <v>2.31</v>
      </c>
    </row>
    <row r="1400" spans="1:31" s="75" customFormat="1" x14ac:dyDescent="0.15">
      <c r="A1400" s="75" t="s">
        <v>6504</v>
      </c>
      <c r="B1400" s="75" t="s">
        <v>6819</v>
      </c>
      <c r="C1400" s="199" t="s">
        <v>6855</v>
      </c>
      <c r="D1400" s="75" t="s">
        <v>6499</v>
      </c>
      <c r="E1400" s="75">
        <v>62</v>
      </c>
      <c r="F1400" s="75">
        <v>34</v>
      </c>
      <c r="G1400" s="75">
        <v>82</v>
      </c>
      <c r="H1400" s="75">
        <v>1898</v>
      </c>
      <c r="I1400" s="75">
        <v>32.299999999999997</v>
      </c>
      <c r="J1400" s="75">
        <v>17.100000000000001</v>
      </c>
      <c r="K1400" s="75">
        <v>116</v>
      </c>
      <c r="L1400" s="75">
        <v>16.8</v>
      </c>
      <c r="M1400" s="75">
        <v>11.4</v>
      </c>
      <c r="N1400" s="75">
        <v>33.200000000000003</v>
      </c>
      <c r="O1400" s="75">
        <v>132.80000000000001</v>
      </c>
      <c r="P1400" s="75">
        <v>42</v>
      </c>
      <c r="Q1400" s="75">
        <v>333</v>
      </c>
      <c r="R1400" s="75">
        <v>286</v>
      </c>
      <c r="S1400" s="75">
        <v>619</v>
      </c>
      <c r="W1400" s="75">
        <v>1.63</v>
      </c>
      <c r="X1400" s="75">
        <v>0.11</v>
      </c>
      <c r="Y1400" s="75">
        <v>0.06</v>
      </c>
      <c r="Z1400" s="75">
        <v>1.8</v>
      </c>
      <c r="AA1400" s="75">
        <v>0.36</v>
      </c>
      <c r="AB1400" s="75">
        <v>1.17</v>
      </c>
      <c r="AC1400" s="75">
        <v>0</v>
      </c>
      <c r="AD1400" s="75">
        <v>-0.02</v>
      </c>
      <c r="AE1400" s="75">
        <v>2.88</v>
      </c>
    </row>
    <row r="1401" spans="1:31" s="75" customFormat="1" x14ac:dyDescent="0.15">
      <c r="A1401" s="75" t="s">
        <v>6504</v>
      </c>
      <c r="B1401" s="75" t="s">
        <v>6687</v>
      </c>
      <c r="C1401" s="199" t="s">
        <v>6855</v>
      </c>
      <c r="D1401" s="75" t="s">
        <v>6499</v>
      </c>
      <c r="E1401" s="75">
        <v>62</v>
      </c>
      <c r="F1401" s="75">
        <v>34</v>
      </c>
      <c r="G1401" s="75">
        <v>68</v>
      </c>
      <c r="H1401" s="75">
        <v>2336</v>
      </c>
      <c r="I1401" s="75">
        <v>29.9</v>
      </c>
      <c r="J1401" s="75">
        <v>14.2</v>
      </c>
      <c r="K1401" s="75">
        <v>106</v>
      </c>
      <c r="L1401" s="75">
        <v>11.5</v>
      </c>
      <c r="M1401" s="75">
        <v>11.5</v>
      </c>
      <c r="N1401" s="75">
        <v>29.1</v>
      </c>
      <c r="O1401" s="75">
        <v>117.5</v>
      </c>
      <c r="P1401" s="75">
        <v>50</v>
      </c>
      <c r="Q1401" s="75">
        <v>366</v>
      </c>
      <c r="R1401" s="75">
        <v>286</v>
      </c>
      <c r="S1401" s="75">
        <v>652</v>
      </c>
      <c r="W1401" s="75">
        <v>1.89</v>
      </c>
      <c r="X1401" s="75">
        <v>0.15</v>
      </c>
      <c r="Y1401" s="75">
        <v>0.09</v>
      </c>
      <c r="Z1401" s="75">
        <v>2.13</v>
      </c>
      <c r="AA1401" s="75">
        <v>0.41</v>
      </c>
      <c r="AB1401" s="75">
        <v>1.1200000000000001</v>
      </c>
      <c r="AC1401" s="75">
        <v>0.01</v>
      </c>
      <c r="AE1401" s="75">
        <v>2.86</v>
      </c>
    </row>
    <row r="1402" spans="1:31" s="75" customFormat="1" x14ac:dyDescent="0.15">
      <c r="A1402" s="75" t="s">
        <v>6504</v>
      </c>
      <c r="B1402" s="75" t="s">
        <v>6642</v>
      </c>
      <c r="C1402" s="199" t="s">
        <v>6580</v>
      </c>
      <c r="D1402" s="75" t="s">
        <v>6499</v>
      </c>
      <c r="E1402" s="75">
        <v>56</v>
      </c>
      <c r="F1402" s="75">
        <v>30</v>
      </c>
      <c r="G1402" s="75">
        <v>110</v>
      </c>
      <c r="J1402" s="75">
        <v>19.2</v>
      </c>
      <c r="M1402" s="75">
        <v>14.9</v>
      </c>
      <c r="N1402" s="75">
        <v>76.599999999999994</v>
      </c>
      <c r="O1402" s="75">
        <v>182.3</v>
      </c>
      <c r="Q1402" s="75">
        <v>340</v>
      </c>
      <c r="R1402" s="75">
        <v>320</v>
      </c>
      <c r="S1402" s="75">
        <v>660</v>
      </c>
      <c r="Z1402" s="75">
        <v>2.2999999999999998</v>
      </c>
      <c r="AA1402" s="75">
        <v>1.1000000000000001</v>
      </c>
      <c r="AE1402" s="75">
        <v>3.2</v>
      </c>
    </row>
    <row r="1403" spans="1:31" s="75" customFormat="1" x14ac:dyDescent="0.15">
      <c r="A1403" s="75" t="s">
        <v>6504</v>
      </c>
      <c r="B1403" s="75" t="s">
        <v>6945</v>
      </c>
      <c r="C1403" s="199" t="s">
        <v>7487</v>
      </c>
      <c r="D1403" s="75" t="s">
        <v>6722</v>
      </c>
      <c r="E1403" s="75">
        <v>36.5</v>
      </c>
      <c r="F1403" s="75">
        <v>138.5</v>
      </c>
      <c r="G1403" s="75">
        <v>290</v>
      </c>
      <c r="H1403" s="75">
        <v>1199</v>
      </c>
      <c r="I1403" s="75">
        <v>53.1</v>
      </c>
      <c r="J1403" s="75">
        <v>18</v>
      </c>
      <c r="K1403" s="75">
        <v>139.9</v>
      </c>
      <c r="L1403" s="75">
        <v>51.7</v>
      </c>
      <c r="M1403" s="75">
        <v>9.9</v>
      </c>
      <c r="O1403" s="75">
        <v>191.6</v>
      </c>
      <c r="P1403" s="75">
        <v>272</v>
      </c>
      <c r="Q1403" s="75">
        <v>454</v>
      </c>
      <c r="R1403" s="75">
        <v>212</v>
      </c>
      <c r="S1403" s="75">
        <v>666</v>
      </c>
      <c r="W1403" s="75">
        <v>1.8</v>
      </c>
      <c r="Y1403" s="75">
        <v>1.79</v>
      </c>
      <c r="Z1403" s="75">
        <v>3.59</v>
      </c>
      <c r="AA1403" s="75">
        <v>1.08</v>
      </c>
      <c r="AC1403" s="75">
        <v>0.06</v>
      </c>
      <c r="AE1403" s="75">
        <v>2.12</v>
      </c>
    </row>
    <row r="1404" spans="1:31" s="75" customFormat="1" x14ac:dyDescent="0.15">
      <c r="A1404" s="75" t="s">
        <v>6504</v>
      </c>
      <c r="B1404" s="75" t="s">
        <v>6353</v>
      </c>
      <c r="C1404" s="199" t="s">
        <v>6906</v>
      </c>
      <c r="D1404" s="75" t="s">
        <v>6524</v>
      </c>
      <c r="E1404" s="75">
        <v>36</v>
      </c>
      <c r="F1404" s="75">
        <v>138</v>
      </c>
      <c r="G1404" s="75">
        <v>79</v>
      </c>
      <c r="H1404" s="75">
        <v>20800</v>
      </c>
      <c r="I1404" s="75">
        <v>62.2</v>
      </c>
      <c r="J1404" s="75">
        <v>5.4</v>
      </c>
      <c r="K1404" s="75">
        <v>97.2</v>
      </c>
      <c r="L1404" s="75">
        <v>12.2</v>
      </c>
      <c r="M1404" s="75">
        <v>13.6</v>
      </c>
      <c r="O1404" s="75">
        <v>109.4</v>
      </c>
      <c r="P1404" s="75">
        <v>150</v>
      </c>
      <c r="Q1404" s="75">
        <v>510</v>
      </c>
      <c r="R1404" s="75">
        <v>220</v>
      </c>
      <c r="S1404" s="75">
        <v>730</v>
      </c>
      <c r="W1404" s="75">
        <v>3.6</v>
      </c>
      <c r="Y1404" s="75">
        <v>1.5</v>
      </c>
      <c r="Z1404" s="75">
        <v>5.0999999999999996</v>
      </c>
      <c r="AC1404" s="75">
        <v>1.4</v>
      </c>
      <c r="AE1404" s="75">
        <v>2.2000000000000002</v>
      </c>
    </row>
    <row r="1405" spans="1:31" s="75" customFormat="1" x14ac:dyDescent="0.15">
      <c r="A1405" s="75" t="s">
        <v>6504</v>
      </c>
      <c r="B1405" s="75" t="s">
        <v>6689</v>
      </c>
      <c r="C1405" s="199" t="s">
        <v>6906</v>
      </c>
      <c r="D1405" s="75" t="s">
        <v>6524</v>
      </c>
      <c r="E1405" s="75">
        <v>36</v>
      </c>
      <c r="F1405" s="75">
        <v>138</v>
      </c>
      <c r="G1405" s="75">
        <v>118</v>
      </c>
      <c r="H1405" s="75">
        <v>10200</v>
      </c>
      <c r="I1405" s="75">
        <v>66.900000000000006</v>
      </c>
      <c r="J1405" s="75">
        <v>7.4</v>
      </c>
      <c r="K1405" s="75">
        <v>130.30000000000001</v>
      </c>
      <c r="L1405" s="75">
        <v>15.7</v>
      </c>
      <c r="M1405" s="75">
        <v>14.3</v>
      </c>
      <c r="O1405" s="75">
        <v>146</v>
      </c>
      <c r="P1405" s="75">
        <v>160</v>
      </c>
      <c r="Q1405" s="75">
        <v>530</v>
      </c>
      <c r="R1405" s="75">
        <v>200</v>
      </c>
      <c r="S1405" s="75">
        <v>730</v>
      </c>
      <c r="W1405" s="75">
        <v>3.7</v>
      </c>
      <c r="Y1405" s="75">
        <v>1.6</v>
      </c>
      <c r="Z1405" s="75">
        <v>5.3</v>
      </c>
      <c r="AC1405" s="75">
        <v>1.1000000000000001</v>
      </c>
      <c r="AE1405" s="75">
        <v>2</v>
      </c>
    </row>
    <row r="1406" spans="1:31" s="75" customFormat="1" x14ac:dyDescent="0.15">
      <c r="A1406" s="75" t="s">
        <v>6504</v>
      </c>
      <c r="B1406" s="75" t="s">
        <v>6408</v>
      </c>
      <c r="C1406" s="199" t="s">
        <v>7017</v>
      </c>
      <c r="D1406" s="75" t="s">
        <v>6722</v>
      </c>
      <c r="E1406" s="75">
        <v>33.5</v>
      </c>
      <c r="F1406" s="75">
        <v>133</v>
      </c>
      <c r="G1406" s="75">
        <v>443</v>
      </c>
      <c r="H1406" s="75">
        <v>1948</v>
      </c>
      <c r="I1406" s="75">
        <v>88</v>
      </c>
      <c r="J1406" s="75">
        <v>24</v>
      </c>
      <c r="K1406" s="75">
        <v>432.7</v>
      </c>
      <c r="L1406" s="75">
        <v>117.3</v>
      </c>
      <c r="M1406" s="75">
        <v>9.6999999999999993</v>
      </c>
      <c r="N1406" s="75">
        <v>163.69999999999999</v>
      </c>
      <c r="O1406" s="75">
        <v>550</v>
      </c>
      <c r="P1406" s="75">
        <v>235</v>
      </c>
      <c r="Q1406" s="75">
        <v>453</v>
      </c>
      <c r="R1406" s="75">
        <v>291</v>
      </c>
      <c r="S1406" s="75">
        <v>744</v>
      </c>
      <c r="W1406" s="75">
        <v>2.1800000000000002</v>
      </c>
      <c r="Y1406" s="75">
        <v>0.74</v>
      </c>
      <c r="Z1406" s="75">
        <v>2.92</v>
      </c>
      <c r="AA1406" s="75">
        <v>1.61</v>
      </c>
      <c r="AC1406" s="75">
        <v>0.12</v>
      </c>
      <c r="AD1406" s="75">
        <v>0.05</v>
      </c>
      <c r="AE1406" s="75">
        <v>2.86</v>
      </c>
    </row>
    <row r="1407" spans="1:31" s="75" customFormat="1" x14ac:dyDescent="0.15">
      <c r="A1407" s="75" t="s">
        <v>6504</v>
      </c>
      <c r="B1407" s="75" t="s">
        <v>6406</v>
      </c>
      <c r="C1407" s="199" t="s">
        <v>7055</v>
      </c>
      <c r="D1407" s="75" t="s">
        <v>6499</v>
      </c>
      <c r="E1407" s="75">
        <v>52</v>
      </c>
      <c r="F1407" s="75">
        <v>9.5</v>
      </c>
      <c r="G1407" s="75">
        <v>115</v>
      </c>
      <c r="H1407" s="75">
        <v>300</v>
      </c>
      <c r="I1407" s="75">
        <v>37.700000000000003</v>
      </c>
      <c r="J1407" s="75">
        <v>31.3</v>
      </c>
      <c r="K1407" s="75">
        <v>195.8</v>
      </c>
      <c r="L1407" s="75">
        <v>24.6</v>
      </c>
      <c r="M1407" s="75">
        <v>12.7</v>
      </c>
      <c r="N1407" s="75">
        <v>74.900000000000006</v>
      </c>
      <c r="O1407" s="75">
        <v>220.4</v>
      </c>
      <c r="P1407" s="75">
        <v>39</v>
      </c>
      <c r="Q1407" s="75">
        <v>439</v>
      </c>
      <c r="R1407" s="75">
        <v>308</v>
      </c>
      <c r="S1407" s="75">
        <v>747</v>
      </c>
      <c r="W1407" s="75">
        <v>3.68</v>
      </c>
      <c r="X1407" s="75">
        <v>0.32</v>
      </c>
      <c r="Y1407" s="75">
        <v>0.39</v>
      </c>
      <c r="Z1407" s="75">
        <v>4.3899999999999997</v>
      </c>
      <c r="AE1407" s="75">
        <v>3.08</v>
      </c>
    </row>
    <row r="1408" spans="1:31" s="75" customFormat="1" x14ac:dyDescent="0.15">
      <c r="A1408" s="75" t="s">
        <v>6504</v>
      </c>
      <c r="B1408" s="75" t="s">
        <v>6642</v>
      </c>
      <c r="C1408" s="199" t="s">
        <v>6580</v>
      </c>
      <c r="D1408" s="75" t="s">
        <v>6499</v>
      </c>
      <c r="E1408" s="75">
        <v>56</v>
      </c>
      <c r="F1408" s="75">
        <v>30</v>
      </c>
      <c r="G1408" s="75">
        <v>83</v>
      </c>
      <c r="J1408" s="75">
        <v>26.9</v>
      </c>
      <c r="M1408" s="75">
        <v>19.399999999999999</v>
      </c>
      <c r="N1408" s="75">
        <v>77.599999999999994</v>
      </c>
      <c r="O1408" s="75">
        <v>260.89999999999998</v>
      </c>
      <c r="Q1408" s="75">
        <v>550</v>
      </c>
      <c r="R1408" s="75">
        <v>280</v>
      </c>
      <c r="S1408" s="75">
        <v>830</v>
      </c>
      <c r="Z1408" s="75">
        <v>3.3</v>
      </c>
      <c r="AA1408" s="75">
        <v>2.2999999999999998</v>
      </c>
      <c r="AE1408" s="75">
        <v>2.8</v>
      </c>
    </row>
    <row r="1409" spans="1:31" s="75" customFormat="1" x14ac:dyDescent="0.15">
      <c r="A1409" s="75" t="s">
        <v>6504</v>
      </c>
      <c r="B1409" s="75" t="s">
        <v>6749</v>
      </c>
      <c r="C1409" s="199" t="s">
        <v>7225</v>
      </c>
      <c r="D1409" s="75" t="s">
        <v>6524</v>
      </c>
      <c r="E1409" s="75">
        <v>33.5</v>
      </c>
      <c r="F1409" s="75">
        <v>133</v>
      </c>
      <c r="G1409" s="75">
        <v>145</v>
      </c>
      <c r="H1409" s="75">
        <v>2077</v>
      </c>
      <c r="I1409" s="75">
        <v>81.7</v>
      </c>
      <c r="J1409" s="75">
        <v>29.1</v>
      </c>
      <c r="K1409" s="75">
        <v>394.3</v>
      </c>
      <c r="L1409" s="75">
        <v>83.5</v>
      </c>
      <c r="M1409" s="75">
        <v>17.5</v>
      </c>
      <c r="N1409" s="75">
        <v>143.5</v>
      </c>
      <c r="O1409" s="75">
        <v>477.8</v>
      </c>
      <c r="P1409" s="75">
        <v>269</v>
      </c>
      <c r="Q1409" s="75">
        <v>529</v>
      </c>
      <c r="R1409" s="75">
        <v>323</v>
      </c>
      <c r="S1409" s="75">
        <v>852</v>
      </c>
      <c r="T1409" s="75" t="s">
        <v>7019</v>
      </c>
      <c r="W1409" s="75">
        <v>2.6</v>
      </c>
      <c r="Y1409" s="75">
        <v>0.71</v>
      </c>
      <c r="Z1409" s="75">
        <v>3.31</v>
      </c>
      <c r="AA1409" s="75">
        <v>1.98</v>
      </c>
      <c r="AC1409" s="75">
        <v>1.23</v>
      </c>
      <c r="AD1409" s="75">
        <v>0.1</v>
      </c>
      <c r="AE1409" s="75">
        <v>3.13</v>
      </c>
    </row>
    <row r="1410" spans="1:31" s="75" customFormat="1" x14ac:dyDescent="0.15">
      <c r="A1410" s="75" t="s">
        <v>6504</v>
      </c>
      <c r="B1410" s="75" t="s">
        <v>6402</v>
      </c>
      <c r="C1410" s="199" t="s">
        <v>6581</v>
      </c>
      <c r="D1410" s="75" t="s">
        <v>7916</v>
      </c>
      <c r="E1410" s="75">
        <v>66.900000000000006</v>
      </c>
      <c r="F1410" s="75">
        <v>-143.53</v>
      </c>
      <c r="G1410" s="75">
        <v>250</v>
      </c>
      <c r="H1410" s="75">
        <v>537</v>
      </c>
      <c r="I1410" s="75">
        <v>15.61</v>
      </c>
      <c r="K1410" s="75">
        <v>48.3</v>
      </c>
      <c r="L1410" s="75">
        <v>9.1999999999999993</v>
      </c>
      <c r="M1410" s="75">
        <v>7.2</v>
      </c>
      <c r="O1410" s="75">
        <v>57.5</v>
      </c>
      <c r="Q1410" s="75">
        <v>790</v>
      </c>
      <c r="R1410" s="75">
        <v>98</v>
      </c>
      <c r="S1410" s="75">
        <v>888</v>
      </c>
      <c r="Z1410" s="75">
        <v>7.9</v>
      </c>
      <c r="AE1410" s="75">
        <v>0.98</v>
      </c>
    </row>
    <row r="1411" spans="1:31" s="75" customFormat="1" x14ac:dyDescent="0.15">
      <c r="A1411" s="75" t="s">
        <v>6504</v>
      </c>
      <c r="B1411" s="75" t="s">
        <v>6465</v>
      </c>
      <c r="C1411" s="199" t="s">
        <v>6581</v>
      </c>
      <c r="D1411" s="75" t="s">
        <v>7916</v>
      </c>
      <c r="E1411" s="75">
        <v>66.5</v>
      </c>
      <c r="F1411" s="75">
        <v>-145.19</v>
      </c>
      <c r="G1411" s="75">
        <v>65</v>
      </c>
      <c r="H1411" s="75">
        <v>1570</v>
      </c>
      <c r="I1411" s="75">
        <v>20.010000000000002</v>
      </c>
      <c r="K1411" s="75">
        <v>56.1</v>
      </c>
      <c r="L1411" s="75">
        <v>10.8</v>
      </c>
      <c r="M1411" s="75">
        <v>9.1</v>
      </c>
      <c r="O1411" s="75">
        <v>66.900000000000006</v>
      </c>
      <c r="Q1411" s="75">
        <v>779</v>
      </c>
      <c r="R1411" s="75">
        <v>139</v>
      </c>
      <c r="S1411" s="75">
        <v>918</v>
      </c>
      <c r="Z1411" s="75">
        <v>7.79</v>
      </c>
      <c r="AE1411" s="75">
        <v>1.39</v>
      </c>
    </row>
    <row r="1412" spans="1:31" s="75" customFormat="1" x14ac:dyDescent="0.15">
      <c r="A1412" s="75" t="s">
        <v>6504</v>
      </c>
      <c r="B1412" s="75" t="s">
        <v>6406</v>
      </c>
      <c r="C1412" s="199" t="s">
        <v>7055</v>
      </c>
      <c r="D1412" s="75" t="s">
        <v>6499</v>
      </c>
      <c r="E1412" s="75">
        <v>52</v>
      </c>
      <c r="F1412" s="75">
        <v>9.5</v>
      </c>
      <c r="G1412" s="75">
        <v>87</v>
      </c>
      <c r="H1412" s="75">
        <v>595</v>
      </c>
      <c r="I1412" s="75">
        <v>44.8</v>
      </c>
      <c r="J1412" s="75">
        <v>24.9</v>
      </c>
      <c r="K1412" s="75">
        <v>198.4</v>
      </c>
      <c r="L1412" s="75">
        <v>28.2</v>
      </c>
      <c r="M1412" s="75">
        <v>17.899999999999999</v>
      </c>
      <c r="N1412" s="75">
        <v>71.7</v>
      </c>
      <c r="O1412" s="75">
        <v>226.6</v>
      </c>
      <c r="P1412" s="75">
        <v>60</v>
      </c>
      <c r="Q1412" s="75">
        <v>596</v>
      </c>
      <c r="R1412" s="75">
        <v>339</v>
      </c>
      <c r="S1412" s="75">
        <v>935</v>
      </c>
      <c r="W1412" s="75">
        <v>4.93</v>
      </c>
      <c r="X1412" s="75">
        <v>0.43</v>
      </c>
      <c r="Y1412" s="75">
        <v>0.6</v>
      </c>
      <c r="Z1412" s="75">
        <v>5.96</v>
      </c>
      <c r="AE1412" s="75">
        <v>3.39</v>
      </c>
    </row>
    <row r="1413" spans="1:31" s="75" customFormat="1" x14ac:dyDescent="0.15">
      <c r="A1413" s="75" t="s">
        <v>6504</v>
      </c>
      <c r="B1413" s="75" t="s">
        <v>6642</v>
      </c>
      <c r="C1413" s="199" t="s">
        <v>6580</v>
      </c>
      <c r="D1413" s="75" t="s">
        <v>6499</v>
      </c>
      <c r="E1413" s="75">
        <v>56</v>
      </c>
      <c r="F1413" s="75">
        <v>30</v>
      </c>
      <c r="G1413" s="75">
        <v>72</v>
      </c>
      <c r="J1413" s="75">
        <v>22</v>
      </c>
      <c r="M1413" s="75">
        <v>11.5</v>
      </c>
      <c r="N1413" s="75">
        <v>64.599999999999994</v>
      </c>
      <c r="O1413" s="75">
        <v>214.7</v>
      </c>
      <c r="Q1413" s="75">
        <v>900</v>
      </c>
      <c r="R1413" s="75">
        <v>130</v>
      </c>
      <c r="S1413" s="75">
        <v>1030</v>
      </c>
      <c r="Z1413" s="75">
        <v>7.2</v>
      </c>
      <c r="AA1413" s="75">
        <v>2</v>
      </c>
      <c r="AE1413" s="75">
        <v>1.3</v>
      </c>
    </row>
    <row r="1414" spans="1:31" s="75" customFormat="1" x14ac:dyDescent="0.15">
      <c r="A1414" s="75" t="s">
        <v>6504</v>
      </c>
      <c r="B1414" s="75" t="s">
        <v>6168</v>
      </c>
      <c r="C1414" s="199" t="s">
        <v>6581</v>
      </c>
      <c r="D1414" s="75" t="s">
        <v>7916</v>
      </c>
      <c r="E1414" s="75">
        <v>66.13</v>
      </c>
      <c r="F1414" s="75">
        <v>-146.16999999999999</v>
      </c>
      <c r="G1414" s="75">
        <v>110</v>
      </c>
      <c r="H1414" s="75">
        <v>2379</v>
      </c>
      <c r="I1414" s="75">
        <v>28.68</v>
      </c>
      <c r="K1414" s="75">
        <v>70</v>
      </c>
      <c r="L1414" s="75">
        <v>15.3</v>
      </c>
      <c r="M1414" s="75">
        <v>13.1</v>
      </c>
      <c r="O1414" s="75">
        <v>85.3</v>
      </c>
      <c r="Q1414" s="75">
        <v>864</v>
      </c>
      <c r="R1414" s="75">
        <v>211</v>
      </c>
      <c r="S1414" s="75">
        <v>1075</v>
      </c>
      <c r="Z1414" s="75">
        <v>8.64</v>
      </c>
      <c r="AE1414" s="75">
        <v>2.11</v>
      </c>
    </row>
    <row r="1415" spans="1:31" s="75" customFormat="1" x14ac:dyDescent="0.15">
      <c r="A1415" s="75" t="s">
        <v>6504</v>
      </c>
      <c r="B1415" s="75" t="s">
        <v>6184</v>
      </c>
      <c r="C1415" s="199" t="s">
        <v>6581</v>
      </c>
      <c r="D1415" s="75" t="s">
        <v>7916</v>
      </c>
      <c r="E1415" s="75">
        <v>66.23</v>
      </c>
      <c r="F1415" s="75">
        <v>-142.13</v>
      </c>
      <c r="G1415" s="75">
        <v>45</v>
      </c>
      <c r="H1415" s="75">
        <v>3055</v>
      </c>
      <c r="I1415" s="75">
        <v>26.5</v>
      </c>
      <c r="K1415" s="75">
        <v>69.3</v>
      </c>
      <c r="L1415" s="75">
        <v>13.2</v>
      </c>
      <c r="M1415" s="75">
        <v>12.2</v>
      </c>
      <c r="O1415" s="75">
        <v>82.5</v>
      </c>
      <c r="Q1415" s="75">
        <v>878</v>
      </c>
      <c r="R1415" s="75">
        <v>203</v>
      </c>
      <c r="S1415" s="75">
        <v>1081</v>
      </c>
      <c r="Z1415" s="75">
        <v>8.7799999999999994</v>
      </c>
      <c r="AE1415" s="75">
        <v>2.0299999999999998</v>
      </c>
    </row>
    <row r="1416" spans="1:31" s="75" customFormat="1" x14ac:dyDescent="0.15">
      <c r="A1416" s="75" t="s">
        <v>6504</v>
      </c>
      <c r="B1416" s="75" t="s">
        <v>6382</v>
      </c>
      <c r="C1416" s="199" t="s">
        <v>6581</v>
      </c>
      <c r="D1416" s="75" t="s">
        <v>7916</v>
      </c>
      <c r="E1416" s="75">
        <v>66.55</v>
      </c>
      <c r="F1416" s="75">
        <v>-146.79</v>
      </c>
      <c r="G1416" s="75">
        <v>190</v>
      </c>
      <c r="H1416" s="75">
        <v>1195</v>
      </c>
      <c r="I1416" s="75">
        <v>24.06</v>
      </c>
      <c r="K1416" s="75">
        <v>63.9</v>
      </c>
      <c r="L1416" s="75">
        <v>13.7</v>
      </c>
      <c r="M1416" s="75">
        <v>11</v>
      </c>
      <c r="O1416" s="75">
        <v>77.599999999999994</v>
      </c>
      <c r="Q1416" s="75">
        <v>963</v>
      </c>
      <c r="R1416" s="75">
        <v>160</v>
      </c>
      <c r="S1416" s="75">
        <v>1123</v>
      </c>
      <c r="Z1416" s="75">
        <v>9.6300000000000008</v>
      </c>
      <c r="AE1416" s="75">
        <v>1.6</v>
      </c>
    </row>
    <row r="1417" spans="1:31" s="75" customFormat="1" x14ac:dyDescent="0.15">
      <c r="A1417" s="75" t="s">
        <v>6504</v>
      </c>
      <c r="B1417" s="75" t="s">
        <v>6633</v>
      </c>
      <c r="C1417" s="199" t="s">
        <v>7168</v>
      </c>
      <c r="D1417" s="75" t="s">
        <v>6722</v>
      </c>
      <c r="E1417" s="75">
        <v>45.5</v>
      </c>
      <c r="F1417" s="75">
        <v>23</v>
      </c>
      <c r="G1417" s="75">
        <v>110</v>
      </c>
      <c r="H1417" s="75">
        <v>485</v>
      </c>
      <c r="I1417" s="75">
        <v>76.599999999999994</v>
      </c>
      <c r="J1417" s="75">
        <v>36</v>
      </c>
      <c r="K1417" s="75">
        <v>405.6</v>
      </c>
      <c r="L1417" s="75">
        <v>37.799999999999997</v>
      </c>
      <c r="M1417" s="75">
        <v>26.7</v>
      </c>
      <c r="O1417" s="75">
        <v>443.4</v>
      </c>
      <c r="P1417" s="75">
        <v>190</v>
      </c>
      <c r="Q1417" s="75">
        <v>796</v>
      </c>
      <c r="R1417" s="75">
        <v>335</v>
      </c>
      <c r="S1417" s="75">
        <v>1131</v>
      </c>
      <c r="W1417" s="75">
        <v>5.46</v>
      </c>
      <c r="X1417" s="75">
        <v>0.6</v>
      </c>
      <c r="Y1417" s="75">
        <v>1.9</v>
      </c>
      <c r="Z1417" s="75">
        <v>7.96</v>
      </c>
      <c r="AE1417" s="75">
        <v>3.35</v>
      </c>
    </row>
    <row r="1418" spans="1:31" s="75" customFormat="1" x14ac:dyDescent="0.15">
      <c r="A1418" s="75" t="s">
        <v>6504</v>
      </c>
      <c r="B1418" s="75" t="s">
        <v>6483</v>
      </c>
      <c r="C1418" s="199" t="s">
        <v>7557</v>
      </c>
      <c r="D1418" s="75" t="s">
        <v>6722</v>
      </c>
      <c r="E1418" s="75">
        <v>44.5</v>
      </c>
      <c r="F1418" s="75">
        <v>-123</v>
      </c>
      <c r="G1418" s="75">
        <v>130</v>
      </c>
      <c r="H1418" s="75">
        <v>499</v>
      </c>
      <c r="I1418" s="75">
        <v>111.2</v>
      </c>
      <c r="J1418" s="75">
        <v>55</v>
      </c>
      <c r="K1418" s="75">
        <v>1316</v>
      </c>
      <c r="L1418" s="75">
        <v>144</v>
      </c>
      <c r="M1418" s="75">
        <v>32</v>
      </c>
      <c r="O1418" s="75">
        <v>1460</v>
      </c>
      <c r="P1418" s="75">
        <v>100</v>
      </c>
      <c r="Q1418" s="75">
        <v>500</v>
      </c>
      <c r="R1418" s="75">
        <v>800</v>
      </c>
      <c r="S1418" s="75">
        <v>1300</v>
      </c>
      <c r="W1418" s="75">
        <v>4</v>
      </c>
      <c r="Y1418" s="75">
        <v>1</v>
      </c>
      <c r="Z1418" s="75">
        <v>5</v>
      </c>
      <c r="AE1418" s="75">
        <v>8</v>
      </c>
    </row>
    <row r="1419" spans="1:31" s="75" customFormat="1" x14ac:dyDescent="0.15">
      <c r="A1419" s="75" t="s">
        <v>6504</v>
      </c>
      <c r="B1419" s="75" t="s">
        <v>6621</v>
      </c>
      <c r="C1419" s="199" t="s">
        <v>6944</v>
      </c>
      <c r="D1419" s="75" t="s">
        <v>6427</v>
      </c>
      <c r="E1419" s="75">
        <v>64.319999999999993</v>
      </c>
      <c r="F1419" s="75">
        <v>100.21</v>
      </c>
      <c r="G1419" s="75">
        <v>280</v>
      </c>
      <c r="H1419" s="75">
        <v>2090</v>
      </c>
      <c r="I1419" s="75">
        <v>9.7200000000000006</v>
      </c>
      <c r="J1419" s="75">
        <v>11.2</v>
      </c>
      <c r="K1419" s="75">
        <v>18.100000000000001</v>
      </c>
      <c r="L1419" s="75">
        <v>3.2</v>
      </c>
      <c r="M1419" s="75">
        <v>1</v>
      </c>
      <c r="N1419" s="75">
        <v>16.7</v>
      </c>
      <c r="O1419" s="75">
        <v>21.3</v>
      </c>
      <c r="P1419" s="75">
        <v>60</v>
      </c>
      <c r="Q1419" s="75">
        <v>320</v>
      </c>
      <c r="R1419" s="75">
        <v>1010</v>
      </c>
      <c r="S1419" s="75">
        <v>1330</v>
      </c>
      <c r="W1419" s="75">
        <v>0.26</v>
      </c>
      <c r="Y1419" s="75">
        <v>0.06</v>
      </c>
      <c r="Z1419" s="75">
        <v>0.32</v>
      </c>
      <c r="AE1419" s="75">
        <v>1.01</v>
      </c>
    </row>
    <row r="1420" spans="1:31" s="75" customFormat="1" x14ac:dyDescent="0.15">
      <c r="A1420" s="75" t="s">
        <v>6504</v>
      </c>
      <c r="B1420" s="75" t="s">
        <v>6407</v>
      </c>
      <c r="C1420" s="199" t="s">
        <v>7003</v>
      </c>
      <c r="D1420" s="75" t="s">
        <v>6499</v>
      </c>
      <c r="E1420" s="75">
        <v>50</v>
      </c>
      <c r="F1420" s="75">
        <v>5</v>
      </c>
      <c r="G1420" s="75">
        <v>55</v>
      </c>
      <c r="H1420" s="75">
        <v>1061</v>
      </c>
      <c r="I1420" s="75">
        <v>41.5</v>
      </c>
      <c r="J1420" s="75">
        <v>19</v>
      </c>
      <c r="K1420" s="75">
        <v>170</v>
      </c>
      <c r="L1420" s="75">
        <v>16.600000000000001</v>
      </c>
      <c r="M1420" s="75">
        <v>16.100000000000001</v>
      </c>
      <c r="N1420" s="75">
        <v>70</v>
      </c>
      <c r="O1420" s="75">
        <v>186.6</v>
      </c>
      <c r="P1420" s="75">
        <v>402</v>
      </c>
      <c r="Q1420" s="75">
        <v>1101</v>
      </c>
      <c r="R1420" s="75">
        <v>246</v>
      </c>
      <c r="S1420" s="75">
        <v>1347</v>
      </c>
      <c r="W1420" s="75">
        <v>6.63</v>
      </c>
      <c r="X1420" s="75">
        <v>0.3</v>
      </c>
      <c r="Y1420" s="75">
        <v>3.61</v>
      </c>
      <c r="Z1420" s="75">
        <v>10.54</v>
      </c>
      <c r="AA1420" s="75">
        <v>0.41</v>
      </c>
      <c r="AC1420" s="75">
        <v>0.32</v>
      </c>
      <c r="AE1420" s="75">
        <v>2.46</v>
      </c>
    </row>
    <row r="1421" spans="1:31" s="75" customFormat="1" x14ac:dyDescent="0.15">
      <c r="A1421" s="75" t="s">
        <v>6504</v>
      </c>
      <c r="B1421" s="75" t="s">
        <v>6214</v>
      </c>
      <c r="C1421" s="199" t="s">
        <v>6576</v>
      </c>
      <c r="D1421" s="75" t="s">
        <v>6631</v>
      </c>
      <c r="E1421" s="75">
        <v>29.4</v>
      </c>
      <c r="F1421" s="75">
        <v>79.5</v>
      </c>
      <c r="G1421" s="75" t="s">
        <v>6302</v>
      </c>
      <c r="K1421" s="75">
        <v>177.8</v>
      </c>
      <c r="L1421" s="75">
        <v>38.6</v>
      </c>
      <c r="M1421" s="75">
        <v>6.7</v>
      </c>
      <c r="N1421" s="75">
        <v>35.700000000000003</v>
      </c>
      <c r="Q1421" s="75">
        <v>800</v>
      </c>
      <c r="R1421" s="75">
        <v>640</v>
      </c>
      <c r="S1421" s="75">
        <v>1440</v>
      </c>
      <c r="W1421" s="75">
        <v>5</v>
      </c>
      <c r="Y1421" s="75">
        <v>3</v>
      </c>
      <c r="Z1421" s="75">
        <v>8</v>
      </c>
      <c r="AE1421" s="75">
        <v>6.4</v>
      </c>
    </row>
    <row r="1422" spans="1:31" s="75" customFormat="1" x14ac:dyDescent="0.15">
      <c r="A1422" s="75" t="s">
        <v>6504</v>
      </c>
      <c r="B1422" s="75" t="s">
        <v>6718</v>
      </c>
      <c r="C1422" s="199" t="s">
        <v>6581</v>
      </c>
      <c r="D1422" s="75" t="s">
        <v>7916</v>
      </c>
      <c r="E1422" s="75">
        <v>66.3</v>
      </c>
      <c r="F1422" s="75">
        <v>-146.33000000000001</v>
      </c>
      <c r="G1422" s="75">
        <v>75</v>
      </c>
      <c r="H1422" s="75">
        <v>2886</v>
      </c>
      <c r="I1422" s="75">
        <v>35.869999999999997</v>
      </c>
      <c r="K1422" s="75">
        <v>89.9</v>
      </c>
      <c r="L1422" s="75">
        <v>19.2</v>
      </c>
      <c r="M1422" s="75">
        <v>16.5</v>
      </c>
      <c r="O1422" s="75">
        <v>109.1</v>
      </c>
      <c r="Q1422" s="75">
        <v>1253</v>
      </c>
      <c r="R1422" s="75">
        <v>247</v>
      </c>
      <c r="S1422" s="75">
        <v>1500</v>
      </c>
      <c r="Z1422" s="75">
        <v>12.53</v>
      </c>
      <c r="AE1422" s="75">
        <v>2.4700000000000002</v>
      </c>
    </row>
    <row r="1423" spans="1:31" s="75" customFormat="1" x14ac:dyDescent="0.15">
      <c r="A1423" s="75" t="s">
        <v>6504</v>
      </c>
      <c r="B1423" s="75" t="s">
        <v>6483</v>
      </c>
      <c r="C1423" s="199" t="s">
        <v>7069</v>
      </c>
      <c r="D1423" s="75" t="s">
        <v>6722</v>
      </c>
      <c r="E1423" s="75">
        <v>44.5</v>
      </c>
      <c r="F1423" s="75">
        <v>-123</v>
      </c>
      <c r="G1423" s="75">
        <v>130</v>
      </c>
      <c r="H1423" s="75">
        <v>294</v>
      </c>
      <c r="I1423" s="75">
        <v>118.2</v>
      </c>
      <c r="J1423" s="75">
        <v>55</v>
      </c>
      <c r="K1423" s="75">
        <v>960</v>
      </c>
      <c r="L1423" s="75">
        <v>97</v>
      </c>
      <c r="M1423" s="75">
        <v>23</v>
      </c>
      <c r="O1423" s="75">
        <v>1057</v>
      </c>
      <c r="P1423" s="75">
        <v>200</v>
      </c>
      <c r="Q1423" s="75">
        <v>900</v>
      </c>
      <c r="R1423" s="75">
        <v>600</v>
      </c>
      <c r="S1423" s="75">
        <v>1500</v>
      </c>
      <c r="W1423" s="75">
        <v>7</v>
      </c>
      <c r="Y1423" s="75">
        <v>2</v>
      </c>
      <c r="Z1423" s="75">
        <v>9</v>
      </c>
      <c r="AE1423" s="75">
        <v>6</v>
      </c>
    </row>
    <row r="1424" spans="1:31" s="75" customFormat="1" x14ac:dyDescent="0.15">
      <c r="A1424" s="75" t="s">
        <v>6504</v>
      </c>
      <c r="B1424" s="75" t="s">
        <v>6399</v>
      </c>
      <c r="C1424" s="199" t="s">
        <v>7056</v>
      </c>
      <c r="D1424" s="75" t="s">
        <v>6631</v>
      </c>
      <c r="E1424" s="75">
        <v>42.5</v>
      </c>
      <c r="F1424" s="75">
        <v>-0.5</v>
      </c>
      <c r="G1424" s="75">
        <v>80</v>
      </c>
      <c r="H1424" s="75">
        <v>832</v>
      </c>
      <c r="I1424" s="75">
        <v>47.9</v>
      </c>
      <c r="J1424" s="75">
        <v>19</v>
      </c>
      <c r="K1424" s="75">
        <v>146.1</v>
      </c>
      <c r="L1424" s="75">
        <v>35</v>
      </c>
      <c r="M1424" s="75">
        <v>13.3</v>
      </c>
      <c r="P1424" s="75">
        <v>617</v>
      </c>
      <c r="Q1424" s="75">
        <v>1047</v>
      </c>
      <c r="R1424" s="75">
        <v>459</v>
      </c>
      <c r="S1424" s="75">
        <v>1506</v>
      </c>
      <c r="W1424" s="75">
        <v>4.26</v>
      </c>
      <c r="Y1424" s="75">
        <v>4.83</v>
      </c>
      <c r="Z1424" s="75">
        <v>9.09</v>
      </c>
      <c r="AA1424" s="75">
        <v>1.38</v>
      </c>
      <c r="AC1424" s="75">
        <v>1.05</v>
      </c>
      <c r="AD1424" s="75">
        <v>2.14</v>
      </c>
      <c r="AE1424" s="75">
        <v>2.4500000000000002</v>
      </c>
    </row>
    <row r="1425" spans="1:31" s="75" customFormat="1" x14ac:dyDescent="0.15">
      <c r="A1425" s="75" t="s">
        <v>6504</v>
      </c>
      <c r="B1425" s="75" t="s">
        <v>6278</v>
      </c>
      <c r="C1425" s="199" t="s">
        <v>6581</v>
      </c>
      <c r="D1425" s="75" t="s">
        <v>7916</v>
      </c>
      <c r="E1425" s="75">
        <v>66.569999999999993</v>
      </c>
      <c r="F1425" s="75">
        <v>-145.35</v>
      </c>
      <c r="G1425" s="75">
        <v>190</v>
      </c>
      <c r="H1425" s="75">
        <v>433</v>
      </c>
      <c r="I1425" s="75">
        <v>22.58</v>
      </c>
      <c r="K1425" s="75">
        <v>83.8</v>
      </c>
      <c r="L1425" s="75">
        <v>13.7</v>
      </c>
      <c r="M1425" s="75">
        <v>10.4</v>
      </c>
      <c r="O1425" s="75">
        <v>97.5</v>
      </c>
      <c r="Q1425" s="75">
        <v>1424</v>
      </c>
      <c r="R1425" s="75">
        <v>103</v>
      </c>
      <c r="S1425" s="75">
        <v>1527</v>
      </c>
      <c r="Z1425" s="75">
        <v>14.24</v>
      </c>
      <c r="AE1425" s="75">
        <v>1.03</v>
      </c>
    </row>
    <row r="1426" spans="1:31" s="75" customFormat="1" x14ac:dyDescent="0.15">
      <c r="A1426" s="75" t="s">
        <v>6504</v>
      </c>
      <c r="B1426" s="75" t="s">
        <v>6406</v>
      </c>
      <c r="C1426" s="199" t="s">
        <v>6921</v>
      </c>
      <c r="D1426" s="75" t="s">
        <v>6499</v>
      </c>
      <c r="E1426" s="75">
        <v>48</v>
      </c>
      <c r="F1426" s="75">
        <v>12</v>
      </c>
      <c r="G1426" s="75">
        <v>76</v>
      </c>
      <c r="H1426" s="75">
        <v>800</v>
      </c>
      <c r="I1426" s="75">
        <v>57.3</v>
      </c>
      <c r="J1426" s="75">
        <v>28</v>
      </c>
      <c r="K1426" s="75">
        <v>268</v>
      </c>
      <c r="L1426" s="75">
        <v>38.299999999999997</v>
      </c>
      <c r="M1426" s="75">
        <v>15.9</v>
      </c>
      <c r="O1426" s="75">
        <v>306.3</v>
      </c>
      <c r="P1426" s="75">
        <v>329</v>
      </c>
      <c r="Q1426" s="75">
        <v>917</v>
      </c>
      <c r="R1426" s="75">
        <v>634</v>
      </c>
      <c r="S1426" s="75">
        <v>1551</v>
      </c>
      <c r="W1426" s="75">
        <v>5.88</v>
      </c>
      <c r="Y1426" s="75">
        <v>3.29</v>
      </c>
      <c r="Z1426" s="75">
        <v>9.17</v>
      </c>
      <c r="AE1426" s="75">
        <v>6.34</v>
      </c>
    </row>
    <row r="1427" spans="1:31" s="75" customFormat="1" x14ac:dyDescent="0.15">
      <c r="A1427" s="75" t="s">
        <v>6504</v>
      </c>
      <c r="B1427" s="75" t="s">
        <v>6792</v>
      </c>
      <c r="C1427" s="199" t="s">
        <v>7003</v>
      </c>
      <c r="D1427" s="75" t="s">
        <v>6722</v>
      </c>
      <c r="E1427" s="75">
        <v>50</v>
      </c>
      <c r="F1427" s="75">
        <v>5</v>
      </c>
      <c r="G1427" s="75">
        <v>70</v>
      </c>
      <c r="H1427" s="75">
        <v>217</v>
      </c>
      <c r="I1427" s="75">
        <v>58.4</v>
      </c>
      <c r="J1427" s="75">
        <v>36.5</v>
      </c>
      <c r="K1427" s="75">
        <v>367</v>
      </c>
      <c r="L1427" s="75">
        <v>29</v>
      </c>
      <c r="M1427" s="75">
        <v>7.7</v>
      </c>
      <c r="N1427" s="75">
        <v>67</v>
      </c>
      <c r="O1427" s="75">
        <v>396</v>
      </c>
      <c r="P1427" s="75">
        <v>520</v>
      </c>
      <c r="Q1427" s="75">
        <v>2020</v>
      </c>
      <c r="R1427" s="75">
        <v>260</v>
      </c>
      <c r="S1427" s="75">
        <v>2280</v>
      </c>
      <c r="W1427" s="75">
        <v>14</v>
      </c>
      <c r="X1427" s="75">
        <v>1</v>
      </c>
      <c r="Y1427" s="75">
        <v>5</v>
      </c>
      <c r="Z1427" s="75">
        <v>20</v>
      </c>
      <c r="AA1427" s="75">
        <v>0.2</v>
      </c>
      <c r="AC1427" s="75">
        <v>0.1</v>
      </c>
      <c r="AE1427" s="75">
        <v>2.6</v>
      </c>
    </row>
    <row r="1428" spans="1:31" s="75" customFormat="1" x14ac:dyDescent="0.15">
      <c r="A1428" s="75" t="s">
        <v>6504</v>
      </c>
      <c r="B1428" s="75" t="s">
        <v>6430</v>
      </c>
      <c r="C1428" s="199" t="s">
        <v>6581</v>
      </c>
      <c r="D1428" s="75" t="s">
        <v>7916</v>
      </c>
      <c r="E1428" s="75">
        <v>66.400000000000006</v>
      </c>
      <c r="F1428" s="75">
        <v>-145</v>
      </c>
      <c r="G1428" s="75">
        <v>110</v>
      </c>
      <c r="H1428" s="75">
        <v>1787</v>
      </c>
      <c r="I1428" s="75">
        <v>45.72</v>
      </c>
      <c r="K1428" s="75">
        <v>158.19999999999999</v>
      </c>
      <c r="L1428" s="75">
        <v>26.6</v>
      </c>
      <c r="M1428" s="75">
        <v>21</v>
      </c>
      <c r="O1428" s="75">
        <v>184.8</v>
      </c>
      <c r="Q1428" s="75">
        <v>2596</v>
      </c>
      <c r="R1428" s="75">
        <v>257</v>
      </c>
      <c r="S1428" s="75">
        <v>2853</v>
      </c>
      <c r="Z1428" s="75">
        <v>25.96</v>
      </c>
      <c r="AE1428" s="75">
        <v>2.57</v>
      </c>
    </row>
    <row r="1429" spans="1:31" s="75" customFormat="1" x14ac:dyDescent="0.15">
      <c r="A1429" s="75" t="s">
        <v>6504</v>
      </c>
      <c r="B1429" s="75" t="s">
        <v>6498</v>
      </c>
      <c r="C1429" s="199" t="s">
        <v>7159</v>
      </c>
      <c r="D1429" s="75" t="s">
        <v>6499</v>
      </c>
      <c r="E1429" s="75">
        <v>64.5</v>
      </c>
      <c r="F1429" s="75">
        <v>-148</v>
      </c>
      <c r="G1429" s="75">
        <v>130</v>
      </c>
      <c r="H1429" s="75">
        <v>5000</v>
      </c>
      <c r="I1429" s="75">
        <v>34.700000000000003</v>
      </c>
      <c r="J1429" s="75">
        <v>13.7</v>
      </c>
      <c r="K1429" s="75">
        <v>86.1</v>
      </c>
      <c r="L1429" s="75">
        <v>13</v>
      </c>
      <c r="M1429" s="75">
        <v>8.9</v>
      </c>
      <c r="N1429" s="75">
        <v>51.7</v>
      </c>
      <c r="O1429" s="75">
        <v>99.1</v>
      </c>
      <c r="Q1429" s="75">
        <v>168</v>
      </c>
      <c r="R1429" s="75">
        <v>30</v>
      </c>
      <c r="S1429" s="75">
        <v>198</v>
      </c>
      <c r="T1429" s="75">
        <v>0.15</v>
      </c>
      <c r="U1429" s="75">
        <v>3</v>
      </c>
      <c r="V1429" s="75">
        <v>66</v>
      </c>
      <c r="W1429" s="75">
        <v>1.18</v>
      </c>
      <c r="Y1429" s="75">
        <v>0.26</v>
      </c>
      <c r="Z1429" s="75">
        <v>1.44</v>
      </c>
      <c r="AA1429" s="75">
        <v>0.24</v>
      </c>
      <c r="AC1429" s="75">
        <v>0.14000000000000001</v>
      </c>
      <c r="AE1429" s="75">
        <v>0.3</v>
      </c>
    </row>
    <row r="1430" spans="1:31" s="75" customFormat="1" x14ac:dyDescent="0.15">
      <c r="A1430" s="75" t="s">
        <v>6504</v>
      </c>
      <c r="B1430" s="75" t="s">
        <v>5959</v>
      </c>
      <c r="C1430" s="199" t="s">
        <v>6978</v>
      </c>
      <c r="D1430" s="75" t="s">
        <v>6795</v>
      </c>
      <c r="E1430" s="75">
        <v>45</v>
      </c>
      <c r="F1430" s="75">
        <v>-78.5</v>
      </c>
      <c r="G1430" s="75">
        <v>130</v>
      </c>
      <c r="H1430" s="75">
        <v>9058</v>
      </c>
      <c r="I1430" s="75">
        <v>45.7</v>
      </c>
      <c r="J1430" s="75">
        <v>20.7</v>
      </c>
      <c r="K1430" s="75">
        <v>138.5</v>
      </c>
      <c r="L1430" s="75">
        <v>20.5</v>
      </c>
      <c r="M1430" s="75">
        <v>10</v>
      </c>
      <c r="N1430" s="75">
        <v>47.5</v>
      </c>
      <c r="O1430" s="75">
        <v>159</v>
      </c>
      <c r="P1430" s="75">
        <v>75</v>
      </c>
      <c r="Q1430" s="75">
        <v>225</v>
      </c>
      <c r="R1430" s="75">
        <v>169</v>
      </c>
      <c r="S1430" s="75">
        <v>394</v>
      </c>
      <c r="T1430" s="75">
        <v>0.43</v>
      </c>
      <c r="U1430" s="75">
        <v>3</v>
      </c>
      <c r="V1430" s="75">
        <v>131.33000000000001</v>
      </c>
      <c r="W1430" s="75">
        <v>1.02</v>
      </c>
      <c r="X1430" s="75">
        <v>0.12</v>
      </c>
      <c r="Y1430" s="75">
        <v>0.35</v>
      </c>
      <c r="Z1430" s="75">
        <v>1.49</v>
      </c>
      <c r="AA1430" s="75">
        <v>0.55000000000000004</v>
      </c>
      <c r="AB1430" s="75">
        <v>0.11</v>
      </c>
      <c r="AC1430" s="75">
        <v>0.05</v>
      </c>
      <c r="AD1430" s="75">
        <v>0.27</v>
      </c>
      <c r="AE1430" s="75">
        <v>1.42</v>
      </c>
    </row>
    <row r="1431" spans="1:31" s="75" customFormat="1" x14ac:dyDescent="0.15">
      <c r="A1431" s="75" t="s">
        <v>6504</v>
      </c>
      <c r="B1431" s="75" t="s">
        <v>6441</v>
      </c>
      <c r="C1431" s="199" t="s">
        <v>6978</v>
      </c>
      <c r="D1431" s="75" t="s">
        <v>6795</v>
      </c>
      <c r="E1431" s="75">
        <v>45</v>
      </c>
      <c r="F1431" s="75">
        <v>-78.5</v>
      </c>
      <c r="G1431" s="75">
        <v>84</v>
      </c>
      <c r="H1431" s="75">
        <v>3311</v>
      </c>
      <c r="I1431" s="75">
        <v>32.299999999999997</v>
      </c>
      <c r="J1431" s="75">
        <v>14.9</v>
      </c>
      <c r="K1431" s="75">
        <v>84.3</v>
      </c>
      <c r="L1431" s="75">
        <v>21.1</v>
      </c>
      <c r="M1431" s="75">
        <v>15.9</v>
      </c>
      <c r="N1431" s="75">
        <v>28</v>
      </c>
      <c r="O1431" s="75">
        <v>105.4</v>
      </c>
      <c r="P1431" s="75">
        <v>53</v>
      </c>
      <c r="Q1431" s="75">
        <v>288</v>
      </c>
      <c r="R1431" s="75">
        <v>139</v>
      </c>
      <c r="S1431" s="75">
        <v>427</v>
      </c>
      <c r="T1431" s="75">
        <v>0.33</v>
      </c>
      <c r="U1431" s="75">
        <v>3</v>
      </c>
      <c r="V1431" s="75">
        <v>142.33000000000001</v>
      </c>
      <c r="W1431" s="75">
        <v>1.92</v>
      </c>
      <c r="X1431" s="75">
        <v>0.2</v>
      </c>
      <c r="Y1431" s="75">
        <v>0.3</v>
      </c>
      <c r="Z1431" s="75">
        <v>2.42</v>
      </c>
      <c r="AA1431" s="75">
        <v>0.35</v>
      </c>
      <c r="AB1431" s="75">
        <v>0.11</v>
      </c>
      <c r="AC1431" s="75">
        <v>0.25</v>
      </c>
      <c r="AD1431" s="75">
        <v>0.19</v>
      </c>
      <c r="AE1431" s="75">
        <v>1.2</v>
      </c>
    </row>
    <row r="1432" spans="1:31" s="75" customFormat="1" x14ac:dyDescent="0.15">
      <c r="A1432" s="75" t="s">
        <v>6504</v>
      </c>
      <c r="B1432" s="75" t="s">
        <v>6693</v>
      </c>
      <c r="C1432" s="199" t="s">
        <v>7329</v>
      </c>
      <c r="E1432" s="75">
        <v>48.5</v>
      </c>
      <c r="F1432" s="75">
        <v>-117</v>
      </c>
      <c r="G1432" s="75">
        <v>250</v>
      </c>
      <c r="H1432" s="75">
        <v>105</v>
      </c>
      <c r="I1432" s="75">
        <v>49.8</v>
      </c>
      <c r="J1432" s="75">
        <v>32.9</v>
      </c>
      <c r="K1432" s="75">
        <v>272</v>
      </c>
      <c r="L1432" s="75">
        <v>32</v>
      </c>
      <c r="M1432" s="75">
        <v>12</v>
      </c>
      <c r="N1432" s="75">
        <v>84</v>
      </c>
      <c r="O1432" s="75">
        <v>304</v>
      </c>
      <c r="P1432" s="75">
        <v>26</v>
      </c>
      <c r="Q1432" s="75">
        <v>267</v>
      </c>
      <c r="R1432" s="75">
        <v>286</v>
      </c>
      <c r="S1432" s="75">
        <v>553</v>
      </c>
      <c r="T1432" s="75">
        <v>0.52</v>
      </c>
      <c r="U1432" s="75">
        <v>3</v>
      </c>
      <c r="V1432" s="75">
        <v>184.33</v>
      </c>
      <c r="W1432" s="75">
        <v>2.15</v>
      </c>
      <c r="X1432" s="75">
        <v>0.26</v>
      </c>
      <c r="Y1432" s="75">
        <v>0.26</v>
      </c>
      <c r="Z1432" s="75">
        <v>2.67</v>
      </c>
      <c r="AE1432" s="75">
        <v>2.86</v>
      </c>
    </row>
    <row r="1433" spans="1:31" s="75" customFormat="1" x14ac:dyDescent="0.15">
      <c r="A1433" s="75" t="s">
        <v>6504</v>
      </c>
      <c r="B1433" s="75" t="s">
        <v>7008</v>
      </c>
      <c r="C1433" s="199" t="s">
        <v>6855</v>
      </c>
      <c r="D1433" s="75" t="s">
        <v>6499</v>
      </c>
      <c r="E1433" s="75">
        <v>62</v>
      </c>
      <c r="F1433" s="75">
        <v>34</v>
      </c>
      <c r="G1433" s="75">
        <v>54</v>
      </c>
      <c r="H1433" s="75">
        <v>4820</v>
      </c>
      <c r="I1433" s="75">
        <v>24.8</v>
      </c>
      <c r="J1433" s="75">
        <v>11.1</v>
      </c>
      <c r="K1433" s="75">
        <v>73</v>
      </c>
      <c r="L1433" s="75">
        <v>14.2</v>
      </c>
      <c r="M1433" s="75">
        <v>10.9</v>
      </c>
      <c r="N1433" s="75">
        <v>21.6</v>
      </c>
      <c r="O1433" s="75">
        <v>87.2</v>
      </c>
      <c r="P1433" s="75">
        <v>57</v>
      </c>
      <c r="Q1433" s="75">
        <v>380</v>
      </c>
      <c r="R1433" s="75">
        <v>280</v>
      </c>
      <c r="S1433" s="75">
        <v>660</v>
      </c>
      <c r="T1433" s="75">
        <v>0.42</v>
      </c>
      <c r="U1433" s="75">
        <v>3</v>
      </c>
      <c r="V1433" s="75">
        <v>220</v>
      </c>
      <c r="W1433" s="75">
        <v>1.98</v>
      </c>
      <c r="X1433" s="75">
        <v>0.17</v>
      </c>
      <c r="Y1433" s="75">
        <v>0.15</v>
      </c>
      <c r="Z1433" s="75">
        <v>2.2999999999999998</v>
      </c>
      <c r="AA1433" s="75">
        <v>0.42</v>
      </c>
      <c r="AB1433" s="75">
        <v>1.08</v>
      </c>
      <c r="AD1433" s="75">
        <v>7.0000000000000007E-2</v>
      </c>
      <c r="AE1433" s="75">
        <v>2.73</v>
      </c>
    </row>
    <row r="1434" spans="1:31" s="75" customFormat="1" x14ac:dyDescent="0.15">
      <c r="A1434" s="75" t="s">
        <v>6504</v>
      </c>
      <c r="B1434" s="75" t="s">
        <v>6693</v>
      </c>
      <c r="C1434" s="199" t="s">
        <v>7329</v>
      </c>
      <c r="E1434" s="75">
        <v>48.5</v>
      </c>
      <c r="F1434" s="75">
        <v>-117</v>
      </c>
      <c r="G1434" s="75">
        <v>110</v>
      </c>
      <c r="H1434" s="75">
        <v>584</v>
      </c>
      <c r="I1434" s="75">
        <v>51.4</v>
      </c>
      <c r="J1434" s="75">
        <v>25</v>
      </c>
      <c r="K1434" s="75">
        <v>236</v>
      </c>
      <c r="L1434" s="75">
        <v>31</v>
      </c>
      <c r="M1434" s="75">
        <v>10</v>
      </c>
      <c r="N1434" s="75">
        <v>69</v>
      </c>
      <c r="O1434" s="75">
        <v>267</v>
      </c>
      <c r="P1434" s="75">
        <v>30</v>
      </c>
      <c r="Q1434" s="75">
        <v>280</v>
      </c>
      <c r="R1434" s="75">
        <v>470</v>
      </c>
      <c r="S1434" s="75">
        <v>750</v>
      </c>
      <c r="T1434" s="75">
        <v>0.63</v>
      </c>
      <c r="U1434" s="75">
        <v>3</v>
      </c>
      <c r="V1434" s="75">
        <v>250</v>
      </c>
      <c r="W1434" s="75">
        <v>2.2000000000000002</v>
      </c>
      <c r="X1434" s="75">
        <v>0.3</v>
      </c>
      <c r="Y1434" s="75">
        <v>0.3</v>
      </c>
      <c r="Z1434" s="75">
        <v>2.8</v>
      </c>
      <c r="AE1434" s="75">
        <v>4.7</v>
      </c>
    </row>
    <row r="1435" spans="1:31" s="75" customFormat="1" x14ac:dyDescent="0.15">
      <c r="A1435" s="75" t="s">
        <v>6504</v>
      </c>
      <c r="B1435" s="75" t="s">
        <v>6503</v>
      </c>
      <c r="C1435" s="199" t="s">
        <v>7158</v>
      </c>
      <c r="D1435" s="75" t="s">
        <v>6758</v>
      </c>
      <c r="E1435" s="75">
        <v>45.5</v>
      </c>
      <c r="F1435" s="75">
        <v>-93.5</v>
      </c>
      <c r="G1435" s="75">
        <v>50</v>
      </c>
      <c r="H1435" s="75">
        <v>3348</v>
      </c>
      <c r="I1435" s="75">
        <v>25.1</v>
      </c>
      <c r="J1435" s="75">
        <v>15</v>
      </c>
      <c r="K1435" s="75">
        <v>72.8</v>
      </c>
      <c r="L1435" s="75">
        <v>21.4</v>
      </c>
      <c r="M1435" s="75">
        <v>3.9</v>
      </c>
      <c r="O1435" s="75">
        <v>94.2</v>
      </c>
      <c r="P1435" s="75">
        <v>243</v>
      </c>
      <c r="Q1435" s="75">
        <v>488</v>
      </c>
      <c r="R1435" s="75">
        <v>287</v>
      </c>
      <c r="S1435" s="75">
        <v>775</v>
      </c>
      <c r="T1435" s="75">
        <v>0.37</v>
      </c>
      <c r="U1435" s="75">
        <v>3</v>
      </c>
      <c r="V1435" s="75">
        <v>258.33</v>
      </c>
      <c r="W1435" s="75">
        <v>2.17</v>
      </c>
      <c r="X1435" s="75">
        <v>0.28000000000000003</v>
      </c>
      <c r="Y1435" s="75">
        <v>1.19</v>
      </c>
      <c r="Z1435" s="75">
        <v>3.64</v>
      </c>
      <c r="AA1435" s="75">
        <v>1.24</v>
      </c>
      <c r="AC1435" s="75">
        <v>0.01</v>
      </c>
      <c r="AE1435" s="75">
        <v>2.87</v>
      </c>
    </row>
    <row r="1436" spans="1:31" s="75" customFormat="1" x14ac:dyDescent="0.15">
      <c r="A1436" s="75" t="s">
        <v>6504</v>
      </c>
      <c r="B1436" s="75" t="s">
        <v>6412</v>
      </c>
      <c r="C1436" s="199" t="s">
        <v>6978</v>
      </c>
      <c r="D1436" s="75" t="s">
        <v>6795</v>
      </c>
      <c r="E1436" s="75">
        <v>45</v>
      </c>
      <c r="F1436" s="75">
        <v>-78.5</v>
      </c>
      <c r="G1436" s="75">
        <v>246</v>
      </c>
      <c r="H1436" s="75">
        <v>3879</v>
      </c>
      <c r="I1436" s="75">
        <v>46.8</v>
      </c>
      <c r="J1436" s="75">
        <v>18.3</v>
      </c>
      <c r="K1436" s="75">
        <v>206.8</v>
      </c>
      <c r="L1436" s="75">
        <v>36.4</v>
      </c>
      <c r="M1436" s="75">
        <v>20.5</v>
      </c>
      <c r="N1436" s="75">
        <v>62</v>
      </c>
      <c r="O1436" s="75">
        <v>243.2</v>
      </c>
      <c r="P1436" s="75">
        <v>139</v>
      </c>
      <c r="Q1436" s="75">
        <v>575</v>
      </c>
      <c r="R1436" s="75">
        <v>255</v>
      </c>
      <c r="S1436" s="75">
        <v>830</v>
      </c>
      <c r="T1436" s="75">
        <v>0.31</v>
      </c>
      <c r="U1436" s="75">
        <v>3</v>
      </c>
      <c r="V1436" s="75">
        <v>276.67</v>
      </c>
      <c r="W1436" s="75">
        <v>3.68</v>
      </c>
      <c r="X1436" s="75">
        <v>0.41</v>
      </c>
      <c r="Y1436" s="75">
        <v>0.71</v>
      </c>
      <c r="Z1436" s="75">
        <v>4.8</v>
      </c>
      <c r="AA1436" s="75">
        <v>0.78</v>
      </c>
      <c r="AB1436" s="75">
        <v>0.17</v>
      </c>
      <c r="AC1436" s="75">
        <v>0.38</v>
      </c>
      <c r="AD1436" s="75">
        <v>0.36</v>
      </c>
      <c r="AE1436" s="75">
        <v>2.19</v>
      </c>
    </row>
    <row r="1437" spans="1:31" s="75" customFormat="1" x14ac:dyDescent="0.15">
      <c r="A1437" s="75" t="s">
        <v>6504</v>
      </c>
      <c r="B1437" s="75" t="s">
        <v>6421</v>
      </c>
      <c r="C1437" s="199" t="s">
        <v>7032</v>
      </c>
      <c r="D1437" s="75" t="s">
        <v>6499</v>
      </c>
      <c r="E1437" s="75">
        <v>58</v>
      </c>
      <c r="F1437" s="75">
        <v>28</v>
      </c>
      <c r="G1437" s="75">
        <v>84</v>
      </c>
      <c r="H1437" s="75">
        <v>608</v>
      </c>
      <c r="J1437" s="75">
        <v>23.7</v>
      </c>
      <c r="K1437" s="75">
        <v>130.1</v>
      </c>
      <c r="L1437" s="75">
        <v>26.6</v>
      </c>
      <c r="M1437" s="75">
        <v>13.8</v>
      </c>
      <c r="N1437" s="75">
        <v>64.599999999999994</v>
      </c>
      <c r="O1437" s="75">
        <v>156.69999999999999</v>
      </c>
      <c r="P1437" s="75">
        <v>229</v>
      </c>
      <c r="Q1437" s="75">
        <v>532</v>
      </c>
      <c r="R1437" s="75">
        <v>310</v>
      </c>
      <c r="S1437" s="75">
        <v>842</v>
      </c>
      <c r="T1437" s="75">
        <v>0.37</v>
      </c>
      <c r="U1437" s="75">
        <v>3</v>
      </c>
      <c r="V1437" s="75">
        <v>280.67</v>
      </c>
      <c r="W1437" s="75">
        <v>2.8</v>
      </c>
      <c r="X1437" s="75">
        <v>0.23</v>
      </c>
      <c r="Y1437" s="75">
        <v>2.29</v>
      </c>
      <c r="Z1437" s="75">
        <v>5.32</v>
      </c>
      <c r="AC1437" s="75">
        <v>0.23</v>
      </c>
      <c r="AE1437" s="75">
        <v>3.1</v>
      </c>
    </row>
    <row r="1438" spans="1:31" s="75" customFormat="1" x14ac:dyDescent="0.15">
      <c r="A1438" s="75" t="s">
        <v>6504</v>
      </c>
      <c r="B1438" s="75" t="s">
        <v>6693</v>
      </c>
      <c r="C1438" s="199" t="s">
        <v>7329</v>
      </c>
      <c r="E1438" s="75">
        <v>48.5</v>
      </c>
      <c r="F1438" s="75">
        <v>-117</v>
      </c>
      <c r="G1438" s="75">
        <v>100</v>
      </c>
      <c r="H1438" s="75">
        <v>756</v>
      </c>
      <c r="I1438" s="75">
        <v>56.2</v>
      </c>
      <c r="J1438" s="75">
        <v>23.2</v>
      </c>
      <c r="K1438" s="75">
        <v>226</v>
      </c>
      <c r="L1438" s="75">
        <v>23</v>
      </c>
      <c r="M1438" s="75">
        <v>13</v>
      </c>
      <c r="N1438" s="75">
        <v>58</v>
      </c>
      <c r="O1438" s="75">
        <v>249</v>
      </c>
      <c r="P1438" s="75">
        <v>40</v>
      </c>
      <c r="Q1438" s="75">
        <v>410</v>
      </c>
      <c r="R1438" s="75">
        <v>440</v>
      </c>
      <c r="S1438" s="75">
        <v>850</v>
      </c>
      <c r="T1438" s="75">
        <v>0.52</v>
      </c>
      <c r="U1438" s="75">
        <v>3</v>
      </c>
      <c r="V1438" s="75">
        <v>283.33</v>
      </c>
      <c r="W1438" s="75">
        <v>3.3</v>
      </c>
      <c r="X1438" s="75">
        <v>0.4</v>
      </c>
      <c r="Y1438" s="75">
        <v>0.4</v>
      </c>
      <c r="Z1438" s="75">
        <v>4.0999999999999996</v>
      </c>
      <c r="AE1438" s="75">
        <v>4.4000000000000004</v>
      </c>
    </row>
    <row r="1439" spans="1:31" s="75" customFormat="1" x14ac:dyDescent="0.15">
      <c r="A1439" s="75" t="s">
        <v>6504</v>
      </c>
      <c r="B1439" s="75" t="s">
        <v>6693</v>
      </c>
      <c r="C1439" s="199" t="s">
        <v>7329</v>
      </c>
      <c r="E1439" s="75">
        <v>48</v>
      </c>
      <c r="F1439" s="75">
        <v>-116.5</v>
      </c>
      <c r="G1439" s="75">
        <v>105</v>
      </c>
      <c r="H1439" s="75">
        <v>1127</v>
      </c>
      <c r="I1439" s="75">
        <v>53.5</v>
      </c>
      <c r="K1439" s="75">
        <v>228</v>
      </c>
      <c r="L1439" s="75">
        <v>41</v>
      </c>
      <c r="M1439" s="75">
        <v>21</v>
      </c>
      <c r="N1439" s="75">
        <v>55</v>
      </c>
      <c r="O1439" s="75">
        <v>269</v>
      </c>
      <c r="P1439" s="75">
        <v>60</v>
      </c>
      <c r="Q1439" s="75">
        <v>380</v>
      </c>
      <c r="R1439" s="75">
        <v>540</v>
      </c>
      <c r="S1439" s="75">
        <v>920</v>
      </c>
      <c r="T1439" s="75">
        <v>0.59</v>
      </c>
      <c r="U1439" s="75">
        <v>3</v>
      </c>
      <c r="V1439" s="75">
        <v>306.67</v>
      </c>
      <c r="W1439" s="75">
        <v>2.9</v>
      </c>
      <c r="X1439" s="75">
        <v>0.3</v>
      </c>
      <c r="Y1439" s="75">
        <v>0.6</v>
      </c>
      <c r="Z1439" s="75">
        <v>3.8</v>
      </c>
      <c r="AE1439" s="75">
        <v>5.4</v>
      </c>
    </row>
    <row r="1440" spans="1:31" s="75" customFormat="1" x14ac:dyDescent="0.15">
      <c r="A1440" s="75" t="s">
        <v>6504</v>
      </c>
      <c r="B1440" s="75" t="s">
        <v>6873</v>
      </c>
      <c r="C1440" s="199" t="s">
        <v>7214</v>
      </c>
      <c r="D1440" s="75" t="s">
        <v>6524</v>
      </c>
      <c r="E1440" s="75">
        <v>48</v>
      </c>
      <c r="F1440" s="75">
        <v>-68</v>
      </c>
      <c r="G1440" s="75">
        <v>51</v>
      </c>
      <c r="H1440" s="75">
        <v>1840</v>
      </c>
      <c r="I1440" s="75">
        <v>34.1</v>
      </c>
      <c r="J1440" s="75">
        <v>11</v>
      </c>
      <c r="K1440" s="75">
        <v>70.5</v>
      </c>
      <c r="L1440" s="75">
        <v>18.899999999999999</v>
      </c>
      <c r="M1440" s="75">
        <v>17.399999999999999</v>
      </c>
      <c r="N1440" s="75">
        <v>35.700000000000003</v>
      </c>
      <c r="O1440" s="75">
        <v>89.4</v>
      </c>
      <c r="P1440" s="75">
        <v>140</v>
      </c>
      <c r="Q1440" s="75">
        <v>467</v>
      </c>
      <c r="R1440" s="75">
        <v>470</v>
      </c>
      <c r="S1440" s="75">
        <v>937</v>
      </c>
      <c r="T1440" s="75">
        <v>0.5</v>
      </c>
      <c r="U1440" s="75">
        <v>3</v>
      </c>
      <c r="V1440" s="75">
        <v>312.33</v>
      </c>
      <c r="Z1440" s="75">
        <v>0.8</v>
      </c>
      <c r="AC1440" s="75">
        <v>0.11</v>
      </c>
      <c r="AE1440" s="75">
        <v>4.7</v>
      </c>
    </row>
    <row r="1441" spans="1:31" s="75" customFormat="1" x14ac:dyDescent="0.15">
      <c r="A1441" s="75" t="s">
        <v>6504</v>
      </c>
      <c r="B1441" s="75" t="s">
        <v>6693</v>
      </c>
      <c r="C1441" s="199" t="s">
        <v>7329</v>
      </c>
      <c r="E1441" s="75">
        <v>48.5</v>
      </c>
      <c r="F1441" s="75">
        <v>-117</v>
      </c>
      <c r="G1441" s="75">
        <v>105</v>
      </c>
      <c r="H1441" s="75">
        <v>1056</v>
      </c>
      <c r="I1441" s="75">
        <v>62.9</v>
      </c>
      <c r="K1441" s="75">
        <v>272</v>
      </c>
      <c r="L1441" s="75">
        <v>41</v>
      </c>
      <c r="M1441" s="75">
        <v>16</v>
      </c>
      <c r="N1441" s="75">
        <v>82</v>
      </c>
      <c r="O1441" s="75">
        <v>313</v>
      </c>
      <c r="P1441" s="75">
        <v>40</v>
      </c>
      <c r="Q1441" s="75">
        <v>380</v>
      </c>
      <c r="R1441" s="75">
        <v>620</v>
      </c>
      <c r="S1441" s="75">
        <v>1000</v>
      </c>
      <c r="T1441" s="75">
        <v>0.62</v>
      </c>
      <c r="U1441" s="75">
        <v>3</v>
      </c>
      <c r="V1441" s="75">
        <v>333.33</v>
      </c>
      <c r="W1441" s="75">
        <v>3</v>
      </c>
      <c r="X1441" s="75">
        <v>0.4</v>
      </c>
      <c r="Y1441" s="75">
        <v>0.4</v>
      </c>
      <c r="Z1441" s="75">
        <v>3.8</v>
      </c>
      <c r="AE1441" s="75">
        <v>6.2</v>
      </c>
    </row>
    <row r="1442" spans="1:31" s="75" customFormat="1" x14ac:dyDescent="0.15">
      <c r="A1442" s="75" t="s">
        <v>6504</v>
      </c>
      <c r="B1442" s="75" t="s">
        <v>6547</v>
      </c>
      <c r="C1442" s="199" t="s">
        <v>6978</v>
      </c>
      <c r="D1442" s="75" t="s">
        <v>6795</v>
      </c>
      <c r="E1442" s="75">
        <v>45</v>
      </c>
      <c r="F1442" s="75">
        <v>-78.5</v>
      </c>
      <c r="G1442" s="75">
        <v>212</v>
      </c>
      <c r="H1442" s="75">
        <v>3065</v>
      </c>
      <c r="I1442" s="75">
        <v>59.4</v>
      </c>
      <c r="J1442" s="75">
        <v>25.6</v>
      </c>
      <c r="K1442" s="75">
        <v>376.3</v>
      </c>
      <c r="L1442" s="75">
        <v>64.5</v>
      </c>
      <c r="M1442" s="75">
        <v>21.2</v>
      </c>
      <c r="N1442" s="75">
        <v>104.5</v>
      </c>
      <c r="O1442" s="75">
        <v>440.8</v>
      </c>
      <c r="P1442" s="75">
        <v>128</v>
      </c>
      <c r="Q1442" s="75">
        <v>741</v>
      </c>
      <c r="R1442" s="75">
        <v>261</v>
      </c>
      <c r="S1442" s="75">
        <v>1002</v>
      </c>
      <c r="T1442" s="75">
        <v>0.26</v>
      </c>
      <c r="U1442" s="75">
        <v>3</v>
      </c>
      <c r="V1442" s="75">
        <v>334</v>
      </c>
      <c r="W1442" s="75">
        <v>5.26</v>
      </c>
      <c r="X1442" s="75">
        <v>0.52</v>
      </c>
      <c r="Y1442" s="75">
        <v>1.01</v>
      </c>
      <c r="Z1442" s="75">
        <v>6.79</v>
      </c>
      <c r="AA1442" s="75">
        <v>0.33</v>
      </c>
      <c r="AB1442" s="75">
        <v>0.28999999999999998</v>
      </c>
      <c r="AC1442" s="75">
        <v>0.11</v>
      </c>
      <c r="AD1442" s="75">
        <v>0.35</v>
      </c>
      <c r="AE1442" s="75">
        <v>2.2599999999999998</v>
      </c>
    </row>
    <row r="1443" spans="1:31" s="75" customFormat="1" x14ac:dyDescent="0.15">
      <c r="A1443" s="75" t="s">
        <v>6504</v>
      </c>
      <c r="B1443" s="75" t="s">
        <v>6503</v>
      </c>
      <c r="C1443" s="199" t="s">
        <v>7158</v>
      </c>
      <c r="D1443" s="75" t="s">
        <v>6758</v>
      </c>
      <c r="E1443" s="75">
        <v>45.5</v>
      </c>
      <c r="F1443" s="75">
        <v>-93.5</v>
      </c>
      <c r="G1443" s="75">
        <v>100</v>
      </c>
      <c r="H1443" s="75">
        <v>2755</v>
      </c>
      <c r="I1443" s="75">
        <v>42.2</v>
      </c>
      <c r="J1443" s="75">
        <v>15</v>
      </c>
      <c r="K1443" s="75">
        <v>126.6</v>
      </c>
      <c r="L1443" s="75">
        <v>34.6</v>
      </c>
      <c r="M1443" s="75">
        <v>7.8</v>
      </c>
      <c r="O1443" s="75">
        <v>161.19999999999999</v>
      </c>
      <c r="P1443" s="75">
        <v>265</v>
      </c>
      <c r="Q1443" s="75">
        <v>621</v>
      </c>
      <c r="R1443" s="75">
        <v>410</v>
      </c>
      <c r="S1443" s="75">
        <v>1031</v>
      </c>
      <c r="T1443" s="75">
        <v>0.4</v>
      </c>
      <c r="U1443" s="75">
        <v>3</v>
      </c>
      <c r="V1443" s="75">
        <v>343.67</v>
      </c>
      <c r="W1443" s="75">
        <v>3.19</v>
      </c>
      <c r="X1443" s="75">
        <v>0.37</v>
      </c>
      <c r="Y1443" s="75">
        <v>1.37</v>
      </c>
      <c r="Z1443" s="75">
        <v>4.93</v>
      </c>
      <c r="AA1443" s="75">
        <v>1.28</v>
      </c>
      <c r="AC1443" s="75">
        <v>1.1000000000000001</v>
      </c>
      <c r="AE1443" s="75">
        <v>4.0999999999999996</v>
      </c>
    </row>
    <row r="1444" spans="1:31" s="75" customFormat="1" x14ac:dyDescent="0.15">
      <c r="A1444" s="75" t="s">
        <v>6504</v>
      </c>
      <c r="B1444" s="75" t="s">
        <v>6180</v>
      </c>
      <c r="C1444" s="199" t="s">
        <v>7002</v>
      </c>
      <c r="D1444" s="75" t="s">
        <v>6499</v>
      </c>
      <c r="E1444" s="75">
        <v>55</v>
      </c>
      <c r="F1444" s="75">
        <v>37.5</v>
      </c>
      <c r="G1444" s="75">
        <v>85</v>
      </c>
      <c r="J1444" s="75">
        <v>24</v>
      </c>
      <c r="K1444" s="75">
        <v>176.1</v>
      </c>
      <c r="L1444" s="75">
        <v>23.9</v>
      </c>
      <c r="M1444" s="75">
        <v>17.399999999999999</v>
      </c>
      <c r="N1444" s="75">
        <v>63.4</v>
      </c>
      <c r="O1444" s="75">
        <v>200</v>
      </c>
      <c r="P1444" s="75">
        <v>147</v>
      </c>
      <c r="Q1444" s="75">
        <v>766</v>
      </c>
      <c r="R1444" s="75">
        <v>308</v>
      </c>
      <c r="S1444" s="75">
        <v>1074</v>
      </c>
      <c r="T1444" s="75">
        <v>0.28999999999999998</v>
      </c>
      <c r="U1444" s="75">
        <v>3</v>
      </c>
      <c r="V1444" s="75">
        <v>358</v>
      </c>
      <c r="W1444" s="75">
        <v>6.19</v>
      </c>
      <c r="Y1444" s="75">
        <v>1.47</v>
      </c>
      <c r="Z1444" s="75">
        <v>7.66</v>
      </c>
      <c r="AC1444" s="75">
        <v>0.23</v>
      </c>
      <c r="AE1444" s="75">
        <v>3.08</v>
      </c>
    </row>
    <row r="1445" spans="1:31" s="75" customFormat="1" x14ac:dyDescent="0.15">
      <c r="A1445" s="75" t="s">
        <v>6504</v>
      </c>
      <c r="B1445" s="75" t="s">
        <v>6421</v>
      </c>
      <c r="C1445" s="199" t="s">
        <v>7032</v>
      </c>
      <c r="D1445" s="75" t="s">
        <v>6499</v>
      </c>
      <c r="E1445" s="75">
        <v>58</v>
      </c>
      <c r="F1445" s="75">
        <v>28</v>
      </c>
      <c r="G1445" s="75">
        <v>51</v>
      </c>
      <c r="H1445" s="75">
        <v>1100</v>
      </c>
      <c r="J1445" s="75">
        <v>17.5</v>
      </c>
      <c r="K1445" s="75">
        <v>105.5</v>
      </c>
      <c r="L1445" s="75">
        <v>24.6</v>
      </c>
      <c r="M1445" s="75">
        <v>11.7</v>
      </c>
      <c r="N1445" s="75">
        <v>45.8</v>
      </c>
      <c r="O1445" s="75">
        <v>130.1</v>
      </c>
      <c r="P1445" s="75">
        <v>297</v>
      </c>
      <c r="Q1445" s="75">
        <v>760</v>
      </c>
      <c r="R1445" s="75">
        <v>342</v>
      </c>
      <c r="S1445" s="75">
        <v>1102</v>
      </c>
      <c r="T1445" s="75">
        <v>0.31</v>
      </c>
      <c r="U1445" s="75">
        <v>3</v>
      </c>
      <c r="V1445" s="75">
        <v>367.33</v>
      </c>
      <c r="W1445" s="75">
        <v>4.1100000000000003</v>
      </c>
      <c r="X1445" s="75">
        <v>0.52</v>
      </c>
      <c r="Y1445" s="75">
        <v>2.97</v>
      </c>
      <c r="Z1445" s="75">
        <v>7.6</v>
      </c>
      <c r="AC1445" s="75">
        <v>0.26</v>
      </c>
      <c r="AE1445" s="75">
        <v>3.42</v>
      </c>
    </row>
    <row r="1446" spans="1:31" s="75" customFormat="1" x14ac:dyDescent="0.15">
      <c r="A1446" s="75" t="s">
        <v>6504</v>
      </c>
      <c r="B1446" s="75" t="s">
        <v>6778</v>
      </c>
      <c r="C1446" s="199" t="s">
        <v>7329</v>
      </c>
      <c r="D1446" s="75" t="s">
        <v>6631</v>
      </c>
      <c r="E1446" s="75">
        <v>46.5</v>
      </c>
      <c r="F1446" s="75">
        <v>-115.5</v>
      </c>
      <c r="G1446" s="75">
        <v>103</v>
      </c>
      <c r="H1446" s="75">
        <v>309</v>
      </c>
      <c r="I1446" s="75">
        <v>56.9</v>
      </c>
      <c r="J1446" s="75">
        <v>27.4</v>
      </c>
      <c r="K1446" s="75">
        <v>366</v>
      </c>
      <c r="L1446" s="75">
        <v>34</v>
      </c>
      <c r="M1446" s="75">
        <v>15</v>
      </c>
      <c r="N1446" s="75">
        <v>73</v>
      </c>
      <c r="O1446" s="75">
        <v>400</v>
      </c>
      <c r="P1446" s="75">
        <v>70</v>
      </c>
      <c r="Q1446" s="75">
        <v>800</v>
      </c>
      <c r="R1446" s="75">
        <v>340</v>
      </c>
      <c r="S1446" s="75">
        <v>1140</v>
      </c>
      <c r="T1446" s="75">
        <v>0.3</v>
      </c>
      <c r="U1446" s="75">
        <v>3</v>
      </c>
      <c r="V1446" s="75">
        <v>380</v>
      </c>
      <c r="W1446" s="75">
        <v>6.6</v>
      </c>
      <c r="X1446" s="75">
        <v>0.7</v>
      </c>
      <c r="Y1446" s="75">
        <v>0.7</v>
      </c>
      <c r="Z1446" s="75">
        <v>8</v>
      </c>
      <c r="AE1446" s="75">
        <v>3.4</v>
      </c>
    </row>
    <row r="1447" spans="1:31" s="75" customFormat="1" x14ac:dyDescent="0.15">
      <c r="A1447" s="75" t="s">
        <v>6504</v>
      </c>
      <c r="B1447" s="75" t="s">
        <v>6778</v>
      </c>
      <c r="C1447" s="199" t="s">
        <v>7329</v>
      </c>
      <c r="D1447" s="75" t="s">
        <v>6631</v>
      </c>
      <c r="E1447" s="75">
        <v>46.5</v>
      </c>
      <c r="F1447" s="75">
        <v>-115.5</v>
      </c>
      <c r="G1447" s="75">
        <v>103</v>
      </c>
      <c r="H1447" s="75">
        <v>332</v>
      </c>
      <c r="I1447" s="75">
        <v>62.2</v>
      </c>
      <c r="J1447" s="75">
        <v>31.4</v>
      </c>
      <c r="K1447" s="75">
        <v>402</v>
      </c>
      <c r="L1447" s="75">
        <v>37</v>
      </c>
      <c r="M1447" s="75">
        <v>16</v>
      </c>
      <c r="N1447" s="75">
        <v>74</v>
      </c>
      <c r="O1447" s="75">
        <v>439</v>
      </c>
      <c r="P1447" s="75">
        <v>70</v>
      </c>
      <c r="Q1447" s="75">
        <v>860</v>
      </c>
      <c r="R1447" s="75">
        <v>350</v>
      </c>
      <c r="S1447" s="75">
        <v>1210</v>
      </c>
      <c r="T1447" s="75">
        <v>0.28999999999999998</v>
      </c>
      <c r="U1447" s="75">
        <v>3</v>
      </c>
      <c r="V1447" s="75">
        <v>403.33</v>
      </c>
      <c r="W1447" s="75">
        <v>7.2</v>
      </c>
      <c r="X1447" s="75">
        <v>0.7</v>
      </c>
      <c r="Y1447" s="75">
        <v>0.7</v>
      </c>
      <c r="Z1447" s="75">
        <v>8.6</v>
      </c>
      <c r="AE1447" s="75">
        <v>3.5</v>
      </c>
    </row>
    <row r="1448" spans="1:31" s="75" customFormat="1" x14ac:dyDescent="0.15">
      <c r="A1448" s="75" t="s">
        <v>6504</v>
      </c>
      <c r="B1448" s="75" t="s">
        <v>6778</v>
      </c>
      <c r="C1448" s="199" t="s">
        <v>7329</v>
      </c>
      <c r="D1448" s="75" t="s">
        <v>6631</v>
      </c>
      <c r="E1448" s="75">
        <v>46.5</v>
      </c>
      <c r="F1448" s="75">
        <v>-115.5</v>
      </c>
      <c r="G1448" s="75">
        <v>103</v>
      </c>
      <c r="H1448" s="75">
        <v>628</v>
      </c>
      <c r="I1448" s="75">
        <v>61.3</v>
      </c>
      <c r="J1448" s="75">
        <v>33.5</v>
      </c>
      <c r="K1448" s="75">
        <v>385</v>
      </c>
      <c r="L1448" s="75">
        <v>35</v>
      </c>
      <c r="M1448" s="75">
        <v>15</v>
      </c>
      <c r="N1448" s="75">
        <v>71</v>
      </c>
      <c r="O1448" s="75">
        <v>420</v>
      </c>
      <c r="P1448" s="75">
        <v>70</v>
      </c>
      <c r="Q1448" s="75">
        <v>850</v>
      </c>
      <c r="R1448" s="75">
        <v>380</v>
      </c>
      <c r="S1448" s="75">
        <v>1230</v>
      </c>
      <c r="T1448" s="75">
        <v>0.31</v>
      </c>
      <c r="U1448" s="75">
        <v>3</v>
      </c>
      <c r="V1448" s="75">
        <v>410</v>
      </c>
      <c r="W1448" s="75">
        <v>7.1</v>
      </c>
      <c r="X1448" s="75">
        <v>0.7</v>
      </c>
      <c r="Y1448" s="75">
        <v>0.7</v>
      </c>
      <c r="Z1448" s="75">
        <v>8.5</v>
      </c>
      <c r="AE1448" s="75">
        <v>3.8</v>
      </c>
    </row>
    <row r="1449" spans="1:31" s="75" customFormat="1" x14ac:dyDescent="0.15">
      <c r="A1449" s="75" t="s">
        <v>6504</v>
      </c>
      <c r="B1449" s="75" t="s">
        <v>6778</v>
      </c>
      <c r="C1449" s="199" t="s">
        <v>7329</v>
      </c>
      <c r="D1449" s="75" t="s">
        <v>6631</v>
      </c>
      <c r="E1449" s="75">
        <v>46.5</v>
      </c>
      <c r="F1449" s="75">
        <v>-115.5</v>
      </c>
      <c r="G1449" s="75">
        <v>103</v>
      </c>
      <c r="H1449" s="75">
        <v>803</v>
      </c>
      <c r="I1449" s="75">
        <v>67.7</v>
      </c>
      <c r="J1449" s="75">
        <v>32.299999999999997</v>
      </c>
      <c r="K1449" s="75">
        <v>374</v>
      </c>
      <c r="L1449" s="75">
        <v>34</v>
      </c>
      <c r="M1449" s="75">
        <v>15</v>
      </c>
      <c r="N1449" s="75">
        <v>69</v>
      </c>
      <c r="O1449" s="75">
        <v>408</v>
      </c>
      <c r="P1449" s="75">
        <v>80</v>
      </c>
      <c r="Q1449" s="75">
        <v>970</v>
      </c>
      <c r="R1449" s="75">
        <v>380</v>
      </c>
      <c r="S1449" s="75">
        <v>1350</v>
      </c>
      <c r="T1449" s="75">
        <v>0.28000000000000003</v>
      </c>
      <c r="U1449" s="75">
        <v>3</v>
      </c>
      <c r="V1449" s="75">
        <v>450</v>
      </c>
      <c r="W1449" s="75">
        <v>8.1</v>
      </c>
      <c r="X1449" s="75">
        <v>0.8</v>
      </c>
      <c r="Y1449" s="75">
        <v>0.8</v>
      </c>
      <c r="Z1449" s="75">
        <v>9.6999999999999993</v>
      </c>
      <c r="AE1449" s="75">
        <v>3.8</v>
      </c>
    </row>
    <row r="1450" spans="1:31" s="75" customFormat="1" x14ac:dyDescent="0.15">
      <c r="A1450" s="75" t="s">
        <v>6504</v>
      </c>
      <c r="B1450" s="75" t="s">
        <v>6778</v>
      </c>
      <c r="C1450" s="199" t="s">
        <v>7329</v>
      </c>
      <c r="D1450" s="75" t="s">
        <v>6631</v>
      </c>
      <c r="E1450" s="75">
        <v>46.5</v>
      </c>
      <c r="F1450" s="75">
        <v>-115.5</v>
      </c>
      <c r="G1450" s="75">
        <v>103</v>
      </c>
      <c r="H1450" s="75">
        <v>295</v>
      </c>
      <c r="I1450" s="75">
        <v>60.6</v>
      </c>
      <c r="J1450" s="75">
        <v>31.4</v>
      </c>
      <c r="K1450" s="75">
        <v>380</v>
      </c>
      <c r="L1450" s="75">
        <v>35</v>
      </c>
      <c r="M1450" s="75">
        <v>15</v>
      </c>
      <c r="N1450" s="75">
        <v>70</v>
      </c>
      <c r="O1450" s="75">
        <v>415</v>
      </c>
      <c r="P1450" s="75">
        <v>80</v>
      </c>
      <c r="Q1450" s="75">
        <v>960</v>
      </c>
      <c r="R1450" s="75">
        <v>420</v>
      </c>
      <c r="S1450" s="75">
        <v>1380</v>
      </c>
      <c r="T1450" s="75">
        <v>0.3</v>
      </c>
      <c r="U1450" s="75">
        <v>3</v>
      </c>
      <c r="V1450" s="75">
        <v>460</v>
      </c>
      <c r="W1450" s="75">
        <v>8.1999999999999993</v>
      </c>
      <c r="X1450" s="75">
        <v>0.8</v>
      </c>
      <c r="Y1450" s="75">
        <v>0.8</v>
      </c>
      <c r="Z1450" s="75">
        <v>9.8000000000000007</v>
      </c>
      <c r="AE1450" s="75">
        <v>4.2</v>
      </c>
    </row>
    <row r="1451" spans="1:31" s="75" customFormat="1" x14ac:dyDescent="0.15">
      <c r="A1451" s="75" t="s">
        <v>6504</v>
      </c>
      <c r="B1451" s="75" t="s">
        <v>6778</v>
      </c>
      <c r="C1451" s="199" t="s">
        <v>7329</v>
      </c>
      <c r="D1451" s="75" t="s">
        <v>6631</v>
      </c>
      <c r="E1451" s="75">
        <v>46.5</v>
      </c>
      <c r="F1451" s="75">
        <v>-115.5</v>
      </c>
      <c r="G1451" s="75">
        <v>103</v>
      </c>
      <c r="H1451" s="75">
        <v>242</v>
      </c>
      <c r="I1451" s="75">
        <v>63.8</v>
      </c>
      <c r="J1451" s="75">
        <v>36.6</v>
      </c>
      <c r="K1451" s="75">
        <v>482</v>
      </c>
      <c r="L1451" s="75">
        <v>43</v>
      </c>
      <c r="M1451" s="75">
        <v>19</v>
      </c>
      <c r="N1451" s="75">
        <v>74</v>
      </c>
      <c r="O1451" s="75">
        <v>525</v>
      </c>
      <c r="P1451" s="75">
        <v>80</v>
      </c>
      <c r="Q1451" s="75">
        <v>910</v>
      </c>
      <c r="R1451" s="75">
        <v>480</v>
      </c>
      <c r="S1451" s="75">
        <v>1390</v>
      </c>
      <c r="T1451" s="75">
        <v>0.35</v>
      </c>
      <c r="U1451" s="75">
        <v>3</v>
      </c>
      <c r="V1451" s="75">
        <v>463.33</v>
      </c>
      <c r="W1451" s="75">
        <v>7.5</v>
      </c>
      <c r="X1451" s="75">
        <v>0.8</v>
      </c>
      <c r="Y1451" s="75">
        <v>0.8</v>
      </c>
      <c r="Z1451" s="75">
        <v>9.1</v>
      </c>
      <c r="AE1451" s="75">
        <v>4.8</v>
      </c>
    </row>
    <row r="1452" spans="1:31" s="75" customFormat="1" x14ac:dyDescent="0.15">
      <c r="A1452" s="75" t="s">
        <v>6504</v>
      </c>
      <c r="B1452" s="75" t="s">
        <v>6778</v>
      </c>
      <c r="C1452" s="199" t="s">
        <v>7329</v>
      </c>
      <c r="D1452" s="75" t="s">
        <v>6631</v>
      </c>
      <c r="E1452" s="75">
        <v>46.5</v>
      </c>
      <c r="F1452" s="75">
        <v>-115.5</v>
      </c>
      <c r="G1452" s="75">
        <v>103</v>
      </c>
      <c r="H1452" s="75">
        <v>699</v>
      </c>
      <c r="I1452" s="75">
        <v>62.2</v>
      </c>
      <c r="J1452" s="75">
        <v>34.4</v>
      </c>
      <c r="K1452" s="75">
        <v>425</v>
      </c>
      <c r="L1452" s="75">
        <v>38</v>
      </c>
      <c r="M1452" s="75">
        <v>16</v>
      </c>
      <c r="N1452" s="75">
        <v>65</v>
      </c>
      <c r="O1452" s="75">
        <v>463</v>
      </c>
      <c r="P1452" s="75">
        <v>80</v>
      </c>
      <c r="Q1452" s="75">
        <v>980</v>
      </c>
      <c r="R1452" s="75">
        <v>460</v>
      </c>
      <c r="S1452" s="75">
        <v>1440</v>
      </c>
      <c r="T1452" s="75">
        <v>0.32</v>
      </c>
      <c r="U1452" s="75">
        <v>3</v>
      </c>
      <c r="V1452" s="75">
        <v>480</v>
      </c>
      <c r="W1452" s="75">
        <v>8.1999999999999993</v>
      </c>
      <c r="X1452" s="75">
        <v>0.8</v>
      </c>
      <c r="Y1452" s="75">
        <v>0.8</v>
      </c>
      <c r="Z1452" s="75">
        <v>9.8000000000000007</v>
      </c>
      <c r="AE1452" s="75">
        <v>4.5999999999999996</v>
      </c>
    </row>
    <row r="1453" spans="1:31" s="75" customFormat="1" x14ac:dyDescent="0.15">
      <c r="A1453" s="75" t="s">
        <v>6504</v>
      </c>
      <c r="B1453" s="75" t="s">
        <v>6778</v>
      </c>
      <c r="C1453" s="199" t="s">
        <v>7329</v>
      </c>
      <c r="D1453" s="75" t="s">
        <v>6631</v>
      </c>
      <c r="E1453" s="75">
        <v>46.5</v>
      </c>
      <c r="F1453" s="75">
        <v>-115.5</v>
      </c>
      <c r="G1453" s="75">
        <v>103</v>
      </c>
      <c r="H1453" s="75">
        <v>390</v>
      </c>
      <c r="I1453" s="75">
        <v>88.4</v>
      </c>
      <c r="J1453" s="75">
        <v>29</v>
      </c>
      <c r="K1453" s="75">
        <v>595</v>
      </c>
      <c r="L1453" s="75">
        <v>56</v>
      </c>
      <c r="M1453" s="75">
        <v>24</v>
      </c>
      <c r="N1453" s="75">
        <v>119</v>
      </c>
      <c r="O1453" s="75">
        <v>651</v>
      </c>
      <c r="P1453" s="75">
        <v>100</v>
      </c>
      <c r="Q1453" s="75">
        <v>1180</v>
      </c>
      <c r="R1453" s="75">
        <v>580</v>
      </c>
      <c r="S1453" s="75">
        <v>1760</v>
      </c>
      <c r="T1453" s="75">
        <v>0.33</v>
      </c>
      <c r="U1453" s="75">
        <v>3</v>
      </c>
      <c r="V1453" s="75">
        <v>586.66999999999996</v>
      </c>
      <c r="W1453" s="75">
        <v>9.8000000000000007</v>
      </c>
      <c r="X1453" s="75">
        <v>1</v>
      </c>
      <c r="Y1453" s="75">
        <v>1</v>
      </c>
      <c r="Z1453" s="75">
        <v>11.8</v>
      </c>
      <c r="AE1453" s="75">
        <v>5.8</v>
      </c>
    </row>
    <row r="1454" spans="1:31" s="75" customFormat="1" x14ac:dyDescent="0.15">
      <c r="A1454" s="75" t="s">
        <v>6504</v>
      </c>
      <c r="B1454" s="75" t="s">
        <v>6711</v>
      </c>
      <c r="C1454" s="199" t="s">
        <v>7031</v>
      </c>
      <c r="D1454" s="75" t="s">
        <v>6631</v>
      </c>
      <c r="E1454" s="75">
        <v>32.5</v>
      </c>
      <c r="F1454" s="75">
        <v>-111</v>
      </c>
      <c r="G1454" s="75">
        <v>101</v>
      </c>
      <c r="H1454" s="75">
        <v>2780</v>
      </c>
      <c r="I1454" s="75">
        <v>26</v>
      </c>
      <c r="J1454" s="75">
        <v>7.5</v>
      </c>
      <c r="K1454" s="75">
        <v>79</v>
      </c>
      <c r="L1454" s="75">
        <v>28</v>
      </c>
      <c r="M1454" s="75">
        <v>6.6</v>
      </c>
      <c r="O1454" s="75">
        <v>107</v>
      </c>
      <c r="P1454" s="75">
        <v>90</v>
      </c>
      <c r="Q1454" s="75">
        <v>185</v>
      </c>
      <c r="R1454" s="75">
        <v>235</v>
      </c>
      <c r="S1454" s="75">
        <v>420</v>
      </c>
      <c r="T1454" s="75">
        <v>0.56000000000000005</v>
      </c>
      <c r="U1454" s="75">
        <v>4</v>
      </c>
      <c r="V1454" s="75">
        <v>105</v>
      </c>
      <c r="W1454" s="75">
        <v>0.75</v>
      </c>
      <c r="X1454" s="75">
        <v>0.2</v>
      </c>
      <c r="Y1454" s="75">
        <v>0.9</v>
      </c>
      <c r="Z1454" s="75">
        <v>1.85</v>
      </c>
      <c r="AC1454" s="75">
        <v>0.15</v>
      </c>
      <c r="AE1454" s="75">
        <v>2.35</v>
      </c>
    </row>
    <row r="1455" spans="1:31" s="75" customFormat="1" x14ac:dyDescent="0.15">
      <c r="A1455" s="75" t="s">
        <v>6504</v>
      </c>
      <c r="B1455" s="75" t="s">
        <v>6711</v>
      </c>
      <c r="C1455" s="199" t="s">
        <v>7031</v>
      </c>
      <c r="D1455" s="75" t="s">
        <v>6631</v>
      </c>
      <c r="E1455" s="75">
        <v>32.5</v>
      </c>
      <c r="F1455" s="75">
        <v>-111</v>
      </c>
      <c r="G1455" s="75">
        <v>150</v>
      </c>
      <c r="H1455" s="75">
        <v>1280</v>
      </c>
      <c r="I1455" s="75">
        <v>34.9</v>
      </c>
      <c r="J1455" s="75">
        <v>15.2</v>
      </c>
      <c r="K1455" s="75">
        <v>134</v>
      </c>
      <c r="L1455" s="75">
        <v>23</v>
      </c>
      <c r="M1455" s="75">
        <v>5.4</v>
      </c>
      <c r="O1455" s="75">
        <v>157</v>
      </c>
      <c r="P1455" s="75">
        <v>72</v>
      </c>
      <c r="Q1455" s="75">
        <v>218</v>
      </c>
      <c r="R1455" s="75">
        <v>255</v>
      </c>
      <c r="S1455" s="75">
        <v>473</v>
      </c>
      <c r="T1455" s="75">
        <v>0.54</v>
      </c>
      <c r="U1455" s="75">
        <v>4</v>
      </c>
      <c r="V1455" s="75">
        <v>118.25</v>
      </c>
      <c r="W1455" s="75">
        <v>1.29</v>
      </c>
      <c r="X1455" s="75">
        <v>0.17</v>
      </c>
      <c r="Y1455" s="75">
        <v>0.72</v>
      </c>
      <c r="Z1455" s="75">
        <v>2.1800000000000002</v>
      </c>
      <c r="AC1455" s="75">
        <v>0.2</v>
      </c>
      <c r="AE1455" s="75">
        <v>2.5499999999999998</v>
      </c>
    </row>
    <row r="1456" spans="1:31" s="75" customFormat="1" x14ac:dyDescent="0.15">
      <c r="A1456" s="75" t="s">
        <v>6504</v>
      </c>
      <c r="B1456" s="75" t="s">
        <v>6711</v>
      </c>
      <c r="C1456" s="199" t="s">
        <v>7031</v>
      </c>
      <c r="D1456" s="75" t="s">
        <v>6631</v>
      </c>
      <c r="E1456" s="75">
        <v>32.5</v>
      </c>
      <c r="F1456" s="75">
        <v>-111</v>
      </c>
      <c r="G1456" s="75">
        <v>142</v>
      </c>
      <c r="H1456" s="75">
        <v>1100</v>
      </c>
      <c r="I1456" s="75">
        <v>46.3</v>
      </c>
      <c r="J1456" s="75">
        <v>18.399999999999999</v>
      </c>
      <c r="K1456" s="75">
        <v>213</v>
      </c>
      <c r="L1456" s="75">
        <v>30</v>
      </c>
      <c r="M1456" s="75">
        <v>6.8</v>
      </c>
      <c r="O1456" s="75">
        <v>243</v>
      </c>
      <c r="P1456" s="75">
        <v>97</v>
      </c>
      <c r="Q1456" s="75">
        <v>260</v>
      </c>
      <c r="R1456" s="75">
        <v>290</v>
      </c>
      <c r="S1456" s="75">
        <v>550</v>
      </c>
      <c r="T1456" s="75">
        <v>0.53</v>
      </c>
      <c r="U1456" s="75">
        <v>4</v>
      </c>
      <c r="V1456" s="75">
        <v>137.5</v>
      </c>
      <c r="W1456" s="75">
        <v>1.8</v>
      </c>
      <c r="X1456" s="75">
        <v>0.27</v>
      </c>
      <c r="Y1456" s="75">
        <v>0.97</v>
      </c>
      <c r="Z1456" s="75">
        <v>3.04</v>
      </c>
      <c r="AC1456" s="75">
        <v>0.25</v>
      </c>
      <c r="AE1456" s="75">
        <v>2.9</v>
      </c>
    </row>
    <row r="1457" spans="1:31" s="75" customFormat="1" x14ac:dyDescent="0.15">
      <c r="A1457" s="75" t="s">
        <v>6504</v>
      </c>
      <c r="B1457" s="75" t="s">
        <v>6711</v>
      </c>
      <c r="C1457" s="199" t="s">
        <v>7031</v>
      </c>
      <c r="D1457" s="75" t="s">
        <v>6631</v>
      </c>
      <c r="E1457" s="75">
        <v>32.5</v>
      </c>
      <c r="F1457" s="75">
        <v>-111</v>
      </c>
      <c r="G1457" s="75">
        <v>93</v>
      </c>
      <c r="H1457" s="75">
        <v>2700</v>
      </c>
      <c r="I1457" s="75">
        <v>39.4</v>
      </c>
      <c r="J1457" s="75">
        <v>12.8</v>
      </c>
      <c r="K1457" s="75">
        <v>126</v>
      </c>
      <c r="L1457" s="75">
        <v>28</v>
      </c>
      <c r="M1457" s="75">
        <v>7.3</v>
      </c>
      <c r="O1457" s="75">
        <v>154</v>
      </c>
      <c r="P1457" s="75">
        <v>100</v>
      </c>
      <c r="Q1457" s="75">
        <v>273</v>
      </c>
      <c r="R1457" s="75">
        <v>309</v>
      </c>
      <c r="S1457" s="75">
        <v>582</v>
      </c>
      <c r="T1457" s="75">
        <v>0.53</v>
      </c>
      <c r="U1457" s="75">
        <v>4</v>
      </c>
      <c r="V1457" s="75">
        <v>145.5</v>
      </c>
      <c r="W1457" s="75">
        <v>1.38</v>
      </c>
      <c r="X1457" s="75">
        <v>0.35</v>
      </c>
      <c r="Y1457" s="75">
        <v>1</v>
      </c>
      <c r="Z1457" s="75">
        <v>2.73</v>
      </c>
      <c r="AC1457" s="75">
        <v>0.3</v>
      </c>
      <c r="AE1457" s="75">
        <v>3.09</v>
      </c>
    </row>
    <row r="1458" spans="1:31" s="75" customFormat="1" x14ac:dyDescent="0.15">
      <c r="A1458" s="75" t="s">
        <v>6504</v>
      </c>
      <c r="B1458" s="75" t="s">
        <v>6965</v>
      </c>
      <c r="C1458" s="199" t="s">
        <v>7031</v>
      </c>
      <c r="D1458" s="75" t="s">
        <v>6722</v>
      </c>
      <c r="E1458" s="75">
        <v>32.5</v>
      </c>
      <c r="F1458" s="75">
        <v>-111</v>
      </c>
      <c r="G1458" s="75">
        <v>252</v>
      </c>
      <c r="H1458" s="75">
        <v>340</v>
      </c>
      <c r="I1458" s="75">
        <v>70.5</v>
      </c>
      <c r="J1458" s="75">
        <v>27.6</v>
      </c>
      <c r="K1458" s="75">
        <v>363</v>
      </c>
      <c r="L1458" s="75">
        <v>57</v>
      </c>
      <c r="M1458" s="75">
        <v>17</v>
      </c>
      <c r="O1458" s="75">
        <v>420</v>
      </c>
      <c r="P1458" s="75">
        <v>141</v>
      </c>
      <c r="Q1458" s="75">
        <v>437</v>
      </c>
      <c r="R1458" s="75">
        <v>363</v>
      </c>
      <c r="S1458" s="75">
        <v>800</v>
      </c>
      <c r="T1458" s="75">
        <v>0.45</v>
      </c>
      <c r="U1458" s="75">
        <v>4</v>
      </c>
      <c r="V1458" s="75">
        <v>200</v>
      </c>
      <c r="W1458" s="75">
        <v>2.27</v>
      </c>
      <c r="X1458" s="75">
        <v>0.67</v>
      </c>
      <c r="Y1458" s="75">
        <v>1.39</v>
      </c>
      <c r="Z1458" s="75">
        <v>4.33</v>
      </c>
      <c r="AC1458" s="75">
        <v>0.4</v>
      </c>
      <c r="AE1458" s="75">
        <v>3.6</v>
      </c>
    </row>
    <row r="1459" spans="1:31" s="75" customFormat="1" x14ac:dyDescent="0.15">
      <c r="A1459" s="75" t="s">
        <v>6504</v>
      </c>
      <c r="B1459" s="75" t="s">
        <v>6627</v>
      </c>
      <c r="C1459" s="199" t="s">
        <v>7476</v>
      </c>
      <c r="D1459" s="75" t="s">
        <v>6722</v>
      </c>
      <c r="E1459" s="75">
        <v>32.5</v>
      </c>
      <c r="F1459" s="75">
        <v>-111</v>
      </c>
      <c r="G1459" s="75">
        <v>106</v>
      </c>
      <c r="H1459" s="75">
        <v>590</v>
      </c>
      <c r="I1459" s="75">
        <v>57.8</v>
      </c>
      <c r="J1459" s="75">
        <v>33.5</v>
      </c>
      <c r="K1459" s="75">
        <v>290</v>
      </c>
      <c r="L1459" s="75">
        <v>50</v>
      </c>
      <c r="M1459" s="75">
        <v>16.2</v>
      </c>
      <c r="O1459" s="75">
        <v>340</v>
      </c>
      <c r="P1459" s="75">
        <v>130</v>
      </c>
      <c r="Q1459" s="75">
        <v>453</v>
      </c>
      <c r="R1459" s="75">
        <v>365</v>
      </c>
      <c r="S1459" s="75">
        <v>818</v>
      </c>
      <c r="T1459" s="75">
        <v>0.45</v>
      </c>
      <c r="U1459" s="75">
        <v>4</v>
      </c>
      <c r="V1459" s="75">
        <v>204.5</v>
      </c>
      <c r="W1459" s="75">
        <v>2.75</v>
      </c>
      <c r="X1459" s="75">
        <v>0.48</v>
      </c>
      <c r="Y1459" s="75">
        <v>1.3</v>
      </c>
      <c r="Z1459" s="75">
        <v>4.53</v>
      </c>
      <c r="AC1459" s="75">
        <v>0.42</v>
      </c>
      <c r="AE1459" s="75">
        <v>3.65</v>
      </c>
    </row>
    <row r="1460" spans="1:31" s="75" customFormat="1" x14ac:dyDescent="0.15">
      <c r="A1460" s="75" t="s">
        <v>6504</v>
      </c>
      <c r="B1460" s="75" t="s">
        <v>6627</v>
      </c>
      <c r="C1460" s="199" t="s">
        <v>7476</v>
      </c>
      <c r="D1460" s="75" t="s">
        <v>6722</v>
      </c>
      <c r="E1460" s="75">
        <v>32.5</v>
      </c>
      <c r="F1460" s="75">
        <v>-111</v>
      </c>
      <c r="G1460" s="75">
        <v>124</v>
      </c>
      <c r="H1460" s="75">
        <v>1510</v>
      </c>
      <c r="I1460" s="75">
        <v>58.6</v>
      </c>
      <c r="J1460" s="75">
        <v>25.5</v>
      </c>
      <c r="K1460" s="75">
        <v>270</v>
      </c>
      <c r="L1460" s="75">
        <v>74</v>
      </c>
      <c r="M1460" s="75">
        <v>16.7</v>
      </c>
      <c r="O1460" s="75">
        <v>344</v>
      </c>
      <c r="P1460" s="75">
        <v>164</v>
      </c>
      <c r="Q1460" s="75">
        <v>644</v>
      </c>
      <c r="R1460" s="75">
        <v>412</v>
      </c>
      <c r="S1460" s="75">
        <v>1056</v>
      </c>
      <c r="T1460" s="75">
        <v>0.39</v>
      </c>
      <c r="U1460" s="75">
        <v>4</v>
      </c>
      <c r="V1460" s="75">
        <v>264</v>
      </c>
      <c r="W1460" s="75">
        <v>3.95</v>
      </c>
      <c r="X1460" s="75">
        <v>0.85</v>
      </c>
      <c r="Y1460" s="75">
        <v>1.64</v>
      </c>
      <c r="Z1460" s="75">
        <v>6.44</v>
      </c>
      <c r="AC1460" s="75">
        <v>0.54</v>
      </c>
      <c r="AE1460" s="75">
        <v>4.12</v>
      </c>
    </row>
    <row r="1461" spans="1:31" s="75" customFormat="1" x14ac:dyDescent="0.15">
      <c r="A1461" s="75" t="s">
        <v>6504</v>
      </c>
      <c r="B1461" s="75" t="s">
        <v>6965</v>
      </c>
      <c r="C1461" s="199" t="s">
        <v>7031</v>
      </c>
      <c r="D1461" s="75" t="s">
        <v>6722</v>
      </c>
      <c r="E1461" s="75">
        <v>32.5</v>
      </c>
      <c r="F1461" s="75">
        <v>-111</v>
      </c>
      <c r="G1461" s="75">
        <v>321</v>
      </c>
      <c r="H1461" s="75">
        <v>400</v>
      </c>
      <c r="I1461" s="75">
        <v>118.1</v>
      </c>
      <c r="J1461" s="75">
        <v>27.9</v>
      </c>
      <c r="K1461" s="75">
        <v>681</v>
      </c>
      <c r="L1461" s="75">
        <v>82</v>
      </c>
      <c r="M1461" s="75">
        <v>20</v>
      </c>
      <c r="O1461" s="75">
        <v>763</v>
      </c>
      <c r="P1461" s="75">
        <v>200</v>
      </c>
      <c r="Q1461" s="75">
        <v>674</v>
      </c>
      <c r="R1461" s="75">
        <v>441</v>
      </c>
      <c r="S1461" s="75">
        <v>1115</v>
      </c>
      <c r="T1461" s="75">
        <v>0.4</v>
      </c>
      <c r="U1461" s="75">
        <v>4</v>
      </c>
      <c r="V1461" s="75">
        <v>278.75</v>
      </c>
      <c r="W1461" s="75">
        <v>3.4</v>
      </c>
      <c r="X1461" s="75">
        <v>1.1299999999999999</v>
      </c>
      <c r="Y1461" s="75">
        <v>1.77</v>
      </c>
      <c r="Z1461" s="75">
        <v>6.3</v>
      </c>
      <c r="AC1461" s="75">
        <v>0.5</v>
      </c>
      <c r="AE1461" s="75">
        <v>3.95</v>
      </c>
    </row>
    <row r="1462" spans="1:31" s="75" customFormat="1" x14ac:dyDescent="0.15">
      <c r="A1462" s="75" t="s">
        <v>6504</v>
      </c>
      <c r="B1462" s="75" t="s">
        <v>6417</v>
      </c>
      <c r="C1462" s="199" t="s">
        <v>6928</v>
      </c>
      <c r="D1462" s="75" t="s">
        <v>6722</v>
      </c>
      <c r="E1462" s="75">
        <v>44.5</v>
      </c>
      <c r="F1462" s="75">
        <v>-123</v>
      </c>
      <c r="G1462" s="75">
        <v>125</v>
      </c>
      <c r="H1462" s="75">
        <v>488</v>
      </c>
      <c r="I1462" s="75">
        <v>54.5</v>
      </c>
      <c r="J1462" s="75">
        <v>55</v>
      </c>
      <c r="K1462" s="75">
        <v>407</v>
      </c>
      <c r="L1462" s="75">
        <v>30</v>
      </c>
      <c r="M1462" s="75">
        <v>12</v>
      </c>
      <c r="O1462" s="75">
        <v>437</v>
      </c>
      <c r="P1462" s="75">
        <v>20</v>
      </c>
      <c r="Q1462" s="75">
        <v>320</v>
      </c>
      <c r="R1462" s="75">
        <v>300</v>
      </c>
      <c r="S1462" s="75">
        <v>620</v>
      </c>
      <c r="T1462" s="75">
        <v>0.48</v>
      </c>
      <c r="U1462" s="75">
        <v>5</v>
      </c>
      <c r="V1462" s="75">
        <v>124</v>
      </c>
      <c r="W1462" s="75">
        <v>3</v>
      </c>
      <c r="Y1462" s="75">
        <v>0.2</v>
      </c>
      <c r="Z1462" s="75">
        <v>3.2</v>
      </c>
      <c r="AE1462" s="75">
        <v>3</v>
      </c>
    </row>
    <row r="1463" spans="1:31" s="75" customFormat="1" x14ac:dyDescent="0.15">
      <c r="A1463" s="75" t="s">
        <v>6504</v>
      </c>
      <c r="B1463" s="75" t="s">
        <v>6517</v>
      </c>
      <c r="C1463" s="199" t="s">
        <v>7161</v>
      </c>
      <c r="D1463" s="75" t="s">
        <v>6722</v>
      </c>
      <c r="E1463" s="75">
        <v>44.5</v>
      </c>
      <c r="F1463" s="75">
        <v>-121.5</v>
      </c>
      <c r="G1463" s="75">
        <v>150</v>
      </c>
      <c r="H1463" s="75">
        <v>1005</v>
      </c>
      <c r="I1463" s="75">
        <v>72.400000000000006</v>
      </c>
      <c r="J1463" s="75">
        <v>72.400000000000006</v>
      </c>
      <c r="K1463" s="75">
        <v>467</v>
      </c>
      <c r="L1463" s="75">
        <v>43</v>
      </c>
      <c r="M1463" s="75">
        <v>18</v>
      </c>
      <c r="O1463" s="75">
        <v>510</v>
      </c>
      <c r="P1463" s="75">
        <v>50</v>
      </c>
      <c r="Q1463" s="75">
        <v>550</v>
      </c>
      <c r="R1463" s="75">
        <v>400</v>
      </c>
      <c r="S1463" s="75">
        <v>950</v>
      </c>
      <c r="T1463" s="75">
        <v>0.42</v>
      </c>
      <c r="U1463" s="75">
        <v>5</v>
      </c>
      <c r="V1463" s="75">
        <v>190</v>
      </c>
      <c r="W1463" s="75">
        <v>5</v>
      </c>
      <c r="Y1463" s="75">
        <v>0.5</v>
      </c>
      <c r="Z1463" s="75">
        <v>5.5</v>
      </c>
      <c r="AE1463" s="75">
        <v>4</v>
      </c>
    </row>
    <row r="1464" spans="1:31" s="75" customFormat="1" x14ac:dyDescent="0.15">
      <c r="A1464" s="75" t="s">
        <v>6504</v>
      </c>
      <c r="B1464" s="75" t="s">
        <v>6417</v>
      </c>
      <c r="C1464" s="199" t="s">
        <v>6928</v>
      </c>
      <c r="D1464" s="75" t="s">
        <v>6722</v>
      </c>
      <c r="E1464" s="75">
        <v>44.5</v>
      </c>
      <c r="F1464" s="75">
        <v>-123</v>
      </c>
      <c r="G1464" s="75">
        <v>150</v>
      </c>
      <c r="H1464" s="75">
        <v>312</v>
      </c>
      <c r="I1464" s="75">
        <v>84.2</v>
      </c>
      <c r="J1464" s="75">
        <v>55</v>
      </c>
      <c r="K1464" s="75">
        <v>789</v>
      </c>
      <c r="L1464" s="75">
        <v>60</v>
      </c>
      <c r="M1464" s="75">
        <v>16</v>
      </c>
      <c r="O1464" s="75">
        <v>849</v>
      </c>
      <c r="P1464" s="75">
        <v>50</v>
      </c>
      <c r="Q1464" s="75">
        <v>550</v>
      </c>
      <c r="R1464" s="75">
        <v>500</v>
      </c>
      <c r="S1464" s="75">
        <v>1050</v>
      </c>
      <c r="T1464" s="75">
        <v>0.48</v>
      </c>
      <c r="U1464" s="75">
        <v>5</v>
      </c>
      <c r="V1464" s="75">
        <v>210</v>
      </c>
      <c r="W1464" s="75">
        <v>5</v>
      </c>
      <c r="Y1464" s="75">
        <v>0.5</v>
      </c>
      <c r="Z1464" s="75">
        <v>5.5</v>
      </c>
      <c r="AE1464" s="75">
        <v>5</v>
      </c>
    </row>
    <row r="1465" spans="1:31" s="75" customFormat="1" x14ac:dyDescent="0.15">
      <c r="A1465" s="75" t="s">
        <v>6504</v>
      </c>
      <c r="B1465" s="75" t="s">
        <v>6813</v>
      </c>
      <c r="C1465" s="199" t="s">
        <v>7034</v>
      </c>
      <c r="D1465" s="75" t="s">
        <v>6722</v>
      </c>
      <c r="E1465" s="75">
        <v>44</v>
      </c>
      <c r="F1465" s="75">
        <v>122.5</v>
      </c>
      <c r="G1465" s="75">
        <v>110</v>
      </c>
      <c r="H1465" s="75">
        <v>478</v>
      </c>
      <c r="I1465" s="75">
        <v>63.3</v>
      </c>
      <c r="J1465" s="75">
        <v>62.6</v>
      </c>
      <c r="K1465" s="75">
        <v>601.1</v>
      </c>
      <c r="L1465" s="75">
        <v>49</v>
      </c>
      <c r="M1465" s="75">
        <v>11.1</v>
      </c>
      <c r="O1465" s="75">
        <v>650.1</v>
      </c>
      <c r="P1465" s="75">
        <v>170</v>
      </c>
      <c r="Q1465" s="75">
        <v>990</v>
      </c>
      <c r="R1465" s="75">
        <v>280</v>
      </c>
      <c r="S1465" s="75">
        <v>1270</v>
      </c>
      <c r="T1465" s="75">
        <v>0.22</v>
      </c>
      <c r="U1465" s="75">
        <v>5</v>
      </c>
      <c r="V1465" s="75">
        <v>254</v>
      </c>
      <c r="W1465" s="75">
        <v>7.2</v>
      </c>
      <c r="X1465" s="75">
        <v>1</v>
      </c>
      <c r="Y1465" s="75">
        <v>1.7</v>
      </c>
      <c r="Z1465" s="75">
        <v>9.9</v>
      </c>
      <c r="AE1465" s="75">
        <v>2.8</v>
      </c>
    </row>
    <row r="1466" spans="1:31" s="75" customFormat="1" x14ac:dyDescent="0.15">
      <c r="A1466" s="75" t="s">
        <v>6504</v>
      </c>
      <c r="B1466" s="75" t="s">
        <v>6208</v>
      </c>
      <c r="C1466" s="199" t="s">
        <v>6830</v>
      </c>
      <c r="D1466" s="75" t="s">
        <v>6631</v>
      </c>
      <c r="E1466" s="75">
        <v>53.92</v>
      </c>
      <c r="F1466" s="75">
        <v>-104.69</v>
      </c>
      <c r="G1466" s="75">
        <v>63</v>
      </c>
      <c r="H1466" s="75">
        <v>1190</v>
      </c>
      <c r="I1466" s="75">
        <v>16.899999999999999</v>
      </c>
      <c r="J1466" s="75">
        <v>12.7</v>
      </c>
      <c r="K1466" s="75">
        <v>51.52</v>
      </c>
      <c r="L1466" s="75">
        <v>8.26</v>
      </c>
      <c r="M1466" s="75">
        <v>2.06</v>
      </c>
      <c r="N1466" s="75">
        <v>15.89</v>
      </c>
      <c r="O1466" s="75">
        <v>59.78</v>
      </c>
      <c r="Z1466" s="75">
        <v>1.1599999999999999</v>
      </c>
      <c r="AA1466" s="75">
        <v>0.25</v>
      </c>
      <c r="AD1466" s="75">
        <v>0.04</v>
      </c>
      <c r="AE1466" s="75">
        <v>0.79</v>
      </c>
    </row>
    <row r="1467" spans="1:31" s="75" customFormat="1" x14ac:dyDescent="0.15">
      <c r="A1467" s="75" t="s">
        <v>6504</v>
      </c>
      <c r="B1467" s="75" t="s">
        <v>6806</v>
      </c>
      <c r="C1467" s="199" t="s">
        <v>6830</v>
      </c>
      <c r="D1467" s="75" t="s">
        <v>6631</v>
      </c>
      <c r="E1467" s="75">
        <v>55.93</v>
      </c>
      <c r="F1467" s="75">
        <v>-98.62</v>
      </c>
      <c r="G1467" s="75">
        <v>65</v>
      </c>
      <c r="H1467" s="75">
        <v>1310</v>
      </c>
      <c r="I1467" s="75">
        <v>13.7</v>
      </c>
      <c r="J1467" s="75">
        <v>10.3</v>
      </c>
      <c r="K1467" s="75">
        <v>38.119999999999997</v>
      </c>
      <c r="L1467" s="75">
        <v>5.04</v>
      </c>
      <c r="M1467" s="75">
        <v>3.46</v>
      </c>
      <c r="N1467" s="75">
        <v>15.2</v>
      </c>
      <c r="O1467" s="75">
        <v>43.16</v>
      </c>
      <c r="Z1467" s="75">
        <v>1.32</v>
      </c>
      <c r="AA1467" s="75">
        <v>0.14000000000000001</v>
      </c>
      <c r="AD1467" s="75">
        <v>0.1</v>
      </c>
      <c r="AE1467" s="75">
        <v>0.46</v>
      </c>
    </row>
    <row r="1468" spans="1:31" s="75" customFormat="1" x14ac:dyDescent="0.15">
      <c r="A1468" s="75" t="s">
        <v>6504</v>
      </c>
      <c r="B1468" s="75" t="s">
        <v>6850</v>
      </c>
      <c r="C1468" s="199" t="s">
        <v>6580</v>
      </c>
      <c r="D1468" s="75" t="s">
        <v>7916</v>
      </c>
      <c r="E1468" s="75">
        <v>68</v>
      </c>
      <c r="F1468" s="75">
        <v>34</v>
      </c>
      <c r="G1468" s="75">
        <v>120</v>
      </c>
      <c r="J1468" s="75">
        <v>10.9</v>
      </c>
      <c r="K1468" s="75">
        <v>35.5</v>
      </c>
      <c r="M1468" s="75">
        <v>4.5</v>
      </c>
      <c r="N1468" s="75">
        <v>11.3</v>
      </c>
      <c r="O1468" s="75">
        <v>35.5</v>
      </c>
      <c r="AA1468" s="75">
        <v>0.5</v>
      </c>
      <c r="AE1468" s="75">
        <v>1.3</v>
      </c>
    </row>
    <row r="1469" spans="1:31" s="75" customFormat="1" x14ac:dyDescent="0.15">
      <c r="A1469" s="75" t="s">
        <v>6504</v>
      </c>
      <c r="B1469" s="75" t="s">
        <v>6177</v>
      </c>
      <c r="C1469" s="199" t="s">
        <v>6580</v>
      </c>
      <c r="D1469" s="75" t="s">
        <v>6631</v>
      </c>
      <c r="E1469" s="75">
        <v>68</v>
      </c>
      <c r="F1469" s="75">
        <v>34</v>
      </c>
      <c r="G1469" s="75">
        <v>100</v>
      </c>
      <c r="J1469" s="75">
        <v>7.8</v>
      </c>
      <c r="K1469" s="75">
        <v>56.7</v>
      </c>
      <c r="M1469" s="75">
        <v>6.2</v>
      </c>
      <c r="N1469" s="75">
        <v>17.8</v>
      </c>
      <c r="W1469" s="75">
        <v>0</v>
      </c>
      <c r="AA1469" s="75">
        <v>0.7</v>
      </c>
      <c r="AE1469" s="75">
        <v>2.2999999999999998</v>
      </c>
    </row>
    <row r="1470" spans="1:31" s="75" customFormat="1" x14ac:dyDescent="0.15">
      <c r="A1470" s="75" t="s">
        <v>6504</v>
      </c>
      <c r="B1470" s="75" t="s">
        <v>6688</v>
      </c>
      <c r="C1470" s="199" t="s">
        <v>7100</v>
      </c>
      <c r="D1470" s="75" t="s">
        <v>6631</v>
      </c>
      <c r="E1470" s="75">
        <v>44.5</v>
      </c>
      <c r="F1470" s="75">
        <v>-121</v>
      </c>
      <c r="G1470" s="75" t="s">
        <v>6302</v>
      </c>
      <c r="H1470" s="75">
        <v>215</v>
      </c>
      <c r="I1470" s="75">
        <v>26.1</v>
      </c>
      <c r="J1470" s="75">
        <v>8</v>
      </c>
      <c r="K1470" s="75">
        <v>99</v>
      </c>
      <c r="L1470" s="75">
        <v>30</v>
      </c>
      <c r="M1470" s="75">
        <v>7</v>
      </c>
      <c r="O1470" s="75">
        <v>129</v>
      </c>
      <c r="W1470" s="75">
        <v>1</v>
      </c>
      <c r="Y1470" s="75">
        <v>0.2</v>
      </c>
      <c r="Z1470" s="75">
        <v>1.2</v>
      </c>
      <c r="AE1470" s="75">
        <v>1.8</v>
      </c>
    </row>
    <row r="1471" spans="1:31" s="75" customFormat="1" x14ac:dyDescent="0.15">
      <c r="A1471" s="75" t="s">
        <v>6504</v>
      </c>
      <c r="B1471" s="75" t="s">
        <v>6746</v>
      </c>
      <c r="C1471" s="199" t="s">
        <v>6580</v>
      </c>
      <c r="D1471" s="75" t="s">
        <v>7916</v>
      </c>
      <c r="E1471" s="75">
        <v>65</v>
      </c>
      <c r="F1471" s="75">
        <v>47</v>
      </c>
      <c r="G1471" s="75">
        <v>125</v>
      </c>
      <c r="H1471" s="75">
        <v>1050</v>
      </c>
      <c r="J1471" s="75">
        <v>15</v>
      </c>
      <c r="K1471" s="75">
        <v>97.8</v>
      </c>
      <c r="L1471" s="75">
        <v>21.3</v>
      </c>
      <c r="M1471" s="75">
        <v>7.3</v>
      </c>
      <c r="N1471" s="75">
        <v>40.700000000000003</v>
      </c>
      <c r="O1471" s="75">
        <v>119.1</v>
      </c>
      <c r="Q1471" s="75">
        <v>200</v>
      </c>
      <c r="R1471" s="75">
        <v>430</v>
      </c>
      <c r="Z1471" s="75">
        <v>1.1000000000000001</v>
      </c>
      <c r="AA1471" s="75">
        <v>0.9</v>
      </c>
      <c r="AE1471" s="75">
        <v>4.3</v>
      </c>
    </row>
    <row r="1472" spans="1:31" s="75" customFormat="1" x14ac:dyDescent="0.15">
      <c r="A1472" s="75" t="s">
        <v>6504</v>
      </c>
      <c r="B1472" s="75" t="s">
        <v>6415</v>
      </c>
      <c r="C1472" s="199" t="s">
        <v>6405</v>
      </c>
      <c r="D1472" s="75" t="s">
        <v>6631</v>
      </c>
      <c r="E1472" s="75">
        <v>51.1</v>
      </c>
      <c r="F1472" s="75">
        <v>-115</v>
      </c>
      <c r="G1472" s="75">
        <v>100</v>
      </c>
      <c r="H1472" s="75">
        <v>12257</v>
      </c>
      <c r="I1472" s="75">
        <v>35.9</v>
      </c>
      <c r="J1472" s="75">
        <v>5.7</v>
      </c>
      <c r="K1472" s="75">
        <v>68.2</v>
      </c>
      <c r="L1472" s="75">
        <v>14</v>
      </c>
      <c r="M1472" s="75">
        <v>7.4</v>
      </c>
      <c r="N1472" s="75">
        <v>20.5</v>
      </c>
    </row>
    <row r="1473" spans="1:31" s="75" customFormat="1" x14ac:dyDescent="0.15">
      <c r="A1473" s="75" t="s">
        <v>6504</v>
      </c>
      <c r="B1473" s="75" t="s">
        <v>6725</v>
      </c>
      <c r="C1473" s="199" t="s">
        <v>7602</v>
      </c>
      <c r="D1473" s="75" t="s">
        <v>6722</v>
      </c>
      <c r="E1473" s="75">
        <v>34</v>
      </c>
      <c r="F1473" s="75">
        <v>135.5</v>
      </c>
      <c r="G1473" s="75" t="s">
        <v>6302</v>
      </c>
      <c r="H1473" s="75">
        <v>2471</v>
      </c>
      <c r="I1473" s="75">
        <v>26.2</v>
      </c>
      <c r="K1473" s="75">
        <v>68.599999999999994</v>
      </c>
      <c r="L1473" s="75">
        <v>13.4</v>
      </c>
      <c r="M1473" s="75">
        <v>7.7</v>
      </c>
      <c r="O1473" s="75">
        <v>82</v>
      </c>
      <c r="AE1473" s="75">
        <v>1.1000000000000001</v>
      </c>
    </row>
    <row r="1474" spans="1:31" s="75" customFormat="1" x14ac:dyDescent="0.15">
      <c r="A1474" s="75" t="s">
        <v>6504</v>
      </c>
      <c r="B1474" s="75" t="s">
        <v>6662</v>
      </c>
      <c r="C1474" s="199" t="s">
        <v>6860</v>
      </c>
      <c r="D1474" s="75" t="s">
        <v>6631</v>
      </c>
      <c r="E1474" s="75">
        <v>62.2</v>
      </c>
      <c r="F1474" s="75">
        <v>14.5</v>
      </c>
      <c r="G1474" s="75">
        <v>84</v>
      </c>
      <c r="H1474" s="75">
        <v>825</v>
      </c>
      <c r="I1474" s="75">
        <v>25.3</v>
      </c>
      <c r="J1474" s="75">
        <v>20.399999999999999</v>
      </c>
      <c r="K1474" s="75">
        <v>108.6</v>
      </c>
      <c r="L1474" s="75">
        <v>10.7</v>
      </c>
      <c r="M1474" s="75">
        <v>7.8</v>
      </c>
      <c r="N1474" s="75">
        <v>16.899999999999999</v>
      </c>
      <c r="O1474" s="75">
        <v>119.3</v>
      </c>
      <c r="R1474" s="75">
        <v>113</v>
      </c>
    </row>
    <row r="1475" spans="1:31" s="75" customFormat="1" x14ac:dyDescent="0.15">
      <c r="A1475" s="75" t="s">
        <v>6504</v>
      </c>
      <c r="B1475" s="75" t="s">
        <v>6644</v>
      </c>
      <c r="C1475" s="199" t="s">
        <v>6830</v>
      </c>
      <c r="D1475" s="75" t="s">
        <v>6499</v>
      </c>
      <c r="E1475" s="75">
        <v>55.88</v>
      </c>
      <c r="F1475" s="75">
        <v>-98.48</v>
      </c>
      <c r="G1475" s="75">
        <v>115</v>
      </c>
      <c r="H1475" s="75">
        <v>5470</v>
      </c>
      <c r="I1475" s="75">
        <v>36.4</v>
      </c>
      <c r="J1475" s="75">
        <v>9.1</v>
      </c>
      <c r="K1475" s="75">
        <v>94.74</v>
      </c>
      <c r="L1475" s="75">
        <v>9.82</v>
      </c>
      <c r="M1475" s="75">
        <v>7.92</v>
      </c>
      <c r="N1475" s="75">
        <v>27.63</v>
      </c>
      <c r="O1475" s="75">
        <v>104.56</v>
      </c>
      <c r="Z1475" s="75">
        <v>1.39</v>
      </c>
      <c r="AA1475" s="75">
        <v>0.32</v>
      </c>
      <c r="AD1475" s="75">
        <v>0.1</v>
      </c>
      <c r="AE1475" s="75">
        <v>0.54</v>
      </c>
    </row>
    <row r="1476" spans="1:31" s="75" customFormat="1" x14ac:dyDescent="0.15">
      <c r="A1476" s="75" t="s">
        <v>6504</v>
      </c>
      <c r="B1476" s="75" t="s">
        <v>6492</v>
      </c>
      <c r="C1476" s="199" t="s">
        <v>6860</v>
      </c>
      <c r="D1476" s="75" t="s">
        <v>6499</v>
      </c>
      <c r="E1476" s="75">
        <v>62.2</v>
      </c>
      <c r="F1476" s="75">
        <v>14.5</v>
      </c>
      <c r="G1476" s="75">
        <v>145</v>
      </c>
      <c r="H1476" s="75">
        <v>1437</v>
      </c>
      <c r="I1476" s="75">
        <v>33.700000000000003</v>
      </c>
      <c r="J1476" s="75">
        <v>24.8</v>
      </c>
      <c r="K1476" s="75">
        <v>141.30000000000001</v>
      </c>
      <c r="L1476" s="75">
        <v>17.100000000000001</v>
      </c>
      <c r="M1476" s="75">
        <v>8.5</v>
      </c>
      <c r="N1476" s="75">
        <v>44.1</v>
      </c>
      <c r="O1476" s="75">
        <v>158.4</v>
      </c>
      <c r="R1476" s="75">
        <v>112</v>
      </c>
    </row>
    <row r="1477" spans="1:31" s="75" customFormat="1" x14ac:dyDescent="0.15">
      <c r="A1477" s="75" t="s">
        <v>6504</v>
      </c>
      <c r="B1477" s="75" t="s">
        <v>6544</v>
      </c>
      <c r="C1477" s="199" t="s">
        <v>7496</v>
      </c>
      <c r="D1477" s="75" t="s">
        <v>6722</v>
      </c>
      <c r="E1477" s="75">
        <v>44</v>
      </c>
      <c r="F1477" s="75">
        <v>-122.5</v>
      </c>
      <c r="G1477" s="75">
        <v>450</v>
      </c>
      <c r="H1477" s="75">
        <v>290</v>
      </c>
      <c r="I1477" s="75">
        <v>62</v>
      </c>
      <c r="J1477" s="75">
        <v>70</v>
      </c>
      <c r="K1477" s="75">
        <v>447.4</v>
      </c>
      <c r="L1477" s="75">
        <v>32.700000000000003</v>
      </c>
      <c r="M1477" s="75">
        <v>8.6</v>
      </c>
      <c r="N1477" s="75">
        <v>104.9</v>
      </c>
      <c r="O1477" s="75">
        <v>480.1</v>
      </c>
      <c r="W1477" s="75">
        <v>-3.1</v>
      </c>
      <c r="Z1477" s="75">
        <v>-3.1</v>
      </c>
      <c r="AA1477" s="75">
        <v>4.2</v>
      </c>
    </row>
    <row r="1478" spans="1:31" s="75" customFormat="1" x14ac:dyDescent="0.15">
      <c r="A1478" s="75" t="s">
        <v>6504</v>
      </c>
      <c r="B1478" s="75" t="s">
        <v>6867</v>
      </c>
      <c r="C1478" s="199" t="s">
        <v>6830</v>
      </c>
      <c r="D1478" s="75" t="s">
        <v>6499</v>
      </c>
      <c r="E1478" s="75">
        <v>53.99</v>
      </c>
      <c r="F1478" s="75">
        <v>-105.12</v>
      </c>
      <c r="G1478" s="75">
        <v>155</v>
      </c>
      <c r="H1478" s="75">
        <v>6150</v>
      </c>
      <c r="I1478" s="75">
        <v>31.5</v>
      </c>
      <c r="J1478" s="75">
        <v>7.2</v>
      </c>
      <c r="K1478" s="75">
        <v>72.66</v>
      </c>
      <c r="L1478" s="75">
        <v>13.5</v>
      </c>
      <c r="M1478" s="75">
        <v>10.1</v>
      </c>
      <c r="N1478" s="75">
        <v>22.68</v>
      </c>
      <c r="O1478" s="75">
        <v>86.16</v>
      </c>
      <c r="Z1478" s="75">
        <v>1.58</v>
      </c>
      <c r="AA1478" s="75">
        <v>0.35</v>
      </c>
      <c r="AD1478" s="75">
        <v>0.15</v>
      </c>
      <c r="AE1478" s="75">
        <v>0.77</v>
      </c>
    </row>
    <row r="1479" spans="1:31" s="75" customFormat="1" x14ac:dyDescent="0.15">
      <c r="A1479" s="75" t="s">
        <v>6504</v>
      </c>
      <c r="B1479" s="75" t="s">
        <v>6544</v>
      </c>
      <c r="C1479" s="199" t="s">
        <v>7496</v>
      </c>
      <c r="D1479" s="75" t="s">
        <v>6722</v>
      </c>
      <c r="E1479" s="75">
        <v>44</v>
      </c>
      <c r="F1479" s="75">
        <v>-122.5</v>
      </c>
      <c r="G1479" s="75">
        <v>450</v>
      </c>
      <c r="H1479" s="75">
        <v>290</v>
      </c>
      <c r="I1479" s="75">
        <v>62</v>
      </c>
      <c r="J1479" s="75">
        <v>70</v>
      </c>
      <c r="K1479" s="75">
        <v>490.9</v>
      </c>
      <c r="L1479" s="75">
        <v>47.9</v>
      </c>
      <c r="M1479" s="75">
        <v>11.4</v>
      </c>
      <c r="N1479" s="75">
        <v>122.6</v>
      </c>
      <c r="O1479" s="75">
        <v>538.79999999999995</v>
      </c>
      <c r="W1479" s="75">
        <v>-2.9</v>
      </c>
      <c r="Z1479" s="75">
        <v>-2.9</v>
      </c>
      <c r="AA1479" s="75">
        <v>4.5999999999999996</v>
      </c>
    </row>
    <row r="1480" spans="1:31" s="75" customFormat="1" x14ac:dyDescent="0.15">
      <c r="A1480" s="75" t="s">
        <v>6504</v>
      </c>
      <c r="B1480" s="75" t="s">
        <v>6544</v>
      </c>
      <c r="C1480" s="199" t="s">
        <v>7496</v>
      </c>
      <c r="D1480" s="75" t="s">
        <v>6722</v>
      </c>
      <c r="E1480" s="75">
        <v>44</v>
      </c>
      <c r="F1480" s="75">
        <v>-122.5</v>
      </c>
      <c r="G1480" s="75">
        <v>450</v>
      </c>
      <c r="H1480" s="75">
        <v>290</v>
      </c>
      <c r="I1480" s="75">
        <v>62</v>
      </c>
      <c r="J1480" s="75">
        <v>70</v>
      </c>
      <c r="K1480" s="75">
        <v>607.1</v>
      </c>
      <c r="L1480" s="75">
        <v>41.7</v>
      </c>
      <c r="M1480" s="75">
        <v>11.6</v>
      </c>
      <c r="N1480" s="75">
        <v>143.80000000000001</v>
      </c>
      <c r="O1480" s="75">
        <v>648.79999999999995</v>
      </c>
      <c r="W1480" s="75">
        <v>-4.0999999999999996</v>
      </c>
      <c r="Z1480" s="75">
        <v>-4.0999999999999996</v>
      </c>
      <c r="AA1480" s="75">
        <v>4.7</v>
      </c>
    </row>
    <row r="1481" spans="1:31" s="75" customFormat="1" x14ac:dyDescent="0.15">
      <c r="A1481" s="75" t="s">
        <v>6504</v>
      </c>
      <c r="B1481" s="75" t="s">
        <v>6514</v>
      </c>
      <c r="C1481" s="199" t="s">
        <v>6580</v>
      </c>
      <c r="D1481" s="75" t="s">
        <v>6499</v>
      </c>
      <c r="E1481" s="75">
        <v>59</v>
      </c>
      <c r="F1481" s="75">
        <v>40</v>
      </c>
      <c r="G1481" s="75">
        <v>130</v>
      </c>
      <c r="J1481" s="75">
        <v>17.600000000000001</v>
      </c>
      <c r="K1481" s="75">
        <v>118.9</v>
      </c>
      <c r="M1481" s="75">
        <v>12.3</v>
      </c>
      <c r="N1481" s="75">
        <v>65.7</v>
      </c>
      <c r="O1481" s="75">
        <v>118.9</v>
      </c>
      <c r="Q1481" s="75">
        <v>310</v>
      </c>
      <c r="R1481" s="75">
        <v>220</v>
      </c>
      <c r="Z1481" s="75">
        <v>1.8</v>
      </c>
      <c r="AA1481" s="75">
        <v>1.3</v>
      </c>
      <c r="AE1481" s="75">
        <v>2.2000000000000002</v>
      </c>
    </row>
    <row r="1482" spans="1:31" s="75" customFormat="1" x14ac:dyDescent="0.15">
      <c r="A1482" s="75" t="s">
        <v>6504</v>
      </c>
      <c r="B1482" s="75" t="s">
        <v>6415</v>
      </c>
      <c r="C1482" s="199" t="s">
        <v>6405</v>
      </c>
      <c r="D1482" s="75" t="s">
        <v>6631</v>
      </c>
      <c r="E1482" s="75">
        <v>51.1</v>
      </c>
      <c r="F1482" s="75">
        <v>-115</v>
      </c>
      <c r="G1482" s="75">
        <v>100</v>
      </c>
      <c r="H1482" s="75">
        <v>2521</v>
      </c>
      <c r="I1482" s="75">
        <v>52.3</v>
      </c>
      <c r="J1482" s="75">
        <v>16.7</v>
      </c>
      <c r="K1482" s="75">
        <v>213.3</v>
      </c>
      <c r="L1482" s="75">
        <v>13.9</v>
      </c>
      <c r="M1482" s="75">
        <v>12.5</v>
      </c>
      <c r="N1482" s="75">
        <v>42.2</v>
      </c>
    </row>
    <row r="1483" spans="1:31" s="75" customFormat="1" x14ac:dyDescent="0.15">
      <c r="A1483" s="75" t="s">
        <v>6504</v>
      </c>
      <c r="B1483" s="75" t="s">
        <v>6257</v>
      </c>
      <c r="C1483" s="199" t="s">
        <v>6981</v>
      </c>
      <c r="D1483" s="75" t="s">
        <v>6499</v>
      </c>
      <c r="E1483" s="75">
        <v>56.5</v>
      </c>
      <c r="F1483" s="75">
        <v>32.700000000000003</v>
      </c>
      <c r="G1483" s="75">
        <v>110</v>
      </c>
      <c r="H1483" s="75">
        <v>678</v>
      </c>
      <c r="J1483" s="75">
        <v>26.5</v>
      </c>
      <c r="K1483" s="75">
        <v>168.5</v>
      </c>
      <c r="L1483" s="75">
        <v>23.5</v>
      </c>
      <c r="M1483" s="75">
        <v>12.5</v>
      </c>
      <c r="N1483" s="75">
        <v>68.099999999999994</v>
      </c>
      <c r="O1483" s="75">
        <v>192</v>
      </c>
    </row>
    <row r="1484" spans="1:31" s="75" customFormat="1" x14ac:dyDescent="0.15">
      <c r="A1484" s="75" t="s">
        <v>6504</v>
      </c>
      <c r="B1484" s="75" t="s">
        <v>6544</v>
      </c>
      <c r="C1484" s="199" t="s">
        <v>7496</v>
      </c>
      <c r="D1484" s="75" t="s">
        <v>6722</v>
      </c>
      <c r="E1484" s="75">
        <v>44</v>
      </c>
      <c r="F1484" s="75">
        <v>-122.5</v>
      </c>
      <c r="G1484" s="75">
        <v>450</v>
      </c>
      <c r="H1484" s="75">
        <v>290</v>
      </c>
      <c r="I1484" s="75">
        <v>62.7</v>
      </c>
      <c r="J1484" s="75">
        <v>70</v>
      </c>
      <c r="K1484" s="75">
        <v>646.20000000000005</v>
      </c>
      <c r="L1484" s="75">
        <v>47.8</v>
      </c>
      <c r="M1484" s="75">
        <v>13.7</v>
      </c>
      <c r="N1484" s="75">
        <v>209</v>
      </c>
      <c r="O1484" s="75">
        <v>694</v>
      </c>
      <c r="W1484" s="75">
        <v>-4.3</v>
      </c>
      <c r="Z1484" s="75">
        <v>-4.3</v>
      </c>
      <c r="AA1484" s="75">
        <v>4.7</v>
      </c>
    </row>
    <row r="1485" spans="1:31" s="75" customFormat="1" x14ac:dyDescent="0.15">
      <c r="A1485" s="75" t="s">
        <v>6504</v>
      </c>
      <c r="B1485" s="75" t="s">
        <v>6518</v>
      </c>
      <c r="C1485" s="199" t="s">
        <v>6580</v>
      </c>
      <c r="D1485" s="75" t="s">
        <v>6631</v>
      </c>
      <c r="E1485" s="75">
        <v>54</v>
      </c>
      <c r="F1485" s="75">
        <v>45</v>
      </c>
      <c r="G1485" s="75">
        <v>71</v>
      </c>
      <c r="J1485" s="75">
        <v>24.1</v>
      </c>
      <c r="K1485" s="75">
        <v>202.4</v>
      </c>
      <c r="M1485" s="75">
        <v>13.9</v>
      </c>
      <c r="N1485" s="75">
        <v>63.6</v>
      </c>
      <c r="Q1485" s="75">
        <v>500</v>
      </c>
      <c r="R1485" s="75">
        <v>240</v>
      </c>
      <c r="Z1485" s="75">
        <v>2.8</v>
      </c>
      <c r="AA1485" s="75">
        <v>2.2000000000000002</v>
      </c>
      <c r="AE1485" s="75">
        <v>2.4</v>
      </c>
    </row>
    <row r="1486" spans="1:31" s="75" customFormat="1" x14ac:dyDescent="0.15">
      <c r="A1486" s="75" t="s">
        <v>6504</v>
      </c>
      <c r="B1486" s="75" t="s">
        <v>6544</v>
      </c>
      <c r="C1486" s="199" t="s">
        <v>7496</v>
      </c>
      <c r="D1486" s="75" t="s">
        <v>6722</v>
      </c>
      <c r="E1486" s="75">
        <v>44</v>
      </c>
      <c r="F1486" s="75">
        <v>-122.5</v>
      </c>
      <c r="G1486" s="75">
        <v>450</v>
      </c>
      <c r="H1486" s="75">
        <v>290</v>
      </c>
      <c r="I1486" s="75">
        <v>62</v>
      </c>
      <c r="J1486" s="75">
        <v>70</v>
      </c>
      <c r="K1486" s="75">
        <v>733.9</v>
      </c>
      <c r="L1486" s="75">
        <v>54.2</v>
      </c>
      <c r="M1486" s="75">
        <v>14.1</v>
      </c>
      <c r="N1486" s="75">
        <v>172.8</v>
      </c>
      <c r="O1486" s="75">
        <v>788.1</v>
      </c>
      <c r="W1486" s="75">
        <v>-5</v>
      </c>
      <c r="Z1486" s="75">
        <v>-5</v>
      </c>
      <c r="AA1486" s="75">
        <v>4.8</v>
      </c>
    </row>
    <row r="1487" spans="1:31" s="75" customFormat="1" x14ac:dyDescent="0.15">
      <c r="A1487" s="75" t="s">
        <v>6504</v>
      </c>
      <c r="B1487" s="75" t="s">
        <v>6544</v>
      </c>
      <c r="C1487" s="199" t="s">
        <v>7496</v>
      </c>
      <c r="D1487" s="75" t="s">
        <v>6722</v>
      </c>
      <c r="E1487" s="75">
        <v>44</v>
      </c>
      <c r="F1487" s="75">
        <v>-122.5</v>
      </c>
      <c r="G1487" s="75">
        <v>450</v>
      </c>
      <c r="H1487" s="75">
        <v>290</v>
      </c>
      <c r="I1487" s="75">
        <v>62</v>
      </c>
      <c r="J1487" s="75">
        <v>70</v>
      </c>
      <c r="K1487" s="75">
        <v>894.6</v>
      </c>
      <c r="L1487" s="75">
        <v>64.400000000000006</v>
      </c>
      <c r="M1487" s="75">
        <v>14.5</v>
      </c>
      <c r="N1487" s="75">
        <v>204</v>
      </c>
      <c r="O1487" s="75">
        <v>959</v>
      </c>
      <c r="W1487" s="75">
        <v>-6.2</v>
      </c>
      <c r="Z1487" s="75">
        <v>-6.2</v>
      </c>
      <c r="AA1487" s="75">
        <v>5.4</v>
      </c>
    </row>
    <row r="1488" spans="1:31" s="75" customFormat="1" x14ac:dyDescent="0.15">
      <c r="A1488" s="75" t="s">
        <v>6504</v>
      </c>
      <c r="B1488" s="75" t="s">
        <v>6415</v>
      </c>
      <c r="C1488" s="199" t="s">
        <v>6405</v>
      </c>
      <c r="D1488" s="75" t="s">
        <v>6631</v>
      </c>
      <c r="E1488" s="75">
        <v>51.1</v>
      </c>
      <c r="F1488" s="75">
        <v>-115</v>
      </c>
      <c r="G1488" s="75">
        <v>100</v>
      </c>
      <c r="H1488" s="75">
        <v>717</v>
      </c>
      <c r="I1488" s="75">
        <v>34.9</v>
      </c>
      <c r="J1488" s="75">
        <v>20.3</v>
      </c>
      <c r="K1488" s="75">
        <v>153.1</v>
      </c>
      <c r="L1488" s="75">
        <v>23.5</v>
      </c>
      <c r="M1488" s="75">
        <v>14.6</v>
      </c>
      <c r="N1488" s="75">
        <v>35.1</v>
      </c>
    </row>
    <row r="1489" spans="1:31" s="75" customFormat="1" x14ac:dyDescent="0.15">
      <c r="A1489" s="75" t="s">
        <v>6504</v>
      </c>
      <c r="B1489" s="75" t="s">
        <v>6725</v>
      </c>
      <c r="C1489" s="199" t="s">
        <v>7602</v>
      </c>
      <c r="D1489" s="75" t="s">
        <v>6722</v>
      </c>
      <c r="E1489" s="75">
        <v>34</v>
      </c>
      <c r="F1489" s="75">
        <v>135.5</v>
      </c>
      <c r="G1489" s="75" t="s">
        <v>6302</v>
      </c>
      <c r="H1489" s="75">
        <v>1995</v>
      </c>
      <c r="I1489" s="75">
        <v>47.7</v>
      </c>
      <c r="J1489" s="75">
        <v>15</v>
      </c>
      <c r="K1489" s="75">
        <v>189.1</v>
      </c>
      <c r="L1489" s="75">
        <v>28.3</v>
      </c>
      <c r="M1489" s="75">
        <v>14.6</v>
      </c>
      <c r="O1489" s="75">
        <v>217.4</v>
      </c>
      <c r="W1489" s="75">
        <v>11</v>
      </c>
      <c r="Y1489" s="75">
        <v>6.5</v>
      </c>
      <c r="Z1489" s="75">
        <v>17.5</v>
      </c>
      <c r="AE1489" s="75">
        <v>2.5</v>
      </c>
    </row>
    <row r="1490" spans="1:31" s="75" customFormat="1" x14ac:dyDescent="0.15">
      <c r="A1490" s="75" t="s">
        <v>6504</v>
      </c>
      <c r="B1490" s="75" t="s">
        <v>6625</v>
      </c>
      <c r="C1490" s="199" t="s">
        <v>6580</v>
      </c>
      <c r="D1490" s="75" t="s">
        <v>6631</v>
      </c>
      <c r="E1490" s="75">
        <v>59</v>
      </c>
      <c r="F1490" s="75">
        <v>77</v>
      </c>
      <c r="G1490" s="75">
        <v>100</v>
      </c>
      <c r="J1490" s="75">
        <v>5</v>
      </c>
      <c r="K1490" s="75">
        <v>17.899999999999999</v>
      </c>
      <c r="M1490" s="75">
        <v>15.1</v>
      </c>
      <c r="N1490" s="75">
        <v>4</v>
      </c>
      <c r="Q1490" s="75">
        <v>30</v>
      </c>
      <c r="R1490" s="75">
        <v>320</v>
      </c>
      <c r="Z1490" s="75">
        <v>0.2</v>
      </c>
      <c r="AA1490" s="75">
        <v>0.1</v>
      </c>
      <c r="AE1490" s="75">
        <v>3.2</v>
      </c>
    </row>
    <row r="1491" spans="1:31" s="75" customFormat="1" x14ac:dyDescent="0.15">
      <c r="A1491" s="75" t="s">
        <v>6504</v>
      </c>
      <c r="B1491" s="75" t="s">
        <v>7010</v>
      </c>
      <c r="C1491" s="199" t="s">
        <v>7216</v>
      </c>
      <c r="D1491" s="75" t="s">
        <v>6722</v>
      </c>
      <c r="E1491" s="75">
        <v>47.8</v>
      </c>
      <c r="F1491" s="75">
        <v>-123</v>
      </c>
      <c r="G1491" s="75">
        <v>170</v>
      </c>
      <c r="H1491" s="75">
        <v>620</v>
      </c>
      <c r="I1491" s="75">
        <v>96.7</v>
      </c>
      <c r="K1491" s="75">
        <v>303.7</v>
      </c>
      <c r="L1491" s="75">
        <v>17.7</v>
      </c>
      <c r="M1491" s="75">
        <v>15.7</v>
      </c>
      <c r="AA1491" s="75">
        <v>0.94</v>
      </c>
      <c r="AE1491" s="75">
        <v>2.08</v>
      </c>
    </row>
    <row r="1492" spans="1:31" s="75" customFormat="1" x14ac:dyDescent="0.15">
      <c r="A1492" s="75" t="s">
        <v>6504</v>
      </c>
      <c r="B1492" s="75" t="s">
        <v>6674</v>
      </c>
      <c r="C1492" s="199" t="s">
        <v>6580</v>
      </c>
      <c r="D1492" s="75" t="s">
        <v>7916</v>
      </c>
      <c r="E1492" s="75">
        <v>65</v>
      </c>
      <c r="F1492" s="75">
        <v>47</v>
      </c>
      <c r="G1492" s="75">
        <v>200</v>
      </c>
      <c r="H1492" s="75">
        <v>700</v>
      </c>
      <c r="J1492" s="75">
        <v>32</v>
      </c>
      <c r="K1492" s="75">
        <v>201</v>
      </c>
      <c r="L1492" s="75">
        <v>33.6</v>
      </c>
      <c r="M1492" s="75">
        <v>16.3</v>
      </c>
      <c r="N1492" s="75">
        <v>85.1</v>
      </c>
      <c r="O1492" s="75">
        <v>234.6</v>
      </c>
      <c r="Q1492" s="75">
        <v>500</v>
      </c>
      <c r="R1492" s="75">
        <v>330</v>
      </c>
      <c r="Z1492" s="75">
        <v>3.2</v>
      </c>
      <c r="AA1492" s="75">
        <v>1.8</v>
      </c>
      <c r="AE1492" s="75">
        <v>3.3</v>
      </c>
    </row>
    <row r="1493" spans="1:31" s="75" customFormat="1" x14ac:dyDescent="0.15">
      <c r="A1493" s="75" t="s">
        <v>6504</v>
      </c>
      <c r="B1493" s="75" t="s">
        <v>6725</v>
      </c>
      <c r="C1493" s="199" t="s">
        <v>7022</v>
      </c>
      <c r="D1493" s="75" t="s">
        <v>6722</v>
      </c>
      <c r="E1493" s="75">
        <v>30</v>
      </c>
      <c r="F1493" s="75">
        <v>135.5</v>
      </c>
      <c r="G1493" s="75" t="s">
        <v>6302</v>
      </c>
      <c r="H1493" s="75">
        <v>1034</v>
      </c>
      <c r="I1493" s="75">
        <v>46.3</v>
      </c>
      <c r="J1493" s="75">
        <v>26</v>
      </c>
      <c r="K1493" s="75">
        <v>188</v>
      </c>
      <c r="L1493" s="75">
        <v>40.4</v>
      </c>
      <c r="M1493" s="75">
        <v>17.100000000000001</v>
      </c>
      <c r="O1493" s="75">
        <v>228.4</v>
      </c>
      <c r="R1493" s="75">
        <v>270</v>
      </c>
      <c r="AE1493" s="75">
        <v>2.7</v>
      </c>
    </row>
    <row r="1494" spans="1:31" s="75" customFormat="1" x14ac:dyDescent="0.15">
      <c r="A1494" s="75" t="s">
        <v>6504</v>
      </c>
      <c r="B1494" s="75" t="s">
        <v>6725</v>
      </c>
      <c r="C1494" s="199" t="s">
        <v>7022</v>
      </c>
      <c r="D1494" s="75" t="s">
        <v>6722</v>
      </c>
      <c r="E1494" s="75">
        <v>30</v>
      </c>
      <c r="F1494" s="75">
        <v>135.5</v>
      </c>
      <c r="G1494" s="75" t="s">
        <v>6302</v>
      </c>
      <c r="H1494" s="75">
        <v>1123</v>
      </c>
      <c r="I1494" s="75">
        <v>47.3</v>
      </c>
      <c r="J1494" s="75">
        <v>26</v>
      </c>
      <c r="K1494" s="75">
        <v>203.2</v>
      </c>
      <c r="L1494" s="75">
        <v>38.4</v>
      </c>
      <c r="M1494" s="75">
        <v>17.7</v>
      </c>
      <c r="O1494" s="75">
        <v>241.6</v>
      </c>
      <c r="R1494" s="75">
        <v>280</v>
      </c>
      <c r="AE1494" s="75">
        <v>2.8</v>
      </c>
    </row>
    <row r="1495" spans="1:31" s="75" customFormat="1" x14ac:dyDescent="0.15">
      <c r="A1495" s="75" t="s">
        <v>6504</v>
      </c>
      <c r="B1495" s="75" t="s">
        <v>6725</v>
      </c>
      <c r="C1495" s="199" t="s">
        <v>7022</v>
      </c>
      <c r="D1495" s="75" t="s">
        <v>6722</v>
      </c>
      <c r="E1495" s="75">
        <v>30</v>
      </c>
      <c r="F1495" s="75">
        <v>135.5</v>
      </c>
      <c r="G1495" s="75" t="s">
        <v>6302</v>
      </c>
      <c r="H1495" s="75">
        <v>1087</v>
      </c>
      <c r="I1495" s="75">
        <v>49.1</v>
      </c>
      <c r="J1495" s="75">
        <v>26</v>
      </c>
      <c r="K1495" s="75">
        <v>217.5</v>
      </c>
      <c r="L1495" s="75">
        <v>46.9</v>
      </c>
      <c r="M1495" s="75">
        <v>18.2</v>
      </c>
      <c r="O1495" s="75">
        <v>264.39999999999998</v>
      </c>
      <c r="R1495" s="75">
        <v>316</v>
      </c>
      <c r="AE1495" s="75">
        <v>3.16</v>
      </c>
    </row>
    <row r="1496" spans="1:31" s="75" customFormat="1" x14ac:dyDescent="0.15">
      <c r="A1496" s="75" t="s">
        <v>6504</v>
      </c>
      <c r="B1496" s="75" t="s">
        <v>6725</v>
      </c>
      <c r="C1496" s="199" t="s">
        <v>7022</v>
      </c>
      <c r="D1496" s="75" t="s">
        <v>6722</v>
      </c>
      <c r="E1496" s="75">
        <v>30</v>
      </c>
      <c r="F1496" s="75">
        <v>135.5</v>
      </c>
      <c r="G1496" s="75" t="s">
        <v>6302</v>
      </c>
      <c r="H1496" s="75">
        <v>1249</v>
      </c>
      <c r="I1496" s="75">
        <v>56</v>
      </c>
      <c r="J1496" s="75">
        <v>26</v>
      </c>
      <c r="K1496" s="75">
        <v>246</v>
      </c>
      <c r="L1496" s="75">
        <v>51.4</v>
      </c>
      <c r="M1496" s="75">
        <v>20.7</v>
      </c>
      <c r="O1496" s="75">
        <v>297.39999999999998</v>
      </c>
      <c r="R1496" s="75">
        <v>339</v>
      </c>
      <c r="AE1496" s="75">
        <v>3.39</v>
      </c>
    </row>
    <row r="1497" spans="1:31" s="75" customFormat="1" x14ac:dyDescent="0.15">
      <c r="A1497" s="75" t="s">
        <v>6504</v>
      </c>
      <c r="B1497" s="75" t="s">
        <v>6966</v>
      </c>
      <c r="C1497" s="199" t="s">
        <v>7114</v>
      </c>
      <c r="D1497" s="75" t="s">
        <v>6722</v>
      </c>
      <c r="E1497" s="75">
        <v>34</v>
      </c>
      <c r="F1497" s="75">
        <v>135.5</v>
      </c>
      <c r="G1497" s="75" t="s">
        <v>6302</v>
      </c>
      <c r="H1497" s="75">
        <v>3730</v>
      </c>
      <c r="I1497" s="75">
        <v>36.1</v>
      </c>
      <c r="J1497" s="75">
        <v>7.6</v>
      </c>
      <c r="K1497" s="75">
        <v>76.900000000000006</v>
      </c>
      <c r="L1497" s="75">
        <v>30.4</v>
      </c>
      <c r="M1497" s="75">
        <v>20.8</v>
      </c>
      <c r="O1497" s="75">
        <v>107.3</v>
      </c>
      <c r="Z1497" s="75">
        <v>12.4</v>
      </c>
      <c r="AE1497" s="75">
        <v>2.4</v>
      </c>
    </row>
    <row r="1498" spans="1:31" s="75" customFormat="1" x14ac:dyDescent="0.15">
      <c r="A1498" s="75" t="s">
        <v>6504</v>
      </c>
      <c r="B1498" s="75" t="s">
        <v>6993</v>
      </c>
      <c r="C1498" s="199" t="s">
        <v>7491</v>
      </c>
      <c r="D1498" s="75" t="s">
        <v>6722</v>
      </c>
      <c r="E1498" s="75">
        <v>36.5</v>
      </c>
      <c r="F1498" s="75">
        <v>138</v>
      </c>
      <c r="G1498" s="75">
        <v>100</v>
      </c>
      <c r="H1498" s="75">
        <v>4625</v>
      </c>
      <c r="I1498" s="75">
        <v>61.5</v>
      </c>
      <c r="J1498" s="75">
        <v>11</v>
      </c>
      <c r="K1498" s="75">
        <v>154</v>
      </c>
      <c r="L1498" s="75">
        <v>28</v>
      </c>
      <c r="M1498" s="75">
        <v>21</v>
      </c>
      <c r="W1498" s="75">
        <v>4.2</v>
      </c>
      <c r="Y1498" s="75">
        <v>1.3</v>
      </c>
      <c r="Z1498" s="75">
        <v>5.5</v>
      </c>
      <c r="AA1498" s="75">
        <v>0.9</v>
      </c>
      <c r="AE1498" s="75">
        <v>3.9</v>
      </c>
    </row>
    <row r="1499" spans="1:31" s="75" customFormat="1" x14ac:dyDescent="0.15">
      <c r="A1499" s="75" t="s">
        <v>6504</v>
      </c>
      <c r="B1499" s="75" t="s">
        <v>6725</v>
      </c>
      <c r="C1499" s="199" t="s">
        <v>7022</v>
      </c>
      <c r="D1499" s="75" t="s">
        <v>6722</v>
      </c>
      <c r="E1499" s="75">
        <v>30</v>
      </c>
      <c r="F1499" s="75">
        <v>135.5</v>
      </c>
      <c r="G1499" s="75" t="s">
        <v>6302</v>
      </c>
      <c r="H1499" s="75">
        <v>1220</v>
      </c>
      <c r="I1499" s="75">
        <v>59</v>
      </c>
      <c r="J1499" s="75">
        <v>26</v>
      </c>
      <c r="K1499" s="75">
        <v>255.9</v>
      </c>
      <c r="L1499" s="75">
        <v>55</v>
      </c>
      <c r="M1499" s="75">
        <v>21.8</v>
      </c>
      <c r="O1499" s="75">
        <v>310.89999999999998</v>
      </c>
      <c r="R1499" s="75">
        <v>364</v>
      </c>
      <c r="AE1499" s="75">
        <v>3.64</v>
      </c>
    </row>
    <row r="1500" spans="1:31" s="75" customFormat="1" x14ac:dyDescent="0.15">
      <c r="A1500" s="75" t="s">
        <v>6504</v>
      </c>
      <c r="B1500" s="75" t="s">
        <v>6725</v>
      </c>
      <c r="C1500" s="199" t="s">
        <v>7022</v>
      </c>
      <c r="D1500" s="75" t="s">
        <v>6722</v>
      </c>
      <c r="E1500" s="75">
        <v>30</v>
      </c>
      <c r="F1500" s="75">
        <v>135.5</v>
      </c>
      <c r="G1500" s="75" t="s">
        <v>6302</v>
      </c>
      <c r="H1500" s="75">
        <v>854</v>
      </c>
      <c r="I1500" s="75">
        <v>57.4</v>
      </c>
      <c r="J1500" s="75">
        <v>26</v>
      </c>
      <c r="K1500" s="75">
        <v>274.10000000000002</v>
      </c>
      <c r="L1500" s="75">
        <v>56.6</v>
      </c>
      <c r="M1500" s="75">
        <v>21.9</v>
      </c>
      <c r="O1500" s="75">
        <v>330.7</v>
      </c>
      <c r="R1500" s="75">
        <v>363</v>
      </c>
      <c r="AE1500" s="75">
        <v>3.63</v>
      </c>
    </row>
    <row r="1501" spans="1:31" s="75" customFormat="1" x14ac:dyDescent="0.15">
      <c r="A1501" s="75" t="s">
        <v>6504</v>
      </c>
      <c r="B1501" s="75" t="s">
        <v>6725</v>
      </c>
      <c r="C1501" s="199" t="s">
        <v>7022</v>
      </c>
      <c r="D1501" s="75" t="s">
        <v>6722</v>
      </c>
      <c r="E1501" s="75">
        <v>30</v>
      </c>
      <c r="F1501" s="75">
        <v>135.5</v>
      </c>
      <c r="G1501" s="75" t="s">
        <v>6302</v>
      </c>
      <c r="H1501" s="75">
        <v>353</v>
      </c>
      <c r="I1501" s="75">
        <v>56.6</v>
      </c>
      <c r="J1501" s="75">
        <v>26</v>
      </c>
      <c r="K1501" s="75">
        <v>294.60000000000002</v>
      </c>
      <c r="L1501" s="75">
        <v>58.1</v>
      </c>
      <c r="M1501" s="75">
        <v>22.3</v>
      </c>
      <c r="O1501" s="75">
        <v>352.7</v>
      </c>
      <c r="R1501" s="75">
        <v>355</v>
      </c>
      <c r="AE1501" s="75">
        <v>3.55</v>
      </c>
    </row>
    <row r="1502" spans="1:31" s="75" customFormat="1" x14ac:dyDescent="0.15">
      <c r="A1502" s="75" t="s">
        <v>6504</v>
      </c>
      <c r="B1502" s="75" t="s">
        <v>6319</v>
      </c>
      <c r="C1502" s="199" t="s">
        <v>6318</v>
      </c>
      <c r="D1502" s="75" t="s">
        <v>6758</v>
      </c>
      <c r="E1502" s="75">
        <v>29.73</v>
      </c>
      <c r="F1502" s="75">
        <v>-82.16</v>
      </c>
      <c r="G1502" s="75">
        <v>130</v>
      </c>
      <c r="H1502" s="75">
        <v>2563</v>
      </c>
      <c r="I1502" s="75">
        <v>64</v>
      </c>
      <c r="J1502" s="75">
        <v>26.5</v>
      </c>
      <c r="R1502" s="75">
        <v>331</v>
      </c>
      <c r="AA1502" s="75">
        <v>1.1599999999999999</v>
      </c>
      <c r="AE1502" s="75">
        <v>5.36</v>
      </c>
    </row>
    <row r="1503" spans="1:31" s="75" customFormat="1" x14ac:dyDescent="0.15">
      <c r="A1503" s="75" t="s">
        <v>6504</v>
      </c>
      <c r="B1503" s="75" t="s">
        <v>6617</v>
      </c>
      <c r="C1503" s="199" t="s">
        <v>6318</v>
      </c>
      <c r="D1503" s="75" t="s">
        <v>6631</v>
      </c>
      <c r="E1503" s="75">
        <v>29.73</v>
      </c>
      <c r="F1503" s="75">
        <v>-82.16</v>
      </c>
      <c r="G1503" s="75">
        <v>24</v>
      </c>
      <c r="H1503" s="75">
        <v>1301</v>
      </c>
      <c r="I1503" s="75">
        <v>31.4</v>
      </c>
      <c r="J1503" s="75">
        <v>19.2</v>
      </c>
      <c r="K1503" s="75">
        <v>124</v>
      </c>
      <c r="L1503" s="75">
        <v>10.7</v>
      </c>
      <c r="N1503" s="75">
        <v>26.7</v>
      </c>
      <c r="O1503" s="75">
        <v>134.69999999999999</v>
      </c>
      <c r="P1503" s="75">
        <v>78</v>
      </c>
      <c r="Q1503" s="75">
        <v>684</v>
      </c>
      <c r="R1503" s="75">
        <v>776</v>
      </c>
      <c r="S1503" s="75">
        <v>1460</v>
      </c>
      <c r="W1503" s="75">
        <v>6.06</v>
      </c>
      <c r="Y1503" s="75">
        <v>0.78</v>
      </c>
      <c r="Z1503" s="75">
        <v>6.84</v>
      </c>
      <c r="AA1503" s="75">
        <v>2.17</v>
      </c>
      <c r="AE1503" s="75">
        <v>5.58</v>
      </c>
    </row>
    <row r="1504" spans="1:31" s="75" customFormat="1" x14ac:dyDescent="0.15">
      <c r="A1504" s="75" t="s">
        <v>6504</v>
      </c>
      <c r="B1504" s="75" t="s">
        <v>6538</v>
      </c>
      <c r="C1504" s="199" t="s">
        <v>7172</v>
      </c>
      <c r="D1504" s="75" t="s">
        <v>7909</v>
      </c>
      <c r="G1504" s="75">
        <v>4</v>
      </c>
      <c r="Q1504" s="75">
        <v>830</v>
      </c>
      <c r="R1504" s="75">
        <v>310</v>
      </c>
      <c r="S1504" s="75">
        <v>1140</v>
      </c>
      <c r="T1504" s="75" t="s">
        <v>7019</v>
      </c>
      <c r="U1504" s="75">
        <v>12</v>
      </c>
      <c r="V1504" s="75">
        <v>95</v>
      </c>
    </row>
    <row r="1505" spans="1:31" s="75" customFormat="1" x14ac:dyDescent="0.15">
      <c r="A1505" s="75" t="s">
        <v>6504</v>
      </c>
      <c r="B1505" s="75" t="s">
        <v>6542</v>
      </c>
      <c r="C1505" s="199" t="s">
        <v>7172</v>
      </c>
      <c r="D1505" s="75" t="s">
        <v>7909</v>
      </c>
      <c r="G1505" s="75">
        <v>8</v>
      </c>
      <c r="Q1505" s="75">
        <v>320</v>
      </c>
      <c r="R1505" s="75">
        <v>470</v>
      </c>
      <c r="S1505" s="75">
        <v>790</v>
      </c>
      <c r="T1505" s="75">
        <v>0.59</v>
      </c>
      <c r="U1505" s="75">
        <v>12</v>
      </c>
      <c r="V1505" s="75">
        <v>65.83</v>
      </c>
    </row>
    <row r="1506" spans="1:31" s="75" customFormat="1" x14ac:dyDescent="0.15">
      <c r="A1506" s="75" t="s">
        <v>6504</v>
      </c>
      <c r="B1506" s="75" t="s">
        <v>6647</v>
      </c>
      <c r="C1506" s="199" t="s">
        <v>7172</v>
      </c>
      <c r="D1506" s="75" t="s">
        <v>7909</v>
      </c>
      <c r="G1506" s="75">
        <v>18.5</v>
      </c>
      <c r="Q1506" s="75">
        <v>320</v>
      </c>
      <c r="R1506" s="75">
        <v>1190</v>
      </c>
      <c r="S1506" s="75">
        <v>1510</v>
      </c>
      <c r="T1506" s="75">
        <v>0.79</v>
      </c>
      <c r="U1506" s="75">
        <v>12</v>
      </c>
      <c r="V1506" s="75">
        <v>125.83</v>
      </c>
    </row>
    <row r="1507" spans="1:31" s="75" customFormat="1" x14ac:dyDescent="0.15">
      <c r="A1507" s="75" t="s">
        <v>6504</v>
      </c>
      <c r="B1507" s="75" t="s">
        <v>6128</v>
      </c>
      <c r="C1507" s="199" t="s">
        <v>7172</v>
      </c>
      <c r="D1507" s="75" t="s">
        <v>7909</v>
      </c>
      <c r="G1507" s="75">
        <v>30</v>
      </c>
      <c r="Q1507" s="75">
        <v>380</v>
      </c>
      <c r="R1507" s="75">
        <v>620</v>
      </c>
      <c r="S1507" s="75">
        <v>1000</v>
      </c>
      <c r="T1507" s="75">
        <v>0.62</v>
      </c>
      <c r="U1507" s="75">
        <v>12</v>
      </c>
      <c r="V1507" s="75">
        <v>83.33</v>
      </c>
    </row>
    <row r="1508" spans="1:31" s="75" customFormat="1" x14ac:dyDescent="0.15">
      <c r="A1508" s="75" t="s">
        <v>6504</v>
      </c>
      <c r="B1508" s="75" t="s">
        <v>6578</v>
      </c>
      <c r="C1508" s="199" t="s">
        <v>7065</v>
      </c>
      <c r="D1508" s="75" t="s">
        <v>6795</v>
      </c>
      <c r="E1508" s="75">
        <v>45</v>
      </c>
      <c r="F1508" s="75">
        <v>-63.5</v>
      </c>
      <c r="G1508" s="75">
        <v>50</v>
      </c>
      <c r="H1508" s="75">
        <v>1535</v>
      </c>
      <c r="I1508" s="75">
        <v>34.799999999999997</v>
      </c>
      <c r="K1508" s="75">
        <v>143</v>
      </c>
    </row>
    <row r="1509" spans="1:31" s="75" customFormat="1" x14ac:dyDescent="0.15">
      <c r="A1509" s="75" t="s">
        <v>6504</v>
      </c>
      <c r="B1509" s="75" t="s">
        <v>6753</v>
      </c>
      <c r="C1509" s="199" t="s">
        <v>7165</v>
      </c>
      <c r="D1509" s="75" t="s">
        <v>6795</v>
      </c>
      <c r="E1509" s="75">
        <v>35.5</v>
      </c>
      <c r="F1509" s="75">
        <v>-84</v>
      </c>
      <c r="G1509" s="75" t="s">
        <v>6302</v>
      </c>
      <c r="H1509" s="75">
        <v>1410</v>
      </c>
      <c r="I1509" s="75">
        <v>50.2</v>
      </c>
      <c r="J1509" s="75">
        <v>26</v>
      </c>
      <c r="K1509" s="75">
        <v>310</v>
      </c>
      <c r="O1509" s="75">
        <v>310</v>
      </c>
      <c r="Q1509" s="75">
        <v>640</v>
      </c>
      <c r="R1509" s="75">
        <v>280</v>
      </c>
      <c r="S1509" s="75">
        <v>920</v>
      </c>
      <c r="T1509" s="75">
        <v>0.3</v>
      </c>
      <c r="U1509" s="75">
        <v>4</v>
      </c>
      <c r="V1509" s="75">
        <v>230</v>
      </c>
      <c r="Z1509" s="75">
        <v>6.4</v>
      </c>
      <c r="AE1509" s="75">
        <v>2.8</v>
      </c>
    </row>
    <row r="1510" spans="1:31" s="75" customFormat="1" x14ac:dyDescent="0.15">
      <c r="A1510" s="75" t="s">
        <v>6504</v>
      </c>
      <c r="B1510" s="75" t="s">
        <v>6753</v>
      </c>
      <c r="C1510" s="199" t="s">
        <v>7165</v>
      </c>
      <c r="D1510" s="75" t="s">
        <v>6872</v>
      </c>
      <c r="E1510" s="75">
        <v>35.5</v>
      </c>
      <c r="F1510" s="75">
        <v>-84</v>
      </c>
      <c r="G1510" s="75" t="s">
        <v>6302</v>
      </c>
      <c r="H1510" s="75">
        <v>1470</v>
      </c>
      <c r="I1510" s="75">
        <v>59.2</v>
      </c>
      <c r="J1510" s="75">
        <v>21</v>
      </c>
      <c r="K1510" s="75">
        <v>300</v>
      </c>
      <c r="O1510" s="75">
        <v>300</v>
      </c>
      <c r="Q1510" s="75">
        <v>1060</v>
      </c>
      <c r="R1510" s="75">
        <v>340</v>
      </c>
      <c r="S1510" s="75">
        <v>1400</v>
      </c>
      <c r="T1510" s="75">
        <v>0.24</v>
      </c>
      <c r="U1510" s="75">
        <v>4</v>
      </c>
      <c r="V1510" s="75">
        <v>350</v>
      </c>
      <c r="Z1510" s="75">
        <v>10.6</v>
      </c>
      <c r="AE1510" s="75">
        <v>3.4</v>
      </c>
    </row>
    <row r="1511" spans="1:31" s="75" customFormat="1" x14ac:dyDescent="0.15">
      <c r="A1511" s="75" t="s">
        <v>6504</v>
      </c>
      <c r="B1511" s="75" t="s">
        <v>6851</v>
      </c>
      <c r="C1511" s="199" t="s">
        <v>7165</v>
      </c>
      <c r="D1511" s="75" t="s">
        <v>6872</v>
      </c>
      <c r="E1511" s="75">
        <v>35.5</v>
      </c>
      <c r="F1511" s="75">
        <v>-84</v>
      </c>
      <c r="G1511" s="75" t="s">
        <v>6302</v>
      </c>
      <c r="H1511" s="75">
        <v>710</v>
      </c>
      <c r="I1511" s="75">
        <v>40</v>
      </c>
      <c r="J1511" s="75">
        <v>17</v>
      </c>
      <c r="K1511" s="75">
        <v>210</v>
      </c>
      <c r="O1511" s="75">
        <v>276</v>
      </c>
      <c r="Q1511" s="75">
        <v>290</v>
      </c>
      <c r="R1511" s="75">
        <v>180</v>
      </c>
      <c r="S1511" s="75">
        <v>470</v>
      </c>
      <c r="T1511" s="75">
        <v>0.38</v>
      </c>
      <c r="U1511" s="75">
        <v>4</v>
      </c>
      <c r="V1511" s="75">
        <v>117.5</v>
      </c>
      <c r="Z1511" s="75">
        <v>2.9</v>
      </c>
      <c r="AE1511" s="75">
        <v>1.8</v>
      </c>
    </row>
    <row r="1512" spans="1:31" s="75" customFormat="1" x14ac:dyDescent="0.15">
      <c r="A1512" s="75" t="s">
        <v>6504</v>
      </c>
      <c r="B1512" s="75" t="s">
        <v>6695</v>
      </c>
      <c r="C1512" s="199" t="s">
        <v>7165</v>
      </c>
      <c r="D1512" s="75" t="s">
        <v>6872</v>
      </c>
      <c r="E1512" s="75">
        <v>35.5</v>
      </c>
      <c r="F1512" s="75">
        <v>-84</v>
      </c>
      <c r="G1512" s="75" t="s">
        <v>6302</v>
      </c>
      <c r="H1512" s="75">
        <v>5580</v>
      </c>
      <c r="I1512" s="75">
        <v>56.3</v>
      </c>
      <c r="J1512" s="75">
        <v>10</v>
      </c>
      <c r="K1512" s="75">
        <v>200</v>
      </c>
      <c r="O1512" s="75">
        <v>209</v>
      </c>
      <c r="Q1512" s="75">
        <v>410</v>
      </c>
      <c r="R1512" s="75">
        <v>240</v>
      </c>
      <c r="S1512" s="75">
        <v>650</v>
      </c>
      <c r="T1512" s="75">
        <v>0.37</v>
      </c>
      <c r="U1512" s="75">
        <v>4</v>
      </c>
      <c r="V1512" s="75">
        <v>162.5</v>
      </c>
      <c r="Z1512" s="75">
        <v>2.7</v>
      </c>
      <c r="AE1512" s="75">
        <v>2.4</v>
      </c>
    </row>
    <row r="1513" spans="1:31" s="75" customFormat="1" x14ac:dyDescent="0.15">
      <c r="A1513" s="75" t="s">
        <v>6504</v>
      </c>
      <c r="B1513" s="75" t="s">
        <v>6507</v>
      </c>
      <c r="C1513" s="199" t="s">
        <v>6953</v>
      </c>
      <c r="D1513" s="75" t="s">
        <v>6872</v>
      </c>
      <c r="E1513" s="75">
        <v>35.5</v>
      </c>
      <c r="F1513" s="75">
        <v>-83.5</v>
      </c>
      <c r="H1513" s="75">
        <v>640</v>
      </c>
      <c r="I1513" s="75">
        <v>50.5</v>
      </c>
      <c r="J1513" s="75">
        <v>23</v>
      </c>
      <c r="K1513" s="75">
        <v>300</v>
      </c>
      <c r="O1513" s="75">
        <v>300</v>
      </c>
      <c r="S1513" s="75">
        <v>610</v>
      </c>
      <c r="Z1513" s="75">
        <v>3.5</v>
      </c>
      <c r="AE1513" s="75">
        <v>2.6</v>
      </c>
    </row>
    <row r="1514" spans="1:31" s="75" customFormat="1" x14ac:dyDescent="0.15">
      <c r="A1514" s="75" t="s">
        <v>6504</v>
      </c>
      <c r="B1514" s="75" t="s">
        <v>6911</v>
      </c>
      <c r="C1514" s="199" t="s">
        <v>6953</v>
      </c>
      <c r="D1514" s="75" t="s">
        <v>6722</v>
      </c>
      <c r="E1514" s="75">
        <v>35.5</v>
      </c>
      <c r="F1514" s="75">
        <v>-83.5</v>
      </c>
      <c r="G1514" s="75" t="s">
        <v>6302</v>
      </c>
      <c r="H1514" s="75">
        <v>1300</v>
      </c>
      <c r="I1514" s="75">
        <v>30.1</v>
      </c>
      <c r="J1514" s="75">
        <v>29</v>
      </c>
      <c r="K1514" s="75">
        <v>193</v>
      </c>
      <c r="N1514" s="75" t="s">
        <v>7019</v>
      </c>
      <c r="O1514" s="75">
        <v>193</v>
      </c>
      <c r="Q1514" s="75">
        <v>960</v>
      </c>
      <c r="R1514" s="75">
        <v>370</v>
      </c>
      <c r="S1514" s="75">
        <v>1330</v>
      </c>
      <c r="T1514" s="75">
        <v>0.28000000000000003</v>
      </c>
      <c r="U1514" s="75">
        <v>5</v>
      </c>
      <c r="V1514" s="75">
        <v>266</v>
      </c>
      <c r="Z1514" s="75">
        <v>8.3000000000000007</v>
      </c>
      <c r="AE1514" s="75">
        <v>3.7</v>
      </c>
    </row>
    <row r="1515" spans="1:31" s="75" customFormat="1" x14ac:dyDescent="0.15">
      <c r="A1515" s="75" t="s">
        <v>6504</v>
      </c>
      <c r="B1515" s="75" t="s">
        <v>6762</v>
      </c>
      <c r="C1515" s="199" t="s">
        <v>6953</v>
      </c>
      <c r="D1515" s="75" t="s">
        <v>6722</v>
      </c>
      <c r="E1515" s="75">
        <v>35.5</v>
      </c>
      <c r="F1515" s="75">
        <v>-83.5</v>
      </c>
      <c r="G1515" s="75" t="s">
        <v>6302</v>
      </c>
      <c r="H1515" s="75">
        <v>230</v>
      </c>
      <c r="I1515" s="75">
        <v>60.7</v>
      </c>
      <c r="J1515" s="75">
        <v>34</v>
      </c>
      <c r="K1515" s="75">
        <v>510.5</v>
      </c>
      <c r="N1515" s="75" t="s">
        <v>7019</v>
      </c>
      <c r="O1515" s="75">
        <v>510.5</v>
      </c>
      <c r="Q1515" s="75">
        <v>700</v>
      </c>
      <c r="R1515" s="75">
        <v>320</v>
      </c>
      <c r="S1515" s="75">
        <v>1020</v>
      </c>
      <c r="T1515" s="75">
        <v>0.31</v>
      </c>
      <c r="U1515" s="75">
        <v>5</v>
      </c>
      <c r="V1515" s="75">
        <v>204</v>
      </c>
      <c r="Z1515" s="75">
        <v>5.3</v>
      </c>
      <c r="AE1515" s="75">
        <v>3.2</v>
      </c>
    </row>
    <row r="1516" spans="1:31" s="75" customFormat="1" x14ac:dyDescent="0.15">
      <c r="T1516" s="75" t="s">
        <v>7019</v>
      </c>
      <c r="U1516" s="75" t="s">
        <v>7019</v>
      </c>
      <c r="V1516" s="75" t="s">
        <v>7019</v>
      </c>
    </row>
    <row r="1517" spans="1:31" s="259" customFormat="1" x14ac:dyDescent="0.15"/>
    <row r="1520" spans="1:31" s="75" customFormat="1" ht="20" x14ac:dyDescent="0.2">
      <c r="A1520" s="84" t="s">
        <v>8672</v>
      </c>
    </row>
    <row r="1521" spans="1:27" s="75" customFormat="1" x14ac:dyDescent="0.15"/>
    <row r="1522" spans="1:27" s="75" customFormat="1" ht="14" x14ac:dyDescent="0.15">
      <c r="A1522" s="164" t="s">
        <v>3336</v>
      </c>
    </row>
    <row r="1523" spans="1:27" s="75" customFormat="1" x14ac:dyDescent="0.15">
      <c r="A1523" s="75" t="s">
        <v>3337</v>
      </c>
    </row>
    <row r="1524" spans="1:27" s="75" customFormat="1" x14ac:dyDescent="0.15">
      <c r="A1524" s="75" t="s">
        <v>3022</v>
      </c>
    </row>
    <row r="1525" spans="1:27" s="75" customFormat="1" x14ac:dyDescent="0.15">
      <c r="I1525" s="468" t="s">
        <v>3281</v>
      </c>
      <c r="J1525" s="468"/>
      <c r="K1525" s="468"/>
      <c r="L1525" s="122"/>
      <c r="M1525" s="122"/>
      <c r="N1525" s="468" t="s">
        <v>3282</v>
      </c>
      <c r="O1525" s="468"/>
      <c r="P1525" s="468"/>
      <c r="Q1525" s="122"/>
      <c r="S1525" s="122" t="s">
        <v>3283</v>
      </c>
    </row>
    <row r="1526" spans="1:27" s="75" customFormat="1" x14ac:dyDescent="0.15">
      <c r="A1526" s="200" t="s">
        <v>3174</v>
      </c>
      <c r="B1526" s="200" t="s">
        <v>3175</v>
      </c>
      <c r="C1526" s="200" t="s">
        <v>3176</v>
      </c>
      <c r="D1526" s="122" t="s">
        <v>3483</v>
      </c>
      <c r="E1526" s="200" t="s">
        <v>3295</v>
      </c>
      <c r="F1526" s="200" t="s">
        <v>3338</v>
      </c>
      <c r="G1526" s="200" t="s">
        <v>3339</v>
      </c>
      <c r="H1526" s="200" t="s">
        <v>3481</v>
      </c>
      <c r="I1526" s="200" t="s">
        <v>3217</v>
      </c>
      <c r="J1526" s="200" t="s">
        <v>3218</v>
      </c>
      <c r="K1526" s="200" t="s">
        <v>3219</v>
      </c>
      <c r="L1526" s="200" t="s">
        <v>3220</v>
      </c>
      <c r="M1526" s="200" t="s">
        <v>3221</v>
      </c>
      <c r="N1526" s="200" t="s">
        <v>3222</v>
      </c>
      <c r="O1526" s="200" t="s">
        <v>3286</v>
      </c>
      <c r="P1526" s="200" t="s">
        <v>3287</v>
      </c>
      <c r="Q1526" s="200" t="s">
        <v>3288</v>
      </c>
      <c r="R1526" s="200" t="s">
        <v>3289</v>
      </c>
      <c r="S1526" s="200" t="s">
        <v>3375</v>
      </c>
      <c r="T1526" s="200" t="s">
        <v>3314</v>
      </c>
      <c r="U1526" s="200" t="s">
        <v>3246</v>
      </c>
      <c r="V1526" s="200" t="s">
        <v>3317</v>
      </c>
      <c r="W1526" s="200" t="s">
        <v>3318</v>
      </c>
      <c r="X1526" s="200" t="s">
        <v>3290</v>
      </c>
      <c r="Y1526" s="200" t="s">
        <v>3319</v>
      </c>
      <c r="Z1526" s="200" t="s">
        <v>3482</v>
      </c>
      <c r="AA1526" s="200" t="s">
        <v>3323</v>
      </c>
    </row>
    <row r="1527" spans="1:27" s="75" customFormat="1" x14ac:dyDescent="0.15">
      <c r="A1527" s="200"/>
      <c r="B1527" s="200"/>
      <c r="C1527" s="122"/>
      <c r="D1527" s="200"/>
      <c r="E1527" s="200"/>
      <c r="F1527" s="200"/>
      <c r="G1527" s="200"/>
      <c r="H1527" s="200"/>
      <c r="I1527" s="200"/>
      <c r="J1527" s="200"/>
      <c r="K1527" s="200"/>
      <c r="L1527" s="200"/>
      <c r="M1527" s="200"/>
      <c r="N1527" s="200"/>
      <c r="O1527" s="200"/>
      <c r="P1527" s="200"/>
      <c r="Q1527" s="200"/>
      <c r="R1527" s="200"/>
      <c r="S1527" s="200"/>
      <c r="T1527" s="200"/>
      <c r="U1527" s="200"/>
      <c r="V1527" s="200"/>
      <c r="W1527" s="200"/>
      <c r="X1527" s="200"/>
      <c r="Y1527" s="200"/>
      <c r="Z1527" s="200"/>
    </row>
    <row r="1528" spans="1:27" s="75" customFormat="1" x14ac:dyDescent="0.15">
      <c r="A1528" s="165" t="s">
        <v>3270</v>
      </c>
      <c r="B1528" s="113" t="s">
        <v>3233</v>
      </c>
      <c r="C1528" s="165"/>
      <c r="D1528" s="199" t="s">
        <v>3297</v>
      </c>
      <c r="E1528" s="165">
        <v>1063</v>
      </c>
      <c r="F1528" s="165">
        <v>21.68</v>
      </c>
      <c r="G1528" s="165">
        <v>110.42</v>
      </c>
      <c r="H1528" s="165">
        <v>22</v>
      </c>
      <c r="I1528" s="165">
        <v>1660</v>
      </c>
      <c r="J1528" s="165">
        <v>7973</v>
      </c>
      <c r="K1528" s="165">
        <v>564</v>
      </c>
      <c r="L1528" s="165"/>
      <c r="M1528" s="165">
        <v>10090</v>
      </c>
      <c r="N1528" s="165">
        <v>199</v>
      </c>
      <c r="O1528" s="165">
        <v>957</v>
      </c>
      <c r="P1528" s="165">
        <v>564</v>
      </c>
      <c r="Q1528" s="165"/>
      <c r="R1528" s="165">
        <v>1719</v>
      </c>
      <c r="S1528" s="165">
        <v>12</v>
      </c>
      <c r="T1528" s="165">
        <v>22.941666666666659</v>
      </c>
      <c r="U1528" s="165">
        <v>22.941666666666659</v>
      </c>
      <c r="V1528" s="165">
        <v>1688.2</v>
      </c>
      <c r="W1528" s="165">
        <v>1688.2</v>
      </c>
      <c r="X1528" s="165" t="s">
        <v>3301</v>
      </c>
      <c r="Y1528" s="165">
        <v>2.2000000000000002</v>
      </c>
      <c r="Z1528" s="165" t="s">
        <v>3327</v>
      </c>
      <c r="AA1528" s="165" t="s">
        <v>3298</v>
      </c>
    </row>
    <row r="1529" spans="1:27" s="75" customFormat="1" x14ac:dyDescent="0.15">
      <c r="A1529" s="165" t="s">
        <v>3271</v>
      </c>
      <c r="B1529" s="113" t="s">
        <v>3233</v>
      </c>
      <c r="C1529" s="165"/>
      <c r="D1529" s="199" t="s">
        <v>3297</v>
      </c>
      <c r="E1529" s="165">
        <v>1068</v>
      </c>
      <c r="F1529" s="165">
        <v>21.85</v>
      </c>
      <c r="G1529" s="165">
        <v>108.7</v>
      </c>
      <c r="H1529" s="165">
        <v>18</v>
      </c>
      <c r="I1529" s="165">
        <v>2219</v>
      </c>
      <c r="J1529" s="165">
        <v>6830</v>
      </c>
      <c r="K1529" s="165">
        <v>876</v>
      </c>
      <c r="L1529" s="165"/>
      <c r="M1529" s="165">
        <v>9925</v>
      </c>
      <c r="N1529" s="165">
        <v>299</v>
      </c>
      <c r="O1529" s="165">
        <v>927</v>
      </c>
      <c r="P1529" s="165">
        <v>584</v>
      </c>
      <c r="Q1529" s="165"/>
      <c r="R1529" s="165">
        <v>1809</v>
      </c>
      <c r="S1529" s="165">
        <v>12</v>
      </c>
      <c r="T1529" s="165">
        <v>22.6</v>
      </c>
      <c r="U1529" s="165">
        <v>22.6</v>
      </c>
      <c r="V1529" s="165">
        <v>1970.6</v>
      </c>
      <c r="W1529" s="165">
        <v>1970.6</v>
      </c>
      <c r="X1529" s="165" t="s">
        <v>3301</v>
      </c>
      <c r="Y1529" s="165">
        <v>3.55</v>
      </c>
      <c r="Z1529" s="165" t="s">
        <v>3327</v>
      </c>
      <c r="AA1529" s="165" t="s">
        <v>3298</v>
      </c>
    </row>
    <row r="1530" spans="1:27" s="75" customFormat="1" x14ac:dyDescent="0.15">
      <c r="A1530" s="165" t="s">
        <v>3271</v>
      </c>
      <c r="B1530" s="113" t="s">
        <v>3233</v>
      </c>
      <c r="C1530" s="165"/>
      <c r="D1530" s="199" t="s">
        <v>3297</v>
      </c>
      <c r="E1530" s="165">
        <v>1062</v>
      </c>
      <c r="F1530" s="165">
        <v>21.4</v>
      </c>
      <c r="G1530" s="165">
        <v>109.4</v>
      </c>
      <c r="H1530" s="165">
        <v>20</v>
      </c>
      <c r="I1530" s="165">
        <v>2662</v>
      </c>
      <c r="J1530" s="165">
        <v>7971.0000000000009</v>
      </c>
      <c r="K1530" s="165">
        <v>983</v>
      </c>
      <c r="L1530" s="165"/>
      <c r="M1530" s="165">
        <v>11616</v>
      </c>
      <c r="N1530" s="165">
        <v>298</v>
      </c>
      <c r="O1530" s="165">
        <v>892</v>
      </c>
      <c r="P1530" s="165">
        <v>655</v>
      </c>
      <c r="Q1530" s="165"/>
      <c r="R1530" s="165">
        <v>1845</v>
      </c>
      <c r="S1530" s="165">
        <v>12</v>
      </c>
      <c r="T1530" s="165">
        <v>23.183333333333319</v>
      </c>
      <c r="U1530" s="165">
        <v>23.183333333333319</v>
      </c>
      <c r="V1530" s="165">
        <v>1680.4</v>
      </c>
      <c r="W1530" s="165">
        <v>1680.4</v>
      </c>
      <c r="X1530" s="165" t="s">
        <v>3301</v>
      </c>
      <c r="Y1530" s="165"/>
      <c r="Z1530" s="165"/>
      <c r="AA1530" s="165" t="s">
        <v>3298</v>
      </c>
    </row>
    <row r="1531" spans="1:27" s="75" customFormat="1" x14ac:dyDescent="0.15">
      <c r="A1531" s="165" t="s">
        <v>3271</v>
      </c>
      <c r="B1531" s="113" t="s">
        <v>3233</v>
      </c>
      <c r="C1531" s="165"/>
      <c r="D1531" s="199" t="s">
        <v>3297</v>
      </c>
      <c r="E1531" s="165">
        <v>1067</v>
      </c>
      <c r="F1531" s="165">
        <v>18.7</v>
      </c>
      <c r="G1531" s="165">
        <v>108.8</v>
      </c>
      <c r="H1531" s="165">
        <v>49</v>
      </c>
      <c r="I1531" s="165">
        <v>6467</v>
      </c>
      <c r="J1531" s="165">
        <v>25357</v>
      </c>
      <c r="K1531" s="165">
        <v>635</v>
      </c>
      <c r="L1531" s="165"/>
      <c r="M1531" s="165">
        <v>32458</v>
      </c>
      <c r="N1531" s="165">
        <v>300</v>
      </c>
      <c r="O1531" s="165">
        <v>1200</v>
      </c>
      <c r="P1531" s="165">
        <v>423.00000000000011</v>
      </c>
      <c r="Q1531" s="165"/>
      <c r="R1531" s="165">
        <v>1923</v>
      </c>
      <c r="S1531" s="165">
        <v>12</v>
      </c>
      <c r="T1531" s="165">
        <v>24.641666666666673</v>
      </c>
      <c r="U1531" s="165">
        <v>24.641666666666673</v>
      </c>
      <c r="V1531" s="165">
        <v>1233.5</v>
      </c>
      <c r="W1531" s="165">
        <v>1233.5</v>
      </c>
      <c r="X1531" s="165" t="s">
        <v>3301</v>
      </c>
      <c r="Y1531" s="165">
        <v>2.2000000000000002</v>
      </c>
      <c r="Z1531" s="165" t="s">
        <v>3327</v>
      </c>
      <c r="AA1531" s="165" t="s">
        <v>3298</v>
      </c>
    </row>
    <row r="1532" spans="1:27" s="75" customFormat="1" x14ac:dyDescent="0.15">
      <c r="A1532" s="165" t="s">
        <v>3271</v>
      </c>
      <c r="B1532" s="113" t="s">
        <v>3233</v>
      </c>
      <c r="C1532" s="165"/>
      <c r="D1532" s="199" t="s">
        <v>3297</v>
      </c>
      <c r="E1532" s="165">
        <v>1061</v>
      </c>
      <c r="F1532" s="165">
        <v>19.23</v>
      </c>
      <c r="G1532" s="165">
        <v>109.82</v>
      </c>
      <c r="H1532" s="165">
        <v>110</v>
      </c>
      <c r="I1532" s="165">
        <v>8020</v>
      </c>
      <c r="J1532" s="165">
        <v>48390</v>
      </c>
      <c r="K1532" s="165">
        <v>875</v>
      </c>
      <c r="L1532" s="165"/>
      <c r="M1532" s="165">
        <v>57285</v>
      </c>
      <c r="N1532" s="165">
        <v>182</v>
      </c>
      <c r="O1532" s="165">
        <v>1112</v>
      </c>
      <c r="P1532" s="165">
        <v>875</v>
      </c>
      <c r="Q1532" s="165"/>
      <c r="R1532" s="165">
        <v>2168</v>
      </c>
      <c r="S1532" s="165">
        <v>12</v>
      </c>
      <c r="T1532" s="165">
        <v>23.633333333333322</v>
      </c>
      <c r="U1532" s="165">
        <v>23.633333333333322</v>
      </c>
      <c r="V1532" s="165">
        <v>1820.1</v>
      </c>
      <c r="W1532" s="165">
        <v>1820.1</v>
      </c>
      <c r="X1532" s="165" t="s">
        <v>3301</v>
      </c>
      <c r="Y1532" s="165">
        <v>2.2000000000000002</v>
      </c>
      <c r="Z1532" s="165" t="s">
        <v>3327</v>
      </c>
      <c r="AA1532" s="165" t="s">
        <v>3298</v>
      </c>
    </row>
    <row r="1533" spans="1:27" s="75" customFormat="1" x14ac:dyDescent="0.15">
      <c r="A1533" s="165" t="s">
        <v>3271</v>
      </c>
      <c r="B1533" s="113" t="s">
        <v>3233</v>
      </c>
      <c r="C1533" s="165"/>
      <c r="D1533" s="199" t="s">
        <v>3297</v>
      </c>
      <c r="E1533" s="165">
        <v>1065</v>
      </c>
      <c r="F1533" s="165">
        <v>21.7</v>
      </c>
      <c r="G1533" s="165">
        <v>108.3</v>
      </c>
      <c r="H1533" s="165">
        <v>49</v>
      </c>
      <c r="I1533" s="165">
        <v>6550</v>
      </c>
      <c r="J1533" s="165">
        <v>18509</v>
      </c>
      <c r="K1533" s="165">
        <v>2156</v>
      </c>
      <c r="L1533" s="165"/>
      <c r="M1533" s="165">
        <v>27215</v>
      </c>
      <c r="N1533" s="165">
        <v>309</v>
      </c>
      <c r="O1533" s="165">
        <v>916</v>
      </c>
      <c r="P1533" s="165">
        <v>1438</v>
      </c>
      <c r="Q1533" s="165"/>
      <c r="R1533" s="165">
        <v>2663</v>
      </c>
      <c r="S1533" s="165">
        <v>12</v>
      </c>
      <c r="T1533" s="165">
        <v>22.683333333333319</v>
      </c>
      <c r="U1533" s="165">
        <v>22.683333333333319</v>
      </c>
      <c r="V1533" s="165">
        <v>1847.3</v>
      </c>
      <c r="W1533" s="165">
        <v>1847.3</v>
      </c>
      <c r="X1533" s="165" t="s">
        <v>3301</v>
      </c>
      <c r="Y1533" s="165">
        <v>3.55</v>
      </c>
      <c r="Z1533" s="165" t="s">
        <v>3327</v>
      </c>
      <c r="AA1533" s="165" t="s">
        <v>3298</v>
      </c>
    </row>
    <row r="1534" spans="1:27" s="75" customFormat="1" x14ac:dyDescent="0.15">
      <c r="A1534" s="165" t="s">
        <v>3271</v>
      </c>
      <c r="B1534" s="113" t="s">
        <v>3233</v>
      </c>
      <c r="C1534" s="165"/>
      <c r="D1534" s="199" t="s">
        <v>3297</v>
      </c>
      <c r="E1534" s="165">
        <v>1064</v>
      </c>
      <c r="F1534" s="165">
        <v>21.7</v>
      </c>
      <c r="G1534" s="165">
        <v>109.6</v>
      </c>
      <c r="H1534" s="165">
        <v>97</v>
      </c>
      <c r="I1534" s="165">
        <v>13141</v>
      </c>
      <c r="J1534" s="165">
        <v>37788</v>
      </c>
      <c r="K1534" s="165">
        <v>2244</v>
      </c>
      <c r="L1534" s="165"/>
      <c r="M1534" s="165">
        <v>53173</v>
      </c>
      <c r="N1534" s="165">
        <v>314</v>
      </c>
      <c r="O1534" s="165">
        <v>910</v>
      </c>
      <c r="P1534" s="165">
        <v>1496</v>
      </c>
      <c r="Q1534" s="165"/>
      <c r="R1534" s="165">
        <v>2720</v>
      </c>
      <c r="S1534" s="165">
        <v>12</v>
      </c>
      <c r="T1534" s="165">
        <v>22.8</v>
      </c>
      <c r="U1534" s="165">
        <v>22.8</v>
      </c>
      <c r="V1534" s="165">
        <v>1696.9</v>
      </c>
      <c r="W1534" s="165">
        <v>1696.9</v>
      </c>
      <c r="X1534" s="165" t="s">
        <v>3301</v>
      </c>
      <c r="Y1534" s="165">
        <v>2.4500000000000002</v>
      </c>
      <c r="Z1534" s="165" t="s">
        <v>3327</v>
      </c>
      <c r="AA1534" s="165" t="s">
        <v>3298</v>
      </c>
    </row>
    <row r="1535" spans="1:27" s="75" customFormat="1" x14ac:dyDescent="0.15">
      <c r="A1535" s="165" t="s">
        <v>3271</v>
      </c>
      <c r="B1535" s="113" t="s">
        <v>3233</v>
      </c>
      <c r="C1535" s="165"/>
      <c r="D1535" s="199" t="s">
        <v>3297</v>
      </c>
      <c r="E1535" s="165">
        <v>1066</v>
      </c>
      <c r="F1535" s="165">
        <v>18.62</v>
      </c>
      <c r="G1535" s="165">
        <v>104.68</v>
      </c>
      <c r="H1535" s="165">
        <v>93</v>
      </c>
      <c r="I1535" s="165">
        <v>6872</v>
      </c>
      <c r="J1535" s="165">
        <v>42543</v>
      </c>
      <c r="K1535" s="165">
        <v>1551</v>
      </c>
      <c r="L1535" s="165"/>
      <c r="M1535" s="165">
        <v>50965</v>
      </c>
      <c r="N1535" s="165">
        <v>301</v>
      </c>
      <c r="O1535" s="165">
        <v>1689</v>
      </c>
      <c r="P1535" s="165">
        <v>775</v>
      </c>
      <c r="Q1535" s="165"/>
      <c r="R1535" s="165">
        <v>2765</v>
      </c>
      <c r="S1535" s="165">
        <v>12</v>
      </c>
      <c r="T1535" s="165">
        <v>21.8</v>
      </c>
      <c r="U1535" s="165">
        <v>21.8</v>
      </c>
      <c r="V1535" s="165">
        <v>2077.9</v>
      </c>
      <c r="W1535" s="165">
        <v>2077.9</v>
      </c>
      <c r="X1535" s="165" t="s">
        <v>3301</v>
      </c>
      <c r="Y1535" s="165">
        <v>15.6</v>
      </c>
      <c r="Z1535" s="165" t="s">
        <v>3329</v>
      </c>
      <c r="AA1535" s="165" t="s">
        <v>3298</v>
      </c>
    </row>
    <row r="1536" spans="1:27" s="75" customFormat="1" x14ac:dyDescent="0.15">
      <c r="A1536" s="165" t="s">
        <v>3272</v>
      </c>
      <c r="B1536" s="113" t="s">
        <v>3224</v>
      </c>
      <c r="C1536" s="165"/>
      <c r="D1536" s="199" t="s">
        <v>3380</v>
      </c>
      <c r="E1536" s="165">
        <v>1218</v>
      </c>
      <c r="F1536" s="165">
        <v>18.3</v>
      </c>
      <c r="G1536" s="165">
        <v>-65.83</v>
      </c>
      <c r="H1536" s="165">
        <v>5.5</v>
      </c>
      <c r="I1536" s="165">
        <v>672</v>
      </c>
      <c r="J1536" s="165">
        <v>2000</v>
      </c>
      <c r="K1536" s="165">
        <v>200</v>
      </c>
      <c r="L1536" s="165"/>
      <c r="M1536" s="165">
        <v>3872</v>
      </c>
      <c r="N1536" s="165">
        <v>165.9</v>
      </c>
      <c r="O1536" s="165">
        <v>270</v>
      </c>
      <c r="P1536" s="165">
        <v>19.999999999999968</v>
      </c>
      <c r="Q1536" s="165"/>
      <c r="R1536" s="165">
        <v>955.9</v>
      </c>
      <c r="S1536" s="165">
        <v>12</v>
      </c>
      <c r="T1536" s="165">
        <v>24.125</v>
      </c>
      <c r="U1536" s="165">
        <v>24.125</v>
      </c>
      <c r="V1536" s="165">
        <v>3069.2</v>
      </c>
      <c r="W1536" s="165">
        <v>3069.2</v>
      </c>
      <c r="X1536" s="165" t="s">
        <v>3303</v>
      </c>
      <c r="Y1536" s="165">
        <v>6</v>
      </c>
      <c r="Z1536" s="165" t="s">
        <v>3327</v>
      </c>
      <c r="AA1536" s="165" t="s">
        <v>3360</v>
      </c>
    </row>
    <row r="1537" spans="1:27" s="75" customFormat="1" x14ac:dyDescent="0.15">
      <c r="A1537" s="165" t="s">
        <v>3271</v>
      </c>
      <c r="B1537" s="113" t="s">
        <v>3224</v>
      </c>
      <c r="C1537" s="165"/>
      <c r="D1537" s="199" t="s">
        <v>3380</v>
      </c>
      <c r="E1537" s="165">
        <v>1220</v>
      </c>
      <c r="F1537" s="165">
        <v>18.3</v>
      </c>
      <c r="G1537" s="165">
        <v>-65.83</v>
      </c>
      <c r="H1537" s="165">
        <v>22.5</v>
      </c>
      <c r="I1537" s="165">
        <v>1512</v>
      </c>
      <c r="J1537" s="165">
        <v>6300</v>
      </c>
      <c r="K1537" s="165">
        <v>500</v>
      </c>
      <c r="L1537" s="165"/>
      <c r="M1537" s="165">
        <v>8712</v>
      </c>
      <c r="N1537" s="165">
        <v>178.5</v>
      </c>
      <c r="O1537" s="165">
        <v>121</v>
      </c>
      <c r="P1537" s="165">
        <v>7.0000000000000062</v>
      </c>
      <c r="Q1537" s="165"/>
      <c r="R1537" s="165">
        <v>1028.5</v>
      </c>
      <c r="S1537" s="165">
        <v>12</v>
      </c>
      <c r="T1537" s="165">
        <v>24.125</v>
      </c>
      <c r="U1537" s="165">
        <v>24.125</v>
      </c>
      <c r="V1537" s="165">
        <v>3069.2</v>
      </c>
      <c r="W1537" s="165">
        <v>3069.2</v>
      </c>
      <c r="X1537" s="165" t="s">
        <v>3303</v>
      </c>
      <c r="Y1537" s="165">
        <v>6</v>
      </c>
      <c r="Z1537" s="165" t="s">
        <v>3327</v>
      </c>
      <c r="AA1537" s="165" t="s">
        <v>3360</v>
      </c>
    </row>
    <row r="1538" spans="1:27" s="75" customFormat="1" x14ac:dyDescent="0.15">
      <c r="A1538" s="165" t="s">
        <v>3271</v>
      </c>
      <c r="B1538" s="113" t="s">
        <v>3224</v>
      </c>
      <c r="C1538" s="165"/>
      <c r="D1538" s="199" t="s">
        <v>3380</v>
      </c>
      <c r="E1538" s="165">
        <v>1219</v>
      </c>
      <c r="F1538" s="165">
        <v>18.3</v>
      </c>
      <c r="G1538" s="165">
        <v>-65.83</v>
      </c>
      <c r="H1538" s="165">
        <v>22.5</v>
      </c>
      <c r="I1538" s="165">
        <v>2289</v>
      </c>
      <c r="J1538" s="165">
        <v>8400</v>
      </c>
      <c r="K1538" s="165">
        <v>600</v>
      </c>
      <c r="L1538" s="165"/>
      <c r="M1538" s="165">
        <v>13189</v>
      </c>
      <c r="N1538" s="165">
        <v>210</v>
      </c>
      <c r="O1538" s="165">
        <v>300</v>
      </c>
      <c r="P1538" s="165">
        <v>20.000000000000021</v>
      </c>
      <c r="Q1538" s="165"/>
      <c r="R1538" s="165">
        <v>1210</v>
      </c>
      <c r="S1538" s="165">
        <v>12</v>
      </c>
      <c r="T1538" s="165">
        <v>24.125</v>
      </c>
      <c r="U1538" s="165">
        <v>24.125</v>
      </c>
      <c r="V1538" s="165">
        <v>3069.2</v>
      </c>
      <c r="W1538" s="165">
        <v>3069.2</v>
      </c>
      <c r="X1538" s="165" t="s">
        <v>3303</v>
      </c>
      <c r="Y1538" s="165">
        <v>6</v>
      </c>
      <c r="Z1538" s="165" t="s">
        <v>3327</v>
      </c>
      <c r="AA1538" s="165" t="s">
        <v>3360</v>
      </c>
    </row>
    <row r="1539" spans="1:27" s="75" customFormat="1" x14ac:dyDescent="0.15">
      <c r="A1539" s="165" t="s">
        <v>3271</v>
      </c>
      <c r="B1539" s="113" t="s">
        <v>3224</v>
      </c>
      <c r="C1539" s="165"/>
      <c r="D1539" s="199" t="s">
        <v>3380</v>
      </c>
      <c r="E1539" s="165">
        <v>1221</v>
      </c>
      <c r="F1539" s="165">
        <v>18.3</v>
      </c>
      <c r="G1539" s="165">
        <v>-65.83</v>
      </c>
      <c r="H1539" s="165">
        <v>50</v>
      </c>
      <c r="I1539" s="165">
        <v>1680</v>
      </c>
      <c r="J1539" s="165">
        <v>7300</v>
      </c>
      <c r="K1539" s="165">
        <v>500</v>
      </c>
      <c r="L1539" s="165"/>
      <c r="M1539" s="165">
        <v>9680</v>
      </c>
      <c r="N1539" s="165">
        <v>258.3</v>
      </c>
      <c r="O1539" s="165">
        <v>250</v>
      </c>
      <c r="P1539" s="165">
        <v>10.000000000000011</v>
      </c>
      <c r="Q1539" s="165"/>
      <c r="R1539" s="165">
        <v>1488.3</v>
      </c>
      <c r="S1539" s="165">
        <v>12</v>
      </c>
      <c r="T1539" s="165">
        <v>24.125</v>
      </c>
      <c r="U1539" s="165">
        <v>24.125</v>
      </c>
      <c r="V1539" s="165">
        <v>3069.2</v>
      </c>
      <c r="W1539" s="165">
        <v>3069.2</v>
      </c>
      <c r="X1539" s="165" t="s">
        <v>3303</v>
      </c>
      <c r="Y1539" s="165">
        <v>6</v>
      </c>
      <c r="Z1539" s="165" t="s">
        <v>3327</v>
      </c>
      <c r="AA1539" s="165" t="s">
        <v>3360</v>
      </c>
    </row>
    <row r="1540" spans="1:27" s="75" customFormat="1" x14ac:dyDescent="0.15">
      <c r="A1540" s="165" t="s">
        <v>3271</v>
      </c>
      <c r="B1540" s="113" t="s">
        <v>3225</v>
      </c>
      <c r="C1540" s="165"/>
      <c r="D1540" s="199" t="s">
        <v>3297</v>
      </c>
      <c r="E1540" s="165">
        <v>658</v>
      </c>
      <c r="F1540" s="165">
        <v>27.78</v>
      </c>
      <c r="G1540" s="165">
        <v>107.85</v>
      </c>
      <c r="H1540" s="165">
        <v>27</v>
      </c>
      <c r="I1540" s="165">
        <v>1296</v>
      </c>
      <c r="J1540" s="165">
        <v>5034</v>
      </c>
      <c r="K1540" s="165">
        <v>245</v>
      </c>
      <c r="L1540" s="165"/>
      <c r="M1540" s="165">
        <v>6575</v>
      </c>
      <c r="N1540" s="165">
        <v>112</v>
      </c>
      <c r="O1540" s="165">
        <v>434</v>
      </c>
      <c r="P1540" s="165">
        <v>245</v>
      </c>
      <c r="Q1540" s="165"/>
      <c r="R1540" s="165">
        <v>791</v>
      </c>
      <c r="S1540" s="165">
        <v>12</v>
      </c>
      <c r="T1540" s="165">
        <v>15.85</v>
      </c>
      <c r="U1540" s="165">
        <v>15.85</v>
      </c>
      <c r="V1540" s="165">
        <v>1159.7</v>
      </c>
      <c r="W1540" s="165">
        <v>1159.7</v>
      </c>
      <c r="X1540" s="165" t="s">
        <v>3324</v>
      </c>
      <c r="Y1540" s="165">
        <v>3.15</v>
      </c>
      <c r="Z1540" s="165" t="s">
        <v>3327</v>
      </c>
      <c r="AA1540" s="165" t="s">
        <v>3298</v>
      </c>
    </row>
    <row r="1541" spans="1:27" s="75" customFormat="1" x14ac:dyDescent="0.15">
      <c r="A1541" s="165" t="s">
        <v>3271</v>
      </c>
      <c r="B1541" s="113" t="s">
        <v>3225</v>
      </c>
      <c r="C1541" s="165"/>
      <c r="D1541" s="199" t="s">
        <v>3297</v>
      </c>
      <c r="E1541" s="165">
        <v>781</v>
      </c>
      <c r="F1541" s="165">
        <v>27.1</v>
      </c>
      <c r="G1541" s="165">
        <v>107.8</v>
      </c>
      <c r="H1541" s="165">
        <v>222</v>
      </c>
      <c r="I1541" s="165">
        <v>7547</v>
      </c>
      <c r="J1541" s="165">
        <v>23061</v>
      </c>
      <c r="K1541" s="165">
        <v>953.99999999999989</v>
      </c>
      <c r="L1541" s="165"/>
      <c r="M1541" s="165">
        <v>31562</v>
      </c>
      <c r="N1541" s="165">
        <v>85</v>
      </c>
      <c r="O1541" s="165">
        <v>259</v>
      </c>
      <c r="P1541" s="165">
        <v>953.99999999999989</v>
      </c>
      <c r="Q1541" s="165"/>
      <c r="R1541" s="165">
        <v>1298</v>
      </c>
      <c r="S1541" s="165">
        <v>12</v>
      </c>
      <c r="T1541" s="165">
        <v>15.05</v>
      </c>
      <c r="U1541" s="165">
        <v>15.05</v>
      </c>
      <c r="V1541" s="165">
        <v>1170.2</v>
      </c>
      <c r="W1541" s="165">
        <v>1170.2</v>
      </c>
      <c r="X1541" s="165" t="s">
        <v>3324</v>
      </c>
      <c r="Y1541" s="165">
        <v>28.499999999999947</v>
      </c>
      <c r="Z1541" s="165" t="s">
        <v>3329</v>
      </c>
      <c r="AA1541" s="165" t="s">
        <v>3298</v>
      </c>
    </row>
    <row r="1542" spans="1:27" s="75" customFormat="1" x14ac:dyDescent="0.15">
      <c r="A1542" s="165" t="s">
        <v>3272</v>
      </c>
      <c r="B1542" s="113" t="s">
        <v>3225</v>
      </c>
      <c r="C1542" s="165"/>
      <c r="D1542" s="199" t="s">
        <v>3297</v>
      </c>
      <c r="E1542" s="165">
        <v>660</v>
      </c>
      <c r="F1542" s="165">
        <v>25.75</v>
      </c>
      <c r="G1542" s="165">
        <v>108.09</v>
      </c>
      <c r="H1542" s="165">
        <v>36</v>
      </c>
      <c r="I1542" s="165">
        <v>6978</v>
      </c>
      <c r="J1542" s="165">
        <v>14389</v>
      </c>
      <c r="K1542" s="165">
        <v>690</v>
      </c>
      <c r="L1542" s="165"/>
      <c r="M1542" s="165">
        <v>22057</v>
      </c>
      <c r="N1542" s="165">
        <v>457</v>
      </c>
      <c r="O1542" s="165">
        <v>942</v>
      </c>
      <c r="P1542" s="165">
        <v>690</v>
      </c>
      <c r="Q1542" s="165"/>
      <c r="R1542" s="165">
        <v>2089</v>
      </c>
      <c r="S1542" s="165">
        <v>12</v>
      </c>
      <c r="T1542" s="165">
        <v>17.266666666666669</v>
      </c>
      <c r="U1542" s="165">
        <v>17.266666666666669</v>
      </c>
      <c r="V1542" s="165">
        <v>1296</v>
      </c>
      <c r="W1542" s="165">
        <v>1296</v>
      </c>
      <c r="X1542" s="165" t="s">
        <v>3324</v>
      </c>
      <c r="Y1542" s="165">
        <v>3.4</v>
      </c>
      <c r="Z1542" s="165" t="s">
        <v>3327</v>
      </c>
      <c r="AA1542" s="165" t="s">
        <v>3298</v>
      </c>
    </row>
    <row r="1543" spans="1:27" s="74" customFormat="1" x14ac:dyDescent="0.15">
      <c r="A1543" s="165" t="s">
        <v>3271</v>
      </c>
      <c r="B1543" s="113" t="s">
        <v>3225</v>
      </c>
      <c r="C1543" s="165"/>
      <c r="D1543" s="199" t="s">
        <v>3297</v>
      </c>
      <c r="E1543" s="165">
        <v>659</v>
      </c>
      <c r="F1543" s="165">
        <v>26.7</v>
      </c>
      <c r="G1543" s="165">
        <v>105.9</v>
      </c>
      <c r="H1543" s="165">
        <v>25</v>
      </c>
      <c r="I1543" s="165">
        <v>5732</v>
      </c>
      <c r="J1543" s="165">
        <v>12229</v>
      </c>
      <c r="K1543" s="165">
        <v>778</v>
      </c>
      <c r="L1543" s="165"/>
      <c r="M1543" s="165">
        <v>18739</v>
      </c>
      <c r="N1543" s="165">
        <v>499</v>
      </c>
      <c r="O1543" s="165">
        <v>1069</v>
      </c>
      <c r="P1543" s="165">
        <v>778</v>
      </c>
      <c r="Q1543" s="165"/>
      <c r="R1543" s="165">
        <v>2346</v>
      </c>
      <c r="S1543" s="165">
        <v>12</v>
      </c>
      <c r="T1543" s="165">
        <v>13.80833333333333</v>
      </c>
      <c r="U1543" s="165">
        <v>13.80833333333333</v>
      </c>
      <c r="V1543" s="165">
        <v>1174.0999999999999</v>
      </c>
      <c r="W1543" s="165">
        <v>1174.0999999999999</v>
      </c>
      <c r="X1543" s="165" t="s">
        <v>3324</v>
      </c>
      <c r="Y1543" s="165">
        <v>2.4</v>
      </c>
      <c r="Z1543" s="165" t="s">
        <v>3327</v>
      </c>
      <c r="AA1543" s="165" t="s">
        <v>3298</v>
      </c>
    </row>
    <row r="1544" spans="1:27" s="74" customFormat="1" x14ac:dyDescent="0.15">
      <c r="A1544" s="165" t="s">
        <v>3271</v>
      </c>
      <c r="B1544" s="113" t="s">
        <v>3225</v>
      </c>
      <c r="C1544" s="165"/>
      <c r="D1544" s="199" t="s">
        <v>3297</v>
      </c>
      <c r="E1544" s="165">
        <v>779</v>
      </c>
      <c r="F1544" s="165">
        <v>28.4</v>
      </c>
      <c r="G1544" s="165">
        <v>97</v>
      </c>
      <c r="H1544" s="165">
        <v>50</v>
      </c>
      <c r="I1544" s="165">
        <v>3122</v>
      </c>
      <c r="J1544" s="165">
        <v>9549</v>
      </c>
      <c r="K1544" s="165">
        <v>638</v>
      </c>
      <c r="L1544" s="165"/>
      <c r="M1544" s="165">
        <v>13309</v>
      </c>
      <c r="N1544" s="165">
        <v>151</v>
      </c>
      <c r="O1544" s="165">
        <v>457</v>
      </c>
      <c r="P1544" s="165">
        <v>616</v>
      </c>
      <c r="Q1544" s="165"/>
      <c r="R1544" s="165">
        <v>1224</v>
      </c>
      <c r="S1544" s="165">
        <v>10</v>
      </c>
      <c r="T1544" s="165">
        <v>12.8</v>
      </c>
      <c r="U1544" s="165">
        <v>14.23</v>
      </c>
      <c r="V1544" s="165">
        <v>1047.2</v>
      </c>
      <c r="W1544" s="165">
        <v>1025.5999999999999</v>
      </c>
      <c r="X1544" s="165" t="s">
        <v>3324</v>
      </c>
      <c r="Y1544" s="165">
        <v>12.05</v>
      </c>
      <c r="Z1544" s="165" t="s">
        <v>3325</v>
      </c>
      <c r="AA1544" s="165" t="s">
        <v>3298</v>
      </c>
    </row>
    <row r="1545" spans="1:27" s="74" customFormat="1" x14ac:dyDescent="0.15">
      <c r="A1545" s="165" t="s">
        <v>3206</v>
      </c>
      <c r="B1545" s="113" t="s">
        <v>3225</v>
      </c>
      <c r="C1545" s="165"/>
      <c r="D1545" s="199" t="s">
        <v>3297</v>
      </c>
      <c r="E1545" s="165">
        <v>759</v>
      </c>
      <c r="F1545" s="165">
        <v>33.300000000000004</v>
      </c>
      <c r="G1545" s="165">
        <v>106.1</v>
      </c>
      <c r="H1545" s="165">
        <v>52</v>
      </c>
      <c r="I1545" s="165">
        <v>1986</v>
      </c>
      <c r="J1545" s="165">
        <v>5764</v>
      </c>
      <c r="K1545" s="165">
        <v>422</v>
      </c>
      <c r="L1545" s="165"/>
      <c r="M1545" s="165">
        <v>8172</v>
      </c>
      <c r="N1545" s="165">
        <v>92</v>
      </c>
      <c r="O1545" s="165">
        <v>258</v>
      </c>
      <c r="P1545" s="165">
        <v>401.99999999999983</v>
      </c>
      <c r="Q1545" s="165"/>
      <c r="R1545" s="165">
        <v>752</v>
      </c>
      <c r="S1545" s="165">
        <v>9</v>
      </c>
      <c r="T1545" s="165">
        <v>12.93333333333333</v>
      </c>
      <c r="U1545" s="165">
        <v>16.355555555555551</v>
      </c>
      <c r="V1545" s="165">
        <v>795.19999999999993</v>
      </c>
      <c r="W1545" s="165">
        <v>778.09999999999991</v>
      </c>
      <c r="X1545" s="165" t="s">
        <v>3328</v>
      </c>
      <c r="Y1545" s="165">
        <v>12.05</v>
      </c>
      <c r="Z1545" s="165" t="s">
        <v>3325</v>
      </c>
      <c r="AA1545" s="165" t="s">
        <v>3298</v>
      </c>
    </row>
    <row r="1546" spans="1:27" s="74" customFormat="1" x14ac:dyDescent="0.15">
      <c r="A1546" s="165" t="s">
        <v>3206</v>
      </c>
      <c r="B1546" s="113" t="s">
        <v>3225</v>
      </c>
      <c r="C1546" s="165"/>
      <c r="D1546" s="199" t="s">
        <v>3297</v>
      </c>
      <c r="E1546" s="165">
        <v>764</v>
      </c>
      <c r="F1546" s="165">
        <v>33.200000000000003</v>
      </c>
      <c r="G1546" s="165">
        <v>107.5</v>
      </c>
      <c r="H1546" s="165">
        <v>65</v>
      </c>
      <c r="I1546" s="165">
        <v>2916</v>
      </c>
      <c r="J1546" s="165">
        <v>8215</v>
      </c>
      <c r="K1546" s="165">
        <v>401.99999999999983</v>
      </c>
      <c r="L1546" s="165"/>
      <c r="M1546" s="165">
        <v>11533</v>
      </c>
      <c r="N1546" s="165">
        <v>118</v>
      </c>
      <c r="O1546" s="165">
        <v>334</v>
      </c>
      <c r="P1546" s="165">
        <v>401.99999999999983</v>
      </c>
      <c r="Q1546" s="165"/>
      <c r="R1546" s="165">
        <v>853.99999999999989</v>
      </c>
      <c r="S1546" s="165">
        <v>9</v>
      </c>
      <c r="T1546" s="165">
        <v>14.45</v>
      </c>
      <c r="U1546" s="165">
        <v>18.088888888888889</v>
      </c>
      <c r="V1546" s="165">
        <v>880.89999999999986</v>
      </c>
      <c r="W1546" s="165">
        <v>856.19999999999993</v>
      </c>
      <c r="X1546" s="165" t="s">
        <v>3328</v>
      </c>
      <c r="Y1546" s="165">
        <v>12.45</v>
      </c>
      <c r="Z1546" s="165" t="s">
        <v>3325</v>
      </c>
      <c r="AA1546" s="165" t="s">
        <v>3298</v>
      </c>
    </row>
    <row r="1547" spans="1:27" s="74" customFormat="1" x14ac:dyDescent="0.15">
      <c r="A1547" s="165" t="s">
        <v>3206</v>
      </c>
      <c r="B1547" s="113" t="s">
        <v>3225</v>
      </c>
      <c r="C1547" s="165"/>
      <c r="D1547" s="199" t="s">
        <v>3297</v>
      </c>
      <c r="E1547" s="165">
        <v>760</v>
      </c>
      <c r="F1547" s="165">
        <v>33.300000000000004</v>
      </c>
      <c r="G1547" s="165">
        <v>108.3</v>
      </c>
      <c r="H1547" s="165">
        <v>48</v>
      </c>
      <c r="I1547" s="165">
        <v>3261</v>
      </c>
      <c r="J1547" s="165">
        <v>8564</v>
      </c>
      <c r="K1547" s="165">
        <v>494.00000000000011</v>
      </c>
      <c r="L1547" s="165"/>
      <c r="M1547" s="165">
        <v>12319</v>
      </c>
      <c r="N1547" s="165">
        <v>180</v>
      </c>
      <c r="O1547" s="165">
        <v>463.99999999999983</v>
      </c>
      <c r="P1547" s="165">
        <v>492</v>
      </c>
      <c r="Q1547" s="165"/>
      <c r="R1547" s="165">
        <v>1137</v>
      </c>
      <c r="S1547" s="165">
        <v>9</v>
      </c>
      <c r="T1547" s="165">
        <v>12.225</v>
      </c>
      <c r="U1547" s="165">
        <v>15.8</v>
      </c>
      <c r="V1547" s="165">
        <v>916.10000000000025</v>
      </c>
      <c r="W1547" s="165">
        <v>890.30000000000007</v>
      </c>
      <c r="X1547" s="165" t="s">
        <v>3328</v>
      </c>
      <c r="Y1547" s="165">
        <v>3.45</v>
      </c>
      <c r="Z1547" s="165" t="s">
        <v>3327</v>
      </c>
      <c r="AA1547" s="165" t="s">
        <v>3298</v>
      </c>
    </row>
    <row r="1548" spans="1:27" s="74" customFormat="1" x14ac:dyDescent="0.15">
      <c r="A1548" s="165" t="s">
        <v>3271</v>
      </c>
      <c r="B1548" s="113" t="s">
        <v>3225</v>
      </c>
      <c r="C1548" s="165"/>
      <c r="D1548" s="199" t="s">
        <v>3297</v>
      </c>
      <c r="E1548" s="165">
        <v>780</v>
      </c>
      <c r="F1548" s="165">
        <v>27.1</v>
      </c>
      <c r="G1548" s="165">
        <v>99.2</v>
      </c>
      <c r="H1548" s="165">
        <v>72</v>
      </c>
      <c r="I1548" s="165">
        <v>5546</v>
      </c>
      <c r="J1548" s="165">
        <v>15448</v>
      </c>
      <c r="K1548" s="165">
        <v>739</v>
      </c>
      <c r="L1548" s="165"/>
      <c r="M1548" s="165">
        <v>21733</v>
      </c>
      <c r="N1548" s="165">
        <v>218</v>
      </c>
      <c r="O1548" s="165">
        <v>571</v>
      </c>
      <c r="P1548" s="165">
        <v>653</v>
      </c>
      <c r="Q1548" s="165"/>
      <c r="R1548" s="165">
        <v>1441</v>
      </c>
      <c r="S1548" s="165">
        <v>9</v>
      </c>
      <c r="T1548" s="165">
        <v>11.016666666666671</v>
      </c>
      <c r="U1548" s="165">
        <v>13.12222222222222</v>
      </c>
      <c r="V1548" s="165">
        <v>950.7</v>
      </c>
      <c r="W1548" s="165">
        <v>869.1</v>
      </c>
      <c r="X1548" s="165" t="s">
        <v>3324</v>
      </c>
      <c r="Y1548" s="165">
        <v>12.05</v>
      </c>
      <c r="Z1548" s="165" t="s">
        <v>3325</v>
      </c>
      <c r="AA1548" s="165" t="s">
        <v>3298</v>
      </c>
    </row>
    <row r="1549" spans="1:27" s="74" customFormat="1" x14ac:dyDescent="0.15">
      <c r="A1549" s="165" t="s">
        <v>3206</v>
      </c>
      <c r="B1549" s="113" t="s">
        <v>3225</v>
      </c>
      <c r="C1549" s="165"/>
      <c r="D1549" s="199" t="s">
        <v>3297</v>
      </c>
      <c r="E1549" s="165">
        <v>762</v>
      </c>
      <c r="F1549" s="165">
        <v>33.5</v>
      </c>
      <c r="G1549" s="165">
        <v>108.5</v>
      </c>
      <c r="H1549" s="165">
        <v>49</v>
      </c>
      <c r="I1549" s="165">
        <v>3479</v>
      </c>
      <c r="J1549" s="165">
        <v>10171</v>
      </c>
      <c r="K1549" s="165">
        <v>543</v>
      </c>
      <c r="L1549" s="165"/>
      <c r="M1549" s="165">
        <v>14193</v>
      </c>
      <c r="N1549" s="165">
        <v>180</v>
      </c>
      <c r="O1549" s="165">
        <v>514</v>
      </c>
      <c r="P1549" s="165">
        <v>505</v>
      </c>
      <c r="Q1549" s="165"/>
      <c r="R1549" s="165">
        <v>1198</v>
      </c>
      <c r="S1549" s="165">
        <v>8</v>
      </c>
      <c r="T1549" s="165">
        <v>9.8249999999999993</v>
      </c>
      <c r="U1549" s="165">
        <v>14.512499999999999</v>
      </c>
      <c r="V1549" s="165">
        <v>896.1</v>
      </c>
      <c r="W1549" s="165">
        <v>829.9</v>
      </c>
      <c r="X1549" s="165" t="s">
        <v>3324</v>
      </c>
      <c r="Y1549" s="165">
        <v>12.05</v>
      </c>
      <c r="Z1549" s="165" t="s">
        <v>3325</v>
      </c>
      <c r="AA1549" s="165" t="s">
        <v>3298</v>
      </c>
    </row>
    <row r="1550" spans="1:27" s="74" customFormat="1" x14ac:dyDescent="0.15">
      <c r="A1550" s="165" t="s">
        <v>3206</v>
      </c>
      <c r="B1550" s="113" t="s">
        <v>3225</v>
      </c>
      <c r="C1550" s="165"/>
      <c r="D1550" s="199" t="s">
        <v>3297</v>
      </c>
      <c r="E1550" s="165">
        <v>778</v>
      </c>
      <c r="F1550" s="165">
        <v>28.7</v>
      </c>
      <c r="G1550" s="165">
        <v>96.7</v>
      </c>
      <c r="H1550" s="165">
        <v>81</v>
      </c>
      <c r="I1550" s="165">
        <v>4929</v>
      </c>
      <c r="J1550" s="165">
        <v>11229</v>
      </c>
      <c r="K1550" s="165">
        <v>670</v>
      </c>
      <c r="L1550" s="165"/>
      <c r="M1550" s="165">
        <v>16828</v>
      </c>
      <c r="N1550" s="165">
        <v>170</v>
      </c>
      <c r="O1550" s="165">
        <v>384.99999999999983</v>
      </c>
      <c r="P1550" s="165">
        <v>670</v>
      </c>
      <c r="Q1550" s="165"/>
      <c r="R1550" s="165">
        <v>1224</v>
      </c>
      <c r="S1550" s="165">
        <v>8</v>
      </c>
      <c r="T1550" s="165">
        <v>10.366666666666672</v>
      </c>
      <c r="U1550" s="165">
        <v>13.425000000000001</v>
      </c>
      <c r="V1550" s="165">
        <v>911.89999999999986</v>
      </c>
      <c r="W1550" s="165">
        <v>855.9</v>
      </c>
      <c r="X1550" s="165" t="s">
        <v>3324</v>
      </c>
      <c r="Y1550" s="165">
        <v>13.8</v>
      </c>
      <c r="Z1550" s="165" t="s">
        <v>3325</v>
      </c>
      <c r="AA1550" s="165" t="s">
        <v>3298</v>
      </c>
    </row>
    <row r="1551" spans="1:27" s="74" customFormat="1" x14ac:dyDescent="0.15">
      <c r="A1551" s="165" t="s">
        <v>3206</v>
      </c>
      <c r="B1551" s="113" t="s">
        <v>3225</v>
      </c>
      <c r="C1551" s="165"/>
      <c r="D1551" s="199" t="s">
        <v>3297</v>
      </c>
      <c r="E1551" s="165">
        <v>713</v>
      </c>
      <c r="F1551" s="165">
        <v>35.47</v>
      </c>
      <c r="G1551" s="165">
        <v>111.99</v>
      </c>
      <c r="H1551" s="165">
        <v>55</v>
      </c>
      <c r="I1551" s="165">
        <v>1225</v>
      </c>
      <c r="J1551" s="165">
        <v>3589</v>
      </c>
      <c r="K1551" s="165">
        <v>259</v>
      </c>
      <c r="L1551" s="165"/>
      <c r="M1551" s="165">
        <v>5073</v>
      </c>
      <c r="N1551" s="165">
        <v>40</v>
      </c>
      <c r="O1551" s="165">
        <v>118</v>
      </c>
      <c r="P1551" s="165">
        <v>130</v>
      </c>
      <c r="Q1551" s="165"/>
      <c r="R1551" s="165">
        <v>288</v>
      </c>
      <c r="S1551" s="165">
        <v>7</v>
      </c>
      <c r="T1551" s="165">
        <v>8.2083333333333321</v>
      </c>
      <c r="U1551" s="165">
        <v>15.21428571428571</v>
      </c>
      <c r="V1551" s="165">
        <v>746.3</v>
      </c>
      <c r="W1551" s="165">
        <v>660.1</v>
      </c>
      <c r="X1551" s="165" t="s">
        <v>3328</v>
      </c>
      <c r="Y1551" s="165">
        <v>20.100000000000001</v>
      </c>
      <c r="Z1551" s="165" t="s">
        <v>3329</v>
      </c>
      <c r="AA1551" s="165" t="s">
        <v>3298</v>
      </c>
    </row>
    <row r="1552" spans="1:27" s="74" customFormat="1" x14ac:dyDescent="0.15">
      <c r="A1552" s="165" t="s">
        <v>3272</v>
      </c>
      <c r="B1552" s="113" t="s">
        <v>3225</v>
      </c>
      <c r="C1552" s="165"/>
      <c r="D1552" s="199" t="s">
        <v>3297</v>
      </c>
      <c r="E1552" s="165">
        <v>735</v>
      </c>
      <c r="F1552" s="165">
        <v>37.68</v>
      </c>
      <c r="G1552" s="165">
        <v>111.86</v>
      </c>
      <c r="H1552" s="165">
        <v>58</v>
      </c>
      <c r="I1552" s="165">
        <v>1387</v>
      </c>
      <c r="J1552" s="165">
        <v>3902</v>
      </c>
      <c r="K1552" s="165">
        <v>192</v>
      </c>
      <c r="L1552" s="165"/>
      <c r="M1552" s="165">
        <v>5481</v>
      </c>
      <c r="N1552" s="165">
        <v>62</v>
      </c>
      <c r="O1552" s="165">
        <v>174</v>
      </c>
      <c r="P1552" s="165">
        <v>192</v>
      </c>
      <c r="Q1552" s="165"/>
      <c r="R1552" s="165">
        <v>428</v>
      </c>
      <c r="S1552" s="165">
        <v>7</v>
      </c>
      <c r="T1552" s="165">
        <v>5.7500000000000009</v>
      </c>
      <c r="U1552" s="165">
        <v>13.51428571428572</v>
      </c>
      <c r="V1552" s="165">
        <v>597.29999999999995</v>
      </c>
      <c r="W1552" s="165">
        <v>545</v>
      </c>
      <c r="X1552" s="165" t="s">
        <v>3328</v>
      </c>
      <c r="Y1552" s="165">
        <v>20.100000000000001</v>
      </c>
      <c r="Z1552" s="165" t="s">
        <v>3329</v>
      </c>
      <c r="AA1552" s="165" t="s">
        <v>3298</v>
      </c>
    </row>
    <row r="1553" spans="1:27" s="74" customFormat="1" x14ac:dyDescent="0.15">
      <c r="A1553" s="165" t="s">
        <v>3272</v>
      </c>
      <c r="B1553" s="113" t="s">
        <v>3225</v>
      </c>
      <c r="C1553" s="165"/>
      <c r="D1553" s="199" t="s">
        <v>3297</v>
      </c>
      <c r="E1553" s="165">
        <v>726</v>
      </c>
      <c r="F1553" s="165">
        <v>37.22</v>
      </c>
      <c r="G1553" s="165">
        <v>111.14</v>
      </c>
      <c r="H1553" s="165">
        <v>59</v>
      </c>
      <c r="I1553" s="165">
        <v>1470</v>
      </c>
      <c r="J1553" s="165">
        <v>4219</v>
      </c>
      <c r="K1553" s="165">
        <v>194</v>
      </c>
      <c r="L1553" s="165"/>
      <c r="M1553" s="165">
        <v>5883</v>
      </c>
      <c r="N1553" s="165">
        <v>65</v>
      </c>
      <c r="O1553" s="165">
        <v>185</v>
      </c>
      <c r="P1553" s="165">
        <v>194</v>
      </c>
      <c r="Q1553" s="165"/>
      <c r="R1553" s="165">
        <v>444.00000000000011</v>
      </c>
      <c r="S1553" s="165">
        <v>7</v>
      </c>
      <c r="T1553" s="165">
        <v>7.3666666666666663</v>
      </c>
      <c r="U1553" s="165">
        <v>15.142857142857139</v>
      </c>
      <c r="V1553" s="165">
        <v>576.30000000000018</v>
      </c>
      <c r="W1553" s="165">
        <v>527.1</v>
      </c>
      <c r="X1553" s="165" t="s">
        <v>3328</v>
      </c>
      <c r="Y1553" s="165">
        <v>8.15</v>
      </c>
      <c r="Z1553" s="165" t="s">
        <v>3327</v>
      </c>
      <c r="AA1553" s="165" t="s">
        <v>3298</v>
      </c>
    </row>
    <row r="1554" spans="1:27" s="74" customFormat="1" x14ac:dyDescent="0.15">
      <c r="A1554" s="165" t="s">
        <v>3271</v>
      </c>
      <c r="B1554" s="113" t="s">
        <v>3225</v>
      </c>
      <c r="C1554" s="165"/>
      <c r="D1554" s="199" t="s">
        <v>3297</v>
      </c>
      <c r="E1554" s="165">
        <v>712</v>
      </c>
      <c r="F1554" s="165">
        <v>35.43</v>
      </c>
      <c r="G1554" s="165">
        <v>111.98</v>
      </c>
      <c r="H1554" s="165">
        <v>43</v>
      </c>
      <c r="I1554" s="165">
        <v>1876</v>
      </c>
      <c r="J1554" s="165">
        <v>4917</v>
      </c>
      <c r="K1554" s="165">
        <v>383</v>
      </c>
      <c r="L1554" s="165"/>
      <c r="M1554" s="165">
        <v>7176.0000000000009</v>
      </c>
      <c r="N1554" s="165">
        <v>84</v>
      </c>
      <c r="O1554" s="165">
        <v>219</v>
      </c>
      <c r="P1554" s="165">
        <v>192</v>
      </c>
      <c r="Q1554" s="165"/>
      <c r="R1554" s="165">
        <v>495</v>
      </c>
      <c r="S1554" s="165">
        <v>7</v>
      </c>
      <c r="T1554" s="165">
        <v>8.2083333333333321</v>
      </c>
      <c r="U1554" s="165">
        <v>15.21428571428571</v>
      </c>
      <c r="V1554" s="165">
        <v>746.3</v>
      </c>
      <c r="W1554" s="165">
        <v>660.1</v>
      </c>
      <c r="X1554" s="165" t="s">
        <v>3328</v>
      </c>
      <c r="Y1554" s="165">
        <v>3.45</v>
      </c>
      <c r="Z1554" s="165" t="s">
        <v>3327</v>
      </c>
      <c r="AA1554" s="165" t="s">
        <v>3298</v>
      </c>
    </row>
    <row r="1555" spans="1:27" s="74" customFormat="1" x14ac:dyDescent="0.15">
      <c r="A1555" s="165" t="s">
        <v>3271</v>
      </c>
      <c r="B1555" s="113" t="s">
        <v>3225</v>
      </c>
      <c r="C1555" s="165"/>
      <c r="D1555" s="199" t="s">
        <v>3297</v>
      </c>
      <c r="E1555" s="165">
        <v>714</v>
      </c>
      <c r="F1555" s="165">
        <v>36.18</v>
      </c>
      <c r="G1555" s="165">
        <v>111.02</v>
      </c>
      <c r="H1555" s="165">
        <v>29</v>
      </c>
      <c r="I1555" s="165">
        <v>1178</v>
      </c>
      <c r="J1555" s="165">
        <v>3206</v>
      </c>
      <c r="K1555" s="165">
        <v>186</v>
      </c>
      <c r="L1555" s="165"/>
      <c r="M1555" s="165">
        <v>4570</v>
      </c>
      <c r="N1555" s="165">
        <v>93</v>
      </c>
      <c r="O1555" s="165">
        <v>252</v>
      </c>
      <c r="P1555" s="165">
        <v>186</v>
      </c>
      <c r="Q1555" s="165"/>
      <c r="R1555" s="165">
        <v>531</v>
      </c>
      <c r="S1555" s="165">
        <v>7</v>
      </c>
      <c r="T1555" s="165">
        <v>7.6999999999999984</v>
      </c>
      <c r="U1555" s="165">
        <v>14.97142857142857</v>
      </c>
      <c r="V1555" s="165">
        <v>667.2</v>
      </c>
      <c r="W1555" s="165">
        <v>600.90000000000009</v>
      </c>
      <c r="X1555" s="165" t="s">
        <v>3328</v>
      </c>
      <c r="Y1555" s="165">
        <v>20.100000000000001</v>
      </c>
      <c r="Z1555" s="165" t="s">
        <v>3329</v>
      </c>
      <c r="AA1555" s="165" t="s">
        <v>3298</v>
      </c>
    </row>
    <row r="1556" spans="1:27" s="74" customFormat="1" x14ac:dyDescent="0.15">
      <c r="A1556" s="165" t="s">
        <v>3272</v>
      </c>
      <c r="B1556" s="113" t="s">
        <v>3225</v>
      </c>
      <c r="C1556" s="165"/>
      <c r="D1556" s="199" t="s">
        <v>3297</v>
      </c>
      <c r="E1556" s="165">
        <v>703</v>
      </c>
      <c r="F1556" s="165">
        <v>42.300000000000004</v>
      </c>
      <c r="G1556" s="165">
        <v>119</v>
      </c>
      <c r="H1556" s="165">
        <v>28</v>
      </c>
      <c r="I1556" s="165">
        <v>1720</v>
      </c>
      <c r="J1556" s="165">
        <v>8440</v>
      </c>
      <c r="K1556" s="165">
        <v>200</v>
      </c>
      <c r="L1556" s="165"/>
      <c r="M1556" s="165">
        <v>10360</v>
      </c>
      <c r="N1556" s="165">
        <v>56.000000000000007</v>
      </c>
      <c r="O1556" s="165">
        <v>287</v>
      </c>
      <c r="P1556" s="165">
        <v>200</v>
      </c>
      <c r="Q1556" s="165"/>
      <c r="R1556" s="165">
        <v>542</v>
      </c>
      <c r="S1556" s="165">
        <v>7</v>
      </c>
      <c r="T1556" s="165">
        <v>7.3416666666666659</v>
      </c>
      <c r="U1556" s="165">
        <v>16.585714285714282</v>
      </c>
      <c r="V1556" s="165">
        <v>383.1</v>
      </c>
      <c r="W1556" s="165">
        <v>366.7</v>
      </c>
      <c r="X1556" s="165" t="s">
        <v>3328</v>
      </c>
      <c r="Y1556" s="165">
        <v>8</v>
      </c>
      <c r="Z1556" s="165" t="s">
        <v>3327</v>
      </c>
      <c r="AA1556" s="165" t="s">
        <v>3298</v>
      </c>
    </row>
    <row r="1557" spans="1:27" s="74" customFormat="1" x14ac:dyDescent="0.15">
      <c r="A1557" s="165" t="s">
        <v>3271</v>
      </c>
      <c r="B1557" s="113" t="s">
        <v>3225</v>
      </c>
      <c r="C1557" s="165"/>
      <c r="D1557" s="199" t="s">
        <v>3297</v>
      </c>
      <c r="E1557" s="165">
        <v>656</v>
      </c>
      <c r="F1557" s="165">
        <v>39.800000000000004</v>
      </c>
      <c r="G1557" s="165">
        <v>115.6</v>
      </c>
      <c r="H1557" s="165">
        <v>31</v>
      </c>
      <c r="I1557" s="165">
        <v>1242</v>
      </c>
      <c r="J1557" s="165">
        <v>3366</v>
      </c>
      <c r="K1557" s="165">
        <v>202</v>
      </c>
      <c r="L1557" s="165"/>
      <c r="M1557" s="165">
        <v>4810</v>
      </c>
      <c r="N1557" s="165">
        <v>93</v>
      </c>
      <c r="O1557" s="165">
        <v>253</v>
      </c>
      <c r="P1557" s="165">
        <v>202</v>
      </c>
      <c r="Q1557" s="165"/>
      <c r="R1557" s="165">
        <v>548</v>
      </c>
      <c r="S1557" s="165">
        <v>7</v>
      </c>
      <c r="T1557" s="165">
        <v>7.4083333333333359</v>
      </c>
      <c r="U1557" s="165">
        <v>15.87142857142857</v>
      </c>
      <c r="V1557" s="165">
        <v>524.69999999999993</v>
      </c>
      <c r="W1557" s="165">
        <v>495</v>
      </c>
      <c r="X1557" s="165" t="s">
        <v>3328</v>
      </c>
      <c r="Y1557" s="165">
        <v>12.05</v>
      </c>
      <c r="Z1557" s="165" t="s">
        <v>3325</v>
      </c>
      <c r="AA1557" s="165" t="s">
        <v>3298</v>
      </c>
    </row>
    <row r="1558" spans="1:27" s="74" customFormat="1" x14ac:dyDescent="0.15">
      <c r="A1558" s="165" t="s">
        <v>3206</v>
      </c>
      <c r="B1558" s="113" t="s">
        <v>3225</v>
      </c>
      <c r="C1558" s="165"/>
      <c r="D1558" s="199" t="s">
        <v>3297</v>
      </c>
      <c r="E1558" s="165">
        <v>715</v>
      </c>
      <c r="F1558" s="165">
        <v>36.270000000000003</v>
      </c>
      <c r="G1558" s="165">
        <v>111</v>
      </c>
      <c r="H1558" s="165">
        <v>35</v>
      </c>
      <c r="I1558" s="165">
        <v>1375</v>
      </c>
      <c r="J1558" s="165">
        <v>3816</v>
      </c>
      <c r="K1558" s="165">
        <v>198</v>
      </c>
      <c r="L1558" s="165"/>
      <c r="M1558" s="165">
        <v>5389</v>
      </c>
      <c r="N1558" s="165">
        <v>93</v>
      </c>
      <c r="O1558" s="165">
        <v>258</v>
      </c>
      <c r="P1558" s="165">
        <v>198</v>
      </c>
      <c r="Q1558" s="165"/>
      <c r="R1558" s="165">
        <v>549</v>
      </c>
      <c r="S1558" s="165">
        <v>7</v>
      </c>
      <c r="T1558" s="165">
        <v>7.6999999999999984</v>
      </c>
      <c r="U1558" s="165">
        <v>14.97142857142857</v>
      </c>
      <c r="V1558" s="165">
        <v>635.19999999999993</v>
      </c>
      <c r="W1558" s="165">
        <v>574</v>
      </c>
      <c r="X1558" s="165" t="s">
        <v>3328</v>
      </c>
      <c r="Y1558" s="165">
        <v>26.499999999999947</v>
      </c>
      <c r="Z1558" s="165" t="s">
        <v>3329</v>
      </c>
      <c r="AA1558" s="165" t="s">
        <v>3298</v>
      </c>
    </row>
    <row r="1559" spans="1:27" s="74" customFormat="1" x14ac:dyDescent="0.15">
      <c r="A1559" s="165" t="s">
        <v>3272</v>
      </c>
      <c r="B1559" s="113" t="s">
        <v>3225</v>
      </c>
      <c r="C1559" s="165"/>
      <c r="D1559" s="199" t="s">
        <v>3297</v>
      </c>
      <c r="E1559" s="165">
        <v>723</v>
      </c>
      <c r="F1559" s="165">
        <v>37.08</v>
      </c>
      <c r="G1559" s="165">
        <v>111.23</v>
      </c>
      <c r="H1559" s="165">
        <v>48</v>
      </c>
      <c r="I1559" s="165">
        <v>1673</v>
      </c>
      <c r="J1559" s="165">
        <v>4631.9999999999991</v>
      </c>
      <c r="K1559" s="165">
        <v>244</v>
      </c>
      <c r="L1559" s="165"/>
      <c r="M1559" s="165">
        <v>6548.9999999999991</v>
      </c>
      <c r="N1559" s="165">
        <v>93</v>
      </c>
      <c r="O1559" s="165">
        <v>255</v>
      </c>
      <c r="P1559" s="165">
        <v>244</v>
      </c>
      <c r="Q1559" s="165"/>
      <c r="R1559" s="165">
        <v>592</v>
      </c>
      <c r="S1559" s="165">
        <v>7</v>
      </c>
      <c r="T1559" s="165">
        <v>6.0583333333333336</v>
      </c>
      <c r="U1559" s="165">
        <v>13.6</v>
      </c>
      <c r="V1559" s="165">
        <v>630.60000000000014</v>
      </c>
      <c r="W1559" s="165">
        <v>572.70000000000005</v>
      </c>
      <c r="X1559" s="165" t="s">
        <v>3328</v>
      </c>
      <c r="Y1559" s="165">
        <v>20.100000000000001</v>
      </c>
      <c r="Z1559" s="165" t="s">
        <v>3329</v>
      </c>
      <c r="AA1559" s="165" t="s">
        <v>3298</v>
      </c>
    </row>
    <row r="1560" spans="1:27" s="74" customFormat="1" x14ac:dyDescent="0.15">
      <c r="A1560" s="165" t="s">
        <v>3272</v>
      </c>
      <c r="B1560" s="113" t="s">
        <v>3225</v>
      </c>
      <c r="C1560" s="165"/>
      <c r="D1560" s="199" t="s">
        <v>3297</v>
      </c>
      <c r="E1560" s="165">
        <v>769</v>
      </c>
      <c r="F1560" s="165">
        <v>33.5</v>
      </c>
      <c r="G1560" s="165">
        <v>104.83</v>
      </c>
      <c r="H1560" s="165">
        <v>49</v>
      </c>
      <c r="I1560" s="165">
        <v>1750</v>
      </c>
      <c r="J1560" s="165">
        <v>5009</v>
      </c>
      <c r="K1560" s="165">
        <v>252</v>
      </c>
      <c r="L1560" s="165"/>
      <c r="M1560" s="165">
        <v>7011</v>
      </c>
      <c r="N1560" s="165">
        <v>93</v>
      </c>
      <c r="O1560" s="165">
        <v>265</v>
      </c>
      <c r="P1560" s="165">
        <v>238</v>
      </c>
      <c r="Q1560" s="165"/>
      <c r="R1560" s="165">
        <v>596</v>
      </c>
      <c r="S1560" s="165">
        <v>7</v>
      </c>
      <c r="T1560" s="165">
        <v>7.658333333333335</v>
      </c>
      <c r="U1560" s="165">
        <v>13.157142857142862</v>
      </c>
      <c r="V1560" s="165">
        <v>648.5</v>
      </c>
      <c r="W1560" s="165">
        <v>602.5</v>
      </c>
      <c r="X1560" s="165" t="s">
        <v>3328</v>
      </c>
      <c r="Y1560" s="165">
        <v>26.499999999999947</v>
      </c>
      <c r="Z1560" s="165" t="s">
        <v>3329</v>
      </c>
      <c r="AA1560" s="165" t="s">
        <v>3298</v>
      </c>
    </row>
    <row r="1561" spans="1:27" s="74" customFormat="1" x14ac:dyDescent="0.15">
      <c r="A1561" s="165" t="s">
        <v>3272</v>
      </c>
      <c r="B1561" s="113" t="s">
        <v>3225</v>
      </c>
      <c r="C1561" s="165"/>
      <c r="D1561" s="199" t="s">
        <v>3297</v>
      </c>
      <c r="E1561" s="165">
        <v>725</v>
      </c>
      <c r="F1561" s="165">
        <v>37.200000000000003</v>
      </c>
      <c r="G1561" s="165">
        <v>113.55</v>
      </c>
      <c r="H1561" s="165">
        <v>35</v>
      </c>
      <c r="I1561" s="165">
        <v>1583</v>
      </c>
      <c r="J1561" s="165">
        <v>4413</v>
      </c>
      <c r="K1561" s="165">
        <v>224</v>
      </c>
      <c r="L1561" s="165"/>
      <c r="M1561" s="165">
        <v>6220</v>
      </c>
      <c r="N1561" s="165">
        <v>107</v>
      </c>
      <c r="O1561" s="165">
        <v>298</v>
      </c>
      <c r="P1561" s="165">
        <v>224</v>
      </c>
      <c r="Q1561" s="165"/>
      <c r="R1561" s="165">
        <v>629</v>
      </c>
      <c r="S1561" s="165">
        <v>7</v>
      </c>
      <c r="T1561" s="165">
        <v>6.2250000000000005</v>
      </c>
      <c r="U1561" s="165">
        <v>13.71428571428571</v>
      </c>
      <c r="V1561" s="165">
        <v>694.69999999999982</v>
      </c>
      <c r="W1561" s="165">
        <v>630.1</v>
      </c>
      <c r="X1561" s="165" t="s">
        <v>3324</v>
      </c>
      <c r="Y1561" s="165">
        <v>28.8</v>
      </c>
      <c r="Z1561" s="165" t="s">
        <v>3329</v>
      </c>
      <c r="AA1561" s="165" t="s">
        <v>3298</v>
      </c>
    </row>
    <row r="1562" spans="1:27" s="74" customFormat="1" x14ac:dyDescent="0.15">
      <c r="A1562" s="165" t="s">
        <v>3272</v>
      </c>
      <c r="B1562" s="113" t="s">
        <v>3225</v>
      </c>
      <c r="C1562" s="165"/>
      <c r="D1562" s="199" t="s">
        <v>3297</v>
      </c>
      <c r="E1562" s="165">
        <v>722</v>
      </c>
      <c r="F1562" s="165">
        <v>36.97</v>
      </c>
      <c r="G1562" s="165">
        <v>112.08</v>
      </c>
      <c r="H1562" s="165">
        <v>65</v>
      </c>
      <c r="I1562" s="165">
        <v>2950</v>
      </c>
      <c r="J1562" s="165">
        <v>6002</v>
      </c>
      <c r="K1562" s="165">
        <v>298</v>
      </c>
      <c r="L1562" s="165"/>
      <c r="M1562" s="165">
        <v>9250</v>
      </c>
      <c r="N1562" s="165">
        <v>109</v>
      </c>
      <c r="O1562" s="165">
        <v>223</v>
      </c>
      <c r="P1562" s="165">
        <v>298</v>
      </c>
      <c r="Q1562" s="165"/>
      <c r="R1562" s="165">
        <v>630</v>
      </c>
      <c r="S1562" s="165">
        <v>7</v>
      </c>
      <c r="T1562" s="165">
        <v>5.875</v>
      </c>
      <c r="U1562" s="165">
        <v>13.242857142857138</v>
      </c>
      <c r="V1562" s="165">
        <v>667.30000000000007</v>
      </c>
      <c r="W1562" s="165">
        <v>603.20000000000005</v>
      </c>
      <c r="X1562" s="165" t="s">
        <v>3324</v>
      </c>
      <c r="Y1562" s="165">
        <v>26.499999999999947</v>
      </c>
      <c r="Z1562" s="165" t="s">
        <v>3329</v>
      </c>
      <c r="AA1562" s="165" t="s">
        <v>3298</v>
      </c>
    </row>
    <row r="1563" spans="1:27" s="74" customFormat="1" x14ac:dyDescent="0.15">
      <c r="A1563" s="165" t="s">
        <v>3272</v>
      </c>
      <c r="B1563" s="113" t="s">
        <v>3225</v>
      </c>
      <c r="C1563" s="165"/>
      <c r="D1563" s="199" t="s">
        <v>3297</v>
      </c>
      <c r="E1563" s="165">
        <v>717</v>
      </c>
      <c r="F1563" s="165">
        <v>36.65</v>
      </c>
      <c r="G1563" s="165">
        <v>112.05</v>
      </c>
      <c r="H1563" s="165">
        <v>36</v>
      </c>
      <c r="I1563" s="165">
        <v>1703</v>
      </c>
      <c r="J1563" s="165">
        <v>4763</v>
      </c>
      <c r="K1563" s="165">
        <v>239</v>
      </c>
      <c r="L1563" s="165"/>
      <c r="M1563" s="165">
        <v>6705</v>
      </c>
      <c r="N1563" s="165">
        <v>112</v>
      </c>
      <c r="O1563" s="165">
        <v>315.00000000000011</v>
      </c>
      <c r="P1563" s="165">
        <v>239</v>
      </c>
      <c r="Q1563" s="165"/>
      <c r="R1563" s="165">
        <v>666</v>
      </c>
      <c r="S1563" s="165">
        <v>7</v>
      </c>
      <c r="T1563" s="165">
        <v>7.0083333333333337</v>
      </c>
      <c r="U1563" s="165">
        <v>14.3</v>
      </c>
      <c r="V1563" s="165">
        <v>660.99999999999989</v>
      </c>
      <c r="W1563" s="165">
        <v>596.5</v>
      </c>
      <c r="X1563" s="165" t="s">
        <v>3328</v>
      </c>
      <c r="Y1563" s="165">
        <v>12.05</v>
      </c>
      <c r="Z1563" s="165" t="s">
        <v>3325</v>
      </c>
      <c r="AA1563" s="165" t="s">
        <v>3298</v>
      </c>
    </row>
    <row r="1564" spans="1:27" s="74" customFormat="1" x14ac:dyDescent="0.15">
      <c r="A1564" s="165" t="s">
        <v>3206</v>
      </c>
      <c r="B1564" s="113" t="s">
        <v>3225</v>
      </c>
      <c r="C1564" s="165"/>
      <c r="D1564" s="199" t="s">
        <v>3297</v>
      </c>
      <c r="E1564" s="165">
        <v>774</v>
      </c>
      <c r="F1564" s="165">
        <v>30.9</v>
      </c>
      <c r="G1564" s="165">
        <v>103.1</v>
      </c>
      <c r="H1564" s="165">
        <v>82</v>
      </c>
      <c r="I1564" s="165">
        <v>2637</v>
      </c>
      <c r="J1564" s="165">
        <v>8708</v>
      </c>
      <c r="K1564" s="165">
        <v>394</v>
      </c>
      <c r="L1564" s="165"/>
      <c r="M1564" s="165">
        <v>11739</v>
      </c>
      <c r="N1564" s="165">
        <v>88</v>
      </c>
      <c r="O1564" s="165">
        <v>279</v>
      </c>
      <c r="P1564" s="165">
        <v>331</v>
      </c>
      <c r="Q1564" s="165"/>
      <c r="R1564" s="165">
        <v>698</v>
      </c>
      <c r="S1564" s="165">
        <v>7</v>
      </c>
      <c r="T1564" s="165">
        <v>8.3249999999999993</v>
      </c>
      <c r="U1564" s="165">
        <v>12.957142857142863</v>
      </c>
      <c r="V1564" s="165">
        <v>753.6</v>
      </c>
      <c r="W1564" s="165">
        <v>692.8</v>
      </c>
      <c r="X1564" s="165" t="s">
        <v>3328</v>
      </c>
      <c r="Y1564" s="165">
        <v>8.6000000000000014</v>
      </c>
      <c r="Z1564" s="165" t="s">
        <v>3327</v>
      </c>
      <c r="AA1564" s="165" t="s">
        <v>3298</v>
      </c>
    </row>
    <row r="1565" spans="1:27" s="74" customFormat="1" x14ac:dyDescent="0.15">
      <c r="A1565" s="165" t="s">
        <v>3271</v>
      </c>
      <c r="B1565" s="113" t="s">
        <v>3225</v>
      </c>
      <c r="C1565" s="165"/>
      <c r="D1565" s="199" t="s">
        <v>3297</v>
      </c>
      <c r="E1565" s="165">
        <v>770</v>
      </c>
      <c r="F1565" s="165">
        <v>33.53</v>
      </c>
      <c r="G1565" s="165">
        <v>104.91</v>
      </c>
      <c r="H1565" s="165">
        <v>98</v>
      </c>
      <c r="I1565" s="165">
        <v>2933</v>
      </c>
      <c r="J1565" s="165">
        <v>8859</v>
      </c>
      <c r="K1565" s="165">
        <v>443</v>
      </c>
      <c r="L1565" s="165"/>
      <c r="M1565" s="165">
        <v>12235</v>
      </c>
      <c r="N1565" s="165">
        <v>104</v>
      </c>
      <c r="O1565" s="165">
        <v>300</v>
      </c>
      <c r="P1565" s="165">
        <v>330</v>
      </c>
      <c r="Q1565" s="165"/>
      <c r="R1565" s="165">
        <v>734</v>
      </c>
      <c r="S1565" s="165">
        <v>7</v>
      </c>
      <c r="T1565" s="165">
        <v>6.7333333333333298</v>
      </c>
      <c r="U1565" s="165">
        <v>12.2</v>
      </c>
      <c r="V1565" s="165">
        <v>676.4</v>
      </c>
      <c r="W1565" s="165">
        <v>625.5</v>
      </c>
      <c r="X1565" s="165" t="s">
        <v>3328</v>
      </c>
      <c r="Y1565" s="165">
        <v>20.100000000000001</v>
      </c>
      <c r="Z1565" s="165" t="s">
        <v>3329</v>
      </c>
      <c r="AA1565" s="165" t="s">
        <v>3298</v>
      </c>
    </row>
    <row r="1566" spans="1:27" s="74" customFormat="1" x14ac:dyDescent="0.15">
      <c r="A1566" s="165" t="s">
        <v>3272</v>
      </c>
      <c r="B1566" s="113" t="s">
        <v>3225</v>
      </c>
      <c r="C1566" s="165"/>
      <c r="D1566" s="199" t="s">
        <v>3297</v>
      </c>
      <c r="E1566" s="165">
        <v>761</v>
      </c>
      <c r="F1566" s="165">
        <v>33.4</v>
      </c>
      <c r="G1566" s="165">
        <v>108.4</v>
      </c>
      <c r="H1566" s="165">
        <v>47</v>
      </c>
      <c r="I1566" s="165">
        <v>1972</v>
      </c>
      <c r="J1566" s="165">
        <v>5255.9999999999991</v>
      </c>
      <c r="K1566" s="165">
        <v>455.99999999999983</v>
      </c>
      <c r="L1566" s="165"/>
      <c r="M1566" s="165">
        <v>7684</v>
      </c>
      <c r="N1566" s="165">
        <v>103</v>
      </c>
      <c r="O1566" s="165">
        <v>270</v>
      </c>
      <c r="P1566" s="165">
        <v>365</v>
      </c>
      <c r="Q1566" s="165"/>
      <c r="R1566" s="165">
        <v>738</v>
      </c>
      <c r="S1566" s="165">
        <v>7</v>
      </c>
      <c r="T1566" s="165">
        <v>8.6833333333333336</v>
      </c>
      <c r="U1566" s="165">
        <v>14.642857142857139</v>
      </c>
      <c r="V1566" s="165">
        <v>965.00000000000011</v>
      </c>
      <c r="W1566" s="165">
        <v>859.40000000000009</v>
      </c>
      <c r="X1566" s="165" t="s">
        <v>3324</v>
      </c>
      <c r="Y1566" s="165">
        <v>12.05</v>
      </c>
      <c r="Z1566" s="165" t="s">
        <v>3325</v>
      </c>
      <c r="AA1566" s="165" t="s">
        <v>3298</v>
      </c>
    </row>
    <row r="1567" spans="1:27" s="74" customFormat="1" x14ac:dyDescent="0.15">
      <c r="A1567" s="165" t="s">
        <v>3206</v>
      </c>
      <c r="B1567" s="113" t="s">
        <v>3225</v>
      </c>
      <c r="C1567" s="165"/>
      <c r="D1567" s="199" t="s">
        <v>3297</v>
      </c>
      <c r="E1567" s="165">
        <v>727</v>
      </c>
      <c r="F1567" s="165">
        <v>37.42</v>
      </c>
      <c r="G1567" s="165">
        <v>111.41</v>
      </c>
      <c r="H1567" s="165">
        <v>48</v>
      </c>
      <c r="I1567" s="165">
        <v>3065</v>
      </c>
      <c r="J1567" s="165">
        <v>6132</v>
      </c>
      <c r="K1567" s="165">
        <v>285</v>
      </c>
      <c r="L1567" s="165"/>
      <c r="M1567" s="165">
        <v>9482</v>
      </c>
      <c r="N1567" s="165">
        <v>152</v>
      </c>
      <c r="O1567" s="165">
        <v>304</v>
      </c>
      <c r="P1567" s="165">
        <v>285</v>
      </c>
      <c r="Q1567" s="165"/>
      <c r="R1567" s="165">
        <v>741</v>
      </c>
      <c r="S1567" s="165">
        <v>7</v>
      </c>
      <c r="T1567" s="165">
        <v>6.125</v>
      </c>
      <c r="U1567" s="165">
        <v>13.857142857142863</v>
      </c>
      <c r="V1567" s="165">
        <v>601.5</v>
      </c>
      <c r="W1567" s="165">
        <v>548.5</v>
      </c>
      <c r="X1567" s="165" t="s">
        <v>3328</v>
      </c>
      <c r="Y1567" s="165">
        <v>26.499999999999947</v>
      </c>
      <c r="Z1567" s="165" t="s">
        <v>3329</v>
      </c>
      <c r="AA1567" s="165" t="s">
        <v>3298</v>
      </c>
    </row>
    <row r="1568" spans="1:27" s="74" customFormat="1" x14ac:dyDescent="0.15">
      <c r="A1568" s="165" t="s">
        <v>3272</v>
      </c>
      <c r="B1568" s="113" t="s">
        <v>3225</v>
      </c>
      <c r="C1568" s="165"/>
      <c r="D1568" s="199" t="s">
        <v>3297</v>
      </c>
      <c r="E1568" s="165">
        <v>720</v>
      </c>
      <c r="F1568" s="165">
        <v>36.86</v>
      </c>
      <c r="G1568" s="165">
        <v>112.03</v>
      </c>
      <c r="H1568" s="165">
        <v>59</v>
      </c>
      <c r="I1568" s="165">
        <v>2422</v>
      </c>
      <c r="J1568" s="165">
        <v>6952</v>
      </c>
      <c r="K1568" s="165">
        <v>320</v>
      </c>
      <c r="L1568" s="165"/>
      <c r="M1568" s="165">
        <v>9694</v>
      </c>
      <c r="N1568" s="165">
        <v>109</v>
      </c>
      <c r="O1568" s="165">
        <v>313.99999999999983</v>
      </c>
      <c r="P1568" s="165">
        <v>320</v>
      </c>
      <c r="Q1568" s="165"/>
      <c r="R1568" s="165">
        <v>743</v>
      </c>
      <c r="S1568" s="165">
        <v>7</v>
      </c>
      <c r="T1568" s="165">
        <v>5.875</v>
      </c>
      <c r="U1568" s="165">
        <v>13.242857142857138</v>
      </c>
      <c r="V1568" s="165">
        <v>667.30000000000007</v>
      </c>
      <c r="W1568" s="165">
        <v>603.20000000000005</v>
      </c>
      <c r="X1568" s="165" t="s">
        <v>3324</v>
      </c>
      <c r="Y1568" s="165">
        <v>12.05</v>
      </c>
      <c r="Z1568" s="165" t="s">
        <v>3325</v>
      </c>
      <c r="AA1568" s="165" t="s">
        <v>3298</v>
      </c>
    </row>
    <row r="1569" spans="1:27" s="74" customFormat="1" x14ac:dyDescent="0.15">
      <c r="A1569" s="165" t="s">
        <v>3206</v>
      </c>
      <c r="B1569" s="113" t="s">
        <v>3225</v>
      </c>
      <c r="C1569" s="165"/>
      <c r="D1569" s="199" t="s">
        <v>3297</v>
      </c>
      <c r="E1569" s="165">
        <v>753</v>
      </c>
      <c r="F1569" s="165">
        <v>38.47</v>
      </c>
      <c r="G1569" s="165">
        <v>111.37</v>
      </c>
      <c r="H1569" s="165">
        <v>37</v>
      </c>
      <c r="I1569" s="165">
        <v>2806</v>
      </c>
      <c r="J1569" s="165">
        <v>5623.9999999999991</v>
      </c>
      <c r="K1569" s="165">
        <v>270</v>
      </c>
      <c r="L1569" s="165"/>
      <c r="M1569" s="165">
        <v>8700</v>
      </c>
      <c r="N1569" s="165">
        <v>179</v>
      </c>
      <c r="O1569" s="165">
        <v>358</v>
      </c>
      <c r="P1569" s="165">
        <v>270</v>
      </c>
      <c r="Q1569" s="165"/>
      <c r="R1569" s="165">
        <v>807</v>
      </c>
      <c r="S1569" s="165">
        <v>7</v>
      </c>
      <c r="T1569" s="165">
        <v>6.5249999999999977</v>
      </c>
      <c r="U1569" s="165">
        <v>14.97142857142857</v>
      </c>
      <c r="V1569" s="165">
        <v>571.4</v>
      </c>
      <c r="W1569" s="165">
        <v>522.79999999999995</v>
      </c>
      <c r="X1569" s="165" t="s">
        <v>3328</v>
      </c>
      <c r="Y1569" s="165">
        <v>26.499999999999947</v>
      </c>
      <c r="Z1569" s="165" t="s">
        <v>3329</v>
      </c>
      <c r="AA1569" s="165" t="s">
        <v>3298</v>
      </c>
    </row>
    <row r="1570" spans="1:27" s="74" customFormat="1" x14ac:dyDescent="0.15">
      <c r="A1570" s="165" t="s">
        <v>3272</v>
      </c>
      <c r="B1570" s="113" t="s">
        <v>3225</v>
      </c>
      <c r="C1570" s="165"/>
      <c r="D1570" s="199" t="s">
        <v>3297</v>
      </c>
      <c r="E1570" s="165">
        <v>731</v>
      </c>
      <c r="F1570" s="165">
        <v>37.549999999999997</v>
      </c>
      <c r="G1570" s="165">
        <v>111.66</v>
      </c>
      <c r="H1570" s="165">
        <v>54</v>
      </c>
      <c r="I1570" s="165">
        <v>3372</v>
      </c>
      <c r="J1570" s="165">
        <v>7034</v>
      </c>
      <c r="K1570" s="165">
        <v>377</v>
      </c>
      <c r="L1570" s="165"/>
      <c r="M1570" s="165">
        <v>10783</v>
      </c>
      <c r="N1570" s="165">
        <v>150</v>
      </c>
      <c r="O1570" s="165">
        <v>312</v>
      </c>
      <c r="P1570" s="165">
        <v>377</v>
      </c>
      <c r="Q1570" s="165"/>
      <c r="R1570" s="165">
        <v>839</v>
      </c>
      <c r="S1570" s="165">
        <v>7</v>
      </c>
      <c r="T1570" s="165">
        <v>6.4749999999999996</v>
      </c>
      <c r="U1570" s="165">
        <v>14.242857142857138</v>
      </c>
      <c r="V1570" s="165">
        <v>632.1</v>
      </c>
      <c r="W1570" s="165">
        <v>574.30000000000007</v>
      </c>
      <c r="X1570" s="165" t="s">
        <v>3328</v>
      </c>
      <c r="Y1570" s="165">
        <v>20.100000000000001</v>
      </c>
      <c r="Z1570" s="165" t="s">
        <v>3329</v>
      </c>
      <c r="AA1570" s="165" t="s">
        <v>3298</v>
      </c>
    </row>
    <row r="1571" spans="1:27" s="74" customFormat="1" x14ac:dyDescent="0.15">
      <c r="A1571" s="165" t="s">
        <v>3272</v>
      </c>
      <c r="B1571" s="113" t="s">
        <v>3225</v>
      </c>
      <c r="C1571" s="165"/>
      <c r="D1571" s="199" t="s">
        <v>3297</v>
      </c>
      <c r="E1571" s="165">
        <v>721</v>
      </c>
      <c r="F1571" s="165">
        <v>36.869999999999997</v>
      </c>
      <c r="G1571" s="165">
        <v>113.36</v>
      </c>
      <c r="H1571" s="165">
        <v>36</v>
      </c>
      <c r="I1571" s="165">
        <v>2966</v>
      </c>
      <c r="J1571" s="165">
        <v>5918</v>
      </c>
      <c r="K1571" s="165">
        <v>275</v>
      </c>
      <c r="L1571" s="165"/>
      <c r="M1571" s="165">
        <v>9159</v>
      </c>
      <c r="N1571" s="165">
        <v>194</v>
      </c>
      <c r="O1571" s="165">
        <v>388</v>
      </c>
      <c r="P1571" s="165">
        <v>275</v>
      </c>
      <c r="Q1571" s="165"/>
      <c r="R1571" s="165">
        <v>857</v>
      </c>
      <c r="S1571" s="165">
        <v>7</v>
      </c>
      <c r="T1571" s="165">
        <v>7.35</v>
      </c>
      <c r="U1571" s="165">
        <v>14.8</v>
      </c>
      <c r="V1571" s="165">
        <v>668.69999999999993</v>
      </c>
      <c r="W1571" s="165">
        <v>607.80000000000007</v>
      </c>
      <c r="X1571" s="165" t="s">
        <v>3328</v>
      </c>
      <c r="Y1571" s="165">
        <v>20.100000000000001</v>
      </c>
      <c r="Z1571" s="165" t="s">
        <v>3329</v>
      </c>
      <c r="AA1571" s="165" t="s">
        <v>3298</v>
      </c>
    </row>
    <row r="1572" spans="1:27" s="74" customFormat="1" x14ac:dyDescent="0.15">
      <c r="A1572" s="165" t="s">
        <v>3272</v>
      </c>
      <c r="B1572" s="113" t="s">
        <v>3225</v>
      </c>
      <c r="C1572" s="165"/>
      <c r="D1572" s="199" t="s">
        <v>3297</v>
      </c>
      <c r="E1572" s="165">
        <v>716</v>
      </c>
      <c r="F1572" s="165">
        <v>36.53</v>
      </c>
      <c r="G1572" s="165">
        <v>111.89</v>
      </c>
      <c r="H1572" s="165">
        <v>57</v>
      </c>
      <c r="I1572" s="165">
        <v>2829</v>
      </c>
      <c r="J1572" s="165">
        <v>8246</v>
      </c>
      <c r="K1572" s="165">
        <v>360</v>
      </c>
      <c r="L1572" s="165"/>
      <c r="M1572" s="165">
        <v>11435</v>
      </c>
      <c r="N1572" s="165">
        <v>128</v>
      </c>
      <c r="O1572" s="165">
        <v>374</v>
      </c>
      <c r="P1572" s="165">
        <v>360</v>
      </c>
      <c r="Q1572" s="165"/>
      <c r="R1572" s="165">
        <v>861.99999999999989</v>
      </c>
      <c r="S1572" s="165">
        <v>7</v>
      </c>
      <c r="T1572" s="165">
        <v>7.9333333333333336</v>
      </c>
      <c r="U1572" s="165">
        <v>15.271428571428569</v>
      </c>
      <c r="V1572" s="165">
        <v>629.09999999999991</v>
      </c>
      <c r="W1572" s="165">
        <v>569.30000000000007</v>
      </c>
      <c r="X1572" s="165" t="s">
        <v>3328</v>
      </c>
      <c r="Y1572" s="165">
        <v>20.249999999999947</v>
      </c>
      <c r="Z1572" s="165" t="s">
        <v>3329</v>
      </c>
      <c r="AA1572" s="165" t="s">
        <v>3298</v>
      </c>
    </row>
    <row r="1573" spans="1:27" s="74" customFormat="1" x14ac:dyDescent="0.15">
      <c r="A1573" s="165" t="s">
        <v>3272</v>
      </c>
      <c r="B1573" s="113" t="s">
        <v>3225</v>
      </c>
      <c r="C1573" s="165"/>
      <c r="D1573" s="199" t="s">
        <v>3297</v>
      </c>
      <c r="E1573" s="165">
        <v>728</v>
      </c>
      <c r="F1573" s="165">
        <v>37.479999999999997</v>
      </c>
      <c r="G1573" s="165">
        <v>111.57</v>
      </c>
      <c r="H1573" s="165">
        <v>40</v>
      </c>
      <c r="I1573" s="165">
        <v>3303</v>
      </c>
      <c r="J1573" s="165">
        <v>6589.9999999999991</v>
      </c>
      <c r="K1573" s="165">
        <v>301</v>
      </c>
      <c r="L1573" s="165"/>
      <c r="M1573" s="165">
        <v>10194</v>
      </c>
      <c r="N1573" s="165">
        <v>196</v>
      </c>
      <c r="O1573" s="165">
        <v>391</v>
      </c>
      <c r="P1573" s="165">
        <v>301</v>
      </c>
      <c r="Q1573" s="165"/>
      <c r="R1573" s="165">
        <v>888.00000000000011</v>
      </c>
      <c r="S1573" s="165">
        <v>7</v>
      </c>
      <c r="T1573" s="165">
        <v>5.6916666666666673</v>
      </c>
      <c r="U1573" s="165">
        <v>13.357142857142863</v>
      </c>
      <c r="V1573" s="165">
        <v>617.5</v>
      </c>
      <c r="W1573" s="165">
        <v>561.9</v>
      </c>
      <c r="X1573" s="165" t="s">
        <v>3324</v>
      </c>
      <c r="Y1573" s="165">
        <v>20.100000000000001</v>
      </c>
      <c r="Z1573" s="165" t="s">
        <v>3329</v>
      </c>
      <c r="AA1573" s="165" t="s">
        <v>3298</v>
      </c>
    </row>
    <row r="1574" spans="1:27" s="74" customFormat="1" x14ac:dyDescent="0.15">
      <c r="A1574" s="165" t="s">
        <v>3272</v>
      </c>
      <c r="B1574" s="113" t="s">
        <v>3225</v>
      </c>
      <c r="C1574" s="165"/>
      <c r="D1574" s="199" t="s">
        <v>3297</v>
      </c>
      <c r="E1574" s="165">
        <v>657</v>
      </c>
      <c r="F1574" s="165">
        <v>39.97</v>
      </c>
      <c r="G1574" s="165">
        <v>115.43</v>
      </c>
      <c r="H1574" s="165">
        <v>58</v>
      </c>
      <c r="I1574" s="165">
        <v>2041</v>
      </c>
      <c r="J1574" s="165">
        <v>5938</v>
      </c>
      <c r="K1574" s="165">
        <v>488</v>
      </c>
      <c r="L1574" s="165"/>
      <c r="M1574" s="165">
        <v>8447</v>
      </c>
      <c r="N1574" s="165">
        <v>104</v>
      </c>
      <c r="O1574" s="165">
        <v>302</v>
      </c>
      <c r="P1574" s="165">
        <v>488</v>
      </c>
      <c r="Q1574" s="165"/>
      <c r="R1574" s="165">
        <v>894</v>
      </c>
      <c r="S1574" s="165">
        <v>7</v>
      </c>
      <c r="T1574" s="165">
        <v>6.9250000000000007</v>
      </c>
      <c r="U1574" s="165">
        <v>15.485714285714293</v>
      </c>
      <c r="V1574" s="165">
        <v>499.7</v>
      </c>
      <c r="W1574" s="165">
        <v>471.4</v>
      </c>
      <c r="X1574" s="165" t="s">
        <v>3328</v>
      </c>
      <c r="Y1574" s="165">
        <v>12.05</v>
      </c>
      <c r="Z1574" s="165" t="s">
        <v>3325</v>
      </c>
      <c r="AA1574" s="165" t="s">
        <v>3298</v>
      </c>
    </row>
    <row r="1575" spans="1:27" s="74" customFormat="1" x14ac:dyDescent="0.15">
      <c r="A1575" s="165" t="s">
        <v>3206</v>
      </c>
      <c r="B1575" s="113" t="s">
        <v>3225</v>
      </c>
      <c r="C1575" s="165"/>
      <c r="D1575" s="199" t="s">
        <v>3297</v>
      </c>
      <c r="E1575" s="165">
        <v>718</v>
      </c>
      <c r="F1575" s="165">
        <v>36.65</v>
      </c>
      <c r="G1575" s="165">
        <v>113.3</v>
      </c>
      <c r="H1575" s="165">
        <v>34</v>
      </c>
      <c r="I1575" s="165">
        <v>2895</v>
      </c>
      <c r="J1575" s="165">
        <v>7718.0000000000009</v>
      </c>
      <c r="K1575" s="165">
        <v>604</v>
      </c>
      <c r="L1575" s="165"/>
      <c r="M1575" s="165">
        <v>11217</v>
      </c>
      <c r="N1575" s="165">
        <v>172</v>
      </c>
      <c r="O1575" s="165">
        <v>459</v>
      </c>
      <c r="P1575" s="165">
        <v>302</v>
      </c>
      <c r="Q1575" s="165"/>
      <c r="R1575" s="165">
        <v>933</v>
      </c>
      <c r="S1575" s="165">
        <v>7</v>
      </c>
      <c r="T1575" s="165">
        <v>8.8083333333333336</v>
      </c>
      <c r="U1575" s="165">
        <v>16.214285714285715</v>
      </c>
      <c r="V1575" s="165">
        <v>629.79999999999995</v>
      </c>
      <c r="W1575" s="165">
        <v>573.29999999999995</v>
      </c>
      <c r="X1575" s="165" t="s">
        <v>3328</v>
      </c>
      <c r="Y1575" s="165">
        <v>20.100000000000001</v>
      </c>
      <c r="Z1575" s="165" t="s">
        <v>3329</v>
      </c>
      <c r="AA1575" s="165" t="s">
        <v>3298</v>
      </c>
    </row>
    <row r="1576" spans="1:27" s="74" customFormat="1" x14ac:dyDescent="0.15">
      <c r="A1576" s="165" t="s">
        <v>3272</v>
      </c>
      <c r="B1576" s="113" t="s">
        <v>3225</v>
      </c>
      <c r="C1576" s="165"/>
      <c r="D1576" s="199" t="s">
        <v>3297</v>
      </c>
      <c r="E1576" s="165">
        <v>767</v>
      </c>
      <c r="F1576" s="165">
        <v>30.6</v>
      </c>
      <c r="G1576" s="165">
        <v>102.7</v>
      </c>
      <c r="H1576" s="165">
        <v>52</v>
      </c>
      <c r="I1576" s="165">
        <v>2905</v>
      </c>
      <c r="J1576" s="165">
        <v>8417</v>
      </c>
      <c r="K1576" s="165">
        <v>381</v>
      </c>
      <c r="L1576" s="165"/>
      <c r="M1576" s="165">
        <v>11703</v>
      </c>
      <c r="N1576" s="165">
        <v>145</v>
      </c>
      <c r="O1576" s="165">
        <v>416</v>
      </c>
      <c r="P1576" s="165">
        <v>379</v>
      </c>
      <c r="Q1576" s="165"/>
      <c r="R1576" s="165">
        <v>939</v>
      </c>
      <c r="S1576" s="165">
        <v>7</v>
      </c>
      <c r="T1576" s="165">
        <v>8.2000000000000011</v>
      </c>
      <c r="U1576" s="165">
        <v>12.814285714285711</v>
      </c>
      <c r="V1576" s="165">
        <v>749</v>
      </c>
      <c r="W1576" s="165">
        <v>688.9</v>
      </c>
      <c r="X1576" s="165" t="s">
        <v>3328</v>
      </c>
      <c r="Y1576" s="165">
        <v>12.05</v>
      </c>
      <c r="Z1576" s="165" t="s">
        <v>3325</v>
      </c>
      <c r="AA1576" s="165" t="s">
        <v>3298</v>
      </c>
    </row>
    <row r="1577" spans="1:27" s="74" customFormat="1" x14ac:dyDescent="0.15">
      <c r="A1577" s="165" t="s">
        <v>3206</v>
      </c>
      <c r="B1577" s="113" t="s">
        <v>3225</v>
      </c>
      <c r="C1577" s="165"/>
      <c r="D1577" s="199" t="s">
        <v>3297</v>
      </c>
      <c r="E1577" s="165">
        <v>743</v>
      </c>
      <c r="F1577" s="165">
        <v>37.93</v>
      </c>
      <c r="G1577" s="165">
        <v>111.36</v>
      </c>
      <c r="H1577" s="165">
        <v>51</v>
      </c>
      <c r="I1577" s="165">
        <v>4126</v>
      </c>
      <c r="J1577" s="165">
        <v>8296</v>
      </c>
      <c r="K1577" s="165">
        <v>378</v>
      </c>
      <c r="L1577" s="165"/>
      <c r="M1577" s="165">
        <v>12800</v>
      </c>
      <c r="N1577" s="165">
        <v>193</v>
      </c>
      <c r="O1577" s="165">
        <v>389</v>
      </c>
      <c r="P1577" s="165">
        <v>378</v>
      </c>
      <c r="Q1577" s="165"/>
      <c r="R1577" s="165">
        <v>960</v>
      </c>
      <c r="S1577" s="165">
        <v>7</v>
      </c>
      <c r="T1577" s="165">
        <v>6.5750000000000002</v>
      </c>
      <c r="U1577" s="165">
        <v>14.71428571428571</v>
      </c>
      <c r="V1577" s="165">
        <v>611.6</v>
      </c>
      <c r="W1577" s="165">
        <v>557.1</v>
      </c>
      <c r="X1577" s="165" t="s">
        <v>3328</v>
      </c>
      <c r="Y1577" s="165">
        <v>20.100000000000001</v>
      </c>
      <c r="Z1577" s="165" t="s">
        <v>3329</v>
      </c>
      <c r="AA1577" s="165" t="s">
        <v>3298</v>
      </c>
    </row>
    <row r="1578" spans="1:27" s="74" customFormat="1" x14ac:dyDescent="0.15">
      <c r="A1578" s="165" t="s">
        <v>3272</v>
      </c>
      <c r="B1578" s="113" t="s">
        <v>3225</v>
      </c>
      <c r="C1578" s="165"/>
      <c r="D1578" s="199" t="s">
        <v>3297</v>
      </c>
      <c r="E1578" s="165">
        <v>749</v>
      </c>
      <c r="F1578" s="165">
        <v>38.25</v>
      </c>
      <c r="G1578" s="165">
        <v>111.32</v>
      </c>
      <c r="H1578" s="165">
        <v>31</v>
      </c>
      <c r="I1578" s="165">
        <v>2389</v>
      </c>
      <c r="J1578" s="165">
        <v>6850.9999999999991</v>
      </c>
      <c r="K1578" s="165">
        <v>315</v>
      </c>
      <c r="L1578" s="165"/>
      <c r="M1578" s="165">
        <v>9555</v>
      </c>
      <c r="N1578" s="165">
        <v>178</v>
      </c>
      <c r="O1578" s="165">
        <v>510.99999999999983</v>
      </c>
      <c r="P1578" s="165">
        <v>315</v>
      </c>
      <c r="Q1578" s="165"/>
      <c r="R1578" s="165">
        <v>1004</v>
      </c>
      <c r="S1578" s="165">
        <v>7</v>
      </c>
      <c r="T1578" s="165">
        <v>5.7249999999999996</v>
      </c>
      <c r="U1578" s="165">
        <v>13.985714285714282</v>
      </c>
      <c r="V1578" s="165">
        <v>551.6</v>
      </c>
      <c r="W1578" s="165">
        <v>505.7</v>
      </c>
      <c r="X1578" s="165" t="s">
        <v>3328</v>
      </c>
      <c r="Y1578" s="165">
        <v>26.499999999999947</v>
      </c>
      <c r="Z1578" s="165" t="s">
        <v>3329</v>
      </c>
      <c r="AA1578" s="165" t="s">
        <v>3298</v>
      </c>
    </row>
    <row r="1579" spans="1:27" s="74" customFormat="1" x14ac:dyDescent="0.15">
      <c r="A1579" s="165" t="s">
        <v>3272</v>
      </c>
      <c r="B1579" s="113" t="s">
        <v>3225</v>
      </c>
      <c r="C1579" s="165"/>
      <c r="D1579" s="199" t="s">
        <v>3297</v>
      </c>
      <c r="E1579" s="165">
        <v>724</v>
      </c>
      <c r="F1579" s="165">
        <v>37.119999999999997</v>
      </c>
      <c r="G1579" s="165">
        <v>113.5</v>
      </c>
      <c r="H1579" s="165">
        <v>30</v>
      </c>
      <c r="I1579" s="165">
        <v>3228</v>
      </c>
      <c r="J1579" s="165">
        <v>6417</v>
      </c>
      <c r="K1579" s="165">
        <v>299</v>
      </c>
      <c r="L1579" s="165"/>
      <c r="M1579" s="165">
        <v>9944</v>
      </c>
      <c r="N1579" s="165">
        <v>252</v>
      </c>
      <c r="O1579" s="165">
        <v>501.00000000000011</v>
      </c>
      <c r="P1579" s="165">
        <v>299</v>
      </c>
      <c r="Q1579" s="165"/>
      <c r="R1579" s="165">
        <v>1052</v>
      </c>
      <c r="S1579" s="165">
        <v>7</v>
      </c>
      <c r="T1579" s="165">
        <v>6.6916666666666673</v>
      </c>
      <c r="U1579" s="165">
        <v>14.142857142857139</v>
      </c>
      <c r="V1579" s="165">
        <v>690.00000000000011</v>
      </c>
      <c r="W1579" s="165">
        <v>626.1</v>
      </c>
      <c r="X1579" s="165" t="s">
        <v>3324</v>
      </c>
      <c r="Y1579" s="165">
        <v>20.100000000000001</v>
      </c>
      <c r="Z1579" s="165" t="s">
        <v>3329</v>
      </c>
      <c r="AA1579" s="165" t="s">
        <v>3298</v>
      </c>
    </row>
    <row r="1580" spans="1:27" s="74" customFormat="1" x14ac:dyDescent="0.15">
      <c r="A1580" s="165" t="s">
        <v>3272</v>
      </c>
      <c r="B1580" s="113" t="s">
        <v>3225</v>
      </c>
      <c r="C1580" s="165"/>
      <c r="D1580" s="199" t="s">
        <v>3297</v>
      </c>
      <c r="E1580" s="165">
        <v>763</v>
      </c>
      <c r="F1580" s="165">
        <v>33.5</v>
      </c>
      <c r="G1580" s="165">
        <v>108</v>
      </c>
      <c r="H1580" s="165">
        <v>56</v>
      </c>
      <c r="I1580" s="165">
        <v>3603</v>
      </c>
      <c r="J1580" s="165">
        <v>10802</v>
      </c>
      <c r="K1580" s="165">
        <v>437</v>
      </c>
      <c r="L1580" s="165"/>
      <c r="M1580" s="165">
        <v>14842</v>
      </c>
      <c r="N1580" s="165">
        <v>165</v>
      </c>
      <c r="O1580" s="165">
        <v>494.00000000000011</v>
      </c>
      <c r="P1580" s="165">
        <v>437</v>
      </c>
      <c r="Q1580" s="165"/>
      <c r="R1580" s="165">
        <v>1096</v>
      </c>
      <c r="S1580" s="165">
        <v>7</v>
      </c>
      <c r="T1580" s="165">
        <v>9.4583333333333339</v>
      </c>
      <c r="U1580" s="165">
        <v>15.51428571428572</v>
      </c>
      <c r="V1580" s="165">
        <v>896.1</v>
      </c>
      <c r="W1580" s="165">
        <v>796.5</v>
      </c>
      <c r="X1580" s="165" t="s">
        <v>3324</v>
      </c>
      <c r="Y1580" s="165">
        <v>12.05</v>
      </c>
      <c r="Z1580" s="165" t="s">
        <v>3325</v>
      </c>
      <c r="AA1580" s="165" t="s">
        <v>3298</v>
      </c>
    </row>
    <row r="1581" spans="1:27" s="74" customFormat="1" x14ac:dyDescent="0.15">
      <c r="A1581" s="165" t="s">
        <v>3206</v>
      </c>
      <c r="B1581" s="113" t="s">
        <v>3225</v>
      </c>
      <c r="C1581" s="165"/>
      <c r="D1581" s="199" t="s">
        <v>3297</v>
      </c>
      <c r="E1581" s="165">
        <v>664</v>
      </c>
      <c r="F1581" s="165">
        <v>40.6</v>
      </c>
      <c r="G1581" s="165">
        <v>118.4</v>
      </c>
      <c r="H1581" s="165">
        <v>42</v>
      </c>
      <c r="I1581" s="165">
        <v>3090</v>
      </c>
      <c r="J1581" s="165">
        <v>8822</v>
      </c>
      <c r="K1581" s="165">
        <v>411.00000000000011</v>
      </c>
      <c r="L1581" s="165"/>
      <c r="M1581" s="165">
        <v>12323</v>
      </c>
      <c r="N1581" s="165">
        <v>187</v>
      </c>
      <c r="O1581" s="165">
        <v>533</v>
      </c>
      <c r="P1581" s="165">
        <v>411.00000000000011</v>
      </c>
      <c r="Q1581" s="165"/>
      <c r="R1581" s="165">
        <v>1131</v>
      </c>
      <c r="S1581" s="165">
        <v>7</v>
      </c>
      <c r="T1581" s="165">
        <v>8.5750000000000011</v>
      </c>
      <c r="U1581" s="165">
        <v>17.3</v>
      </c>
      <c r="V1581" s="165">
        <v>647.1</v>
      </c>
      <c r="W1581" s="165">
        <v>619.20000000000005</v>
      </c>
      <c r="X1581" s="165" t="s">
        <v>3328</v>
      </c>
      <c r="Y1581" s="165">
        <v>12.15</v>
      </c>
      <c r="Z1581" s="165" t="s">
        <v>3325</v>
      </c>
      <c r="AA1581" s="165" t="s">
        <v>3298</v>
      </c>
    </row>
    <row r="1582" spans="1:27" s="74" customFormat="1" x14ac:dyDescent="0.15">
      <c r="A1582" s="165" t="s">
        <v>3206</v>
      </c>
      <c r="B1582" s="113" t="s">
        <v>3225</v>
      </c>
      <c r="C1582" s="165"/>
      <c r="D1582" s="199" t="s">
        <v>3297</v>
      </c>
      <c r="E1582" s="165">
        <v>661</v>
      </c>
      <c r="F1582" s="165">
        <v>40.9</v>
      </c>
      <c r="G1582" s="165">
        <v>117.9</v>
      </c>
      <c r="H1582" s="165">
        <v>31</v>
      </c>
      <c r="I1582" s="165">
        <v>2872</v>
      </c>
      <c r="J1582" s="165">
        <v>7637</v>
      </c>
      <c r="K1582" s="165">
        <v>441</v>
      </c>
      <c r="L1582" s="165"/>
      <c r="M1582" s="165">
        <v>10950</v>
      </c>
      <c r="N1582" s="165">
        <v>213</v>
      </c>
      <c r="O1582" s="165">
        <v>564</v>
      </c>
      <c r="P1582" s="165">
        <v>441</v>
      </c>
      <c r="Q1582" s="165"/>
      <c r="R1582" s="165">
        <v>1218</v>
      </c>
      <c r="S1582" s="165">
        <v>7</v>
      </c>
      <c r="T1582" s="165">
        <v>9.1583333333333332</v>
      </c>
      <c r="U1582" s="165">
        <v>18.114285714285717</v>
      </c>
      <c r="V1582" s="165">
        <v>550.19999999999982</v>
      </c>
      <c r="W1582" s="165">
        <v>525.79999999999995</v>
      </c>
      <c r="X1582" s="165" t="s">
        <v>3328</v>
      </c>
      <c r="Y1582" s="165">
        <v>26.499999999999947</v>
      </c>
      <c r="Z1582" s="165" t="s">
        <v>3329</v>
      </c>
      <c r="AA1582" s="165" t="s">
        <v>3298</v>
      </c>
    </row>
    <row r="1583" spans="1:27" s="74" customFormat="1" x14ac:dyDescent="0.15">
      <c r="A1583" s="165" t="s">
        <v>3272</v>
      </c>
      <c r="B1583" s="113" t="s">
        <v>3225</v>
      </c>
      <c r="C1583" s="165"/>
      <c r="D1583" s="199" t="s">
        <v>3297</v>
      </c>
      <c r="E1583" s="165">
        <v>758</v>
      </c>
      <c r="F1583" s="165">
        <v>33.5</v>
      </c>
      <c r="G1583" s="165">
        <v>107.9</v>
      </c>
      <c r="H1583" s="165">
        <v>44</v>
      </c>
      <c r="I1583" s="165">
        <v>3582</v>
      </c>
      <c r="J1583" s="165">
        <v>9581</v>
      </c>
      <c r="K1583" s="165">
        <v>523</v>
      </c>
      <c r="L1583" s="165"/>
      <c r="M1583" s="165">
        <v>13686</v>
      </c>
      <c r="N1583" s="165">
        <v>198</v>
      </c>
      <c r="O1583" s="165">
        <v>524</v>
      </c>
      <c r="P1583" s="165">
        <v>522</v>
      </c>
      <c r="Q1583" s="165"/>
      <c r="R1583" s="165">
        <v>1245</v>
      </c>
      <c r="S1583" s="165">
        <v>7</v>
      </c>
      <c r="T1583" s="165">
        <v>8.9833333333333325</v>
      </c>
      <c r="U1583" s="165">
        <v>14.985714285714293</v>
      </c>
      <c r="V1583" s="165">
        <v>917.70000000000016</v>
      </c>
      <c r="W1583" s="165">
        <v>820.80000000000018</v>
      </c>
      <c r="X1583" s="165" t="s">
        <v>3324</v>
      </c>
      <c r="Y1583" s="165">
        <v>12.05</v>
      </c>
      <c r="Z1583" s="165" t="s">
        <v>3325</v>
      </c>
      <c r="AA1583" s="165" t="s">
        <v>3298</v>
      </c>
    </row>
    <row r="1584" spans="1:27" s="74" customFormat="1" x14ac:dyDescent="0.15">
      <c r="A1584" s="165" t="s">
        <v>3206</v>
      </c>
      <c r="B1584" s="113" t="s">
        <v>3225</v>
      </c>
      <c r="C1584" s="165"/>
      <c r="D1584" s="199" t="s">
        <v>3297</v>
      </c>
      <c r="E1584" s="165">
        <v>729</v>
      </c>
      <c r="F1584" s="165">
        <v>37.479999999999997</v>
      </c>
      <c r="G1584" s="165">
        <v>111.68</v>
      </c>
      <c r="H1584" s="165">
        <v>44</v>
      </c>
      <c r="I1584" s="165">
        <v>5366</v>
      </c>
      <c r="J1584" s="165">
        <v>10689</v>
      </c>
      <c r="K1584" s="165">
        <v>458</v>
      </c>
      <c r="L1584" s="165"/>
      <c r="M1584" s="165">
        <v>16513</v>
      </c>
      <c r="N1584" s="165">
        <v>290</v>
      </c>
      <c r="O1584" s="165">
        <v>577.99999999999989</v>
      </c>
      <c r="P1584" s="165">
        <v>458</v>
      </c>
      <c r="Q1584" s="165"/>
      <c r="R1584" s="165">
        <v>1326</v>
      </c>
      <c r="S1584" s="165">
        <v>7</v>
      </c>
      <c r="T1584" s="165">
        <v>6.9749999999999988</v>
      </c>
      <c r="U1584" s="165">
        <v>14.642857142857139</v>
      </c>
      <c r="V1584" s="165">
        <v>582.79999999999995</v>
      </c>
      <c r="W1584" s="165">
        <v>532</v>
      </c>
      <c r="X1584" s="165" t="s">
        <v>3328</v>
      </c>
      <c r="Y1584" s="165">
        <v>20.100000000000001</v>
      </c>
      <c r="Z1584" s="165" t="s">
        <v>3329</v>
      </c>
      <c r="AA1584" s="165" t="s">
        <v>3298</v>
      </c>
    </row>
    <row r="1585" spans="1:27" s="74" customFormat="1" x14ac:dyDescent="0.15">
      <c r="A1585" s="165" t="s">
        <v>3272</v>
      </c>
      <c r="B1585" s="113" t="s">
        <v>3225</v>
      </c>
      <c r="C1585" s="165"/>
      <c r="D1585" s="199" t="s">
        <v>3297</v>
      </c>
      <c r="E1585" s="165">
        <v>704</v>
      </c>
      <c r="F1585" s="165">
        <v>41.6</v>
      </c>
      <c r="G1585" s="165">
        <v>119.3</v>
      </c>
      <c r="H1585" s="165">
        <v>37</v>
      </c>
      <c r="I1585" s="165">
        <v>4179</v>
      </c>
      <c r="J1585" s="165">
        <v>10521</v>
      </c>
      <c r="K1585" s="165">
        <v>627</v>
      </c>
      <c r="L1585" s="165"/>
      <c r="M1585" s="165">
        <v>15327</v>
      </c>
      <c r="N1585" s="165">
        <v>278</v>
      </c>
      <c r="O1585" s="165">
        <v>704</v>
      </c>
      <c r="P1585" s="165">
        <v>627</v>
      </c>
      <c r="Q1585" s="165"/>
      <c r="R1585" s="165">
        <v>1608</v>
      </c>
      <c r="S1585" s="165">
        <v>7</v>
      </c>
      <c r="T1585" s="165">
        <v>7.4833333333333343</v>
      </c>
      <c r="U1585" s="165">
        <v>16.571428571428569</v>
      </c>
      <c r="V1585" s="165">
        <v>498.9</v>
      </c>
      <c r="W1585" s="165">
        <v>478.7</v>
      </c>
      <c r="X1585" s="165" t="s">
        <v>3328</v>
      </c>
      <c r="Y1585" s="165">
        <v>15.4</v>
      </c>
      <c r="Z1585" s="165" t="s">
        <v>3325</v>
      </c>
      <c r="AA1585" s="165" t="s">
        <v>3298</v>
      </c>
    </row>
    <row r="1586" spans="1:27" s="74" customFormat="1" x14ac:dyDescent="0.15">
      <c r="A1586" s="165" t="s">
        <v>3206</v>
      </c>
      <c r="B1586" s="113" t="s">
        <v>3225</v>
      </c>
      <c r="C1586" s="165"/>
      <c r="D1586" s="199" t="s">
        <v>3297</v>
      </c>
      <c r="E1586" s="165">
        <v>701</v>
      </c>
      <c r="F1586" s="165">
        <v>42</v>
      </c>
      <c r="G1586" s="165">
        <v>119.4</v>
      </c>
      <c r="H1586" s="165">
        <v>34</v>
      </c>
      <c r="I1586" s="165">
        <v>5218</v>
      </c>
      <c r="J1586" s="165">
        <v>10892</v>
      </c>
      <c r="K1586" s="165">
        <v>791</v>
      </c>
      <c r="L1586" s="165"/>
      <c r="M1586" s="165">
        <v>16901</v>
      </c>
      <c r="N1586" s="165">
        <v>351</v>
      </c>
      <c r="O1586" s="165">
        <v>734</v>
      </c>
      <c r="P1586" s="165">
        <v>791</v>
      </c>
      <c r="Q1586" s="165"/>
      <c r="R1586" s="165">
        <v>1876</v>
      </c>
      <c r="S1586" s="165">
        <v>7</v>
      </c>
      <c r="T1586" s="165">
        <v>7.3916666666666666</v>
      </c>
      <c r="U1586" s="165">
        <v>16.62857142857143</v>
      </c>
      <c r="V1586" s="165">
        <v>422.7</v>
      </c>
      <c r="W1586" s="165">
        <v>405.50000000000011</v>
      </c>
      <c r="X1586" s="165" t="s">
        <v>3328</v>
      </c>
      <c r="Y1586" s="165">
        <v>8.15</v>
      </c>
      <c r="Z1586" s="165" t="s">
        <v>3327</v>
      </c>
      <c r="AA1586" s="165" t="s">
        <v>3298</v>
      </c>
    </row>
    <row r="1587" spans="1:27" s="74" customFormat="1" x14ac:dyDescent="0.15">
      <c r="A1587" s="165" t="s">
        <v>3271</v>
      </c>
      <c r="B1587" s="113" t="s">
        <v>3225</v>
      </c>
      <c r="C1587" s="165"/>
      <c r="D1587" s="199" t="s">
        <v>3297</v>
      </c>
      <c r="E1587" s="165">
        <v>775</v>
      </c>
      <c r="F1587" s="165">
        <v>30.1</v>
      </c>
      <c r="G1587" s="165">
        <v>95</v>
      </c>
      <c r="H1587" s="165">
        <v>50</v>
      </c>
      <c r="I1587" s="165">
        <v>8709</v>
      </c>
      <c r="J1587" s="165">
        <v>19066</v>
      </c>
      <c r="K1587" s="165">
        <v>1061</v>
      </c>
      <c r="L1587" s="165"/>
      <c r="M1587" s="165">
        <v>28836</v>
      </c>
      <c r="N1587" s="165">
        <v>416</v>
      </c>
      <c r="O1587" s="165">
        <v>910</v>
      </c>
      <c r="P1587" s="165">
        <v>1061</v>
      </c>
      <c r="Q1587" s="165"/>
      <c r="R1587" s="165">
        <v>2387</v>
      </c>
      <c r="S1587" s="165">
        <v>7</v>
      </c>
      <c r="T1587" s="165">
        <v>8.5583333333333336</v>
      </c>
      <c r="U1587" s="165">
        <v>13.028571428571427</v>
      </c>
      <c r="V1587" s="165">
        <v>676.8</v>
      </c>
      <c r="W1587" s="165">
        <v>640.6</v>
      </c>
      <c r="X1587" s="165" t="s">
        <v>3328</v>
      </c>
      <c r="Y1587" s="165">
        <v>8.6000000000000014</v>
      </c>
      <c r="Z1587" s="165" t="s">
        <v>3327</v>
      </c>
      <c r="AA1587" s="165" t="s">
        <v>3298</v>
      </c>
    </row>
    <row r="1588" spans="1:27" s="74" customFormat="1" x14ac:dyDescent="0.15">
      <c r="A1588" s="165" t="s">
        <v>3271</v>
      </c>
      <c r="B1588" s="113" t="s">
        <v>3225</v>
      </c>
      <c r="C1588" s="165"/>
      <c r="D1588" s="199" t="s">
        <v>3297</v>
      </c>
      <c r="E1588" s="165">
        <v>765</v>
      </c>
      <c r="F1588" s="165">
        <v>32.979999999999997</v>
      </c>
      <c r="G1588" s="165">
        <v>104.19</v>
      </c>
      <c r="H1588" s="165">
        <v>83</v>
      </c>
      <c r="I1588" s="165">
        <v>2957</v>
      </c>
      <c r="J1588" s="165">
        <v>9241</v>
      </c>
      <c r="K1588" s="165">
        <v>448.00000000000011</v>
      </c>
      <c r="L1588" s="165"/>
      <c r="M1588" s="165">
        <v>12646</v>
      </c>
      <c r="N1588" s="165">
        <v>110</v>
      </c>
      <c r="O1588" s="165">
        <v>336</v>
      </c>
      <c r="P1588" s="165">
        <v>272</v>
      </c>
      <c r="Q1588" s="165"/>
      <c r="R1588" s="165">
        <v>718</v>
      </c>
      <c r="S1588" s="165">
        <v>6</v>
      </c>
      <c r="T1588" s="165">
        <v>5.5333333333333332</v>
      </c>
      <c r="U1588" s="165">
        <v>11.28333333333333</v>
      </c>
      <c r="V1588" s="165">
        <v>743.9</v>
      </c>
      <c r="W1588" s="165">
        <v>621.80000000000007</v>
      </c>
      <c r="X1588" s="165" t="s">
        <v>3324</v>
      </c>
      <c r="Y1588" s="165">
        <v>12.05</v>
      </c>
      <c r="Z1588" s="165" t="s">
        <v>3325</v>
      </c>
      <c r="AA1588" s="165" t="s">
        <v>3298</v>
      </c>
    </row>
    <row r="1589" spans="1:27" s="74" customFormat="1" x14ac:dyDescent="0.15">
      <c r="A1589" s="165" t="s">
        <v>3206</v>
      </c>
      <c r="B1589" s="113" t="s">
        <v>3225</v>
      </c>
      <c r="C1589" s="165"/>
      <c r="D1589" s="199" t="s">
        <v>3297</v>
      </c>
      <c r="E1589" s="165">
        <v>710</v>
      </c>
      <c r="F1589" s="165">
        <v>35.6</v>
      </c>
      <c r="G1589" s="165">
        <v>106.27</v>
      </c>
      <c r="H1589" s="165">
        <v>29</v>
      </c>
      <c r="I1589" s="165">
        <v>1657</v>
      </c>
      <c r="J1589" s="165">
        <v>5073</v>
      </c>
      <c r="K1589" s="165">
        <v>277</v>
      </c>
      <c r="L1589" s="165"/>
      <c r="M1589" s="165">
        <v>7006.9999999999991</v>
      </c>
      <c r="N1589" s="165">
        <v>112</v>
      </c>
      <c r="O1589" s="165">
        <v>364</v>
      </c>
      <c r="P1589" s="165">
        <v>277</v>
      </c>
      <c r="Q1589" s="165"/>
      <c r="R1589" s="165">
        <v>753</v>
      </c>
      <c r="S1589" s="165">
        <v>6</v>
      </c>
      <c r="T1589" s="165">
        <v>4.6499999999999986</v>
      </c>
      <c r="U1589" s="165">
        <v>11.933333333333341</v>
      </c>
      <c r="V1589" s="165">
        <v>560.1</v>
      </c>
      <c r="W1589" s="165">
        <v>481.6</v>
      </c>
      <c r="X1589" s="165" t="s">
        <v>3324</v>
      </c>
      <c r="Y1589" s="165">
        <v>14.65</v>
      </c>
      <c r="Z1589" s="165" t="s">
        <v>3325</v>
      </c>
      <c r="AA1589" s="165" t="s">
        <v>3298</v>
      </c>
    </row>
    <row r="1590" spans="1:27" s="74" customFormat="1" x14ac:dyDescent="0.15">
      <c r="A1590" s="165" t="s">
        <v>3206</v>
      </c>
      <c r="B1590" s="113" t="s">
        <v>3225</v>
      </c>
      <c r="C1590" s="165"/>
      <c r="D1590" s="199" t="s">
        <v>3297</v>
      </c>
      <c r="E1590" s="165">
        <v>719</v>
      </c>
      <c r="F1590" s="165">
        <v>36.800000000000004</v>
      </c>
      <c r="G1590" s="165">
        <v>112.05</v>
      </c>
      <c r="H1590" s="165">
        <v>27</v>
      </c>
      <c r="I1590" s="165">
        <v>1674</v>
      </c>
      <c r="J1590" s="165">
        <v>4612</v>
      </c>
      <c r="K1590" s="165">
        <v>248</v>
      </c>
      <c r="L1590" s="165"/>
      <c r="M1590" s="165">
        <v>6534</v>
      </c>
      <c r="N1590" s="165">
        <v>140</v>
      </c>
      <c r="O1590" s="165">
        <v>384.99999999999983</v>
      </c>
      <c r="P1590" s="165">
        <v>248</v>
      </c>
      <c r="Q1590" s="165"/>
      <c r="R1590" s="165">
        <v>773</v>
      </c>
      <c r="S1590" s="165">
        <v>6</v>
      </c>
      <c r="T1590" s="165">
        <v>5.0083333333333329</v>
      </c>
      <c r="U1590" s="165">
        <v>13.28333333333334</v>
      </c>
      <c r="V1590" s="165">
        <v>712.1</v>
      </c>
      <c r="W1590" s="165">
        <v>599.5</v>
      </c>
      <c r="X1590" s="165" t="s">
        <v>3324</v>
      </c>
      <c r="Y1590" s="165">
        <v>12.05</v>
      </c>
      <c r="Z1590" s="165" t="s">
        <v>3325</v>
      </c>
      <c r="AA1590" s="165" t="s">
        <v>3298</v>
      </c>
    </row>
    <row r="1591" spans="1:27" s="74" customFormat="1" x14ac:dyDescent="0.15">
      <c r="A1591" s="165" t="s">
        <v>3206</v>
      </c>
      <c r="B1591" s="113" t="s">
        <v>3225</v>
      </c>
      <c r="C1591" s="165"/>
      <c r="D1591" s="199" t="s">
        <v>3297</v>
      </c>
      <c r="E1591" s="165">
        <v>782</v>
      </c>
      <c r="F1591" s="165">
        <v>27.7</v>
      </c>
      <c r="G1591" s="165">
        <v>99.7</v>
      </c>
      <c r="H1591" s="165">
        <v>26</v>
      </c>
      <c r="I1591" s="165">
        <v>2098</v>
      </c>
      <c r="J1591" s="165">
        <v>5733</v>
      </c>
      <c r="K1591" s="165">
        <v>322</v>
      </c>
      <c r="L1591" s="165"/>
      <c r="M1591" s="165">
        <v>8153</v>
      </c>
      <c r="N1591" s="165">
        <v>181</v>
      </c>
      <c r="O1591" s="165">
        <v>493.99999999999983</v>
      </c>
      <c r="P1591" s="165">
        <v>322</v>
      </c>
      <c r="Q1591" s="165"/>
      <c r="R1591" s="165">
        <v>997.00000000000011</v>
      </c>
      <c r="S1591" s="165">
        <v>6</v>
      </c>
      <c r="T1591" s="165">
        <v>6.5166666666666666</v>
      </c>
      <c r="U1591" s="165">
        <v>11.2</v>
      </c>
      <c r="V1591" s="165">
        <v>819.50000000000011</v>
      </c>
      <c r="W1591" s="165">
        <v>673.2</v>
      </c>
      <c r="X1591" s="165" t="s">
        <v>3324</v>
      </c>
      <c r="Y1591" s="165">
        <v>12.05</v>
      </c>
      <c r="Z1591" s="165" t="s">
        <v>3325</v>
      </c>
      <c r="AA1591" s="165" t="s">
        <v>3298</v>
      </c>
    </row>
    <row r="1592" spans="1:27" s="74" customFormat="1" x14ac:dyDescent="0.15">
      <c r="A1592" s="165" t="s">
        <v>3206</v>
      </c>
      <c r="B1592" s="113" t="s">
        <v>3225</v>
      </c>
      <c r="C1592" s="165"/>
      <c r="D1592" s="199" t="s">
        <v>3297</v>
      </c>
      <c r="E1592" s="165">
        <v>768</v>
      </c>
      <c r="F1592" s="165">
        <v>31.4</v>
      </c>
      <c r="G1592" s="165">
        <v>103.1</v>
      </c>
      <c r="H1592" s="165">
        <v>94</v>
      </c>
      <c r="I1592" s="165">
        <v>5550</v>
      </c>
      <c r="J1592" s="165">
        <v>17637</v>
      </c>
      <c r="K1592" s="165">
        <v>802.99999999999989</v>
      </c>
      <c r="L1592" s="165"/>
      <c r="M1592" s="165">
        <v>23991</v>
      </c>
      <c r="N1592" s="165">
        <v>158</v>
      </c>
      <c r="O1592" s="165">
        <v>497.00000000000011</v>
      </c>
      <c r="P1592" s="165">
        <v>694</v>
      </c>
      <c r="Q1592" s="165"/>
      <c r="R1592" s="165">
        <v>1349</v>
      </c>
      <c r="S1592" s="165">
        <v>6</v>
      </c>
      <c r="T1592" s="165">
        <v>6.4333333333333336</v>
      </c>
      <c r="U1592" s="165">
        <v>11.683333333333341</v>
      </c>
      <c r="V1592" s="165">
        <v>722.69999999999982</v>
      </c>
      <c r="W1592" s="165">
        <v>613.59999999999991</v>
      </c>
      <c r="X1592" s="165" t="s">
        <v>3324</v>
      </c>
      <c r="Y1592" s="165">
        <v>12.15</v>
      </c>
      <c r="Z1592" s="165" t="s">
        <v>3325</v>
      </c>
      <c r="AA1592" s="165" t="s">
        <v>3298</v>
      </c>
    </row>
    <row r="1593" spans="1:27" s="74" customFormat="1" x14ac:dyDescent="0.15">
      <c r="A1593" s="165" t="s">
        <v>3206</v>
      </c>
      <c r="B1593" s="113" t="s">
        <v>3226</v>
      </c>
      <c r="C1593" s="165"/>
      <c r="D1593" s="199" t="s">
        <v>3297</v>
      </c>
      <c r="E1593" s="165">
        <v>492</v>
      </c>
      <c r="F1593" s="165">
        <v>28.25</v>
      </c>
      <c r="G1593" s="165">
        <v>108.12</v>
      </c>
      <c r="H1593" s="165">
        <v>25</v>
      </c>
      <c r="I1593" s="165">
        <v>1476</v>
      </c>
      <c r="J1593" s="165">
        <v>6038</v>
      </c>
      <c r="K1593" s="165">
        <v>409.99999999999983</v>
      </c>
      <c r="L1593" s="165"/>
      <c r="M1593" s="165">
        <v>7923.9999999999991</v>
      </c>
      <c r="N1593" s="165">
        <v>108</v>
      </c>
      <c r="O1593" s="165">
        <v>438</v>
      </c>
      <c r="P1593" s="165">
        <v>409.99999999999983</v>
      </c>
      <c r="Q1593" s="165"/>
      <c r="R1593" s="165">
        <v>953.99999999999989</v>
      </c>
      <c r="S1593" s="165">
        <v>12</v>
      </c>
      <c r="T1593" s="165">
        <v>15.34166666666667</v>
      </c>
      <c r="U1593" s="165">
        <v>15.34166666666667</v>
      </c>
      <c r="V1593" s="165">
        <v>1232</v>
      </c>
      <c r="W1593" s="165">
        <v>1232</v>
      </c>
      <c r="X1593" s="165" t="s">
        <v>3324</v>
      </c>
      <c r="Y1593" s="165">
        <v>28.499999999999947</v>
      </c>
      <c r="Z1593" s="165" t="s">
        <v>3329</v>
      </c>
      <c r="AA1593" s="165" t="s">
        <v>3298</v>
      </c>
    </row>
    <row r="1594" spans="1:27" s="74" customFormat="1" x14ac:dyDescent="0.15">
      <c r="A1594" s="165" t="s">
        <v>3272</v>
      </c>
      <c r="B1594" s="113" t="s">
        <v>3226</v>
      </c>
      <c r="C1594" s="165"/>
      <c r="D1594" s="199" t="s">
        <v>3297</v>
      </c>
      <c r="E1594" s="165">
        <v>537</v>
      </c>
      <c r="F1594" s="165">
        <v>35.300000000000004</v>
      </c>
      <c r="G1594" s="165">
        <v>111.79</v>
      </c>
      <c r="H1594" s="165">
        <v>36</v>
      </c>
      <c r="I1594" s="165">
        <v>1516</v>
      </c>
      <c r="J1594" s="165">
        <v>3016</v>
      </c>
      <c r="K1594" s="165">
        <v>322</v>
      </c>
      <c r="L1594" s="165"/>
      <c r="M1594" s="165">
        <v>4854</v>
      </c>
      <c r="N1594" s="165">
        <v>89</v>
      </c>
      <c r="O1594" s="165">
        <v>178</v>
      </c>
      <c r="P1594" s="165">
        <v>322</v>
      </c>
      <c r="Q1594" s="165"/>
      <c r="R1594" s="165">
        <v>589</v>
      </c>
      <c r="S1594" s="165">
        <v>9</v>
      </c>
      <c r="T1594" s="165">
        <v>12.558333333333341</v>
      </c>
      <c r="U1594" s="165">
        <v>16.87777777777778</v>
      </c>
      <c r="V1594" s="165">
        <v>604.39999999999986</v>
      </c>
      <c r="W1594" s="165">
        <v>582.9</v>
      </c>
      <c r="X1594" s="165" t="s">
        <v>3328</v>
      </c>
      <c r="Y1594" s="165">
        <v>20.100000000000001</v>
      </c>
      <c r="Z1594" s="165" t="s">
        <v>3329</v>
      </c>
      <c r="AA1594" s="165" t="s">
        <v>3298</v>
      </c>
    </row>
    <row r="1595" spans="1:27" s="74" customFormat="1" x14ac:dyDescent="0.15">
      <c r="A1595" s="165" t="s">
        <v>3272</v>
      </c>
      <c r="B1595" s="113" t="s">
        <v>3226</v>
      </c>
      <c r="C1595" s="165"/>
      <c r="D1595" s="199" t="s">
        <v>3297</v>
      </c>
      <c r="E1595" s="165">
        <v>529</v>
      </c>
      <c r="F1595" s="165">
        <v>34.979999999999997</v>
      </c>
      <c r="G1595" s="165">
        <v>111.42</v>
      </c>
      <c r="H1595" s="165">
        <v>43</v>
      </c>
      <c r="I1595" s="165">
        <v>1782</v>
      </c>
      <c r="J1595" s="165">
        <v>4627</v>
      </c>
      <c r="K1595" s="165">
        <v>365</v>
      </c>
      <c r="L1595" s="165"/>
      <c r="M1595" s="165">
        <v>6772</v>
      </c>
      <c r="N1595" s="165">
        <v>113</v>
      </c>
      <c r="O1595" s="165">
        <v>299</v>
      </c>
      <c r="P1595" s="165">
        <v>183</v>
      </c>
      <c r="Q1595" s="165"/>
      <c r="R1595" s="165">
        <v>594</v>
      </c>
      <c r="S1595" s="165">
        <v>9</v>
      </c>
      <c r="T1595" s="165">
        <v>14</v>
      </c>
      <c r="U1595" s="165">
        <v>18.344444444444441</v>
      </c>
      <c r="V1595" s="165">
        <v>658.3</v>
      </c>
      <c r="W1595" s="165">
        <v>635.29999999999995</v>
      </c>
      <c r="X1595" s="165" t="s">
        <v>3328</v>
      </c>
      <c r="Y1595" s="165">
        <v>10.35</v>
      </c>
      <c r="Z1595" s="165" t="s">
        <v>3327</v>
      </c>
      <c r="AA1595" s="165" t="s">
        <v>3298</v>
      </c>
    </row>
    <row r="1596" spans="1:27" s="74" customFormat="1" x14ac:dyDescent="0.15">
      <c r="A1596" s="165" t="s">
        <v>3271</v>
      </c>
      <c r="B1596" s="113" t="s">
        <v>3226</v>
      </c>
      <c r="C1596" s="165"/>
      <c r="D1596" s="199" t="s">
        <v>3297</v>
      </c>
      <c r="E1596" s="165">
        <v>531</v>
      </c>
      <c r="F1596" s="165">
        <v>35.130000000000003</v>
      </c>
      <c r="G1596" s="165">
        <v>111.66</v>
      </c>
      <c r="H1596" s="165">
        <v>24</v>
      </c>
      <c r="I1596" s="165">
        <v>1487</v>
      </c>
      <c r="J1596" s="165">
        <v>3269</v>
      </c>
      <c r="K1596" s="165">
        <v>332</v>
      </c>
      <c r="L1596" s="165"/>
      <c r="M1596" s="165">
        <v>5088</v>
      </c>
      <c r="N1596" s="165">
        <v>130</v>
      </c>
      <c r="O1596" s="165">
        <v>286</v>
      </c>
      <c r="P1596" s="165">
        <v>332</v>
      </c>
      <c r="Q1596" s="165"/>
      <c r="R1596" s="165">
        <v>748</v>
      </c>
      <c r="S1596" s="165">
        <v>9</v>
      </c>
      <c r="T1596" s="165">
        <v>13.058333333333341</v>
      </c>
      <c r="U1596" s="165">
        <v>17.355555555555551</v>
      </c>
      <c r="V1596" s="165">
        <v>600.19999999999993</v>
      </c>
      <c r="W1596" s="165">
        <v>578.4</v>
      </c>
      <c r="X1596" s="165" t="s">
        <v>3328</v>
      </c>
      <c r="Y1596" s="165">
        <v>20.100000000000001</v>
      </c>
      <c r="Z1596" s="165" t="s">
        <v>3329</v>
      </c>
      <c r="AA1596" s="165" t="s">
        <v>3298</v>
      </c>
    </row>
    <row r="1597" spans="1:27" s="74" customFormat="1" x14ac:dyDescent="0.15">
      <c r="A1597" s="165" t="s">
        <v>3272</v>
      </c>
      <c r="B1597" s="113" t="s">
        <v>3226</v>
      </c>
      <c r="C1597" s="165"/>
      <c r="D1597" s="199" t="s">
        <v>3297</v>
      </c>
      <c r="E1597" s="165">
        <v>526</v>
      </c>
      <c r="F1597" s="165">
        <v>35.700000000000003</v>
      </c>
      <c r="G1597" s="165">
        <v>117.9</v>
      </c>
      <c r="H1597" s="165">
        <v>20</v>
      </c>
      <c r="I1597" s="165">
        <v>1278</v>
      </c>
      <c r="J1597" s="165">
        <v>4065</v>
      </c>
      <c r="K1597" s="165">
        <v>283</v>
      </c>
      <c r="L1597" s="165"/>
      <c r="M1597" s="165">
        <v>5625</v>
      </c>
      <c r="N1597" s="165">
        <v>130</v>
      </c>
      <c r="O1597" s="165">
        <v>413</v>
      </c>
      <c r="P1597" s="165">
        <v>283</v>
      </c>
      <c r="Q1597" s="165"/>
      <c r="R1597" s="165">
        <v>825</v>
      </c>
      <c r="S1597" s="165">
        <v>9</v>
      </c>
      <c r="T1597" s="165">
        <v>12.78333333333333</v>
      </c>
      <c r="U1597" s="165">
        <v>17.266666666666669</v>
      </c>
      <c r="V1597" s="165">
        <v>773.59999999999991</v>
      </c>
      <c r="W1597" s="165">
        <v>742.6</v>
      </c>
      <c r="X1597" s="165" t="s">
        <v>3328</v>
      </c>
      <c r="Y1597" s="165">
        <v>12.45</v>
      </c>
      <c r="Z1597" s="165" t="s">
        <v>3325</v>
      </c>
      <c r="AA1597" s="165" t="s">
        <v>3298</v>
      </c>
    </row>
    <row r="1598" spans="1:27" s="74" customFormat="1" x14ac:dyDescent="0.15">
      <c r="A1598" s="165" t="s">
        <v>3206</v>
      </c>
      <c r="B1598" s="113" t="s">
        <v>3226</v>
      </c>
      <c r="C1598" s="165"/>
      <c r="D1598" s="199" t="s">
        <v>3297</v>
      </c>
      <c r="E1598" s="165">
        <v>528</v>
      </c>
      <c r="F1598" s="165">
        <v>34.97</v>
      </c>
      <c r="G1598" s="165">
        <v>111.41</v>
      </c>
      <c r="H1598" s="165">
        <v>39</v>
      </c>
      <c r="I1598" s="165">
        <v>1634</v>
      </c>
      <c r="J1598" s="165">
        <v>7252</v>
      </c>
      <c r="K1598" s="165">
        <v>676</v>
      </c>
      <c r="L1598" s="165"/>
      <c r="M1598" s="165">
        <v>9562</v>
      </c>
      <c r="N1598" s="165">
        <v>95</v>
      </c>
      <c r="O1598" s="165">
        <v>418.99999999999983</v>
      </c>
      <c r="P1598" s="165">
        <v>597</v>
      </c>
      <c r="Q1598" s="165"/>
      <c r="R1598" s="165">
        <v>1111</v>
      </c>
      <c r="S1598" s="165">
        <v>9</v>
      </c>
      <c r="T1598" s="165">
        <v>14</v>
      </c>
      <c r="U1598" s="165">
        <v>18.344444444444441</v>
      </c>
      <c r="V1598" s="165">
        <v>658.3</v>
      </c>
      <c r="W1598" s="165">
        <v>635.29999999999995</v>
      </c>
      <c r="X1598" s="165" t="s">
        <v>3328</v>
      </c>
      <c r="Y1598" s="165">
        <v>10.35</v>
      </c>
      <c r="Z1598" s="165" t="s">
        <v>3327</v>
      </c>
      <c r="AA1598" s="165" t="s">
        <v>3298</v>
      </c>
    </row>
    <row r="1599" spans="1:27" s="74" customFormat="1" x14ac:dyDescent="0.15">
      <c r="A1599" s="165" t="s">
        <v>3271</v>
      </c>
      <c r="B1599" s="113" t="s">
        <v>3226</v>
      </c>
      <c r="C1599" s="165"/>
      <c r="D1599" s="199" t="s">
        <v>3297</v>
      </c>
      <c r="E1599" s="165">
        <v>564</v>
      </c>
      <c r="F1599" s="165">
        <v>36.300000000000004</v>
      </c>
      <c r="G1599" s="165">
        <v>111.67</v>
      </c>
      <c r="H1599" s="165">
        <v>50</v>
      </c>
      <c r="I1599" s="165">
        <v>918</v>
      </c>
      <c r="J1599" s="165">
        <v>2916</v>
      </c>
      <c r="K1599" s="165">
        <v>322</v>
      </c>
      <c r="L1599" s="165"/>
      <c r="M1599" s="165">
        <v>4156</v>
      </c>
      <c r="N1599" s="165">
        <v>39</v>
      </c>
      <c r="O1599" s="165">
        <v>125</v>
      </c>
      <c r="P1599" s="165">
        <v>322</v>
      </c>
      <c r="Q1599" s="165"/>
      <c r="R1599" s="165">
        <v>486.00000000000011</v>
      </c>
      <c r="S1599" s="165">
        <v>8</v>
      </c>
      <c r="T1599" s="165">
        <v>12.65</v>
      </c>
      <c r="U1599" s="165">
        <v>18.574999999999999</v>
      </c>
      <c r="V1599" s="165">
        <v>527.4</v>
      </c>
      <c r="W1599" s="165">
        <v>496.5</v>
      </c>
      <c r="X1599" s="165" t="s">
        <v>3328</v>
      </c>
      <c r="Y1599" s="165">
        <v>26.499999999999947</v>
      </c>
      <c r="Z1599" s="165" t="s">
        <v>3329</v>
      </c>
      <c r="AA1599" s="165" t="s">
        <v>3298</v>
      </c>
    </row>
    <row r="1600" spans="1:27" s="74" customFormat="1" x14ac:dyDescent="0.15">
      <c r="A1600" s="165" t="s">
        <v>3272</v>
      </c>
      <c r="B1600" s="113" t="s">
        <v>3226</v>
      </c>
      <c r="C1600" s="165"/>
      <c r="D1600" s="199" t="s">
        <v>3297</v>
      </c>
      <c r="E1600" s="165">
        <v>527</v>
      </c>
      <c r="F1600" s="165">
        <v>36.4</v>
      </c>
      <c r="G1600" s="165">
        <v>117.2</v>
      </c>
      <c r="H1600" s="165">
        <v>23</v>
      </c>
      <c r="I1600" s="165">
        <v>1370</v>
      </c>
      <c r="J1600" s="165">
        <v>5148.9999999999991</v>
      </c>
      <c r="K1600" s="165">
        <v>393</v>
      </c>
      <c r="L1600" s="165"/>
      <c r="M1600" s="165">
        <v>6912</v>
      </c>
      <c r="N1600" s="165">
        <v>131</v>
      </c>
      <c r="O1600" s="165">
        <v>494.00000000000011</v>
      </c>
      <c r="P1600" s="165">
        <v>393</v>
      </c>
      <c r="Q1600" s="165"/>
      <c r="R1600" s="165">
        <v>1017</v>
      </c>
      <c r="S1600" s="165">
        <v>8</v>
      </c>
      <c r="T1600" s="165">
        <v>11.75</v>
      </c>
      <c r="U1600" s="165">
        <v>17.612500000000001</v>
      </c>
      <c r="V1600" s="165">
        <v>775.6</v>
      </c>
      <c r="W1600" s="165">
        <v>730.30000000000007</v>
      </c>
      <c r="X1600" s="165" t="s">
        <v>3328</v>
      </c>
      <c r="Y1600" s="165">
        <v>12.15</v>
      </c>
      <c r="Z1600" s="165" t="s">
        <v>3325</v>
      </c>
      <c r="AA1600" s="165" t="s">
        <v>3298</v>
      </c>
    </row>
    <row r="1601" spans="1:27" s="74" customFormat="1" x14ac:dyDescent="0.15">
      <c r="A1601" s="165" t="s">
        <v>3206</v>
      </c>
      <c r="B1601" s="113" t="s">
        <v>3226</v>
      </c>
      <c r="C1601" s="165"/>
      <c r="D1601" s="199" t="s">
        <v>3297</v>
      </c>
      <c r="E1601" s="165">
        <v>550</v>
      </c>
      <c r="F1601" s="165">
        <v>35.549999999999997</v>
      </c>
      <c r="G1601" s="165">
        <v>111.84</v>
      </c>
      <c r="H1601" s="165">
        <v>70</v>
      </c>
      <c r="I1601" s="165">
        <v>1291</v>
      </c>
      <c r="J1601" s="165">
        <v>2668</v>
      </c>
      <c r="K1601" s="165">
        <v>249</v>
      </c>
      <c r="L1601" s="165"/>
      <c r="M1601" s="165">
        <v>4208</v>
      </c>
      <c r="N1601" s="165">
        <v>51</v>
      </c>
      <c r="O1601" s="165">
        <v>106</v>
      </c>
      <c r="P1601" s="165">
        <v>125</v>
      </c>
      <c r="Q1601" s="165"/>
      <c r="R1601" s="165">
        <v>282</v>
      </c>
      <c r="S1601" s="165">
        <v>7</v>
      </c>
      <c r="T1601" s="165">
        <v>8.6083333333333325</v>
      </c>
      <c r="U1601" s="165">
        <v>15.7</v>
      </c>
      <c r="V1601" s="165">
        <v>713.5</v>
      </c>
      <c r="W1601" s="165">
        <v>633.5</v>
      </c>
      <c r="X1601" s="165" t="s">
        <v>3328</v>
      </c>
      <c r="Y1601" s="165">
        <v>20.100000000000001</v>
      </c>
      <c r="Z1601" s="165" t="s">
        <v>3329</v>
      </c>
      <c r="AA1601" s="165" t="s">
        <v>3298</v>
      </c>
    </row>
    <row r="1602" spans="1:27" s="74" customFormat="1" x14ac:dyDescent="0.15">
      <c r="A1602" s="165" t="s">
        <v>3272</v>
      </c>
      <c r="B1602" s="113" t="s">
        <v>3226</v>
      </c>
      <c r="C1602" s="165"/>
      <c r="D1602" s="199" t="s">
        <v>3297</v>
      </c>
      <c r="E1602" s="165">
        <v>548</v>
      </c>
      <c r="F1602" s="165">
        <v>35.520000000000003</v>
      </c>
      <c r="G1602" s="165">
        <v>113.16</v>
      </c>
      <c r="H1602" s="165">
        <v>44</v>
      </c>
      <c r="I1602" s="165">
        <v>1421</v>
      </c>
      <c r="J1602" s="165">
        <v>2868</v>
      </c>
      <c r="K1602" s="165">
        <v>271</v>
      </c>
      <c r="L1602" s="165"/>
      <c r="M1602" s="165">
        <v>4560</v>
      </c>
      <c r="N1602" s="165">
        <v>85</v>
      </c>
      <c r="O1602" s="165">
        <v>172</v>
      </c>
      <c r="P1602" s="165">
        <v>136</v>
      </c>
      <c r="Q1602" s="165"/>
      <c r="R1602" s="165">
        <v>393</v>
      </c>
      <c r="S1602" s="165">
        <v>7</v>
      </c>
      <c r="T1602" s="165">
        <v>10.275</v>
      </c>
      <c r="U1602" s="165">
        <v>17.44285714285714</v>
      </c>
      <c r="V1602" s="165">
        <v>671.30000000000018</v>
      </c>
      <c r="W1602" s="165">
        <v>598.50000000000011</v>
      </c>
      <c r="X1602" s="165" t="s">
        <v>3328</v>
      </c>
      <c r="Y1602" s="165">
        <v>26.499999999999947</v>
      </c>
      <c r="Z1602" s="165" t="s">
        <v>3329</v>
      </c>
      <c r="AA1602" s="165" t="s">
        <v>3298</v>
      </c>
    </row>
    <row r="1603" spans="1:27" s="74" customFormat="1" x14ac:dyDescent="0.15">
      <c r="A1603" s="165" t="s">
        <v>3272</v>
      </c>
      <c r="B1603" s="113" t="s">
        <v>3226</v>
      </c>
      <c r="C1603" s="165"/>
      <c r="D1603" s="199" t="s">
        <v>3297</v>
      </c>
      <c r="E1603" s="165">
        <v>541</v>
      </c>
      <c r="F1603" s="165">
        <v>35.35</v>
      </c>
      <c r="G1603" s="165">
        <v>111.99</v>
      </c>
      <c r="H1603" s="165">
        <v>56</v>
      </c>
      <c r="I1603" s="165">
        <v>1590</v>
      </c>
      <c r="J1603" s="165">
        <v>3398</v>
      </c>
      <c r="K1603" s="165">
        <v>308</v>
      </c>
      <c r="L1603" s="165"/>
      <c r="M1603" s="165">
        <v>5296</v>
      </c>
      <c r="N1603" s="165">
        <v>77</v>
      </c>
      <c r="O1603" s="165">
        <v>164</v>
      </c>
      <c r="P1603" s="165">
        <v>154</v>
      </c>
      <c r="Q1603" s="165"/>
      <c r="R1603" s="165">
        <v>395</v>
      </c>
      <c r="S1603" s="165">
        <v>7</v>
      </c>
      <c r="T1603" s="165">
        <v>8.2083333333333321</v>
      </c>
      <c r="U1603" s="165">
        <v>15.21428571428571</v>
      </c>
      <c r="V1603" s="165">
        <v>746.3</v>
      </c>
      <c r="W1603" s="165">
        <v>660.1</v>
      </c>
      <c r="X1603" s="165" t="s">
        <v>3328</v>
      </c>
      <c r="Y1603" s="165">
        <v>20.100000000000001</v>
      </c>
      <c r="Z1603" s="165" t="s">
        <v>3329</v>
      </c>
      <c r="AA1603" s="165" t="s">
        <v>3298</v>
      </c>
    </row>
    <row r="1604" spans="1:27" s="74" customFormat="1" x14ac:dyDescent="0.15">
      <c r="A1604" s="165" t="s">
        <v>3272</v>
      </c>
      <c r="B1604" s="113" t="s">
        <v>3226</v>
      </c>
      <c r="C1604" s="165"/>
      <c r="D1604" s="199" t="s">
        <v>3297</v>
      </c>
      <c r="E1604" s="165">
        <v>621</v>
      </c>
      <c r="F1604" s="165">
        <v>37.4</v>
      </c>
      <c r="G1604" s="165">
        <v>111.34</v>
      </c>
      <c r="H1604" s="165">
        <v>69</v>
      </c>
      <c r="I1604" s="165">
        <v>442</v>
      </c>
      <c r="J1604" s="165">
        <v>2870</v>
      </c>
      <c r="K1604" s="165">
        <v>292</v>
      </c>
      <c r="L1604" s="165"/>
      <c r="M1604" s="165">
        <v>3604</v>
      </c>
      <c r="N1604" s="165">
        <v>14</v>
      </c>
      <c r="O1604" s="165">
        <v>90</v>
      </c>
      <c r="P1604" s="165">
        <v>292</v>
      </c>
      <c r="Q1604" s="165"/>
      <c r="R1604" s="165">
        <v>396</v>
      </c>
      <c r="S1604" s="165">
        <v>7</v>
      </c>
      <c r="T1604" s="165">
        <v>7.3499999999999988</v>
      </c>
      <c r="U1604" s="165">
        <v>15.2</v>
      </c>
      <c r="V1604" s="165">
        <v>601.5</v>
      </c>
      <c r="W1604" s="165">
        <v>548.5</v>
      </c>
      <c r="X1604" s="165" t="s">
        <v>3328</v>
      </c>
      <c r="Y1604" s="165">
        <v>26.499999999999947</v>
      </c>
      <c r="Z1604" s="165" t="s">
        <v>3329</v>
      </c>
      <c r="AA1604" s="165" t="s">
        <v>3298</v>
      </c>
    </row>
    <row r="1605" spans="1:27" s="74" customFormat="1" x14ac:dyDescent="0.15">
      <c r="A1605" s="165" t="s">
        <v>3272</v>
      </c>
      <c r="B1605" s="113" t="s">
        <v>3226</v>
      </c>
      <c r="C1605" s="165"/>
      <c r="D1605" s="199" t="s">
        <v>3297</v>
      </c>
      <c r="E1605" s="165">
        <v>547</v>
      </c>
      <c r="F1605" s="165">
        <v>35.479999999999997</v>
      </c>
      <c r="G1605" s="165">
        <v>111.84</v>
      </c>
      <c r="H1605" s="165">
        <v>52</v>
      </c>
      <c r="I1605" s="165">
        <v>1316</v>
      </c>
      <c r="J1605" s="165">
        <v>4325</v>
      </c>
      <c r="K1605" s="165">
        <v>292</v>
      </c>
      <c r="L1605" s="165"/>
      <c r="M1605" s="165">
        <v>5933</v>
      </c>
      <c r="N1605" s="165">
        <v>68</v>
      </c>
      <c r="O1605" s="165">
        <v>224</v>
      </c>
      <c r="P1605" s="165">
        <v>146</v>
      </c>
      <c r="Q1605" s="165"/>
      <c r="R1605" s="165">
        <v>438</v>
      </c>
      <c r="S1605" s="165">
        <v>7</v>
      </c>
      <c r="T1605" s="165">
        <v>8.2083333333333321</v>
      </c>
      <c r="U1605" s="165">
        <v>15.21428571428571</v>
      </c>
      <c r="V1605" s="165">
        <v>746.3</v>
      </c>
      <c r="W1605" s="165">
        <v>660.1</v>
      </c>
      <c r="X1605" s="165" t="s">
        <v>3328</v>
      </c>
      <c r="Y1605" s="165">
        <v>12.05</v>
      </c>
      <c r="Z1605" s="165" t="s">
        <v>3325</v>
      </c>
      <c r="AA1605" s="165" t="s">
        <v>3298</v>
      </c>
    </row>
    <row r="1606" spans="1:27" s="74" customFormat="1" x14ac:dyDescent="0.15">
      <c r="A1606" s="165" t="s">
        <v>3206</v>
      </c>
      <c r="B1606" s="113" t="s">
        <v>3226</v>
      </c>
      <c r="C1606" s="165"/>
      <c r="D1606" s="199" t="s">
        <v>3297</v>
      </c>
      <c r="E1606" s="165">
        <v>575</v>
      </c>
      <c r="F1606" s="165">
        <v>36.520000000000003</v>
      </c>
      <c r="G1606" s="165">
        <v>112</v>
      </c>
      <c r="H1606" s="165">
        <v>60</v>
      </c>
      <c r="I1606" s="165">
        <v>1578</v>
      </c>
      <c r="J1606" s="165">
        <v>3035</v>
      </c>
      <c r="K1606" s="165">
        <v>326</v>
      </c>
      <c r="L1606" s="165"/>
      <c r="M1606" s="165">
        <v>4939</v>
      </c>
      <c r="N1606" s="165">
        <v>57</v>
      </c>
      <c r="O1606" s="165">
        <v>109</v>
      </c>
      <c r="P1606" s="165">
        <v>326</v>
      </c>
      <c r="Q1606" s="165"/>
      <c r="R1606" s="165">
        <v>492</v>
      </c>
      <c r="S1606" s="165">
        <v>7</v>
      </c>
      <c r="T1606" s="165">
        <v>7.0083333333333337</v>
      </c>
      <c r="U1606" s="165">
        <v>14.3</v>
      </c>
      <c r="V1606" s="165">
        <v>660.99999999999989</v>
      </c>
      <c r="W1606" s="165">
        <v>596.5</v>
      </c>
      <c r="X1606" s="165" t="s">
        <v>3328</v>
      </c>
      <c r="Y1606" s="165">
        <v>20.100000000000001</v>
      </c>
      <c r="Z1606" s="165" t="s">
        <v>3329</v>
      </c>
      <c r="AA1606" s="165" t="s">
        <v>3298</v>
      </c>
    </row>
    <row r="1607" spans="1:27" s="74" customFormat="1" x14ac:dyDescent="0.15">
      <c r="A1607" s="165" t="s">
        <v>3272</v>
      </c>
      <c r="B1607" s="113" t="s">
        <v>3226</v>
      </c>
      <c r="C1607" s="165"/>
      <c r="D1607" s="199" t="s">
        <v>3297</v>
      </c>
      <c r="E1607" s="165">
        <v>630</v>
      </c>
      <c r="F1607" s="165">
        <v>37.520000000000003</v>
      </c>
      <c r="G1607" s="165">
        <v>111.79</v>
      </c>
      <c r="H1607" s="165">
        <v>50</v>
      </c>
      <c r="I1607" s="165">
        <v>1630</v>
      </c>
      <c r="J1607" s="165">
        <v>4642</v>
      </c>
      <c r="K1607" s="165">
        <v>343</v>
      </c>
      <c r="L1607" s="165"/>
      <c r="M1607" s="165">
        <v>6615.0000000000009</v>
      </c>
      <c r="N1607" s="165">
        <v>87</v>
      </c>
      <c r="O1607" s="165">
        <v>249</v>
      </c>
      <c r="P1607" s="165">
        <v>172</v>
      </c>
      <c r="Q1607" s="165"/>
      <c r="R1607" s="165">
        <v>508</v>
      </c>
      <c r="S1607" s="165">
        <v>7</v>
      </c>
      <c r="T1607" s="165">
        <v>6.4749999999999996</v>
      </c>
      <c r="U1607" s="165">
        <v>14.242857142857138</v>
      </c>
      <c r="V1607" s="165">
        <v>584.20000000000005</v>
      </c>
      <c r="W1607" s="165">
        <v>533.70000000000005</v>
      </c>
      <c r="X1607" s="165" t="s">
        <v>3328</v>
      </c>
      <c r="Y1607" s="165">
        <v>26.499999999999947</v>
      </c>
      <c r="Z1607" s="165" t="s">
        <v>3329</v>
      </c>
      <c r="AA1607" s="165" t="s">
        <v>3298</v>
      </c>
    </row>
    <row r="1608" spans="1:27" s="74" customFormat="1" x14ac:dyDescent="0.15">
      <c r="A1608" s="165" t="s">
        <v>3272</v>
      </c>
      <c r="B1608" s="113" t="s">
        <v>3226</v>
      </c>
      <c r="C1608" s="165"/>
      <c r="D1608" s="199" t="s">
        <v>3297</v>
      </c>
      <c r="E1608" s="165">
        <v>539</v>
      </c>
      <c r="F1608" s="165">
        <v>35.32</v>
      </c>
      <c r="G1608" s="165">
        <v>111.99</v>
      </c>
      <c r="H1608" s="165">
        <v>50</v>
      </c>
      <c r="I1608" s="165">
        <v>1745</v>
      </c>
      <c r="J1608" s="165">
        <v>4491</v>
      </c>
      <c r="K1608" s="165">
        <v>359</v>
      </c>
      <c r="L1608" s="165"/>
      <c r="M1608" s="165">
        <v>6595</v>
      </c>
      <c r="N1608" s="165">
        <v>93</v>
      </c>
      <c r="O1608" s="165">
        <v>240</v>
      </c>
      <c r="P1608" s="165">
        <v>180</v>
      </c>
      <c r="Q1608" s="165"/>
      <c r="R1608" s="165">
        <v>513</v>
      </c>
      <c r="S1608" s="165">
        <v>7</v>
      </c>
      <c r="T1608" s="165">
        <v>11.975</v>
      </c>
      <c r="U1608" s="165">
        <v>19.185714285714283</v>
      </c>
      <c r="V1608" s="165">
        <v>629.79999999999995</v>
      </c>
      <c r="W1608" s="165">
        <v>556.79999999999995</v>
      </c>
      <c r="X1608" s="165" t="s">
        <v>3328</v>
      </c>
      <c r="Y1608" s="165">
        <v>26.499999999999947</v>
      </c>
      <c r="Z1608" s="165" t="s">
        <v>3329</v>
      </c>
      <c r="AA1608" s="165" t="s">
        <v>3298</v>
      </c>
    </row>
    <row r="1609" spans="1:27" s="74" customFormat="1" x14ac:dyDescent="0.15">
      <c r="A1609" s="165" t="s">
        <v>3272</v>
      </c>
      <c r="B1609" s="113" t="s">
        <v>3226</v>
      </c>
      <c r="C1609" s="165"/>
      <c r="D1609" s="199" t="s">
        <v>3297</v>
      </c>
      <c r="E1609" s="165">
        <v>546</v>
      </c>
      <c r="F1609" s="165">
        <v>35.47</v>
      </c>
      <c r="G1609" s="165">
        <v>112.08</v>
      </c>
      <c r="H1609" s="165">
        <v>49</v>
      </c>
      <c r="I1609" s="165">
        <v>1759</v>
      </c>
      <c r="J1609" s="165">
        <v>4839</v>
      </c>
      <c r="K1609" s="165">
        <v>366</v>
      </c>
      <c r="L1609" s="165"/>
      <c r="M1609" s="165">
        <v>6964</v>
      </c>
      <c r="N1609" s="165">
        <v>96</v>
      </c>
      <c r="O1609" s="165">
        <v>264</v>
      </c>
      <c r="P1609" s="165">
        <v>183</v>
      </c>
      <c r="Q1609" s="165"/>
      <c r="R1609" s="165">
        <v>543</v>
      </c>
      <c r="S1609" s="165">
        <v>7</v>
      </c>
      <c r="T1609" s="165">
        <v>8.8500000000000014</v>
      </c>
      <c r="U1609" s="165">
        <v>15.914285714285711</v>
      </c>
      <c r="V1609" s="165">
        <v>726.09999999999991</v>
      </c>
      <c r="W1609" s="165">
        <v>642.1</v>
      </c>
      <c r="X1609" s="165" t="s">
        <v>3328</v>
      </c>
      <c r="Y1609" s="165">
        <v>26.499999999999947</v>
      </c>
      <c r="Z1609" s="165" t="s">
        <v>3329</v>
      </c>
      <c r="AA1609" s="165" t="s">
        <v>3298</v>
      </c>
    </row>
    <row r="1610" spans="1:27" s="74" customFormat="1" x14ac:dyDescent="0.15">
      <c r="A1610" s="165" t="s">
        <v>3272</v>
      </c>
      <c r="B1610" s="113" t="s">
        <v>3226</v>
      </c>
      <c r="C1610" s="165"/>
      <c r="D1610" s="199" t="s">
        <v>3297</v>
      </c>
      <c r="E1610" s="165">
        <v>535</v>
      </c>
      <c r="F1610" s="165">
        <v>35.25</v>
      </c>
      <c r="G1610" s="165">
        <v>112.3</v>
      </c>
      <c r="H1610" s="165">
        <v>46</v>
      </c>
      <c r="I1610" s="165">
        <v>758</v>
      </c>
      <c r="J1610" s="165">
        <v>3368</v>
      </c>
      <c r="K1610" s="165">
        <v>353</v>
      </c>
      <c r="L1610" s="165"/>
      <c r="M1610" s="165">
        <v>4479</v>
      </c>
      <c r="N1610" s="165">
        <v>35</v>
      </c>
      <c r="O1610" s="165">
        <v>156</v>
      </c>
      <c r="P1610" s="165">
        <v>353</v>
      </c>
      <c r="Q1610" s="165"/>
      <c r="R1610" s="165">
        <v>544</v>
      </c>
      <c r="S1610" s="165">
        <v>7</v>
      </c>
      <c r="T1610" s="165">
        <v>9.7416666666666671</v>
      </c>
      <c r="U1610" s="165">
        <v>16.785714285714274</v>
      </c>
      <c r="V1610" s="165">
        <v>716.30000000000007</v>
      </c>
      <c r="W1610" s="165">
        <v>631.20000000000005</v>
      </c>
      <c r="X1610" s="165" t="s">
        <v>3328</v>
      </c>
      <c r="Y1610" s="165">
        <v>20.100000000000001</v>
      </c>
      <c r="Z1610" s="165" t="s">
        <v>3329</v>
      </c>
      <c r="AA1610" s="165" t="s">
        <v>3298</v>
      </c>
    </row>
    <row r="1611" spans="1:27" s="74" customFormat="1" x14ac:dyDescent="0.15">
      <c r="A1611" s="165" t="s">
        <v>3272</v>
      </c>
      <c r="B1611" s="113" t="s">
        <v>3226</v>
      </c>
      <c r="C1611" s="165"/>
      <c r="D1611" s="199" t="s">
        <v>3297</v>
      </c>
      <c r="E1611" s="165">
        <v>636</v>
      </c>
      <c r="F1611" s="165">
        <v>37.67</v>
      </c>
      <c r="G1611" s="165">
        <v>111.88</v>
      </c>
      <c r="H1611" s="165">
        <v>71</v>
      </c>
      <c r="I1611" s="165">
        <v>871.00000000000011</v>
      </c>
      <c r="J1611" s="165">
        <v>3800</v>
      </c>
      <c r="K1611" s="165">
        <v>408</v>
      </c>
      <c r="L1611" s="165"/>
      <c r="M1611" s="165">
        <v>5079</v>
      </c>
      <c r="N1611" s="165">
        <v>27</v>
      </c>
      <c r="O1611" s="165">
        <v>116</v>
      </c>
      <c r="P1611" s="165">
        <v>408</v>
      </c>
      <c r="Q1611" s="165"/>
      <c r="R1611" s="165">
        <v>551</v>
      </c>
      <c r="S1611" s="165">
        <v>7</v>
      </c>
      <c r="T1611" s="165">
        <v>5.7500000000000009</v>
      </c>
      <c r="U1611" s="165">
        <v>13.51428571428572</v>
      </c>
      <c r="V1611" s="165">
        <v>597.29999999999995</v>
      </c>
      <c r="W1611" s="165">
        <v>545</v>
      </c>
      <c r="X1611" s="165" t="s">
        <v>3328</v>
      </c>
      <c r="Y1611" s="165">
        <v>26.499999999999947</v>
      </c>
      <c r="Z1611" s="165" t="s">
        <v>3329</v>
      </c>
      <c r="AA1611" s="165" t="s">
        <v>3298</v>
      </c>
    </row>
    <row r="1612" spans="1:27" s="74" customFormat="1" x14ac:dyDescent="0.15">
      <c r="A1612" s="165" t="s">
        <v>3207</v>
      </c>
      <c r="B1612" s="113" t="s">
        <v>3226</v>
      </c>
      <c r="C1612" s="165"/>
      <c r="D1612" s="199" t="s">
        <v>3297</v>
      </c>
      <c r="E1612" s="165">
        <v>628</v>
      </c>
      <c r="F1612" s="165">
        <v>37.479999999999997</v>
      </c>
      <c r="G1612" s="165">
        <v>111.9</v>
      </c>
      <c r="H1612" s="165">
        <v>45</v>
      </c>
      <c r="I1612" s="165">
        <v>1820</v>
      </c>
      <c r="J1612" s="165">
        <v>4515</v>
      </c>
      <c r="K1612" s="165">
        <v>371</v>
      </c>
      <c r="L1612" s="165"/>
      <c r="M1612" s="165">
        <v>6706</v>
      </c>
      <c r="N1612" s="165">
        <v>107</v>
      </c>
      <c r="O1612" s="165">
        <v>265.99999999999983</v>
      </c>
      <c r="P1612" s="165">
        <v>186</v>
      </c>
      <c r="Q1612" s="165"/>
      <c r="R1612" s="165">
        <v>559</v>
      </c>
      <c r="S1612" s="165">
        <v>7</v>
      </c>
      <c r="T1612" s="165">
        <v>8.5250000000000004</v>
      </c>
      <c r="U1612" s="165">
        <v>16.2</v>
      </c>
      <c r="V1612" s="165">
        <v>539.39999999999986</v>
      </c>
      <c r="W1612" s="165">
        <v>494.4</v>
      </c>
      <c r="X1612" s="165" t="s">
        <v>3328</v>
      </c>
      <c r="Y1612" s="165">
        <v>26.499999999999947</v>
      </c>
      <c r="Z1612" s="165" t="s">
        <v>3329</v>
      </c>
      <c r="AA1612" s="165" t="s">
        <v>3298</v>
      </c>
    </row>
    <row r="1613" spans="1:27" s="74" customFormat="1" x14ac:dyDescent="0.15">
      <c r="A1613" s="165" t="s">
        <v>3272</v>
      </c>
      <c r="B1613" s="113" t="s">
        <v>3226</v>
      </c>
      <c r="C1613" s="165"/>
      <c r="D1613" s="199" t="s">
        <v>3297</v>
      </c>
      <c r="E1613" s="165">
        <v>544</v>
      </c>
      <c r="F1613" s="165">
        <v>35.4</v>
      </c>
      <c r="G1613" s="165">
        <v>112.01</v>
      </c>
      <c r="H1613" s="165">
        <v>68</v>
      </c>
      <c r="I1613" s="165">
        <v>1969</v>
      </c>
      <c r="J1613" s="165">
        <v>6413</v>
      </c>
      <c r="K1613" s="165">
        <v>443</v>
      </c>
      <c r="L1613" s="165"/>
      <c r="M1613" s="165">
        <v>8825</v>
      </c>
      <c r="N1613" s="165">
        <v>80</v>
      </c>
      <c r="O1613" s="165">
        <v>260</v>
      </c>
      <c r="P1613" s="165">
        <v>222</v>
      </c>
      <c r="Q1613" s="165"/>
      <c r="R1613" s="165">
        <v>562</v>
      </c>
      <c r="S1613" s="165">
        <v>7</v>
      </c>
      <c r="T1613" s="165">
        <v>8.8500000000000014</v>
      </c>
      <c r="U1613" s="165">
        <v>15.914285714285711</v>
      </c>
      <c r="V1613" s="165">
        <v>726.09999999999991</v>
      </c>
      <c r="W1613" s="165">
        <v>642.1</v>
      </c>
      <c r="X1613" s="165" t="s">
        <v>3328</v>
      </c>
      <c r="Y1613" s="165">
        <v>12.05</v>
      </c>
      <c r="Z1613" s="165" t="s">
        <v>3325</v>
      </c>
      <c r="AA1613" s="165" t="s">
        <v>3298</v>
      </c>
    </row>
    <row r="1614" spans="1:27" s="74" customFormat="1" x14ac:dyDescent="0.15">
      <c r="A1614" s="165" t="s">
        <v>3207</v>
      </c>
      <c r="B1614" s="113" t="s">
        <v>3226</v>
      </c>
      <c r="C1614" s="165"/>
      <c r="D1614" s="199" t="s">
        <v>3297</v>
      </c>
      <c r="E1614" s="165">
        <v>619</v>
      </c>
      <c r="F1614" s="165">
        <v>37.300000000000004</v>
      </c>
      <c r="G1614" s="165">
        <v>111.38</v>
      </c>
      <c r="H1614" s="165">
        <v>56</v>
      </c>
      <c r="I1614" s="165">
        <v>1449</v>
      </c>
      <c r="J1614" s="165">
        <v>3299</v>
      </c>
      <c r="K1614" s="165">
        <v>381</v>
      </c>
      <c r="L1614" s="165"/>
      <c r="M1614" s="165">
        <v>5129</v>
      </c>
      <c r="N1614" s="165">
        <v>56.000000000000007</v>
      </c>
      <c r="O1614" s="165">
        <v>127</v>
      </c>
      <c r="P1614" s="165">
        <v>381</v>
      </c>
      <c r="Q1614" s="165"/>
      <c r="R1614" s="165">
        <v>564</v>
      </c>
      <c r="S1614" s="165">
        <v>7</v>
      </c>
      <c r="T1614" s="165">
        <v>6.8499999999999988</v>
      </c>
      <c r="U1614" s="165">
        <v>14.51428571428572</v>
      </c>
      <c r="V1614" s="165">
        <v>595.49999999999989</v>
      </c>
      <c r="W1614" s="165">
        <v>543.09999999999991</v>
      </c>
      <c r="X1614" s="165" t="s">
        <v>3328</v>
      </c>
      <c r="Y1614" s="165">
        <v>26.499999999999947</v>
      </c>
      <c r="Z1614" s="165" t="s">
        <v>3329</v>
      </c>
      <c r="AA1614" s="165" t="s">
        <v>3298</v>
      </c>
    </row>
    <row r="1615" spans="1:27" s="74" customFormat="1" x14ac:dyDescent="0.15">
      <c r="A1615" s="165" t="s">
        <v>3272</v>
      </c>
      <c r="B1615" s="113" t="s">
        <v>3226</v>
      </c>
      <c r="C1615" s="165"/>
      <c r="D1615" s="199" t="s">
        <v>3297</v>
      </c>
      <c r="E1615" s="165">
        <v>536</v>
      </c>
      <c r="F1615" s="165">
        <v>35.270000000000003</v>
      </c>
      <c r="G1615" s="165">
        <v>112.45</v>
      </c>
      <c r="H1615" s="165">
        <v>58</v>
      </c>
      <c r="I1615" s="165">
        <v>783</v>
      </c>
      <c r="J1615" s="165">
        <v>4077</v>
      </c>
      <c r="K1615" s="165">
        <v>418</v>
      </c>
      <c r="L1615" s="165"/>
      <c r="M1615" s="165">
        <v>5278</v>
      </c>
      <c r="N1615" s="165">
        <v>29</v>
      </c>
      <c r="O1615" s="165">
        <v>151</v>
      </c>
      <c r="P1615" s="165">
        <v>418</v>
      </c>
      <c r="Q1615" s="165"/>
      <c r="R1615" s="165">
        <v>598</v>
      </c>
      <c r="S1615" s="165">
        <v>7</v>
      </c>
      <c r="T1615" s="165">
        <v>10.991666666666671</v>
      </c>
      <c r="U1615" s="165">
        <v>18.100000000000001</v>
      </c>
      <c r="V1615" s="165">
        <v>676.6</v>
      </c>
      <c r="W1615" s="165">
        <v>595.6</v>
      </c>
      <c r="X1615" s="165" t="s">
        <v>3328</v>
      </c>
      <c r="Y1615" s="165">
        <v>20.249999999999947</v>
      </c>
      <c r="Z1615" s="165" t="s">
        <v>3329</v>
      </c>
      <c r="AA1615" s="165" t="s">
        <v>3298</v>
      </c>
    </row>
    <row r="1616" spans="1:27" s="74" customFormat="1" x14ac:dyDescent="0.15">
      <c r="A1616" s="165" t="s">
        <v>3272</v>
      </c>
      <c r="B1616" s="113" t="s">
        <v>3226</v>
      </c>
      <c r="C1616" s="165"/>
      <c r="D1616" s="199" t="s">
        <v>3297</v>
      </c>
      <c r="E1616" s="165">
        <v>572</v>
      </c>
      <c r="F1616" s="165">
        <v>36.479999999999997</v>
      </c>
      <c r="G1616" s="165">
        <v>111.85</v>
      </c>
      <c r="H1616" s="165">
        <v>45</v>
      </c>
      <c r="I1616" s="165">
        <v>1648</v>
      </c>
      <c r="J1616" s="165">
        <v>5316</v>
      </c>
      <c r="K1616" s="165">
        <v>379</v>
      </c>
      <c r="L1616" s="165"/>
      <c r="M1616" s="165">
        <v>7343.0000000000009</v>
      </c>
      <c r="N1616" s="165">
        <v>97</v>
      </c>
      <c r="O1616" s="165">
        <v>313</v>
      </c>
      <c r="P1616" s="165">
        <v>190</v>
      </c>
      <c r="Q1616" s="165"/>
      <c r="R1616" s="165">
        <v>600</v>
      </c>
      <c r="S1616" s="165">
        <v>7</v>
      </c>
      <c r="T1616" s="165">
        <v>11.366666666666672</v>
      </c>
      <c r="U1616" s="165">
        <v>18.842857142857152</v>
      </c>
      <c r="V1616" s="165">
        <v>644.6</v>
      </c>
      <c r="W1616" s="165">
        <v>581.4</v>
      </c>
      <c r="X1616" s="165" t="s">
        <v>3328</v>
      </c>
      <c r="Y1616" s="165">
        <v>12.05</v>
      </c>
      <c r="Z1616" s="165" t="s">
        <v>3325</v>
      </c>
      <c r="AA1616" s="165" t="s">
        <v>3298</v>
      </c>
    </row>
    <row r="1617" spans="1:27" s="74" customFormat="1" x14ac:dyDescent="0.15">
      <c r="A1617" s="165" t="s">
        <v>3206</v>
      </c>
      <c r="B1617" s="113" t="s">
        <v>3226</v>
      </c>
      <c r="C1617" s="165"/>
      <c r="D1617" s="199" t="s">
        <v>3297</v>
      </c>
      <c r="E1617" s="165">
        <v>567</v>
      </c>
      <c r="F1617" s="165">
        <v>36.380000000000003</v>
      </c>
      <c r="G1617" s="165">
        <v>110.6</v>
      </c>
      <c r="H1617" s="165">
        <v>41</v>
      </c>
      <c r="I1617" s="165">
        <v>1701</v>
      </c>
      <c r="J1617" s="165">
        <v>5016</v>
      </c>
      <c r="K1617" s="165">
        <v>358</v>
      </c>
      <c r="L1617" s="165"/>
      <c r="M1617" s="165">
        <v>7075</v>
      </c>
      <c r="N1617" s="165">
        <v>109</v>
      </c>
      <c r="O1617" s="165">
        <v>321</v>
      </c>
      <c r="P1617" s="165">
        <v>179</v>
      </c>
      <c r="Q1617" s="165"/>
      <c r="R1617" s="165">
        <v>609</v>
      </c>
      <c r="S1617" s="165">
        <v>7</v>
      </c>
      <c r="T1617" s="165">
        <v>10.475</v>
      </c>
      <c r="U1617" s="165">
        <v>18.042857142857141</v>
      </c>
      <c r="V1617" s="165">
        <v>568.80000000000007</v>
      </c>
      <c r="W1617" s="165">
        <v>518.29999999999995</v>
      </c>
      <c r="X1617" s="165" t="s">
        <v>3328</v>
      </c>
      <c r="Y1617" s="165">
        <v>8.15</v>
      </c>
      <c r="Z1617" s="165" t="s">
        <v>3327</v>
      </c>
      <c r="AA1617" s="165" t="s">
        <v>3298</v>
      </c>
    </row>
    <row r="1618" spans="1:27" s="74" customFormat="1" x14ac:dyDescent="0.15">
      <c r="A1618" s="165" t="s">
        <v>3271</v>
      </c>
      <c r="B1618" s="113" t="s">
        <v>3226</v>
      </c>
      <c r="C1618" s="165"/>
      <c r="D1618" s="199" t="s">
        <v>3297</v>
      </c>
      <c r="E1618" s="165">
        <v>631</v>
      </c>
      <c r="F1618" s="165">
        <v>37.520000000000003</v>
      </c>
      <c r="G1618" s="165">
        <v>111.88</v>
      </c>
      <c r="H1618" s="165">
        <v>43</v>
      </c>
      <c r="I1618" s="165">
        <v>1335</v>
      </c>
      <c r="J1618" s="165">
        <v>3388</v>
      </c>
      <c r="K1618" s="165">
        <v>382</v>
      </c>
      <c r="L1618" s="165"/>
      <c r="M1618" s="165">
        <v>5105</v>
      </c>
      <c r="N1618" s="165">
        <v>66</v>
      </c>
      <c r="O1618" s="165">
        <v>168</v>
      </c>
      <c r="P1618" s="165">
        <v>382</v>
      </c>
      <c r="Q1618" s="165"/>
      <c r="R1618" s="165">
        <v>616</v>
      </c>
      <c r="S1618" s="165">
        <v>7</v>
      </c>
      <c r="T1618" s="165">
        <v>7.5583333333333353</v>
      </c>
      <c r="U1618" s="165">
        <v>15.31428571428572</v>
      </c>
      <c r="V1618" s="165">
        <v>555.90000000000009</v>
      </c>
      <c r="W1618" s="165">
        <v>509.2</v>
      </c>
      <c r="X1618" s="165" t="s">
        <v>3328</v>
      </c>
      <c r="Y1618" s="165">
        <v>26.499999999999947</v>
      </c>
      <c r="Z1618" s="165" t="s">
        <v>3329</v>
      </c>
      <c r="AA1618" s="165" t="s">
        <v>3298</v>
      </c>
    </row>
    <row r="1619" spans="1:27" s="74" customFormat="1" x14ac:dyDescent="0.15">
      <c r="A1619" s="165" t="s">
        <v>3272</v>
      </c>
      <c r="B1619" s="113" t="s">
        <v>3226</v>
      </c>
      <c r="C1619" s="165"/>
      <c r="D1619" s="199" t="s">
        <v>3297</v>
      </c>
      <c r="E1619" s="165">
        <v>653</v>
      </c>
      <c r="F1619" s="165">
        <v>36.700000000000003</v>
      </c>
      <c r="G1619" s="165">
        <v>112</v>
      </c>
      <c r="H1619" s="165">
        <v>45</v>
      </c>
      <c r="I1619" s="165">
        <v>1445</v>
      </c>
      <c r="J1619" s="165">
        <v>4787</v>
      </c>
      <c r="K1619" s="165">
        <v>318</v>
      </c>
      <c r="L1619" s="165"/>
      <c r="M1619" s="165">
        <v>6550</v>
      </c>
      <c r="N1619" s="165">
        <v>70</v>
      </c>
      <c r="O1619" s="165">
        <v>232</v>
      </c>
      <c r="P1619" s="165">
        <v>318</v>
      </c>
      <c r="Q1619" s="165"/>
      <c r="R1619" s="165">
        <v>620</v>
      </c>
      <c r="S1619" s="165">
        <v>7</v>
      </c>
      <c r="T1619" s="165">
        <v>6.9083333333333332</v>
      </c>
      <c r="U1619" s="165">
        <v>14.271428571428569</v>
      </c>
      <c r="V1619" s="165">
        <v>712.1</v>
      </c>
      <c r="W1619" s="165">
        <v>640.40000000000009</v>
      </c>
      <c r="X1619" s="165" t="s">
        <v>3324</v>
      </c>
      <c r="Y1619" s="165">
        <v>12.05</v>
      </c>
      <c r="Z1619" s="165" t="s">
        <v>3325</v>
      </c>
      <c r="AA1619" s="165" t="s">
        <v>3298</v>
      </c>
    </row>
    <row r="1620" spans="1:27" s="74" customFormat="1" x14ac:dyDescent="0.15">
      <c r="A1620" s="165" t="s">
        <v>3206</v>
      </c>
      <c r="B1620" s="113" t="s">
        <v>3226</v>
      </c>
      <c r="C1620" s="165"/>
      <c r="D1620" s="199" t="s">
        <v>3297</v>
      </c>
      <c r="E1620" s="165">
        <v>555</v>
      </c>
      <c r="F1620" s="165">
        <v>35.82</v>
      </c>
      <c r="G1620" s="165">
        <v>110.98</v>
      </c>
      <c r="H1620" s="165">
        <v>42</v>
      </c>
      <c r="I1620" s="165">
        <v>872.00000000000011</v>
      </c>
      <c r="J1620" s="165">
        <v>3682</v>
      </c>
      <c r="K1620" s="165">
        <v>390</v>
      </c>
      <c r="L1620" s="165"/>
      <c r="M1620" s="165">
        <v>4944</v>
      </c>
      <c r="N1620" s="165">
        <v>44</v>
      </c>
      <c r="O1620" s="165">
        <v>187</v>
      </c>
      <c r="P1620" s="165">
        <v>390</v>
      </c>
      <c r="Q1620" s="165"/>
      <c r="R1620" s="165">
        <v>621</v>
      </c>
      <c r="S1620" s="165">
        <v>7</v>
      </c>
      <c r="T1620" s="165">
        <v>9.5833333333333339</v>
      </c>
      <c r="U1620" s="165">
        <v>16.842857142857152</v>
      </c>
      <c r="V1620" s="165">
        <v>662.6</v>
      </c>
      <c r="W1620" s="165">
        <v>593.6</v>
      </c>
      <c r="X1620" s="165" t="s">
        <v>3328</v>
      </c>
      <c r="Y1620" s="165">
        <v>28.8</v>
      </c>
      <c r="Z1620" s="165" t="s">
        <v>3329</v>
      </c>
      <c r="AA1620" s="165" t="s">
        <v>3298</v>
      </c>
    </row>
    <row r="1621" spans="1:27" s="74" customFormat="1" x14ac:dyDescent="0.15">
      <c r="A1621" s="165" t="s">
        <v>3272</v>
      </c>
      <c r="B1621" s="113" t="s">
        <v>3226</v>
      </c>
      <c r="C1621" s="165"/>
      <c r="D1621" s="199" t="s">
        <v>3297</v>
      </c>
      <c r="E1621" s="165">
        <v>574</v>
      </c>
      <c r="F1621" s="165">
        <v>36.520000000000003</v>
      </c>
      <c r="G1621" s="165">
        <v>111.92</v>
      </c>
      <c r="H1621" s="165">
        <v>36</v>
      </c>
      <c r="I1621" s="165">
        <v>1429</v>
      </c>
      <c r="J1621" s="165">
        <v>3263</v>
      </c>
      <c r="K1621" s="165">
        <v>350</v>
      </c>
      <c r="L1621" s="165"/>
      <c r="M1621" s="165">
        <v>5042</v>
      </c>
      <c r="N1621" s="165">
        <v>84</v>
      </c>
      <c r="O1621" s="165">
        <v>193</v>
      </c>
      <c r="P1621" s="165">
        <v>350</v>
      </c>
      <c r="Q1621" s="165"/>
      <c r="R1621" s="165">
        <v>627</v>
      </c>
      <c r="S1621" s="165">
        <v>7</v>
      </c>
      <c r="T1621" s="165">
        <v>7.9333333333333336</v>
      </c>
      <c r="U1621" s="165">
        <v>15.271428571428569</v>
      </c>
      <c r="V1621" s="165">
        <v>629.09999999999991</v>
      </c>
      <c r="W1621" s="165">
        <v>569.30000000000007</v>
      </c>
      <c r="X1621" s="165" t="s">
        <v>3328</v>
      </c>
      <c r="Y1621" s="165">
        <v>12.05</v>
      </c>
      <c r="Z1621" s="165" t="s">
        <v>3325</v>
      </c>
      <c r="AA1621" s="165" t="s">
        <v>3298</v>
      </c>
    </row>
    <row r="1622" spans="1:27" s="74" customFormat="1" x14ac:dyDescent="0.15">
      <c r="A1622" s="165" t="s">
        <v>3206</v>
      </c>
      <c r="B1622" s="113" t="s">
        <v>3226</v>
      </c>
      <c r="C1622" s="165"/>
      <c r="D1622" s="199" t="s">
        <v>3297</v>
      </c>
      <c r="E1622" s="165">
        <v>592</v>
      </c>
      <c r="F1622" s="165">
        <v>36.730000000000004</v>
      </c>
      <c r="G1622" s="165">
        <v>111.29</v>
      </c>
      <c r="H1622" s="165">
        <v>37</v>
      </c>
      <c r="I1622" s="165">
        <v>1402</v>
      </c>
      <c r="J1622" s="165">
        <v>3155</v>
      </c>
      <c r="K1622" s="165">
        <v>372</v>
      </c>
      <c r="L1622" s="165"/>
      <c r="M1622" s="165">
        <v>4929</v>
      </c>
      <c r="N1622" s="165">
        <v>80</v>
      </c>
      <c r="O1622" s="165">
        <v>181</v>
      </c>
      <c r="P1622" s="165">
        <v>372</v>
      </c>
      <c r="Q1622" s="165"/>
      <c r="R1622" s="165">
        <v>633</v>
      </c>
      <c r="S1622" s="165">
        <v>7</v>
      </c>
      <c r="T1622" s="165">
        <v>7.2833333333333332</v>
      </c>
      <c r="U1622" s="165">
        <v>14.742857142857138</v>
      </c>
      <c r="V1622" s="165">
        <v>622.4</v>
      </c>
      <c r="W1622" s="165">
        <v>564.5</v>
      </c>
      <c r="X1622" s="165" t="s">
        <v>3328</v>
      </c>
      <c r="Y1622" s="165">
        <v>26.499999999999947</v>
      </c>
      <c r="Z1622" s="165" t="s">
        <v>3329</v>
      </c>
      <c r="AA1622" s="165" t="s">
        <v>3298</v>
      </c>
    </row>
    <row r="1623" spans="1:27" s="74" customFormat="1" x14ac:dyDescent="0.15">
      <c r="A1623" s="165" t="s">
        <v>3272</v>
      </c>
      <c r="B1623" s="113" t="s">
        <v>3226</v>
      </c>
      <c r="C1623" s="165"/>
      <c r="D1623" s="199" t="s">
        <v>3297</v>
      </c>
      <c r="E1623" s="165">
        <v>605</v>
      </c>
      <c r="F1623" s="165">
        <v>36.85</v>
      </c>
      <c r="G1623" s="165">
        <v>113.35</v>
      </c>
      <c r="H1623" s="165">
        <v>30</v>
      </c>
      <c r="I1623" s="165">
        <v>1380</v>
      </c>
      <c r="J1623" s="165">
        <v>4442</v>
      </c>
      <c r="K1623" s="165">
        <v>301</v>
      </c>
      <c r="L1623" s="165"/>
      <c r="M1623" s="165">
        <v>6123</v>
      </c>
      <c r="N1623" s="165">
        <v>117</v>
      </c>
      <c r="O1623" s="165">
        <v>376</v>
      </c>
      <c r="P1623" s="165">
        <v>151</v>
      </c>
      <c r="Q1623" s="165"/>
      <c r="R1623" s="165">
        <v>644</v>
      </c>
      <c r="S1623" s="165">
        <v>7</v>
      </c>
      <c r="T1623" s="165">
        <v>9.7083333333333304</v>
      </c>
      <c r="U1623" s="165">
        <v>17.257142857142856</v>
      </c>
      <c r="V1623" s="165">
        <v>668.69999999999993</v>
      </c>
      <c r="W1623" s="165">
        <v>607.80000000000007</v>
      </c>
      <c r="X1623" s="165" t="s">
        <v>3328</v>
      </c>
      <c r="Y1623" s="165">
        <v>20.100000000000001</v>
      </c>
      <c r="Z1623" s="165" t="s">
        <v>3329</v>
      </c>
      <c r="AA1623" s="165" t="s">
        <v>3298</v>
      </c>
    </row>
    <row r="1624" spans="1:27" s="74" customFormat="1" x14ac:dyDescent="0.15">
      <c r="A1624" s="165" t="s">
        <v>3272</v>
      </c>
      <c r="B1624" s="113" t="s">
        <v>3226</v>
      </c>
      <c r="C1624" s="165"/>
      <c r="D1624" s="199" t="s">
        <v>3297</v>
      </c>
      <c r="E1624" s="165">
        <v>553</v>
      </c>
      <c r="F1624" s="165">
        <v>35.67</v>
      </c>
      <c r="G1624" s="165">
        <v>113.52</v>
      </c>
      <c r="H1624" s="165">
        <v>37</v>
      </c>
      <c r="I1624" s="165">
        <v>802.99999999999989</v>
      </c>
      <c r="J1624" s="165">
        <v>4108</v>
      </c>
      <c r="K1624" s="165">
        <v>376</v>
      </c>
      <c r="L1624" s="165"/>
      <c r="M1624" s="165">
        <v>5287</v>
      </c>
      <c r="N1624" s="165">
        <v>46</v>
      </c>
      <c r="O1624" s="165">
        <v>235</v>
      </c>
      <c r="P1624" s="165">
        <v>376</v>
      </c>
      <c r="Q1624" s="165"/>
      <c r="R1624" s="165">
        <v>657</v>
      </c>
      <c r="S1624" s="165">
        <v>7</v>
      </c>
      <c r="T1624" s="165">
        <v>8.7333333333333325</v>
      </c>
      <c r="U1624" s="165">
        <v>15.885714285714293</v>
      </c>
      <c r="V1624" s="165">
        <v>677.5</v>
      </c>
      <c r="W1624" s="165">
        <v>606.4</v>
      </c>
      <c r="X1624" s="165" t="s">
        <v>3328</v>
      </c>
      <c r="Y1624" s="165">
        <v>31.65</v>
      </c>
      <c r="Z1624" s="165" t="s">
        <v>3329</v>
      </c>
      <c r="AA1624" s="165" t="s">
        <v>3298</v>
      </c>
    </row>
    <row r="1625" spans="1:27" s="74" customFormat="1" x14ac:dyDescent="0.15">
      <c r="A1625" s="165" t="s">
        <v>3272</v>
      </c>
      <c r="B1625" s="113" t="s">
        <v>3226</v>
      </c>
      <c r="C1625" s="165"/>
      <c r="D1625" s="199" t="s">
        <v>3297</v>
      </c>
      <c r="E1625" s="165">
        <v>643</v>
      </c>
      <c r="F1625" s="165">
        <v>37.9</v>
      </c>
      <c r="G1625" s="165">
        <v>111.32</v>
      </c>
      <c r="H1625" s="165">
        <v>58</v>
      </c>
      <c r="I1625" s="165">
        <v>1529</v>
      </c>
      <c r="J1625" s="165">
        <v>4059</v>
      </c>
      <c r="K1625" s="165">
        <v>454</v>
      </c>
      <c r="L1625" s="165"/>
      <c r="M1625" s="165">
        <v>6042</v>
      </c>
      <c r="N1625" s="165">
        <v>57</v>
      </c>
      <c r="O1625" s="165">
        <v>151</v>
      </c>
      <c r="P1625" s="165">
        <v>454</v>
      </c>
      <c r="Q1625" s="165"/>
      <c r="R1625" s="165">
        <v>662</v>
      </c>
      <c r="S1625" s="165">
        <v>7</v>
      </c>
      <c r="T1625" s="165">
        <v>6.5750000000000002</v>
      </c>
      <c r="U1625" s="165">
        <v>14.71428571428571</v>
      </c>
      <c r="V1625" s="165">
        <v>550.6</v>
      </c>
      <c r="W1625" s="165">
        <v>505.2</v>
      </c>
      <c r="X1625" s="165" t="s">
        <v>3328</v>
      </c>
      <c r="Y1625" s="165">
        <v>26.499999999999947</v>
      </c>
      <c r="Z1625" s="165" t="s">
        <v>3329</v>
      </c>
      <c r="AA1625" s="165" t="s">
        <v>3298</v>
      </c>
    </row>
    <row r="1626" spans="1:27" s="74" customFormat="1" x14ac:dyDescent="0.15">
      <c r="A1626" s="165" t="s">
        <v>3272</v>
      </c>
      <c r="B1626" s="113" t="s">
        <v>3226</v>
      </c>
      <c r="C1626" s="165"/>
      <c r="D1626" s="199" t="s">
        <v>3297</v>
      </c>
      <c r="E1626" s="165">
        <v>582</v>
      </c>
      <c r="F1626" s="165">
        <v>36.630000000000003</v>
      </c>
      <c r="G1626" s="165">
        <v>113.33</v>
      </c>
      <c r="H1626" s="165">
        <v>36</v>
      </c>
      <c r="I1626" s="165">
        <v>2015</v>
      </c>
      <c r="J1626" s="165">
        <v>4530</v>
      </c>
      <c r="K1626" s="165">
        <v>401</v>
      </c>
      <c r="L1626" s="165"/>
      <c r="M1626" s="165">
        <v>6945.9999999999991</v>
      </c>
      <c r="N1626" s="165">
        <v>145</v>
      </c>
      <c r="O1626" s="165">
        <v>325</v>
      </c>
      <c r="P1626" s="165">
        <v>201</v>
      </c>
      <c r="Q1626" s="165"/>
      <c r="R1626" s="165">
        <v>671</v>
      </c>
      <c r="S1626" s="165">
        <v>7</v>
      </c>
      <c r="T1626" s="165">
        <v>8.8083333333333336</v>
      </c>
      <c r="U1626" s="165">
        <v>16.214285714285715</v>
      </c>
      <c r="V1626" s="165">
        <v>629.79999999999995</v>
      </c>
      <c r="W1626" s="165">
        <v>573.29999999999995</v>
      </c>
      <c r="X1626" s="165" t="s">
        <v>3328</v>
      </c>
      <c r="Y1626" s="165">
        <v>20.100000000000001</v>
      </c>
      <c r="Z1626" s="165" t="s">
        <v>3329</v>
      </c>
      <c r="AA1626" s="165" t="s">
        <v>3298</v>
      </c>
    </row>
    <row r="1627" spans="1:27" s="74" customFormat="1" x14ac:dyDescent="0.15">
      <c r="A1627" s="165" t="s">
        <v>3272</v>
      </c>
      <c r="B1627" s="113" t="s">
        <v>3226</v>
      </c>
      <c r="C1627" s="165"/>
      <c r="D1627" s="199" t="s">
        <v>3297</v>
      </c>
      <c r="E1627" s="165">
        <v>561</v>
      </c>
      <c r="F1627" s="165">
        <v>36.17</v>
      </c>
      <c r="G1627" s="165">
        <v>111.04</v>
      </c>
      <c r="H1627" s="165">
        <v>49</v>
      </c>
      <c r="I1627" s="165">
        <v>961.99999999999989</v>
      </c>
      <c r="J1627" s="165">
        <v>4327</v>
      </c>
      <c r="K1627" s="165">
        <v>438.99999999999983</v>
      </c>
      <c r="L1627" s="165"/>
      <c r="M1627" s="165">
        <v>5728</v>
      </c>
      <c r="N1627" s="165">
        <v>42</v>
      </c>
      <c r="O1627" s="165">
        <v>190</v>
      </c>
      <c r="P1627" s="165">
        <v>438.99999999999983</v>
      </c>
      <c r="Q1627" s="165"/>
      <c r="R1627" s="165">
        <v>671</v>
      </c>
      <c r="S1627" s="165">
        <v>7</v>
      </c>
      <c r="T1627" s="165">
        <v>8.7583333333333346</v>
      </c>
      <c r="U1627" s="165">
        <v>16.114285714285717</v>
      </c>
      <c r="V1627" s="165">
        <v>662.99999999999989</v>
      </c>
      <c r="W1627" s="165">
        <v>596.4</v>
      </c>
      <c r="X1627" s="165" t="s">
        <v>3328</v>
      </c>
      <c r="Y1627" s="165">
        <v>20.100000000000001</v>
      </c>
      <c r="Z1627" s="165" t="s">
        <v>3329</v>
      </c>
      <c r="AA1627" s="165" t="s">
        <v>3298</v>
      </c>
    </row>
    <row r="1628" spans="1:27" s="74" customFormat="1" x14ac:dyDescent="0.15">
      <c r="A1628" s="165" t="s">
        <v>3272</v>
      </c>
      <c r="B1628" s="113" t="s">
        <v>3226</v>
      </c>
      <c r="C1628" s="165"/>
      <c r="D1628" s="199" t="s">
        <v>3297</v>
      </c>
      <c r="E1628" s="165">
        <v>532</v>
      </c>
      <c r="F1628" s="165">
        <v>35.15</v>
      </c>
      <c r="G1628" s="165">
        <v>111.57</v>
      </c>
      <c r="H1628" s="165">
        <v>61</v>
      </c>
      <c r="I1628" s="165">
        <v>2305</v>
      </c>
      <c r="J1628" s="165">
        <v>7228.9999999999991</v>
      </c>
      <c r="K1628" s="165">
        <v>503</v>
      </c>
      <c r="L1628" s="165"/>
      <c r="M1628" s="165">
        <v>10037</v>
      </c>
      <c r="N1628" s="165">
        <v>103</v>
      </c>
      <c r="O1628" s="165">
        <v>324</v>
      </c>
      <c r="P1628" s="165">
        <v>252</v>
      </c>
      <c r="Q1628" s="165"/>
      <c r="R1628" s="165">
        <v>679</v>
      </c>
      <c r="S1628" s="165">
        <v>7</v>
      </c>
      <c r="T1628" s="165">
        <v>11.266666666666671</v>
      </c>
      <c r="U1628" s="165">
        <v>18.414285714285715</v>
      </c>
      <c r="V1628" s="165">
        <v>661.69999999999993</v>
      </c>
      <c r="W1628" s="165">
        <v>585.4</v>
      </c>
      <c r="X1628" s="165" t="s">
        <v>3328</v>
      </c>
      <c r="Y1628" s="165">
        <v>20.100000000000001</v>
      </c>
      <c r="Z1628" s="165" t="s">
        <v>3329</v>
      </c>
      <c r="AA1628" s="165" t="s">
        <v>3298</v>
      </c>
    </row>
    <row r="1629" spans="1:27" s="74" customFormat="1" x14ac:dyDescent="0.15">
      <c r="A1629" s="165" t="s">
        <v>3272</v>
      </c>
      <c r="B1629" s="113" t="s">
        <v>3226</v>
      </c>
      <c r="C1629" s="165"/>
      <c r="D1629" s="199" t="s">
        <v>3297</v>
      </c>
      <c r="E1629" s="165">
        <v>608</v>
      </c>
      <c r="F1629" s="165">
        <v>36.9</v>
      </c>
      <c r="G1629" s="165">
        <v>111.99</v>
      </c>
      <c r="H1629" s="165">
        <v>60</v>
      </c>
      <c r="I1629" s="165">
        <v>1539</v>
      </c>
      <c r="J1629" s="165">
        <v>4347</v>
      </c>
      <c r="K1629" s="165">
        <v>472</v>
      </c>
      <c r="L1629" s="165"/>
      <c r="M1629" s="165">
        <v>6358</v>
      </c>
      <c r="N1629" s="165">
        <v>55.000000000000007</v>
      </c>
      <c r="O1629" s="165">
        <v>156</v>
      </c>
      <c r="P1629" s="165">
        <v>472</v>
      </c>
      <c r="Q1629" s="165"/>
      <c r="R1629" s="165">
        <v>683</v>
      </c>
      <c r="S1629" s="165">
        <v>7</v>
      </c>
      <c r="T1629" s="165">
        <v>9.0166666666666693</v>
      </c>
      <c r="U1629" s="165">
        <v>16.485714285714273</v>
      </c>
      <c r="V1629" s="165">
        <v>563.6</v>
      </c>
      <c r="W1629" s="165">
        <v>513.79999999999995</v>
      </c>
      <c r="X1629" s="165" t="s">
        <v>3328</v>
      </c>
      <c r="Y1629" s="165">
        <v>20.100000000000001</v>
      </c>
      <c r="Z1629" s="165" t="s">
        <v>3329</v>
      </c>
      <c r="AA1629" s="165" t="s">
        <v>3298</v>
      </c>
    </row>
    <row r="1630" spans="1:27" s="74" customFormat="1" x14ac:dyDescent="0.15">
      <c r="A1630" s="165" t="s">
        <v>3272</v>
      </c>
      <c r="B1630" s="113" t="s">
        <v>3226</v>
      </c>
      <c r="C1630" s="165"/>
      <c r="D1630" s="199" t="s">
        <v>3297</v>
      </c>
      <c r="E1630" s="165">
        <v>552</v>
      </c>
      <c r="F1630" s="165">
        <v>35.67</v>
      </c>
      <c r="G1630" s="165">
        <v>112.15</v>
      </c>
      <c r="H1630" s="165">
        <v>56</v>
      </c>
      <c r="I1630" s="165">
        <v>1455</v>
      </c>
      <c r="J1630" s="165">
        <v>4344</v>
      </c>
      <c r="K1630" s="165">
        <v>462</v>
      </c>
      <c r="L1630" s="165"/>
      <c r="M1630" s="165">
        <v>6261</v>
      </c>
      <c r="N1630" s="165">
        <v>56.000000000000007</v>
      </c>
      <c r="O1630" s="165">
        <v>167</v>
      </c>
      <c r="P1630" s="165">
        <v>462</v>
      </c>
      <c r="Q1630" s="165"/>
      <c r="R1630" s="165">
        <v>685</v>
      </c>
      <c r="S1630" s="165">
        <v>7</v>
      </c>
      <c r="T1630" s="165">
        <v>9.2583333333333311</v>
      </c>
      <c r="U1630" s="165">
        <v>16.428571428571427</v>
      </c>
      <c r="V1630" s="165">
        <v>673.5</v>
      </c>
      <c r="W1630" s="165">
        <v>598.20000000000005</v>
      </c>
      <c r="X1630" s="165" t="s">
        <v>3328</v>
      </c>
      <c r="Y1630" s="165">
        <v>26.499999999999947</v>
      </c>
      <c r="Z1630" s="165" t="s">
        <v>3329</v>
      </c>
      <c r="AA1630" s="165" t="s">
        <v>3298</v>
      </c>
    </row>
    <row r="1631" spans="1:27" s="74" customFormat="1" x14ac:dyDescent="0.15">
      <c r="A1631" s="165" t="s">
        <v>3272</v>
      </c>
      <c r="B1631" s="113" t="s">
        <v>3226</v>
      </c>
      <c r="C1631" s="165"/>
      <c r="D1631" s="199" t="s">
        <v>3297</v>
      </c>
      <c r="E1631" s="165">
        <v>580</v>
      </c>
      <c r="F1631" s="165">
        <v>36.6</v>
      </c>
      <c r="G1631" s="165">
        <v>111.94</v>
      </c>
      <c r="H1631" s="165">
        <v>66</v>
      </c>
      <c r="I1631" s="165">
        <v>2725</v>
      </c>
      <c r="J1631" s="165">
        <v>7105</v>
      </c>
      <c r="K1631" s="165">
        <v>557</v>
      </c>
      <c r="L1631" s="165"/>
      <c r="M1631" s="165">
        <v>10387</v>
      </c>
      <c r="N1631" s="165">
        <v>114</v>
      </c>
      <c r="O1631" s="165">
        <v>297</v>
      </c>
      <c r="P1631" s="165">
        <v>279</v>
      </c>
      <c r="Q1631" s="165"/>
      <c r="R1631" s="165">
        <v>690</v>
      </c>
      <c r="S1631" s="165">
        <v>7</v>
      </c>
      <c r="T1631" s="165">
        <v>7.9333333333333336</v>
      </c>
      <c r="U1631" s="165">
        <v>15.271428571428569</v>
      </c>
      <c r="V1631" s="165">
        <v>629.09999999999991</v>
      </c>
      <c r="W1631" s="165">
        <v>569.30000000000007</v>
      </c>
      <c r="X1631" s="165" t="s">
        <v>3328</v>
      </c>
      <c r="Y1631" s="165">
        <v>12.15</v>
      </c>
      <c r="Z1631" s="165" t="s">
        <v>3325</v>
      </c>
      <c r="AA1631" s="165" t="s">
        <v>3298</v>
      </c>
    </row>
    <row r="1632" spans="1:27" s="74" customFormat="1" x14ac:dyDescent="0.15">
      <c r="A1632" s="165" t="s">
        <v>3206</v>
      </c>
      <c r="B1632" s="113" t="s">
        <v>3226</v>
      </c>
      <c r="C1632" s="165"/>
      <c r="D1632" s="199" t="s">
        <v>3297</v>
      </c>
      <c r="E1632" s="165">
        <v>616</v>
      </c>
      <c r="F1632" s="165">
        <v>37.119999999999997</v>
      </c>
      <c r="G1632" s="165">
        <v>111.2</v>
      </c>
      <c r="H1632" s="165">
        <v>59</v>
      </c>
      <c r="I1632" s="165">
        <v>1636</v>
      </c>
      <c r="J1632" s="165">
        <v>4401.0000000000009</v>
      </c>
      <c r="K1632" s="165">
        <v>476.99999999999983</v>
      </c>
      <c r="L1632" s="165"/>
      <c r="M1632" s="165">
        <v>6514</v>
      </c>
      <c r="N1632" s="165">
        <v>60</v>
      </c>
      <c r="O1632" s="165">
        <v>160</v>
      </c>
      <c r="P1632" s="165">
        <v>476.99999999999983</v>
      </c>
      <c r="Q1632" s="165"/>
      <c r="R1632" s="165">
        <v>697</v>
      </c>
      <c r="S1632" s="165">
        <v>7</v>
      </c>
      <c r="T1632" s="165">
        <v>6.0583333333333336</v>
      </c>
      <c r="U1632" s="165">
        <v>13.6</v>
      </c>
      <c r="V1632" s="165">
        <v>630.60000000000014</v>
      </c>
      <c r="W1632" s="165">
        <v>572.70000000000005</v>
      </c>
      <c r="X1632" s="165" t="s">
        <v>3328</v>
      </c>
      <c r="Y1632" s="165">
        <v>26.499999999999947</v>
      </c>
      <c r="Z1632" s="165" t="s">
        <v>3329</v>
      </c>
      <c r="AA1632" s="165" t="s">
        <v>3298</v>
      </c>
    </row>
    <row r="1633" spans="1:27" s="74" customFormat="1" x14ac:dyDescent="0.15">
      <c r="A1633" s="165" t="s">
        <v>3272</v>
      </c>
      <c r="B1633" s="113" t="s">
        <v>3226</v>
      </c>
      <c r="C1633" s="165"/>
      <c r="D1633" s="199" t="s">
        <v>3297</v>
      </c>
      <c r="E1633" s="165">
        <v>625</v>
      </c>
      <c r="F1633" s="165">
        <v>37.479999999999997</v>
      </c>
      <c r="G1633" s="165">
        <v>111.43</v>
      </c>
      <c r="H1633" s="165">
        <v>48</v>
      </c>
      <c r="I1633" s="165">
        <v>1624</v>
      </c>
      <c r="J1633" s="165">
        <v>4400</v>
      </c>
      <c r="K1633" s="165">
        <v>453</v>
      </c>
      <c r="L1633" s="165"/>
      <c r="M1633" s="165">
        <v>6477</v>
      </c>
      <c r="N1633" s="165">
        <v>72</v>
      </c>
      <c r="O1633" s="165">
        <v>196</v>
      </c>
      <c r="P1633" s="165">
        <v>453</v>
      </c>
      <c r="Q1633" s="165"/>
      <c r="R1633" s="165">
        <v>721</v>
      </c>
      <c r="S1633" s="165">
        <v>7</v>
      </c>
      <c r="T1633" s="165">
        <v>6.125</v>
      </c>
      <c r="U1633" s="165">
        <v>13.857142857142863</v>
      </c>
      <c r="V1633" s="165">
        <v>601.5</v>
      </c>
      <c r="W1633" s="165">
        <v>548.5</v>
      </c>
      <c r="X1633" s="165" t="s">
        <v>3328</v>
      </c>
      <c r="Y1633" s="165">
        <v>12.05</v>
      </c>
      <c r="Z1633" s="165" t="s">
        <v>3325</v>
      </c>
      <c r="AA1633" s="165" t="s">
        <v>3298</v>
      </c>
    </row>
    <row r="1634" spans="1:27" s="74" customFormat="1" x14ac:dyDescent="0.15">
      <c r="A1634" s="165" t="s">
        <v>3206</v>
      </c>
      <c r="B1634" s="113" t="s">
        <v>3226</v>
      </c>
      <c r="C1634" s="165"/>
      <c r="D1634" s="199" t="s">
        <v>3297</v>
      </c>
      <c r="E1634" s="165">
        <v>578</v>
      </c>
      <c r="F1634" s="165">
        <v>36.57</v>
      </c>
      <c r="G1634" s="165">
        <v>111.94</v>
      </c>
      <c r="H1634" s="165">
        <v>43</v>
      </c>
      <c r="I1634" s="165">
        <v>1123</v>
      </c>
      <c r="J1634" s="165">
        <v>4291</v>
      </c>
      <c r="K1634" s="165">
        <v>453</v>
      </c>
      <c r="L1634" s="165"/>
      <c r="M1634" s="165">
        <v>5867</v>
      </c>
      <c r="N1634" s="165">
        <v>56.000000000000007</v>
      </c>
      <c r="O1634" s="165">
        <v>213</v>
      </c>
      <c r="P1634" s="165">
        <v>453</v>
      </c>
      <c r="Q1634" s="165"/>
      <c r="R1634" s="165">
        <v>722</v>
      </c>
      <c r="S1634" s="165">
        <v>7</v>
      </c>
      <c r="T1634" s="165">
        <v>7.9333333333333336</v>
      </c>
      <c r="U1634" s="165">
        <v>15.271428571428569</v>
      </c>
      <c r="V1634" s="165">
        <v>629.09999999999991</v>
      </c>
      <c r="W1634" s="165">
        <v>569.30000000000007</v>
      </c>
      <c r="X1634" s="165" t="s">
        <v>3328</v>
      </c>
      <c r="Y1634" s="165">
        <v>12.05</v>
      </c>
      <c r="Z1634" s="165" t="s">
        <v>3325</v>
      </c>
      <c r="AA1634" s="165" t="s">
        <v>3298</v>
      </c>
    </row>
    <row r="1635" spans="1:27" s="74" customFormat="1" x14ac:dyDescent="0.15">
      <c r="A1635" s="165" t="s">
        <v>3206</v>
      </c>
      <c r="B1635" s="113" t="s">
        <v>3226</v>
      </c>
      <c r="C1635" s="165"/>
      <c r="D1635" s="199" t="s">
        <v>3297</v>
      </c>
      <c r="E1635" s="165">
        <v>612</v>
      </c>
      <c r="F1635" s="165">
        <v>37.049999999999997</v>
      </c>
      <c r="G1635" s="165">
        <v>111.29</v>
      </c>
      <c r="H1635" s="165">
        <v>74</v>
      </c>
      <c r="I1635" s="165">
        <v>1578</v>
      </c>
      <c r="J1635" s="165">
        <v>4623.9999999999991</v>
      </c>
      <c r="K1635" s="165">
        <v>545</v>
      </c>
      <c r="L1635" s="165"/>
      <c r="M1635" s="165">
        <v>6747</v>
      </c>
      <c r="N1635" s="165">
        <v>46</v>
      </c>
      <c r="O1635" s="165">
        <v>136</v>
      </c>
      <c r="P1635" s="165">
        <v>545</v>
      </c>
      <c r="Q1635" s="165"/>
      <c r="R1635" s="165">
        <v>727</v>
      </c>
      <c r="S1635" s="165">
        <v>7</v>
      </c>
      <c r="T1635" s="165">
        <v>6.0583333333333336</v>
      </c>
      <c r="U1635" s="165">
        <v>13.6</v>
      </c>
      <c r="V1635" s="165">
        <v>630.60000000000014</v>
      </c>
      <c r="W1635" s="165">
        <v>572.70000000000005</v>
      </c>
      <c r="X1635" s="165" t="s">
        <v>3328</v>
      </c>
      <c r="Y1635" s="165">
        <v>20.100000000000001</v>
      </c>
      <c r="Z1635" s="165" t="s">
        <v>3329</v>
      </c>
      <c r="AA1635" s="165" t="s">
        <v>3298</v>
      </c>
    </row>
    <row r="1636" spans="1:27" s="74" customFormat="1" x14ac:dyDescent="0.15">
      <c r="A1636" s="165" t="s">
        <v>3272</v>
      </c>
      <c r="B1636" s="113" t="s">
        <v>3226</v>
      </c>
      <c r="C1636" s="165"/>
      <c r="D1636" s="199" t="s">
        <v>3297</v>
      </c>
      <c r="E1636" s="165">
        <v>609</v>
      </c>
      <c r="F1636" s="165">
        <v>36.97</v>
      </c>
      <c r="G1636" s="165">
        <v>112.08</v>
      </c>
      <c r="H1636" s="165">
        <v>55</v>
      </c>
      <c r="I1636" s="165">
        <v>1073</v>
      </c>
      <c r="J1636" s="165">
        <v>4838</v>
      </c>
      <c r="K1636" s="165">
        <v>498.00000000000011</v>
      </c>
      <c r="L1636" s="165"/>
      <c r="M1636" s="165">
        <v>6409</v>
      </c>
      <c r="N1636" s="165">
        <v>42</v>
      </c>
      <c r="O1636" s="165">
        <v>189</v>
      </c>
      <c r="P1636" s="165">
        <v>498.00000000000011</v>
      </c>
      <c r="Q1636" s="165"/>
      <c r="R1636" s="165">
        <v>729</v>
      </c>
      <c r="S1636" s="165">
        <v>7</v>
      </c>
      <c r="T1636" s="165">
        <v>5.875</v>
      </c>
      <c r="U1636" s="165">
        <v>13.242857142857138</v>
      </c>
      <c r="V1636" s="165">
        <v>667.30000000000007</v>
      </c>
      <c r="W1636" s="165">
        <v>603.20000000000005</v>
      </c>
      <c r="X1636" s="165" t="s">
        <v>3324</v>
      </c>
      <c r="Y1636" s="165">
        <v>26.499999999999947</v>
      </c>
      <c r="Z1636" s="165" t="s">
        <v>3329</v>
      </c>
      <c r="AA1636" s="165" t="s">
        <v>3298</v>
      </c>
    </row>
    <row r="1637" spans="1:27" s="74" customFormat="1" x14ac:dyDescent="0.15">
      <c r="A1637" s="165" t="s">
        <v>3272</v>
      </c>
      <c r="B1637" s="113" t="s">
        <v>3226</v>
      </c>
      <c r="C1637" s="165"/>
      <c r="D1637" s="199" t="s">
        <v>3297</v>
      </c>
      <c r="E1637" s="165">
        <v>627</v>
      </c>
      <c r="F1637" s="165">
        <v>37.479999999999997</v>
      </c>
      <c r="G1637" s="165">
        <v>111.84</v>
      </c>
      <c r="H1637" s="165">
        <v>52</v>
      </c>
      <c r="I1637" s="165">
        <v>1276</v>
      </c>
      <c r="J1637" s="165">
        <v>4664</v>
      </c>
      <c r="K1637" s="165">
        <v>484.99999999999983</v>
      </c>
      <c r="L1637" s="165"/>
      <c r="M1637" s="165">
        <v>6425</v>
      </c>
      <c r="N1637" s="165">
        <v>53</v>
      </c>
      <c r="O1637" s="165">
        <v>193</v>
      </c>
      <c r="P1637" s="165">
        <v>484.99999999999983</v>
      </c>
      <c r="Q1637" s="165"/>
      <c r="R1637" s="165">
        <v>731</v>
      </c>
      <c r="S1637" s="165">
        <v>7</v>
      </c>
      <c r="T1637" s="165">
        <v>8.5250000000000004</v>
      </c>
      <c r="U1637" s="165">
        <v>16.2</v>
      </c>
      <c r="V1637" s="165">
        <v>539.39999999999986</v>
      </c>
      <c r="W1637" s="165">
        <v>494.4</v>
      </c>
      <c r="X1637" s="165" t="s">
        <v>3328</v>
      </c>
      <c r="Y1637" s="165">
        <v>26.499999999999947</v>
      </c>
      <c r="Z1637" s="165" t="s">
        <v>3329</v>
      </c>
      <c r="AA1637" s="165" t="s">
        <v>3298</v>
      </c>
    </row>
    <row r="1638" spans="1:27" s="74" customFormat="1" x14ac:dyDescent="0.15">
      <c r="A1638" s="165" t="s">
        <v>3272</v>
      </c>
      <c r="B1638" s="113" t="s">
        <v>3226</v>
      </c>
      <c r="C1638" s="165"/>
      <c r="D1638" s="199" t="s">
        <v>3297</v>
      </c>
      <c r="E1638" s="165">
        <v>606</v>
      </c>
      <c r="F1638" s="165">
        <v>36.869999999999997</v>
      </c>
      <c r="G1638" s="165">
        <v>110.71</v>
      </c>
      <c r="H1638" s="165">
        <v>21</v>
      </c>
      <c r="I1638" s="165">
        <v>1529</v>
      </c>
      <c r="J1638" s="165">
        <v>3496</v>
      </c>
      <c r="K1638" s="165">
        <v>299</v>
      </c>
      <c r="L1638" s="165"/>
      <c r="M1638" s="165">
        <v>5324</v>
      </c>
      <c r="N1638" s="165">
        <v>178</v>
      </c>
      <c r="O1638" s="165">
        <v>408</v>
      </c>
      <c r="P1638" s="165">
        <v>150</v>
      </c>
      <c r="Q1638" s="165"/>
      <c r="R1638" s="165">
        <v>736</v>
      </c>
      <c r="S1638" s="165">
        <v>7</v>
      </c>
      <c r="T1638" s="165">
        <v>8.5666666666666682</v>
      </c>
      <c r="U1638" s="165">
        <v>16.24285714285714</v>
      </c>
      <c r="V1638" s="165">
        <v>571.19999999999993</v>
      </c>
      <c r="W1638" s="165">
        <v>522.29999999999995</v>
      </c>
      <c r="X1638" s="165" t="s">
        <v>3328</v>
      </c>
      <c r="Y1638" s="165">
        <v>26.499999999999947</v>
      </c>
      <c r="Z1638" s="165" t="s">
        <v>3329</v>
      </c>
      <c r="AA1638" s="165" t="s">
        <v>3298</v>
      </c>
    </row>
    <row r="1639" spans="1:27" s="74" customFormat="1" x14ac:dyDescent="0.15">
      <c r="A1639" s="165" t="s">
        <v>3272</v>
      </c>
      <c r="B1639" s="113" t="s">
        <v>3226</v>
      </c>
      <c r="C1639" s="165"/>
      <c r="D1639" s="199" t="s">
        <v>3297</v>
      </c>
      <c r="E1639" s="165">
        <v>563</v>
      </c>
      <c r="F1639" s="165">
        <v>36.270000000000003</v>
      </c>
      <c r="G1639" s="165">
        <v>110.96</v>
      </c>
      <c r="H1639" s="165">
        <v>56</v>
      </c>
      <c r="I1639" s="165">
        <v>950</v>
      </c>
      <c r="J1639" s="165">
        <v>4830</v>
      </c>
      <c r="K1639" s="165">
        <v>519</v>
      </c>
      <c r="L1639" s="165"/>
      <c r="M1639" s="165">
        <v>6299</v>
      </c>
      <c r="N1639" s="165">
        <v>36</v>
      </c>
      <c r="O1639" s="165">
        <v>186</v>
      </c>
      <c r="P1639" s="165">
        <v>519</v>
      </c>
      <c r="Q1639" s="165"/>
      <c r="R1639" s="165">
        <v>741</v>
      </c>
      <c r="S1639" s="165">
        <v>7</v>
      </c>
      <c r="T1639" s="165">
        <v>8.7583333333333346</v>
      </c>
      <c r="U1639" s="165">
        <v>16.114285714285717</v>
      </c>
      <c r="V1639" s="165">
        <v>635.19999999999993</v>
      </c>
      <c r="W1639" s="165">
        <v>574</v>
      </c>
      <c r="X1639" s="165" t="s">
        <v>3328</v>
      </c>
      <c r="Y1639" s="165">
        <v>8.15</v>
      </c>
      <c r="Z1639" s="165" t="s">
        <v>3327</v>
      </c>
      <c r="AA1639" s="165" t="s">
        <v>3298</v>
      </c>
    </row>
    <row r="1640" spans="1:27" s="74" customFormat="1" x14ac:dyDescent="0.15">
      <c r="A1640" s="165" t="s">
        <v>3271</v>
      </c>
      <c r="B1640" s="113" t="s">
        <v>3226</v>
      </c>
      <c r="C1640" s="165"/>
      <c r="D1640" s="199" t="s">
        <v>3297</v>
      </c>
      <c r="E1640" s="165">
        <v>577</v>
      </c>
      <c r="F1640" s="165">
        <v>36.549999999999997</v>
      </c>
      <c r="G1640" s="165">
        <v>111.96</v>
      </c>
      <c r="H1640" s="165">
        <v>50</v>
      </c>
      <c r="I1640" s="165">
        <v>1765</v>
      </c>
      <c r="J1640" s="165">
        <v>4470</v>
      </c>
      <c r="K1640" s="165">
        <v>483</v>
      </c>
      <c r="L1640" s="165"/>
      <c r="M1640" s="165">
        <v>6718.0000000000009</v>
      </c>
      <c r="N1640" s="165">
        <v>76</v>
      </c>
      <c r="O1640" s="165">
        <v>192</v>
      </c>
      <c r="P1640" s="165">
        <v>483</v>
      </c>
      <c r="Q1640" s="165"/>
      <c r="R1640" s="165">
        <v>751</v>
      </c>
      <c r="S1640" s="165">
        <v>7</v>
      </c>
      <c r="T1640" s="165">
        <v>7.9333333333333336</v>
      </c>
      <c r="U1640" s="165">
        <v>15.271428571428569</v>
      </c>
      <c r="V1640" s="165">
        <v>629.09999999999991</v>
      </c>
      <c r="W1640" s="165">
        <v>569.30000000000007</v>
      </c>
      <c r="X1640" s="165" t="s">
        <v>3328</v>
      </c>
      <c r="Y1640" s="165">
        <v>12.05</v>
      </c>
      <c r="Z1640" s="165" t="s">
        <v>3325</v>
      </c>
      <c r="AA1640" s="165" t="s">
        <v>3298</v>
      </c>
    </row>
    <row r="1641" spans="1:27" s="74" customFormat="1" x14ac:dyDescent="0.15">
      <c r="A1641" s="165" t="s">
        <v>3206</v>
      </c>
      <c r="B1641" s="113" t="s">
        <v>3226</v>
      </c>
      <c r="C1641" s="165"/>
      <c r="D1641" s="199" t="s">
        <v>3297</v>
      </c>
      <c r="E1641" s="165">
        <v>556</v>
      </c>
      <c r="F1641" s="165">
        <v>35.97</v>
      </c>
      <c r="G1641" s="165">
        <v>110</v>
      </c>
      <c r="H1641" s="165">
        <v>38</v>
      </c>
      <c r="I1641" s="165">
        <v>2261</v>
      </c>
      <c r="J1641" s="165">
        <v>5370</v>
      </c>
      <c r="K1641" s="165">
        <v>462</v>
      </c>
      <c r="L1641" s="165"/>
      <c r="M1641" s="165">
        <v>8093.0000000000009</v>
      </c>
      <c r="N1641" s="165">
        <v>155</v>
      </c>
      <c r="O1641" s="165">
        <v>368</v>
      </c>
      <c r="P1641" s="165">
        <v>231</v>
      </c>
      <c r="Q1641" s="165"/>
      <c r="R1641" s="165">
        <v>754</v>
      </c>
      <c r="S1641" s="165">
        <v>7</v>
      </c>
      <c r="T1641" s="165">
        <v>9.2916666666666661</v>
      </c>
      <c r="U1641" s="165">
        <v>16.5</v>
      </c>
      <c r="V1641" s="165">
        <v>652.19999999999993</v>
      </c>
      <c r="W1641" s="165">
        <v>587.19999999999993</v>
      </c>
      <c r="X1641" s="165" t="s">
        <v>3328</v>
      </c>
      <c r="Y1641" s="165">
        <v>20.249999999999947</v>
      </c>
      <c r="Z1641" s="165" t="s">
        <v>3329</v>
      </c>
      <c r="AA1641" s="165" t="s">
        <v>3298</v>
      </c>
    </row>
    <row r="1642" spans="1:27" s="74" customFormat="1" x14ac:dyDescent="0.15">
      <c r="A1642" s="165" t="s">
        <v>3272</v>
      </c>
      <c r="B1642" s="113" t="s">
        <v>3226</v>
      </c>
      <c r="C1642" s="165"/>
      <c r="D1642" s="199" t="s">
        <v>3297</v>
      </c>
      <c r="E1642" s="165">
        <v>590</v>
      </c>
      <c r="F1642" s="165">
        <v>36.700000000000003</v>
      </c>
      <c r="G1642" s="165">
        <v>113.28</v>
      </c>
      <c r="H1642" s="165">
        <v>33</v>
      </c>
      <c r="I1642" s="165">
        <v>1818</v>
      </c>
      <c r="J1642" s="165">
        <v>5450</v>
      </c>
      <c r="K1642" s="165">
        <v>392</v>
      </c>
      <c r="L1642" s="165"/>
      <c r="M1642" s="165">
        <v>7659.9999999999991</v>
      </c>
      <c r="N1642" s="165">
        <v>141</v>
      </c>
      <c r="O1642" s="165">
        <v>423.00000000000011</v>
      </c>
      <c r="P1642" s="165">
        <v>196</v>
      </c>
      <c r="Q1642" s="165"/>
      <c r="R1642" s="165">
        <v>760</v>
      </c>
      <c r="S1642" s="165">
        <v>7</v>
      </c>
      <c r="T1642" s="165">
        <v>7.4916666666666671</v>
      </c>
      <c r="U1642" s="165">
        <v>14.885714285714283</v>
      </c>
      <c r="V1642" s="165">
        <v>665.5</v>
      </c>
      <c r="W1642" s="165">
        <v>604.30000000000007</v>
      </c>
      <c r="X1642" s="165" t="s">
        <v>3328</v>
      </c>
      <c r="Y1642" s="165">
        <v>20.100000000000001</v>
      </c>
      <c r="Z1642" s="165" t="s">
        <v>3329</v>
      </c>
      <c r="AA1642" s="165" t="s">
        <v>3298</v>
      </c>
    </row>
    <row r="1643" spans="1:27" s="74" customFormat="1" x14ac:dyDescent="0.15">
      <c r="A1643" s="165" t="s">
        <v>3272</v>
      </c>
      <c r="B1643" s="113" t="s">
        <v>3226</v>
      </c>
      <c r="C1643" s="165"/>
      <c r="D1643" s="199" t="s">
        <v>3297</v>
      </c>
      <c r="E1643" s="165">
        <v>573</v>
      </c>
      <c r="F1643" s="165">
        <v>36.479999999999997</v>
      </c>
      <c r="G1643" s="165">
        <v>111.94</v>
      </c>
      <c r="H1643" s="165">
        <v>51</v>
      </c>
      <c r="I1643" s="165">
        <v>1444</v>
      </c>
      <c r="J1643" s="165">
        <v>4887</v>
      </c>
      <c r="K1643" s="165">
        <v>519</v>
      </c>
      <c r="L1643" s="165"/>
      <c r="M1643" s="165">
        <v>6850</v>
      </c>
      <c r="N1643" s="165">
        <v>61</v>
      </c>
      <c r="O1643" s="165">
        <v>206</v>
      </c>
      <c r="P1643" s="165">
        <v>519</v>
      </c>
      <c r="Q1643" s="165"/>
      <c r="R1643" s="165">
        <v>786</v>
      </c>
      <c r="S1643" s="165">
        <v>7</v>
      </c>
      <c r="T1643" s="165">
        <v>7.9749999999999988</v>
      </c>
      <c r="U1643" s="165">
        <v>15.257142857142862</v>
      </c>
      <c r="V1643" s="165">
        <v>644.6</v>
      </c>
      <c r="W1643" s="165">
        <v>581.4</v>
      </c>
      <c r="X1643" s="165" t="s">
        <v>3328</v>
      </c>
      <c r="Y1643" s="165">
        <v>31.65</v>
      </c>
      <c r="Z1643" s="165" t="s">
        <v>3329</v>
      </c>
      <c r="AA1643" s="165" t="s">
        <v>3298</v>
      </c>
    </row>
    <row r="1644" spans="1:27" s="74" customFormat="1" x14ac:dyDescent="0.15">
      <c r="A1644" s="165" t="s">
        <v>3272</v>
      </c>
      <c r="B1644" s="113" t="s">
        <v>3226</v>
      </c>
      <c r="C1644" s="165"/>
      <c r="D1644" s="199" t="s">
        <v>3297</v>
      </c>
      <c r="E1644" s="165">
        <v>579</v>
      </c>
      <c r="F1644" s="165">
        <v>36.6</v>
      </c>
      <c r="G1644" s="165">
        <v>111.22</v>
      </c>
      <c r="H1644" s="165">
        <v>58</v>
      </c>
      <c r="I1644" s="165">
        <v>2816</v>
      </c>
      <c r="J1644" s="165">
        <v>7720.9999999999991</v>
      </c>
      <c r="K1644" s="165">
        <v>587</v>
      </c>
      <c r="L1644" s="165"/>
      <c r="M1644" s="165">
        <v>11124</v>
      </c>
      <c r="N1644" s="165">
        <v>132</v>
      </c>
      <c r="O1644" s="165">
        <v>362</v>
      </c>
      <c r="P1644" s="165">
        <v>294</v>
      </c>
      <c r="Q1644" s="165"/>
      <c r="R1644" s="165">
        <v>788</v>
      </c>
      <c r="S1644" s="165">
        <v>7</v>
      </c>
      <c r="T1644" s="165">
        <v>7.3750000000000009</v>
      </c>
      <c r="U1644" s="165">
        <v>14.757142857142862</v>
      </c>
      <c r="V1644" s="165">
        <v>641.6</v>
      </c>
      <c r="W1644" s="165">
        <v>580.5</v>
      </c>
      <c r="X1644" s="165" t="s">
        <v>3328</v>
      </c>
      <c r="Y1644" s="165">
        <v>20.100000000000001</v>
      </c>
      <c r="Z1644" s="165" t="s">
        <v>3329</v>
      </c>
      <c r="AA1644" s="165" t="s">
        <v>3298</v>
      </c>
    </row>
    <row r="1645" spans="1:27" s="74" customFormat="1" x14ac:dyDescent="0.15">
      <c r="A1645" s="165" t="s">
        <v>3272</v>
      </c>
      <c r="B1645" s="113" t="s">
        <v>3226</v>
      </c>
      <c r="C1645" s="165"/>
      <c r="D1645" s="199" t="s">
        <v>3297</v>
      </c>
      <c r="E1645" s="165">
        <v>495</v>
      </c>
      <c r="F1645" s="165">
        <v>41</v>
      </c>
      <c r="G1645" s="165">
        <v>118.6</v>
      </c>
      <c r="H1645" s="165">
        <v>33</v>
      </c>
      <c r="I1645" s="165">
        <v>2186</v>
      </c>
      <c r="J1645" s="165">
        <v>5879</v>
      </c>
      <c r="K1645" s="165">
        <v>258</v>
      </c>
      <c r="L1645" s="165"/>
      <c r="M1645" s="165">
        <v>8322</v>
      </c>
      <c r="N1645" s="165">
        <v>146</v>
      </c>
      <c r="O1645" s="165">
        <v>392</v>
      </c>
      <c r="P1645" s="165">
        <v>258</v>
      </c>
      <c r="Q1645" s="165"/>
      <c r="R1645" s="165">
        <v>795</v>
      </c>
      <c r="S1645" s="165">
        <v>7</v>
      </c>
      <c r="T1645" s="165">
        <v>6.6333333333333329</v>
      </c>
      <c r="U1645" s="165">
        <v>15.47142857142857</v>
      </c>
      <c r="V1645" s="165">
        <v>596.5</v>
      </c>
      <c r="W1645" s="165">
        <v>570.49999999999989</v>
      </c>
      <c r="X1645" s="165" t="s">
        <v>3328</v>
      </c>
      <c r="Y1645" s="165">
        <v>20.100000000000001</v>
      </c>
      <c r="Z1645" s="165" t="s">
        <v>3329</v>
      </c>
      <c r="AA1645" s="165" t="s">
        <v>3298</v>
      </c>
    </row>
    <row r="1646" spans="1:27" s="74" customFormat="1" x14ac:dyDescent="0.15">
      <c r="A1646" s="165" t="s">
        <v>3272</v>
      </c>
      <c r="B1646" s="113" t="s">
        <v>3226</v>
      </c>
      <c r="C1646" s="165"/>
      <c r="D1646" s="199" t="s">
        <v>3297</v>
      </c>
      <c r="E1646" s="165">
        <v>633</v>
      </c>
      <c r="F1646" s="165">
        <v>37.58</v>
      </c>
      <c r="G1646" s="165">
        <v>111.7</v>
      </c>
      <c r="H1646" s="165">
        <v>47</v>
      </c>
      <c r="I1646" s="165">
        <v>1148</v>
      </c>
      <c r="J1646" s="165">
        <v>4864</v>
      </c>
      <c r="K1646" s="165">
        <v>524</v>
      </c>
      <c r="L1646" s="165"/>
      <c r="M1646" s="165">
        <v>6536</v>
      </c>
      <c r="N1646" s="165">
        <v>52</v>
      </c>
      <c r="O1646" s="165">
        <v>222</v>
      </c>
      <c r="P1646" s="165">
        <v>524</v>
      </c>
      <c r="Q1646" s="165"/>
      <c r="R1646" s="165">
        <v>798</v>
      </c>
      <c r="S1646" s="165">
        <v>7</v>
      </c>
      <c r="T1646" s="165">
        <v>6.4749999999999996</v>
      </c>
      <c r="U1646" s="165">
        <v>14.242857142857138</v>
      </c>
      <c r="V1646" s="165">
        <v>584.20000000000005</v>
      </c>
      <c r="W1646" s="165">
        <v>533.70000000000005</v>
      </c>
      <c r="X1646" s="165" t="s">
        <v>3328</v>
      </c>
      <c r="Y1646" s="165">
        <v>12.05</v>
      </c>
      <c r="Z1646" s="165" t="s">
        <v>3325</v>
      </c>
      <c r="AA1646" s="165" t="s">
        <v>3298</v>
      </c>
    </row>
    <row r="1647" spans="1:27" s="74" customFormat="1" x14ac:dyDescent="0.15">
      <c r="A1647" s="165" t="s">
        <v>3206</v>
      </c>
      <c r="B1647" s="113" t="s">
        <v>3226</v>
      </c>
      <c r="C1647" s="165"/>
      <c r="D1647" s="199" t="s">
        <v>3297</v>
      </c>
      <c r="E1647" s="165">
        <v>523</v>
      </c>
      <c r="F1647" s="165">
        <v>42</v>
      </c>
      <c r="G1647" s="165">
        <v>121.7</v>
      </c>
      <c r="H1647" s="165">
        <v>26</v>
      </c>
      <c r="I1647" s="165">
        <v>1779</v>
      </c>
      <c r="J1647" s="165">
        <v>5822</v>
      </c>
      <c r="K1647" s="165">
        <v>184</v>
      </c>
      <c r="L1647" s="165"/>
      <c r="M1647" s="165">
        <v>7784.9999999999991</v>
      </c>
      <c r="N1647" s="165">
        <v>144</v>
      </c>
      <c r="O1647" s="165">
        <v>471</v>
      </c>
      <c r="P1647" s="165">
        <v>184</v>
      </c>
      <c r="Q1647" s="165"/>
      <c r="R1647" s="165">
        <v>799</v>
      </c>
      <c r="S1647" s="165">
        <v>7</v>
      </c>
      <c r="T1647" s="165">
        <v>8.0583333333333336</v>
      </c>
      <c r="U1647" s="165">
        <v>17.514285714285716</v>
      </c>
      <c r="V1647" s="165">
        <v>517.00000000000011</v>
      </c>
      <c r="W1647" s="165">
        <v>492.6</v>
      </c>
      <c r="X1647" s="165" t="s">
        <v>3328</v>
      </c>
      <c r="Y1647" s="165">
        <v>15.4</v>
      </c>
      <c r="Z1647" s="165" t="s">
        <v>3325</v>
      </c>
      <c r="AA1647" s="165" t="s">
        <v>3298</v>
      </c>
    </row>
    <row r="1648" spans="1:27" s="74" customFormat="1" x14ac:dyDescent="0.15">
      <c r="A1648" s="165" t="s">
        <v>3206</v>
      </c>
      <c r="B1648" s="113" t="s">
        <v>3226</v>
      </c>
      <c r="C1648" s="165"/>
      <c r="D1648" s="199" t="s">
        <v>3297</v>
      </c>
      <c r="E1648" s="165">
        <v>603</v>
      </c>
      <c r="F1648" s="165">
        <v>36.82</v>
      </c>
      <c r="G1648" s="165">
        <v>113.33</v>
      </c>
      <c r="H1648" s="165">
        <v>35</v>
      </c>
      <c r="I1648" s="165">
        <v>935</v>
      </c>
      <c r="J1648" s="165">
        <v>4627</v>
      </c>
      <c r="K1648" s="165">
        <v>465.00000000000011</v>
      </c>
      <c r="L1648" s="165"/>
      <c r="M1648" s="165">
        <v>6027</v>
      </c>
      <c r="N1648" s="165">
        <v>57</v>
      </c>
      <c r="O1648" s="165">
        <v>280</v>
      </c>
      <c r="P1648" s="165">
        <v>465.00000000000011</v>
      </c>
      <c r="Q1648" s="165"/>
      <c r="R1648" s="165">
        <v>802</v>
      </c>
      <c r="S1648" s="165">
        <v>7</v>
      </c>
      <c r="T1648" s="165">
        <v>7.4916666666666671</v>
      </c>
      <c r="U1648" s="165">
        <v>14.885714285714283</v>
      </c>
      <c r="V1648" s="165">
        <v>665.5</v>
      </c>
      <c r="W1648" s="165">
        <v>604.30000000000007</v>
      </c>
      <c r="X1648" s="165" t="s">
        <v>3328</v>
      </c>
      <c r="Y1648" s="165">
        <v>20.100000000000001</v>
      </c>
      <c r="Z1648" s="165" t="s">
        <v>3329</v>
      </c>
      <c r="AA1648" s="165" t="s">
        <v>3298</v>
      </c>
    </row>
    <row r="1649" spans="1:27" s="74" customFormat="1" x14ac:dyDescent="0.15">
      <c r="A1649" s="165" t="s">
        <v>3272</v>
      </c>
      <c r="B1649" s="113" t="s">
        <v>3226</v>
      </c>
      <c r="C1649" s="165"/>
      <c r="D1649" s="199" t="s">
        <v>3297</v>
      </c>
      <c r="E1649" s="165">
        <v>629</v>
      </c>
      <c r="F1649" s="165">
        <v>37.5</v>
      </c>
      <c r="G1649" s="165">
        <v>113.35</v>
      </c>
      <c r="H1649" s="165">
        <v>41</v>
      </c>
      <c r="I1649" s="165">
        <v>1595</v>
      </c>
      <c r="J1649" s="165">
        <v>4464</v>
      </c>
      <c r="K1649" s="165">
        <v>495</v>
      </c>
      <c r="L1649" s="165"/>
      <c r="M1649" s="165">
        <v>6554.0000000000009</v>
      </c>
      <c r="N1649" s="165">
        <v>83</v>
      </c>
      <c r="O1649" s="165">
        <v>232</v>
      </c>
      <c r="P1649" s="165">
        <v>495</v>
      </c>
      <c r="Q1649" s="165"/>
      <c r="R1649" s="165">
        <v>810</v>
      </c>
      <c r="S1649" s="165">
        <v>7</v>
      </c>
      <c r="T1649" s="165">
        <v>6.8500000000000005</v>
      </c>
      <c r="U1649" s="165">
        <v>14.485714285714293</v>
      </c>
      <c r="V1649" s="165">
        <v>639.59999999999991</v>
      </c>
      <c r="W1649" s="165">
        <v>583.19999999999993</v>
      </c>
      <c r="X1649" s="165" t="s">
        <v>3328</v>
      </c>
      <c r="Y1649" s="165">
        <v>28.8</v>
      </c>
      <c r="Z1649" s="165" t="s">
        <v>3329</v>
      </c>
      <c r="AA1649" s="165" t="s">
        <v>3298</v>
      </c>
    </row>
    <row r="1650" spans="1:27" s="74" customFormat="1" x14ac:dyDescent="0.15">
      <c r="A1650" s="165" t="s">
        <v>3272</v>
      </c>
      <c r="B1650" s="113" t="s">
        <v>3226</v>
      </c>
      <c r="C1650" s="165"/>
      <c r="D1650" s="199" t="s">
        <v>3297</v>
      </c>
      <c r="E1650" s="165">
        <v>622</v>
      </c>
      <c r="F1650" s="165">
        <v>37.43</v>
      </c>
      <c r="G1650" s="165">
        <v>113.35</v>
      </c>
      <c r="H1650" s="165">
        <v>35</v>
      </c>
      <c r="I1650" s="165">
        <v>1587</v>
      </c>
      <c r="J1650" s="165">
        <v>4179</v>
      </c>
      <c r="K1650" s="165">
        <v>468</v>
      </c>
      <c r="L1650" s="165"/>
      <c r="M1650" s="165">
        <v>6234</v>
      </c>
      <c r="N1650" s="165">
        <v>96</v>
      </c>
      <c r="O1650" s="165">
        <v>253</v>
      </c>
      <c r="P1650" s="165">
        <v>468</v>
      </c>
      <c r="Q1650" s="165"/>
      <c r="R1650" s="165">
        <v>817</v>
      </c>
      <c r="S1650" s="165">
        <v>7</v>
      </c>
      <c r="T1650" s="165">
        <v>6.125</v>
      </c>
      <c r="U1650" s="165">
        <v>13.857142857142863</v>
      </c>
      <c r="V1650" s="165">
        <v>674.19999999999982</v>
      </c>
      <c r="W1650" s="165">
        <v>612.39999999999986</v>
      </c>
      <c r="X1650" s="165" t="s">
        <v>3324</v>
      </c>
      <c r="Y1650" s="165">
        <v>26.499999999999947</v>
      </c>
      <c r="Z1650" s="165" t="s">
        <v>3329</v>
      </c>
      <c r="AA1650" s="165" t="s">
        <v>3298</v>
      </c>
    </row>
    <row r="1651" spans="1:27" s="74" customFormat="1" x14ac:dyDescent="0.15">
      <c r="A1651" s="165" t="s">
        <v>3207</v>
      </c>
      <c r="B1651" s="113" t="s">
        <v>3226</v>
      </c>
      <c r="C1651" s="165"/>
      <c r="D1651" s="199" t="s">
        <v>3297</v>
      </c>
      <c r="E1651" s="165">
        <v>560</v>
      </c>
      <c r="F1651" s="165">
        <v>36.15</v>
      </c>
      <c r="G1651" s="165">
        <v>111.02</v>
      </c>
      <c r="H1651" s="165">
        <v>67</v>
      </c>
      <c r="I1651" s="165">
        <v>1108</v>
      </c>
      <c r="J1651" s="165">
        <v>5750</v>
      </c>
      <c r="K1651" s="165">
        <v>597</v>
      </c>
      <c r="L1651" s="165"/>
      <c r="M1651" s="165">
        <v>7455</v>
      </c>
      <c r="N1651" s="165">
        <v>36</v>
      </c>
      <c r="O1651" s="165">
        <v>186</v>
      </c>
      <c r="P1651" s="165">
        <v>597</v>
      </c>
      <c r="Q1651" s="165"/>
      <c r="R1651" s="165">
        <v>819</v>
      </c>
      <c r="S1651" s="165">
        <v>7</v>
      </c>
      <c r="T1651" s="165">
        <v>8.4333333333333336</v>
      </c>
      <c r="U1651" s="165">
        <v>15.7</v>
      </c>
      <c r="V1651" s="165">
        <v>662.99999999999989</v>
      </c>
      <c r="W1651" s="165">
        <v>596.4</v>
      </c>
      <c r="X1651" s="165" t="s">
        <v>3328</v>
      </c>
      <c r="Y1651" s="165">
        <v>20.100000000000001</v>
      </c>
      <c r="Z1651" s="165" t="s">
        <v>3329</v>
      </c>
      <c r="AA1651" s="165" t="s">
        <v>3298</v>
      </c>
    </row>
    <row r="1652" spans="1:27" s="74" customFormat="1" x14ac:dyDescent="0.15">
      <c r="A1652" s="165" t="s">
        <v>3272</v>
      </c>
      <c r="B1652" s="113" t="s">
        <v>3226</v>
      </c>
      <c r="C1652" s="165"/>
      <c r="D1652" s="199" t="s">
        <v>3297</v>
      </c>
      <c r="E1652" s="165">
        <v>533</v>
      </c>
      <c r="F1652" s="165">
        <v>35.200000000000003</v>
      </c>
      <c r="G1652" s="165">
        <v>111.57</v>
      </c>
      <c r="H1652" s="165">
        <v>30</v>
      </c>
      <c r="I1652" s="165">
        <v>1204</v>
      </c>
      <c r="J1652" s="165">
        <v>4279</v>
      </c>
      <c r="K1652" s="165">
        <v>434.99999999999983</v>
      </c>
      <c r="L1652" s="165"/>
      <c r="M1652" s="165">
        <v>5918</v>
      </c>
      <c r="N1652" s="165">
        <v>85</v>
      </c>
      <c r="O1652" s="165">
        <v>301</v>
      </c>
      <c r="P1652" s="165">
        <v>434.99999999999983</v>
      </c>
      <c r="Q1652" s="165"/>
      <c r="R1652" s="165">
        <v>821.00000000000011</v>
      </c>
      <c r="S1652" s="165">
        <v>7</v>
      </c>
      <c r="T1652" s="165">
        <v>11.55833333333333</v>
      </c>
      <c r="U1652" s="165">
        <v>18.785714285714274</v>
      </c>
      <c r="V1652" s="165">
        <v>637.30000000000007</v>
      </c>
      <c r="W1652" s="165">
        <v>565.5</v>
      </c>
      <c r="X1652" s="165" t="s">
        <v>3328</v>
      </c>
      <c r="Y1652" s="165">
        <v>26.499999999999947</v>
      </c>
      <c r="Z1652" s="165" t="s">
        <v>3329</v>
      </c>
      <c r="AA1652" s="165" t="s">
        <v>3298</v>
      </c>
    </row>
    <row r="1653" spans="1:27" s="74" customFormat="1" x14ac:dyDescent="0.15">
      <c r="A1653" s="165" t="s">
        <v>3272</v>
      </c>
      <c r="B1653" s="113" t="s">
        <v>3226</v>
      </c>
      <c r="C1653" s="165"/>
      <c r="D1653" s="199" t="s">
        <v>3297</v>
      </c>
      <c r="E1653" s="165">
        <v>559</v>
      </c>
      <c r="F1653" s="165">
        <v>36.130000000000003</v>
      </c>
      <c r="G1653" s="165">
        <v>110.91</v>
      </c>
      <c r="H1653" s="165">
        <v>60</v>
      </c>
      <c r="I1653" s="165">
        <v>1999</v>
      </c>
      <c r="J1653" s="165">
        <v>5291.9999999999991</v>
      </c>
      <c r="K1653" s="165">
        <v>572</v>
      </c>
      <c r="L1653" s="165"/>
      <c r="M1653" s="165">
        <v>7863</v>
      </c>
      <c r="N1653" s="165">
        <v>72</v>
      </c>
      <c r="O1653" s="165">
        <v>191</v>
      </c>
      <c r="P1653" s="165">
        <v>572</v>
      </c>
      <c r="Q1653" s="165"/>
      <c r="R1653" s="165">
        <v>835</v>
      </c>
      <c r="S1653" s="165">
        <v>7</v>
      </c>
      <c r="T1653" s="165">
        <v>8.3333333333333339</v>
      </c>
      <c r="U1653" s="165">
        <v>15.6</v>
      </c>
      <c r="V1653" s="165">
        <v>665.90000000000009</v>
      </c>
      <c r="W1653" s="165">
        <v>599.1</v>
      </c>
      <c r="X1653" s="165" t="s">
        <v>3328</v>
      </c>
      <c r="Y1653" s="165">
        <v>20.100000000000001</v>
      </c>
      <c r="Z1653" s="165" t="s">
        <v>3329</v>
      </c>
      <c r="AA1653" s="165" t="s">
        <v>3298</v>
      </c>
    </row>
    <row r="1654" spans="1:27" s="74" customFormat="1" x14ac:dyDescent="0.15">
      <c r="A1654" s="165" t="s">
        <v>3272</v>
      </c>
      <c r="B1654" s="113" t="s">
        <v>3226</v>
      </c>
      <c r="C1654" s="165"/>
      <c r="D1654" s="199" t="s">
        <v>3297</v>
      </c>
      <c r="E1654" s="165">
        <v>638</v>
      </c>
      <c r="F1654" s="165">
        <v>37.700000000000003</v>
      </c>
      <c r="G1654" s="165">
        <v>111.84</v>
      </c>
      <c r="H1654" s="165">
        <v>62</v>
      </c>
      <c r="I1654" s="165">
        <v>1657</v>
      </c>
      <c r="J1654" s="165">
        <v>5398.9999999999991</v>
      </c>
      <c r="K1654" s="165">
        <v>592</v>
      </c>
      <c r="L1654" s="165"/>
      <c r="M1654" s="165">
        <v>7648</v>
      </c>
      <c r="N1654" s="165">
        <v>58</v>
      </c>
      <c r="O1654" s="165">
        <v>188</v>
      </c>
      <c r="P1654" s="165">
        <v>592</v>
      </c>
      <c r="Q1654" s="165"/>
      <c r="R1654" s="165">
        <v>838.00000000000011</v>
      </c>
      <c r="S1654" s="165">
        <v>7</v>
      </c>
      <c r="T1654" s="165">
        <v>5.7500000000000009</v>
      </c>
      <c r="U1654" s="165">
        <v>13.51428571428572</v>
      </c>
      <c r="V1654" s="165">
        <v>597.29999999999995</v>
      </c>
      <c r="W1654" s="165">
        <v>545</v>
      </c>
      <c r="X1654" s="165" t="s">
        <v>3328</v>
      </c>
      <c r="Y1654" s="165">
        <v>20.100000000000001</v>
      </c>
      <c r="Z1654" s="165" t="s">
        <v>3329</v>
      </c>
      <c r="AA1654" s="165" t="s">
        <v>3298</v>
      </c>
    </row>
    <row r="1655" spans="1:27" s="74" customFormat="1" x14ac:dyDescent="0.15">
      <c r="A1655" s="165" t="s">
        <v>3272</v>
      </c>
      <c r="B1655" s="113" t="s">
        <v>3226</v>
      </c>
      <c r="C1655" s="165"/>
      <c r="D1655" s="199" t="s">
        <v>3297</v>
      </c>
      <c r="E1655" s="165">
        <v>617</v>
      </c>
      <c r="F1655" s="165">
        <v>37.119999999999997</v>
      </c>
      <c r="G1655" s="165">
        <v>111.38</v>
      </c>
      <c r="H1655" s="165">
        <v>36</v>
      </c>
      <c r="I1655" s="165">
        <v>1390</v>
      </c>
      <c r="J1655" s="165">
        <v>4426.0000000000009</v>
      </c>
      <c r="K1655" s="165">
        <v>496</v>
      </c>
      <c r="L1655" s="165"/>
      <c r="M1655" s="165">
        <v>6312</v>
      </c>
      <c r="N1655" s="165">
        <v>82</v>
      </c>
      <c r="O1655" s="165">
        <v>261</v>
      </c>
      <c r="P1655" s="165">
        <v>496</v>
      </c>
      <c r="Q1655" s="165"/>
      <c r="R1655" s="165">
        <v>839</v>
      </c>
      <c r="S1655" s="165">
        <v>7</v>
      </c>
      <c r="T1655" s="165">
        <v>8.0250000000000004</v>
      </c>
      <c r="U1655" s="165">
        <v>15.657142857142862</v>
      </c>
      <c r="V1655" s="165">
        <v>576.30000000000007</v>
      </c>
      <c r="W1655" s="165">
        <v>526.09999999999991</v>
      </c>
      <c r="X1655" s="165" t="s">
        <v>3328</v>
      </c>
      <c r="Y1655" s="165">
        <v>26.499999999999947</v>
      </c>
      <c r="Z1655" s="165" t="s">
        <v>3329</v>
      </c>
      <c r="AA1655" s="165" t="s">
        <v>3298</v>
      </c>
    </row>
    <row r="1656" spans="1:27" s="74" customFormat="1" x14ac:dyDescent="0.15">
      <c r="A1656" s="165" t="s">
        <v>3272</v>
      </c>
      <c r="B1656" s="113" t="s">
        <v>3226</v>
      </c>
      <c r="C1656" s="165"/>
      <c r="D1656" s="199" t="s">
        <v>3297</v>
      </c>
      <c r="E1656" s="165">
        <v>562</v>
      </c>
      <c r="F1656" s="165">
        <v>36.270000000000003</v>
      </c>
      <c r="G1656" s="165">
        <v>110.64</v>
      </c>
      <c r="H1656" s="165">
        <v>56</v>
      </c>
      <c r="I1656" s="165">
        <v>1771</v>
      </c>
      <c r="J1656" s="165">
        <v>5973</v>
      </c>
      <c r="K1656" s="165">
        <v>593</v>
      </c>
      <c r="L1656" s="165"/>
      <c r="M1656" s="165">
        <v>8337</v>
      </c>
      <c r="N1656" s="165">
        <v>68</v>
      </c>
      <c r="O1656" s="165">
        <v>23</v>
      </c>
      <c r="P1656" s="165">
        <v>593</v>
      </c>
      <c r="Q1656" s="165"/>
      <c r="R1656" s="165">
        <v>891</v>
      </c>
      <c r="S1656" s="165">
        <v>7</v>
      </c>
      <c r="T1656" s="165">
        <v>9.6000000000000014</v>
      </c>
      <c r="U1656" s="165">
        <v>17.028571428571428</v>
      </c>
      <c r="V1656" s="165">
        <v>610.79999999999995</v>
      </c>
      <c r="W1656" s="165">
        <v>553.5</v>
      </c>
      <c r="X1656" s="165" t="s">
        <v>3328</v>
      </c>
      <c r="Y1656" s="165">
        <v>20.100000000000001</v>
      </c>
      <c r="Z1656" s="165" t="s">
        <v>3329</v>
      </c>
      <c r="AA1656" s="165" t="s">
        <v>3298</v>
      </c>
    </row>
    <row r="1657" spans="1:27" s="74" customFormat="1" x14ac:dyDescent="0.15">
      <c r="A1657" s="165" t="s">
        <v>3272</v>
      </c>
      <c r="B1657" s="113" t="s">
        <v>3226</v>
      </c>
      <c r="C1657" s="165"/>
      <c r="D1657" s="199" t="s">
        <v>3297</v>
      </c>
      <c r="E1657" s="165">
        <v>569</v>
      </c>
      <c r="F1657" s="165">
        <v>36.42</v>
      </c>
      <c r="G1657" s="165">
        <v>111.94</v>
      </c>
      <c r="H1657" s="165">
        <v>76</v>
      </c>
      <c r="I1657" s="165">
        <v>1380</v>
      </c>
      <c r="J1657" s="165">
        <v>6270</v>
      </c>
      <c r="K1657" s="165">
        <v>678</v>
      </c>
      <c r="L1657" s="165"/>
      <c r="M1657" s="165">
        <v>8328</v>
      </c>
      <c r="N1657" s="165">
        <v>39</v>
      </c>
      <c r="O1657" s="165">
        <v>180</v>
      </c>
      <c r="P1657" s="165">
        <v>678</v>
      </c>
      <c r="Q1657" s="165"/>
      <c r="R1657" s="165">
        <v>897.00000000000011</v>
      </c>
      <c r="S1657" s="165">
        <v>7</v>
      </c>
      <c r="T1657" s="165">
        <v>7.9749999999999988</v>
      </c>
      <c r="U1657" s="165">
        <v>15.257142857142862</v>
      </c>
      <c r="V1657" s="165">
        <v>644.6</v>
      </c>
      <c r="W1657" s="165">
        <v>581.4</v>
      </c>
      <c r="X1657" s="165" t="s">
        <v>3328</v>
      </c>
      <c r="Y1657" s="165">
        <v>31.65</v>
      </c>
      <c r="Z1657" s="165" t="s">
        <v>3329</v>
      </c>
      <c r="AA1657" s="165" t="s">
        <v>3298</v>
      </c>
    </row>
    <row r="1658" spans="1:27" s="74" customFormat="1" x14ac:dyDescent="0.15">
      <c r="A1658" s="165" t="s">
        <v>3272</v>
      </c>
      <c r="B1658" s="113" t="s">
        <v>3226</v>
      </c>
      <c r="C1658" s="165"/>
      <c r="D1658" s="199" t="s">
        <v>3297</v>
      </c>
      <c r="E1658" s="165">
        <v>634</v>
      </c>
      <c r="F1658" s="165">
        <v>37.630000000000003</v>
      </c>
      <c r="G1658" s="165">
        <v>111.88</v>
      </c>
      <c r="H1658" s="165">
        <v>64</v>
      </c>
      <c r="I1658" s="165">
        <v>1952</v>
      </c>
      <c r="J1658" s="165">
        <v>5679</v>
      </c>
      <c r="K1658" s="165">
        <v>643</v>
      </c>
      <c r="L1658" s="165"/>
      <c r="M1658" s="165">
        <v>8274</v>
      </c>
      <c r="N1658" s="165">
        <v>66</v>
      </c>
      <c r="O1658" s="165">
        <v>192</v>
      </c>
      <c r="P1658" s="165">
        <v>643</v>
      </c>
      <c r="Q1658" s="165"/>
      <c r="R1658" s="165">
        <v>901</v>
      </c>
      <c r="S1658" s="165">
        <v>7</v>
      </c>
      <c r="T1658" s="165">
        <v>7.5583333333333353</v>
      </c>
      <c r="U1658" s="165">
        <v>15.31428571428572</v>
      </c>
      <c r="V1658" s="165">
        <v>555.90000000000009</v>
      </c>
      <c r="W1658" s="165">
        <v>509.2</v>
      </c>
      <c r="X1658" s="165" t="s">
        <v>3328</v>
      </c>
      <c r="Y1658" s="165">
        <v>26.499999999999947</v>
      </c>
      <c r="Z1658" s="165" t="s">
        <v>3329</v>
      </c>
      <c r="AA1658" s="165" t="s">
        <v>3298</v>
      </c>
    </row>
    <row r="1659" spans="1:27" s="74" customFormat="1" x14ac:dyDescent="0.15">
      <c r="A1659" s="165" t="s">
        <v>3272</v>
      </c>
      <c r="B1659" s="113" t="s">
        <v>3226</v>
      </c>
      <c r="C1659" s="165"/>
      <c r="D1659" s="199" t="s">
        <v>3297</v>
      </c>
      <c r="E1659" s="165">
        <v>565</v>
      </c>
      <c r="F1659" s="165">
        <v>36.33</v>
      </c>
      <c r="G1659" s="165">
        <v>111.29</v>
      </c>
      <c r="H1659" s="165">
        <v>40</v>
      </c>
      <c r="I1659" s="165">
        <v>1952</v>
      </c>
      <c r="J1659" s="165">
        <v>4601</v>
      </c>
      <c r="K1659" s="165">
        <v>554</v>
      </c>
      <c r="L1659" s="165"/>
      <c r="M1659" s="165">
        <v>7106.9999999999991</v>
      </c>
      <c r="N1659" s="165">
        <v>104</v>
      </c>
      <c r="O1659" s="165">
        <v>245</v>
      </c>
      <c r="P1659" s="165">
        <v>554</v>
      </c>
      <c r="Q1659" s="165"/>
      <c r="R1659" s="165">
        <v>902.99999999999989</v>
      </c>
      <c r="S1659" s="165">
        <v>7</v>
      </c>
      <c r="T1659" s="165">
        <v>8.3000000000000007</v>
      </c>
      <c r="U1659" s="165">
        <v>15.6</v>
      </c>
      <c r="V1659" s="165">
        <v>649.49999999999989</v>
      </c>
      <c r="W1659" s="165">
        <v>585.5</v>
      </c>
      <c r="X1659" s="165" t="s">
        <v>3328</v>
      </c>
      <c r="Y1659" s="165">
        <v>31.65</v>
      </c>
      <c r="Z1659" s="165" t="s">
        <v>3329</v>
      </c>
      <c r="AA1659" s="165" t="s">
        <v>3298</v>
      </c>
    </row>
    <row r="1660" spans="1:27" s="74" customFormat="1" x14ac:dyDescent="0.15">
      <c r="A1660" s="165" t="s">
        <v>3272</v>
      </c>
      <c r="B1660" s="113" t="s">
        <v>3226</v>
      </c>
      <c r="C1660" s="165"/>
      <c r="D1660" s="199" t="s">
        <v>3297</v>
      </c>
      <c r="E1660" s="165">
        <v>614</v>
      </c>
      <c r="F1660" s="165">
        <v>37.07</v>
      </c>
      <c r="G1660" s="165">
        <v>111.31</v>
      </c>
      <c r="H1660" s="165">
        <v>61</v>
      </c>
      <c r="I1660" s="165">
        <v>1400</v>
      </c>
      <c r="J1660" s="165">
        <v>6222</v>
      </c>
      <c r="K1660" s="165">
        <v>632</v>
      </c>
      <c r="L1660" s="165"/>
      <c r="M1660" s="165">
        <v>8254</v>
      </c>
      <c r="N1660" s="165">
        <v>50</v>
      </c>
      <c r="O1660" s="165">
        <v>221</v>
      </c>
      <c r="P1660" s="165">
        <v>632</v>
      </c>
      <c r="Q1660" s="165"/>
      <c r="R1660" s="165">
        <v>902.99999999999989</v>
      </c>
      <c r="S1660" s="165">
        <v>7</v>
      </c>
      <c r="T1660" s="165">
        <v>6.0583333333333336</v>
      </c>
      <c r="U1660" s="165">
        <v>13.6</v>
      </c>
      <c r="V1660" s="165">
        <v>630.60000000000014</v>
      </c>
      <c r="W1660" s="165">
        <v>572.70000000000005</v>
      </c>
      <c r="X1660" s="165" t="s">
        <v>3328</v>
      </c>
      <c r="Y1660" s="165">
        <v>20.100000000000001</v>
      </c>
      <c r="Z1660" s="165" t="s">
        <v>3329</v>
      </c>
      <c r="AA1660" s="165" t="s">
        <v>3298</v>
      </c>
    </row>
    <row r="1661" spans="1:27" s="74" customFormat="1" x14ac:dyDescent="0.15">
      <c r="A1661" s="165" t="s">
        <v>3272</v>
      </c>
      <c r="B1661" s="113" t="s">
        <v>3226</v>
      </c>
      <c r="C1661" s="165"/>
      <c r="D1661" s="199" t="s">
        <v>3297</v>
      </c>
      <c r="E1661" s="165">
        <v>604</v>
      </c>
      <c r="F1661" s="165">
        <v>36.83</v>
      </c>
      <c r="G1661" s="165">
        <v>111.2</v>
      </c>
      <c r="H1661" s="165">
        <v>52</v>
      </c>
      <c r="I1661" s="165">
        <v>1295</v>
      </c>
      <c r="J1661" s="165">
        <v>6039</v>
      </c>
      <c r="K1661" s="165">
        <v>609</v>
      </c>
      <c r="L1661" s="165"/>
      <c r="M1661" s="165">
        <v>7943.0000000000009</v>
      </c>
      <c r="N1661" s="165">
        <v>53</v>
      </c>
      <c r="O1661" s="165">
        <v>249</v>
      </c>
      <c r="P1661" s="165">
        <v>609</v>
      </c>
      <c r="Q1661" s="165"/>
      <c r="R1661" s="165">
        <v>911</v>
      </c>
      <c r="S1661" s="165">
        <v>7</v>
      </c>
      <c r="T1661" s="165">
        <v>7.2833333333333332</v>
      </c>
      <c r="U1661" s="165">
        <v>14.742857142857138</v>
      </c>
      <c r="V1661" s="165">
        <v>627.80000000000007</v>
      </c>
      <c r="W1661" s="165">
        <v>569.5</v>
      </c>
      <c r="X1661" s="165" t="s">
        <v>3328</v>
      </c>
      <c r="Y1661" s="165">
        <v>26.499999999999947</v>
      </c>
      <c r="Z1661" s="165" t="s">
        <v>3329</v>
      </c>
      <c r="AA1661" s="165" t="s">
        <v>3298</v>
      </c>
    </row>
    <row r="1662" spans="1:27" s="74" customFormat="1" x14ac:dyDescent="0.15">
      <c r="A1662" s="165" t="s">
        <v>3272</v>
      </c>
      <c r="B1662" s="113" t="s">
        <v>3226</v>
      </c>
      <c r="C1662" s="165"/>
      <c r="D1662" s="199" t="s">
        <v>3297</v>
      </c>
      <c r="E1662" s="165">
        <v>538</v>
      </c>
      <c r="F1662" s="165">
        <v>35.300000000000004</v>
      </c>
      <c r="G1662" s="165">
        <v>112.19</v>
      </c>
      <c r="H1662" s="165">
        <v>76</v>
      </c>
      <c r="I1662" s="165">
        <v>3517</v>
      </c>
      <c r="J1662" s="165">
        <v>10804</v>
      </c>
      <c r="K1662" s="165">
        <v>782</v>
      </c>
      <c r="L1662" s="165"/>
      <c r="M1662" s="165">
        <v>15103</v>
      </c>
      <c r="N1662" s="165">
        <v>129</v>
      </c>
      <c r="O1662" s="165">
        <v>397</v>
      </c>
      <c r="P1662" s="165">
        <v>391</v>
      </c>
      <c r="Q1662" s="165"/>
      <c r="R1662" s="165">
        <v>917</v>
      </c>
      <c r="S1662" s="165">
        <v>7</v>
      </c>
      <c r="T1662" s="165">
        <v>9.7416666666666671</v>
      </c>
      <c r="U1662" s="165">
        <v>16.785714285714274</v>
      </c>
      <c r="V1662" s="165">
        <v>716.30000000000007</v>
      </c>
      <c r="W1662" s="165">
        <v>631.20000000000005</v>
      </c>
      <c r="X1662" s="165" t="s">
        <v>3328</v>
      </c>
      <c r="Y1662" s="165">
        <v>20.100000000000001</v>
      </c>
      <c r="Z1662" s="165" t="s">
        <v>3329</v>
      </c>
      <c r="AA1662" s="165" t="s">
        <v>3298</v>
      </c>
    </row>
    <row r="1663" spans="1:27" s="74" customFormat="1" x14ac:dyDescent="0.15">
      <c r="A1663" s="165" t="s">
        <v>3272</v>
      </c>
      <c r="B1663" s="113" t="s">
        <v>3226</v>
      </c>
      <c r="C1663" s="165"/>
      <c r="D1663" s="199" t="s">
        <v>3297</v>
      </c>
      <c r="E1663" s="165">
        <v>493</v>
      </c>
      <c r="F1663" s="165">
        <v>40.9</v>
      </c>
      <c r="G1663" s="165">
        <v>117.9</v>
      </c>
      <c r="H1663" s="165">
        <v>26</v>
      </c>
      <c r="I1663" s="165">
        <v>2654</v>
      </c>
      <c r="J1663" s="165">
        <v>5239</v>
      </c>
      <c r="K1663" s="165">
        <v>264</v>
      </c>
      <c r="L1663" s="165"/>
      <c r="M1663" s="165">
        <v>8156</v>
      </c>
      <c r="N1663" s="165">
        <v>221</v>
      </c>
      <c r="O1663" s="165">
        <v>437</v>
      </c>
      <c r="P1663" s="165">
        <v>264</v>
      </c>
      <c r="Q1663" s="165"/>
      <c r="R1663" s="165">
        <v>922.00000000000011</v>
      </c>
      <c r="S1663" s="165">
        <v>7</v>
      </c>
      <c r="T1663" s="165">
        <v>9.1583333333333332</v>
      </c>
      <c r="U1663" s="165">
        <v>18.114285714285717</v>
      </c>
      <c r="V1663" s="165">
        <v>550.19999999999982</v>
      </c>
      <c r="W1663" s="165">
        <v>525.79999999999995</v>
      </c>
      <c r="X1663" s="165" t="s">
        <v>3328</v>
      </c>
      <c r="Y1663" s="165">
        <v>26.499999999999947</v>
      </c>
      <c r="Z1663" s="165" t="s">
        <v>3329</v>
      </c>
      <c r="AA1663" s="165" t="s">
        <v>3298</v>
      </c>
    </row>
    <row r="1664" spans="1:27" s="74" customFormat="1" x14ac:dyDescent="0.15">
      <c r="A1664" s="165" t="s">
        <v>3272</v>
      </c>
      <c r="B1664" s="113" t="s">
        <v>3226</v>
      </c>
      <c r="C1664" s="165"/>
      <c r="D1664" s="199" t="s">
        <v>3297</v>
      </c>
      <c r="E1664" s="165">
        <v>543</v>
      </c>
      <c r="F1664" s="165">
        <v>35.380000000000003</v>
      </c>
      <c r="G1664" s="165">
        <v>111.68</v>
      </c>
      <c r="H1664" s="165">
        <v>68</v>
      </c>
      <c r="I1664" s="165">
        <v>3578</v>
      </c>
      <c r="J1664" s="165">
        <v>10009</v>
      </c>
      <c r="K1664" s="165">
        <v>758</v>
      </c>
      <c r="L1664" s="165"/>
      <c r="M1664" s="165">
        <v>14345</v>
      </c>
      <c r="N1664" s="165">
        <v>145</v>
      </c>
      <c r="O1664" s="165">
        <v>406.00000000000011</v>
      </c>
      <c r="P1664" s="165">
        <v>379</v>
      </c>
      <c r="Q1664" s="165"/>
      <c r="R1664" s="165">
        <v>930.00000000000011</v>
      </c>
      <c r="S1664" s="165">
        <v>7</v>
      </c>
      <c r="T1664" s="165">
        <v>11.2</v>
      </c>
      <c r="U1664" s="165">
        <v>18.44285714285714</v>
      </c>
      <c r="V1664" s="165">
        <v>703.3</v>
      </c>
      <c r="W1664" s="165">
        <v>623.5</v>
      </c>
      <c r="X1664" s="165" t="s">
        <v>3328</v>
      </c>
      <c r="Y1664" s="165">
        <v>20.100000000000001</v>
      </c>
      <c r="Z1664" s="165" t="s">
        <v>3329</v>
      </c>
      <c r="AA1664" s="165" t="s">
        <v>3298</v>
      </c>
    </row>
    <row r="1665" spans="1:27" s="74" customFormat="1" x14ac:dyDescent="0.15">
      <c r="A1665" s="165" t="s">
        <v>3272</v>
      </c>
      <c r="B1665" s="113" t="s">
        <v>3226</v>
      </c>
      <c r="C1665" s="165"/>
      <c r="D1665" s="199" t="s">
        <v>3297</v>
      </c>
      <c r="E1665" s="165">
        <v>554</v>
      </c>
      <c r="F1665" s="165">
        <v>35.72</v>
      </c>
      <c r="G1665" s="165">
        <v>112.04</v>
      </c>
      <c r="H1665" s="165">
        <v>62</v>
      </c>
      <c r="I1665" s="165">
        <v>2275</v>
      </c>
      <c r="J1665" s="165">
        <v>5868.0000000000009</v>
      </c>
      <c r="K1665" s="165">
        <v>650</v>
      </c>
      <c r="L1665" s="165"/>
      <c r="M1665" s="165">
        <v>8793</v>
      </c>
      <c r="N1665" s="165">
        <v>79</v>
      </c>
      <c r="O1665" s="165">
        <v>204</v>
      </c>
      <c r="P1665" s="165">
        <v>650</v>
      </c>
      <c r="Q1665" s="165"/>
      <c r="R1665" s="165">
        <v>933</v>
      </c>
      <c r="S1665" s="165">
        <v>7</v>
      </c>
      <c r="T1665" s="165">
        <v>9.2583333333333311</v>
      </c>
      <c r="U1665" s="165">
        <v>16.428571428571427</v>
      </c>
      <c r="V1665" s="165">
        <v>674.49999999999989</v>
      </c>
      <c r="W1665" s="165">
        <v>601.19999999999993</v>
      </c>
      <c r="X1665" s="165" t="s">
        <v>3328</v>
      </c>
      <c r="Y1665" s="165">
        <v>20.100000000000001</v>
      </c>
      <c r="Z1665" s="165" t="s">
        <v>3329</v>
      </c>
      <c r="AA1665" s="165" t="s">
        <v>3298</v>
      </c>
    </row>
    <row r="1666" spans="1:27" s="74" customFormat="1" x14ac:dyDescent="0.15">
      <c r="A1666" s="165" t="s">
        <v>3272</v>
      </c>
      <c r="B1666" s="113" t="s">
        <v>3226</v>
      </c>
      <c r="C1666" s="165"/>
      <c r="D1666" s="199" t="s">
        <v>3297</v>
      </c>
      <c r="E1666" s="165">
        <v>624</v>
      </c>
      <c r="F1666" s="165">
        <v>37.47</v>
      </c>
      <c r="G1666" s="165">
        <v>111.75</v>
      </c>
      <c r="H1666" s="165">
        <v>41</v>
      </c>
      <c r="I1666" s="165">
        <v>1951</v>
      </c>
      <c r="J1666" s="165">
        <v>5379.0000000000009</v>
      </c>
      <c r="K1666" s="165">
        <v>561</v>
      </c>
      <c r="L1666" s="165"/>
      <c r="M1666" s="165">
        <v>7891</v>
      </c>
      <c r="N1666" s="165">
        <v>101</v>
      </c>
      <c r="O1666" s="165">
        <v>280</v>
      </c>
      <c r="P1666" s="165">
        <v>561</v>
      </c>
      <c r="Q1666" s="165"/>
      <c r="R1666" s="165">
        <v>942</v>
      </c>
      <c r="S1666" s="165">
        <v>7</v>
      </c>
      <c r="T1666" s="165">
        <v>6.9749999999999988</v>
      </c>
      <c r="U1666" s="165">
        <v>14.642857142857139</v>
      </c>
      <c r="V1666" s="165">
        <v>582.79999999999995</v>
      </c>
      <c r="W1666" s="165">
        <v>532</v>
      </c>
      <c r="X1666" s="165" t="s">
        <v>3328</v>
      </c>
      <c r="Y1666" s="165">
        <v>26.499999999999947</v>
      </c>
      <c r="Z1666" s="165" t="s">
        <v>3329</v>
      </c>
      <c r="AA1666" s="165" t="s">
        <v>3298</v>
      </c>
    </row>
    <row r="1667" spans="1:27" s="74" customFormat="1" x14ac:dyDescent="0.15">
      <c r="A1667" s="165" t="s">
        <v>3272</v>
      </c>
      <c r="B1667" s="113" t="s">
        <v>3226</v>
      </c>
      <c r="C1667" s="165"/>
      <c r="D1667" s="199" t="s">
        <v>3297</v>
      </c>
      <c r="E1667" s="165">
        <v>596</v>
      </c>
      <c r="F1667" s="165">
        <v>36.770000000000003</v>
      </c>
      <c r="G1667" s="165">
        <v>111.2</v>
      </c>
      <c r="H1667" s="165">
        <v>51</v>
      </c>
      <c r="I1667" s="165">
        <v>1305</v>
      </c>
      <c r="J1667" s="165">
        <v>6149</v>
      </c>
      <c r="K1667" s="165">
        <v>631</v>
      </c>
      <c r="L1667" s="165"/>
      <c r="M1667" s="165">
        <v>8084.9999999999991</v>
      </c>
      <c r="N1667" s="165">
        <v>55.000000000000007</v>
      </c>
      <c r="O1667" s="165">
        <v>258</v>
      </c>
      <c r="P1667" s="165">
        <v>631</v>
      </c>
      <c r="Q1667" s="165"/>
      <c r="R1667" s="165">
        <v>944</v>
      </c>
      <c r="S1667" s="165">
        <v>7</v>
      </c>
      <c r="T1667" s="165">
        <v>7.2833333333333332</v>
      </c>
      <c r="U1667" s="165">
        <v>14.742857142857138</v>
      </c>
      <c r="V1667" s="165">
        <v>627.80000000000007</v>
      </c>
      <c r="W1667" s="165">
        <v>569.5</v>
      </c>
      <c r="X1667" s="165" t="s">
        <v>3328</v>
      </c>
      <c r="Y1667" s="165">
        <v>26.499999999999947</v>
      </c>
      <c r="Z1667" s="165" t="s">
        <v>3329</v>
      </c>
      <c r="AA1667" s="165" t="s">
        <v>3298</v>
      </c>
    </row>
    <row r="1668" spans="1:27" s="74" customFormat="1" x14ac:dyDescent="0.15">
      <c r="A1668" s="165" t="s">
        <v>3272</v>
      </c>
      <c r="B1668" s="113" t="s">
        <v>3226</v>
      </c>
      <c r="C1668" s="165"/>
      <c r="D1668" s="199" t="s">
        <v>3297</v>
      </c>
      <c r="E1668" s="165">
        <v>646</v>
      </c>
      <c r="F1668" s="165">
        <v>38.119999999999997</v>
      </c>
      <c r="G1668" s="165">
        <v>112.41</v>
      </c>
      <c r="H1668" s="165">
        <v>47</v>
      </c>
      <c r="I1668" s="165">
        <v>2334</v>
      </c>
      <c r="J1668" s="165">
        <v>5340</v>
      </c>
      <c r="K1668" s="165">
        <v>596</v>
      </c>
      <c r="L1668" s="165"/>
      <c r="M1668" s="165">
        <v>8270</v>
      </c>
      <c r="N1668" s="165">
        <v>106</v>
      </c>
      <c r="O1668" s="165">
        <v>243</v>
      </c>
      <c r="P1668" s="165">
        <v>596</v>
      </c>
      <c r="Q1668" s="165"/>
      <c r="R1668" s="165">
        <v>944.99999999999989</v>
      </c>
      <c r="S1668" s="165">
        <v>7</v>
      </c>
      <c r="T1668" s="165">
        <v>7</v>
      </c>
      <c r="U1668" s="165">
        <v>14.87142857142857</v>
      </c>
      <c r="V1668" s="165">
        <v>545.5</v>
      </c>
      <c r="W1668" s="165">
        <v>501.9</v>
      </c>
      <c r="X1668" s="165" t="s">
        <v>3328</v>
      </c>
      <c r="Y1668" s="165">
        <v>31.65</v>
      </c>
      <c r="Z1668" s="165" t="s">
        <v>3329</v>
      </c>
      <c r="AA1668" s="165" t="s">
        <v>3298</v>
      </c>
    </row>
    <row r="1669" spans="1:27" s="74" customFormat="1" x14ac:dyDescent="0.15">
      <c r="A1669" s="165" t="s">
        <v>3272</v>
      </c>
      <c r="B1669" s="113" t="s">
        <v>3226</v>
      </c>
      <c r="C1669" s="165"/>
      <c r="D1669" s="199" t="s">
        <v>3297</v>
      </c>
      <c r="E1669" s="165">
        <v>607</v>
      </c>
      <c r="F1669" s="165">
        <v>36.9</v>
      </c>
      <c r="G1669" s="165">
        <v>111.11</v>
      </c>
      <c r="H1669" s="165">
        <v>51</v>
      </c>
      <c r="I1669" s="165">
        <v>1654</v>
      </c>
      <c r="J1669" s="165">
        <v>6009</v>
      </c>
      <c r="K1669" s="165">
        <v>625</v>
      </c>
      <c r="L1669" s="165"/>
      <c r="M1669" s="165">
        <v>8288</v>
      </c>
      <c r="N1669" s="165">
        <v>70</v>
      </c>
      <c r="O1669" s="165">
        <v>253</v>
      </c>
      <c r="P1669" s="165">
        <v>625</v>
      </c>
      <c r="Q1669" s="165"/>
      <c r="R1669" s="165">
        <v>948</v>
      </c>
      <c r="S1669" s="165">
        <v>7</v>
      </c>
      <c r="T1669" s="165">
        <v>6.7833333333333359</v>
      </c>
      <c r="U1669" s="165">
        <v>14.314285714285711</v>
      </c>
      <c r="V1669" s="165">
        <v>623.1</v>
      </c>
      <c r="W1669" s="165">
        <v>566.29999999999995</v>
      </c>
      <c r="X1669" s="165" t="s">
        <v>3328</v>
      </c>
      <c r="Y1669" s="165">
        <v>26.499999999999947</v>
      </c>
      <c r="Z1669" s="165" t="s">
        <v>3329</v>
      </c>
      <c r="AA1669" s="165" t="s">
        <v>3298</v>
      </c>
    </row>
    <row r="1670" spans="1:27" s="74" customFormat="1" x14ac:dyDescent="0.15">
      <c r="A1670" s="165" t="s">
        <v>3272</v>
      </c>
      <c r="B1670" s="113" t="s">
        <v>3226</v>
      </c>
      <c r="C1670" s="165"/>
      <c r="D1670" s="199" t="s">
        <v>3297</v>
      </c>
      <c r="E1670" s="165">
        <v>620</v>
      </c>
      <c r="F1670" s="165">
        <v>37.369999999999997</v>
      </c>
      <c r="G1670" s="165">
        <v>111.38</v>
      </c>
      <c r="H1670" s="165">
        <v>65</v>
      </c>
      <c r="I1670" s="165">
        <v>1625</v>
      </c>
      <c r="J1670" s="165">
        <v>6481</v>
      </c>
      <c r="K1670" s="165">
        <v>682</v>
      </c>
      <c r="L1670" s="165"/>
      <c r="M1670" s="165">
        <v>8788</v>
      </c>
      <c r="N1670" s="165">
        <v>54</v>
      </c>
      <c r="O1670" s="165">
        <v>216</v>
      </c>
      <c r="P1670" s="165">
        <v>682</v>
      </c>
      <c r="Q1670" s="165"/>
      <c r="R1670" s="165">
        <v>952</v>
      </c>
      <c r="S1670" s="165">
        <v>7</v>
      </c>
      <c r="T1670" s="165">
        <v>6.125</v>
      </c>
      <c r="U1670" s="165">
        <v>13.857142857142863</v>
      </c>
      <c r="V1670" s="165">
        <v>601.5</v>
      </c>
      <c r="W1670" s="165">
        <v>548.5</v>
      </c>
      <c r="X1670" s="165" t="s">
        <v>3328</v>
      </c>
      <c r="Y1670" s="165">
        <v>8.15</v>
      </c>
      <c r="Z1670" s="165" t="s">
        <v>3327</v>
      </c>
      <c r="AA1670" s="165" t="s">
        <v>3298</v>
      </c>
    </row>
    <row r="1671" spans="1:27" s="74" customFormat="1" x14ac:dyDescent="0.15">
      <c r="A1671" s="165" t="s">
        <v>3271</v>
      </c>
      <c r="B1671" s="113" t="s">
        <v>3226</v>
      </c>
      <c r="C1671" s="165"/>
      <c r="D1671" s="199" t="s">
        <v>3297</v>
      </c>
      <c r="E1671" s="165">
        <v>654</v>
      </c>
      <c r="F1671" s="165">
        <v>33.200000000000003</v>
      </c>
      <c r="G1671" s="165">
        <v>104.2</v>
      </c>
      <c r="H1671" s="165">
        <v>80</v>
      </c>
      <c r="I1671" s="165">
        <v>1387</v>
      </c>
      <c r="J1671" s="165">
        <v>9801</v>
      </c>
      <c r="K1671" s="165">
        <v>607</v>
      </c>
      <c r="L1671" s="165"/>
      <c r="M1671" s="165">
        <v>11795</v>
      </c>
      <c r="N1671" s="165">
        <v>43</v>
      </c>
      <c r="O1671" s="165">
        <v>303</v>
      </c>
      <c r="P1671" s="165">
        <v>607</v>
      </c>
      <c r="Q1671" s="165"/>
      <c r="R1671" s="165">
        <v>952.99999999999989</v>
      </c>
      <c r="S1671" s="165">
        <v>7</v>
      </c>
      <c r="T1671" s="165">
        <v>7.4333333333333345</v>
      </c>
      <c r="U1671" s="165">
        <v>12.7</v>
      </c>
      <c r="V1671" s="165">
        <v>682.20000000000016</v>
      </c>
      <c r="W1671" s="165">
        <v>632.80000000000007</v>
      </c>
      <c r="X1671" s="165" t="s">
        <v>3328</v>
      </c>
      <c r="Y1671" s="165">
        <v>26.499999999999947</v>
      </c>
      <c r="Z1671" s="165" t="s">
        <v>3329</v>
      </c>
      <c r="AA1671" s="165" t="s">
        <v>3298</v>
      </c>
    </row>
    <row r="1672" spans="1:27" s="74" customFormat="1" x14ac:dyDescent="0.15">
      <c r="A1672" s="165" t="s">
        <v>3272</v>
      </c>
      <c r="B1672" s="113" t="s">
        <v>3226</v>
      </c>
      <c r="C1672" s="165"/>
      <c r="D1672" s="199" t="s">
        <v>3297</v>
      </c>
      <c r="E1672" s="165">
        <v>522</v>
      </c>
      <c r="F1672" s="165">
        <v>40.700000000000003</v>
      </c>
      <c r="G1672" s="165">
        <v>124.7</v>
      </c>
      <c r="H1672" s="165">
        <v>24</v>
      </c>
      <c r="I1672" s="165">
        <v>1886</v>
      </c>
      <c r="J1672" s="165">
        <v>6159</v>
      </c>
      <c r="K1672" s="165">
        <v>479</v>
      </c>
      <c r="L1672" s="165"/>
      <c r="M1672" s="165">
        <v>8524</v>
      </c>
      <c r="N1672" s="165">
        <v>167</v>
      </c>
      <c r="O1672" s="165">
        <v>567</v>
      </c>
      <c r="P1672" s="165">
        <v>220</v>
      </c>
      <c r="Q1672" s="165"/>
      <c r="R1672" s="165">
        <v>953.99999999999989</v>
      </c>
      <c r="S1672" s="165">
        <v>7</v>
      </c>
      <c r="T1672" s="165">
        <v>6.4166666666666679</v>
      </c>
      <c r="U1672" s="165">
        <v>15.5</v>
      </c>
      <c r="V1672" s="165">
        <v>1107.0999999999999</v>
      </c>
      <c r="W1672" s="165">
        <v>1008.5</v>
      </c>
      <c r="X1672" s="165" t="s">
        <v>3324</v>
      </c>
      <c r="Y1672" s="165">
        <v>13.1</v>
      </c>
      <c r="Z1672" s="165" t="s">
        <v>3325</v>
      </c>
      <c r="AA1672" s="165" t="s">
        <v>3298</v>
      </c>
    </row>
    <row r="1673" spans="1:27" s="74" customFormat="1" x14ac:dyDescent="0.15">
      <c r="A1673" s="165" t="s">
        <v>3206</v>
      </c>
      <c r="B1673" s="113" t="s">
        <v>3226</v>
      </c>
      <c r="C1673" s="165"/>
      <c r="D1673" s="199" t="s">
        <v>3297</v>
      </c>
      <c r="E1673" s="165">
        <v>595</v>
      </c>
      <c r="F1673" s="165">
        <v>36.75</v>
      </c>
      <c r="G1673" s="165">
        <v>112.48</v>
      </c>
      <c r="H1673" s="165">
        <v>81</v>
      </c>
      <c r="I1673" s="165">
        <v>1351</v>
      </c>
      <c r="J1673" s="165">
        <v>7069</v>
      </c>
      <c r="K1673" s="165">
        <v>741</v>
      </c>
      <c r="L1673" s="165"/>
      <c r="M1673" s="165">
        <v>9161</v>
      </c>
      <c r="N1673" s="165">
        <v>36</v>
      </c>
      <c r="O1673" s="165">
        <v>190</v>
      </c>
      <c r="P1673" s="165">
        <v>741</v>
      </c>
      <c r="Q1673" s="165"/>
      <c r="R1673" s="165">
        <v>967</v>
      </c>
      <c r="S1673" s="165">
        <v>7</v>
      </c>
      <c r="T1673" s="165">
        <v>7.8416666666666677</v>
      </c>
      <c r="U1673" s="165">
        <v>15.21428571428571</v>
      </c>
      <c r="V1673" s="165">
        <v>623.79999999999995</v>
      </c>
      <c r="W1673" s="165">
        <v>566.1</v>
      </c>
      <c r="X1673" s="165" t="s">
        <v>3328</v>
      </c>
      <c r="Y1673" s="165">
        <v>26.499999999999947</v>
      </c>
      <c r="Z1673" s="165" t="s">
        <v>3329</v>
      </c>
      <c r="AA1673" s="165" t="s">
        <v>3298</v>
      </c>
    </row>
    <row r="1674" spans="1:27" s="74" customFormat="1" x14ac:dyDescent="0.15">
      <c r="A1674" s="165" t="s">
        <v>3272</v>
      </c>
      <c r="B1674" s="113" t="s">
        <v>3226</v>
      </c>
      <c r="C1674" s="165"/>
      <c r="D1674" s="199" t="s">
        <v>3297</v>
      </c>
      <c r="E1674" s="165">
        <v>623</v>
      </c>
      <c r="F1674" s="165">
        <v>37.47</v>
      </c>
      <c r="G1674" s="165">
        <v>111.72</v>
      </c>
      <c r="H1674" s="165">
        <v>52</v>
      </c>
      <c r="I1674" s="165">
        <v>2323</v>
      </c>
      <c r="J1674" s="165">
        <v>6121</v>
      </c>
      <c r="K1674" s="165">
        <v>647</v>
      </c>
      <c r="L1674" s="165"/>
      <c r="M1674" s="165">
        <v>9091</v>
      </c>
      <c r="N1674" s="165">
        <v>96</v>
      </c>
      <c r="O1674" s="165">
        <v>252</v>
      </c>
      <c r="P1674" s="165">
        <v>647</v>
      </c>
      <c r="Q1674" s="165"/>
      <c r="R1674" s="165">
        <v>994.99999999999989</v>
      </c>
      <c r="S1674" s="165">
        <v>7</v>
      </c>
      <c r="T1674" s="165">
        <v>6.9749999999999988</v>
      </c>
      <c r="U1674" s="165">
        <v>14.642857142857139</v>
      </c>
      <c r="V1674" s="165">
        <v>582.79999999999995</v>
      </c>
      <c r="W1674" s="165">
        <v>532</v>
      </c>
      <c r="X1674" s="165" t="s">
        <v>3328</v>
      </c>
      <c r="Y1674" s="165">
        <v>26.499999999999947</v>
      </c>
      <c r="Z1674" s="165" t="s">
        <v>3329</v>
      </c>
      <c r="AA1674" s="165" t="s">
        <v>3298</v>
      </c>
    </row>
    <row r="1675" spans="1:27" s="74" customFormat="1" x14ac:dyDescent="0.15">
      <c r="A1675" s="165" t="s">
        <v>3272</v>
      </c>
      <c r="B1675" s="113" t="s">
        <v>3226</v>
      </c>
      <c r="C1675" s="165"/>
      <c r="D1675" s="199" t="s">
        <v>3297</v>
      </c>
      <c r="E1675" s="165">
        <v>571</v>
      </c>
      <c r="F1675" s="165">
        <v>36.47</v>
      </c>
      <c r="G1675" s="165">
        <v>111.91</v>
      </c>
      <c r="H1675" s="165">
        <v>56</v>
      </c>
      <c r="I1675" s="165">
        <v>1535</v>
      </c>
      <c r="J1675" s="165">
        <v>6616</v>
      </c>
      <c r="K1675" s="165">
        <v>687</v>
      </c>
      <c r="L1675" s="165"/>
      <c r="M1675" s="165">
        <v>8838</v>
      </c>
      <c r="N1675" s="165">
        <v>59</v>
      </c>
      <c r="O1675" s="165">
        <v>254</v>
      </c>
      <c r="P1675" s="165">
        <v>687</v>
      </c>
      <c r="Q1675" s="165"/>
      <c r="R1675" s="165">
        <v>1000</v>
      </c>
      <c r="S1675" s="165">
        <v>7</v>
      </c>
      <c r="T1675" s="165">
        <v>7.9749999999999988</v>
      </c>
      <c r="U1675" s="165">
        <v>15.257142857142862</v>
      </c>
      <c r="V1675" s="165">
        <v>644.6</v>
      </c>
      <c r="W1675" s="165">
        <v>581.4</v>
      </c>
      <c r="X1675" s="165" t="s">
        <v>3328</v>
      </c>
      <c r="Y1675" s="165">
        <v>26.499999999999947</v>
      </c>
      <c r="Z1675" s="165" t="s">
        <v>3329</v>
      </c>
      <c r="AA1675" s="165" t="s">
        <v>3298</v>
      </c>
    </row>
    <row r="1676" spans="1:27" s="74" customFormat="1" x14ac:dyDescent="0.15">
      <c r="A1676" s="165" t="s">
        <v>3272</v>
      </c>
      <c r="B1676" s="113" t="s">
        <v>3226</v>
      </c>
      <c r="C1676" s="165"/>
      <c r="D1676" s="199" t="s">
        <v>3297</v>
      </c>
      <c r="E1676" s="165">
        <v>497</v>
      </c>
      <c r="F1676" s="165">
        <v>40.6</v>
      </c>
      <c r="G1676" s="165">
        <v>117.4</v>
      </c>
      <c r="H1676" s="165">
        <v>32</v>
      </c>
      <c r="I1676" s="165">
        <v>2472</v>
      </c>
      <c r="J1676" s="165">
        <v>8971</v>
      </c>
      <c r="K1676" s="165">
        <v>247</v>
      </c>
      <c r="L1676" s="165"/>
      <c r="M1676" s="165">
        <v>11690</v>
      </c>
      <c r="N1676" s="165">
        <v>169</v>
      </c>
      <c r="O1676" s="165">
        <v>614</v>
      </c>
      <c r="P1676" s="165">
        <v>247</v>
      </c>
      <c r="Q1676" s="165"/>
      <c r="R1676" s="165">
        <v>1030</v>
      </c>
      <c r="S1676" s="165">
        <v>7</v>
      </c>
      <c r="T1676" s="165">
        <v>6.2749999999999986</v>
      </c>
      <c r="U1676" s="165">
        <v>14.9</v>
      </c>
      <c r="V1676" s="165">
        <v>604.5</v>
      </c>
      <c r="W1676" s="165">
        <v>574.79999999999995</v>
      </c>
      <c r="X1676" s="165" t="s">
        <v>3328</v>
      </c>
      <c r="Y1676" s="165">
        <v>20.100000000000001</v>
      </c>
      <c r="Z1676" s="165" t="s">
        <v>3329</v>
      </c>
      <c r="AA1676" s="165" t="s">
        <v>3298</v>
      </c>
    </row>
    <row r="1677" spans="1:27" s="74" customFormat="1" x14ac:dyDescent="0.15">
      <c r="A1677" s="165" t="s">
        <v>3272</v>
      </c>
      <c r="B1677" s="113" t="s">
        <v>3226</v>
      </c>
      <c r="C1677" s="165"/>
      <c r="D1677" s="199" t="s">
        <v>3297</v>
      </c>
      <c r="E1677" s="165">
        <v>626</v>
      </c>
      <c r="F1677" s="165">
        <v>37.479999999999997</v>
      </c>
      <c r="G1677" s="165">
        <v>111.79</v>
      </c>
      <c r="H1677" s="165">
        <v>57</v>
      </c>
      <c r="I1677" s="165">
        <v>2502</v>
      </c>
      <c r="J1677" s="165">
        <v>6386</v>
      </c>
      <c r="K1677" s="165">
        <v>711</v>
      </c>
      <c r="L1677" s="165"/>
      <c r="M1677" s="165">
        <v>9599</v>
      </c>
      <c r="N1677" s="165">
        <v>94</v>
      </c>
      <c r="O1677" s="165">
        <v>241</v>
      </c>
      <c r="P1677" s="165">
        <v>711</v>
      </c>
      <c r="Q1677" s="165"/>
      <c r="R1677" s="165">
        <v>1046</v>
      </c>
      <c r="S1677" s="165">
        <v>7</v>
      </c>
      <c r="T1677" s="165">
        <v>6.9749999999999988</v>
      </c>
      <c r="U1677" s="165">
        <v>14.642857142857139</v>
      </c>
      <c r="V1677" s="165">
        <v>582.79999999999995</v>
      </c>
      <c r="W1677" s="165">
        <v>532</v>
      </c>
      <c r="X1677" s="165" t="s">
        <v>3328</v>
      </c>
      <c r="Y1677" s="165">
        <v>26.499999999999947</v>
      </c>
      <c r="Z1677" s="165" t="s">
        <v>3329</v>
      </c>
      <c r="AA1677" s="165" t="s">
        <v>3298</v>
      </c>
    </row>
    <row r="1678" spans="1:27" s="74" customFormat="1" x14ac:dyDescent="0.15">
      <c r="A1678" s="165" t="s">
        <v>3272</v>
      </c>
      <c r="B1678" s="113" t="s">
        <v>3226</v>
      </c>
      <c r="C1678" s="165"/>
      <c r="D1678" s="199" t="s">
        <v>3297</v>
      </c>
      <c r="E1678" s="165">
        <v>650</v>
      </c>
      <c r="F1678" s="165">
        <v>37.5</v>
      </c>
      <c r="G1678" s="165">
        <v>111.1</v>
      </c>
      <c r="H1678" s="165">
        <v>63</v>
      </c>
      <c r="I1678" s="165">
        <v>1606</v>
      </c>
      <c r="J1678" s="165">
        <v>10349</v>
      </c>
      <c r="K1678" s="165">
        <v>682</v>
      </c>
      <c r="L1678" s="165"/>
      <c r="M1678" s="165">
        <v>12637</v>
      </c>
      <c r="N1678" s="165">
        <v>49</v>
      </c>
      <c r="O1678" s="165">
        <v>317</v>
      </c>
      <c r="P1678" s="165">
        <v>682</v>
      </c>
      <c r="Q1678" s="165"/>
      <c r="R1678" s="165">
        <v>1048</v>
      </c>
      <c r="S1678" s="165">
        <v>7</v>
      </c>
      <c r="T1678" s="165">
        <v>7.9833333333333361</v>
      </c>
      <c r="U1678" s="165">
        <v>16.028571428571428</v>
      </c>
      <c r="V1678" s="165">
        <v>534.29999999999995</v>
      </c>
      <c r="W1678" s="165">
        <v>491.4</v>
      </c>
      <c r="X1678" s="165" t="s">
        <v>3328</v>
      </c>
      <c r="Y1678" s="165">
        <v>26.499999999999947</v>
      </c>
      <c r="Z1678" s="165" t="s">
        <v>3329</v>
      </c>
      <c r="AA1678" s="165" t="s">
        <v>3298</v>
      </c>
    </row>
    <row r="1679" spans="1:27" s="74" customFormat="1" x14ac:dyDescent="0.15">
      <c r="A1679" s="165" t="s">
        <v>3272</v>
      </c>
      <c r="B1679" s="113" t="s">
        <v>3226</v>
      </c>
      <c r="C1679" s="165"/>
      <c r="D1679" s="199" t="s">
        <v>3297</v>
      </c>
      <c r="E1679" s="165">
        <v>584</v>
      </c>
      <c r="F1679" s="165">
        <v>36.67</v>
      </c>
      <c r="G1679" s="165">
        <v>111.27</v>
      </c>
      <c r="H1679" s="165">
        <v>34</v>
      </c>
      <c r="I1679" s="165">
        <v>1942</v>
      </c>
      <c r="J1679" s="165">
        <v>5307</v>
      </c>
      <c r="K1679" s="165">
        <v>597</v>
      </c>
      <c r="L1679" s="165"/>
      <c r="M1679" s="165">
        <v>7845.9999999999991</v>
      </c>
      <c r="N1679" s="165">
        <v>121</v>
      </c>
      <c r="O1679" s="165">
        <v>331.00000000000011</v>
      </c>
      <c r="P1679" s="165">
        <v>597</v>
      </c>
      <c r="Q1679" s="165"/>
      <c r="R1679" s="165">
        <v>1049</v>
      </c>
      <c r="S1679" s="165">
        <v>7</v>
      </c>
      <c r="T1679" s="165">
        <v>7.2833333333333332</v>
      </c>
      <c r="U1679" s="165">
        <v>14.742857142857138</v>
      </c>
      <c r="V1679" s="165">
        <v>627.80000000000007</v>
      </c>
      <c r="W1679" s="165">
        <v>569.5</v>
      </c>
      <c r="X1679" s="165" t="s">
        <v>3328</v>
      </c>
      <c r="Y1679" s="165">
        <v>26.499999999999947</v>
      </c>
      <c r="Z1679" s="165" t="s">
        <v>3329</v>
      </c>
      <c r="AA1679" s="165" t="s">
        <v>3298</v>
      </c>
    </row>
    <row r="1680" spans="1:27" s="74" customFormat="1" x14ac:dyDescent="0.15">
      <c r="A1680" s="165" t="s">
        <v>3272</v>
      </c>
      <c r="B1680" s="113" t="s">
        <v>3226</v>
      </c>
      <c r="C1680" s="165"/>
      <c r="D1680" s="199" t="s">
        <v>3297</v>
      </c>
      <c r="E1680" s="165">
        <v>494</v>
      </c>
      <c r="F1680" s="165">
        <v>40.6</v>
      </c>
      <c r="G1680" s="165">
        <v>118.4</v>
      </c>
      <c r="H1680" s="165">
        <v>30</v>
      </c>
      <c r="I1680" s="165">
        <v>2882</v>
      </c>
      <c r="J1680" s="165">
        <v>7391.0000000000009</v>
      </c>
      <c r="K1680" s="165">
        <v>311</v>
      </c>
      <c r="L1680" s="165"/>
      <c r="M1680" s="165">
        <v>10584</v>
      </c>
      <c r="N1680" s="165">
        <v>209</v>
      </c>
      <c r="O1680" s="165">
        <v>536</v>
      </c>
      <c r="P1680" s="165">
        <v>311</v>
      </c>
      <c r="Q1680" s="165"/>
      <c r="R1680" s="165">
        <v>1056</v>
      </c>
      <c r="S1680" s="165">
        <v>7</v>
      </c>
      <c r="T1680" s="165">
        <v>8.5750000000000011</v>
      </c>
      <c r="U1680" s="165">
        <v>17.3</v>
      </c>
      <c r="V1680" s="165">
        <v>647.1</v>
      </c>
      <c r="W1680" s="165">
        <v>619.20000000000005</v>
      </c>
      <c r="X1680" s="165" t="s">
        <v>3328</v>
      </c>
      <c r="Y1680" s="165">
        <v>12.15</v>
      </c>
      <c r="Z1680" s="165" t="s">
        <v>3325</v>
      </c>
      <c r="AA1680" s="165" t="s">
        <v>3298</v>
      </c>
    </row>
    <row r="1681" spans="1:27" s="74" customFormat="1" x14ac:dyDescent="0.15">
      <c r="A1681" s="165" t="s">
        <v>3206</v>
      </c>
      <c r="B1681" s="113" t="s">
        <v>3226</v>
      </c>
      <c r="C1681" s="165"/>
      <c r="D1681" s="199" t="s">
        <v>3297</v>
      </c>
      <c r="E1681" s="165">
        <v>566</v>
      </c>
      <c r="F1681" s="165">
        <v>36.369999999999997</v>
      </c>
      <c r="G1681" s="165">
        <v>111.87</v>
      </c>
      <c r="H1681" s="165">
        <v>51</v>
      </c>
      <c r="I1681" s="165">
        <v>2367</v>
      </c>
      <c r="J1681" s="165">
        <v>6481</v>
      </c>
      <c r="K1681" s="165">
        <v>700</v>
      </c>
      <c r="L1681" s="165"/>
      <c r="M1681" s="165">
        <v>9548</v>
      </c>
      <c r="N1681" s="165">
        <v>100</v>
      </c>
      <c r="O1681" s="165">
        <v>272</v>
      </c>
      <c r="P1681" s="165">
        <v>700</v>
      </c>
      <c r="Q1681" s="165"/>
      <c r="R1681" s="165">
        <v>1072</v>
      </c>
      <c r="S1681" s="165">
        <v>7</v>
      </c>
      <c r="T1681" s="165">
        <v>7.9749999999999988</v>
      </c>
      <c r="U1681" s="165">
        <v>15.257142857142862</v>
      </c>
      <c r="V1681" s="165">
        <v>644.6</v>
      </c>
      <c r="W1681" s="165">
        <v>581.4</v>
      </c>
      <c r="X1681" s="165" t="s">
        <v>3328</v>
      </c>
      <c r="Y1681" s="165">
        <v>26.499999999999947</v>
      </c>
      <c r="Z1681" s="165" t="s">
        <v>3329</v>
      </c>
      <c r="AA1681" s="165" t="s">
        <v>3298</v>
      </c>
    </row>
    <row r="1682" spans="1:27" s="74" customFormat="1" x14ac:dyDescent="0.15">
      <c r="A1682" s="165" t="s">
        <v>3272</v>
      </c>
      <c r="B1682" s="113" t="s">
        <v>3226</v>
      </c>
      <c r="C1682" s="165"/>
      <c r="D1682" s="199" t="s">
        <v>3297</v>
      </c>
      <c r="E1682" s="165">
        <v>652</v>
      </c>
      <c r="F1682" s="165">
        <v>36.700000000000003</v>
      </c>
      <c r="G1682" s="165">
        <v>112</v>
      </c>
      <c r="H1682" s="165">
        <v>50</v>
      </c>
      <c r="I1682" s="165">
        <v>2206</v>
      </c>
      <c r="J1682" s="165">
        <v>7359</v>
      </c>
      <c r="K1682" s="165">
        <v>632</v>
      </c>
      <c r="L1682" s="165"/>
      <c r="M1682" s="165">
        <v>10197</v>
      </c>
      <c r="N1682" s="165">
        <v>102</v>
      </c>
      <c r="O1682" s="165">
        <v>342</v>
      </c>
      <c r="P1682" s="165">
        <v>632</v>
      </c>
      <c r="Q1682" s="165"/>
      <c r="R1682" s="165">
        <v>1076</v>
      </c>
      <c r="S1682" s="165">
        <v>7</v>
      </c>
      <c r="T1682" s="165">
        <v>6.9083333333333332</v>
      </c>
      <c r="U1682" s="165">
        <v>14.271428571428569</v>
      </c>
      <c r="V1682" s="165">
        <v>712.1</v>
      </c>
      <c r="W1682" s="165">
        <v>640.40000000000009</v>
      </c>
      <c r="X1682" s="165" t="s">
        <v>3324</v>
      </c>
      <c r="Y1682" s="165">
        <v>12.05</v>
      </c>
      <c r="Z1682" s="165" t="s">
        <v>3325</v>
      </c>
      <c r="AA1682" s="165" t="s">
        <v>3298</v>
      </c>
    </row>
    <row r="1683" spans="1:27" s="74" customFormat="1" x14ac:dyDescent="0.15">
      <c r="A1683" s="165" t="s">
        <v>3206</v>
      </c>
      <c r="B1683" s="113" t="s">
        <v>3226</v>
      </c>
      <c r="C1683" s="165"/>
      <c r="D1683" s="199" t="s">
        <v>3297</v>
      </c>
      <c r="E1683" s="165">
        <v>615</v>
      </c>
      <c r="F1683" s="165">
        <v>37.119999999999997</v>
      </c>
      <c r="G1683" s="165">
        <v>111.11</v>
      </c>
      <c r="H1683" s="165">
        <v>76</v>
      </c>
      <c r="I1683" s="165">
        <v>1793</v>
      </c>
      <c r="J1683" s="165">
        <v>7753</v>
      </c>
      <c r="K1683" s="165">
        <v>808</v>
      </c>
      <c r="L1683" s="165"/>
      <c r="M1683" s="165">
        <v>10354</v>
      </c>
      <c r="N1683" s="165">
        <v>51</v>
      </c>
      <c r="O1683" s="165">
        <v>222</v>
      </c>
      <c r="P1683" s="165">
        <v>808</v>
      </c>
      <c r="Q1683" s="165"/>
      <c r="R1683" s="165">
        <v>1081</v>
      </c>
      <c r="S1683" s="165">
        <v>7</v>
      </c>
      <c r="T1683" s="165">
        <v>6.491666666666668</v>
      </c>
      <c r="U1683" s="165">
        <v>14.085714285714293</v>
      </c>
      <c r="V1683" s="165">
        <v>615.1</v>
      </c>
      <c r="W1683" s="165">
        <v>559.9</v>
      </c>
      <c r="X1683" s="165" t="s">
        <v>3328</v>
      </c>
      <c r="Y1683" s="165">
        <v>26.499999999999947</v>
      </c>
      <c r="Z1683" s="165" t="s">
        <v>3329</v>
      </c>
      <c r="AA1683" s="165" t="s">
        <v>3298</v>
      </c>
    </row>
    <row r="1684" spans="1:27" s="74" customFormat="1" x14ac:dyDescent="0.15">
      <c r="A1684" s="165" t="s">
        <v>3272</v>
      </c>
      <c r="B1684" s="113" t="s">
        <v>3226</v>
      </c>
      <c r="C1684" s="165"/>
      <c r="D1684" s="199" t="s">
        <v>3297</v>
      </c>
      <c r="E1684" s="165">
        <v>530</v>
      </c>
      <c r="F1684" s="165">
        <v>35.03</v>
      </c>
      <c r="G1684" s="165">
        <v>111.55</v>
      </c>
      <c r="H1684" s="165">
        <v>53</v>
      </c>
      <c r="I1684" s="165">
        <v>2212</v>
      </c>
      <c r="J1684" s="165">
        <v>6148</v>
      </c>
      <c r="K1684" s="165">
        <v>754</v>
      </c>
      <c r="L1684" s="165"/>
      <c r="M1684" s="165">
        <v>9113</v>
      </c>
      <c r="N1684" s="165">
        <v>95</v>
      </c>
      <c r="O1684" s="165">
        <v>254</v>
      </c>
      <c r="P1684" s="165">
        <v>754</v>
      </c>
      <c r="Q1684" s="165"/>
      <c r="R1684" s="165">
        <v>1102</v>
      </c>
      <c r="S1684" s="165">
        <v>7</v>
      </c>
      <c r="T1684" s="165">
        <v>11.266666666666671</v>
      </c>
      <c r="U1684" s="165">
        <v>18.414285714285715</v>
      </c>
      <c r="V1684" s="165">
        <v>661.69999999999993</v>
      </c>
      <c r="W1684" s="165">
        <v>585.4</v>
      </c>
      <c r="X1684" s="165" t="s">
        <v>3328</v>
      </c>
      <c r="Y1684" s="165">
        <v>20.100000000000001</v>
      </c>
      <c r="Z1684" s="165" t="s">
        <v>3329</v>
      </c>
      <c r="AA1684" s="165" t="s">
        <v>3298</v>
      </c>
    </row>
    <row r="1685" spans="1:27" s="74" customFormat="1" x14ac:dyDescent="0.15">
      <c r="A1685" s="165" t="s">
        <v>3272</v>
      </c>
      <c r="B1685" s="113" t="s">
        <v>3226</v>
      </c>
      <c r="C1685" s="165"/>
      <c r="D1685" s="199" t="s">
        <v>3297</v>
      </c>
      <c r="E1685" s="165">
        <v>549</v>
      </c>
      <c r="F1685" s="165">
        <v>35.520000000000003</v>
      </c>
      <c r="G1685" s="165">
        <v>113.29</v>
      </c>
      <c r="H1685" s="165">
        <v>37</v>
      </c>
      <c r="I1685" s="165">
        <v>1417</v>
      </c>
      <c r="J1685" s="165">
        <v>6259</v>
      </c>
      <c r="K1685" s="165">
        <v>670</v>
      </c>
      <c r="L1685" s="165"/>
      <c r="M1685" s="165">
        <v>8346</v>
      </c>
      <c r="N1685" s="165">
        <v>81</v>
      </c>
      <c r="O1685" s="165">
        <v>359</v>
      </c>
      <c r="P1685" s="165">
        <v>670</v>
      </c>
      <c r="Q1685" s="165"/>
      <c r="R1685" s="165">
        <v>1110</v>
      </c>
      <c r="S1685" s="165">
        <v>7</v>
      </c>
      <c r="T1685" s="165">
        <v>8.9583333333333339</v>
      </c>
      <c r="U1685" s="165">
        <v>16.071428571428569</v>
      </c>
      <c r="V1685" s="165">
        <v>725.3</v>
      </c>
      <c r="W1685" s="165">
        <v>645.70000000000005</v>
      </c>
      <c r="X1685" s="165" t="s">
        <v>3328</v>
      </c>
      <c r="Y1685" s="165">
        <v>20.100000000000001</v>
      </c>
      <c r="Z1685" s="165" t="s">
        <v>3329</v>
      </c>
      <c r="AA1685" s="165" t="s">
        <v>3298</v>
      </c>
    </row>
    <row r="1686" spans="1:27" s="74" customFormat="1" x14ac:dyDescent="0.15">
      <c r="A1686" s="165" t="s">
        <v>3272</v>
      </c>
      <c r="B1686" s="113" t="s">
        <v>3226</v>
      </c>
      <c r="C1686" s="165"/>
      <c r="D1686" s="199" t="s">
        <v>3297</v>
      </c>
      <c r="E1686" s="165">
        <v>618</v>
      </c>
      <c r="F1686" s="165">
        <v>37.200000000000003</v>
      </c>
      <c r="G1686" s="165">
        <v>111.38</v>
      </c>
      <c r="H1686" s="165">
        <v>43</v>
      </c>
      <c r="I1686" s="165">
        <v>1335</v>
      </c>
      <c r="J1686" s="165">
        <v>6690.0000000000009</v>
      </c>
      <c r="K1686" s="165">
        <v>713</v>
      </c>
      <c r="L1686" s="165"/>
      <c r="M1686" s="165">
        <v>8738</v>
      </c>
      <c r="N1686" s="165">
        <v>66</v>
      </c>
      <c r="O1686" s="165">
        <v>331</v>
      </c>
      <c r="P1686" s="165">
        <v>713</v>
      </c>
      <c r="Q1686" s="165"/>
      <c r="R1686" s="165">
        <v>1110</v>
      </c>
      <c r="S1686" s="165">
        <v>7</v>
      </c>
      <c r="T1686" s="165">
        <v>6.8499999999999988</v>
      </c>
      <c r="U1686" s="165">
        <v>14.51428571428572</v>
      </c>
      <c r="V1686" s="165">
        <v>595.49999999999989</v>
      </c>
      <c r="W1686" s="165">
        <v>543.09999999999991</v>
      </c>
      <c r="X1686" s="165" t="s">
        <v>3328</v>
      </c>
      <c r="Y1686" s="165">
        <v>26.499999999999947</v>
      </c>
      <c r="Z1686" s="165" t="s">
        <v>3329</v>
      </c>
      <c r="AA1686" s="165" t="s">
        <v>3298</v>
      </c>
    </row>
    <row r="1687" spans="1:27" s="74" customFormat="1" x14ac:dyDescent="0.15">
      <c r="A1687" s="165" t="s">
        <v>3272</v>
      </c>
      <c r="B1687" s="113" t="s">
        <v>3226</v>
      </c>
      <c r="C1687" s="165"/>
      <c r="D1687" s="199" t="s">
        <v>3297</v>
      </c>
      <c r="E1687" s="165">
        <v>602</v>
      </c>
      <c r="F1687" s="165">
        <v>36.800000000000004</v>
      </c>
      <c r="G1687" s="165">
        <v>111.92</v>
      </c>
      <c r="H1687" s="165">
        <v>58</v>
      </c>
      <c r="I1687" s="165">
        <v>1567</v>
      </c>
      <c r="J1687" s="165">
        <v>7506.9999999999991</v>
      </c>
      <c r="K1687" s="165">
        <v>778</v>
      </c>
      <c r="L1687" s="165"/>
      <c r="M1687" s="165">
        <v>9852</v>
      </c>
      <c r="N1687" s="165">
        <v>58</v>
      </c>
      <c r="O1687" s="165">
        <v>279</v>
      </c>
      <c r="P1687" s="165">
        <v>778</v>
      </c>
      <c r="Q1687" s="165"/>
      <c r="R1687" s="165">
        <v>1115</v>
      </c>
      <c r="S1687" s="165">
        <v>7</v>
      </c>
      <c r="T1687" s="165">
        <v>6.9083333333333332</v>
      </c>
      <c r="U1687" s="165">
        <v>14.271428571428569</v>
      </c>
      <c r="V1687" s="165">
        <v>646.5</v>
      </c>
      <c r="W1687" s="165">
        <v>584.70000000000005</v>
      </c>
      <c r="X1687" s="165" t="s">
        <v>3328</v>
      </c>
      <c r="Y1687" s="165">
        <v>28.8</v>
      </c>
      <c r="Z1687" s="165" t="s">
        <v>3329</v>
      </c>
      <c r="AA1687" s="165" t="s">
        <v>3298</v>
      </c>
    </row>
    <row r="1688" spans="1:27" s="74" customFormat="1" x14ac:dyDescent="0.15">
      <c r="A1688" s="165" t="s">
        <v>3272</v>
      </c>
      <c r="B1688" s="113" t="s">
        <v>3226</v>
      </c>
      <c r="C1688" s="165"/>
      <c r="D1688" s="199" t="s">
        <v>3297</v>
      </c>
      <c r="E1688" s="165">
        <v>570</v>
      </c>
      <c r="F1688" s="165">
        <v>36.450000000000003</v>
      </c>
      <c r="G1688" s="165">
        <v>111.94</v>
      </c>
      <c r="H1688" s="165">
        <v>71</v>
      </c>
      <c r="I1688" s="165">
        <v>1205</v>
      </c>
      <c r="J1688" s="165">
        <v>8114</v>
      </c>
      <c r="K1688" s="165">
        <v>839</v>
      </c>
      <c r="L1688" s="165"/>
      <c r="M1688" s="165">
        <v>10158</v>
      </c>
      <c r="N1688" s="165">
        <v>37</v>
      </c>
      <c r="O1688" s="165">
        <v>248</v>
      </c>
      <c r="P1688" s="165">
        <v>839</v>
      </c>
      <c r="Q1688" s="165"/>
      <c r="R1688" s="165">
        <v>1124</v>
      </c>
      <c r="S1688" s="165">
        <v>7</v>
      </c>
      <c r="T1688" s="165">
        <v>7.9749999999999988</v>
      </c>
      <c r="U1688" s="165">
        <v>15.257142857142862</v>
      </c>
      <c r="V1688" s="165">
        <v>644.6</v>
      </c>
      <c r="W1688" s="165">
        <v>581.4</v>
      </c>
      <c r="X1688" s="165" t="s">
        <v>3328</v>
      </c>
      <c r="Y1688" s="165">
        <v>31.65</v>
      </c>
      <c r="Z1688" s="165" t="s">
        <v>3329</v>
      </c>
      <c r="AA1688" s="165" t="s">
        <v>3298</v>
      </c>
    </row>
    <row r="1689" spans="1:27" s="74" customFormat="1" x14ac:dyDescent="0.15">
      <c r="A1689" s="165" t="s">
        <v>3272</v>
      </c>
      <c r="B1689" s="113" t="s">
        <v>3226</v>
      </c>
      <c r="C1689" s="165"/>
      <c r="D1689" s="199" t="s">
        <v>3297</v>
      </c>
      <c r="E1689" s="165">
        <v>551</v>
      </c>
      <c r="F1689" s="165">
        <v>35.630000000000003</v>
      </c>
      <c r="G1689" s="165">
        <v>112.15</v>
      </c>
      <c r="H1689" s="165">
        <v>51</v>
      </c>
      <c r="I1689" s="165">
        <v>1561</v>
      </c>
      <c r="J1689" s="165">
        <v>7181</v>
      </c>
      <c r="K1689" s="165">
        <v>766</v>
      </c>
      <c r="L1689" s="165"/>
      <c r="M1689" s="165">
        <v>9508</v>
      </c>
      <c r="N1689" s="165">
        <v>66</v>
      </c>
      <c r="O1689" s="165">
        <v>301.99999999999983</v>
      </c>
      <c r="P1689" s="165">
        <v>766</v>
      </c>
      <c r="Q1689" s="165"/>
      <c r="R1689" s="165">
        <v>1134</v>
      </c>
      <c r="S1689" s="165">
        <v>7</v>
      </c>
      <c r="T1689" s="165">
        <v>9.8500000000000014</v>
      </c>
      <c r="U1689" s="165">
        <v>17.014285714285716</v>
      </c>
      <c r="V1689" s="165">
        <v>673.5</v>
      </c>
      <c r="W1689" s="165">
        <v>598.20000000000005</v>
      </c>
      <c r="X1689" s="165" t="s">
        <v>3328</v>
      </c>
      <c r="Y1689" s="165">
        <v>10.35</v>
      </c>
      <c r="Z1689" s="165" t="s">
        <v>3327</v>
      </c>
      <c r="AA1689" s="165" t="s">
        <v>3298</v>
      </c>
    </row>
    <row r="1690" spans="1:27" s="74" customFormat="1" x14ac:dyDescent="0.15">
      <c r="A1690" s="165" t="s">
        <v>3271</v>
      </c>
      <c r="B1690" s="113" t="s">
        <v>3226</v>
      </c>
      <c r="C1690" s="165"/>
      <c r="D1690" s="199" t="s">
        <v>3297</v>
      </c>
      <c r="E1690" s="165">
        <v>601</v>
      </c>
      <c r="F1690" s="165">
        <v>36.800000000000004</v>
      </c>
      <c r="G1690" s="165">
        <v>111.2</v>
      </c>
      <c r="H1690" s="165">
        <v>45</v>
      </c>
      <c r="I1690" s="165">
        <v>924</v>
      </c>
      <c r="J1690" s="165">
        <v>7518.0000000000009</v>
      </c>
      <c r="K1690" s="165">
        <v>737</v>
      </c>
      <c r="L1690" s="165"/>
      <c r="M1690" s="165">
        <v>9179</v>
      </c>
      <c r="N1690" s="165">
        <v>44</v>
      </c>
      <c r="O1690" s="165">
        <v>357</v>
      </c>
      <c r="P1690" s="165">
        <v>737</v>
      </c>
      <c r="Q1690" s="165"/>
      <c r="R1690" s="165">
        <v>1138</v>
      </c>
      <c r="S1690" s="165">
        <v>7</v>
      </c>
      <c r="T1690" s="165">
        <v>7.7750000000000012</v>
      </c>
      <c r="U1690" s="165">
        <v>15.157142857142862</v>
      </c>
      <c r="V1690" s="165">
        <v>627.80000000000007</v>
      </c>
      <c r="W1690" s="165">
        <v>569.5</v>
      </c>
      <c r="X1690" s="165" t="s">
        <v>3328</v>
      </c>
      <c r="Y1690" s="165">
        <v>26.499999999999947</v>
      </c>
      <c r="Z1690" s="165" t="s">
        <v>3329</v>
      </c>
      <c r="AA1690" s="165" t="s">
        <v>3298</v>
      </c>
    </row>
    <row r="1691" spans="1:27" s="74" customFormat="1" x14ac:dyDescent="0.15">
      <c r="A1691" s="165" t="s">
        <v>3272</v>
      </c>
      <c r="B1691" s="113" t="s">
        <v>3226</v>
      </c>
      <c r="C1691" s="165"/>
      <c r="D1691" s="199" t="s">
        <v>3297</v>
      </c>
      <c r="E1691" s="165">
        <v>542</v>
      </c>
      <c r="F1691" s="165">
        <v>35.369999999999997</v>
      </c>
      <c r="G1691" s="165">
        <v>111.79</v>
      </c>
      <c r="H1691" s="165">
        <v>65</v>
      </c>
      <c r="I1691" s="165">
        <v>1954</v>
      </c>
      <c r="J1691" s="165">
        <v>7681</v>
      </c>
      <c r="K1691" s="165">
        <v>819</v>
      </c>
      <c r="L1691" s="165"/>
      <c r="M1691" s="165">
        <v>10454</v>
      </c>
      <c r="N1691" s="165">
        <v>65</v>
      </c>
      <c r="O1691" s="165">
        <v>256</v>
      </c>
      <c r="P1691" s="165">
        <v>819</v>
      </c>
      <c r="Q1691" s="165"/>
      <c r="R1691" s="165">
        <v>1140</v>
      </c>
      <c r="S1691" s="165">
        <v>7</v>
      </c>
      <c r="T1691" s="165">
        <v>9.3416666666666668</v>
      </c>
      <c r="U1691" s="165">
        <v>16.428571428571427</v>
      </c>
      <c r="V1691" s="165">
        <v>703.3</v>
      </c>
      <c r="W1691" s="165">
        <v>623.5</v>
      </c>
      <c r="X1691" s="165" t="s">
        <v>3328</v>
      </c>
      <c r="Y1691" s="165">
        <v>14.55</v>
      </c>
      <c r="Z1691" s="165" t="s">
        <v>3325</v>
      </c>
      <c r="AA1691" s="165" t="s">
        <v>3298</v>
      </c>
    </row>
    <row r="1692" spans="1:27" s="74" customFormat="1" x14ac:dyDescent="0.15">
      <c r="A1692" s="165" t="s">
        <v>3206</v>
      </c>
      <c r="B1692" s="113" t="s">
        <v>3226</v>
      </c>
      <c r="C1692" s="165"/>
      <c r="D1692" s="199" t="s">
        <v>3297</v>
      </c>
      <c r="E1692" s="165">
        <v>545</v>
      </c>
      <c r="F1692" s="165">
        <v>35.450000000000003</v>
      </c>
      <c r="G1692" s="165">
        <v>111.79</v>
      </c>
      <c r="H1692" s="165">
        <v>58</v>
      </c>
      <c r="I1692" s="165">
        <v>1948</v>
      </c>
      <c r="J1692" s="165">
        <v>7273</v>
      </c>
      <c r="K1692" s="165">
        <v>801</v>
      </c>
      <c r="L1692" s="165"/>
      <c r="M1692" s="165">
        <v>10022</v>
      </c>
      <c r="N1692" s="165">
        <v>72</v>
      </c>
      <c r="O1692" s="165">
        <v>270</v>
      </c>
      <c r="P1692" s="165">
        <v>801</v>
      </c>
      <c r="Q1692" s="165"/>
      <c r="R1692" s="165">
        <v>1143</v>
      </c>
      <c r="S1692" s="165">
        <v>7</v>
      </c>
      <c r="T1692" s="165">
        <v>9.3416666666666668</v>
      </c>
      <c r="U1692" s="165">
        <v>16.428571428571427</v>
      </c>
      <c r="V1692" s="165">
        <v>703.3</v>
      </c>
      <c r="W1692" s="165">
        <v>623.5</v>
      </c>
      <c r="X1692" s="165" t="s">
        <v>3328</v>
      </c>
      <c r="Y1692" s="165">
        <v>14.55</v>
      </c>
      <c r="Z1692" s="165" t="s">
        <v>3325</v>
      </c>
      <c r="AA1692" s="165" t="s">
        <v>3298</v>
      </c>
    </row>
    <row r="1693" spans="1:27" s="74" customFormat="1" x14ac:dyDescent="0.15">
      <c r="A1693" s="165" t="s">
        <v>3206</v>
      </c>
      <c r="B1693" s="113" t="s">
        <v>3226</v>
      </c>
      <c r="C1693" s="165"/>
      <c r="D1693" s="199" t="s">
        <v>3297</v>
      </c>
      <c r="E1693" s="165">
        <v>496</v>
      </c>
      <c r="F1693" s="165">
        <v>40.5</v>
      </c>
      <c r="G1693" s="165">
        <v>118.7</v>
      </c>
      <c r="H1693" s="165">
        <v>26</v>
      </c>
      <c r="I1693" s="165">
        <v>3576</v>
      </c>
      <c r="J1693" s="165">
        <v>6523</v>
      </c>
      <c r="K1693" s="165">
        <v>318</v>
      </c>
      <c r="L1693" s="165"/>
      <c r="M1693" s="165">
        <v>10417</v>
      </c>
      <c r="N1693" s="165">
        <v>293</v>
      </c>
      <c r="O1693" s="165">
        <v>535</v>
      </c>
      <c r="P1693" s="165">
        <v>318</v>
      </c>
      <c r="Q1693" s="165"/>
      <c r="R1693" s="165">
        <v>1146</v>
      </c>
      <c r="S1693" s="165">
        <v>7</v>
      </c>
      <c r="T1693" s="165">
        <v>7.0249999999999977</v>
      </c>
      <c r="U1693" s="165">
        <v>15.685714285714282</v>
      </c>
      <c r="V1693" s="165">
        <v>684.6</v>
      </c>
      <c r="W1693" s="165">
        <v>654</v>
      </c>
      <c r="X1693" s="165" t="s">
        <v>3328</v>
      </c>
      <c r="Y1693" s="165">
        <v>12.05</v>
      </c>
      <c r="Z1693" s="165" t="s">
        <v>3325</v>
      </c>
      <c r="AA1693" s="165" t="s">
        <v>3298</v>
      </c>
    </row>
    <row r="1694" spans="1:27" s="74" customFormat="1" x14ac:dyDescent="0.15">
      <c r="A1694" s="165" t="s">
        <v>3206</v>
      </c>
      <c r="B1694" s="113" t="s">
        <v>3226</v>
      </c>
      <c r="C1694" s="165"/>
      <c r="D1694" s="199" t="s">
        <v>3297</v>
      </c>
      <c r="E1694" s="165">
        <v>647</v>
      </c>
      <c r="F1694" s="165">
        <v>38.18</v>
      </c>
      <c r="G1694" s="165">
        <v>111.32</v>
      </c>
      <c r="H1694" s="165">
        <v>37</v>
      </c>
      <c r="I1694" s="165">
        <v>1136</v>
      </c>
      <c r="J1694" s="165">
        <v>7072.9999999999991</v>
      </c>
      <c r="K1694" s="165">
        <v>681</v>
      </c>
      <c r="L1694" s="165"/>
      <c r="M1694" s="165">
        <v>8890</v>
      </c>
      <c r="N1694" s="165">
        <v>65</v>
      </c>
      <c r="O1694" s="165">
        <v>406.00000000000011</v>
      </c>
      <c r="P1694" s="165">
        <v>681</v>
      </c>
      <c r="Q1694" s="165"/>
      <c r="R1694" s="165">
        <v>1152</v>
      </c>
      <c r="S1694" s="165">
        <v>7</v>
      </c>
      <c r="T1694" s="165">
        <v>5.7249999999999996</v>
      </c>
      <c r="U1694" s="165">
        <v>13.985714285714282</v>
      </c>
      <c r="V1694" s="165">
        <v>551.6</v>
      </c>
      <c r="W1694" s="165">
        <v>505.7</v>
      </c>
      <c r="X1694" s="165" t="s">
        <v>3328</v>
      </c>
      <c r="Y1694" s="165">
        <v>20.100000000000001</v>
      </c>
      <c r="Z1694" s="165" t="s">
        <v>3329</v>
      </c>
      <c r="AA1694" s="165" t="s">
        <v>3298</v>
      </c>
    </row>
    <row r="1695" spans="1:27" s="74" customFormat="1" x14ac:dyDescent="0.15">
      <c r="A1695" s="165" t="s">
        <v>3272</v>
      </c>
      <c r="B1695" s="113" t="s">
        <v>3226</v>
      </c>
      <c r="C1695" s="165"/>
      <c r="D1695" s="199" t="s">
        <v>3297</v>
      </c>
      <c r="E1695" s="165">
        <v>589</v>
      </c>
      <c r="F1695" s="165">
        <v>36.68</v>
      </c>
      <c r="G1695" s="165">
        <v>113.3</v>
      </c>
      <c r="H1695" s="165">
        <v>39</v>
      </c>
      <c r="I1695" s="165">
        <v>1651</v>
      </c>
      <c r="J1695" s="165">
        <v>6816</v>
      </c>
      <c r="K1695" s="165">
        <v>697</v>
      </c>
      <c r="L1695" s="165"/>
      <c r="M1695" s="165">
        <v>9164</v>
      </c>
      <c r="N1695" s="165">
        <v>90</v>
      </c>
      <c r="O1695" s="165">
        <v>371</v>
      </c>
      <c r="P1695" s="165">
        <v>697</v>
      </c>
      <c r="Q1695" s="165"/>
      <c r="R1695" s="165">
        <v>1158</v>
      </c>
      <c r="S1695" s="165">
        <v>7</v>
      </c>
      <c r="T1695" s="165">
        <v>7.4916666666666671</v>
      </c>
      <c r="U1695" s="165">
        <v>14.885714285714283</v>
      </c>
      <c r="V1695" s="165">
        <v>665.5</v>
      </c>
      <c r="W1695" s="165">
        <v>604.30000000000007</v>
      </c>
      <c r="X1695" s="165" t="s">
        <v>3328</v>
      </c>
      <c r="Y1695" s="165">
        <v>20.100000000000001</v>
      </c>
      <c r="Z1695" s="165" t="s">
        <v>3329</v>
      </c>
      <c r="AA1695" s="165" t="s">
        <v>3298</v>
      </c>
    </row>
    <row r="1696" spans="1:27" s="74" customFormat="1" x14ac:dyDescent="0.15">
      <c r="A1696" s="165" t="s">
        <v>3272</v>
      </c>
      <c r="B1696" s="113" t="s">
        <v>3226</v>
      </c>
      <c r="C1696" s="165"/>
      <c r="D1696" s="199" t="s">
        <v>3297</v>
      </c>
      <c r="E1696" s="165">
        <v>594</v>
      </c>
      <c r="F1696" s="165">
        <v>36.75</v>
      </c>
      <c r="G1696" s="165">
        <v>111.99</v>
      </c>
      <c r="H1696" s="165">
        <v>61</v>
      </c>
      <c r="I1696" s="165">
        <v>1809</v>
      </c>
      <c r="J1696" s="165">
        <v>7786</v>
      </c>
      <c r="K1696" s="165">
        <v>821.00000000000011</v>
      </c>
      <c r="L1696" s="165"/>
      <c r="M1696" s="165">
        <v>10416</v>
      </c>
      <c r="N1696" s="165">
        <v>64</v>
      </c>
      <c r="O1696" s="165">
        <v>276</v>
      </c>
      <c r="P1696" s="165">
        <v>821.00000000000011</v>
      </c>
      <c r="Q1696" s="165"/>
      <c r="R1696" s="165">
        <v>1161</v>
      </c>
      <c r="S1696" s="165">
        <v>7</v>
      </c>
      <c r="T1696" s="165">
        <v>6.9083333333333332</v>
      </c>
      <c r="U1696" s="165">
        <v>14.271428571428569</v>
      </c>
      <c r="V1696" s="165">
        <v>646.5</v>
      </c>
      <c r="W1696" s="165">
        <v>584.70000000000005</v>
      </c>
      <c r="X1696" s="165" t="s">
        <v>3328</v>
      </c>
      <c r="Y1696" s="165">
        <v>3.45</v>
      </c>
      <c r="Z1696" s="165" t="s">
        <v>3327</v>
      </c>
      <c r="AA1696" s="165" t="s">
        <v>3298</v>
      </c>
    </row>
    <row r="1697" spans="1:27" s="74" customFormat="1" x14ac:dyDescent="0.15">
      <c r="A1697" s="165" t="s">
        <v>3271</v>
      </c>
      <c r="B1697" s="113" t="s">
        <v>3226</v>
      </c>
      <c r="C1697" s="165"/>
      <c r="D1697" s="199" t="s">
        <v>3297</v>
      </c>
      <c r="E1697" s="165">
        <v>583</v>
      </c>
      <c r="F1697" s="165">
        <v>36.65</v>
      </c>
      <c r="G1697" s="165">
        <v>111.92</v>
      </c>
      <c r="H1697" s="165">
        <v>73</v>
      </c>
      <c r="I1697" s="165">
        <v>1407</v>
      </c>
      <c r="J1697" s="165">
        <v>8660</v>
      </c>
      <c r="K1697" s="165">
        <v>871.00000000000011</v>
      </c>
      <c r="L1697" s="165"/>
      <c r="M1697" s="165">
        <v>10938</v>
      </c>
      <c r="N1697" s="165">
        <v>42</v>
      </c>
      <c r="O1697" s="165">
        <v>257</v>
      </c>
      <c r="P1697" s="165">
        <v>871.00000000000011</v>
      </c>
      <c r="Q1697" s="165"/>
      <c r="R1697" s="165">
        <v>1170</v>
      </c>
      <c r="S1697" s="165">
        <v>7</v>
      </c>
      <c r="T1697" s="165">
        <v>7.9333333333333336</v>
      </c>
      <c r="U1697" s="165">
        <v>15.271428571428569</v>
      </c>
      <c r="V1697" s="165">
        <v>629.09999999999991</v>
      </c>
      <c r="W1697" s="165">
        <v>569.30000000000007</v>
      </c>
      <c r="X1697" s="165" t="s">
        <v>3328</v>
      </c>
      <c r="Y1697" s="165">
        <v>12.05</v>
      </c>
      <c r="Z1697" s="165" t="s">
        <v>3325</v>
      </c>
      <c r="AA1697" s="165" t="s">
        <v>3298</v>
      </c>
    </row>
    <row r="1698" spans="1:27" s="74" customFormat="1" x14ac:dyDescent="0.15">
      <c r="A1698" s="165" t="s">
        <v>3206</v>
      </c>
      <c r="B1698" s="113" t="s">
        <v>3226</v>
      </c>
      <c r="C1698" s="165"/>
      <c r="D1698" s="199" t="s">
        <v>3297</v>
      </c>
      <c r="E1698" s="165">
        <v>600</v>
      </c>
      <c r="F1698" s="165">
        <v>36.78</v>
      </c>
      <c r="G1698" s="165">
        <v>112.17</v>
      </c>
      <c r="H1698" s="165">
        <v>54</v>
      </c>
      <c r="I1698" s="165">
        <v>2033</v>
      </c>
      <c r="J1698" s="165">
        <v>7547</v>
      </c>
      <c r="K1698" s="165">
        <v>793</v>
      </c>
      <c r="L1698" s="165"/>
      <c r="M1698" s="165">
        <v>10373</v>
      </c>
      <c r="N1698" s="165">
        <v>81</v>
      </c>
      <c r="O1698" s="165">
        <v>301</v>
      </c>
      <c r="P1698" s="165">
        <v>793</v>
      </c>
      <c r="Q1698" s="165"/>
      <c r="R1698" s="165">
        <v>1175</v>
      </c>
      <c r="S1698" s="165">
        <v>7</v>
      </c>
      <c r="T1698" s="165">
        <v>7.7750000000000012</v>
      </c>
      <c r="U1698" s="165">
        <v>15.157142857142862</v>
      </c>
      <c r="V1698" s="165">
        <v>622.4</v>
      </c>
      <c r="W1698" s="165">
        <v>564.5</v>
      </c>
      <c r="X1698" s="165" t="s">
        <v>3328</v>
      </c>
      <c r="Y1698" s="165">
        <v>20.100000000000001</v>
      </c>
      <c r="Z1698" s="165" t="s">
        <v>3329</v>
      </c>
      <c r="AA1698" s="165" t="s">
        <v>3298</v>
      </c>
    </row>
    <row r="1699" spans="1:27" s="74" customFormat="1" x14ac:dyDescent="0.15">
      <c r="A1699" s="165" t="s">
        <v>3272</v>
      </c>
      <c r="B1699" s="113" t="s">
        <v>3226</v>
      </c>
      <c r="C1699" s="165"/>
      <c r="D1699" s="199" t="s">
        <v>3297</v>
      </c>
      <c r="E1699" s="165">
        <v>540</v>
      </c>
      <c r="F1699" s="165">
        <v>35.33</v>
      </c>
      <c r="G1699" s="165">
        <v>111.44</v>
      </c>
      <c r="H1699" s="165">
        <v>57</v>
      </c>
      <c r="I1699" s="165">
        <v>1884</v>
      </c>
      <c r="J1699" s="165">
        <v>7840.0000000000009</v>
      </c>
      <c r="K1699" s="165">
        <v>808</v>
      </c>
      <c r="L1699" s="165"/>
      <c r="M1699" s="165">
        <v>10532</v>
      </c>
      <c r="N1699" s="165">
        <v>71</v>
      </c>
      <c r="O1699" s="165">
        <v>296</v>
      </c>
      <c r="P1699" s="165">
        <v>808</v>
      </c>
      <c r="Q1699" s="165"/>
      <c r="R1699" s="165">
        <v>1175</v>
      </c>
      <c r="S1699" s="165">
        <v>7</v>
      </c>
      <c r="T1699" s="165">
        <v>11.025</v>
      </c>
      <c r="U1699" s="165">
        <v>18.24285714285714</v>
      </c>
      <c r="V1699" s="165">
        <v>655.5</v>
      </c>
      <c r="W1699" s="165">
        <v>582.20000000000005</v>
      </c>
      <c r="X1699" s="165" t="s">
        <v>3328</v>
      </c>
      <c r="Y1699" s="165">
        <v>26.499999999999947</v>
      </c>
      <c r="Z1699" s="165" t="s">
        <v>3329</v>
      </c>
      <c r="AA1699" s="165" t="s">
        <v>3298</v>
      </c>
    </row>
    <row r="1700" spans="1:27" s="74" customFormat="1" x14ac:dyDescent="0.15">
      <c r="A1700" s="165" t="s">
        <v>3272</v>
      </c>
      <c r="B1700" s="113" t="s">
        <v>3226</v>
      </c>
      <c r="C1700" s="165"/>
      <c r="D1700" s="199" t="s">
        <v>3297</v>
      </c>
      <c r="E1700" s="165">
        <v>558</v>
      </c>
      <c r="F1700" s="165">
        <v>36.119999999999997</v>
      </c>
      <c r="G1700" s="165">
        <v>111.07</v>
      </c>
      <c r="H1700" s="165">
        <v>56</v>
      </c>
      <c r="I1700" s="165">
        <v>1987</v>
      </c>
      <c r="J1700" s="165">
        <v>7467</v>
      </c>
      <c r="K1700" s="165">
        <v>817</v>
      </c>
      <c r="L1700" s="165"/>
      <c r="M1700" s="165">
        <v>10271</v>
      </c>
      <c r="N1700" s="165">
        <v>76</v>
      </c>
      <c r="O1700" s="165">
        <v>287</v>
      </c>
      <c r="P1700" s="165">
        <v>817</v>
      </c>
      <c r="Q1700" s="165"/>
      <c r="R1700" s="165">
        <v>1180</v>
      </c>
      <c r="S1700" s="165">
        <v>7</v>
      </c>
      <c r="T1700" s="165">
        <v>8.4333333333333336</v>
      </c>
      <c r="U1700" s="165">
        <v>15.7</v>
      </c>
      <c r="V1700" s="165">
        <v>662.99999999999989</v>
      </c>
      <c r="W1700" s="165">
        <v>596.4</v>
      </c>
      <c r="X1700" s="165" t="s">
        <v>3328</v>
      </c>
      <c r="Y1700" s="165">
        <v>26.499999999999947</v>
      </c>
      <c r="Z1700" s="165" t="s">
        <v>3329</v>
      </c>
      <c r="AA1700" s="165" t="s">
        <v>3298</v>
      </c>
    </row>
    <row r="1701" spans="1:27" s="74" customFormat="1" x14ac:dyDescent="0.15">
      <c r="A1701" s="165" t="s">
        <v>3272</v>
      </c>
      <c r="B1701" s="113" t="s">
        <v>3226</v>
      </c>
      <c r="C1701" s="165"/>
      <c r="D1701" s="199" t="s">
        <v>3297</v>
      </c>
      <c r="E1701" s="165">
        <v>568</v>
      </c>
      <c r="F1701" s="165">
        <v>36.42</v>
      </c>
      <c r="G1701" s="165">
        <v>111.29</v>
      </c>
      <c r="H1701" s="165">
        <v>50</v>
      </c>
      <c r="I1701" s="165">
        <v>1354</v>
      </c>
      <c r="J1701" s="165">
        <v>7595</v>
      </c>
      <c r="K1701" s="165">
        <v>801</v>
      </c>
      <c r="L1701" s="165"/>
      <c r="M1701" s="165">
        <v>9750</v>
      </c>
      <c r="N1701" s="165">
        <v>58</v>
      </c>
      <c r="O1701" s="165">
        <v>326</v>
      </c>
      <c r="P1701" s="165">
        <v>801</v>
      </c>
      <c r="Q1701" s="165"/>
      <c r="R1701" s="165">
        <v>1185</v>
      </c>
      <c r="S1701" s="165">
        <v>7</v>
      </c>
      <c r="T1701" s="165">
        <v>7.9833333333333343</v>
      </c>
      <c r="U1701" s="165">
        <v>15.34285714285714</v>
      </c>
      <c r="V1701" s="165">
        <v>640.9</v>
      </c>
      <c r="W1701" s="165">
        <v>579.4</v>
      </c>
      <c r="X1701" s="165" t="s">
        <v>3328</v>
      </c>
      <c r="Y1701" s="165">
        <v>26.499999999999947</v>
      </c>
      <c r="Z1701" s="165" t="s">
        <v>3329</v>
      </c>
      <c r="AA1701" s="165" t="s">
        <v>3298</v>
      </c>
    </row>
    <row r="1702" spans="1:27" s="74" customFormat="1" x14ac:dyDescent="0.15">
      <c r="A1702" s="165" t="s">
        <v>3272</v>
      </c>
      <c r="B1702" s="113" t="s">
        <v>3226</v>
      </c>
      <c r="C1702" s="165"/>
      <c r="D1702" s="199" t="s">
        <v>3297</v>
      </c>
      <c r="E1702" s="165">
        <v>597</v>
      </c>
      <c r="F1702" s="165">
        <v>36.770000000000003</v>
      </c>
      <c r="G1702" s="165">
        <v>111.96</v>
      </c>
      <c r="H1702" s="165">
        <v>48</v>
      </c>
      <c r="I1702" s="165">
        <v>2478</v>
      </c>
      <c r="J1702" s="165">
        <v>7067</v>
      </c>
      <c r="K1702" s="165">
        <v>765</v>
      </c>
      <c r="L1702" s="165"/>
      <c r="M1702" s="165">
        <v>10310</v>
      </c>
      <c r="N1702" s="165">
        <v>111</v>
      </c>
      <c r="O1702" s="165">
        <v>315.00000000000011</v>
      </c>
      <c r="P1702" s="165">
        <v>765</v>
      </c>
      <c r="Q1702" s="165"/>
      <c r="R1702" s="165">
        <v>1191</v>
      </c>
      <c r="S1702" s="165">
        <v>7</v>
      </c>
      <c r="T1702" s="165">
        <v>6.9083333333333332</v>
      </c>
      <c r="U1702" s="165">
        <v>14.271428571428569</v>
      </c>
      <c r="V1702" s="165">
        <v>646.5</v>
      </c>
      <c r="W1702" s="165">
        <v>584.70000000000005</v>
      </c>
      <c r="X1702" s="165" t="s">
        <v>3328</v>
      </c>
      <c r="Y1702" s="165">
        <v>12.05</v>
      </c>
      <c r="Z1702" s="165" t="s">
        <v>3325</v>
      </c>
      <c r="AA1702" s="165" t="s">
        <v>3298</v>
      </c>
    </row>
    <row r="1703" spans="1:27" s="74" customFormat="1" x14ac:dyDescent="0.15">
      <c r="A1703" s="165" t="s">
        <v>3206</v>
      </c>
      <c r="B1703" s="113" t="s">
        <v>3226</v>
      </c>
      <c r="C1703" s="165"/>
      <c r="D1703" s="199" t="s">
        <v>3297</v>
      </c>
      <c r="E1703" s="165">
        <v>632</v>
      </c>
      <c r="F1703" s="165">
        <v>37.57</v>
      </c>
      <c r="G1703" s="165">
        <v>111.68</v>
      </c>
      <c r="H1703" s="165">
        <v>46</v>
      </c>
      <c r="I1703" s="165">
        <v>1842</v>
      </c>
      <c r="J1703" s="165">
        <v>7233</v>
      </c>
      <c r="K1703" s="165">
        <v>782</v>
      </c>
      <c r="L1703" s="165"/>
      <c r="M1703" s="165">
        <v>9857</v>
      </c>
      <c r="N1703" s="165">
        <v>86</v>
      </c>
      <c r="O1703" s="165">
        <v>336.00000000000011</v>
      </c>
      <c r="P1703" s="165">
        <v>782</v>
      </c>
      <c r="Q1703" s="165"/>
      <c r="R1703" s="165">
        <v>1204</v>
      </c>
      <c r="S1703" s="165">
        <v>7</v>
      </c>
      <c r="T1703" s="165">
        <v>6.4749999999999996</v>
      </c>
      <c r="U1703" s="165">
        <v>14.242857142857138</v>
      </c>
      <c r="V1703" s="165">
        <v>584.20000000000005</v>
      </c>
      <c r="W1703" s="165">
        <v>533.70000000000005</v>
      </c>
      <c r="X1703" s="165" t="s">
        <v>3328</v>
      </c>
      <c r="Y1703" s="165">
        <v>20.100000000000001</v>
      </c>
      <c r="Z1703" s="165" t="s">
        <v>3329</v>
      </c>
      <c r="AA1703" s="165" t="s">
        <v>3298</v>
      </c>
    </row>
    <row r="1704" spans="1:27" s="74" customFormat="1" x14ac:dyDescent="0.15">
      <c r="A1704" s="165" t="s">
        <v>3272</v>
      </c>
      <c r="B1704" s="113" t="s">
        <v>3226</v>
      </c>
      <c r="C1704" s="165"/>
      <c r="D1704" s="199" t="s">
        <v>3297</v>
      </c>
      <c r="E1704" s="165">
        <v>581</v>
      </c>
      <c r="F1704" s="165">
        <v>36.619999999999997</v>
      </c>
      <c r="G1704" s="165">
        <v>112.01</v>
      </c>
      <c r="H1704" s="165">
        <v>54</v>
      </c>
      <c r="I1704" s="165">
        <v>1821</v>
      </c>
      <c r="J1704" s="165">
        <v>7949.0000000000009</v>
      </c>
      <c r="K1704" s="165">
        <v>817</v>
      </c>
      <c r="L1704" s="165"/>
      <c r="M1704" s="165">
        <v>10587</v>
      </c>
      <c r="N1704" s="165">
        <v>72</v>
      </c>
      <c r="O1704" s="165">
        <v>316</v>
      </c>
      <c r="P1704" s="165">
        <v>817</v>
      </c>
      <c r="Q1704" s="165"/>
      <c r="R1704" s="165">
        <v>1205</v>
      </c>
      <c r="S1704" s="165">
        <v>7</v>
      </c>
      <c r="T1704" s="165">
        <v>7.0083333333333337</v>
      </c>
      <c r="U1704" s="165">
        <v>14.3</v>
      </c>
      <c r="V1704" s="165">
        <v>660.99999999999989</v>
      </c>
      <c r="W1704" s="165">
        <v>596.5</v>
      </c>
      <c r="X1704" s="165" t="s">
        <v>3328</v>
      </c>
      <c r="Y1704" s="165">
        <v>12.05</v>
      </c>
      <c r="Z1704" s="165" t="s">
        <v>3325</v>
      </c>
      <c r="AA1704" s="165" t="s">
        <v>3298</v>
      </c>
    </row>
    <row r="1705" spans="1:27" s="74" customFormat="1" x14ac:dyDescent="0.15">
      <c r="A1705" s="165" t="s">
        <v>3206</v>
      </c>
      <c r="B1705" s="113" t="s">
        <v>3226</v>
      </c>
      <c r="C1705" s="165"/>
      <c r="D1705" s="199" t="s">
        <v>3297</v>
      </c>
      <c r="E1705" s="165">
        <v>534</v>
      </c>
      <c r="F1705" s="165">
        <v>35.230000000000004</v>
      </c>
      <c r="G1705" s="165">
        <v>112.32</v>
      </c>
      <c r="H1705" s="165">
        <v>52</v>
      </c>
      <c r="I1705" s="165">
        <v>2613</v>
      </c>
      <c r="J1705" s="165">
        <v>7070</v>
      </c>
      <c r="K1705" s="165">
        <v>808</v>
      </c>
      <c r="L1705" s="165"/>
      <c r="M1705" s="165">
        <v>10491</v>
      </c>
      <c r="N1705" s="165">
        <v>108</v>
      </c>
      <c r="O1705" s="165">
        <v>292</v>
      </c>
      <c r="P1705" s="165">
        <v>808</v>
      </c>
      <c r="Q1705" s="165"/>
      <c r="R1705" s="165">
        <v>1208</v>
      </c>
      <c r="S1705" s="165">
        <v>7</v>
      </c>
      <c r="T1705" s="165">
        <v>9.7416666666666671</v>
      </c>
      <c r="U1705" s="165">
        <v>16.785714285714274</v>
      </c>
      <c r="V1705" s="165">
        <v>716.30000000000007</v>
      </c>
      <c r="W1705" s="165">
        <v>631.20000000000005</v>
      </c>
      <c r="X1705" s="165" t="s">
        <v>3328</v>
      </c>
      <c r="Y1705" s="165">
        <v>20.100000000000001</v>
      </c>
      <c r="Z1705" s="165" t="s">
        <v>3329</v>
      </c>
      <c r="AA1705" s="165" t="s">
        <v>3298</v>
      </c>
    </row>
    <row r="1706" spans="1:27" s="74" customFormat="1" x14ac:dyDescent="0.15">
      <c r="A1706" s="165" t="s">
        <v>3272</v>
      </c>
      <c r="B1706" s="113" t="s">
        <v>3226</v>
      </c>
      <c r="C1706" s="165"/>
      <c r="D1706" s="199" t="s">
        <v>3297</v>
      </c>
      <c r="E1706" s="165">
        <v>491</v>
      </c>
      <c r="F1706" s="165">
        <v>39.97</v>
      </c>
      <c r="G1706" s="165">
        <v>115.43</v>
      </c>
      <c r="H1706" s="165">
        <v>61</v>
      </c>
      <c r="I1706" s="165">
        <v>2146</v>
      </c>
      <c r="J1706" s="165">
        <v>8166</v>
      </c>
      <c r="K1706" s="165">
        <v>859</v>
      </c>
      <c r="L1706" s="165"/>
      <c r="M1706" s="165">
        <v>11185</v>
      </c>
      <c r="N1706" s="165">
        <v>74</v>
      </c>
      <c r="O1706" s="165">
        <v>278</v>
      </c>
      <c r="P1706" s="165">
        <v>859</v>
      </c>
      <c r="Q1706" s="165"/>
      <c r="R1706" s="165">
        <v>1212</v>
      </c>
      <c r="S1706" s="165">
        <v>7</v>
      </c>
      <c r="T1706" s="165">
        <v>6.9250000000000007</v>
      </c>
      <c r="U1706" s="165">
        <v>15.485714285714293</v>
      </c>
      <c r="V1706" s="165">
        <v>499.7</v>
      </c>
      <c r="W1706" s="165">
        <v>471.4</v>
      </c>
      <c r="X1706" s="165" t="s">
        <v>3328</v>
      </c>
      <c r="Y1706" s="165">
        <v>12.05</v>
      </c>
      <c r="Z1706" s="165" t="s">
        <v>3325</v>
      </c>
      <c r="AA1706" s="165" t="s">
        <v>3298</v>
      </c>
    </row>
    <row r="1707" spans="1:27" s="74" customFormat="1" x14ac:dyDescent="0.15">
      <c r="A1707" s="165" t="s">
        <v>3206</v>
      </c>
      <c r="B1707" s="113" t="s">
        <v>3226</v>
      </c>
      <c r="C1707" s="165"/>
      <c r="D1707" s="199" t="s">
        <v>3297</v>
      </c>
      <c r="E1707" s="165">
        <v>557</v>
      </c>
      <c r="F1707" s="165">
        <v>36.1</v>
      </c>
      <c r="G1707" s="165">
        <v>110.96</v>
      </c>
      <c r="H1707" s="165">
        <v>76</v>
      </c>
      <c r="I1707" s="165">
        <v>2342</v>
      </c>
      <c r="J1707" s="165">
        <v>7766</v>
      </c>
      <c r="K1707" s="165">
        <v>923</v>
      </c>
      <c r="L1707" s="165"/>
      <c r="M1707" s="165">
        <v>11031</v>
      </c>
      <c r="N1707" s="165">
        <v>67</v>
      </c>
      <c r="O1707" s="165">
        <v>222</v>
      </c>
      <c r="P1707" s="165">
        <v>923</v>
      </c>
      <c r="Q1707" s="165"/>
      <c r="R1707" s="165">
        <v>1212</v>
      </c>
      <c r="S1707" s="165">
        <v>7</v>
      </c>
      <c r="T1707" s="165">
        <v>8.3333333333333339</v>
      </c>
      <c r="U1707" s="165">
        <v>15.6</v>
      </c>
      <c r="V1707" s="165">
        <v>665.90000000000009</v>
      </c>
      <c r="W1707" s="165">
        <v>599.1</v>
      </c>
      <c r="X1707" s="165" t="s">
        <v>3328</v>
      </c>
      <c r="Y1707" s="165">
        <v>26.499999999999947</v>
      </c>
      <c r="Z1707" s="165" t="s">
        <v>3329</v>
      </c>
      <c r="AA1707" s="165" t="s">
        <v>3298</v>
      </c>
    </row>
    <row r="1708" spans="1:27" s="74" customFormat="1" x14ac:dyDescent="0.15">
      <c r="A1708" s="165" t="s">
        <v>3272</v>
      </c>
      <c r="B1708" s="113" t="s">
        <v>3226</v>
      </c>
      <c r="C1708" s="165"/>
      <c r="D1708" s="199" t="s">
        <v>3297</v>
      </c>
      <c r="E1708" s="165">
        <v>585</v>
      </c>
      <c r="F1708" s="165">
        <v>36.67</v>
      </c>
      <c r="G1708" s="165">
        <v>111.94</v>
      </c>
      <c r="H1708" s="165">
        <v>52</v>
      </c>
      <c r="I1708" s="165">
        <v>2036</v>
      </c>
      <c r="J1708" s="165">
        <v>7730</v>
      </c>
      <c r="K1708" s="165">
        <v>830.00000000000011</v>
      </c>
      <c r="L1708" s="165"/>
      <c r="M1708" s="165">
        <v>10596</v>
      </c>
      <c r="N1708" s="165">
        <v>84</v>
      </c>
      <c r="O1708" s="165">
        <v>319</v>
      </c>
      <c r="P1708" s="165">
        <v>830.00000000000011</v>
      </c>
      <c r="Q1708" s="165"/>
      <c r="R1708" s="165">
        <v>1233</v>
      </c>
      <c r="S1708" s="165">
        <v>7</v>
      </c>
      <c r="T1708" s="165">
        <v>6.9083333333333332</v>
      </c>
      <c r="U1708" s="165">
        <v>14.271428571428569</v>
      </c>
      <c r="V1708" s="165">
        <v>646.5</v>
      </c>
      <c r="W1708" s="165">
        <v>584.70000000000005</v>
      </c>
      <c r="X1708" s="165" t="s">
        <v>3328</v>
      </c>
      <c r="Y1708" s="165">
        <v>12.05</v>
      </c>
      <c r="Z1708" s="165" t="s">
        <v>3325</v>
      </c>
      <c r="AA1708" s="165" t="s">
        <v>3298</v>
      </c>
    </row>
    <row r="1709" spans="1:27" s="74" customFormat="1" x14ac:dyDescent="0.15">
      <c r="A1709" s="165" t="s">
        <v>3206</v>
      </c>
      <c r="B1709" s="113" t="s">
        <v>3226</v>
      </c>
      <c r="C1709" s="165"/>
      <c r="D1709" s="199" t="s">
        <v>3297</v>
      </c>
      <c r="E1709" s="165">
        <v>613</v>
      </c>
      <c r="F1709" s="165">
        <v>37.049999999999997</v>
      </c>
      <c r="G1709" s="165">
        <v>113.5</v>
      </c>
      <c r="H1709" s="165">
        <v>60</v>
      </c>
      <c r="I1709" s="165">
        <v>1504</v>
      </c>
      <c r="J1709" s="165">
        <v>8616.9999999999945</v>
      </c>
      <c r="K1709" s="165">
        <v>882</v>
      </c>
      <c r="L1709" s="165"/>
      <c r="M1709" s="165">
        <v>11003</v>
      </c>
      <c r="N1709" s="165">
        <v>54</v>
      </c>
      <c r="O1709" s="165">
        <v>309</v>
      </c>
      <c r="P1709" s="165">
        <v>882</v>
      </c>
      <c r="Q1709" s="165"/>
      <c r="R1709" s="165">
        <v>1245</v>
      </c>
      <c r="S1709" s="165">
        <v>7</v>
      </c>
      <c r="T1709" s="165">
        <v>6.6916666666666673</v>
      </c>
      <c r="U1709" s="165">
        <v>14.142857142857139</v>
      </c>
      <c r="V1709" s="165">
        <v>690.00000000000011</v>
      </c>
      <c r="W1709" s="165">
        <v>626.1</v>
      </c>
      <c r="X1709" s="165" t="s">
        <v>3324</v>
      </c>
      <c r="Y1709" s="165">
        <v>20.100000000000001</v>
      </c>
      <c r="Z1709" s="165" t="s">
        <v>3329</v>
      </c>
      <c r="AA1709" s="165" t="s">
        <v>3298</v>
      </c>
    </row>
    <row r="1710" spans="1:27" s="74" customFormat="1" x14ac:dyDescent="0.15">
      <c r="A1710" s="165" t="s">
        <v>3272</v>
      </c>
      <c r="B1710" s="113" t="s">
        <v>3226</v>
      </c>
      <c r="C1710" s="165"/>
      <c r="D1710" s="199" t="s">
        <v>3297</v>
      </c>
      <c r="E1710" s="165">
        <v>591</v>
      </c>
      <c r="F1710" s="165">
        <v>36.700000000000003</v>
      </c>
      <c r="G1710" s="165">
        <v>111.18</v>
      </c>
      <c r="H1710" s="165">
        <v>54</v>
      </c>
      <c r="I1710" s="165">
        <v>1381</v>
      </c>
      <c r="J1710" s="165">
        <v>8508.0000000000018</v>
      </c>
      <c r="K1710" s="165">
        <v>860</v>
      </c>
      <c r="L1710" s="165"/>
      <c r="M1710" s="165">
        <v>10749</v>
      </c>
      <c r="N1710" s="165">
        <v>55.000000000000007</v>
      </c>
      <c r="O1710" s="165">
        <v>338</v>
      </c>
      <c r="P1710" s="165">
        <v>860</v>
      </c>
      <c r="Q1710" s="165"/>
      <c r="R1710" s="165">
        <v>1253</v>
      </c>
      <c r="S1710" s="165">
        <v>7</v>
      </c>
      <c r="T1710" s="165">
        <v>7.2833333333333332</v>
      </c>
      <c r="U1710" s="165">
        <v>14.742857142857138</v>
      </c>
      <c r="V1710" s="165">
        <v>622.4</v>
      </c>
      <c r="W1710" s="165">
        <v>564.5</v>
      </c>
      <c r="X1710" s="165" t="s">
        <v>3328</v>
      </c>
      <c r="Y1710" s="165">
        <v>12.05</v>
      </c>
      <c r="Z1710" s="165" t="s">
        <v>3325</v>
      </c>
      <c r="AA1710" s="165" t="s">
        <v>3298</v>
      </c>
    </row>
    <row r="1711" spans="1:27" s="74" customFormat="1" x14ac:dyDescent="0.15">
      <c r="A1711" s="165" t="s">
        <v>3206</v>
      </c>
      <c r="B1711" s="113" t="s">
        <v>3226</v>
      </c>
      <c r="C1711" s="165"/>
      <c r="D1711" s="199" t="s">
        <v>3297</v>
      </c>
      <c r="E1711" s="165">
        <v>611</v>
      </c>
      <c r="F1711" s="165">
        <v>37.049999999999997</v>
      </c>
      <c r="G1711" s="165">
        <v>111.11</v>
      </c>
      <c r="H1711" s="165">
        <v>46</v>
      </c>
      <c r="I1711" s="165">
        <v>2072</v>
      </c>
      <c r="J1711" s="165">
        <v>7894.9999999999991</v>
      </c>
      <c r="K1711" s="165">
        <v>818</v>
      </c>
      <c r="L1711" s="165"/>
      <c r="M1711" s="165">
        <v>10785</v>
      </c>
      <c r="N1711" s="165">
        <v>96</v>
      </c>
      <c r="O1711" s="165">
        <v>367</v>
      </c>
      <c r="P1711" s="165">
        <v>818</v>
      </c>
      <c r="Q1711" s="165"/>
      <c r="R1711" s="165">
        <v>1281</v>
      </c>
      <c r="S1711" s="165">
        <v>7</v>
      </c>
      <c r="T1711" s="165">
        <v>6.491666666666668</v>
      </c>
      <c r="U1711" s="165">
        <v>14.085714285714293</v>
      </c>
      <c r="V1711" s="165">
        <v>615.1</v>
      </c>
      <c r="W1711" s="165">
        <v>559.9</v>
      </c>
      <c r="X1711" s="165" t="s">
        <v>3328</v>
      </c>
      <c r="Y1711" s="165">
        <v>20.100000000000001</v>
      </c>
      <c r="Z1711" s="165" t="s">
        <v>3329</v>
      </c>
      <c r="AA1711" s="165" t="s">
        <v>3298</v>
      </c>
    </row>
    <row r="1712" spans="1:27" s="74" customFormat="1" x14ac:dyDescent="0.15">
      <c r="A1712" s="165" t="s">
        <v>3207</v>
      </c>
      <c r="B1712" s="113" t="s">
        <v>3226</v>
      </c>
      <c r="C1712" s="165"/>
      <c r="D1712" s="199" t="s">
        <v>3297</v>
      </c>
      <c r="E1712" s="165">
        <v>641</v>
      </c>
      <c r="F1712" s="165">
        <v>37.770000000000003</v>
      </c>
      <c r="G1712" s="165">
        <v>111.84</v>
      </c>
      <c r="H1712" s="165">
        <v>51</v>
      </c>
      <c r="I1712" s="165">
        <v>2450</v>
      </c>
      <c r="J1712" s="165">
        <v>7924.0000000000009</v>
      </c>
      <c r="K1712" s="165">
        <v>848</v>
      </c>
      <c r="L1712" s="165"/>
      <c r="M1712" s="165">
        <v>11222</v>
      </c>
      <c r="N1712" s="165">
        <v>103</v>
      </c>
      <c r="O1712" s="165">
        <v>333</v>
      </c>
      <c r="P1712" s="165">
        <v>848</v>
      </c>
      <c r="Q1712" s="165"/>
      <c r="R1712" s="165">
        <v>1284</v>
      </c>
      <c r="S1712" s="165">
        <v>7</v>
      </c>
      <c r="T1712" s="165">
        <v>5.7500000000000009</v>
      </c>
      <c r="U1712" s="165">
        <v>13.51428571428572</v>
      </c>
      <c r="V1712" s="165">
        <v>597.29999999999995</v>
      </c>
      <c r="W1712" s="165">
        <v>545</v>
      </c>
      <c r="X1712" s="165" t="s">
        <v>3328</v>
      </c>
      <c r="Y1712" s="165">
        <v>20.100000000000001</v>
      </c>
      <c r="Z1712" s="165" t="s">
        <v>3329</v>
      </c>
      <c r="AA1712" s="165" t="s">
        <v>3298</v>
      </c>
    </row>
    <row r="1713" spans="1:27" s="74" customFormat="1" x14ac:dyDescent="0.15">
      <c r="A1713" s="165" t="s">
        <v>3272</v>
      </c>
      <c r="B1713" s="113" t="s">
        <v>3226</v>
      </c>
      <c r="C1713" s="165"/>
      <c r="D1713" s="199" t="s">
        <v>3297</v>
      </c>
      <c r="E1713" s="165">
        <v>642</v>
      </c>
      <c r="F1713" s="165">
        <v>37.78</v>
      </c>
      <c r="G1713" s="165">
        <v>111.91</v>
      </c>
      <c r="H1713" s="165">
        <v>47</v>
      </c>
      <c r="I1713" s="165">
        <v>2772</v>
      </c>
      <c r="J1713" s="165">
        <v>7518.0000000000009</v>
      </c>
      <c r="K1713" s="165">
        <v>816</v>
      </c>
      <c r="L1713" s="165"/>
      <c r="M1713" s="165">
        <v>11106</v>
      </c>
      <c r="N1713" s="165">
        <v>126</v>
      </c>
      <c r="O1713" s="165">
        <v>343</v>
      </c>
      <c r="P1713" s="165">
        <v>816</v>
      </c>
      <c r="Q1713" s="165"/>
      <c r="R1713" s="165">
        <v>1285</v>
      </c>
      <c r="S1713" s="165">
        <v>7</v>
      </c>
      <c r="T1713" s="165">
        <v>5.7500000000000009</v>
      </c>
      <c r="U1713" s="165">
        <v>13.51428571428572</v>
      </c>
      <c r="V1713" s="165">
        <v>597.29999999999995</v>
      </c>
      <c r="W1713" s="165">
        <v>545</v>
      </c>
      <c r="X1713" s="165" t="s">
        <v>3328</v>
      </c>
      <c r="Y1713" s="165">
        <v>20.100000000000001</v>
      </c>
      <c r="Z1713" s="165" t="s">
        <v>3329</v>
      </c>
      <c r="AA1713" s="165" t="s">
        <v>3298</v>
      </c>
    </row>
    <row r="1714" spans="1:27" s="74" customFormat="1" x14ac:dyDescent="0.15">
      <c r="A1714" s="165" t="s">
        <v>3272</v>
      </c>
      <c r="B1714" s="113" t="s">
        <v>3226</v>
      </c>
      <c r="C1714" s="165"/>
      <c r="D1714" s="199" t="s">
        <v>3297</v>
      </c>
      <c r="E1714" s="165">
        <v>599</v>
      </c>
      <c r="F1714" s="165">
        <v>36.770000000000003</v>
      </c>
      <c r="G1714" s="165">
        <v>112.14</v>
      </c>
      <c r="H1714" s="165">
        <v>53</v>
      </c>
      <c r="I1714" s="165">
        <v>2561</v>
      </c>
      <c r="J1714" s="165">
        <v>7955</v>
      </c>
      <c r="K1714" s="165">
        <v>859</v>
      </c>
      <c r="L1714" s="165"/>
      <c r="M1714" s="165">
        <v>11375</v>
      </c>
      <c r="N1714" s="165">
        <v>104</v>
      </c>
      <c r="O1714" s="165">
        <v>322</v>
      </c>
      <c r="P1714" s="165">
        <v>859</v>
      </c>
      <c r="Q1714" s="165"/>
      <c r="R1714" s="165">
        <v>1285</v>
      </c>
      <c r="S1714" s="165">
        <v>7</v>
      </c>
      <c r="T1714" s="165">
        <v>7.7750000000000012</v>
      </c>
      <c r="U1714" s="165">
        <v>15.157142857142862</v>
      </c>
      <c r="V1714" s="165">
        <v>712.1</v>
      </c>
      <c r="W1714" s="165">
        <v>640.40000000000009</v>
      </c>
      <c r="X1714" s="165" t="s">
        <v>3328</v>
      </c>
      <c r="Y1714" s="165">
        <v>12.05</v>
      </c>
      <c r="Z1714" s="165" t="s">
        <v>3325</v>
      </c>
      <c r="AA1714" s="165" t="s">
        <v>3298</v>
      </c>
    </row>
    <row r="1715" spans="1:27" s="74" customFormat="1" x14ac:dyDescent="0.15">
      <c r="A1715" s="165" t="s">
        <v>3206</v>
      </c>
      <c r="B1715" s="113" t="s">
        <v>3226</v>
      </c>
      <c r="C1715" s="165"/>
      <c r="D1715" s="199" t="s">
        <v>3297</v>
      </c>
      <c r="E1715" s="165">
        <v>651</v>
      </c>
      <c r="F1715" s="165">
        <v>36.5</v>
      </c>
      <c r="G1715" s="165">
        <v>112.3</v>
      </c>
      <c r="H1715" s="165">
        <v>55</v>
      </c>
      <c r="I1715" s="165">
        <v>2022</v>
      </c>
      <c r="J1715" s="165">
        <v>11815</v>
      </c>
      <c r="K1715" s="165">
        <v>798</v>
      </c>
      <c r="L1715" s="165"/>
      <c r="M1715" s="165">
        <v>14635</v>
      </c>
      <c r="N1715" s="165">
        <v>72</v>
      </c>
      <c r="O1715" s="165">
        <v>418.99999999999983</v>
      </c>
      <c r="P1715" s="165">
        <v>798</v>
      </c>
      <c r="Q1715" s="165"/>
      <c r="R1715" s="165">
        <v>1289</v>
      </c>
      <c r="S1715" s="165">
        <v>7</v>
      </c>
      <c r="T1715" s="165">
        <v>8.5250000000000004</v>
      </c>
      <c r="U1715" s="165">
        <v>15.87142857142857</v>
      </c>
      <c r="V1715" s="165">
        <v>612.69999999999993</v>
      </c>
      <c r="W1715" s="165">
        <v>555.29999999999995</v>
      </c>
      <c r="X1715" s="165" t="s">
        <v>3328</v>
      </c>
      <c r="Y1715" s="165">
        <v>26.499999999999947</v>
      </c>
      <c r="Z1715" s="165" t="s">
        <v>3329</v>
      </c>
      <c r="AA1715" s="165" t="s">
        <v>3298</v>
      </c>
    </row>
    <row r="1716" spans="1:27" s="74" customFormat="1" x14ac:dyDescent="0.15">
      <c r="A1716" s="165" t="s">
        <v>3272</v>
      </c>
      <c r="B1716" s="113" t="s">
        <v>3226</v>
      </c>
      <c r="C1716" s="165"/>
      <c r="D1716" s="199" t="s">
        <v>3297</v>
      </c>
      <c r="E1716" s="165">
        <v>576</v>
      </c>
      <c r="F1716" s="165">
        <v>36.549999999999997</v>
      </c>
      <c r="G1716" s="165">
        <v>111.92</v>
      </c>
      <c r="H1716" s="165">
        <v>56</v>
      </c>
      <c r="I1716" s="165">
        <v>2673</v>
      </c>
      <c r="J1716" s="165">
        <v>7767.9999999999991</v>
      </c>
      <c r="K1716" s="165">
        <v>889</v>
      </c>
      <c r="L1716" s="165"/>
      <c r="M1716" s="165">
        <v>11330</v>
      </c>
      <c r="N1716" s="165">
        <v>103</v>
      </c>
      <c r="O1716" s="165">
        <v>298</v>
      </c>
      <c r="P1716" s="165">
        <v>889</v>
      </c>
      <c r="Q1716" s="165"/>
      <c r="R1716" s="165">
        <v>1290</v>
      </c>
      <c r="S1716" s="165">
        <v>7</v>
      </c>
      <c r="T1716" s="165">
        <v>7.9333333333333336</v>
      </c>
      <c r="U1716" s="165">
        <v>15.271428571428569</v>
      </c>
      <c r="V1716" s="165">
        <v>629.09999999999991</v>
      </c>
      <c r="W1716" s="165">
        <v>569.30000000000007</v>
      </c>
      <c r="X1716" s="165" t="s">
        <v>3328</v>
      </c>
      <c r="Y1716" s="165">
        <v>12.15</v>
      </c>
      <c r="Z1716" s="165" t="s">
        <v>3325</v>
      </c>
      <c r="AA1716" s="165" t="s">
        <v>3298</v>
      </c>
    </row>
    <row r="1717" spans="1:27" s="74" customFormat="1" x14ac:dyDescent="0.15">
      <c r="A1717" s="165" t="s">
        <v>3206</v>
      </c>
      <c r="B1717" s="113" t="s">
        <v>3226</v>
      </c>
      <c r="C1717" s="165"/>
      <c r="D1717" s="199" t="s">
        <v>3297</v>
      </c>
      <c r="E1717" s="165">
        <v>610</v>
      </c>
      <c r="F1717" s="165">
        <v>37.03</v>
      </c>
      <c r="G1717" s="165">
        <v>111.11</v>
      </c>
      <c r="H1717" s="165">
        <v>59</v>
      </c>
      <c r="I1717" s="165">
        <v>1873</v>
      </c>
      <c r="J1717" s="165">
        <v>8466</v>
      </c>
      <c r="K1717" s="165">
        <v>924</v>
      </c>
      <c r="L1717" s="165"/>
      <c r="M1717" s="165">
        <v>11262</v>
      </c>
      <c r="N1717" s="165">
        <v>68</v>
      </c>
      <c r="O1717" s="165">
        <v>316</v>
      </c>
      <c r="P1717" s="165">
        <v>924</v>
      </c>
      <c r="Q1717" s="165"/>
      <c r="R1717" s="165">
        <v>1307</v>
      </c>
      <c r="S1717" s="165">
        <v>7</v>
      </c>
      <c r="T1717" s="165">
        <v>6.7833333333333359</v>
      </c>
      <c r="U1717" s="165">
        <v>14.314285714285711</v>
      </c>
      <c r="V1717" s="165">
        <v>615.1</v>
      </c>
      <c r="W1717" s="165">
        <v>559.9</v>
      </c>
      <c r="X1717" s="165" t="s">
        <v>3328</v>
      </c>
      <c r="Y1717" s="165">
        <v>20.100000000000001</v>
      </c>
      <c r="Z1717" s="165" t="s">
        <v>3329</v>
      </c>
      <c r="AA1717" s="165" t="s">
        <v>3298</v>
      </c>
    </row>
    <row r="1718" spans="1:27" s="74" customFormat="1" x14ac:dyDescent="0.15">
      <c r="A1718" s="165" t="s">
        <v>3272</v>
      </c>
      <c r="B1718" s="113" t="s">
        <v>3226</v>
      </c>
      <c r="C1718" s="165"/>
      <c r="D1718" s="199" t="s">
        <v>3297</v>
      </c>
      <c r="E1718" s="165">
        <v>640</v>
      </c>
      <c r="F1718" s="165">
        <v>37.770000000000003</v>
      </c>
      <c r="G1718" s="165">
        <v>111.75</v>
      </c>
      <c r="H1718" s="165">
        <v>61</v>
      </c>
      <c r="I1718" s="165">
        <v>2170</v>
      </c>
      <c r="J1718" s="165">
        <v>8591</v>
      </c>
      <c r="K1718" s="165">
        <v>936.99999999999989</v>
      </c>
      <c r="L1718" s="165"/>
      <c r="M1718" s="165">
        <v>11698</v>
      </c>
      <c r="N1718" s="165">
        <v>77</v>
      </c>
      <c r="O1718" s="165">
        <v>304</v>
      </c>
      <c r="P1718" s="165">
        <v>936.99999999999989</v>
      </c>
      <c r="Q1718" s="165"/>
      <c r="R1718" s="165">
        <v>1318</v>
      </c>
      <c r="S1718" s="165">
        <v>7</v>
      </c>
      <c r="T1718" s="165">
        <v>5.833333333333333</v>
      </c>
      <c r="U1718" s="165">
        <v>13.642857142857139</v>
      </c>
      <c r="V1718" s="165">
        <v>591.40000000000009</v>
      </c>
      <c r="W1718" s="165">
        <v>539.90000000000009</v>
      </c>
      <c r="X1718" s="165" t="s">
        <v>3328</v>
      </c>
      <c r="Y1718" s="165">
        <v>12.05</v>
      </c>
      <c r="Z1718" s="165" t="s">
        <v>3325</v>
      </c>
      <c r="AA1718" s="165" t="s">
        <v>3298</v>
      </c>
    </row>
    <row r="1719" spans="1:27" s="74" customFormat="1" x14ac:dyDescent="0.15">
      <c r="A1719" s="165" t="s">
        <v>3206</v>
      </c>
      <c r="B1719" s="113" t="s">
        <v>3226</v>
      </c>
      <c r="C1719" s="165"/>
      <c r="D1719" s="199" t="s">
        <v>3297</v>
      </c>
      <c r="E1719" s="165">
        <v>593</v>
      </c>
      <c r="F1719" s="165">
        <v>36.730000000000004</v>
      </c>
      <c r="G1719" s="165">
        <v>112.1</v>
      </c>
      <c r="H1719" s="165">
        <v>66</v>
      </c>
      <c r="I1719" s="165">
        <v>1027</v>
      </c>
      <c r="J1719" s="165">
        <v>5820</v>
      </c>
      <c r="K1719" s="165">
        <v>603</v>
      </c>
      <c r="L1719" s="165"/>
      <c r="M1719" s="165">
        <v>7450</v>
      </c>
      <c r="N1719" s="165">
        <v>34</v>
      </c>
      <c r="O1719" s="165">
        <v>191</v>
      </c>
      <c r="P1719" s="165">
        <v>603</v>
      </c>
      <c r="Q1719" s="165"/>
      <c r="R1719" s="165">
        <v>827.99999999999989</v>
      </c>
      <c r="S1719" s="165">
        <v>6</v>
      </c>
      <c r="T1719" s="165">
        <v>5.0083333333333329</v>
      </c>
      <c r="U1719" s="165">
        <v>13.28333333333334</v>
      </c>
      <c r="V1719" s="165">
        <v>712.1</v>
      </c>
      <c r="W1719" s="165">
        <v>599.5</v>
      </c>
      <c r="X1719" s="165" t="s">
        <v>3324</v>
      </c>
      <c r="Y1719" s="165">
        <v>20.100000000000001</v>
      </c>
      <c r="Z1719" s="165" t="s">
        <v>3329</v>
      </c>
      <c r="AA1719" s="165" t="s">
        <v>3298</v>
      </c>
    </row>
    <row r="1720" spans="1:27" s="74" customFormat="1" x14ac:dyDescent="0.15">
      <c r="A1720" s="165" t="s">
        <v>3272</v>
      </c>
      <c r="B1720" s="113" t="s">
        <v>3226</v>
      </c>
      <c r="C1720" s="165"/>
      <c r="D1720" s="199" t="s">
        <v>3297</v>
      </c>
      <c r="E1720" s="165">
        <v>598</v>
      </c>
      <c r="F1720" s="165">
        <v>36.770000000000003</v>
      </c>
      <c r="G1720" s="165">
        <v>112.05</v>
      </c>
      <c r="H1720" s="165">
        <v>53</v>
      </c>
      <c r="I1720" s="165">
        <v>1384</v>
      </c>
      <c r="J1720" s="165">
        <v>5307</v>
      </c>
      <c r="K1720" s="165">
        <v>575</v>
      </c>
      <c r="L1720" s="165"/>
      <c r="M1720" s="165">
        <v>7266</v>
      </c>
      <c r="N1720" s="165">
        <v>56.000000000000007</v>
      </c>
      <c r="O1720" s="165">
        <v>215</v>
      </c>
      <c r="P1720" s="165">
        <v>575</v>
      </c>
      <c r="Q1720" s="165"/>
      <c r="R1720" s="165">
        <v>846.00000000000011</v>
      </c>
      <c r="S1720" s="165">
        <v>6</v>
      </c>
      <c r="T1720" s="165">
        <v>5.0083333333333329</v>
      </c>
      <c r="U1720" s="165">
        <v>13.28333333333334</v>
      </c>
      <c r="V1720" s="165">
        <v>712.1</v>
      </c>
      <c r="W1720" s="165">
        <v>599.5</v>
      </c>
      <c r="X1720" s="165" t="s">
        <v>3324</v>
      </c>
      <c r="Y1720" s="165">
        <v>20.100000000000001</v>
      </c>
      <c r="Z1720" s="165" t="s">
        <v>3329</v>
      </c>
      <c r="AA1720" s="165" t="s">
        <v>3298</v>
      </c>
    </row>
    <row r="1721" spans="1:27" s="74" customFormat="1" x14ac:dyDescent="0.15">
      <c r="A1721" s="165" t="s">
        <v>3272</v>
      </c>
      <c r="B1721" s="113" t="s">
        <v>3226</v>
      </c>
      <c r="C1721" s="165"/>
      <c r="D1721" s="199" t="s">
        <v>3297</v>
      </c>
      <c r="E1721" s="165">
        <v>648</v>
      </c>
      <c r="F1721" s="165">
        <v>38.200000000000003</v>
      </c>
      <c r="G1721" s="165">
        <v>111.34</v>
      </c>
      <c r="H1721" s="165">
        <v>36</v>
      </c>
      <c r="I1721" s="165">
        <v>2215</v>
      </c>
      <c r="J1721" s="165">
        <v>5213</v>
      </c>
      <c r="K1721" s="165">
        <v>546</v>
      </c>
      <c r="L1721" s="165"/>
      <c r="M1721" s="165">
        <v>7973.9999999999991</v>
      </c>
      <c r="N1721" s="165">
        <v>131</v>
      </c>
      <c r="O1721" s="165">
        <v>307</v>
      </c>
      <c r="P1721" s="165">
        <v>546</v>
      </c>
      <c r="Q1721" s="165"/>
      <c r="R1721" s="165">
        <v>984</v>
      </c>
      <c r="S1721" s="165">
        <v>6</v>
      </c>
      <c r="T1721" s="165">
        <v>5.7249999999999996</v>
      </c>
      <c r="U1721" s="165">
        <v>15.18333333333333</v>
      </c>
      <c r="V1721" s="165">
        <v>551.6</v>
      </c>
      <c r="W1721" s="165">
        <v>469.1</v>
      </c>
      <c r="X1721" s="165" t="s">
        <v>3328</v>
      </c>
      <c r="Y1721" s="165">
        <v>20.100000000000001</v>
      </c>
      <c r="Z1721" s="165" t="s">
        <v>3329</v>
      </c>
      <c r="AA1721" s="165" t="s">
        <v>3298</v>
      </c>
    </row>
    <row r="1722" spans="1:27" s="74" customFormat="1" x14ac:dyDescent="0.15">
      <c r="A1722" s="165" t="s">
        <v>3272</v>
      </c>
      <c r="B1722" s="113" t="s">
        <v>3226</v>
      </c>
      <c r="C1722" s="165"/>
      <c r="D1722" s="199" t="s">
        <v>3297</v>
      </c>
      <c r="E1722" s="165">
        <v>587</v>
      </c>
      <c r="F1722" s="165">
        <v>36.67</v>
      </c>
      <c r="G1722" s="165">
        <v>112.07</v>
      </c>
      <c r="H1722" s="165">
        <v>61</v>
      </c>
      <c r="I1722" s="165">
        <v>1395</v>
      </c>
      <c r="J1722" s="165">
        <v>6734</v>
      </c>
      <c r="K1722" s="165">
        <v>711</v>
      </c>
      <c r="L1722" s="165"/>
      <c r="M1722" s="165">
        <v>8840</v>
      </c>
      <c r="N1722" s="165">
        <v>49</v>
      </c>
      <c r="O1722" s="165">
        <v>238</v>
      </c>
      <c r="P1722" s="165">
        <v>711</v>
      </c>
      <c r="Q1722" s="165"/>
      <c r="R1722" s="165">
        <v>998</v>
      </c>
      <c r="S1722" s="165">
        <v>6</v>
      </c>
      <c r="T1722" s="165">
        <v>5.0083333333333329</v>
      </c>
      <c r="U1722" s="165">
        <v>13.28333333333334</v>
      </c>
      <c r="V1722" s="165">
        <v>712.1</v>
      </c>
      <c r="W1722" s="165">
        <v>599.5</v>
      </c>
      <c r="X1722" s="165" t="s">
        <v>3324</v>
      </c>
      <c r="Y1722" s="165">
        <v>12.05</v>
      </c>
      <c r="Z1722" s="165" t="s">
        <v>3325</v>
      </c>
      <c r="AA1722" s="165" t="s">
        <v>3298</v>
      </c>
    </row>
    <row r="1723" spans="1:27" s="74" customFormat="1" x14ac:dyDescent="0.15">
      <c r="A1723" s="165" t="s">
        <v>3206</v>
      </c>
      <c r="B1723" s="113" t="s">
        <v>3226</v>
      </c>
      <c r="C1723" s="165"/>
      <c r="D1723" s="199" t="s">
        <v>3297</v>
      </c>
      <c r="E1723" s="165">
        <v>586</v>
      </c>
      <c r="F1723" s="165">
        <v>36.67</v>
      </c>
      <c r="G1723" s="165">
        <v>112.07</v>
      </c>
      <c r="H1723" s="165">
        <v>38</v>
      </c>
      <c r="I1723" s="165">
        <v>1941</v>
      </c>
      <c r="J1723" s="165">
        <v>6250</v>
      </c>
      <c r="K1723" s="165">
        <v>648</v>
      </c>
      <c r="L1723" s="165"/>
      <c r="M1723" s="165">
        <v>8839</v>
      </c>
      <c r="N1723" s="165">
        <v>109</v>
      </c>
      <c r="O1723" s="165">
        <v>349</v>
      </c>
      <c r="P1723" s="165">
        <v>648</v>
      </c>
      <c r="Q1723" s="165"/>
      <c r="R1723" s="165">
        <v>1106</v>
      </c>
      <c r="S1723" s="165">
        <v>6</v>
      </c>
      <c r="T1723" s="165">
        <v>5.0083333333333329</v>
      </c>
      <c r="U1723" s="165">
        <v>13.28333333333334</v>
      </c>
      <c r="V1723" s="165">
        <v>712.1</v>
      </c>
      <c r="W1723" s="165">
        <v>599.5</v>
      </c>
      <c r="X1723" s="165" t="s">
        <v>3324</v>
      </c>
      <c r="Y1723" s="165">
        <v>12.05</v>
      </c>
      <c r="Z1723" s="165" t="s">
        <v>3325</v>
      </c>
      <c r="AA1723" s="165" t="s">
        <v>3298</v>
      </c>
    </row>
    <row r="1724" spans="1:27" s="74" customFormat="1" x14ac:dyDescent="0.15">
      <c r="A1724" s="165" t="s">
        <v>3206</v>
      </c>
      <c r="B1724" s="113" t="s">
        <v>3226</v>
      </c>
      <c r="C1724" s="165"/>
      <c r="D1724" s="199" t="s">
        <v>3297</v>
      </c>
      <c r="E1724" s="165">
        <v>588</v>
      </c>
      <c r="F1724" s="165">
        <v>36.68</v>
      </c>
      <c r="G1724" s="165">
        <v>112.1</v>
      </c>
      <c r="H1724" s="165">
        <v>51</v>
      </c>
      <c r="I1724" s="165">
        <v>1812</v>
      </c>
      <c r="J1724" s="165">
        <v>7133</v>
      </c>
      <c r="K1724" s="165">
        <v>737</v>
      </c>
      <c r="L1724" s="165"/>
      <c r="M1724" s="165">
        <v>9682</v>
      </c>
      <c r="N1724" s="165">
        <v>76</v>
      </c>
      <c r="O1724" s="165">
        <v>300</v>
      </c>
      <c r="P1724" s="165">
        <v>737</v>
      </c>
      <c r="Q1724" s="165"/>
      <c r="R1724" s="165">
        <v>1113</v>
      </c>
      <c r="S1724" s="165">
        <v>6</v>
      </c>
      <c r="T1724" s="165">
        <v>5.0083333333333329</v>
      </c>
      <c r="U1724" s="165">
        <v>13.28333333333334</v>
      </c>
      <c r="V1724" s="165">
        <v>712.1</v>
      </c>
      <c r="W1724" s="165">
        <v>599.5</v>
      </c>
      <c r="X1724" s="165" t="s">
        <v>3324</v>
      </c>
      <c r="Y1724" s="165">
        <v>20.100000000000001</v>
      </c>
      <c r="Z1724" s="165" t="s">
        <v>3329</v>
      </c>
      <c r="AA1724" s="165" t="s">
        <v>3298</v>
      </c>
    </row>
    <row r="1725" spans="1:27" s="74" customFormat="1" x14ac:dyDescent="0.15">
      <c r="A1725" s="165" t="s">
        <v>3272</v>
      </c>
      <c r="B1725" s="113" t="s">
        <v>3226</v>
      </c>
      <c r="C1725" s="165"/>
      <c r="D1725" s="199" t="s">
        <v>3297</v>
      </c>
      <c r="E1725" s="165">
        <v>525</v>
      </c>
      <c r="F1725" s="165">
        <v>35.6</v>
      </c>
      <c r="G1725" s="165">
        <v>106.27</v>
      </c>
      <c r="H1725" s="165">
        <v>32</v>
      </c>
      <c r="I1725" s="165">
        <v>2732</v>
      </c>
      <c r="J1725" s="165">
        <v>6356</v>
      </c>
      <c r="K1725" s="165">
        <v>677</v>
      </c>
      <c r="L1725" s="165"/>
      <c r="M1725" s="165">
        <v>9765</v>
      </c>
      <c r="N1725" s="165">
        <v>108</v>
      </c>
      <c r="O1725" s="165">
        <v>417</v>
      </c>
      <c r="P1725" s="165">
        <v>677</v>
      </c>
      <c r="Q1725" s="165"/>
      <c r="R1725" s="165">
        <v>1201</v>
      </c>
      <c r="S1725" s="165">
        <v>6</v>
      </c>
      <c r="T1725" s="165">
        <v>4.6499999999999986</v>
      </c>
      <c r="U1725" s="165">
        <v>11.933333333333341</v>
      </c>
      <c r="V1725" s="165">
        <v>560.1</v>
      </c>
      <c r="W1725" s="165">
        <v>481.6</v>
      </c>
      <c r="X1725" s="165" t="s">
        <v>3324</v>
      </c>
      <c r="Y1725" s="165">
        <v>14.65</v>
      </c>
      <c r="Z1725" s="165" t="s">
        <v>3325</v>
      </c>
      <c r="AA1725" s="165" t="s">
        <v>3298</v>
      </c>
    </row>
    <row r="1726" spans="1:27" s="74" customFormat="1" x14ac:dyDescent="0.15">
      <c r="A1726" s="165" t="s">
        <v>3206</v>
      </c>
      <c r="B1726" s="113" t="s">
        <v>3227</v>
      </c>
      <c r="C1726" s="165"/>
      <c r="D1726" s="199" t="s">
        <v>3297</v>
      </c>
      <c r="E1726" s="165">
        <v>799</v>
      </c>
      <c r="F1726" s="165">
        <v>26</v>
      </c>
      <c r="G1726" s="165">
        <v>108</v>
      </c>
      <c r="H1726" s="165">
        <v>40</v>
      </c>
      <c r="I1726" s="165">
        <v>1635</v>
      </c>
      <c r="J1726" s="165">
        <v>8479</v>
      </c>
      <c r="K1726" s="165">
        <v>480</v>
      </c>
      <c r="L1726" s="165"/>
      <c r="M1726" s="165">
        <v>10594</v>
      </c>
      <c r="N1726" s="165">
        <v>88</v>
      </c>
      <c r="O1726" s="165">
        <v>457</v>
      </c>
      <c r="P1726" s="165">
        <v>320</v>
      </c>
      <c r="Q1726" s="165"/>
      <c r="R1726" s="165">
        <v>865</v>
      </c>
      <c r="S1726" s="165">
        <v>12</v>
      </c>
      <c r="T1726" s="165">
        <v>15.53333333333334</v>
      </c>
      <c r="U1726" s="165">
        <v>15.53333333333334</v>
      </c>
      <c r="V1726" s="165">
        <v>1292.7</v>
      </c>
      <c r="W1726" s="165">
        <v>1292.7</v>
      </c>
      <c r="X1726" s="165" t="s">
        <v>3324</v>
      </c>
      <c r="Y1726" s="165">
        <v>3.4</v>
      </c>
      <c r="Z1726" s="165" t="s">
        <v>3327</v>
      </c>
      <c r="AA1726" s="165" t="s">
        <v>3298</v>
      </c>
    </row>
    <row r="1727" spans="1:27" s="74" customFormat="1" x14ac:dyDescent="0.15">
      <c r="A1727" s="165" t="s">
        <v>3271</v>
      </c>
      <c r="B1727" s="113" t="s">
        <v>3227</v>
      </c>
      <c r="C1727" s="165"/>
      <c r="D1727" s="199" t="s">
        <v>3297</v>
      </c>
      <c r="E1727" s="165">
        <v>808</v>
      </c>
      <c r="F1727" s="165">
        <v>29.3</v>
      </c>
      <c r="G1727" s="165">
        <v>110.1</v>
      </c>
      <c r="H1727" s="165">
        <v>130</v>
      </c>
      <c r="I1727" s="165">
        <v>2911</v>
      </c>
      <c r="J1727" s="165">
        <v>15783</v>
      </c>
      <c r="K1727" s="165">
        <v>821.00000000000011</v>
      </c>
      <c r="L1727" s="165"/>
      <c r="M1727" s="165">
        <v>19515</v>
      </c>
      <c r="N1727" s="165">
        <v>75</v>
      </c>
      <c r="O1727" s="165">
        <v>344</v>
      </c>
      <c r="P1727" s="165">
        <v>781</v>
      </c>
      <c r="Q1727" s="165"/>
      <c r="R1727" s="165">
        <v>1200</v>
      </c>
      <c r="S1727" s="165">
        <v>12</v>
      </c>
      <c r="T1727" s="165">
        <v>15.60833333333334</v>
      </c>
      <c r="U1727" s="165">
        <v>15.60833333333334</v>
      </c>
      <c r="V1727" s="165">
        <v>1471</v>
      </c>
      <c r="W1727" s="165">
        <v>1471</v>
      </c>
      <c r="X1727" s="165" t="s">
        <v>3324</v>
      </c>
      <c r="Y1727" s="165">
        <v>4.05</v>
      </c>
      <c r="Z1727" s="165" t="s">
        <v>3327</v>
      </c>
      <c r="AA1727" s="165" t="s">
        <v>3298</v>
      </c>
    </row>
    <row r="1728" spans="1:27" s="74" customFormat="1" x14ac:dyDescent="0.15">
      <c r="A1728" s="165" t="s">
        <v>3271</v>
      </c>
      <c r="B1728" s="113" t="s">
        <v>3227</v>
      </c>
      <c r="C1728" s="165"/>
      <c r="D1728" s="199" t="s">
        <v>3297</v>
      </c>
      <c r="E1728" s="165">
        <v>796</v>
      </c>
      <c r="F1728" s="165">
        <v>25.25</v>
      </c>
      <c r="G1728" s="165">
        <v>107.98</v>
      </c>
      <c r="H1728" s="165">
        <v>100</v>
      </c>
      <c r="I1728" s="165">
        <v>6690.0000000000009</v>
      </c>
      <c r="J1728" s="165">
        <v>8637</v>
      </c>
      <c r="K1728" s="165">
        <v>283</v>
      </c>
      <c r="L1728" s="165"/>
      <c r="M1728" s="165">
        <v>15610</v>
      </c>
      <c r="N1728" s="165">
        <v>518</v>
      </c>
      <c r="O1728" s="165">
        <v>806</v>
      </c>
      <c r="P1728" s="165">
        <v>155</v>
      </c>
      <c r="Q1728" s="165"/>
      <c r="R1728" s="165">
        <v>1479</v>
      </c>
      <c r="S1728" s="165">
        <v>12</v>
      </c>
      <c r="T1728" s="165">
        <v>17.091666666666672</v>
      </c>
      <c r="U1728" s="165">
        <v>17.091666666666672</v>
      </c>
      <c r="V1728" s="165">
        <v>1402.1</v>
      </c>
      <c r="W1728" s="165">
        <v>1402.1</v>
      </c>
      <c r="X1728" s="165" t="s">
        <v>3324</v>
      </c>
      <c r="Y1728" s="165">
        <v>24.399999999999949</v>
      </c>
      <c r="Z1728" s="165" t="s">
        <v>3329</v>
      </c>
      <c r="AA1728" s="165" t="s">
        <v>3298</v>
      </c>
    </row>
    <row r="1729" spans="1:27" s="74" customFormat="1" x14ac:dyDescent="0.15">
      <c r="A1729" s="165" t="s">
        <v>3206</v>
      </c>
      <c r="B1729" s="113" t="s">
        <v>3227</v>
      </c>
      <c r="C1729" s="165"/>
      <c r="D1729" s="199" t="s">
        <v>3297</v>
      </c>
      <c r="E1729" s="165">
        <v>797</v>
      </c>
      <c r="F1729" s="165">
        <v>28.1</v>
      </c>
      <c r="G1729" s="165">
        <v>106.8</v>
      </c>
      <c r="H1729" s="165">
        <v>121</v>
      </c>
      <c r="I1729" s="165">
        <v>9112</v>
      </c>
      <c r="J1729" s="165">
        <v>26008</v>
      </c>
      <c r="K1729" s="165">
        <v>1273</v>
      </c>
      <c r="L1729" s="165"/>
      <c r="M1729" s="165">
        <v>36392</v>
      </c>
      <c r="N1729" s="165">
        <v>134</v>
      </c>
      <c r="O1729" s="165">
        <v>511.00000000000011</v>
      </c>
      <c r="P1729" s="165">
        <v>849</v>
      </c>
      <c r="Q1729" s="165"/>
      <c r="R1729" s="165">
        <v>1493</v>
      </c>
      <c r="S1729" s="165">
        <v>12</v>
      </c>
      <c r="T1729" s="165">
        <v>14.708333333333329</v>
      </c>
      <c r="U1729" s="165">
        <v>14.708333333333329</v>
      </c>
      <c r="V1729" s="165">
        <v>1112.7</v>
      </c>
      <c r="W1729" s="165">
        <v>1112.7</v>
      </c>
      <c r="X1729" s="165" t="s">
        <v>3324</v>
      </c>
      <c r="Y1729" s="165">
        <v>5.5</v>
      </c>
      <c r="Z1729" s="165" t="s">
        <v>3327</v>
      </c>
      <c r="AA1729" s="165" t="s">
        <v>3298</v>
      </c>
    </row>
    <row r="1730" spans="1:27" s="74" customFormat="1" x14ac:dyDescent="0.15">
      <c r="A1730" s="165" t="s">
        <v>3271</v>
      </c>
      <c r="B1730" s="113" t="s">
        <v>3227</v>
      </c>
      <c r="C1730" s="165"/>
      <c r="D1730" s="199" t="s">
        <v>3297</v>
      </c>
      <c r="E1730" s="165">
        <v>794</v>
      </c>
      <c r="F1730" s="165">
        <v>26.4</v>
      </c>
      <c r="G1730" s="165">
        <v>106.7</v>
      </c>
      <c r="H1730" s="165">
        <v>87</v>
      </c>
      <c r="I1730" s="165">
        <v>8843</v>
      </c>
      <c r="J1730" s="165">
        <v>17429</v>
      </c>
      <c r="K1730" s="165">
        <v>963.00000000000011</v>
      </c>
      <c r="L1730" s="165"/>
      <c r="M1730" s="165">
        <v>27235</v>
      </c>
      <c r="N1730" s="165">
        <v>243</v>
      </c>
      <c r="O1730" s="165">
        <v>543</v>
      </c>
      <c r="P1730" s="165">
        <v>768</v>
      </c>
      <c r="Q1730" s="165"/>
      <c r="R1730" s="165">
        <v>1554</v>
      </c>
      <c r="S1730" s="165">
        <v>12</v>
      </c>
      <c r="T1730" s="165">
        <v>15.45833333333333</v>
      </c>
      <c r="U1730" s="165">
        <v>15.45833333333333</v>
      </c>
      <c r="V1730" s="165">
        <v>1187.9000000000001</v>
      </c>
      <c r="W1730" s="165">
        <v>1187.9000000000001</v>
      </c>
      <c r="X1730" s="165" t="s">
        <v>3324</v>
      </c>
      <c r="Y1730" s="165">
        <v>3.45</v>
      </c>
      <c r="Z1730" s="165" t="s">
        <v>3327</v>
      </c>
      <c r="AA1730" s="165" t="s">
        <v>3298</v>
      </c>
    </row>
    <row r="1731" spans="1:27" s="74" customFormat="1" x14ac:dyDescent="0.15">
      <c r="A1731" s="165" t="s">
        <v>3271</v>
      </c>
      <c r="B1731" s="113" t="s">
        <v>3227</v>
      </c>
      <c r="C1731" s="165"/>
      <c r="D1731" s="199" t="s">
        <v>3297</v>
      </c>
      <c r="E1731" s="165">
        <v>792</v>
      </c>
      <c r="F1731" s="165">
        <v>27.1</v>
      </c>
      <c r="G1731" s="165">
        <v>117.3</v>
      </c>
      <c r="H1731" s="165">
        <v>114</v>
      </c>
      <c r="I1731" s="165">
        <v>4271</v>
      </c>
      <c r="J1731" s="165">
        <v>19832</v>
      </c>
      <c r="K1731" s="165">
        <v>1058</v>
      </c>
      <c r="L1731" s="165"/>
      <c r="M1731" s="165">
        <v>25161</v>
      </c>
      <c r="N1731" s="165">
        <v>136</v>
      </c>
      <c r="O1731" s="165">
        <v>459</v>
      </c>
      <c r="P1731" s="165">
        <v>1017</v>
      </c>
      <c r="Q1731" s="165"/>
      <c r="R1731" s="165">
        <v>1612</v>
      </c>
      <c r="S1731" s="165">
        <v>12</v>
      </c>
      <c r="T1731" s="165">
        <v>17.56666666666667</v>
      </c>
      <c r="U1731" s="165">
        <v>17.56666666666667</v>
      </c>
      <c r="V1731" s="165">
        <v>1809.7</v>
      </c>
      <c r="W1731" s="165">
        <v>1809.7</v>
      </c>
      <c r="X1731" s="165" t="s">
        <v>3324</v>
      </c>
      <c r="Y1731" s="165">
        <v>4.8000000000000007</v>
      </c>
      <c r="Z1731" s="165" t="s">
        <v>3327</v>
      </c>
      <c r="AA1731" s="165" t="s">
        <v>3298</v>
      </c>
    </row>
    <row r="1732" spans="1:27" s="74" customFormat="1" x14ac:dyDescent="0.15">
      <c r="A1732" s="165" t="s">
        <v>3272</v>
      </c>
      <c r="B1732" s="113" t="s">
        <v>3227</v>
      </c>
      <c r="C1732" s="165"/>
      <c r="D1732" s="199" t="s">
        <v>3297</v>
      </c>
      <c r="E1732" s="165">
        <v>793</v>
      </c>
      <c r="F1732" s="165">
        <v>27.3</v>
      </c>
      <c r="G1732" s="165">
        <v>117.3</v>
      </c>
      <c r="H1732" s="165">
        <v>25</v>
      </c>
      <c r="I1732" s="165">
        <v>4584</v>
      </c>
      <c r="J1732" s="165">
        <v>9331</v>
      </c>
      <c r="K1732" s="165">
        <v>963.00000000000011</v>
      </c>
      <c r="L1732" s="165"/>
      <c r="M1732" s="165">
        <v>14878</v>
      </c>
      <c r="N1732" s="165">
        <v>426.99999999999983</v>
      </c>
      <c r="O1732" s="165">
        <v>868</v>
      </c>
      <c r="P1732" s="165">
        <v>963.00000000000011</v>
      </c>
      <c r="Q1732" s="165"/>
      <c r="R1732" s="165">
        <v>2258</v>
      </c>
      <c r="S1732" s="165">
        <v>12</v>
      </c>
      <c r="T1732" s="165">
        <v>16.791666666666671</v>
      </c>
      <c r="U1732" s="165">
        <v>16.791666666666671</v>
      </c>
      <c r="V1732" s="165">
        <v>1862.6</v>
      </c>
      <c r="W1732" s="165">
        <v>1862.6</v>
      </c>
      <c r="X1732" s="165" t="s">
        <v>3324</v>
      </c>
      <c r="Y1732" s="165">
        <v>4.8000000000000007</v>
      </c>
      <c r="Z1732" s="165" t="s">
        <v>3327</v>
      </c>
      <c r="AA1732" s="165" t="s">
        <v>3298</v>
      </c>
    </row>
    <row r="1733" spans="1:27" s="74" customFormat="1" x14ac:dyDescent="0.15">
      <c r="A1733" s="165" t="s">
        <v>3271</v>
      </c>
      <c r="B1733" s="113" t="s">
        <v>3227</v>
      </c>
      <c r="C1733" s="165"/>
      <c r="D1733" s="199" t="s">
        <v>3297</v>
      </c>
      <c r="E1733" s="165">
        <v>806</v>
      </c>
      <c r="F1733" s="165">
        <v>31.13</v>
      </c>
      <c r="G1733" s="165">
        <v>110.3</v>
      </c>
      <c r="H1733" s="165">
        <v>51</v>
      </c>
      <c r="I1733" s="165">
        <v>3808</v>
      </c>
      <c r="J1733" s="165">
        <v>11537</v>
      </c>
      <c r="K1733" s="165">
        <v>665</v>
      </c>
      <c r="L1733" s="165"/>
      <c r="M1733" s="165">
        <v>16010</v>
      </c>
      <c r="N1733" s="165">
        <v>181</v>
      </c>
      <c r="O1733" s="165">
        <v>548</v>
      </c>
      <c r="P1733" s="165">
        <v>569</v>
      </c>
      <c r="Q1733" s="165"/>
      <c r="R1733" s="165">
        <v>1298</v>
      </c>
      <c r="S1733" s="165">
        <v>11</v>
      </c>
      <c r="T1733" s="165">
        <v>15.166666666666663</v>
      </c>
      <c r="U1733" s="165">
        <v>16.218181818181819</v>
      </c>
      <c r="V1733" s="165">
        <v>1185.4000000000001</v>
      </c>
      <c r="W1733" s="165">
        <v>1168.7</v>
      </c>
      <c r="X1733" s="165" t="s">
        <v>3324</v>
      </c>
      <c r="Y1733" s="165">
        <v>12.05</v>
      </c>
      <c r="Z1733" s="165" t="s">
        <v>3325</v>
      </c>
      <c r="AA1733" s="165" t="s">
        <v>3298</v>
      </c>
    </row>
    <row r="1734" spans="1:27" s="74" customFormat="1" x14ac:dyDescent="0.15">
      <c r="A1734" s="165" t="s">
        <v>3206</v>
      </c>
      <c r="B1734" s="113" t="s">
        <v>3227</v>
      </c>
      <c r="C1734" s="165"/>
      <c r="D1734" s="199" t="s">
        <v>3297</v>
      </c>
      <c r="E1734" s="165">
        <v>807</v>
      </c>
      <c r="F1734" s="165">
        <v>29.1</v>
      </c>
      <c r="G1734" s="165">
        <v>110.4</v>
      </c>
      <c r="H1734" s="165">
        <v>20</v>
      </c>
      <c r="I1734" s="165">
        <v>2551</v>
      </c>
      <c r="J1734" s="165">
        <v>6086</v>
      </c>
      <c r="K1734" s="165">
        <v>537</v>
      </c>
      <c r="L1734" s="165"/>
      <c r="M1734" s="165">
        <v>9174</v>
      </c>
      <c r="N1734" s="165">
        <v>289</v>
      </c>
      <c r="O1734" s="165">
        <v>681.99999999999989</v>
      </c>
      <c r="P1734" s="165">
        <v>535</v>
      </c>
      <c r="Q1734" s="165"/>
      <c r="R1734" s="165">
        <v>1506</v>
      </c>
      <c r="S1734" s="165">
        <v>11</v>
      </c>
      <c r="T1734" s="165">
        <v>15.641666666666669</v>
      </c>
      <c r="U1734" s="165">
        <v>16.7</v>
      </c>
      <c r="V1734" s="165">
        <v>1474.9</v>
      </c>
      <c r="W1734" s="165">
        <v>1439.8</v>
      </c>
      <c r="X1734" s="165" t="s">
        <v>3324</v>
      </c>
      <c r="Y1734" s="165">
        <v>28.499999999999947</v>
      </c>
      <c r="Z1734" s="165" t="s">
        <v>3329</v>
      </c>
      <c r="AA1734" s="165" t="s">
        <v>3298</v>
      </c>
    </row>
    <row r="1735" spans="1:27" s="74" customFormat="1" x14ac:dyDescent="0.15">
      <c r="A1735" s="165" t="s">
        <v>3272</v>
      </c>
      <c r="B1735" s="113" t="s">
        <v>3227</v>
      </c>
      <c r="C1735" s="165"/>
      <c r="D1735" s="199" t="s">
        <v>3297</v>
      </c>
      <c r="E1735" s="165">
        <v>810</v>
      </c>
      <c r="F1735" s="165">
        <v>32.300000000000004</v>
      </c>
      <c r="G1735" s="165">
        <v>106.8</v>
      </c>
      <c r="H1735" s="165">
        <v>58</v>
      </c>
      <c r="I1735" s="165">
        <v>4346</v>
      </c>
      <c r="J1735" s="165">
        <v>14202</v>
      </c>
      <c r="K1735" s="165">
        <v>783</v>
      </c>
      <c r="L1735" s="165"/>
      <c r="M1735" s="165">
        <v>19331</v>
      </c>
      <c r="N1735" s="165">
        <v>166</v>
      </c>
      <c r="O1735" s="165">
        <v>586</v>
      </c>
      <c r="P1735" s="165">
        <v>756</v>
      </c>
      <c r="Q1735" s="165"/>
      <c r="R1735" s="165">
        <v>1506</v>
      </c>
      <c r="S1735" s="165">
        <v>11</v>
      </c>
      <c r="T1735" s="165">
        <v>15.03333333333333</v>
      </c>
      <c r="U1735" s="165">
        <v>16.036363636363635</v>
      </c>
      <c r="V1735" s="165">
        <v>1094.5</v>
      </c>
      <c r="W1735" s="165">
        <v>1085.5999999999999</v>
      </c>
      <c r="X1735" s="165" t="s">
        <v>3324</v>
      </c>
      <c r="Y1735" s="165">
        <v>3.45</v>
      </c>
      <c r="Z1735" s="165" t="s">
        <v>3327</v>
      </c>
      <c r="AA1735" s="165" t="s">
        <v>3298</v>
      </c>
    </row>
    <row r="1736" spans="1:27" s="74" customFormat="1" x14ac:dyDescent="0.15">
      <c r="A1736" s="165" t="s">
        <v>3271</v>
      </c>
      <c r="B1736" s="113" t="s">
        <v>3227</v>
      </c>
      <c r="C1736" s="165"/>
      <c r="D1736" s="199" t="s">
        <v>3297</v>
      </c>
      <c r="E1736" s="165">
        <v>795</v>
      </c>
      <c r="F1736" s="165">
        <v>28.2</v>
      </c>
      <c r="G1736" s="165">
        <v>107</v>
      </c>
      <c r="H1736" s="165">
        <v>80</v>
      </c>
      <c r="I1736" s="165">
        <v>7915.0000000000009</v>
      </c>
      <c r="J1736" s="165">
        <v>27564</v>
      </c>
      <c r="K1736" s="165">
        <v>1509</v>
      </c>
      <c r="L1736" s="165"/>
      <c r="M1736" s="165">
        <v>36988</v>
      </c>
      <c r="N1736" s="165">
        <v>216</v>
      </c>
      <c r="O1736" s="165">
        <v>762</v>
      </c>
      <c r="P1736" s="165">
        <v>1006</v>
      </c>
      <c r="Q1736" s="165"/>
      <c r="R1736" s="165">
        <v>1984</v>
      </c>
      <c r="S1736" s="165">
        <v>11</v>
      </c>
      <c r="T1736" s="165">
        <v>13.741666666666669</v>
      </c>
      <c r="U1736" s="165">
        <v>14.718181818181819</v>
      </c>
      <c r="V1736" s="165">
        <v>1166</v>
      </c>
      <c r="W1736" s="165">
        <v>1143.2</v>
      </c>
      <c r="X1736" s="165" t="s">
        <v>3324</v>
      </c>
      <c r="Y1736" s="165">
        <v>13.25</v>
      </c>
      <c r="Z1736" s="165" t="s">
        <v>3325</v>
      </c>
      <c r="AA1736" s="165" t="s">
        <v>3298</v>
      </c>
    </row>
    <row r="1737" spans="1:27" s="74" customFormat="1" x14ac:dyDescent="0.15">
      <c r="A1737" s="165" t="s">
        <v>3206</v>
      </c>
      <c r="B1737" s="113" t="s">
        <v>3227</v>
      </c>
      <c r="C1737" s="165"/>
      <c r="D1737" s="199" t="s">
        <v>3297</v>
      </c>
      <c r="E1737" s="165">
        <v>809</v>
      </c>
      <c r="F1737" s="165">
        <v>33</v>
      </c>
      <c r="G1737" s="165">
        <v>108.2</v>
      </c>
      <c r="H1737" s="165">
        <v>95</v>
      </c>
      <c r="I1737" s="165">
        <v>3050</v>
      </c>
      <c r="J1737" s="165">
        <v>12566</v>
      </c>
      <c r="K1737" s="165">
        <v>1064</v>
      </c>
      <c r="L1737" s="165"/>
      <c r="M1737" s="165">
        <v>16680</v>
      </c>
      <c r="N1737" s="165">
        <v>84</v>
      </c>
      <c r="O1737" s="165">
        <v>346</v>
      </c>
      <c r="P1737" s="165">
        <v>213</v>
      </c>
      <c r="Q1737" s="165"/>
      <c r="R1737" s="165">
        <v>643</v>
      </c>
      <c r="S1737" s="165">
        <v>9</v>
      </c>
      <c r="T1737" s="165">
        <v>14.133333333333329</v>
      </c>
      <c r="U1737" s="165">
        <v>17.74444444444444</v>
      </c>
      <c r="V1737" s="165">
        <v>909.40000000000009</v>
      </c>
      <c r="W1737" s="165">
        <v>886.2</v>
      </c>
      <c r="X1737" s="165" t="s">
        <v>3328</v>
      </c>
      <c r="Y1737" s="165">
        <v>12.05</v>
      </c>
      <c r="Z1737" s="165" t="s">
        <v>3325</v>
      </c>
      <c r="AA1737" s="165" t="s">
        <v>3298</v>
      </c>
    </row>
    <row r="1738" spans="1:27" s="74" customFormat="1" x14ac:dyDescent="0.15">
      <c r="A1738" s="165" t="s">
        <v>3206</v>
      </c>
      <c r="B1738" s="113" t="s">
        <v>3227</v>
      </c>
      <c r="C1738" s="165"/>
      <c r="D1738" s="199" t="s">
        <v>3297</v>
      </c>
      <c r="E1738" s="165">
        <v>801</v>
      </c>
      <c r="F1738" s="165">
        <v>33.6</v>
      </c>
      <c r="G1738" s="165">
        <v>111.3</v>
      </c>
      <c r="H1738" s="165">
        <v>23</v>
      </c>
      <c r="I1738" s="165">
        <v>1626</v>
      </c>
      <c r="J1738" s="165">
        <v>5503</v>
      </c>
      <c r="K1738" s="165">
        <v>401</v>
      </c>
      <c r="L1738" s="165"/>
      <c r="M1738" s="165">
        <v>7531</v>
      </c>
      <c r="N1738" s="165">
        <v>155</v>
      </c>
      <c r="O1738" s="165">
        <v>513</v>
      </c>
      <c r="P1738" s="165">
        <v>393</v>
      </c>
      <c r="Q1738" s="165"/>
      <c r="R1738" s="165">
        <v>1061</v>
      </c>
      <c r="S1738" s="165">
        <v>9</v>
      </c>
      <c r="T1738" s="165">
        <v>11.816666666666672</v>
      </c>
      <c r="U1738" s="165">
        <v>15.633333333333329</v>
      </c>
      <c r="V1738" s="165">
        <v>797</v>
      </c>
      <c r="W1738" s="165">
        <v>762.7</v>
      </c>
      <c r="X1738" s="165" t="s">
        <v>3328</v>
      </c>
      <c r="Y1738" s="165">
        <v>7</v>
      </c>
      <c r="Z1738" s="165" t="s">
        <v>3327</v>
      </c>
      <c r="AA1738" s="165" t="s">
        <v>3298</v>
      </c>
    </row>
    <row r="1739" spans="1:27" s="74" customFormat="1" x14ac:dyDescent="0.15">
      <c r="A1739" s="165" t="s">
        <v>3271</v>
      </c>
      <c r="B1739" s="113" t="s">
        <v>3227</v>
      </c>
      <c r="C1739" s="165"/>
      <c r="D1739" s="199" t="s">
        <v>3297</v>
      </c>
      <c r="E1739" s="165">
        <v>802</v>
      </c>
      <c r="F1739" s="165">
        <v>31.6</v>
      </c>
      <c r="G1739" s="165">
        <v>114.8</v>
      </c>
      <c r="H1739" s="165">
        <v>34</v>
      </c>
      <c r="I1739" s="165">
        <v>2560</v>
      </c>
      <c r="J1739" s="165">
        <v>8274</v>
      </c>
      <c r="K1739" s="165">
        <v>581</v>
      </c>
      <c r="L1739" s="165"/>
      <c r="M1739" s="165">
        <v>11415</v>
      </c>
      <c r="N1739" s="165">
        <v>159</v>
      </c>
      <c r="O1739" s="165">
        <v>508</v>
      </c>
      <c r="P1739" s="165">
        <v>546</v>
      </c>
      <c r="Q1739" s="165"/>
      <c r="R1739" s="165">
        <v>1213</v>
      </c>
      <c r="S1739" s="165">
        <v>9</v>
      </c>
      <c r="T1739" s="165">
        <v>15.3</v>
      </c>
      <c r="U1739" s="165">
        <v>19.166666666666671</v>
      </c>
      <c r="V1739" s="165">
        <v>1218.5999999999999</v>
      </c>
      <c r="W1739" s="165">
        <v>1114.2</v>
      </c>
      <c r="X1739" s="165" t="s">
        <v>3324</v>
      </c>
      <c r="Y1739" s="165">
        <v>2.4</v>
      </c>
      <c r="Z1739" s="165" t="s">
        <v>3327</v>
      </c>
      <c r="AA1739" s="165" t="s">
        <v>3298</v>
      </c>
    </row>
    <row r="1740" spans="1:27" s="74" customFormat="1" x14ac:dyDescent="0.15">
      <c r="A1740" s="165" t="s">
        <v>3271</v>
      </c>
      <c r="B1740" s="113" t="s">
        <v>3227</v>
      </c>
      <c r="C1740" s="165"/>
      <c r="D1740" s="199" t="s">
        <v>3297</v>
      </c>
      <c r="E1740" s="165">
        <v>798</v>
      </c>
      <c r="F1740" s="165">
        <v>26.8</v>
      </c>
      <c r="G1740" s="165">
        <v>104.2</v>
      </c>
      <c r="H1740" s="165">
        <v>23</v>
      </c>
      <c r="I1740" s="165">
        <v>1494</v>
      </c>
      <c r="J1740" s="165">
        <v>7328</v>
      </c>
      <c r="K1740" s="165">
        <v>515</v>
      </c>
      <c r="L1740" s="165"/>
      <c r="M1740" s="165">
        <v>9337</v>
      </c>
      <c r="N1740" s="165">
        <v>139</v>
      </c>
      <c r="O1740" s="165">
        <v>656.99999999999989</v>
      </c>
      <c r="P1740" s="165">
        <v>515</v>
      </c>
      <c r="Q1740" s="165"/>
      <c r="R1740" s="165">
        <v>1311</v>
      </c>
      <c r="S1740" s="165">
        <v>9</v>
      </c>
      <c r="T1740" s="165">
        <v>11.516666666666671</v>
      </c>
      <c r="U1740" s="165">
        <v>13.922222222222221</v>
      </c>
      <c r="V1740" s="165">
        <v>975.79999999999984</v>
      </c>
      <c r="W1740" s="165">
        <v>941.5</v>
      </c>
      <c r="X1740" s="165" t="s">
        <v>3324</v>
      </c>
      <c r="Y1740" s="165">
        <v>12.05</v>
      </c>
      <c r="Z1740" s="165" t="s">
        <v>3325</v>
      </c>
      <c r="AA1740" s="165" t="s">
        <v>3298</v>
      </c>
    </row>
    <row r="1741" spans="1:27" s="74" customFormat="1" x14ac:dyDescent="0.15">
      <c r="A1741" s="165" t="s">
        <v>3206</v>
      </c>
      <c r="B1741" s="113" t="s">
        <v>3227</v>
      </c>
      <c r="C1741" s="165"/>
      <c r="D1741" s="199" t="s">
        <v>3297</v>
      </c>
      <c r="E1741" s="165">
        <v>812</v>
      </c>
      <c r="F1741" s="165">
        <v>27.1</v>
      </c>
      <c r="G1741" s="165">
        <v>99.2</v>
      </c>
      <c r="H1741" s="165">
        <v>75</v>
      </c>
      <c r="I1741" s="165">
        <v>6345</v>
      </c>
      <c r="J1741" s="165">
        <v>17998</v>
      </c>
      <c r="K1741" s="165">
        <v>658</v>
      </c>
      <c r="L1741" s="165"/>
      <c r="M1741" s="165">
        <v>25001</v>
      </c>
      <c r="N1741" s="165">
        <v>257</v>
      </c>
      <c r="O1741" s="165">
        <v>701</v>
      </c>
      <c r="P1741" s="165">
        <v>412</v>
      </c>
      <c r="Q1741" s="165"/>
      <c r="R1741" s="165">
        <v>1369</v>
      </c>
      <c r="S1741" s="165">
        <v>9</v>
      </c>
      <c r="T1741" s="165">
        <v>11.016666666666671</v>
      </c>
      <c r="U1741" s="165">
        <v>13.12222222222222</v>
      </c>
      <c r="V1741" s="165">
        <v>950.7</v>
      </c>
      <c r="W1741" s="165">
        <v>869.1</v>
      </c>
      <c r="X1741" s="165" t="s">
        <v>3324</v>
      </c>
      <c r="Y1741" s="165">
        <v>12.05</v>
      </c>
      <c r="Z1741" s="165" t="s">
        <v>3325</v>
      </c>
      <c r="AA1741" s="165" t="s">
        <v>3298</v>
      </c>
    </row>
    <row r="1742" spans="1:27" s="74" customFormat="1" x14ac:dyDescent="0.15">
      <c r="A1742" s="165" t="s">
        <v>3206</v>
      </c>
      <c r="B1742" s="113" t="s">
        <v>3227</v>
      </c>
      <c r="C1742" s="165"/>
      <c r="D1742" s="199" t="s">
        <v>3297</v>
      </c>
      <c r="E1742" s="165">
        <v>805</v>
      </c>
      <c r="F1742" s="165">
        <v>32</v>
      </c>
      <c r="G1742" s="165">
        <v>110.7</v>
      </c>
      <c r="H1742" s="165">
        <v>31</v>
      </c>
      <c r="I1742" s="165">
        <v>3949</v>
      </c>
      <c r="J1742" s="165">
        <v>8725</v>
      </c>
      <c r="K1742" s="165">
        <v>648</v>
      </c>
      <c r="L1742" s="165"/>
      <c r="M1742" s="165">
        <v>13322</v>
      </c>
      <c r="N1742" s="165">
        <v>291</v>
      </c>
      <c r="O1742" s="165">
        <v>649</v>
      </c>
      <c r="P1742" s="165">
        <v>648</v>
      </c>
      <c r="Q1742" s="165"/>
      <c r="R1742" s="165">
        <v>1588</v>
      </c>
      <c r="S1742" s="165">
        <v>9</v>
      </c>
      <c r="T1742" s="165">
        <v>14.09166666666667</v>
      </c>
      <c r="U1742" s="165">
        <v>17.75555555555556</v>
      </c>
      <c r="V1742" s="165">
        <v>906.6</v>
      </c>
      <c r="W1742" s="165">
        <v>864.80000000000007</v>
      </c>
      <c r="X1742" s="165" t="s">
        <v>3328</v>
      </c>
      <c r="Y1742" s="165">
        <v>16.999999999999947</v>
      </c>
      <c r="Z1742" s="165" t="s">
        <v>3329</v>
      </c>
      <c r="AA1742" s="165" t="s">
        <v>3298</v>
      </c>
    </row>
    <row r="1743" spans="1:27" s="74" customFormat="1" x14ac:dyDescent="0.15">
      <c r="A1743" s="165" t="s">
        <v>3272</v>
      </c>
      <c r="B1743" s="113" t="s">
        <v>3227</v>
      </c>
      <c r="C1743" s="165"/>
      <c r="D1743" s="199" t="s">
        <v>3297</v>
      </c>
      <c r="E1743" s="165">
        <v>803</v>
      </c>
      <c r="F1743" s="165">
        <v>33.5</v>
      </c>
      <c r="G1743" s="165">
        <v>111.7</v>
      </c>
      <c r="H1743" s="165">
        <v>51</v>
      </c>
      <c r="I1743" s="165">
        <v>2660</v>
      </c>
      <c r="J1743" s="165">
        <v>10356</v>
      </c>
      <c r="K1743" s="165">
        <v>674</v>
      </c>
      <c r="L1743" s="165"/>
      <c r="M1743" s="165">
        <v>13690</v>
      </c>
      <c r="N1743" s="165">
        <v>123</v>
      </c>
      <c r="O1743" s="165">
        <v>470</v>
      </c>
      <c r="P1743" s="165">
        <v>620</v>
      </c>
      <c r="Q1743" s="165"/>
      <c r="R1743" s="165">
        <v>1212</v>
      </c>
      <c r="S1743" s="165">
        <v>8</v>
      </c>
      <c r="T1743" s="165">
        <v>10.758333333333329</v>
      </c>
      <c r="U1743" s="165">
        <v>15.762499999999999</v>
      </c>
      <c r="V1743" s="165">
        <v>864</v>
      </c>
      <c r="W1743" s="165">
        <v>781.9</v>
      </c>
      <c r="X1743" s="165" t="s">
        <v>3328</v>
      </c>
      <c r="Y1743" s="165">
        <v>14.55</v>
      </c>
      <c r="Z1743" s="165" t="s">
        <v>3325</v>
      </c>
      <c r="AA1743" s="165" t="s">
        <v>3298</v>
      </c>
    </row>
    <row r="1744" spans="1:27" s="74" customFormat="1" x14ac:dyDescent="0.15">
      <c r="A1744" s="165" t="s">
        <v>3206</v>
      </c>
      <c r="B1744" s="113" t="s">
        <v>3227</v>
      </c>
      <c r="C1744" s="165"/>
      <c r="D1744" s="199" t="s">
        <v>3297</v>
      </c>
      <c r="E1744" s="165">
        <v>800</v>
      </c>
      <c r="F1744" s="165">
        <v>33.6</v>
      </c>
      <c r="G1744" s="165">
        <v>111.6</v>
      </c>
      <c r="H1744" s="165">
        <v>36</v>
      </c>
      <c r="I1744" s="165">
        <v>2867</v>
      </c>
      <c r="J1744" s="165">
        <v>10001</v>
      </c>
      <c r="K1744" s="165">
        <v>646</v>
      </c>
      <c r="L1744" s="165"/>
      <c r="M1744" s="165">
        <v>13515</v>
      </c>
      <c r="N1744" s="165">
        <v>185</v>
      </c>
      <c r="O1744" s="165">
        <v>595</v>
      </c>
      <c r="P1744" s="165">
        <v>586</v>
      </c>
      <c r="Q1744" s="165"/>
      <c r="R1744" s="165">
        <v>1366</v>
      </c>
      <c r="S1744" s="165">
        <v>8</v>
      </c>
      <c r="T1744" s="165">
        <v>11.775</v>
      </c>
      <c r="U1744" s="165">
        <v>16.8</v>
      </c>
      <c r="V1744" s="165">
        <v>813.6</v>
      </c>
      <c r="W1744" s="165">
        <v>738.30000000000007</v>
      </c>
      <c r="X1744" s="165" t="s">
        <v>3328</v>
      </c>
      <c r="Y1744" s="165">
        <v>14.55</v>
      </c>
      <c r="Z1744" s="165" t="s">
        <v>3325</v>
      </c>
      <c r="AA1744" s="165" t="s">
        <v>3298</v>
      </c>
    </row>
    <row r="1745" spans="1:27" s="74" customFormat="1" x14ac:dyDescent="0.15">
      <c r="A1745" s="165" t="s">
        <v>3206</v>
      </c>
      <c r="B1745" s="113" t="s">
        <v>3227</v>
      </c>
      <c r="C1745" s="165"/>
      <c r="D1745" s="199" t="s">
        <v>3297</v>
      </c>
      <c r="E1745" s="165">
        <v>811</v>
      </c>
      <c r="F1745" s="165">
        <v>28.7</v>
      </c>
      <c r="G1745" s="165">
        <v>96.7</v>
      </c>
      <c r="H1745" s="165">
        <v>93</v>
      </c>
      <c r="I1745" s="165">
        <v>8851</v>
      </c>
      <c r="J1745" s="165">
        <v>27511</v>
      </c>
      <c r="K1745" s="165">
        <v>850</v>
      </c>
      <c r="L1745" s="165"/>
      <c r="M1745" s="165">
        <v>37212</v>
      </c>
      <c r="N1745" s="165">
        <v>267</v>
      </c>
      <c r="O1745" s="165">
        <v>757</v>
      </c>
      <c r="P1745" s="165">
        <v>495</v>
      </c>
      <c r="Q1745" s="165"/>
      <c r="R1745" s="165">
        <v>1519</v>
      </c>
      <c r="S1745" s="165">
        <v>8</v>
      </c>
      <c r="T1745" s="165">
        <v>10.366666666666672</v>
      </c>
      <c r="U1745" s="165">
        <v>13.425000000000001</v>
      </c>
      <c r="V1745" s="165">
        <v>911.89999999999986</v>
      </c>
      <c r="W1745" s="165">
        <v>855.9</v>
      </c>
      <c r="X1745" s="165" t="s">
        <v>3324</v>
      </c>
      <c r="Y1745" s="165">
        <v>13.8</v>
      </c>
      <c r="Z1745" s="165" t="s">
        <v>3325</v>
      </c>
      <c r="AA1745" s="165" t="s">
        <v>3298</v>
      </c>
    </row>
    <row r="1746" spans="1:27" s="74" customFormat="1" x14ac:dyDescent="0.15">
      <c r="A1746" s="165" t="s">
        <v>3206</v>
      </c>
      <c r="B1746" s="113" t="s">
        <v>3227</v>
      </c>
      <c r="C1746" s="165"/>
      <c r="D1746" s="199" t="s">
        <v>3297</v>
      </c>
      <c r="E1746" s="165">
        <v>804</v>
      </c>
      <c r="F1746" s="165">
        <v>31.7</v>
      </c>
      <c r="G1746" s="165">
        <v>110.6</v>
      </c>
      <c r="H1746" s="165">
        <v>54</v>
      </c>
      <c r="I1746" s="165">
        <v>3019</v>
      </c>
      <c r="J1746" s="165">
        <v>15674</v>
      </c>
      <c r="K1746" s="165">
        <v>875</v>
      </c>
      <c r="L1746" s="165"/>
      <c r="M1746" s="165">
        <v>19567</v>
      </c>
      <c r="N1746" s="165">
        <v>127</v>
      </c>
      <c r="O1746" s="165">
        <v>575</v>
      </c>
      <c r="P1746" s="165">
        <v>818</v>
      </c>
      <c r="Q1746" s="165"/>
      <c r="R1746" s="165">
        <v>1520</v>
      </c>
      <c r="S1746" s="165">
        <v>8</v>
      </c>
      <c r="T1746" s="165">
        <v>10.241666666666669</v>
      </c>
      <c r="U1746" s="165">
        <v>14.8</v>
      </c>
      <c r="V1746" s="165">
        <v>1190.9000000000001</v>
      </c>
      <c r="W1746" s="165">
        <v>1067.5</v>
      </c>
      <c r="X1746" s="165" t="s">
        <v>3324</v>
      </c>
      <c r="Y1746" s="165">
        <v>24.399999999999949</v>
      </c>
      <c r="Z1746" s="165" t="s">
        <v>3329</v>
      </c>
      <c r="AA1746" s="165" t="s">
        <v>3298</v>
      </c>
    </row>
    <row r="1747" spans="1:27" s="74" customFormat="1" x14ac:dyDescent="0.15">
      <c r="A1747" s="165" t="s">
        <v>3272</v>
      </c>
      <c r="B1747" s="113" t="s">
        <v>3227</v>
      </c>
      <c r="C1747" s="165"/>
      <c r="D1747" s="199" t="s">
        <v>3297</v>
      </c>
      <c r="E1747" s="165">
        <v>813</v>
      </c>
      <c r="F1747" s="165">
        <v>27.7</v>
      </c>
      <c r="G1747" s="165">
        <v>99.7</v>
      </c>
      <c r="H1747" s="165">
        <v>101</v>
      </c>
      <c r="I1747" s="165">
        <v>7645</v>
      </c>
      <c r="J1747" s="165">
        <v>21314</v>
      </c>
      <c r="K1747" s="165">
        <v>838.00000000000011</v>
      </c>
      <c r="L1747" s="165"/>
      <c r="M1747" s="165">
        <v>29796</v>
      </c>
      <c r="N1747" s="165">
        <v>223</v>
      </c>
      <c r="O1747" s="165">
        <v>619</v>
      </c>
      <c r="P1747" s="165">
        <v>525</v>
      </c>
      <c r="Q1747" s="165"/>
      <c r="R1747" s="165">
        <v>1367</v>
      </c>
      <c r="S1747" s="165">
        <v>6</v>
      </c>
      <c r="T1747" s="165">
        <v>6.5166666666666666</v>
      </c>
      <c r="U1747" s="165">
        <v>11.2</v>
      </c>
      <c r="V1747" s="165">
        <v>819.50000000000011</v>
      </c>
      <c r="W1747" s="165">
        <v>673.2</v>
      </c>
      <c r="X1747" s="165" t="s">
        <v>3324</v>
      </c>
      <c r="Y1747" s="165">
        <v>12.05</v>
      </c>
      <c r="Z1747" s="165" t="s">
        <v>3325</v>
      </c>
      <c r="AA1747" s="165" t="s">
        <v>3298</v>
      </c>
    </row>
    <row r="1748" spans="1:27" s="74" customFormat="1" x14ac:dyDescent="0.15">
      <c r="A1748" s="165" t="s">
        <v>3206</v>
      </c>
      <c r="B1748" s="113" t="s">
        <v>3228</v>
      </c>
      <c r="C1748" s="165"/>
      <c r="D1748" s="199" t="s">
        <v>3297</v>
      </c>
      <c r="E1748" s="165">
        <v>860</v>
      </c>
      <c r="F1748" s="165">
        <v>28.35</v>
      </c>
      <c r="G1748" s="165">
        <v>105.83</v>
      </c>
      <c r="H1748" s="165">
        <v>51</v>
      </c>
      <c r="I1748" s="165">
        <v>1495</v>
      </c>
      <c r="J1748" s="165">
        <v>7964</v>
      </c>
      <c r="K1748" s="165">
        <v>436.00000000000011</v>
      </c>
      <c r="L1748" s="165"/>
      <c r="M1748" s="165">
        <v>9895</v>
      </c>
      <c r="N1748" s="165">
        <v>54</v>
      </c>
      <c r="O1748" s="165">
        <v>288</v>
      </c>
      <c r="P1748" s="165">
        <v>291</v>
      </c>
      <c r="Q1748" s="165"/>
      <c r="R1748" s="165">
        <v>633</v>
      </c>
      <c r="S1748" s="165">
        <v>12</v>
      </c>
      <c r="T1748" s="165">
        <v>15.7</v>
      </c>
      <c r="U1748" s="165">
        <v>15.7</v>
      </c>
      <c r="V1748" s="165">
        <v>1076.2</v>
      </c>
      <c r="W1748" s="165">
        <v>1076.2</v>
      </c>
      <c r="X1748" s="165" t="s">
        <v>3324</v>
      </c>
      <c r="Y1748" s="165">
        <v>4.05</v>
      </c>
      <c r="Z1748" s="165" t="s">
        <v>3327</v>
      </c>
      <c r="AA1748" s="165" t="s">
        <v>3298</v>
      </c>
    </row>
    <row r="1749" spans="1:27" s="74" customFormat="1" x14ac:dyDescent="0.15">
      <c r="A1749" s="165" t="s">
        <v>3271</v>
      </c>
      <c r="B1749" s="113" t="s">
        <v>3228</v>
      </c>
      <c r="C1749" s="165"/>
      <c r="D1749" s="199" t="s">
        <v>3297</v>
      </c>
      <c r="E1749" s="165">
        <v>912</v>
      </c>
      <c r="F1749" s="165">
        <v>25.58</v>
      </c>
      <c r="G1749" s="165">
        <v>108.05</v>
      </c>
      <c r="H1749" s="165">
        <v>45</v>
      </c>
      <c r="I1749" s="165">
        <v>1235</v>
      </c>
      <c r="J1749" s="165">
        <v>6031.9999999999991</v>
      </c>
      <c r="K1749" s="165">
        <v>363</v>
      </c>
      <c r="L1749" s="165"/>
      <c r="M1749" s="165">
        <v>7630</v>
      </c>
      <c r="N1749" s="165">
        <v>73</v>
      </c>
      <c r="O1749" s="165">
        <v>355</v>
      </c>
      <c r="P1749" s="165">
        <v>242</v>
      </c>
      <c r="Q1749" s="165"/>
      <c r="R1749" s="165">
        <v>670</v>
      </c>
      <c r="S1749" s="165">
        <v>12</v>
      </c>
      <c r="T1749" s="165">
        <v>16.73333333333332</v>
      </c>
      <c r="U1749" s="165">
        <v>16.73333333333332</v>
      </c>
      <c r="V1749" s="165">
        <v>1351.8</v>
      </c>
      <c r="W1749" s="165">
        <v>1351.8</v>
      </c>
      <c r="X1749" s="165" t="s">
        <v>3324</v>
      </c>
      <c r="Y1749" s="165">
        <v>28.8</v>
      </c>
      <c r="Z1749" s="165" t="s">
        <v>3329</v>
      </c>
      <c r="AA1749" s="165" t="s">
        <v>3298</v>
      </c>
    </row>
    <row r="1750" spans="1:27" s="74" customFormat="1" x14ac:dyDescent="0.15">
      <c r="A1750" s="165" t="s">
        <v>3272</v>
      </c>
      <c r="B1750" s="113" t="s">
        <v>3228</v>
      </c>
      <c r="C1750" s="165"/>
      <c r="D1750" s="199" t="s">
        <v>3297</v>
      </c>
      <c r="E1750" s="165">
        <v>908</v>
      </c>
      <c r="F1750" s="165">
        <v>25.55</v>
      </c>
      <c r="G1750" s="165">
        <v>107.04</v>
      </c>
      <c r="H1750" s="165">
        <v>36</v>
      </c>
      <c r="I1750" s="165">
        <v>1055</v>
      </c>
      <c r="J1750" s="165">
        <v>5356</v>
      </c>
      <c r="K1750" s="165">
        <v>335</v>
      </c>
      <c r="L1750" s="165"/>
      <c r="M1750" s="165">
        <v>6745.9999999999991</v>
      </c>
      <c r="N1750" s="165">
        <v>76</v>
      </c>
      <c r="O1750" s="165">
        <v>385</v>
      </c>
      <c r="P1750" s="165">
        <v>223</v>
      </c>
      <c r="Q1750" s="165"/>
      <c r="R1750" s="165">
        <v>684</v>
      </c>
      <c r="S1750" s="165">
        <v>12</v>
      </c>
      <c r="T1750" s="165">
        <v>17.25</v>
      </c>
      <c r="U1750" s="165">
        <v>17.25</v>
      </c>
      <c r="V1750" s="165">
        <v>1276.5</v>
      </c>
      <c r="W1750" s="165">
        <v>1276.5</v>
      </c>
      <c r="X1750" s="165" t="s">
        <v>3324</v>
      </c>
      <c r="Y1750" s="165">
        <v>2.4</v>
      </c>
      <c r="Z1750" s="165" t="s">
        <v>3327</v>
      </c>
      <c r="AA1750" s="165" t="s">
        <v>3298</v>
      </c>
    </row>
    <row r="1751" spans="1:27" s="74" customFormat="1" x14ac:dyDescent="0.15">
      <c r="A1751" s="165" t="s">
        <v>3271</v>
      </c>
      <c r="B1751" s="113" t="s">
        <v>3228</v>
      </c>
      <c r="C1751" s="165"/>
      <c r="D1751" s="199" t="s">
        <v>3297</v>
      </c>
      <c r="E1751" s="165">
        <v>901</v>
      </c>
      <c r="F1751" s="165">
        <v>25.4</v>
      </c>
      <c r="G1751" s="165">
        <v>107.99</v>
      </c>
      <c r="H1751" s="165">
        <v>50</v>
      </c>
      <c r="I1751" s="165">
        <v>1637</v>
      </c>
      <c r="J1751" s="165">
        <v>9415</v>
      </c>
      <c r="K1751" s="165">
        <v>465.00000000000011</v>
      </c>
      <c r="L1751" s="165"/>
      <c r="M1751" s="165">
        <v>11517</v>
      </c>
      <c r="N1751" s="165">
        <v>61</v>
      </c>
      <c r="O1751" s="165">
        <v>349</v>
      </c>
      <c r="P1751" s="165">
        <v>310</v>
      </c>
      <c r="Q1751" s="165"/>
      <c r="R1751" s="165">
        <v>720</v>
      </c>
      <c r="S1751" s="165">
        <v>12</v>
      </c>
      <c r="T1751" s="165">
        <v>17.408333333333317</v>
      </c>
      <c r="U1751" s="165">
        <v>17.408333333333317</v>
      </c>
      <c r="V1751" s="165">
        <v>1381.7</v>
      </c>
      <c r="W1751" s="165">
        <v>1381.7</v>
      </c>
      <c r="X1751" s="165" t="s">
        <v>3324</v>
      </c>
      <c r="Y1751" s="165">
        <v>24.399999999999949</v>
      </c>
      <c r="Z1751" s="165" t="s">
        <v>3329</v>
      </c>
      <c r="AA1751" s="165" t="s">
        <v>3298</v>
      </c>
    </row>
    <row r="1752" spans="1:27" s="74" customFormat="1" x14ac:dyDescent="0.15">
      <c r="A1752" s="165" t="s">
        <v>3272</v>
      </c>
      <c r="B1752" s="113" t="s">
        <v>3228</v>
      </c>
      <c r="C1752" s="165"/>
      <c r="D1752" s="199" t="s">
        <v>3297</v>
      </c>
      <c r="E1752" s="165">
        <v>900</v>
      </c>
      <c r="F1752" s="165">
        <v>25.37</v>
      </c>
      <c r="G1752" s="165">
        <v>108.14</v>
      </c>
      <c r="H1752" s="165">
        <v>30</v>
      </c>
      <c r="I1752" s="165">
        <v>1187</v>
      </c>
      <c r="J1752" s="165">
        <v>6005</v>
      </c>
      <c r="K1752" s="165">
        <v>357</v>
      </c>
      <c r="L1752" s="165"/>
      <c r="M1752" s="165">
        <v>7548.9999999999991</v>
      </c>
      <c r="N1752" s="165">
        <v>82</v>
      </c>
      <c r="O1752" s="165">
        <v>416</v>
      </c>
      <c r="P1752" s="165">
        <v>238</v>
      </c>
      <c r="Q1752" s="165"/>
      <c r="R1752" s="165">
        <v>736</v>
      </c>
      <c r="S1752" s="165">
        <v>12</v>
      </c>
      <c r="T1752" s="165">
        <v>17.533333333333321</v>
      </c>
      <c r="U1752" s="165">
        <v>17.533333333333321</v>
      </c>
      <c r="V1752" s="165">
        <v>1381.7</v>
      </c>
      <c r="W1752" s="165">
        <v>1381.7</v>
      </c>
      <c r="X1752" s="165" t="s">
        <v>3324</v>
      </c>
      <c r="Y1752" s="165">
        <v>3.15</v>
      </c>
      <c r="Z1752" s="165" t="s">
        <v>3327</v>
      </c>
      <c r="AA1752" s="165" t="s">
        <v>3298</v>
      </c>
    </row>
    <row r="1753" spans="1:27" s="74" customFormat="1" x14ac:dyDescent="0.15">
      <c r="A1753" s="165" t="s">
        <v>3271</v>
      </c>
      <c r="B1753" s="113" t="s">
        <v>3228</v>
      </c>
      <c r="C1753" s="165"/>
      <c r="D1753" s="199" t="s">
        <v>3297</v>
      </c>
      <c r="E1753" s="165">
        <v>899</v>
      </c>
      <c r="F1753" s="165">
        <v>25.37</v>
      </c>
      <c r="G1753" s="165">
        <v>108.06</v>
      </c>
      <c r="H1753" s="165">
        <v>50</v>
      </c>
      <c r="I1753" s="165">
        <v>1371</v>
      </c>
      <c r="J1753" s="165">
        <v>7543.0000000000009</v>
      </c>
      <c r="K1753" s="165">
        <v>448.00000000000011</v>
      </c>
      <c r="L1753" s="165"/>
      <c r="M1753" s="165">
        <v>9362</v>
      </c>
      <c r="N1753" s="165">
        <v>73</v>
      </c>
      <c r="O1753" s="165">
        <v>404</v>
      </c>
      <c r="P1753" s="165">
        <v>299</v>
      </c>
      <c r="Q1753" s="165"/>
      <c r="R1753" s="165">
        <v>776</v>
      </c>
      <c r="S1753" s="165">
        <v>12</v>
      </c>
      <c r="T1753" s="165">
        <v>16.975000000000001</v>
      </c>
      <c r="U1753" s="165">
        <v>16.975000000000001</v>
      </c>
      <c r="V1753" s="165">
        <v>1381.7</v>
      </c>
      <c r="W1753" s="165">
        <v>1381.7</v>
      </c>
      <c r="X1753" s="165" t="s">
        <v>3324</v>
      </c>
      <c r="Y1753" s="165">
        <v>24.399999999999949</v>
      </c>
      <c r="Z1753" s="165" t="s">
        <v>3329</v>
      </c>
      <c r="AA1753" s="165" t="s">
        <v>3298</v>
      </c>
    </row>
    <row r="1754" spans="1:27" s="74" customFormat="1" x14ac:dyDescent="0.15">
      <c r="A1754" s="165" t="s">
        <v>3272</v>
      </c>
      <c r="B1754" s="113" t="s">
        <v>3228</v>
      </c>
      <c r="C1754" s="165"/>
      <c r="D1754" s="199" t="s">
        <v>3297</v>
      </c>
      <c r="E1754" s="165">
        <v>935</v>
      </c>
      <c r="F1754" s="165">
        <v>28.35</v>
      </c>
      <c r="G1754" s="165">
        <v>106.03</v>
      </c>
      <c r="H1754" s="165">
        <v>40</v>
      </c>
      <c r="I1754" s="165">
        <v>1291</v>
      </c>
      <c r="J1754" s="165">
        <v>7152</v>
      </c>
      <c r="K1754" s="165">
        <v>361</v>
      </c>
      <c r="L1754" s="165"/>
      <c r="M1754" s="165">
        <v>8804</v>
      </c>
      <c r="N1754" s="165">
        <v>84</v>
      </c>
      <c r="O1754" s="165">
        <v>468</v>
      </c>
      <c r="P1754" s="165">
        <v>241</v>
      </c>
      <c r="Q1754" s="165"/>
      <c r="R1754" s="165">
        <v>793</v>
      </c>
      <c r="S1754" s="165">
        <v>12</v>
      </c>
      <c r="T1754" s="165">
        <v>15.7</v>
      </c>
      <c r="U1754" s="165">
        <v>15.7</v>
      </c>
      <c r="V1754" s="165">
        <v>1087.2</v>
      </c>
      <c r="W1754" s="165">
        <v>1087.2</v>
      </c>
      <c r="X1754" s="165" t="s">
        <v>3324</v>
      </c>
      <c r="Y1754" s="165">
        <v>12.05</v>
      </c>
      <c r="Z1754" s="165" t="s">
        <v>3325</v>
      </c>
      <c r="AA1754" s="165" t="s">
        <v>3298</v>
      </c>
    </row>
    <row r="1755" spans="1:27" s="74" customFormat="1" x14ac:dyDescent="0.15">
      <c r="A1755" s="165" t="s">
        <v>3271</v>
      </c>
      <c r="B1755" s="113" t="s">
        <v>3228</v>
      </c>
      <c r="C1755" s="165"/>
      <c r="D1755" s="199" t="s">
        <v>3297</v>
      </c>
      <c r="E1755" s="165">
        <v>897</v>
      </c>
      <c r="F1755" s="165">
        <v>25.3</v>
      </c>
      <c r="G1755" s="165">
        <v>107.87</v>
      </c>
      <c r="H1755" s="165">
        <v>30</v>
      </c>
      <c r="I1755" s="165">
        <v>1452</v>
      </c>
      <c r="J1755" s="165">
        <v>6656.9999999999991</v>
      </c>
      <c r="K1755" s="165">
        <v>382</v>
      </c>
      <c r="L1755" s="165"/>
      <c r="M1755" s="165">
        <v>8491</v>
      </c>
      <c r="N1755" s="165">
        <v>101</v>
      </c>
      <c r="O1755" s="165">
        <v>461.00000000000011</v>
      </c>
      <c r="P1755" s="165">
        <v>255</v>
      </c>
      <c r="Q1755" s="165"/>
      <c r="R1755" s="165">
        <v>817</v>
      </c>
      <c r="S1755" s="165">
        <v>12</v>
      </c>
      <c r="T1755" s="165">
        <v>17.741666666666671</v>
      </c>
      <c r="U1755" s="165">
        <v>17.741666666666671</v>
      </c>
      <c r="V1755" s="165">
        <v>1402.1</v>
      </c>
      <c r="W1755" s="165">
        <v>1402.1</v>
      </c>
      <c r="X1755" s="165" t="s">
        <v>3324</v>
      </c>
      <c r="Y1755" s="165">
        <v>24.399999999999949</v>
      </c>
      <c r="Z1755" s="165" t="s">
        <v>3329</v>
      </c>
      <c r="AA1755" s="165" t="s">
        <v>3298</v>
      </c>
    </row>
    <row r="1756" spans="1:27" s="74" customFormat="1" x14ac:dyDescent="0.15">
      <c r="A1756" s="165" t="s">
        <v>3272</v>
      </c>
      <c r="B1756" s="113" t="s">
        <v>3228</v>
      </c>
      <c r="C1756" s="165"/>
      <c r="D1756" s="199" t="s">
        <v>3297</v>
      </c>
      <c r="E1756" s="165">
        <v>907</v>
      </c>
      <c r="F1756" s="165">
        <v>25.52</v>
      </c>
      <c r="G1756" s="165">
        <v>108.14</v>
      </c>
      <c r="H1756" s="165">
        <v>50</v>
      </c>
      <c r="I1756" s="165">
        <v>1608</v>
      </c>
      <c r="J1756" s="165">
        <v>8078</v>
      </c>
      <c r="K1756" s="165">
        <v>465.00000000000011</v>
      </c>
      <c r="L1756" s="165"/>
      <c r="M1756" s="165">
        <v>10151</v>
      </c>
      <c r="N1756" s="165">
        <v>86</v>
      </c>
      <c r="O1756" s="165">
        <v>433</v>
      </c>
      <c r="P1756" s="165">
        <v>310</v>
      </c>
      <c r="Q1756" s="165"/>
      <c r="R1756" s="165">
        <v>828.99999999999989</v>
      </c>
      <c r="S1756" s="165">
        <v>12</v>
      </c>
      <c r="T1756" s="165">
        <v>15.833333333333341</v>
      </c>
      <c r="U1756" s="165">
        <v>15.833333333333341</v>
      </c>
      <c r="V1756" s="165">
        <v>1351.8</v>
      </c>
      <c r="W1756" s="165">
        <v>1351.8</v>
      </c>
      <c r="X1756" s="165" t="s">
        <v>3324</v>
      </c>
      <c r="Y1756" s="165">
        <v>3.15</v>
      </c>
      <c r="Z1756" s="165" t="s">
        <v>3327</v>
      </c>
      <c r="AA1756" s="165" t="s">
        <v>3298</v>
      </c>
    </row>
    <row r="1757" spans="1:27" s="74" customFormat="1" x14ac:dyDescent="0.15">
      <c r="A1757" s="165" t="s">
        <v>3271</v>
      </c>
      <c r="B1757" s="113" t="s">
        <v>3228</v>
      </c>
      <c r="C1757" s="165"/>
      <c r="D1757" s="199" t="s">
        <v>3297</v>
      </c>
      <c r="E1757" s="165">
        <v>842</v>
      </c>
      <c r="F1757" s="165">
        <v>25.97</v>
      </c>
      <c r="G1757" s="165">
        <v>110.28</v>
      </c>
      <c r="H1757" s="165">
        <v>29</v>
      </c>
      <c r="I1757" s="165">
        <v>1879</v>
      </c>
      <c r="J1757" s="165">
        <v>6395.9999999999991</v>
      </c>
      <c r="K1757" s="165">
        <v>375</v>
      </c>
      <c r="L1757" s="165"/>
      <c r="M1757" s="165">
        <v>8650</v>
      </c>
      <c r="N1757" s="165">
        <v>136</v>
      </c>
      <c r="O1757" s="165">
        <v>462</v>
      </c>
      <c r="P1757" s="165">
        <v>250</v>
      </c>
      <c r="Q1757" s="165"/>
      <c r="R1757" s="165">
        <v>848</v>
      </c>
      <c r="S1757" s="165">
        <v>12</v>
      </c>
      <c r="T1757" s="165">
        <v>15.33333333333333</v>
      </c>
      <c r="U1757" s="165">
        <v>15.33333333333333</v>
      </c>
      <c r="V1757" s="165">
        <v>1689.1</v>
      </c>
      <c r="W1757" s="165">
        <v>1689.1</v>
      </c>
      <c r="X1757" s="165" t="s">
        <v>3324</v>
      </c>
      <c r="Y1757" s="165">
        <v>4.8000000000000007</v>
      </c>
      <c r="Z1757" s="165" t="s">
        <v>3327</v>
      </c>
      <c r="AA1757" s="165" t="s">
        <v>3298</v>
      </c>
    </row>
    <row r="1758" spans="1:27" s="74" customFormat="1" x14ac:dyDescent="0.15">
      <c r="A1758" s="165" t="s">
        <v>3207</v>
      </c>
      <c r="B1758" s="113" t="s">
        <v>3228</v>
      </c>
      <c r="C1758" s="165"/>
      <c r="D1758" s="199" t="s">
        <v>3297</v>
      </c>
      <c r="E1758" s="165">
        <v>944</v>
      </c>
      <c r="F1758" s="165">
        <v>28.57</v>
      </c>
      <c r="G1758" s="165">
        <v>106.48</v>
      </c>
      <c r="H1758" s="165">
        <v>30</v>
      </c>
      <c r="I1758" s="165">
        <v>1004</v>
      </c>
      <c r="J1758" s="165">
        <v>6703</v>
      </c>
      <c r="K1758" s="165">
        <v>334</v>
      </c>
      <c r="L1758" s="165"/>
      <c r="M1758" s="165">
        <v>8041</v>
      </c>
      <c r="N1758" s="165">
        <v>85</v>
      </c>
      <c r="O1758" s="165">
        <v>568</v>
      </c>
      <c r="P1758" s="165">
        <v>223</v>
      </c>
      <c r="Q1758" s="165"/>
      <c r="R1758" s="165">
        <v>876</v>
      </c>
      <c r="S1758" s="165">
        <v>12</v>
      </c>
      <c r="T1758" s="165">
        <v>14.04166666666667</v>
      </c>
      <c r="U1758" s="165">
        <v>14.04166666666667</v>
      </c>
      <c r="V1758" s="165">
        <v>1127</v>
      </c>
      <c r="W1758" s="165">
        <v>1127</v>
      </c>
      <c r="X1758" s="165" t="s">
        <v>3324</v>
      </c>
      <c r="Y1758" s="165">
        <v>4.05</v>
      </c>
      <c r="Z1758" s="165" t="s">
        <v>3327</v>
      </c>
      <c r="AA1758" s="165" t="s">
        <v>3298</v>
      </c>
    </row>
    <row r="1759" spans="1:27" s="74" customFormat="1" x14ac:dyDescent="0.15">
      <c r="A1759" s="165" t="s">
        <v>3271</v>
      </c>
      <c r="B1759" s="113" t="s">
        <v>3228</v>
      </c>
      <c r="C1759" s="165"/>
      <c r="D1759" s="199" t="s">
        <v>3297</v>
      </c>
      <c r="E1759" s="165">
        <v>938</v>
      </c>
      <c r="F1759" s="165">
        <v>28.43</v>
      </c>
      <c r="G1759" s="165">
        <v>106.07</v>
      </c>
      <c r="H1759" s="165">
        <v>40</v>
      </c>
      <c r="I1759" s="165">
        <v>1397</v>
      </c>
      <c r="J1759" s="165">
        <v>8032.0000000000009</v>
      </c>
      <c r="K1759" s="165">
        <v>399</v>
      </c>
      <c r="L1759" s="165"/>
      <c r="M1759" s="165">
        <v>9828</v>
      </c>
      <c r="N1759" s="165">
        <v>91</v>
      </c>
      <c r="O1759" s="165">
        <v>525</v>
      </c>
      <c r="P1759" s="165">
        <v>266</v>
      </c>
      <c r="Q1759" s="165"/>
      <c r="R1759" s="165">
        <v>882</v>
      </c>
      <c r="S1759" s="165">
        <v>12</v>
      </c>
      <c r="T1759" s="165">
        <v>14.166666666666663</v>
      </c>
      <c r="U1759" s="165">
        <v>14.166666666666663</v>
      </c>
      <c r="V1759" s="165">
        <v>1087.2</v>
      </c>
      <c r="W1759" s="165">
        <v>1087.2</v>
      </c>
      <c r="X1759" s="165" t="s">
        <v>3324</v>
      </c>
      <c r="Y1759" s="165">
        <v>3.45</v>
      </c>
      <c r="Z1759" s="165" t="s">
        <v>3327</v>
      </c>
      <c r="AA1759" s="165" t="s">
        <v>3298</v>
      </c>
    </row>
    <row r="1760" spans="1:27" s="74" customFormat="1" x14ac:dyDescent="0.15">
      <c r="A1760" s="165" t="s">
        <v>3271</v>
      </c>
      <c r="B1760" s="113" t="s">
        <v>3228</v>
      </c>
      <c r="C1760" s="165"/>
      <c r="D1760" s="199" t="s">
        <v>3297</v>
      </c>
      <c r="E1760" s="165">
        <v>861</v>
      </c>
      <c r="F1760" s="165">
        <v>28.53</v>
      </c>
      <c r="G1760" s="165">
        <v>106.2</v>
      </c>
      <c r="H1760" s="165">
        <v>35</v>
      </c>
      <c r="I1760" s="165">
        <v>1400</v>
      </c>
      <c r="J1760" s="165">
        <v>7165.0000000000009</v>
      </c>
      <c r="K1760" s="165">
        <v>422</v>
      </c>
      <c r="L1760" s="165"/>
      <c r="M1760" s="165">
        <v>8987</v>
      </c>
      <c r="N1760" s="165">
        <v>103</v>
      </c>
      <c r="O1760" s="165">
        <v>527.99999999999989</v>
      </c>
      <c r="P1760" s="165">
        <v>281</v>
      </c>
      <c r="Q1760" s="165"/>
      <c r="R1760" s="165">
        <v>911.99999999999989</v>
      </c>
      <c r="S1760" s="165">
        <v>12</v>
      </c>
      <c r="T1760" s="165">
        <v>14.475</v>
      </c>
      <c r="U1760" s="165">
        <v>14.475</v>
      </c>
      <c r="V1760" s="165">
        <v>1103.2</v>
      </c>
      <c r="W1760" s="165">
        <v>1103.2</v>
      </c>
      <c r="X1760" s="165" t="s">
        <v>3324</v>
      </c>
      <c r="Y1760" s="165">
        <v>4.05</v>
      </c>
      <c r="Z1760" s="165" t="s">
        <v>3327</v>
      </c>
      <c r="AA1760" s="165" t="s">
        <v>3298</v>
      </c>
    </row>
    <row r="1761" spans="1:27" s="74" customFormat="1" x14ac:dyDescent="0.15">
      <c r="A1761" s="165" t="s">
        <v>3271</v>
      </c>
      <c r="B1761" s="113" t="s">
        <v>3228</v>
      </c>
      <c r="C1761" s="165"/>
      <c r="D1761" s="199" t="s">
        <v>3297</v>
      </c>
      <c r="E1761" s="165">
        <v>879</v>
      </c>
      <c r="F1761" s="165">
        <v>26.52</v>
      </c>
      <c r="G1761" s="165">
        <v>107.98</v>
      </c>
      <c r="H1761" s="165">
        <v>46</v>
      </c>
      <c r="I1761" s="165">
        <v>2110</v>
      </c>
      <c r="J1761" s="165">
        <v>10631</v>
      </c>
      <c r="K1761" s="165">
        <v>594</v>
      </c>
      <c r="L1761" s="165"/>
      <c r="M1761" s="165">
        <v>13335</v>
      </c>
      <c r="N1761" s="165">
        <v>86</v>
      </c>
      <c r="O1761" s="165">
        <v>436.00000000000011</v>
      </c>
      <c r="P1761" s="165">
        <v>396</v>
      </c>
      <c r="Q1761" s="165"/>
      <c r="R1761" s="165">
        <v>918</v>
      </c>
      <c r="S1761" s="165">
        <v>12</v>
      </c>
      <c r="T1761" s="165">
        <v>15.925000000000001</v>
      </c>
      <c r="U1761" s="165">
        <v>15.925000000000001</v>
      </c>
      <c r="V1761" s="165">
        <v>1203.0999999999999</v>
      </c>
      <c r="W1761" s="165">
        <v>1203.0999999999999</v>
      </c>
      <c r="X1761" s="165" t="s">
        <v>3324</v>
      </c>
      <c r="Y1761" s="165">
        <v>4.05</v>
      </c>
      <c r="Z1761" s="165" t="s">
        <v>3327</v>
      </c>
      <c r="AA1761" s="165" t="s">
        <v>3298</v>
      </c>
    </row>
    <row r="1762" spans="1:27" s="74" customFormat="1" x14ac:dyDescent="0.15">
      <c r="A1762" s="165" t="s">
        <v>3271</v>
      </c>
      <c r="B1762" s="113" t="s">
        <v>3228</v>
      </c>
      <c r="C1762" s="165"/>
      <c r="D1762" s="199" t="s">
        <v>3297</v>
      </c>
      <c r="E1762" s="165">
        <v>947</v>
      </c>
      <c r="F1762" s="165">
        <v>28.68</v>
      </c>
      <c r="G1762" s="165">
        <v>108.14</v>
      </c>
      <c r="H1762" s="165">
        <v>38</v>
      </c>
      <c r="I1762" s="165">
        <v>1892</v>
      </c>
      <c r="J1762" s="165">
        <v>9073</v>
      </c>
      <c r="K1762" s="165">
        <v>534</v>
      </c>
      <c r="L1762" s="165"/>
      <c r="M1762" s="165">
        <v>11499</v>
      </c>
      <c r="N1762" s="165">
        <v>98</v>
      </c>
      <c r="O1762" s="165">
        <v>471</v>
      </c>
      <c r="P1762" s="165">
        <v>356</v>
      </c>
      <c r="Q1762" s="165"/>
      <c r="R1762" s="165">
        <v>925</v>
      </c>
      <c r="S1762" s="165">
        <v>12</v>
      </c>
      <c r="T1762" s="165">
        <v>15.108333333333329</v>
      </c>
      <c r="U1762" s="165">
        <v>15.108333333333329</v>
      </c>
      <c r="V1762" s="165">
        <v>1276</v>
      </c>
      <c r="W1762" s="165">
        <v>1276</v>
      </c>
      <c r="X1762" s="165" t="s">
        <v>3324</v>
      </c>
      <c r="Y1762" s="165">
        <v>4.05</v>
      </c>
      <c r="Z1762" s="165" t="s">
        <v>3327</v>
      </c>
      <c r="AA1762" s="165" t="s">
        <v>3298</v>
      </c>
    </row>
    <row r="1763" spans="1:27" s="74" customFormat="1" x14ac:dyDescent="0.15">
      <c r="A1763" s="165" t="s">
        <v>3271</v>
      </c>
      <c r="B1763" s="113" t="s">
        <v>3228</v>
      </c>
      <c r="C1763" s="165"/>
      <c r="D1763" s="199" t="s">
        <v>3297</v>
      </c>
      <c r="E1763" s="165">
        <v>957</v>
      </c>
      <c r="F1763" s="165">
        <v>26.3</v>
      </c>
      <c r="G1763" s="165">
        <v>108.48</v>
      </c>
      <c r="H1763" s="165">
        <v>40</v>
      </c>
      <c r="I1763" s="165">
        <v>1603</v>
      </c>
      <c r="J1763" s="165">
        <v>8269</v>
      </c>
      <c r="K1763" s="165">
        <v>421</v>
      </c>
      <c r="L1763" s="165"/>
      <c r="M1763" s="165">
        <v>10293</v>
      </c>
      <c r="N1763" s="165">
        <v>105</v>
      </c>
      <c r="O1763" s="165">
        <v>541</v>
      </c>
      <c r="P1763" s="165">
        <v>281</v>
      </c>
      <c r="Q1763" s="165"/>
      <c r="R1763" s="165">
        <v>927</v>
      </c>
      <c r="S1763" s="165">
        <v>12</v>
      </c>
      <c r="T1763" s="165">
        <v>15.5</v>
      </c>
      <c r="U1763" s="165">
        <v>15.5</v>
      </c>
      <c r="V1763" s="165">
        <v>1272.2</v>
      </c>
      <c r="W1763" s="165">
        <v>1272.2</v>
      </c>
      <c r="X1763" s="165" t="s">
        <v>3324</v>
      </c>
      <c r="Y1763" s="165">
        <v>3.15</v>
      </c>
      <c r="Z1763" s="165" t="s">
        <v>3327</v>
      </c>
      <c r="AA1763" s="165" t="s">
        <v>3298</v>
      </c>
    </row>
    <row r="1764" spans="1:27" s="74" customFormat="1" x14ac:dyDescent="0.15">
      <c r="A1764" s="165" t="s">
        <v>3271</v>
      </c>
      <c r="B1764" s="113" t="s">
        <v>3228</v>
      </c>
      <c r="C1764" s="165"/>
      <c r="D1764" s="199" t="s">
        <v>3297</v>
      </c>
      <c r="E1764" s="165">
        <v>910</v>
      </c>
      <c r="F1764" s="165">
        <v>25.55</v>
      </c>
      <c r="G1764" s="165">
        <v>107.92</v>
      </c>
      <c r="H1764" s="165">
        <v>30</v>
      </c>
      <c r="I1764" s="165">
        <v>1402</v>
      </c>
      <c r="J1764" s="165">
        <v>6722.9999999999991</v>
      </c>
      <c r="K1764" s="165">
        <v>366</v>
      </c>
      <c r="L1764" s="165"/>
      <c r="M1764" s="165">
        <v>8491</v>
      </c>
      <c r="N1764" s="165">
        <v>119</v>
      </c>
      <c r="O1764" s="165">
        <v>569</v>
      </c>
      <c r="P1764" s="165">
        <v>244</v>
      </c>
      <c r="Q1764" s="165"/>
      <c r="R1764" s="165">
        <v>932</v>
      </c>
      <c r="S1764" s="165">
        <v>12</v>
      </c>
      <c r="T1764" s="165">
        <v>17.141666666666662</v>
      </c>
      <c r="U1764" s="165">
        <v>17.141666666666662</v>
      </c>
      <c r="V1764" s="165">
        <v>1331.3</v>
      </c>
      <c r="W1764" s="165">
        <v>1331.3</v>
      </c>
      <c r="X1764" s="165" t="s">
        <v>3324</v>
      </c>
      <c r="Y1764" s="165">
        <v>3.4</v>
      </c>
      <c r="Z1764" s="165" t="s">
        <v>3327</v>
      </c>
      <c r="AA1764" s="165" t="s">
        <v>3298</v>
      </c>
    </row>
    <row r="1765" spans="1:27" s="74" customFormat="1" x14ac:dyDescent="0.15">
      <c r="A1765" s="165" t="s">
        <v>3271</v>
      </c>
      <c r="B1765" s="113" t="s">
        <v>3228</v>
      </c>
      <c r="C1765" s="165"/>
      <c r="D1765" s="199" t="s">
        <v>3297</v>
      </c>
      <c r="E1765" s="165">
        <v>904</v>
      </c>
      <c r="F1765" s="165">
        <v>25.43</v>
      </c>
      <c r="G1765" s="165">
        <v>108.14</v>
      </c>
      <c r="H1765" s="165">
        <v>50</v>
      </c>
      <c r="I1765" s="165">
        <v>1779</v>
      </c>
      <c r="J1765" s="165">
        <v>9613</v>
      </c>
      <c r="K1765" s="165">
        <v>515</v>
      </c>
      <c r="L1765" s="165"/>
      <c r="M1765" s="165">
        <v>11907</v>
      </c>
      <c r="N1765" s="165">
        <v>95</v>
      </c>
      <c r="O1765" s="165">
        <v>514</v>
      </c>
      <c r="P1765" s="165">
        <v>343</v>
      </c>
      <c r="Q1765" s="165"/>
      <c r="R1765" s="165">
        <v>952</v>
      </c>
      <c r="S1765" s="165">
        <v>12</v>
      </c>
      <c r="T1765" s="165">
        <v>17.533333333333321</v>
      </c>
      <c r="U1765" s="165">
        <v>17.533333333333321</v>
      </c>
      <c r="V1765" s="165">
        <v>1381.7</v>
      </c>
      <c r="W1765" s="165">
        <v>1381.7</v>
      </c>
      <c r="X1765" s="165" t="s">
        <v>3324</v>
      </c>
      <c r="Y1765" s="165">
        <v>3.15</v>
      </c>
      <c r="Z1765" s="165" t="s">
        <v>3327</v>
      </c>
      <c r="AA1765" s="165" t="s">
        <v>3298</v>
      </c>
    </row>
    <row r="1766" spans="1:27" s="74" customFormat="1" x14ac:dyDescent="0.15">
      <c r="A1766" s="165" t="s">
        <v>3271</v>
      </c>
      <c r="B1766" s="113" t="s">
        <v>3228</v>
      </c>
      <c r="C1766" s="165"/>
      <c r="D1766" s="199" t="s">
        <v>3297</v>
      </c>
      <c r="E1766" s="165">
        <v>902</v>
      </c>
      <c r="F1766" s="165">
        <v>25.4</v>
      </c>
      <c r="G1766" s="165">
        <v>108.02</v>
      </c>
      <c r="H1766" s="165">
        <v>20</v>
      </c>
      <c r="I1766" s="165">
        <v>1063</v>
      </c>
      <c r="J1766" s="165">
        <v>5618</v>
      </c>
      <c r="K1766" s="165">
        <v>340</v>
      </c>
      <c r="L1766" s="165"/>
      <c r="M1766" s="165">
        <v>7020.9999999999991</v>
      </c>
      <c r="N1766" s="165">
        <v>118</v>
      </c>
      <c r="O1766" s="165">
        <v>623</v>
      </c>
      <c r="P1766" s="165">
        <v>227</v>
      </c>
      <c r="Q1766" s="165"/>
      <c r="R1766" s="165">
        <v>968</v>
      </c>
      <c r="S1766" s="165">
        <v>12</v>
      </c>
      <c r="T1766" s="165">
        <v>16.975000000000001</v>
      </c>
      <c r="U1766" s="165">
        <v>16.975000000000001</v>
      </c>
      <c r="V1766" s="165">
        <v>1373.6</v>
      </c>
      <c r="W1766" s="165">
        <v>1373.6</v>
      </c>
      <c r="X1766" s="165" t="s">
        <v>3324</v>
      </c>
      <c r="Y1766" s="165">
        <v>24.399999999999949</v>
      </c>
      <c r="Z1766" s="165" t="s">
        <v>3329</v>
      </c>
      <c r="AA1766" s="165" t="s">
        <v>3298</v>
      </c>
    </row>
    <row r="1767" spans="1:27" s="74" customFormat="1" x14ac:dyDescent="0.15">
      <c r="A1767" s="165" t="s">
        <v>3272</v>
      </c>
      <c r="B1767" s="113" t="s">
        <v>3228</v>
      </c>
      <c r="C1767" s="165"/>
      <c r="D1767" s="199" t="s">
        <v>3297</v>
      </c>
      <c r="E1767" s="165">
        <v>955</v>
      </c>
      <c r="F1767" s="165">
        <v>25.98</v>
      </c>
      <c r="G1767" s="165">
        <v>108.32</v>
      </c>
      <c r="H1767" s="165">
        <v>45</v>
      </c>
      <c r="I1767" s="165">
        <v>1964</v>
      </c>
      <c r="J1767" s="165">
        <v>8970</v>
      </c>
      <c r="K1767" s="165">
        <v>491</v>
      </c>
      <c r="L1767" s="165"/>
      <c r="M1767" s="165">
        <v>11425</v>
      </c>
      <c r="N1767" s="165">
        <v>116</v>
      </c>
      <c r="O1767" s="165">
        <v>527</v>
      </c>
      <c r="P1767" s="165">
        <v>327</v>
      </c>
      <c r="Q1767" s="165"/>
      <c r="R1767" s="165">
        <v>969.99999999999989</v>
      </c>
      <c r="S1767" s="165">
        <v>12</v>
      </c>
      <c r="T1767" s="165">
        <v>16.508333333333329</v>
      </c>
      <c r="U1767" s="165">
        <v>16.508333333333329</v>
      </c>
      <c r="V1767" s="165">
        <v>1292.3</v>
      </c>
      <c r="W1767" s="165">
        <v>1292.3</v>
      </c>
      <c r="X1767" s="165" t="s">
        <v>3324</v>
      </c>
      <c r="Y1767" s="165">
        <v>3.15</v>
      </c>
      <c r="Z1767" s="165" t="s">
        <v>3327</v>
      </c>
      <c r="AA1767" s="165" t="s">
        <v>3298</v>
      </c>
    </row>
    <row r="1768" spans="1:27" s="74" customFormat="1" x14ac:dyDescent="0.15">
      <c r="A1768" s="165" t="s">
        <v>3271</v>
      </c>
      <c r="B1768" s="113" t="s">
        <v>3228</v>
      </c>
      <c r="C1768" s="165"/>
      <c r="D1768" s="199" t="s">
        <v>3297</v>
      </c>
      <c r="E1768" s="165">
        <v>865</v>
      </c>
      <c r="F1768" s="165">
        <v>25.62</v>
      </c>
      <c r="G1768" s="165">
        <v>108.29</v>
      </c>
      <c r="H1768" s="165">
        <v>50</v>
      </c>
      <c r="I1768" s="165">
        <v>2028</v>
      </c>
      <c r="J1768" s="165">
        <v>10144</v>
      </c>
      <c r="K1768" s="165">
        <v>499</v>
      </c>
      <c r="L1768" s="165"/>
      <c r="M1768" s="165">
        <v>12671</v>
      </c>
      <c r="N1768" s="165">
        <v>109</v>
      </c>
      <c r="O1768" s="165">
        <v>543</v>
      </c>
      <c r="P1768" s="165">
        <v>333</v>
      </c>
      <c r="Q1768" s="165"/>
      <c r="R1768" s="165">
        <v>985</v>
      </c>
      <c r="S1768" s="165">
        <v>12</v>
      </c>
      <c r="T1768" s="165">
        <v>15.833333333333341</v>
      </c>
      <c r="U1768" s="165">
        <v>15.833333333333341</v>
      </c>
      <c r="V1768" s="165">
        <v>1392.6</v>
      </c>
      <c r="W1768" s="165">
        <v>1392.6</v>
      </c>
      <c r="X1768" s="165" t="s">
        <v>3324</v>
      </c>
      <c r="Y1768" s="165">
        <v>3.15</v>
      </c>
      <c r="Z1768" s="165" t="s">
        <v>3327</v>
      </c>
      <c r="AA1768" s="165" t="s">
        <v>3298</v>
      </c>
    </row>
    <row r="1769" spans="1:27" s="74" customFormat="1" x14ac:dyDescent="0.15">
      <c r="A1769" s="165" t="s">
        <v>3271</v>
      </c>
      <c r="B1769" s="113" t="s">
        <v>3228</v>
      </c>
      <c r="C1769" s="165"/>
      <c r="D1769" s="199" t="s">
        <v>3297</v>
      </c>
      <c r="E1769" s="165">
        <v>936</v>
      </c>
      <c r="F1769" s="165">
        <v>28.4</v>
      </c>
      <c r="G1769" s="165">
        <v>106.03</v>
      </c>
      <c r="H1769" s="165">
        <v>41</v>
      </c>
      <c r="I1769" s="165">
        <v>2159</v>
      </c>
      <c r="J1769" s="165">
        <v>8374</v>
      </c>
      <c r="K1769" s="165">
        <v>514</v>
      </c>
      <c r="L1769" s="165"/>
      <c r="M1769" s="165">
        <v>11047</v>
      </c>
      <c r="N1769" s="165">
        <v>138</v>
      </c>
      <c r="O1769" s="165">
        <v>535</v>
      </c>
      <c r="P1769" s="165">
        <v>343</v>
      </c>
      <c r="Q1769" s="165"/>
      <c r="R1769" s="165">
        <v>1016</v>
      </c>
      <c r="S1769" s="165">
        <v>12</v>
      </c>
      <c r="T1769" s="165">
        <v>15.7</v>
      </c>
      <c r="U1769" s="165">
        <v>15.7</v>
      </c>
      <c r="V1769" s="165">
        <v>1087.2</v>
      </c>
      <c r="W1769" s="165">
        <v>1087.2</v>
      </c>
      <c r="X1769" s="165" t="s">
        <v>3324</v>
      </c>
      <c r="Y1769" s="165">
        <v>3.45</v>
      </c>
      <c r="Z1769" s="165" t="s">
        <v>3327</v>
      </c>
      <c r="AA1769" s="165" t="s">
        <v>3298</v>
      </c>
    </row>
    <row r="1770" spans="1:27" s="74" customFormat="1" x14ac:dyDescent="0.15">
      <c r="A1770" s="165" t="s">
        <v>3271</v>
      </c>
      <c r="B1770" s="113" t="s">
        <v>3228</v>
      </c>
      <c r="C1770" s="165"/>
      <c r="D1770" s="199" t="s">
        <v>3297</v>
      </c>
      <c r="E1770" s="165">
        <v>848</v>
      </c>
      <c r="F1770" s="165">
        <v>24.52</v>
      </c>
      <c r="G1770" s="165">
        <v>106.4</v>
      </c>
      <c r="H1770" s="165">
        <v>53</v>
      </c>
      <c r="I1770" s="165">
        <v>3799</v>
      </c>
      <c r="J1770" s="165">
        <v>13741</v>
      </c>
      <c r="K1770" s="165">
        <v>687</v>
      </c>
      <c r="L1770" s="165"/>
      <c r="M1770" s="165">
        <v>18227</v>
      </c>
      <c r="N1770" s="165">
        <v>131</v>
      </c>
      <c r="O1770" s="165">
        <v>474</v>
      </c>
      <c r="P1770" s="165">
        <v>458</v>
      </c>
      <c r="Q1770" s="165"/>
      <c r="R1770" s="165">
        <v>1063</v>
      </c>
      <c r="S1770" s="165">
        <v>12</v>
      </c>
      <c r="T1770" s="165">
        <v>16.10833333333332</v>
      </c>
      <c r="U1770" s="165">
        <v>16.10833333333332</v>
      </c>
      <c r="V1770" s="165">
        <v>1346.9</v>
      </c>
      <c r="W1770" s="165">
        <v>1346.9</v>
      </c>
      <c r="X1770" s="165" t="s">
        <v>3324</v>
      </c>
      <c r="Y1770" s="165">
        <v>24.399999999999949</v>
      </c>
      <c r="Z1770" s="165" t="s">
        <v>3329</v>
      </c>
      <c r="AA1770" s="165" t="s">
        <v>3298</v>
      </c>
    </row>
    <row r="1771" spans="1:27" s="74" customFormat="1" x14ac:dyDescent="0.15">
      <c r="A1771" s="165" t="s">
        <v>3272</v>
      </c>
      <c r="B1771" s="113" t="s">
        <v>3228</v>
      </c>
      <c r="C1771" s="165"/>
      <c r="D1771" s="199" t="s">
        <v>3297</v>
      </c>
      <c r="E1771" s="165">
        <v>875</v>
      </c>
      <c r="F1771" s="165">
        <v>26.45</v>
      </c>
      <c r="G1771" s="165">
        <v>108.55</v>
      </c>
      <c r="H1771" s="165">
        <v>30</v>
      </c>
      <c r="I1771" s="165">
        <v>1592</v>
      </c>
      <c r="J1771" s="165">
        <v>7762</v>
      </c>
      <c r="K1771" s="165">
        <v>411.00000000000011</v>
      </c>
      <c r="L1771" s="165"/>
      <c r="M1771" s="165">
        <v>9765</v>
      </c>
      <c r="N1771" s="165">
        <v>135</v>
      </c>
      <c r="O1771" s="165">
        <v>657</v>
      </c>
      <c r="P1771" s="165">
        <v>274</v>
      </c>
      <c r="Q1771" s="165"/>
      <c r="R1771" s="165">
        <v>1066</v>
      </c>
      <c r="S1771" s="165">
        <v>12</v>
      </c>
      <c r="T1771" s="165">
        <v>15.53333333333333</v>
      </c>
      <c r="U1771" s="165">
        <v>15.53333333333333</v>
      </c>
      <c r="V1771" s="165">
        <v>1247.5</v>
      </c>
      <c r="W1771" s="165">
        <v>1247.5</v>
      </c>
      <c r="X1771" s="165" t="s">
        <v>3324</v>
      </c>
      <c r="Y1771" s="165">
        <v>3.15</v>
      </c>
      <c r="Z1771" s="165" t="s">
        <v>3327</v>
      </c>
      <c r="AA1771" s="165" t="s">
        <v>3298</v>
      </c>
    </row>
    <row r="1772" spans="1:27" s="74" customFormat="1" x14ac:dyDescent="0.15">
      <c r="A1772" s="165" t="s">
        <v>3207</v>
      </c>
      <c r="B1772" s="113" t="s">
        <v>3228</v>
      </c>
      <c r="C1772" s="165"/>
      <c r="D1772" s="199" t="s">
        <v>3297</v>
      </c>
      <c r="E1772" s="165">
        <v>858</v>
      </c>
      <c r="F1772" s="165">
        <v>28.32</v>
      </c>
      <c r="G1772" s="165">
        <v>105.87</v>
      </c>
      <c r="H1772" s="165">
        <v>70</v>
      </c>
      <c r="I1772" s="165">
        <v>2544</v>
      </c>
      <c r="J1772" s="165">
        <v>12502</v>
      </c>
      <c r="K1772" s="165">
        <v>706</v>
      </c>
      <c r="L1772" s="165"/>
      <c r="M1772" s="165">
        <v>15752</v>
      </c>
      <c r="N1772" s="165">
        <v>101</v>
      </c>
      <c r="O1772" s="165">
        <v>495</v>
      </c>
      <c r="P1772" s="165">
        <v>471</v>
      </c>
      <c r="Q1772" s="165"/>
      <c r="R1772" s="165">
        <v>1067</v>
      </c>
      <c r="S1772" s="165">
        <v>12</v>
      </c>
      <c r="T1772" s="165">
        <v>14.25</v>
      </c>
      <c r="U1772" s="165">
        <v>14.25</v>
      </c>
      <c r="V1772" s="165">
        <v>1067.8</v>
      </c>
      <c r="W1772" s="165">
        <v>1067.8</v>
      </c>
      <c r="X1772" s="165" t="s">
        <v>3324</v>
      </c>
      <c r="Y1772" s="165">
        <v>3.45</v>
      </c>
      <c r="Z1772" s="165" t="s">
        <v>3327</v>
      </c>
      <c r="AA1772" s="165" t="s">
        <v>3298</v>
      </c>
    </row>
    <row r="1773" spans="1:27" s="74" customFormat="1" x14ac:dyDescent="0.15">
      <c r="A1773" s="165" t="s">
        <v>3271</v>
      </c>
      <c r="B1773" s="113" t="s">
        <v>3228</v>
      </c>
      <c r="C1773" s="165"/>
      <c r="D1773" s="199" t="s">
        <v>3297</v>
      </c>
      <c r="E1773" s="165">
        <v>903</v>
      </c>
      <c r="F1773" s="165">
        <v>25.43</v>
      </c>
      <c r="G1773" s="165">
        <v>107.67</v>
      </c>
      <c r="H1773" s="165">
        <v>46</v>
      </c>
      <c r="I1773" s="165">
        <v>1831</v>
      </c>
      <c r="J1773" s="165">
        <v>10852</v>
      </c>
      <c r="K1773" s="165">
        <v>555</v>
      </c>
      <c r="L1773" s="165"/>
      <c r="M1773" s="165">
        <v>13238</v>
      </c>
      <c r="N1773" s="165">
        <v>106</v>
      </c>
      <c r="O1773" s="165">
        <v>626</v>
      </c>
      <c r="P1773" s="165">
        <v>370</v>
      </c>
      <c r="Q1773" s="165"/>
      <c r="R1773" s="165">
        <v>1102</v>
      </c>
      <c r="S1773" s="165">
        <v>12</v>
      </c>
      <c r="T1773" s="165">
        <v>16.783333333333317</v>
      </c>
      <c r="U1773" s="165">
        <v>16.783333333333317</v>
      </c>
      <c r="V1773" s="165">
        <v>1365.9</v>
      </c>
      <c r="W1773" s="165">
        <v>1365.9</v>
      </c>
      <c r="X1773" s="165" t="s">
        <v>3324</v>
      </c>
      <c r="Y1773" s="165">
        <v>24.399999999999949</v>
      </c>
      <c r="Z1773" s="165" t="s">
        <v>3329</v>
      </c>
      <c r="AA1773" s="165" t="s">
        <v>3298</v>
      </c>
    </row>
    <row r="1774" spans="1:27" s="74" customFormat="1" x14ac:dyDescent="0.15">
      <c r="A1774" s="165" t="s">
        <v>3272</v>
      </c>
      <c r="B1774" s="113" t="s">
        <v>3228</v>
      </c>
      <c r="C1774" s="165"/>
      <c r="D1774" s="199" t="s">
        <v>3297</v>
      </c>
      <c r="E1774" s="165">
        <v>978</v>
      </c>
      <c r="F1774" s="165">
        <v>26.78</v>
      </c>
      <c r="G1774" s="165">
        <v>110.12</v>
      </c>
      <c r="H1774" s="165">
        <v>60</v>
      </c>
      <c r="I1774" s="165">
        <v>3192</v>
      </c>
      <c r="J1774" s="165">
        <v>14160</v>
      </c>
      <c r="K1774" s="165">
        <v>907</v>
      </c>
      <c r="L1774" s="165"/>
      <c r="M1774" s="165">
        <v>18259</v>
      </c>
      <c r="N1774" s="165">
        <v>95</v>
      </c>
      <c r="O1774" s="165">
        <v>422.00000000000011</v>
      </c>
      <c r="P1774" s="165">
        <v>605</v>
      </c>
      <c r="Q1774" s="165"/>
      <c r="R1774" s="165">
        <v>1122</v>
      </c>
      <c r="S1774" s="165">
        <v>12</v>
      </c>
      <c r="T1774" s="165">
        <v>16.891666666666673</v>
      </c>
      <c r="U1774" s="165">
        <v>16.891666666666673</v>
      </c>
      <c r="V1774" s="165">
        <v>1453.6</v>
      </c>
      <c r="W1774" s="165">
        <v>1453.6</v>
      </c>
      <c r="X1774" s="165" t="s">
        <v>3324</v>
      </c>
      <c r="Y1774" s="165">
        <v>4.05</v>
      </c>
      <c r="Z1774" s="165" t="s">
        <v>3327</v>
      </c>
      <c r="AA1774" s="165" t="s">
        <v>3298</v>
      </c>
    </row>
    <row r="1775" spans="1:27" s="74" customFormat="1" x14ac:dyDescent="0.15">
      <c r="A1775" s="165" t="s">
        <v>3271</v>
      </c>
      <c r="B1775" s="113" t="s">
        <v>3228</v>
      </c>
      <c r="C1775" s="165"/>
      <c r="D1775" s="199" t="s">
        <v>3297</v>
      </c>
      <c r="E1775" s="165">
        <v>906</v>
      </c>
      <c r="F1775" s="165">
        <v>25.52</v>
      </c>
      <c r="G1775" s="165">
        <v>108.1</v>
      </c>
      <c r="H1775" s="165">
        <v>40</v>
      </c>
      <c r="I1775" s="165">
        <v>1915</v>
      </c>
      <c r="J1775" s="165">
        <v>9581</v>
      </c>
      <c r="K1775" s="165">
        <v>565</v>
      </c>
      <c r="L1775" s="165"/>
      <c r="M1775" s="165">
        <v>12061</v>
      </c>
      <c r="N1775" s="165">
        <v>125</v>
      </c>
      <c r="O1775" s="165">
        <v>626</v>
      </c>
      <c r="P1775" s="165">
        <v>377</v>
      </c>
      <c r="Q1775" s="165"/>
      <c r="R1775" s="165">
        <v>1128</v>
      </c>
      <c r="S1775" s="165">
        <v>12</v>
      </c>
      <c r="T1775" s="165">
        <v>16.73333333333332</v>
      </c>
      <c r="U1775" s="165">
        <v>16.73333333333332</v>
      </c>
      <c r="V1775" s="165">
        <v>1351.8</v>
      </c>
      <c r="W1775" s="165">
        <v>1351.8</v>
      </c>
      <c r="X1775" s="165" t="s">
        <v>3324</v>
      </c>
      <c r="Y1775" s="165">
        <v>3.15</v>
      </c>
      <c r="Z1775" s="165" t="s">
        <v>3327</v>
      </c>
      <c r="AA1775" s="165" t="s">
        <v>3298</v>
      </c>
    </row>
    <row r="1776" spans="1:27" s="74" customFormat="1" x14ac:dyDescent="0.15">
      <c r="A1776" s="165" t="s">
        <v>3271</v>
      </c>
      <c r="B1776" s="113" t="s">
        <v>3228</v>
      </c>
      <c r="C1776" s="165"/>
      <c r="D1776" s="199" t="s">
        <v>3297</v>
      </c>
      <c r="E1776" s="165">
        <v>889</v>
      </c>
      <c r="F1776" s="165">
        <v>26.2</v>
      </c>
      <c r="G1776" s="165">
        <v>109.28</v>
      </c>
      <c r="H1776" s="165">
        <v>30</v>
      </c>
      <c r="I1776" s="165">
        <v>1828</v>
      </c>
      <c r="J1776" s="165">
        <v>7966</v>
      </c>
      <c r="K1776" s="165">
        <v>451.99999999999983</v>
      </c>
      <c r="L1776" s="165"/>
      <c r="M1776" s="165">
        <v>10246</v>
      </c>
      <c r="N1776" s="165">
        <v>155</v>
      </c>
      <c r="O1776" s="165">
        <v>675</v>
      </c>
      <c r="P1776" s="165">
        <v>301</v>
      </c>
      <c r="Q1776" s="165"/>
      <c r="R1776" s="165">
        <v>1131</v>
      </c>
      <c r="S1776" s="165">
        <v>12</v>
      </c>
      <c r="T1776" s="165">
        <v>15.858333333333331</v>
      </c>
      <c r="U1776" s="165">
        <v>15.858333333333331</v>
      </c>
      <c r="V1776" s="165">
        <v>1401</v>
      </c>
      <c r="W1776" s="165">
        <v>1401</v>
      </c>
      <c r="X1776" s="165" t="s">
        <v>3324</v>
      </c>
      <c r="Y1776" s="165">
        <v>3.15</v>
      </c>
      <c r="Z1776" s="165" t="s">
        <v>3327</v>
      </c>
      <c r="AA1776" s="165" t="s">
        <v>3298</v>
      </c>
    </row>
    <row r="1777" spans="1:27" s="74" customFormat="1" x14ac:dyDescent="0.15">
      <c r="A1777" s="165" t="s">
        <v>3271</v>
      </c>
      <c r="B1777" s="113" t="s">
        <v>3228</v>
      </c>
      <c r="C1777" s="165"/>
      <c r="D1777" s="199" t="s">
        <v>3297</v>
      </c>
      <c r="E1777" s="165">
        <v>913</v>
      </c>
      <c r="F1777" s="165">
        <v>25.58</v>
      </c>
      <c r="G1777" s="165">
        <v>108.09</v>
      </c>
      <c r="H1777" s="165">
        <v>38</v>
      </c>
      <c r="I1777" s="165">
        <v>2245</v>
      </c>
      <c r="J1777" s="165">
        <v>9182</v>
      </c>
      <c r="K1777" s="165">
        <v>531</v>
      </c>
      <c r="L1777" s="165"/>
      <c r="M1777" s="165">
        <v>11958</v>
      </c>
      <c r="N1777" s="165">
        <v>154</v>
      </c>
      <c r="O1777" s="165">
        <v>629</v>
      </c>
      <c r="P1777" s="165">
        <v>354</v>
      </c>
      <c r="Q1777" s="165"/>
      <c r="R1777" s="165">
        <v>1137</v>
      </c>
      <c r="S1777" s="165">
        <v>12</v>
      </c>
      <c r="T1777" s="165">
        <v>16.73333333333332</v>
      </c>
      <c r="U1777" s="165">
        <v>16.73333333333332</v>
      </c>
      <c r="V1777" s="165">
        <v>1351.8</v>
      </c>
      <c r="W1777" s="165">
        <v>1351.8</v>
      </c>
      <c r="X1777" s="165" t="s">
        <v>3324</v>
      </c>
      <c r="Y1777" s="165">
        <v>3.15</v>
      </c>
      <c r="Z1777" s="165" t="s">
        <v>3327</v>
      </c>
      <c r="AA1777" s="165" t="s">
        <v>3298</v>
      </c>
    </row>
    <row r="1778" spans="1:27" s="74" customFormat="1" x14ac:dyDescent="0.15">
      <c r="A1778" s="165" t="s">
        <v>3271</v>
      </c>
      <c r="B1778" s="113" t="s">
        <v>3228</v>
      </c>
      <c r="C1778" s="165"/>
      <c r="D1778" s="199" t="s">
        <v>3297</v>
      </c>
      <c r="E1778" s="165">
        <v>929</v>
      </c>
      <c r="F1778" s="165">
        <v>25.07</v>
      </c>
      <c r="G1778" s="165">
        <v>106.24</v>
      </c>
      <c r="H1778" s="165">
        <v>45</v>
      </c>
      <c r="I1778" s="165">
        <v>3765</v>
      </c>
      <c r="J1778" s="165">
        <v>9669.9999999999945</v>
      </c>
      <c r="K1778" s="165">
        <v>542</v>
      </c>
      <c r="L1778" s="165"/>
      <c r="M1778" s="165">
        <v>13977</v>
      </c>
      <c r="N1778" s="165">
        <v>221</v>
      </c>
      <c r="O1778" s="165">
        <v>569</v>
      </c>
      <c r="P1778" s="165">
        <v>361</v>
      </c>
      <c r="Q1778" s="165"/>
      <c r="R1778" s="165">
        <v>1151</v>
      </c>
      <c r="S1778" s="165">
        <v>12</v>
      </c>
      <c r="T1778" s="165">
        <v>19.291666666666671</v>
      </c>
      <c r="U1778" s="165">
        <v>19.291666666666671</v>
      </c>
      <c r="V1778" s="165">
        <v>1203</v>
      </c>
      <c r="W1778" s="165">
        <v>1203</v>
      </c>
      <c r="X1778" s="165" t="s">
        <v>3301</v>
      </c>
      <c r="Y1778" s="165">
        <v>4.8000000000000007</v>
      </c>
      <c r="Z1778" s="165" t="s">
        <v>3327</v>
      </c>
      <c r="AA1778" s="165" t="s">
        <v>3298</v>
      </c>
    </row>
    <row r="1779" spans="1:27" s="74" customFormat="1" x14ac:dyDescent="0.15">
      <c r="A1779" s="165" t="s">
        <v>3271</v>
      </c>
      <c r="B1779" s="113" t="s">
        <v>3228</v>
      </c>
      <c r="C1779" s="165"/>
      <c r="D1779" s="199" t="s">
        <v>3297</v>
      </c>
      <c r="E1779" s="165">
        <v>941</v>
      </c>
      <c r="F1779" s="165">
        <v>28.53</v>
      </c>
      <c r="G1779" s="165">
        <v>106.24</v>
      </c>
      <c r="H1779" s="165">
        <v>70</v>
      </c>
      <c r="I1779" s="165">
        <v>3151</v>
      </c>
      <c r="J1779" s="165">
        <v>14578</v>
      </c>
      <c r="K1779" s="165">
        <v>747</v>
      </c>
      <c r="L1779" s="165"/>
      <c r="M1779" s="165">
        <v>18476</v>
      </c>
      <c r="N1779" s="165">
        <v>125</v>
      </c>
      <c r="O1779" s="165">
        <v>577</v>
      </c>
      <c r="P1779" s="165">
        <v>498.00000000000011</v>
      </c>
      <c r="Q1779" s="165"/>
      <c r="R1779" s="165">
        <v>1200</v>
      </c>
      <c r="S1779" s="165">
        <v>12</v>
      </c>
      <c r="T1779" s="165">
        <v>14.475</v>
      </c>
      <c r="U1779" s="165">
        <v>14.475</v>
      </c>
      <c r="V1779" s="165">
        <v>1103.2</v>
      </c>
      <c r="W1779" s="165">
        <v>1103.2</v>
      </c>
      <c r="X1779" s="165" t="s">
        <v>3324</v>
      </c>
      <c r="Y1779" s="165">
        <v>3.45</v>
      </c>
      <c r="Z1779" s="165" t="s">
        <v>3327</v>
      </c>
      <c r="AA1779" s="165" t="s">
        <v>3298</v>
      </c>
    </row>
    <row r="1780" spans="1:27" s="74" customFormat="1" x14ac:dyDescent="0.15">
      <c r="A1780" s="165" t="s">
        <v>3271</v>
      </c>
      <c r="B1780" s="113" t="s">
        <v>3228</v>
      </c>
      <c r="C1780" s="165"/>
      <c r="D1780" s="199" t="s">
        <v>3297</v>
      </c>
      <c r="E1780" s="165">
        <v>886</v>
      </c>
      <c r="F1780" s="165">
        <v>25.95</v>
      </c>
      <c r="G1780" s="165">
        <v>108.96</v>
      </c>
      <c r="H1780" s="165">
        <v>25</v>
      </c>
      <c r="I1780" s="165">
        <v>1516</v>
      </c>
      <c r="J1780" s="165">
        <v>7726.0000000000009</v>
      </c>
      <c r="K1780" s="165">
        <v>425</v>
      </c>
      <c r="L1780" s="165"/>
      <c r="M1780" s="165">
        <v>9667</v>
      </c>
      <c r="N1780" s="165">
        <v>151</v>
      </c>
      <c r="O1780" s="165">
        <v>771</v>
      </c>
      <c r="P1780" s="165">
        <v>283</v>
      </c>
      <c r="Q1780" s="165"/>
      <c r="R1780" s="165">
        <v>1205</v>
      </c>
      <c r="S1780" s="165">
        <v>12</v>
      </c>
      <c r="T1780" s="165">
        <v>16.7</v>
      </c>
      <c r="U1780" s="165">
        <v>16.7</v>
      </c>
      <c r="V1780" s="165">
        <v>1356.7</v>
      </c>
      <c r="W1780" s="165">
        <v>1356.7</v>
      </c>
      <c r="X1780" s="165" t="s">
        <v>3324</v>
      </c>
      <c r="Y1780" s="165">
        <v>3.15</v>
      </c>
      <c r="Z1780" s="165" t="s">
        <v>3327</v>
      </c>
      <c r="AA1780" s="165" t="s">
        <v>3298</v>
      </c>
    </row>
    <row r="1781" spans="1:27" s="74" customFormat="1" x14ac:dyDescent="0.15">
      <c r="A1781" s="165" t="s">
        <v>3271</v>
      </c>
      <c r="B1781" s="113" t="s">
        <v>3228</v>
      </c>
      <c r="C1781" s="165"/>
      <c r="D1781" s="199" t="s">
        <v>3297</v>
      </c>
      <c r="E1781" s="165">
        <v>893</v>
      </c>
      <c r="F1781" s="165">
        <v>25.21</v>
      </c>
      <c r="G1781" s="165">
        <v>107.95</v>
      </c>
      <c r="H1781" s="165">
        <v>45</v>
      </c>
      <c r="I1781" s="165">
        <v>2216</v>
      </c>
      <c r="J1781" s="165">
        <v>11111</v>
      </c>
      <c r="K1781" s="165">
        <v>649</v>
      </c>
      <c r="L1781" s="165"/>
      <c r="M1781" s="165">
        <v>13976</v>
      </c>
      <c r="N1781" s="165">
        <v>130</v>
      </c>
      <c r="O1781" s="165">
        <v>652.99999999999989</v>
      </c>
      <c r="P1781" s="165">
        <v>433</v>
      </c>
      <c r="Q1781" s="165"/>
      <c r="R1781" s="165">
        <v>1216</v>
      </c>
      <c r="S1781" s="165">
        <v>12</v>
      </c>
      <c r="T1781" s="165">
        <v>17.091666666666672</v>
      </c>
      <c r="U1781" s="165">
        <v>17.091666666666672</v>
      </c>
      <c r="V1781" s="165">
        <v>1402.1</v>
      </c>
      <c r="W1781" s="165">
        <v>1402.1</v>
      </c>
      <c r="X1781" s="165" t="s">
        <v>3324</v>
      </c>
      <c r="Y1781" s="165">
        <v>24.399999999999949</v>
      </c>
      <c r="Z1781" s="165" t="s">
        <v>3329</v>
      </c>
      <c r="AA1781" s="165" t="s">
        <v>3298</v>
      </c>
    </row>
    <row r="1782" spans="1:27" s="74" customFormat="1" x14ac:dyDescent="0.15">
      <c r="A1782" s="165" t="s">
        <v>3272</v>
      </c>
      <c r="B1782" s="113" t="s">
        <v>3228</v>
      </c>
      <c r="C1782" s="165"/>
      <c r="D1782" s="199" t="s">
        <v>3297</v>
      </c>
      <c r="E1782" s="165">
        <v>948</v>
      </c>
      <c r="F1782" s="165">
        <v>28.97</v>
      </c>
      <c r="G1782" s="165">
        <v>108.19</v>
      </c>
      <c r="H1782" s="165">
        <v>31</v>
      </c>
      <c r="I1782" s="165">
        <v>1578</v>
      </c>
      <c r="J1782" s="165">
        <v>7827</v>
      </c>
      <c r="K1782" s="165">
        <v>478</v>
      </c>
      <c r="L1782" s="165"/>
      <c r="M1782" s="165">
        <v>9882</v>
      </c>
      <c r="N1782" s="165">
        <v>146</v>
      </c>
      <c r="O1782" s="165">
        <v>765</v>
      </c>
      <c r="P1782" s="165">
        <v>318</v>
      </c>
      <c r="Q1782" s="165"/>
      <c r="R1782" s="165">
        <v>1228</v>
      </c>
      <c r="S1782" s="165">
        <v>12</v>
      </c>
      <c r="T1782" s="165">
        <v>15.824999999999999</v>
      </c>
      <c r="U1782" s="165">
        <v>15.824999999999999</v>
      </c>
      <c r="V1782" s="165">
        <v>1237.7</v>
      </c>
      <c r="W1782" s="165">
        <v>1237.7</v>
      </c>
      <c r="X1782" s="165" t="s">
        <v>3324</v>
      </c>
      <c r="Y1782" s="165">
        <v>3.45</v>
      </c>
      <c r="Z1782" s="165" t="s">
        <v>3327</v>
      </c>
      <c r="AA1782" s="165" t="s">
        <v>3298</v>
      </c>
    </row>
    <row r="1783" spans="1:27" s="74" customFormat="1" x14ac:dyDescent="0.15">
      <c r="A1783" s="165" t="s">
        <v>3271</v>
      </c>
      <c r="B1783" s="113" t="s">
        <v>3228</v>
      </c>
      <c r="C1783" s="165"/>
      <c r="D1783" s="199" t="s">
        <v>3297</v>
      </c>
      <c r="E1783" s="165">
        <v>905</v>
      </c>
      <c r="F1783" s="165">
        <v>25.47</v>
      </c>
      <c r="G1783" s="165">
        <v>107.79</v>
      </c>
      <c r="H1783" s="165">
        <v>50</v>
      </c>
      <c r="I1783" s="165">
        <v>2311</v>
      </c>
      <c r="J1783" s="165">
        <v>12306</v>
      </c>
      <c r="K1783" s="165">
        <v>673</v>
      </c>
      <c r="L1783" s="165"/>
      <c r="M1783" s="165">
        <v>15290</v>
      </c>
      <c r="N1783" s="165">
        <v>124</v>
      </c>
      <c r="O1783" s="165">
        <v>659</v>
      </c>
      <c r="P1783" s="165">
        <v>449</v>
      </c>
      <c r="Q1783" s="165"/>
      <c r="R1783" s="165">
        <v>1232</v>
      </c>
      <c r="S1783" s="165">
        <v>12</v>
      </c>
      <c r="T1783" s="165">
        <v>16.783333333333317</v>
      </c>
      <c r="U1783" s="165">
        <v>16.783333333333317</v>
      </c>
      <c r="V1783" s="165">
        <v>1523.3</v>
      </c>
      <c r="W1783" s="165">
        <v>1523.3</v>
      </c>
      <c r="X1783" s="165" t="s">
        <v>3324</v>
      </c>
      <c r="Y1783" s="165">
        <v>24.399999999999949</v>
      </c>
      <c r="Z1783" s="165" t="s">
        <v>3329</v>
      </c>
      <c r="AA1783" s="165" t="s">
        <v>3298</v>
      </c>
    </row>
    <row r="1784" spans="1:27" s="74" customFormat="1" x14ac:dyDescent="0.15">
      <c r="A1784" s="165" t="s">
        <v>3272</v>
      </c>
      <c r="B1784" s="113" t="s">
        <v>3228</v>
      </c>
      <c r="C1784" s="165"/>
      <c r="D1784" s="199" t="s">
        <v>3297</v>
      </c>
      <c r="E1784" s="165">
        <v>956</v>
      </c>
      <c r="F1784" s="165">
        <v>26.08</v>
      </c>
      <c r="G1784" s="165">
        <v>108.6</v>
      </c>
      <c r="H1784" s="165">
        <v>70</v>
      </c>
      <c r="I1784" s="165">
        <v>3602</v>
      </c>
      <c r="J1784" s="165">
        <v>14063</v>
      </c>
      <c r="K1784" s="165">
        <v>802</v>
      </c>
      <c r="L1784" s="165"/>
      <c r="M1784" s="165">
        <v>18467</v>
      </c>
      <c r="N1784" s="165">
        <v>143</v>
      </c>
      <c r="O1784" s="165">
        <v>556</v>
      </c>
      <c r="P1784" s="165">
        <v>535</v>
      </c>
      <c r="Q1784" s="165"/>
      <c r="R1784" s="165">
        <v>1234</v>
      </c>
      <c r="S1784" s="165">
        <v>12</v>
      </c>
      <c r="T1784" s="165">
        <v>16.058333333333319</v>
      </c>
      <c r="U1784" s="165">
        <v>16.058333333333319</v>
      </c>
      <c r="V1784" s="165">
        <v>1253.8</v>
      </c>
      <c r="W1784" s="165">
        <v>1253.8</v>
      </c>
      <c r="X1784" s="165" t="s">
        <v>3324</v>
      </c>
      <c r="Y1784" s="165">
        <v>3.15</v>
      </c>
      <c r="Z1784" s="165" t="s">
        <v>3327</v>
      </c>
      <c r="AA1784" s="165" t="s">
        <v>3298</v>
      </c>
    </row>
    <row r="1785" spans="1:27" s="74" customFormat="1" x14ac:dyDescent="0.15">
      <c r="A1785" s="165" t="s">
        <v>3271</v>
      </c>
      <c r="B1785" s="113" t="s">
        <v>3228</v>
      </c>
      <c r="C1785" s="165"/>
      <c r="D1785" s="199" t="s">
        <v>3297</v>
      </c>
      <c r="E1785" s="165">
        <v>1050</v>
      </c>
      <c r="F1785" s="165">
        <v>30.25</v>
      </c>
      <c r="G1785" s="165">
        <v>120.17</v>
      </c>
      <c r="H1785" s="165">
        <v>35</v>
      </c>
      <c r="I1785" s="165">
        <v>3197</v>
      </c>
      <c r="J1785" s="165">
        <v>7059</v>
      </c>
      <c r="K1785" s="165">
        <v>484</v>
      </c>
      <c r="L1785" s="165"/>
      <c r="M1785" s="165">
        <v>10739</v>
      </c>
      <c r="N1785" s="165">
        <v>282</v>
      </c>
      <c r="O1785" s="165">
        <v>660</v>
      </c>
      <c r="P1785" s="165">
        <v>318</v>
      </c>
      <c r="Q1785" s="165"/>
      <c r="R1785" s="165">
        <v>1260</v>
      </c>
      <c r="S1785" s="165">
        <v>12</v>
      </c>
      <c r="T1785" s="165">
        <v>16.899999999999999</v>
      </c>
      <c r="U1785" s="165">
        <v>16.899999999999999</v>
      </c>
      <c r="V1785" s="165">
        <v>1377.6</v>
      </c>
      <c r="W1785" s="165">
        <v>1377.6</v>
      </c>
      <c r="X1785" s="165" t="s">
        <v>3324</v>
      </c>
      <c r="Y1785" s="165"/>
      <c r="Z1785" s="165"/>
      <c r="AA1785" s="165" t="s">
        <v>3298</v>
      </c>
    </row>
    <row r="1786" spans="1:27" s="74" customFormat="1" x14ac:dyDescent="0.15">
      <c r="A1786" s="165" t="s">
        <v>3271</v>
      </c>
      <c r="B1786" s="113" t="s">
        <v>3228</v>
      </c>
      <c r="C1786" s="165"/>
      <c r="D1786" s="199" t="s">
        <v>3297</v>
      </c>
      <c r="E1786" s="165">
        <v>1032</v>
      </c>
      <c r="F1786" s="165">
        <v>26.45</v>
      </c>
      <c r="G1786" s="165">
        <v>101.19</v>
      </c>
      <c r="H1786" s="165">
        <v>85</v>
      </c>
      <c r="I1786" s="165">
        <v>5368</v>
      </c>
      <c r="J1786" s="165">
        <v>17583</v>
      </c>
      <c r="K1786" s="165">
        <v>758</v>
      </c>
      <c r="L1786" s="165"/>
      <c r="M1786" s="165">
        <v>23709</v>
      </c>
      <c r="N1786" s="165">
        <v>178</v>
      </c>
      <c r="O1786" s="165">
        <v>585</v>
      </c>
      <c r="P1786" s="165">
        <v>505</v>
      </c>
      <c r="Q1786" s="165"/>
      <c r="R1786" s="165">
        <v>1268</v>
      </c>
      <c r="S1786" s="165">
        <v>12</v>
      </c>
      <c r="T1786" s="165">
        <v>17.733333333333331</v>
      </c>
      <c r="U1786" s="165">
        <v>17.733333333333331</v>
      </c>
      <c r="V1786" s="165">
        <v>988.40000000000009</v>
      </c>
      <c r="W1786" s="165">
        <v>988.40000000000009</v>
      </c>
      <c r="X1786" s="165" t="s">
        <v>3328</v>
      </c>
      <c r="Y1786" s="165">
        <v>2.7</v>
      </c>
      <c r="Z1786" s="165" t="s">
        <v>3327</v>
      </c>
      <c r="AA1786" s="165" t="s">
        <v>3298</v>
      </c>
    </row>
    <row r="1787" spans="1:27" s="74" customFormat="1" x14ac:dyDescent="0.15">
      <c r="A1787" s="165" t="s">
        <v>3271</v>
      </c>
      <c r="B1787" s="113" t="s">
        <v>3228</v>
      </c>
      <c r="C1787" s="165"/>
      <c r="D1787" s="199" t="s">
        <v>3297</v>
      </c>
      <c r="E1787" s="165">
        <v>892</v>
      </c>
      <c r="F1787" s="165">
        <v>25.21</v>
      </c>
      <c r="G1787" s="165">
        <v>107.91</v>
      </c>
      <c r="H1787" s="165">
        <v>50</v>
      </c>
      <c r="I1787" s="165">
        <v>2730</v>
      </c>
      <c r="J1787" s="165">
        <v>12460</v>
      </c>
      <c r="K1787" s="165">
        <v>701</v>
      </c>
      <c r="L1787" s="165"/>
      <c r="M1787" s="165">
        <v>15891</v>
      </c>
      <c r="N1787" s="165">
        <v>146</v>
      </c>
      <c r="O1787" s="165">
        <v>667</v>
      </c>
      <c r="P1787" s="165">
        <v>467</v>
      </c>
      <c r="Q1787" s="165"/>
      <c r="R1787" s="165">
        <v>1280</v>
      </c>
      <c r="S1787" s="165">
        <v>12</v>
      </c>
      <c r="T1787" s="165">
        <v>17.091666666666672</v>
      </c>
      <c r="U1787" s="165">
        <v>17.091666666666672</v>
      </c>
      <c r="V1787" s="165">
        <v>1402.1</v>
      </c>
      <c r="W1787" s="165">
        <v>1402.1</v>
      </c>
      <c r="X1787" s="165" t="s">
        <v>3324</v>
      </c>
      <c r="Y1787" s="165">
        <v>24.399999999999949</v>
      </c>
      <c r="Z1787" s="165" t="s">
        <v>3329</v>
      </c>
      <c r="AA1787" s="165" t="s">
        <v>3298</v>
      </c>
    </row>
    <row r="1788" spans="1:27" s="74" customFormat="1" x14ac:dyDescent="0.15">
      <c r="A1788" s="165" t="s">
        <v>3272</v>
      </c>
      <c r="B1788" s="113" t="s">
        <v>3228</v>
      </c>
      <c r="C1788" s="165"/>
      <c r="D1788" s="199" t="s">
        <v>3297</v>
      </c>
      <c r="E1788" s="165">
        <v>937</v>
      </c>
      <c r="F1788" s="165">
        <v>28.4</v>
      </c>
      <c r="G1788" s="165">
        <v>106.07</v>
      </c>
      <c r="H1788" s="165">
        <v>31</v>
      </c>
      <c r="I1788" s="165">
        <v>1817</v>
      </c>
      <c r="J1788" s="165">
        <v>9721</v>
      </c>
      <c r="K1788" s="165">
        <v>507</v>
      </c>
      <c r="L1788" s="165"/>
      <c r="M1788" s="165">
        <v>12045</v>
      </c>
      <c r="N1788" s="165">
        <v>149</v>
      </c>
      <c r="O1788" s="165">
        <v>799</v>
      </c>
      <c r="P1788" s="165">
        <v>338</v>
      </c>
      <c r="Q1788" s="165"/>
      <c r="R1788" s="165">
        <v>1286</v>
      </c>
      <c r="S1788" s="165">
        <v>12</v>
      </c>
      <c r="T1788" s="165">
        <v>14.166666666666663</v>
      </c>
      <c r="U1788" s="165">
        <v>14.166666666666663</v>
      </c>
      <c r="V1788" s="165">
        <v>1087.2</v>
      </c>
      <c r="W1788" s="165">
        <v>1087.2</v>
      </c>
      <c r="X1788" s="165" t="s">
        <v>3324</v>
      </c>
      <c r="Y1788" s="165">
        <v>3.45</v>
      </c>
      <c r="Z1788" s="165" t="s">
        <v>3327</v>
      </c>
      <c r="AA1788" s="165" t="s">
        <v>3298</v>
      </c>
    </row>
    <row r="1789" spans="1:27" s="74" customFormat="1" x14ac:dyDescent="0.15">
      <c r="A1789" s="165" t="s">
        <v>3271</v>
      </c>
      <c r="B1789" s="113" t="s">
        <v>3228</v>
      </c>
      <c r="C1789" s="165"/>
      <c r="D1789" s="199" t="s">
        <v>3297</v>
      </c>
      <c r="E1789" s="165">
        <v>888</v>
      </c>
      <c r="F1789" s="165">
        <v>26.08</v>
      </c>
      <c r="G1789" s="165">
        <v>109.4</v>
      </c>
      <c r="H1789" s="165">
        <v>30</v>
      </c>
      <c r="I1789" s="165">
        <v>1730</v>
      </c>
      <c r="J1789" s="165">
        <v>9623</v>
      </c>
      <c r="K1789" s="165">
        <v>517</v>
      </c>
      <c r="L1789" s="165"/>
      <c r="M1789" s="165">
        <v>11870</v>
      </c>
      <c r="N1789" s="165">
        <v>146</v>
      </c>
      <c r="O1789" s="165">
        <v>815</v>
      </c>
      <c r="P1789" s="165">
        <v>345</v>
      </c>
      <c r="Q1789" s="165"/>
      <c r="R1789" s="165">
        <v>1306</v>
      </c>
      <c r="S1789" s="165">
        <v>12</v>
      </c>
      <c r="T1789" s="165">
        <v>16.433333333333319</v>
      </c>
      <c r="U1789" s="165">
        <v>16.433333333333319</v>
      </c>
      <c r="V1789" s="165">
        <v>1460.7</v>
      </c>
      <c r="W1789" s="165">
        <v>1460.7</v>
      </c>
      <c r="X1789" s="165" t="s">
        <v>3324</v>
      </c>
      <c r="Y1789" s="165">
        <v>3.4</v>
      </c>
      <c r="Z1789" s="165" t="s">
        <v>3327</v>
      </c>
      <c r="AA1789" s="165" t="s">
        <v>3298</v>
      </c>
    </row>
    <row r="1790" spans="1:27" s="74" customFormat="1" x14ac:dyDescent="0.15">
      <c r="A1790" s="165" t="s">
        <v>3271</v>
      </c>
      <c r="B1790" s="113" t="s">
        <v>3228</v>
      </c>
      <c r="C1790" s="165"/>
      <c r="D1790" s="199" t="s">
        <v>3297</v>
      </c>
      <c r="E1790" s="165">
        <v>894</v>
      </c>
      <c r="F1790" s="165">
        <v>25.21</v>
      </c>
      <c r="G1790" s="165">
        <v>107.99</v>
      </c>
      <c r="H1790" s="165">
        <v>55</v>
      </c>
      <c r="I1790" s="165">
        <v>2849</v>
      </c>
      <c r="J1790" s="165">
        <v>13643</v>
      </c>
      <c r="K1790" s="165">
        <v>759</v>
      </c>
      <c r="L1790" s="165"/>
      <c r="M1790" s="165">
        <v>17251</v>
      </c>
      <c r="N1790" s="165">
        <v>140</v>
      </c>
      <c r="O1790" s="165">
        <v>670</v>
      </c>
      <c r="P1790" s="165">
        <v>505.99999999999983</v>
      </c>
      <c r="Q1790" s="165"/>
      <c r="R1790" s="165">
        <v>1316</v>
      </c>
      <c r="S1790" s="165">
        <v>12</v>
      </c>
      <c r="T1790" s="165">
        <v>18.366666666666671</v>
      </c>
      <c r="U1790" s="165">
        <v>18.366666666666671</v>
      </c>
      <c r="V1790" s="165">
        <v>1381.6</v>
      </c>
      <c r="W1790" s="165">
        <v>1381.6</v>
      </c>
      <c r="X1790" s="165" t="s">
        <v>3324</v>
      </c>
      <c r="Y1790" s="165">
        <v>24.399999999999949</v>
      </c>
      <c r="Z1790" s="165" t="s">
        <v>3329</v>
      </c>
      <c r="AA1790" s="165" t="s">
        <v>3298</v>
      </c>
    </row>
    <row r="1791" spans="1:27" s="74" customFormat="1" x14ac:dyDescent="0.15">
      <c r="A1791" s="165" t="s">
        <v>3272</v>
      </c>
      <c r="B1791" s="113" t="s">
        <v>3228</v>
      </c>
      <c r="C1791" s="165"/>
      <c r="D1791" s="199" t="s">
        <v>3297</v>
      </c>
      <c r="E1791" s="165">
        <v>933</v>
      </c>
      <c r="F1791" s="165">
        <v>27.13</v>
      </c>
      <c r="G1791" s="165">
        <v>107.67</v>
      </c>
      <c r="H1791" s="165">
        <v>23</v>
      </c>
      <c r="I1791" s="165">
        <v>1470</v>
      </c>
      <c r="J1791" s="165">
        <v>8072.9999999999991</v>
      </c>
      <c r="K1791" s="165">
        <v>436.00000000000011</v>
      </c>
      <c r="L1791" s="165"/>
      <c r="M1791" s="165">
        <v>9979</v>
      </c>
      <c r="N1791" s="165">
        <v>158</v>
      </c>
      <c r="O1791" s="165">
        <v>868</v>
      </c>
      <c r="P1791" s="165">
        <v>291</v>
      </c>
      <c r="Q1791" s="165"/>
      <c r="R1791" s="165">
        <v>1317</v>
      </c>
      <c r="S1791" s="165">
        <v>12</v>
      </c>
      <c r="T1791" s="165">
        <v>15.05</v>
      </c>
      <c r="U1791" s="165">
        <v>15.05</v>
      </c>
      <c r="V1791" s="165">
        <v>1170.2</v>
      </c>
      <c r="W1791" s="165">
        <v>1170.2</v>
      </c>
      <c r="X1791" s="165" t="s">
        <v>3324</v>
      </c>
      <c r="Y1791" s="165">
        <v>3.15</v>
      </c>
      <c r="Z1791" s="165" t="s">
        <v>3327</v>
      </c>
      <c r="AA1791" s="165" t="s">
        <v>3298</v>
      </c>
    </row>
    <row r="1792" spans="1:27" s="74" customFormat="1" x14ac:dyDescent="0.15">
      <c r="A1792" s="165" t="s">
        <v>3271</v>
      </c>
      <c r="B1792" s="113" t="s">
        <v>3228</v>
      </c>
      <c r="C1792" s="165"/>
      <c r="D1792" s="199" t="s">
        <v>3297</v>
      </c>
      <c r="E1792" s="165">
        <v>898</v>
      </c>
      <c r="F1792" s="165">
        <v>25.33</v>
      </c>
      <c r="G1792" s="165">
        <v>107.91</v>
      </c>
      <c r="H1792" s="165">
        <v>30</v>
      </c>
      <c r="I1792" s="165">
        <v>2237</v>
      </c>
      <c r="J1792" s="165">
        <v>10940</v>
      </c>
      <c r="K1792" s="165">
        <v>620</v>
      </c>
      <c r="L1792" s="165"/>
      <c r="M1792" s="165">
        <v>13797</v>
      </c>
      <c r="N1792" s="165">
        <v>155</v>
      </c>
      <c r="O1792" s="165">
        <v>758</v>
      </c>
      <c r="P1792" s="165">
        <v>413</v>
      </c>
      <c r="Q1792" s="165"/>
      <c r="R1792" s="165">
        <v>1326</v>
      </c>
      <c r="S1792" s="165">
        <v>12</v>
      </c>
      <c r="T1792" s="165">
        <v>17.408333333333317</v>
      </c>
      <c r="U1792" s="165">
        <v>17.408333333333317</v>
      </c>
      <c r="V1792" s="165">
        <v>1453.9</v>
      </c>
      <c r="W1792" s="165">
        <v>1453.9</v>
      </c>
      <c r="X1792" s="165" t="s">
        <v>3324</v>
      </c>
      <c r="Y1792" s="165">
        <v>24.399999999999949</v>
      </c>
      <c r="Z1792" s="165" t="s">
        <v>3329</v>
      </c>
      <c r="AA1792" s="165" t="s">
        <v>3298</v>
      </c>
    </row>
    <row r="1793" spans="1:27" s="74" customFormat="1" x14ac:dyDescent="0.15">
      <c r="A1793" s="165" t="s">
        <v>3272</v>
      </c>
      <c r="B1793" s="113" t="s">
        <v>3228</v>
      </c>
      <c r="C1793" s="165"/>
      <c r="D1793" s="199" t="s">
        <v>3297</v>
      </c>
      <c r="E1793" s="165">
        <v>885</v>
      </c>
      <c r="F1793" s="165">
        <v>25.95</v>
      </c>
      <c r="G1793" s="165">
        <v>108.92</v>
      </c>
      <c r="H1793" s="165">
        <v>26</v>
      </c>
      <c r="I1793" s="165">
        <v>1677</v>
      </c>
      <c r="J1793" s="165">
        <v>8972.9999999999945</v>
      </c>
      <c r="K1793" s="165">
        <v>468</v>
      </c>
      <c r="L1793" s="165"/>
      <c r="M1793" s="165">
        <v>11118</v>
      </c>
      <c r="N1793" s="165">
        <v>161</v>
      </c>
      <c r="O1793" s="165">
        <v>862.99999999999989</v>
      </c>
      <c r="P1793" s="165">
        <v>312</v>
      </c>
      <c r="Q1793" s="165"/>
      <c r="R1793" s="165">
        <v>1336</v>
      </c>
      <c r="S1793" s="165">
        <v>12</v>
      </c>
      <c r="T1793" s="165">
        <v>16.7</v>
      </c>
      <c r="U1793" s="165">
        <v>16.7</v>
      </c>
      <c r="V1793" s="165">
        <v>1356.7</v>
      </c>
      <c r="W1793" s="165">
        <v>1356.7</v>
      </c>
      <c r="X1793" s="165" t="s">
        <v>3324</v>
      </c>
      <c r="Y1793" s="165">
        <v>3.4</v>
      </c>
      <c r="Z1793" s="165" t="s">
        <v>3327</v>
      </c>
      <c r="AA1793" s="165" t="s">
        <v>3298</v>
      </c>
    </row>
    <row r="1794" spans="1:27" s="74" customFormat="1" x14ac:dyDescent="0.15">
      <c r="A1794" s="165" t="s">
        <v>3271</v>
      </c>
      <c r="B1794" s="113" t="s">
        <v>3228</v>
      </c>
      <c r="C1794" s="165"/>
      <c r="D1794" s="199" t="s">
        <v>3297</v>
      </c>
      <c r="E1794" s="165">
        <v>866</v>
      </c>
      <c r="F1794" s="165">
        <v>26.2</v>
      </c>
      <c r="G1794" s="165">
        <v>107.97</v>
      </c>
      <c r="H1794" s="165">
        <v>40</v>
      </c>
      <c r="I1794" s="165">
        <v>2714</v>
      </c>
      <c r="J1794" s="165">
        <v>10915</v>
      </c>
      <c r="K1794" s="165">
        <v>669</v>
      </c>
      <c r="L1794" s="165"/>
      <c r="M1794" s="165">
        <v>14298</v>
      </c>
      <c r="N1794" s="165">
        <v>177</v>
      </c>
      <c r="O1794" s="165">
        <v>714</v>
      </c>
      <c r="P1794" s="165">
        <v>446</v>
      </c>
      <c r="Q1794" s="165"/>
      <c r="R1794" s="165">
        <v>1337</v>
      </c>
      <c r="S1794" s="165">
        <v>12</v>
      </c>
      <c r="T1794" s="165">
        <v>15.375</v>
      </c>
      <c r="U1794" s="165">
        <v>15.375</v>
      </c>
      <c r="V1794" s="165">
        <v>1266.7</v>
      </c>
      <c r="W1794" s="165">
        <v>1266.7</v>
      </c>
      <c r="X1794" s="165" t="s">
        <v>3324</v>
      </c>
      <c r="Y1794" s="165">
        <v>3.15</v>
      </c>
      <c r="Z1794" s="165" t="s">
        <v>3327</v>
      </c>
      <c r="AA1794" s="165" t="s">
        <v>3298</v>
      </c>
    </row>
    <row r="1795" spans="1:27" s="74" customFormat="1" x14ac:dyDescent="0.15">
      <c r="A1795" s="165" t="s">
        <v>3271</v>
      </c>
      <c r="B1795" s="113" t="s">
        <v>3228</v>
      </c>
      <c r="C1795" s="165"/>
      <c r="D1795" s="199" t="s">
        <v>3297</v>
      </c>
      <c r="E1795" s="165">
        <v>946</v>
      </c>
      <c r="F1795" s="165">
        <v>28.25</v>
      </c>
      <c r="G1795" s="165">
        <v>108.43</v>
      </c>
      <c r="H1795" s="165">
        <v>32</v>
      </c>
      <c r="I1795" s="165">
        <v>2556</v>
      </c>
      <c r="J1795" s="165">
        <v>12056</v>
      </c>
      <c r="K1795" s="165">
        <v>637</v>
      </c>
      <c r="L1795" s="165"/>
      <c r="M1795" s="165">
        <v>15249</v>
      </c>
      <c r="N1795" s="165">
        <v>164</v>
      </c>
      <c r="O1795" s="165">
        <v>772</v>
      </c>
      <c r="P1795" s="165">
        <v>425</v>
      </c>
      <c r="Q1795" s="165"/>
      <c r="R1795" s="165">
        <v>1361</v>
      </c>
      <c r="S1795" s="165">
        <v>12</v>
      </c>
      <c r="T1795" s="165">
        <v>14.691666666666661</v>
      </c>
      <c r="U1795" s="165">
        <v>14.691666666666661</v>
      </c>
      <c r="V1795" s="165">
        <v>1287.9000000000001</v>
      </c>
      <c r="W1795" s="165">
        <v>1287.9000000000001</v>
      </c>
      <c r="X1795" s="165" t="s">
        <v>3324</v>
      </c>
      <c r="Y1795" s="165">
        <v>4.05</v>
      </c>
      <c r="Z1795" s="165" t="s">
        <v>3327</v>
      </c>
      <c r="AA1795" s="165" t="s">
        <v>3298</v>
      </c>
    </row>
    <row r="1796" spans="1:27" s="74" customFormat="1" x14ac:dyDescent="0.15">
      <c r="A1796" s="165" t="s">
        <v>3271</v>
      </c>
      <c r="B1796" s="113" t="s">
        <v>3228</v>
      </c>
      <c r="C1796" s="165"/>
      <c r="D1796" s="199" t="s">
        <v>3297</v>
      </c>
      <c r="E1796" s="165">
        <v>998</v>
      </c>
      <c r="F1796" s="165">
        <v>26.35</v>
      </c>
      <c r="G1796" s="165">
        <v>113.64</v>
      </c>
      <c r="H1796" s="165">
        <v>64</v>
      </c>
      <c r="I1796" s="165">
        <v>3769</v>
      </c>
      <c r="J1796" s="165">
        <v>14981</v>
      </c>
      <c r="K1796" s="165">
        <v>944</v>
      </c>
      <c r="L1796" s="165"/>
      <c r="M1796" s="165">
        <v>19694</v>
      </c>
      <c r="N1796" s="165">
        <v>162</v>
      </c>
      <c r="O1796" s="165">
        <v>642</v>
      </c>
      <c r="P1796" s="165">
        <v>629</v>
      </c>
      <c r="Q1796" s="165"/>
      <c r="R1796" s="165">
        <v>1433</v>
      </c>
      <c r="S1796" s="165">
        <v>12</v>
      </c>
      <c r="T1796" s="165">
        <v>16.850000000000001</v>
      </c>
      <c r="U1796" s="165">
        <v>16.850000000000001</v>
      </c>
      <c r="V1796" s="165">
        <v>1554.7</v>
      </c>
      <c r="W1796" s="165">
        <v>1554.7</v>
      </c>
      <c r="X1796" s="165" t="s">
        <v>3324</v>
      </c>
      <c r="Y1796" s="165">
        <v>3.8</v>
      </c>
      <c r="Z1796" s="165" t="s">
        <v>3327</v>
      </c>
      <c r="AA1796" s="165" t="s">
        <v>3298</v>
      </c>
    </row>
    <row r="1797" spans="1:27" s="74" customFormat="1" x14ac:dyDescent="0.15">
      <c r="A1797" s="165" t="s">
        <v>3271</v>
      </c>
      <c r="B1797" s="113" t="s">
        <v>3228</v>
      </c>
      <c r="C1797" s="165"/>
      <c r="D1797" s="199" t="s">
        <v>3297</v>
      </c>
      <c r="E1797" s="165">
        <v>868</v>
      </c>
      <c r="F1797" s="165">
        <v>26.27</v>
      </c>
      <c r="G1797" s="165">
        <v>107.93</v>
      </c>
      <c r="H1797" s="165">
        <v>22</v>
      </c>
      <c r="I1797" s="165">
        <v>1611</v>
      </c>
      <c r="J1797" s="165">
        <v>8371</v>
      </c>
      <c r="K1797" s="165">
        <v>480.99999999999983</v>
      </c>
      <c r="L1797" s="165"/>
      <c r="M1797" s="165">
        <v>10463</v>
      </c>
      <c r="N1797" s="165">
        <v>180</v>
      </c>
      <c r="O1797" s="165">
        <v>936.99999999999989</v>
      </c>
      <c r="P1797" s="165">
        <v>321</v>
      </c>
      <c r="Q1797" s="165"/>
      <c r="R1797" s="165">
        <v>1438</v>
      </c>
      <c r="S1797" s="165">
        <v>12</v>
      </c>
      <c r="T1797" s="165">
        <v>15.375</v>
      </c>
      <c r="U1797" s="165">
        <v>15.375</v>
      </c>
      <c r="V1797" s="165">
        <v>1266.7</v>
      </c>
      <c r="W1797" s="165">
        <v>1266.7</v>
      </c>
      <c r="X1797" s="165" t="s">
        <v>3324</v>
      </c>
      <c r="Y1797" s="165">
        <v>3.15</v>
      </c>
      <c r="Z1797" s="165" t="s">
        <v>3327</v>
      </c>
      <c r="AA1797" s="165" t="s">
        <v>3298</v>
      </c>
    </row>
    <row r="1798" spans="1:27" s="74" customFormat="1" x14ac:dyDescent="0.15">
      <c r="A1798" s="165" t="s">
        <v>3271</v>
      </c>
      <c r="B1798" s="113" t="s">
        <v>3228</v>
      </c>
      <c r="C1798" s="165"/>
      <c r="D1798" s="199" t="s">
        <v>3297</v>
      </c>
      <c r="E1798" s="165">
        <v>869</v>
      </c>
      <c r="F1798" s="165">
        <v>26.3</v>
      </c>
      <c r="G1798" s="165">
        <v>107.97</v>
      </c>
      <c r="H1798" s="165">
        <v>40</v>
      </c>
      <c r="I1798" s="165">
        <v>2697</v>
      </c>
      <c r="J1798" s="165">
        <v>12158</v>
      </c>
      <c r="K1798" s="165">
        <v>718</v>
      </c>
      <c r="L1798" s="165"/>
      <c r="M1798" s="165">
        <v>15573</v>
      </c>
      <c r="N1798" s="165">
        <v>176</v>
      </c>
      <c r="O1798" s="165">
        <v>795</v>
      </c>
      <c r="P1798" s="165">
        <v>479</v>
      </c>
      <c r="Q1798" s="165"/>
      <c r="R1798" s="165">
        <v>1450</v>
      </c>
      <c r="S1798" s="165">
        <v>12</v>
      </c>
      <c r="T1798" s="165">
        <v>15.375</v>
      </c>
      <c r="U1798" s="165">
        <v>15.375</v>
      </c>
      <c r="V1798" s="165">
        <v>1266.7</v>
      </c>
      <c r="W1798" s="165">
        <v>1266.7</v>
      </c>
      <c r="X1798" s="165" t="s">
        <v>3324</v>
      </c>
      <c r="Y1798" s="165">
        <v>3.15</v>
      </c>
      <c r="Z1798" s="165" t="s">
        <v>3327</v>
      </c>
      <c r="AA1798" s="165" t="s">
        <v>3298</v>
      </c>
    </row>
    <row r="1799" spans="1:27" s="74" customFormat="1" x14ac:dyDescent="0.15">
      <c r="A1799" s="165" t="s">
        <v>3271</v>
      </c>
      <c r="B1799" s="113" t="s">
        <v>3228</v>
      </c>
      <c r="C1799" s="165"/>
      <c r="D1799" s="199" t="s">
        <v>3297</v>
      </c>
      <c r="E1799" s="165">
        <v>814</v>
      </c>
      <c r="F1799" s="165">
        <v>25.8</v>
      </c>
      <c r="G1799" s="165">
        <v>116.3</v>
      </c>
      <c r="H1799" s="165">
        <v>45</v>
      </c>
      <c r="I1799" s="165">
        <v>3191</v>
      </c>
      <c r="J1799" s="165">
        <v>14359</v>
      </c>
      <c r="K1799" s="165">
        <v>933</v>
      </c>
      <c r="L1799" s="165"/>
      <c r="M1799" s="165">
        <v>18483</v>
      </c>
      <c r="N1799" s="165">
        <v>152</v>
      </c>
      <c r="O1799" s="165">
        <v>682</v>
      </c>
      <c r="P1799" s="165">
        <v>622</v>
      </c>
      <c r="Q1799" s="165"/>
      <c r="R1799" s="165">
        <v>1456</v>
      </c>
      <c r="S1799" s="165">
        <v>12</v>
      </c>
      <c r="T1799" s="165">
        <v>18.175000000000001</v>
      </c>
      <c r="U1799" s="165">
        <v>18.175000000000001</v>
      </c>
      <c r="V1799" s="165">
        <v>1780</v>
      </c>
      <c r="W1799" s="165">
        <v>1780</v>
      </c>
      <c r="X1799" s="165" t="s">
        <v>3324</v>
      </c>
      <c r="Y1799" s="165">
        <v>4.8000000000000007</v>
      </c>
      <c r="Z1799" s="165" t="s">
        <v>3327</v>
      </c>
      <c r="AA1799" s="165" t="s">
        <v>3298</v>
      </c>
    </row>
    <row r="1800" spans="1:27" s="74" customFormat="1" x14ac:dyDescent="0.15">
      <c r="A1800" s="165" t="s">
        <v>3271</v>
      </c>
      <c r="B1800" s="113" t="s">
        <v>3228</v>
      </c>
      <c r="C1800" s="165"/>
      <c r="D1800" s="199" t="s">
        <v>3297</v>
      </c>
      <c r="E1800" s="165">
        <v>954</v>
      </c>
      <c r="F1800" s="165">
        <v>25.9</v>
      </c>
      <c r="G1800" s="165">
        <v>108.53</v>
      </c>
      <c r="H1800" s="165">
        <v>20</v>
      </c>
      <c r="I1800" s="165">
        <v>1528</v>
      </c>
      <c r="J1800" s="165">
        <v>8177.0000000000009</v>
      </c>
      <c r="K1800" s="165">
        <v>426.99999999999983</v>
      </c>
      <c r="L1800" s="165"/>
      <c r="M1800" s="165">
        <v>10132</v>
      </c>
      <c r="N1800" s="165">
        <v>186</v>
      </c>
      <c r="O1800" s="165">
        <v>996.00000000000011</v>
      </c>
      <c r="P1800" s="165">
        <v>285</v>
      </c>
      <c r="Q1800" s="165"/>
      <c r="R1800" s="165">
        <v>1467</v>
      </c>
      <c r="S1800" s="165">
        <v>12</v>
      </c>
      <c r="T1800" s="165">
        <v>16.73333333333332</v>
      </c>
      <c r="U1800" s="165">
        <v>16.73333333333332</v>
      </c>
      <c r="V1800" s="165">
        <v>1300</v>
      </c>
      <c r="W1800" s="165">
        <v>1300</v>
      </c>
      <c r="X1800" s="165" t="s">
        <v>3324</v>
      </c>
      <c r="Y1800" s="165">
        <v>3.15</v>
      </c>
      <c r="Z1800" s="165" t="s">
        <v>3327</v>
      </c>
      <c r="AA1800" s="165" t="s">
        <v>3298</v>
      </c>
    </row>
    <row r="1801" spans="1:27" s="74" customFormat="1" x14ac:dyDescent="0.15">
      <c r="A1801" s="165" t="s">
        <v>3271</v>
      </c>
      <c r="B1801" s="113" t="s">
        <v>3228</v>
      </c>
      <c r="C1801" s="165"/>
      <c r="D1801" s="199" t="s">
        <v>3297</v>
      </c>
      <c r="E1801" s="165">
        <v>896</v>
      </c>
      <c r="F1801" s="165">
        <v>25.25</v>
      </c>
      <c r="G1801" s="165">
        <v>107.99</v>
      </c>
      <c r="H1801" s="165">
        <v>45</v>
      </c>
      <c r="I1801" s="165">
        <v>2861</v>
      </c>
      <c r="J1801" s="165">
        <v>13414</v>
      </c>
      <c r="K1801" s="165">
        <v>765</v>
      </c>
      <c r="L1801" s="165"/>
      <c r="M1801" s="165">
        <v>17040</v>
      </c>
      <c r="N1801" s="165">
        <v>168</v>
      </c>
      <c r="O1801" s="165">
        <v>789</v>
      </c>
      <c r="P1801" s="165">
        <v>509.99999999999983</v>
      </c>
      <c r="Q1801" s="165"/>
      <c r="R1801" s="165">
        <v>1467</v>
      </c>
      <c r="S1801" s="165">
        <v>12</v>
      </c>
      <c r="T1801" s="165">
        <v>18.366666666666671</v>
      </c>
      <c r="U1801" s="165">
        <v>18.366666666666671</v>
      </c>
      <c r="V1801" s="165">
        <v>1381.6</v>
      </c>
      <c r="W1801" s="165">
        <v>1381.6</v>
      </c>
      <c r="X1801" s="165" t="s">
        <v>3324</v>
      </c>
      <c r="Y1801" s="165">
        <v>24.399999999999949</v>
      </c>
      <c r="Z1801" s="165" t="s">
        <v>3329</v>
      </c>
      <c r="AA1801" s="165" t="s">
        <v>3298</v>
      </c>
    </row>
    <row r="1802" spans="1:27" s="74" customFormat="1" x14ac:dyDescent="0.15">
      <c r="A1802" s="165" t="s">
        <v>3272</v>
      </c>
      <c r="B1802" s="113" t="s">
        <v>3228</v>
      </c>
      <c r="C1802" s="165"/>
      <c r="D1802" s="199" t="s">
        <v>3297</v>
      </c>
      <c r="E1802" s="165">
        <v>862</v>
      </c>
      <c r="F1802" s="165">
        <v>28.65</v>
      </c>
      <c r="G1802" s="165">
        <v>106.16</v>
      </c>
      <c r="H1802" s="165">
        <v>30</v>
      </c>
      <c r="I1802" s="165">
        <v>2283</v>
      </c>
      <c r="J1802" s="165">
        <v>12675</v>
      </c>
      <c r="K1802" s="165">
        <v>667</v>
      </c>
      <c r="L1802" s="165"/>
      <c r="M1802" s="165">
        <v>15625</v>
      </c>
      <c r="N1802" s="165">
        <v>158</v>
      </c>
      <c r="O1802" s="165">
        <v>877.99999999999989</v>
      </c>
      <c r="P1802" s="165">
        <v>445</v>
      </c>
      <c r="Q1802" s="165"/>
      <c r="R1802" s="165">
        <v>1481</v>
      </c>
      <c r="S1802" s="165">
        <v>12</v>
      </c>
      <c r="T1802" s="165">
        <v>15.775</v>
      </c>
      <c r="U1802" s="165">
        <v>15.775</v>
      </c>
      <c r="V1802" s="165">
        <v>1088.9000000000001</v>
      </c>
      <c r="W1802" s="165">
        <v>1088.9000000000001</v>
      </c>
      <c r="X1802" s="165" t="s">
        <v>3324</v>
      </c>
      <c r="Y1802" s="165">
        <v>4.05</v>
      </c>
      <c r="Z1802" s="165" t="s">
        <v>3327</v>
      </c>
      <c r="AA1802" s="165" t="s">
        <v>3298</v>
      </c>
    </row>
    <row r="1803" spans="1:27" s="74" customFormat="1" x14ac:dyDescent="0.15">
      <c r="A1803" s="165" t="s">
        <v>3271</v>
      </c>
      <c r="B1803" s="113" t="s">
        <v>3228</v>
      </c>
      <c r="C1803" s="165"/>
      <c r="D1803" s="199" t="s">
        <v>3297</v>
      </c>
      <c r="E1803" s="165">
        <v>847</v>
      </c>
      <c r="F1803" s="165">
        <v>24.45</v>
      </c>
      <c r="G1803" s="165">
        <v>106.34</v>
      </c>
      <c r="H1803" s="165">
        <v>44</v>
      </c>
      <c r="I1803" s="165">
        <v>6531</v>
      </c>
      <c r="J1803" s="165">
        <v>1522</v>
      </c>
      <c r="K1803" s="165">
        <v>823</v>
      </c>
      <c r="L1803" s="165"/>
      <c r="M1803" s="165">
        <v>22574</v>
      </c>
      <c r="N1803" s="165">
        <v>283</v>
      </c>
      <c r="O1803" s="165">
        <v>659</v>
      </c>
      <c r="P1803" s="165">
        <v>549</v>
      </c>
      <c r="Q1803" s="165"/>
      <c r="R1803" s="165">
        <v>1491</v>
      </c>
      <c r="S1803" s="165">
        <v>12</v>
      </c>
      <c r="T1803" s="165">
        <v>18.183333333333319</v>
      </c>
      <c r="U1803" s="165">
        <v>18.183333333333319</v>
      </c>
      <c r="V1803" s="165">
        <v>1328.5</v>
      </c>
      <c r="W1803" s="165">
        <v>1328.5</v>
      </c>
      <c r="X1803" s="165" t="s">
        <v>3324</v>
      </c>
      <c r="Y1803" s="165">
        <v>3.15</v>
      </c>
      <c r="Z1803" s="165" t="s">
        <v>3327</v>
      </c>
      <c r="AA1803" s="165" t="s">
        <v>3298</v>
      </c>
    </row>
    <row r="1804" spans="1:27" s="74" customFormat="1" x14ac:dyDescent="0.15">
      <c r="A1804" s="165" t="s">
        <v>3271</v>
      </c>
      <c r="B1804" s="113" t="s">
        <v>3228</v>
      </c>
      <c r="C1804" s="165"/>
      <c r="D1804" s="199" t="s">
        <v>3297</v>
      </c>
      <c r="E1804" s="165">
        <v>982</v>
      </c>
      <c r="F1804" s="165">
        <v>26.7</v>
      </c>
      <c r="G1804" s="165">
        <v>110.6</v>
      </c>
      <c r="H1804" s="165">
        <v>60</v>
      </c>
      <c r="I1804" s="165">
        <v>3755</v>
      </c>
      <c r="J1804" s="165">
        <v>15818</v>
      </c>
      <c r="K1804" s="165">
        <v>916</v>
      </c>
      <c r="L1804" s="165"/>
      <c r="M1804" s="165">
        <v>20489</v>
      </c>
      <c r="N1804" s="165">
        <v>169</v>
      </c>
      <c r="O1804" s="165">
        <v>706</v>
      </c>
      <c r="P1804" s="165">
        <v>618</v>
      </c>
      <c r="Q1804" s="165"/>
      <c r="R1804" s="165">
        <v>1493</v>
      </c>
      <c r="S1804" s="165">
        <v>12</v>
      </c>
      <c r="T1804" s="165">
        <v>16.649999999999999</v>
      </c>
      <c r="U1804" s="165">
        <v>16.649999999999999</v>
      </c>
      <c r="V1804" s="165">
        <v>1463.4</v>
      </c>
      <c r="W1804" s="165">
        <v>1463.4</v>
      </c>
      <c r="X1804" s="165" t="s">
        <v>3324</v>
      </c>
      <c r="Y1804" s="165">
        <v>28.499999999999947</v>
      </c>
      <c r="Z1804" s="165" t="s">
        <v>3329</v>
      </c>
      <c r="AA1804" s="165" t="s">
        <v>3298</v>
      </c>
    </row>
    <row r="1805" spans="1:27" s="74" customFormat="1" x14ac:dyDescent="0.15">
      <c r="A1805" s="165" t="s">
        <v>3272</v>
      </c>
      <c r="B1805" s="113" t="s">
        <v>3228</v>
      </c>
      <c r="C1805" s="165"/>
      <c r="D1805" s="199" t="s">
        <v>3297</v>
      </c>
      <c r="E1805" s="165">
        <v>920</v>
      </c>
      <c r="F1805" s="165">
        <v>26.02</v>
      </c>
      <c r="G1805" s="165">
        <v>107.93</v>
      </c>
      <c r="H1805" s="165">
        <v>46</v>
      </c>
      <c r="I1805" s="165">
        <v>4247</v>
      </c>
      <c r="J1805" s="165">
        <v>16965</v>
      </c>
      <c r="K1805" s="165">
        <v>975</v>
      </c>
      <c r="L1805" s="165"/>
      <c r="M1805" s="165">
        <v>22187</v>
      </c>
      <c r="N1805" s="165">
        <v>174</v>
      </c>
      <c r="O1805" s="165">
        <v>694.99999999999989</v>
      </c>
      <c r="P1805" s="165">
        <v>650</v>
      </c>
      <c r="Q1805" s="165"/>
      <c r="R1805" s="165">
        <v>1519</v>
      </c>
      <c r="S1805" s="165">
        <v>12</v>
      </c>
      <c r="T1805" s="165">
        <v>17.024999999999999</v>
      </c>
      <c r="U1805" s="165">
        <v>17.024999999999999</v>
      </c>
      <c r="V1805" s="165">
        <v>1235.9000000000001</v>
      </c>
      <c r="W1805" s="165">
        <v>1235.9000000000001</v>
      </c>
      <c r="X1805" s="165" t="s">
        <v>3324</v>
      </c>
      <c r="Y1805" s="165">
        <v>3.15</v>
      </c>
      <c r="Z1805" s="165" t="s">
        <v>3327</v>
      </c>
      <c r="AA1805" s="165" t="s">
        <v>3298</v>
      </c>
    </row>
    <row r="1806" spans="1:27" s="74" customFormat="1" x14ac:dyDescent="0.15">
      <c r="A1806" s="165" t="s">
        <v>3271</v>
      </c>
      <c r="B1806" s="113" t="s">
        <v>3228</v>
      </c>
      <c r="C1806" s="165"/>
      <c r="D1806" s="199" t="s">
        <v>3297</v>
      </c>
      <c r="E1806" s="165">
        <v>917</v>
      </c>
      <c r="F1806" s="165">
        <v>25.75</v>
      </c>
      <c r="G1806" s="165">
        <v>108.05</v>
      </c>
      <c r="H1806" s="165">
        <v>20</v>
      </c>
      <c r="I1806" s="165">
        <v>1530</v>
      </c>
      <c r="J1806" s="165">
        <v>8467</v>
      </c>
      <c r="K1806" s="165">
        <v>454</v>
      </c>
      <c r="L1806" s="165"/>
      <c r="M1806" s="165">
        <v>10451</v>
      </c>
      <c r="N1806" s="165">
        <v>186</v>
      </c>
      <c r="O1806" s="165">
        <v>1031</v>
      </c>
      <c r="P1806" s="165">
        <v>303</v>
      </c>
      <c r="Q1806" s="165"/>
      <c r="R1806" s="165">
        <v>1520</v>
      </c>
      <c r="S1806" s="165">
        <v>12</v>
      </c>
      <c r="T1806" s="165">
        <v>17.266666666666669</v>
      </c>
      <c r="U1806" s="165">
        <v>17.266666666666669</v>
      </c>
      <c r="V1806" s="165">
        <v>1296</v>
      </c>
      <c r="W1806" s="165">
        <v>1296</v>
      </c>
      <c r="X1806" s="165" t="s">
        <v>3324</v>
      </c>
      <c r="Y1806" s="165">
        <v>3.15</v>
      </c>
      <c r="Z1806" s="165" t="s">
        <v>3327</v>
      </c>
      <c r="AA1806" s="165" t="s">
        <v>3298</v>
      </c>
    </row>
    <row r="1807" spans="1:27" s="74" customFormat="1" x14ac:dyDescent="0.15">
      <c r="A1807" s="165" t="s">
        <v>3271</v>
      </c>
      <c r="B1807" s="113" t="s">
        <v>3228</v>
      </c>
      <c r="C1807" s="165"/>
      <c r="D1807" s="199" t="s">
        <v>3297</v>
      </c>
      <c r="E1807" s="165">
        <v>918</v>
      </c>
      <c r="F1807" s="165">
        <v>26.02</v>
      </c>
      <c r="G1807" s="165">
        <v>108.12</v>
      </c>
      <c r="H1807" s="165">
        <v>25</v>
      </c>
      <c r="I1807" s="165">
        <v>2177</v>
      </c>
      <c r="J1807" s="165">
        <v>10963</v>
      </c>
      <c r="K1807" s="165">
        <v>585</v>
      </c>
      <c r="L1807" s="165"/>
      <c r="M1807" s="165">
        <v>13725</v>
      </c>
      <c r="N1807" s="165">
        <v>187</v>
      </c>
      <c r="O1807" s="165">
        <v>943</v>
      </c>
      <c r="P1807" s="165">
        <v>390</v>
      </c>
      <c r="Q1807" s="165"/>
      <c r="R1807" s="165">
        <v>1520</v>
      </c>
      <c r="S1807" s="165">
        <v>12</v>
      </c>
      <c r="T1807" s="165">
        <v>15.53333333333334</v>
      </c>
      <c r="U1807" s="165">
        <v>15.53333333333334</v>
      </c>
      <c r="V1807" s="165">
        <v>1292.7</v>
      </c>
      <c r="W1807" s="165">
        <v>1292.7</v>
      </c>
      <c r="X1807" s="165" t="s">
        <v>3324</v>
      </c>
      <c r="Y1807" s="165">
        <v>3.15</v>
      </c>
      <c r="Z1807" s="165" t="s">
        <v>3327</v>
      </c>
      <c r="AA1807" s="165" t="s">
        <v>3298</v>
      </c>
    </row>
    <row r="1808" spans="1:27" s="74" customFormat="1" x14ac:dyDescent="0.15">
      <c r="A1808" s="165" t="s">
        <v>3271</v>
      </c>
      <c r="B1808" s="113" t="s">
        <v>3228</v>
      </c>
      <c r="C1808" s="165"/>
      <c r="D1808" s="199" t="s">
        <v>3297</v>
      </c>
      <c r="E1808" s="165">
        <v>1012</v>
      </c>
      <c r="F1808" s="165">
        <v>28.8</v>
      </c>
      <c r="G1808" s="165">
        <v>103.5</v>
      </c>
      <c r="H1808" s="165">
        <v>53</v>
      </c>
      <c r="I1808" s="165">
        <v>6011</v>
      </c>
      <c r="J1808" s="165">
        <v>17624</v>
      </c>
      <c r="K1808" s="165">
        <v>932</v>
      </c>
      <c r="L1808" s="165"/>
      <c r="M1808" s="165">
        <v>24567</v>
      </c>
      <c r="N1808" s="165">
        <v>229</v>
      </c>
      <c r="O1808" s="165">
        <v>672</v>
      </c>
      <c r="P1808" s="165">
        <v>621</v>
      </c>
      <c r="Q1808" s="165"/>
      <c r="R1808" s="165">
        <v>1522</v>
      </c>
      <c r="S1808" s="165">
        <v>12</v>
      </c>
      <c r="T1808" s="165">
        <v>15.05</v>
      </c>
      <c r="U1808" s="165">
        <v>15.05</v>
      </c>
      <c r="V1808" s="165">
        <v>1163.5</v>
      </c>
      <c r="W1808" s="165">
        <v>1163.5</v>
      </c>
      <c r="X1808" s="165" t="s">
        <v>3324</v>
      </c>
      <c r="Y1808" s="165">
        <v>4.05</v>
      </c>
      <c r="Z1808" s="165" t="s">
        <v>3327</v>
      </c>
      <c r="AA1808" s="165" t="s">
        <v>3298</v>
      </c>
    </row>
    <row r="1809" spans="1:27" s="74" customFormat="1" x14ac:dyDescent="0.15">
      <c r="A1809" s="165" t="s">
        <v>3271</v>
      </c>
      <c r="B1809" s="113" t="s">
        <v>3228</v>
      </c>
      <c r="C1809" s="165"/>
      <c r="D1809" s="199" t="s">
        <v>3297</v>
      </c>
      <c r="E1809" s="165">
        <v>953</v>
      </c>
      <c r="F1809" s="165">
        <v>25.77</v>
      </c>
      <c r="G1809" s="165">
        <v>108.13</v>
      </c>
      <c r="H1809" s="165">
        <v>25</v>
      </c>
      <c r="I1809" s="165">
        <v>2468</v>
      </c>
      <c r="J1809" s="165">
        <v>10700</v>
      </c>
      <c r="K1809" s="165">
        <v>612</v>
      </c>
      <c r="L1809" s="165"/>
      <c r="M1809" s="165">
        <v>13780</v>
      </c>
      <c r="N1809" s="165">
        <v>212</v>
      </c>
      <c r="O1809" s="165">
        <v>919.99999999999989</v>
      </c>
      <c r="P1809" s="165">
        <v>408</v>
      </c>
      <c r="Q1809" s="165"/>
      <c r="R1809" s="165">
        <v>1540</v>
      </c>
      <c r="S1809" s="165">
        <v>12</v>
      </c>
      <c r="T1809" s="165">
        <v>17.266666666666669</v>
      </c>
      <c r="U1809" s="165">
        <v>17.266666666666669</v>
      </c>
      <c r="V1809" s="165">
        <v>1296</v>
      </c>
      <c r="W1809" s="165">
        <v>1296</v>
      </c>
      <c r="X1809" s="165" t="s">
        <v>3324</v>
      </c>
      <c r="Y1809" s="165">
        <v>4.05</v>
      </c>
      <c r="Z1809" s="165" t="s">
        <v>3327</v>
      </c>
      <c r="AA1809" s="165" t="s">
        <v>3298</v>
      </c>
    </row>
    <row r="1810" spans="1:27" s="74" customFormat="1" x14ac:dyDescent="0.15">
      <c r="A1810" s="165" t="s">
        <v>3271</v>
      </c>
      <c r="B1810" s="113" t="s">
        <v>3228</v>
      </c>
      <c r="C1810" s="165"/>
      <c r="D1810" s="199" t="s">
        <v>3297</v>
      </c>
      <c r="E1810" s="165">
        <v>849</v>
      </c>
      <c r="F1810" s="165">
        <v>24.23</v>
      </c>
      <c r="G1810" s="165">
        <v>104.41</v>
      </c>
      <c r="H1810" s="165">
        <v>24</v>
      </c>
      <c r="I1810" s="165">
        <v>2213</v>
      </c>
      <c r="J1810" s="165">
        <v>9338</v>
      </c>
      <c r="K1810" s="165">
        <v>519</v>
      </c>
      <c r="L1810" s="165"/>
      <c r="M1810" s="165">
        <v>12070</v>
      </c>
      <c r="N1810" s="165">
        <v>229</v>
      </c>
      <c r="O1810" s="165">
        <v>966</v>
      </c>
      <c r="P1810" s="165">
        <v>346</v>
      </c>
      <c r="Q1810" s="165"/>
      <c r="R1810" s="165">
        <v>1541</v>
      </c>
      <c r="S1810" s="165">
        <v>12</v>
      </c>
      <c r="T1810" s="165">
        <v>16.94166666666667</v>
      </c>
      <c r="U1810" s="165">
        <v>16.94166666666667</v>
      </c>
      <c r="V1810" s="165">
        <v>1044.4000000000001</v>
      </c>
      <c r="W1810" s="165">
        <v>1044.4000000000001</v>
      </c>
      <c r="X1810" s="165" t="s">
        <v>3328</v>
      </c>
      <c r="Y1810" s="165">
        <v>4.8000000000000007</v>
      </c>
      <c r="Z1810" s="165" t="s">
        <v>3327</v>
      </c>
      <c r="AA1810" s="165" t="s">
        <v>3298</v>
      </c>
    </row>
    <row r="1811" spans="1:27" s="74" customFormat="1" x14ac:dyDescent="0.15">
      <c r="A1811" s="165" t="s">
        <v>3271</v>
      </c>
      <c r="B1811" s="113" t="s">
        <v>3228</v>
      </c>
      <c r="C1811" s="165"/>
      <c r="D1811" s="199" t="s">
        <v>3297</v>
      </c>
      <c r="E1811" s="165">
        <v>989</v>
      </c>
      <c r="F1811" s="165">
        <v>26.25</v>
      </c>
      <c r="G1811" s="165">
        <v>113.36</v>
      </c>
      <c r="H1811" s="165">
        <v>65</v>
      </c>
      <c r="I1811" s="165">
        <v>3836</v>
      </c>
      <c r="J1811" s="165">
        <v>16472</v>
      </c>
      <c r="K1811" s="165">
        <v>1025</v>
      </c>
      <c r="L1811" s="165"/>
      <c r="M1811" s="165">
        <v>21333</v>
      </c>
      <c r="N1811" s="165">
        <v>162</v>
      </c>
      <c r="O1811" s="165">
        <v>697.00000000000011</v>
      </c>
      <c r="P1811" s="165">
        <v>683</v>
      </c>
      <c r="Q1811" s="165"/>
      <c r="R1811" s="165">
        <v>1542</v>
      </c>
      <c r="S1811" s="165">
        <v>12</v>
      </c>
      <c r="T1811" s="165">
        <v>17.291666666666671</v>
      </c>
      <c r="U1811" s="165">
        <v>17.291666666666671</v>
      </c>
      <c r="V1811" s="165">
        <v>1529.7</v>
      </c>
      <c r="W1811" s="165">
        <v>1529.7</v>
      </c>
      <c r="X1811" s="165" t="s">
        <v>3324</v>
      </c>
      <c r="Y1811" s="165">
        <v>4.8000000000000007</v>
      </c>
      <c r="Z1811" s="165" t="s">
        <v>3327</v>
      </c>
      <c r="AA1811" s="165" t="s">
        <v>3298</v>
      </c>
    </row>
    <row r="1812" spans="1:27" s="74" customFormat="1" x14ac:dyDescent="0.15">
      <c r="A1812" s="165" t="s">
        <v>3271</v>
      </c>
      <c r="B1812" s="113" t="s">
        <v>3228</v>
      </c>
      <c r="C1812" s="165"/>
      <c r="D1812" s="199" t="s">
        <v>3297</v>
      </c>
      <c r="E1812" s="165">
        <v>850</v>
      </c>
      <c r="F1812" s="165">
        <v>24.58</v>
      </c>
      <c r="G1812" s="165">
        <v>104.68</v>
      </c>
      <c r="H1812" s="165">
        <v>20</v>
      </c>
      <c r="I1812" s="165">
        <v>1729</v>
      </c>
      <c r="J1812" s="165">
        <v>8655</v>
      </c>
      <c r="K1812" s="165">
        <v>432</v>
      </c>
      <c r="L1812" s="165"/>
      <c r="M1812" s="165">
        <v>10816</v>
      </c>
      <c r="N1812" s="165">
        <v>211</v>
      </c>
      <c r="O1812" s="165">
        <v>1055</v>
      </c>
      <c r="P1812" s="165">
        <v>288</v>
      </c>
      <c r="Q1812" s="165"/>
      <c r="R1812" s="165">
        <v>1554</v>
      </c>
      <c r="S1812" s="165">
        <v>12</v>
      </c>
      <c r="T1812" s="165">
        <v>19.191666666666674</v>
      </c>
      <c r="U1812" s="165">
        <v>19.191666666666674</v>
      </c>
      <c r="V1812" s="165">
        <v>1047</v>
      </c>
      <c r="W1812" s="165">
        <v>1047</v>
      </c>
      <c r="X1812" s="165" t="s">
        <v>3328</v>
      </c>
      <c r="Y1812" s="165">
        <v>3.15</v>
      </c>
      <c r="Z1812" s="165" t="s">
        <v>3327</v>
      </c>
      <c r="AA1812" s="165" t="s">
        <v>3298</v>
      </c>
    </row>
    <row r="1813" spans="1:27" s="74" customFormat="1" x14ac:dyDescent="0.15">
      <c r="A1813" s="165" t="s">
        <v>3271</v>
      </c>
      <c r="B1813" s="113" t="s">
        <v>3228</v>
      </c>
      <c r="C1813" s="165"/>
      <c r="D1813" s="199" t="s">
        <v>3297</v>
      </c>
      <c r="E1813" s="165">
        <v>909</v>
      </c>
      <c r="F1813" s="165">
        <v>25.55</v>
      </c>
      <c r="G1813" s="165">
        <v>107.88</v>
      </c>
      <c r="H1813" s="165">
        <v>30</v>
      </c>
      <c r="I1813" s="165">
        <v>2563</v>
      </c>
      <c r="J1813" s="165">
        <v>12571</v>
      </c>
      <c r="K1813" s="165">
        <v>770</v>
      </c>
      <c r="L1813" s="165"/>
      <c r="M1813" s="165">
        <v>15904</v>
      </c>
      <c r="N1813" s="165">
        <v>178</v>
      </c>
      <c r="O1813" s="165">
        <v>871.00000000000011</v>
      </c>
      <c r="P1813" s="165">
        <v>513</v>
      </c>
      <c r="Q1813" s="165"/>
      <c r="R1813" s="165">
        <v>1562</v>
      </c>
      <c r="S1813" s="165">
        <v>12</v>
      </c>
      <c r="T1813" s="165">
        <v>17.141666666666662</v>
      </c>
      <c r="U1813" s="165">
        <v>17.141666666666662</v>
      </c>
      <c r="V1813" s="165">
        <v>1331.3</v>
      </c>
      <c r="W1813" s="165">
        <v>1331.3</v>
      </c>
      <c r="X1813" s="165" t="s">
        <v>3324</v>
      </c>
      <c r="Y1813" s="165">
        <v>3.15</v>
      </c>
      <c r="Z1813" s="165" t="s">
        <v>3327</v>
      </c>
      <c r="AA1813" s="165" t="s">
        <v>3298</v>
      </c>
    </row>
    <row r="1814" spans="1:27" s="74" customFormat="1" x14ac:dyDescent="0.15">
      <c r="A1814" s="165" t="s">
        <v>3271</v>
      </c>
      <c r="B1814" s="113" t="s">
        <v>3228</v>
      </c>
      <c r="C1814" s="165"/>
      <c r="D1814" s="199" t="s">
        <v>3297</v>
      </c>
      <c r="E1814" s="165">
        <v>863</v>
      </c>
      <c r="F1814" s="165">
        <v>25.5</v>
      </c>
      <c r="G1814" s="165">
        <v>108.45</v>
      </c>
      <c r="H1814" s="165">
        <v>30</v>
      </c>
      <c r="I1814" s="165">
        <v>2105</v>
      </c>
      <c r="J1814" s="165">
        <v>11489</v>
      </c>
      <c r="K1814" s="165">
        <v>623</v>
      </c>
      <c r="L1814" s="165"/>
      <c r="M1814" s="165">
        <v>14217</v>
      </c>
      <c r="N1814" s="165">
        <v>178</v>
      </c>
      <c r="O1814" s="165">
        <v>971.99999999999989</v>
      </c>
      <c r="P1814" s="165">
        <v>415.00000000000011</v>
      </c>
      <c r="Q1814" s="165"/>
      <c r="R1814" s="165">
        <v>1565</v>
      </c>
      <c r="S1814" s="165">
        <v>12</v>
      </c>
      <c r="T1814" s="165">
        <v>15.71666666666667</v>
      </c>
      <c r="U1814" s="165">
        <v>15.71666666666667</v>
      </c>
      <c r="V1814" s="165">
        <v>1408.9</v>
      </c>
      <c r="W1814" s="165">
        <v>1408.9</v>
      </c>
      <c r="X1814" s="165" t="s">
        <v>3324</v>
      </c>
      <c r="Y1814" s="165">
        <v>3.45</v>
      </c>
      <c r="Z1814" s="165" t="s">
        <v>3327</v>
      </c>
      <c r="AA1814" s="165" t="s">
        <v>3298</v>
      </c>
    </row>
    <row r="1815" spans="1:27" s="74" customFormat="1" x14ac:dyDescent="0.15">
      <c r="A1815" s="165" t="s">
        <v>3271</v>
      </c>
      <c r="B1815" s="113" t="s">
        <v>3228</v>
      </c>
      <c r="C1815" s="165"/>
      <c r="D1815" s="199" t="s">
        <v>3297</v>
      </c>
      <c r="E1815" s="165">
        <v>821</v>
      </c>
      <c r="F1815" s="165">
        <v>26.6</v>
      </c>
      <c r="G1815" s="165">
        <v>118.1</v>
      </c>
      <c r="H1815" s="165">
        <v>40</v>
      </c>
      <c r="I1815" s="165">
        <v>4679</v>
      </c>
      <c r="J1815" s="165">
        <v>14578</v>
      </c>
      <c r="K1815" s="165">
        <v>792</v>
      </c>
      <c r="L1815" s="165"/>
      <c r="M1815" s="165">
        <v>20049</v>
      </c>
      <c r="N1815" s="165">
        <v>252</v>
      </c>
      <c r="O1815" s="165">
        <v>785</v>
      </c>
      <c r="P1815" s="165">
        <v>528</v>
      </c>
      <c r="Q1815" s="165"/>
      <c r="R1815" s="165">
        <v>1565</v>
      </c>
      <c r="S1815" s="165">
        <v>12</v>
      </c>
      <c r="T1815" s="165">
        <v>18.891666666666673</v>
      </c>
      <c r="U1815" s="165">
        <v>18.891666666666673</v>
      </c>
      <c r="V1815" s="165">
        <v>1697.6</v>
      </c>
      <c r="W1815" s="165">
        <v>1697.6</v>
      </c>
      <c r="X1815" s="165" t="s">
        <v>3324</v>
      </c>
      <c r="Y1815" s="165">
        <v>4.8000000000000007</v>
      </c>
      <c r="Z1815" s="165" t="s">
        <v>3327</v>
      </c>
      <c r="AA1815" s="165" t="s">
        <v>3298</v>
      </c>
    </row>
    <row r="1816" spans="1:27" s="74" customFormat="1" x14ac:dyDescent="0.15">
      <c r="A1816" s="165" t="s">
        <v>3207</v>
      </c>
      <c r="B1816" s="113" t="s">
        <v>3228</v>
      </c>
      <c r="C1816" s="165"/>
      <c r="D1816" s="199" t="s">
        <v>3297</v>
      </c>
      <c r="E1816" s="165">
        <v>1024</v>
      </c>
      <c r="F1816" s="165">
        <v>25.43</v>
      </c>
      <c r="G1816" s="165">
        <v>99.68</v>
      </c>
      <c r="H1816" s="165">
        <v>90</v>
      </c>
      <c r="I1816" s="165">
        <v>11100</v>
      </c>
      <c r="J1816" s="165">
        <v>30643</v>
      </c>
      <c r="K1816" s="165">
        <v>1166</v>
      </c>
      <c r="L1816" s="165"/>
      <c r="M1816" s="165">
        <v>42909</v>
      </c>
      <c r="N1816" s="165">
        <v>210</v>
      </c>
      <c r="O1816" s="165">
        <v>581</v>
      </c>
      <c r="P1816" s="165">
        <v>777</v>
      </c>
      <c r="Q1816" s="165"/>
      <c r="R1816" s="165">
        <v>1568</v>
      </c>
      <c r="S1816" s="165">
        <v>12</v>
      </c>
      <c r="T1816" s="165">
        <v>14.69166666666667</v>
      </c>
      <c r="U1816" s="165">
        <v>14.69166666666667</v>
      </c>
      <c r="V1816" s="165">
        <v>1027.9000000000001</v>
      </c>
      <c r="W1816" s="165">
        <v>1027.9000000000001</v>
      </c>
      <c r="X1816" s="165" t="s">
        <v>3324</v>
      </c>
      <c r="Y1816" s="165">
        <v>12.05</v>
      </c>
      <c r="Z1816" s="165" t="s">
        <v>3325</v>
      </c>
      <c r="AA1816" s="165" t="s">
        <v>3298</v>
      </c>
    </row>
    <row r="1817" spans="1:27" s="74" customFormat="1" x14ac:dyDescent="0.15">
      <c r="A1817" s="165" t="s">
        <v>3206</v>
      </c>
      <c r="B1817" s="113" t="s">
        <v>3228</v>
      </c>
      <c r="C1817" s="165"/>
      <c r="D1817" s="199" t="s">
        <v>3297</v>
      </c>
      <c r="E1817" s="165">
        <v>976</v>
      </c>
      <c r="F1817" s="165">
        <v>26.72</v>
      </c>
      <c r="G1817" s="165">
        <v>110.12</v>
      </c>
      <c r="H1817" s="165">
        <v>75</v>
      </c>
      <c r="I1817" s="165">
        <v>4795</v>
      </c>
      <c r="J1817" s="165">
        <v>22622</v>
      </c>
      <c r="K1817" s="165">
        <v>1404</v>
      </c>
      <c r="L1817" s="165"/>
      <c r="M1817" s="165">
        <v>28821</v>
      </c>
      <c r="N1817" s="165">
        <v>111</v>
      </c>
      <c r="O1817" s="165">
        <v>522.00000000000011</v>
      </c>
      <c r="P1817" s="165">
        <v>936</v>
      </c>
      <c r="Q1817" s="165"/>
      <c r="R1817" s="165">
        <v>1569</v>
      </c>
      <c r="S1817" s="165">
        <v>12</v>
      </c>
      <c r="T1817" s="165">
        <v>16.06666666666667</v>
      </c>
      <c r="U1817" s="165">
        <v>16.06666666666667</v>
      </c>
      <c r="V1817" s="165">
        <v>1453.6</v>
      </c>
      <c r="W1817" s="165">
        <v>1453.6</v>
      </c>
      <c r="X1817" s="165" t="s">
        <v>3324</v>
      </c>
      <c r="Y1817" s="165">
        <v>3.8</v>
      </c>
      <c r="Z1817" s="165" t="s">
        <v>3327</v>
      </c>
      <c r="AA1817" s="165" t="s">
        <v>3298</v>
      </c>
    </row>
    <row r="1818" spans="1:27" s="74" customFormat="1" x14ac:dyDescent="0.15">
      <c r="A1818" s="165" t="s">
        <v>3271</v>
      </c>
      <c r="B1818" s="113" t="s">
        <v>3228</v>
      </c>
      <c r="C1818" s="165"/>
      <c r="D1818" s="199" t="s">
        <v>3297</v>
      </c>
      <c r="E1818" s="165">
        <v>887</v>
      </c>
      <c r="F1818" s="165">
        <v>26.02</v>
      </c>
      <c r="G1818" s="165">
        <v>109.36</v>
      </c>
      <c r="H1818" s="165">
        <v>50</v>
      </c>
      <c r="I1818" s="165">
        <v>3852</v>
      </c>
      <c r="J1818" s="165">
        <v>15222</v>
      </c>
      <c r="K1818" s="165">
        <v>824</v>
      </c>
      <c r="L1818" s="165"/>
      <c r="M1818" s="165">
        <v>19898</v>
      </c>
      <c r="N1818" s="165">
        <v>206</v>
      </c>
      <c r="O1818" s="165">
        <v>815</v>
      </c>
      <c r="P1818" s="165">
        <v>549</v>
      </c>
      <c r="Q1818" s="165"/>
      <c r="R1818" s="165">
        <v>1570</v>
      </c>
      <c r="S1818" s="165">
        <v>12</v>
      </c>
      <c r="T1818" s="165">
        <v>16.433333333333319</v>
      </c>
      <c r="U1818" s="165">
        <v>16.433333333333319</v>
      </c>
      <c r="V1818" s="165">
        <v>1460.7</v>
      </c>
      <c r="W1818" s="165">
        <v>1460.7</v>
      </c>
      <c r="X1818" s="165" t="s">
        <v>3324</v>
      </c>
      <c r="Y1818" s="165">
        <v>3.45</v>
      </c>
      <c r="Z1818" s="165" t="s">
        <v>3327</v>
      </c>
      <c r="AA1818" s="165" t="s">
        <v>3298</v>
      </c>
    </row>
    <row r="1819" spans="1:27" s="74" customFormat="1" x14ac:dyDescent="0.15">
      <c r="A1819" s="165" t="s">
        <v>3271</v>
      </c>
      <c r="B1819" s="113" t="s">
        <v>3228</v>
      </c>
      <c r="C1819" s="165"/>
      <c r="D1819" s="199" t="s">
        <v>3297</v>
      </c>
      <c r="E1819" s="165">
        <v>851</v>
      </c>
      <c r="F1819" s="165">
        <v>25.17</v>
      </c>
      <c r="G1819" s="165">
        <v>109.93</v>
      </c>
      <c r="H1819" s="165">
        <v>17</v>
      </c>
      <c r="I1819" s="165">
        <v>2061</v>
      </c>
      <c r="J1819" s="165">
        <v>7261</v>
      </c>
      <c r="K1819" s="165">
        <v>437</v>
      </c>
      <c r="L1819" s="165"/>
      <c r="M1819" s="165">
        <v>9759</v>
      </c>
      <c r="N1819" s="165">
        <v>291</v>
      </c>
      <c r="O1819" s="165">
        <v>1023</v>
      </c>
      <c r="P1819" s="165">
        <v>291</v>
      </c>
      <c r="Q1819" s="165"/>
      <c r="R1819" s="165">
        <v>1605</v>
      </c>
      <c r="S1819" s="165">
        <v>12</v>
      </c>
      <c r="T1819" s="165">
        <v>17.783333333333317</v>
      </c>
      <c r="U1819" s="165">
        <v>17.783333333333317</v>
      </c>
      <c r="V1819" s="165">
        <v>1710.7</v>
      </c>
      <c r="W1819" s="165">
        <v>1710.7</v>
      </c>
      <c r="X1819" s="165" t="s">
        <v>3324</v>
      </c>
      <c r="Y1819" s="165">
        <v>4.8000000000000007</v>
      </c>
      <c r="Z1819" s="165" t="s">
        <v>3327</v>
      </c>
      <c r="AA1819" s="165" t="s">
        <v>3298</v>
      </c>
    </row>
    <row r="1820" spans="1:27" s="74" customFormat="1" x14ac:dyDescent="0.15">
      <c r="A1820" s="165" t="s">
        <v>3271</v>
      </c>
      <c r="B1820" s="113" t="s">
        <v>3228</v>
      </c>
      <c r="C1820" s="165"/>
      <c r="D1820" s="199" t="s">
        <v>3297</v>
      </c>
      <c r="E1820" s="165">
        <v>840</v>
      </c>
      <c r="F1820" s="165">
        <v>25.17</v>
      </c>
      <c r="G1820" s="165">
        <v>110.64</v>
      </c>
      <c r="H1820" s="165">
        <v>30</v>
      </c>
      <c r="I1820" s="165">
        <v>2215</v>
      </c>
      <c r="J1820" s="165">
        <v>11312</v>
      </c>
      <c r="K1820" s="165">
        <v>694</v>
      </c>
      <c r="L1820" s="165"/>
      <c r="M1820" s="165">
        <v>14221</v>
      </c>
      <c r="N1820" s="165">
        <v>188</v>
      </c>
      <c r="O1820" s="165">
        <v>958</v>
      </c>
      <c r="P1820" s="165">
        <v>463</v>
      </c>
      <c r="Q1820" s="165"/>
      <c r="R1820" s="165">
        <v>1609</v>
      </c>
      <c r="S1820" s="165">
        <v>12</v>
      </c>
      <c r="T1820" s="165">
        <v>17.95</v>
      </c>
      <c r="U1820" s="165">
        <v>17.95</v>
      </c>
      <c r="V1820" s="165">
        <v>1789.8</v>
      </c>
      <c r="W1820" s="165">
        <v>1789.8</v>
      </c>
      <c r="X1820" s="165" t="s">
        <v>3324</v>
      </c>
      <c r="Y1820" s="165">
        <v>3.4</v>
      </c>
      <c r="Z1820" s="165" t="s">
        <v>3327</v>
      </c>
      <c r="AA1820" s="165" t="s">
        <v>3298</v>
      </c>
    </row>
    <row r="1821" spans="1:27" s="74" customFormat="1" x14ac:dyDescent="0.15">
      <c r="A1821" s="165" t="s">
        <v>3271</v>
      </c>
      <c r="B1821" s="113" t="s">
        <v>3228</v>
      </c>
      <c r="C1821" s="165"/>
      <c r="D1821" s="199" t="s">
        <v>3297</v>
      </c>
      <c r="E1821" s="165">
        <v>891</v>
      </c>
      <c r="F1821" s="165">
        <v>25.21</v>
      </c>
      <c r="G1821" s="165">
        <v>107.79</v>
      </c>
      <c r="H1821" s="165">
        <v>31</v>
      </c>
      <c r="I1821" s="165">
        <v>2541</v>
      </c>
      <c r="J1821" s="165">
        <v>11882</v>
      </c>
      <c r="K1821" s="165">
        <v>642</v>
      </c>
      <c r="L1821" s="165"/>
      <c r="M1821" s="165">
        <v>15065</v>
      </c>
      <c r="N1821" s="165">
        <v>209</v>
      </c>
      <c r="O1821" s="165">
        <v>976</v>
      </c>
      <c r="P1821" s="165">
        <v>428</v>
      </c>
      <c r="Q1821" s="165"/>
      <c r="R1821" s="165">
        <v>1613</v>
      </c>
      <c r="S1821" s="165">
        <v>12</v>
      </c>
      <c r="T1821" s="165">
        <v>17.741666666666671</v>
      </c>
      <c r="U1821" s="165">
        <v>17.741666666666671</v>
      </c>
      <c r="V1821" s="165">
        <v>1370.2</v>
      </c>
      <c r="W1821" s="165">
        <v>1370.2</v>
      </c>
      <c r="X1821" s="165" t="s">
        <v>3324</v>
      </c>
      <c r="Y1821" s="165"/>
      <c r="Z1821" s="165"/>
      <c r="AA1821" s="165" t="s">
        <v>3298</v>
      </c>
    </row>
    <row r="1822" spans="1:27" s="74" customFormat="1" x14ac:dyDescent="0.15">
      <c r="A1822" s="165" t="s">
        <v>3271</v>
      </c>
      <c r="B1822" s="113" t="s">
        <v>3228</v>
      </c>
      <c r="C1822" s="165"/>
      <c r="D1822" s="199" t="s">
        <v>3297</v>
      </c>
      <c r="E1822" s="165">
        <v>958</v>
      </c>
      <c r="F1822" s="165">
        <v>26.42</v>
      </c>
      <c r="G1822" s="165">
        <v>108.47</v>
      </c>
      <c r="H1822" s="165">
        <v>20</v>
      </c>
      <c r="I1822" s="165">
        <v>1769</v>
      </c>
      <c r="J1822" s="165">
        <v>8774</v>
      </c>
      <c r="K1822" s="165">
        <v>498.00000000000011</v>
      </c>
      <c r="L1822" s="165"/>
      <c r="M1822" s="165">
        <v>11041</v>
      </c>
      <c r="N1822" s="165">
        <v>215</v>
      </c>
      <c r="O1822" s="165">
        <v>1069</v>
      </c>
      <c r="P1822" s="165">
        <v>332</v>
      </c>
      <c r="Q1822" s="165"/>
      <c r="R1822" s="165">
        <v>1616</v>
      </c>
      <c r="S1822" s="165">
        <v>12</v>
      </c>
      <c r="T1822" s="165">
        <v>15.358333333333331</v>
      </c>
      <c r="U1822" s="165">
        <v>15.358333333333331</v>
      </c>
      <c r="V1822" s="165">
        <v>1245.7</v>
      </c>
      <c r="W1822" s="165">
        <v>1245.7</v>
      </c>
      <c r="X1822" s="165" t="s">
        <v>3324</v>
      </c>
      <c r="Y1822" s="165">
        <v>28.499999999999947</v>
      </c>
      <c r="Z1822" s="165" t="s">
        <v>3329</v>
      </c>
      <c r="AA1822" s="165" t="s">
        <v>3298</v>
      </c>
    </row>
    <row r="1823" spans="1:27" s="74" customFormat="1" x14ac:dyDescent="0.15">
      <c r="A1823" s="165" t="s">
        <v>3272</v>
      </c>
      <c r="B1823" s="113" t="s">
        <v>3228</v>
      </c>
      <c r="C1823" s="165"/>
      <c r="D1823" s="199" t="s">
        <v>3297</v>
      </c>
      <c r="E1823" s="165">
        <v>855</v>
      </c>
      <c r="F1823" s="165">
        <v>26</v>
      </c>
      <c r="G1823" s="165">
        <v>110.6</v>
      </c>
      <c r="H1823" s="165">
        <v>3</v>
      </c>
      <c r="I1823" s="165">
        <v>102</v>
      </c>
      <c r="J1823" s="165">
        <v>3437</v>
      </c>
      <c r="K1823" s="165">
        <v>282</v>
      </c>
      <c r="L1823" s="165"/>
      <c r="M1823" s="165">
        <v>4739</v>
      </c>
      <c r="N1823" s="165">
        <v>340</v>
      </c>
      <c r="O1823" s="165">
        <v>1146</v>
      </c>
      <c r="P1823" s="165">
        <v>141</v>
      </c>
      <c r="Q1823" s="165"/>
      <c r="R1823" s="165">
        <v>1627</v>
      </c>
      <c r="S1823" s="165">
        <v>12</v>
      </c>
      <c r="T1823" s="165">
        <v>15.133333333333329</v>
      </c>
      <c r="U1823" s="165">
        <v>15.133333333333329</v>
      </c>
      <c r="V1823" s="165">
        <v>1675</v>
      </c>
      <c r="W1823" s="165">
        <v>1675</v>
      </c>
      <c r="X1823" s="165" t="s">
        <v>3324</v>
      </c>
      <c r="Y1823" s="165">
        <v>3.8</v>
      </c>
      <c r="Z1823" s="165" t="s">
        <v>3327</v>
      </c>
      <c r="AA1823" s="165" t="s">
        <v>3298</v>
      </c>
    </row>
    <row r="1824" spans="1:27" s="74" customFormat="1" x14ac:dyDescent="0.15">
      <c r="A1824" s="165" t="s">
        <v>3271</v>
      </c>
      <c r="B1824" s="113" t="s">
        <v>3228</v>
      </c>
      <c r="C1824" s="165"/>
      <c r="D1824" s="199" t="s">
        <v>3297</v>
      </c>
      <c r="E1824" s="165">
        <v>945</v>
      </c>
      <c r="F1824" s="165">
        <v>25.75</v>
      </c>
      <c r="G1824" s="165">
        <v>104.61</v>
      </c>
      <c r="H1824" s="165">
        <v>40</v>
      </c>
      <c r="I1824" s="165">
        <v>3397</v>
      </c>
      <c r="J1824" s="165">
        <v>14142</v>
      </c>
      <c r="K1824" s="165">
        <v>738</v>
      </c>
      <c r="L1824" s="165"/>
      <c r="M1824" s="165">
        <v>18277</v>
      </c>
      <c r="N1824" s="165">
        <v>222</v>
      </c>
      <c r="O1824" s="165">
        <v>925</v>
      </c>
      <c r="P1824" s="165">
        <v>492</v>
      </c>
      <c r="Q1824" s="165"/>
      <c r="R1824" s="165">
        <v>1639</v>
      </c>
      <c r="S1824" s="165">
        <v>12</v>
      </c>
      <c r="T1824" s="165">
        <v>14.166666666666671</v>
      </c>
      <c r="U1824" s="165">
        <v>14.166666666666671</v>
      </c>
      <c r="V1824" s="165">
        <v>1131.5</v>
      </c>
      <c r="W1824" s="165">
        <v>1131.5</v>
      </c>
      <c r="X1824" s="165" t="s">
        <v>3324</v>
      </c>
      <c r="Y1824" s="165">
        <v>28.8</v>
      </c>
      <c r="Z1824" s="165" t="s">
        <v>3329</v>
      </c>
      <c r="AA1824" s="165" t="s">
        <v>3298</v>
      </c>
    </row>
    <row r="1825" spans="1:27" s="74" customFormat="1" x14ac:dyDescent="0.15">
      <c r="A1825" s="165" t="s">
        <v>3272</v>
      </c>
      <c r="B1825" s="113" t="s">
        <v>3228</v>
      </c>
      <c r="C1825" s="165"/>
      <c r="D1825" s="199" t="s">
        <v>3297</v>
      </c>
      <c r="E1825" s="165">
        <v>864</v>
      </c>
      <c r="F1825" s="165">
        <v>25.58</v>
      </c>
      <c r="G1825" s="165">
        <v>108.33</v>
      </c>
      <c r="H1825" s="165">
        <v>20</v>
      </c>
      <c r="I1825" s="165">
        <v>1480</v>
      </c>
      <c r="J1825" s="165">
        <v>9276</v>
      </c>
      <c r="K1825" s="165">
        <v>497</v>
      </c>
      <c r="L1825" s="165"/>
      <c r="M1825" s="165">
        <v>11253</v>
      </c>
      <c r="N1825" s="165">
        <v>180</v>
      </c>
      <c r="O1825" s="165">
        <v>1130</v>
      </c>
      <c r="P1825" s="165">
        <v>331</v>
      </c>
      <c r="Q1825" s="165"/>
      <c r="R1825" s="165">
        <v>1641</v>
      </c>
      <c r="S1825" s="165">
        <v>12</v>
      </c>
      <c r="T1825" s="165">
        <v>15.833333333333341</v>
      </c>
      <c r="U1825" s="165">
        <v>15.833333333333341</v>
      </c>
      <c r="V1825" s="165">
        <v>1392.6</v>
      </c>
      <c r="W1825" s="165">
        <v>1392.6</v>
      </c>
      <c r="X1825" s="165" t="s">
        <v>3324</v>
      </c>
      <c r="Y1825" s="165">
        <v>3.15</v>
      </c>
      <c r="Z1825" s="165" t="s">
        <v>3327</v>
      </c>
      <c r="AA1825" s="165" t="s">
        <v>3298</v>
      </c>
    </row>
    <row r="1826" spans="1:27" s="74" customFormat="1" x14ac:dyDescent="0.15">
      <c r="A1826" s="165" t="s">
        <v>3271</v>
      </c>
      <c r="B1826" s="113" t="s">
        <v>3228</v>
      </c>
      <c r="C1826" s="165"/>
      <c r="D1826" s="199" t="s">
        <v>3297</v>
      </c>
      <c r="E1826" s="165">
        <v>838</v>
      </c>
      <c r="F1826" s="165">
        <v>25.45</v>
      </c>
      <c r="G1826" s="165">
        <v>109.93</v>
      </c>
      <c r="H1826" s="165">
        <v>40</v>
      </c>
      <c r="I1826" s="165">
        <v>3710</v>
      </c>
      <c r="J1826" s="165">
        <v>15986</v>
      </c>
      <c r="K1826" s="165">
        <v>1027</v>
      </c>
      <c r="L1826" s="165"/>
      <c r="M1826" s="165">
        <v>20723</v>
      </c>
      <c r="N1826" s="165">
        <v>181</v>
      </c>
      <c r="O1826" s="165">
        <v>778</v>
      </c>
      <c r="P1826" s="165">
        <v>685</v>
      </c>
      <c r="Q1826" s="165"/>
      <c r="R1826" s="165">
        <v>1644</v>
      </c>
      <c r="S1826" s="165">
        <v>12</v>
      </c>
      <c r="T1826" s="165">
        <v>16.116666666666674</v>
      </c>
      <c r="U1826" s="165">
        <v>16.116666666666674</v>
      </c>
      <c r="V1826" s="165">
        <v>1718.4</v>
      </c>
      <c r="W1826" s="165">
        <v>1718.4</v>
      </c>
      <c r="X1826" s="165" t="s">
        <v>3324</v>
      </c>
      <c r="Y1826" s="165">
        <v>3.15</v>
      </c>
      <c r="Z1826" s="165" t="s">
        <v>3327</v>
      </c>
      <c r="AA1826" s="165" t="s">
        <v>3298</v>
      </c>
    </row>
    <row r="1827" spans="1:27" s="74" customFormat="1" x14ac:dyDescent="0.15">
      <c r="A1827" s="165" t="s">
        <v>3271</v>
      </c>
      <c r="B1827" s="113" t="s">
        <v>3228</v>
      </c>
      <c r="C1827" s="165"/>
      <c r="D1827" s="199" t="s">
        <v>3297</v>
      </c>
      <c r="E1827" s="165">
        <v>911</v>
      </c>
      <c r="F1827" s="165">
        <v>25.55</v>
      </c>
      <c r="G1827" s="165">
        <v>107.96</v>
      </c>
      <c r="H1827" s="165">
        <v>46</v>
      </c>
      <c r="I1827" s="165">
        <v>3767</v>
      </c>
      <c r="J1827" s="165">
        <v>15151</v>
      </c>
      <c r="K1827" s="165">
        <v>877.99999999999989</v>
      </c>
      <c r="L1827" s="165"/>
      <c r="M1827" s="165">
        <v>19796</v>
      </c>
      <c r="N1827" s="165">
        <v>217</v>
      </c>
      <c r="O1827" s="165">
        <v>874</v>
      </c>
      <c r="P1827" s="165">
        <v>585</v>
      </c>
      <c r="Q1827" s="165"/>
      <c r="R1827" s="165">
        <v>1676</v>
      </c>
      <c r="S1827" s="165">
        <v>12</v>
      </c>
      <c r="T1827" s="165">
        <v>17.141666666666662</v>
      </c>
      <c r="U1827" s="165">
        <v>17.141666666666662</v>
      </c>
      <c r="V1827" s="165">
        <v>1331.3</v>
      </c>
      <c r="W1827" s="165">
        <v>1331.3</v>
      </c>
      <c r="X1827" s="165" t="s">
        <v>3324</v>
      </c>
      <c r="Y1827" s="165">
        <v>3.4</v>
      </c>
      <c r="Z1827" s="165" t="s">
        <v>3327</v>
      </c>
      <c r="AA1827" s="165" t="s">
        <v>3298</v>
      </c>
    </row>
    <row r="1828" spans="1:27" s="74" customFormat="1" x14ac:dyDescent="0.15">
      <c r="A1828" s="165" t="s">
        <v>3271</v>
      </c>
      <c r="B1828" s="113" t="s">
        <v>3228</v>
      </c>
      <c r="C1828" s="165"/>
      <c r="D1828" s="199" t="s">
        <v>3297</v>
      </c>
      <c r="E1828" s="165">
        <v>928</v>
      </c>
      <c r="F1828" s="165">
        <v>25.03</v>
      </c>
      <c r="G1828" s="165">
        <v>106.12</v>
      </c>
      <c r="H1828" s="165">
        <v>25</v>
      </c>
      <c r="I1828" s="165">
        <v>2435</v>
      </c>
      <c r="J1828" s="165">
        <v>10909</v>
      </c>
      <c r="K1828" s="165">
        <v>554</v>
      </c>
      <c r="L1828" s="165"/>
      <c r="M1828" s="165">
        <v>13898</v>
      </c>
      <c r="N1828" s="165">
        <v>243</v>
      </c>
      <c r="O1828" s="165">
        <v>1088</v>
      </c>
      <c r="P1828" s="165">
        <v>369</v>
      </c>
      <c r="Q1828" s="165"/>
      <c r="R1828" s="165">
        <v>1700</v>
      </c>
      <c r="S1828" s="165">
        <v>12</v>
      </c>
      <c r="T1828" s="165">
        <v>19.725000000000001</v>
      </c>
      <c r="U1828" s="165">
        <v>19.725000000000001</v>
      </c>
      <c r="V1828" s="165">
        <v>1179.0999999999999</v>
      </c>
      <c r="W1828" s="165">
        <v>1179.0999999999999</v>
      </c>
      <c r="X1828" s="165" t="s">
        <v>3301</v>
      </c>
      <c r="Y1828" s="165">
        <v>4.8000000000000007</v>
      </c>
      <c r="Z1828" s="165" t="s">
        <v>3327</v>
      </c>
      <c r="AA1828" s="165" t="s">
        <v>3298</v>
      </c>
    </row>
    <row r="1829" spans="1:27" s="74" customFormat="1" x14ac:dyDescent="0.15">
      <c r="A1829" s="165" t="s">
        <v>3271</v>
      </c>
      <c r="B1829" s="113" t="s">
        <v>3228</v>
      </c>
      <c r="C1829" s="165"/>
      <c r="D1829" s="199" t="s">
        <v>3297</v>
      </c>
      <c r="E1829" s="165">
        <v>856</v>
      </c>
      <c r="F1829" s="165">
        <v>24.75</v>
      </c>
      <c r="G1829" s="165">
        <v>106</v>
      </c>
      <c r="H1829" s="165">
        <v>25</v>
      </c>
      <c r="I1829" s="165">
        <v>2291</v>
      </c>
      <c r="J1829" s="165">
        <v>11018</v>
      </c>
      <c r="K1829" s="165">
        <v>565</v>
      </c>
      <c r="L1829" s="165"/>
      <c r="M1829" s="165">
        <v>13874</v>
      </c>
      <c r="N1829" s="165">
        <v>228</v>
      </c>
      <c r="O1829" s="165">
        <v>1098</v>
      </c>
      <c r="P1829" s="165">
        <v>377</v>
      </c>
      <c r="Q1829" s="165"/>
      <c r="R1829" s="165">
        <v>1703</v>
      </c>
      <c r="S1829" s="165">
        <v>12</v>
      </c>
      <c r="T1829" s="165">
        <v>19.725000000000001</v>
      </c>
      <c r="U1829" s="165">
        <v>19.725000000000001</v>
      </c>
      <c r="V1829" s="165">
        <v>1179.8</v>
      </c>
      <c r="W1829" s="165">
        <v>1179.8</v>
      </c>
      <c r="X1829" s="165" t="s">
        <v>3301</v>
      </c>
      <c r="Y1829" s="165">
        <v>3.4</v>
      </c>
      <c r="Z1829" s="165" t="s">
        <v>3327</v>
      </c>
      <c r="AA1829" s="165" t="s">
        <v>3298</v>
      </c>
    </row>
    <row r="1830" spans="1:27" s="74" customFormat="1" x14ac:dyDescent="0.15">
      <c r="A1830" s="165" t="s">
        <v>3271</v>
      </c>
      <c r="B1830" s="113" t="s">
        <v>3228</v>
      </c>
      <c r="C1830" s="165"/>
      <c r="D1830" s="199" t="s">
        <v>3297</v>
      </c>
      <c r="E1830" s="165">
        <v>914</v>
      </c>
      <c r="F1830" s="165">
        <v>26.37</v>
      </c>
      <c r="G1830" s="165">
        <v>106.97</v>
      </c>
      <c r="H1830" s="165">
        <v>46</v>
      </c>
      <c r="I1830" s="165">
        <v>4459</v>
      </c>
      <c r="J1830" s="165">
        <v>16037</v>
      </c>
      <c r="K1830" s="165">
        <v>816</v>
      </c>
      <c r="L1830" s="165"/>
      <c r="M1830" s="165">
        <v>21312</v>
      </c>
      <c r="N1830" s="165">
        <v>257</v>
      </c>
      <c r="O1830" s="165">
        <v>925</v>
      </c>
      <c r="P1830" s="165">
        <v>544</v>
      </c>
      <c r="Q1830" s="165"/>
      <c r="R1830" s="165">
        <v>1726</v>
      </c>
      <c r="S1830" s="165">
        <v>12</v>
      </c>
      <c r="T1830" s="165">
        <v>14.266666666666671</v>
      </c>
      <c r="U1830" s="165">
        <v>14.266666666666671</v>
      </c>
      <c r="V1830" s="165">
        <v>1233.9000000000001</v>
      </c>
      <c r="W1830" s="165">
        <v>1233.9000000000001</v>
      </c>
      <c r="X1830" s="165" t="s">
        <v>3324</v>
      </c>
      <c r="Y1830" s="165">
        <v>13.25</v>
      </c>
      <c r="Z1830" s="165" t="s">
        <v>3325</v>
      </c>
      <c r="AA1830" s="165" t="s">
        <v>3298</v>
      </c>
    </row>
    <row r="1831" spans="1:27" s="74" customFormat="1" x14ac:dyDescent="0.15">
      <c r="A1831" s="165" t="s">
        <v>3206</v>
      </c>
      <c r="B1831" s="113" t="s">
        <v>3228</v>
      </c>
      <c r="C1831" s="165"/>
      <c r="D1831" s="199" t="s">
        <v>3297</v>
      </c>
      <c r="E1831" s="165">
        <v>915</v>
      </c>
      <c r="F1831" s="165">
        <v>25.43</v>
      </c>
      <c r="G1831" s="165">
        <v>106.96</v>
      </c>
      <c r="H1831" s="165">
        <v>21</v>
      </c>
      <c r="I1831" s="165">
        <v>2248</v>
      </c>
      <c r="J1831" s="165">
        <v>9820</v>
      </c>
      <c r="K1831" s="165">
        <v>513</v>
      </c>
      <c r="L1831" s="165"/>
      <c r="M1831" s="165">
        <v>12581</v>
      </c>
      <c r="N1831" s="165">
        <v>262</v>
      </c>
      <c r="O1831" s="165">
        <v>1145</v>
      </c>
      <c r="P1831" s="165">
        <v>342</v>
      </c>
      <c r="Q1831" s="165"/>
      <c r="R1831" s="165">
        <v>1749</v>
      </c>
      <c r="S1831" s="165">
        <v>12</v>
      </c>
      <c r="T1831" s="165">
        <v>19.175000000000001</v>
      </c>
      <c r="U1831" s="165">
        <v>19.175000000000001</v>
      </c>
      <c r="V1831" s="165">
        <v>1224.5</v>
      </c>
      <c r="W1831" s="165">
        <v>1224.5</v>
      </c>
      <c r="X1831" s="165" t="s">
        <v>3301</v>
      </c>
      <c r="Y1831" s="165">
        <v>3.4</v>
      </c>
      <c r="Z1831" s="165" t="s">
        <v>3327</v>
      </c>
      <c r="AA1831" s="165" t="s">
        <v>3298</v>
      </c>
    </row>
    <row r="1832" spans="1:27" s="74" customFormat="1" x14ac:dyDescent="0.15">
      <c r="A1832" s="165" t="s">
        <v>3207</v>
      </c>
      <c r="B1832" s="113" t="s">
        <v>3228</v>
      </c>
      <c r="C1832" s="165"/>
      <c r="D1832" s="199" t="s">
        <v>3297</v>
      </c>
      <c r="E1832" s="165">
        <v>986</v>
      </c>
      <c r="F1832" s="165">
        <v>24.98</v>
      </c>
      <c r="G1832" s="165">
        <v>112.98</v>
      </c>
      <c r="H1832" s="165">
        <v>55</v>
      </c>
      <c r="I1832" s="165">
        <v>5550</v>
      </c>
      <c r="J1832" s="165">
        <v>20763</v>
      </c>
      <c r="K1832" s="165">
        <v>1328</v>
      </c>
      <c r="L1832" s="165"/>
      <c r="M1832" s="165">
        <v>27641</v>
      </c>
      <c r="N1832" s="165">
        <v>183</v>
      </c>
      <c r="O1832" s="165">
        <v>686</v>
      </c>
      <c r="P1832" s="165">
        <v>885</v>
      </c>
      <c r="Q1832" s="165"/>
      <c r="R1832" s="165">
        <v>1754</v>
      </c>
      <c r="S1832" s="165">
        <v>12</v>
      </c>
      <c r="T1832" s="165">
        <v>16.399999999999999</v>
      </c>
      <c r="U1832" s="165">
        <v>16.399999999999999</v>
      </c>
      <c r="V1832" s="165">
        <v>1900</v>
      </c>
      <c r="W1832" s="165">
        <v>1900</v>
      </c>
      <c r="X1832" s="165" t="s">
        <v>3324</v>
      </c>
      <c r="Y1832" s="165">
        <v>12.05</v>
      </c>
      <c r="Z1832" s="165" t="s">
        <v>3325</v>
      </c>
      <c r="AA1832" s="165" t="s">
        <v>3298</v>
      </c>
    </row>
    <row r="1833" spans="1:27" s="74" customFormat="1" x14ac:dyDescent="0.15">
      <c r="A1833" s="165" t="s">
        <v>3206</v>
      </c>
      <c r="B1833" s="113" t="s">
        <v>3228</v>
      </c>
      <c r="C1833" s="165"/>
      <c r="D1833" s="199" t="s">
        <v>3297</v>
      </c>
      <c r="E1833" s="165">
        <v>927</v>
      </c>
      <c r="F1833" s="165">
        <v>27.7</v>
      </c>
      <c r="G1833" s="165">
        <v>109.34</v>
      </c>
      <c r="H1833" s="165">
        <v>29</v>
      </c>
      <c r="I1833" s="165">
        <v>373</v>
      </c>
      <c r="J1833" s="165">
        <v>13846</v>
      </c>
      <c r="K1833" s="165">
        <v>771</v>
      </c>
      <c r="L1833" s="165"/>
      <c r="M1833" s="165">
        <v>18347</v>
      </c>
      <c r="N1833" s="165">
        <v>269</v>
      </c>
      <c r="O1833" s="165">
        <v>999</v>
      </c>
      <c r="P1833" s="165">
        <v>514</v>
      </c>
      <c r="Q1833" s="165"/>
      <c r="R1833" s="165">
        <v>1782</v>
      </c>
      <c r="S1833" s="165">
        <v>12</v>
      </c>
      <c r="T1833" s="165">
        <v>16.399999999999999</v>
      </c>
      <c r="U1833" s="165">
        <v>16.399999999999999</v>
      </c>
      <c r="V1833" s="165">
        <v>1299.3</v>
      </c>
      <c r="W1833" s="165">
        <v>1299.3</v>
      </c>
      <c r="X1833" s="165" t="s">
        <v>3324</v>
      </c>
      <c r="Y1833" s="165">
        <v>24.399999999999949</v>
      </c>
      <c r="Z1833" s="165" t="s">
        <v>3329</v>
      </c>
      <c r="AA1833" s="165" t="s">
        <v>3298</v>
      </c>
    </row>
    <row r="1834" spans="1:27" s="74" customFormat="1" x14ac:dyDescent="0.15">
      <c r="A1834" s="165" t="s">
        <v>3272</v>
      </c>
      <c r="B1834" s="113" t="s">
        <v>3228</v>
      </c>
      <c r="C1834" s="165"/>
      <c r="D1834" s="199" t="s">
        <v>3297</v>
      </c>
      <c r="E1834" s="165">
        <v>836</v>
      </c>
      <c r="F1834" s="165">
        <v>25.1</v>
      </c>
      <c r="G1834" s="165">
        <v>108.62</v>
      </c>
      <c r="H1834" s="165">
        <v>51</v>
      </c>
      <c r="I1834" s="165">
        <v>4416</v>
      </c>
      <c r="J1834" s="165">
        <v>21611</v>
      </c>
      <c r="K1834" s="165">
        <v>1263</v>
      </c>
      <c r="L1834" s="165"/>
      <c r="M1834" s="165">
        <v>2729</v>
      </c>
      <c r="N1834" s="165">
        <v>160</v>
      </c>
      <c r="O1834" s="165">
        <v>781</v>
      </c>
      <c r="P1834" s="165">
        <v>842</v>
      </c>
      <c r="Q1834" s="165"/>
      <c r="R1834" s="165">
        <v>1783</v>
      </c>
      <c r="S1834" s="165">
        <v>12</v>
      </c>
      <c r="T1834" s="165">
        <v>17.666666666666671</v>
      </c>
      <c r="U1834" s="165">
        <v>17.666666666666671</v>
      </c>
      <c r="V1834" s="165">
        <v>1462.4</v>
      </c>
      <c r="W1834" s="165">
        <v>1462.4</v>
      </c>
      <c r="X1834" s="165" t="s">
        <v>3324</v>
      </c>
      <c r="Y1834" s="165">
        <v>3.15</v>
      </c>
      <c r="Z1834" s="165" t="s">
        <v>3327</v>
      </c>
      <c r="AA1834" s="165" t="s">
        <v>3298</v>
      </c>
    </row>
    <row r="1835" spans="1:27" s="74" customFormat="1" x14ac:dyDescent="0.15">
      <c r="A1835" s="165" t="s">
        <v>3271</v>
      </c>
      <c r="B1835" s="113" t="s">
        <v>3228</v>
      </c>
      <c r="C1835" s="165"/>
      <c r="D1835" s="199" t="s">
        <v>3297</v>
      </c>
      <c r="E1835" s="165">
        <v>994</v>
      </c>
      <c r="F1835" s="165">
        <v>26.25</v>
      </c>
      <c r="G1835" s="165">
        <v>113.68</v>
      </c>
      <c r="H1835" s="165">
        <v>55</v>
      </c>
      <c r="I1835" s="165">
        <v>4091</v>
      </c>
      <c r="J1835" s="165">
        <v>17418</v>
      </c>
      <c r="K1835" s="165">
        <v>1130</v>
      </c>
      <c r="L1835" s="165"/>
      <c r="M1835" s="165">
        <v>22639</v>
      </c>
      <c r="N1835" s="165">
        <v>201</v>
      </c>
      <c r="O1835" s="165">
        <v>855.99999999999989</v>
      </c>
      <c r="P1835" s="165">
        <v>753</v>
      </c>
      <c r="Q1835" s="165"/>
      <c r="R1835" s="165">
        <v>1810</v>
      </c>
      <c r="S1835" s="165">
        <v>12</v>
      </c>
      <c r="T1835" s="165">
        <v>15.71666666666667</v>
      </c>
      <c r="U1835" s="165">
        <v>15.71666666666667</v>
      </c>
      <c r="V1835" s="165">
        <v>1660.8</v>
      </c>
      <c r="W1835" s="165">
        <v>1660.8</v>
      </c>
      <c r="X1835" s="165" t="s">
        <v>3324</v>
      </c>
      <c r="Y1835" s="165">
        <v>3.8</v>
      </c>
      <c r="Z1835" s="165" t="s">
        <v>3327</v>
      </c>
      <c r="AA1835" s="165" t="s">
        <v>3298</v>
      </c>
    </row>
    <row r="1836" spans="1:27" s="74" customFormat="1" x14ac:dyDescent="0.15">
      <c r="A1836" s="165" t="s">
        <v>3271</v>
      </c>
      <c r="B1836" s="113" t="s">
        <v>3228</v>
      </c>
      <c r="C1836" s="165"/>
      <c r="D1836" s="199" t="s">
        <v>3297</v>
      </c>
      <c r="E1836" s="165">
        <v>919</v>
      </c>
      <c r="F1836" s="165">
        <v>26.02</v>
      </c>
      <c r="G1836" s="165">
        <v>108.2</v>
      </c>
      <c r="H1836" s="165">
        <v>40</v>
      </c>
      <c r="I1836" s="165">
        <v>4022</v>
      </c>
      <c r="J1836" s="165">
        <v>15378</v>
      </c>
      <c r="K1836" s="165">
        <v>817</v>
      </c>
      <c r="L1836" s="165"/>
      <c r="M1836" s="165">
        <v>20217</v>
      </c>
      <c r="N1836" s="165">
        <v>263</v>
      </c>
      <c r="O1836" s="165">
        <v>1005</v>
      </c>
      <c r="P1836" s="165">
        <v>545</v>
      </c>
      <c r="Q1836" s="165"/>
      <c r="R1836" s="165">
        <v>1813</v>
      </c>
      <c r="S1836" s="165">
        <v>12</v>
      </c>
      <c r="T1836" s="165">
        <v>16.44166666666667</v>
      </c>
      <c r="U1836" s="165">
        <v>16.44166666666667</v>
      </c>
      <c r="V1836" s="165">
        <v>1260.8</v>
      </c>
      <c r="W1836" s="165">
        <v>1260.8</v>
      </c>
      <c r="X1836" s="165" t="s">
        <v>3324</v>
      </c>
      <c r="Y1836" s="165">
        <v>3.15</v>
      </c>
      <c r="Z1836" s="165" t="s">
        <v>3327</v>
      </c>
      <c r="AA1836" s="165" t="s">
        <v>3298</v>
      </c>
    </row>
    <row r="1837" spans="1:27" s="74" customFormat="1" x14ac:dyDescent="0.15">
      <c r="A1837" s="165" t="s">
        <v>3271</v>
      </c>
      <c r="B1837" s="113" t="s">
        <v>3228</v>
      </c>
      <c r="C1837" s="165"/>
      <c r="D1837" s="199" t="s">
        <v>3297</v>
      </c>
      <c r="E1837" s="165">
        <v>818</v>
      </c>
      <c r="F1837" s="165">
        <v>27.1</v>
      </c>
      <c r="G1837" s="165">
        <v>118.1</v>
      </c>
      <c r="H1837" s="165">
        <v>120</v>
      </c>
      <c r="I1837" s="165">
        <v>5534</v>
      </c>
      <c r="J1837" s="165">
        <v>31717</v>
      </c>
      <c r="K1837" s="165">
        <v>194</v>
      </c>
      <c r="L1837" s="165"/>
      <c r="M1837" s="165">
        <v>39191</v>
      </c>
      <c r="N1837" s="165">
        <v>78</v>
      </c>
      <c r="O1837" s="165">
        <v>445</v>
      </c>
      <c r="P1837" s="165">
        <v>1293</v>
      </c>
      <c r="Q1837" s="165"/>
      <c r="R1837" s="165">
        <v>1816</v>
      </c>
      <c r="S1837" s="165">
        <v>12</v>
      </c>
      <c r="T1837" s="165">
        <v>17.841666666666672</v>
      </c>
      <c r="U1837" s="165">
        <v>17.841666666666672</v>
      </c>
      <c r="V1837" s="165">
        <v>1771</v>
      </c>
      <c r="W1837" s="165">
        <v>1771</v>
      </c>
      <c r="X1837" s="165" t="s">
        <v>3324</v>
      </c>
      <c r="Y1837" s="165">
        <v>4.8000000000000007</v>
      </c>
      <c r="Z1837" s="165" t="s">
        <v>3327</v>
      </c>
      <c r="AA1837" s="165" t="s">
        <v>3298</v>
      </c>
    </row>
    <row r="1838" spans="1:27" s="74" customFormat="1" x14ac:dyDescent="0.15">
      <c r="A1838" s="165" t="s">
        <v>3271</v>
      </c>
      <c r="B1838" s="113" t="s">
        <v>3228</v>
      </c>
      <c r="C1838" s="165"/>
      <c r="D1838" s="199" t="s">
        <v>3297</v>
      </c>
      <c r="E1838" s="165">
        <v>845</v>
      </c>
      <c r="F1838" s="165">
        <v>25.1</v>
      </c>
      <c r="G1838" s="165">
        <v>109.63</v>
      </c>
      <c r="H1838" s="165">
        <v>44</v>
      </c>
      <c r="I1838" s="165">
        <v>3491</v>
      </c>
      <c r="J1838" s="165">
        <v>2054</v>
      </c>
      <c r="K1838" s="165">
        <v>1167</v>
      </c>
      <c r="L1838" s="165"/>
      <c r="M1838" s="165">
        <v>25198</v>
      </c>
      <c r="N1838" s="165">
        <v>151</v>
      </c>
      <c r="O1838" s="165">
        <v>889</v>
      </c>
      <c r="P1838" s="165">
        <v>778</v>
      </c>
      <c r="Q1838" s="165"/>
      <c r="R1838" s="165">
        <v>1818</v>
      </c>
      <c r="S1838" s="165">
        <v>12</v>
      </c>
      <c r="T1838" s="165">
        <v>18.091666666666661</v>
      </c>
      <c r="U1838" s="165">
        <v>18.091666666666661</v>
      </c>
      <c r="V1838" s="165">
        <v>1612.7</v>
      </c>
      <c r="W1838" s="165">
        <v>1612.7</v>
      </c>
      <c r="X1838" s="165" t="s">
        <v>3324</v>
      </c>
      <c r="Y1838" s="165">
        <v>4.8000000000000007</v>
      </c>
      <c r="Z1838" s="165" t="s">
        <v>3327</v>
      </c>
      <c r="AA1838" s="165" t="s">
        <v>3298</v>
      </c>
    </row>
    <row r="1839" spans="1:27" s="74" customFormat="1" x14ac:dyDescent="0.15">
      <c r="A1839" s="165" t="s">
        <v>3271</v>
      </c>
      <c r="B1839" s="113" t="s">
        <v>3228</v>
      </c>
      <c r="C1839" s="165"/>
      <c r="D1839" s="199" t="s">
        <v>3297</v>
      </c>
      <c r="E1839" s="165">
        <v>983</v>
      </c>
      <c r="F1839" s="165">
        <v>24.95</v>
      </c>
      <c r="G1839" s="165">
        <v>112.86</v>
      </c>
      <c r="H1839" s="165">
        <v>24</v>
      </c>
      <c r="I1839" s="165">
        <v>3403</v>
      </c>
      <c r="J1839" s="165">
        <v>11524</v>
      </c>
      <c r="K1839" s="165">
        <v>712</v>
      </c>
      <c r="L1839" s="165"/>
      <c r="M1839" s="165">
        <v>15639</v>
      </c>
      <c r="N1839" s="165">
        <v>307</v>
      </c>
      <c r="O1839" s="165">
        <v>1040</v>
      </c>
      <c r="P1839" s="165">
        <v>475</v>
      </c>
      <c r="Q1839" s="165"/>
      <c r="R1839" s="165">
        <v>1822</v>
      </c>
      <c r="S1839" s="165">
        <v>12</v>
      </c>
      <c r="T1839" s="165">
        <v>15.491666666666671</v>
      </c>
      <c r="U1839" s="165">
        <v>15.491666666666671</v>
      </c>
      <c r="V1839" s="165">
        <v>1900</v>
      </c>
      <c r="W1839" s="165">
        <v>1900</v>
      </c>
      <c r="X1839" s="165" t="s">
        <v>3324</v>
      </c>
      <c r="Y1839" s="165">
        <v>4.05</v>
      </c>
      <c r="Z1839" s="165" t="s">
        <v>3327</v>
      </c>
      <c r="AA1839" s="165" t="s">
        <v>3298</v>
      </c>
    </row>
    <row r="1840" spans="1:27" s="74" customFormat="1" x14ac:dyDescent="0.15">
      <c r="A1840" s="165" t="s">
        <v>3271</v>
      </c>
      <c r="B1840" s="113" t="s">
        <v>3228</v>
      </c>
      <c r="C1840" s="165"/>
      <c r="D1840" s="199" t="s">
        <v>3297</v>
      </c>
      <c r="E1840" s="165">
        <v>834</v>
      </c>
      <c r="F1840" s="165">
        <v>24.9</v>
      </c>
      <c r="G1840" s="165">
        <v>114</v>
      </c>
      <c r="H1840" s="165">
        <v>25</v>
      </c>
      <c r="I1840" s="165">
        <v>2642</v>
      </c>
      <c r="J1840" s="165">
        <v>11793</v>
      </c>
      <c r="K1840" s="165">
        <v>767</v>
      </c>
      <c r="L1840" s="165"/>
      <c r="M1840" s="165">
        <v>15202</v>
      </c>
      <c r="N1840" s="165">
        <v>240</v>
      </c>
      <c r="O1840" s="165">
        <v>1072</v>
      </c>
      <c r="P1840" s="165">
        <v>511.00000000000011</v>
      </c>
      <c r="Q1840" s="165"/>
      <c r="R1840" s="165">
        <v>1823</v>
      </c>
      <c r="S1840" s="165">
        <v>12</v>
      </c>
      <c r="T1840" s="165">
        <v>20.141666666666673</v>
      </c>
      <c r="U1840" s="165">
        <v>20.141666666666673</v>
      </c>
      <c r="V1840" s="165">
        <v>1600.7</v>
      </c>
      <c r="W1840" s="165">
        <v>1600.7</v>
      </c>
      <c r="X1840" s="165" t="s">
        <v>3301</v>
      </c>
      <c r="Y1840" s="165">
        <v>2.7</v>
      </c>
      <c r="Z1840" s="165" t="s">
        <v>3327</v>
      </c>
      <c r="AA1840" s="165" t="s">
        <v>3298</v>
      </c>
    </row>
    <row r="1841" spans="1:27" s="74" customFormat="1" x14ac:dyDescent="0.15">
      <c r="A1841" s="165" t="s">
        <v>3271</v>
      </c>
      <c r="B1841" s="113" t="s">
        <v>3228</v>
      </c>
      <c r="C1841" s="165"/>
      <c r="D1841" s="199" t="s">
        <v>3297</v>
      </c>
      <c r="E1841" s="165">
        <v>872</v>
      </c>
      <c r="F1841" s="165">
        <v>25.9</v>
      </c>
      <c r="G1841" s="165">
        <v>107.68</v>
      </c>
      <c r="H1841" s="165">
        <v>31</v>
      </c>
      <c r="I1841" s="165">
        <v>3144</v>
      </c>
      <c r="J1841" s="165">
        <v>13375</v>
      </c>
      <c r="K1841" s="165">
        <v>706</v>
      </c>
      <c r="L1841" s="165"/>
      <c r="M1841" s="165">
        <v>17225</v>
      </c>
      <c r="N1841" s="165">
        <v>258</v>
      </c>
      <c r="O1841" s="165">
        <v>1100</v>
      </c>
      <c r="P1841" s="165">
        <v>471</v>
      </c>
      <c r="Q1841" s="165"/>
      <c r="R1841" s="165">
        <v>1829</v>
      </c>
      <c r="S1841" s="165">
        <v>12</v>
      </c>
      <c r="T1841" s="165">
        <v>16.5</v>
      </c>
      <c r="U1841" s="165">
        <v>16.5</v>
      </c>
      <c r="V1841" s="165">
        <v>1280.2</v>
      </c>
      <c r="W1841" s="165">
        <v>1280.2</v>
      </c>
      <c r="X1841" s="165" t="s">
        <v>3324</v>
      </c>
      <c r="Y1841" s="165">
        <v>4.05</v>
      </c>
      <c r="Z1841" s="165" t="s">
        <v>3327</v>
      </c>
      <c r="AA1841" s="165" t="s">
        <v>3298</v>
      </c>
    </row>
    <row r="1842" spans="1:27" s="74" customFormat="1" x14ac:dyDescent="0.15">
      <c r="A1842" s="165" t="s">
        <v>3271</v>
      </c>
      <c r="B1842" s="113" t="s">
        <v>3228</v>
      </c>
      <c r="C1842" s="165"/>
      <c r="D1842" s="199" t="s">
        <v>3297</v>
      </c>
      <c r="E1842" s="165">
        <v>1045</v>
      </c>
      <c r="F1842" s="165">
        <v>23.2</v>
      </c>
      <c r="G1842" s="165">
        <v>100.85</v>
      </c>
      <c r="H1842" s="165">
        <v>42</v>
      </c>
      <c r="I1842" s="165">
        <v>2969</v>
      </c>
      <c r="J1842" s="165">
        <v>12301</v>
      </c>
      <c r="K1842" s="165">
        <v>626</v>
      </c>
      <c r="L1842" s="165"/>
      <c r="M1842" s="165">
        <v>15895</v>
      </c>
      <c r="N1842" s="165">
        <v>382</v>
      </c>
      <c r="O1842" s="165">
        <v>1120</v>
      </c>
      <c r="P1842" s="165">
        <v>341</v>
      </c>
      <c r="Q1842" s="165"/>
      <c r="R1842" s="165">
        <v>1843</v>
      </c>
      <c r="S1842" s="165">
        <v>12</v>
      </c>
      <c r="T1842" s="165">
        <v>18.041666666666671</v>
      </c>
      <c r="U1842" s="165">
        <v>18.041666666666671</v>
      </c>
      <c r="V1842" s="165">
        <v>1368.5</v>
      </c>
      <c r="W1842" s="165">
        <v>1368.5</v>
      </c>
      <c r="X1842" s="165" t="s">
        <v>3324</v>
      </c>
      <c r="Y1842" s="165">
        <v>2.4</v>
      </c>
      <c r="Z1842" s="165" t="s">
        <v>3327</v>
      </c>
      <c r="AA1842" s="165" t="s">
        <v>3298</v>
      </c>
    </row>
    <row r="1843" spans="1:27" s="74" customFormat="1" x14ac:dyDescent="0.15">
      <c r="A1843" s="165" t="s">
        <v>3271</v>
      </c>
      <c r="B1843" s="113" t="s">
        <v>3228</v>
      </c>
      <c r="C1843" s="165"/>
      <c r="D1843" s="199" t="s">
        <v>3297</v>
      </c>
      <c r="E1843" s="165">
        <v>985</v>
      </c>
      <c r="F1843" s="165">
        <v>24.98</v>
      </c>
      <c r="G1843" s="165">
        <v>112.82</v>
      </c>
      <c r="H1843" s="165">
        <v>26</v>
      </c>
      <c r="I1843" s="165">
        <v>3548</v>
      </c>
      <c r="J1843" s="165">
        <v>11217</v>
      </c>
      <c r="K1843" s="165">
        <v>650</v>
      </c>
      <c r="L1843" s="165"/>
      <c r="M1843" s="165">
        <v>15415</v>
      </c>
      <c r="N1843" s="165">
        <v>342</v>
      </c>
      <c r="O1843" s="165">
        <v>1079</v>
      </c>
      <c r="P1843" s="165">
        <v>433</v>
      </c>
      <c r="Q1843" s="165"/>
      <c r="R1843" s="165">
        <v>1854</v>
      </c>
      <c r="S1843" s="165">
        <v>12</v>
      </c>
      <c r="T1843" s="165">
        <v>15.6</v>
      </c>
      <c r="U1843" s="165">
        <v>15.6</v>
      </c>
      <c r="V1843" s="165">
        <v>1883.2</v>
      </c>
      <c r="W1843" s="165">
        <v>1883.2</v>
      </c>
      <c r="X1843" s="165" t="s">
        <v>3324</v>
      </c>
      <c r="Y1843" s="165">
        <v>3.8</v>
      </c>
      <c r="Z1843" s="165" t="s">
        <v>3327</v>
      </c>
      <c r="AA1843" s="165" t="s">
        <v>3298</v>
      </c>
    </row>
    <row r="1844" spans="1:27" s="74" customFormat="1" x14ac:dyDescent="0.15">
      <c r="A1844" s="165" t="s">
        <v>3271</v>
      </c>
      <c r="B1844" s="113" t="s">
        <v>3228</v>
      </c>
      <c r="C1844" s="165"/>
      <c r="D1844" s="199" t="s">
        <v>3297</v>
      </c>
      <c r="E1844" s="165">
        <v>853</v>
      </c>
      <c r="F1844" s="165">
        <v>26</v>
      </c>
      <c r="G1844" s="165">
        <v>110.6</v>
      </c>
      <c r="H1844" s="165">
        <v>42</v>
      </c>
      <c r="I1844" s="165">
        <v>3092</v>
      </c>
      <c r="J1844" s="165">
        <v>17623</v>
      </c>
      <c r="K1844" s="165">
        <v>972.00000000000011</v>
      </c>
      <c r="L1844" s="165"/>
      <c r="M1844" s="165">
        <v>21687</v>
      </c>
      <c r="N1844" s="165">
        <v>183</v>
      </c>
      <c r="O1844" s="165">
        <v>1025</v>
      </c>
      <c r="P1844" s="165">
        <v>647</v>
      </c>
      <c r="Q1844" s="165"/>
      <c r="R1844" s="165">
        <v>1855</v>
      </c>
      <c r="S1844" s="165">
        <v>12</v>
      </c>
      <c r="T1844" s="165">
        <v>15.133333333333329</v>
      </c>
      <c r="U1844" s="165">
        <v>15.133333333333329</v>
      </c>
      <c r="V1844" s="165">
        <v>1675</v>
      </c>
      <c r="W1844" s="165">
        <v>1675</v>
      </c>
      <c r="X1844" s="165" t="s">
        <v>3324</v>
      </c>
      <c r="Y1844" s="165">
        <v>3.8</v>
      </c>
      <c r="Z1844" s="165" t="s">
        <v>3327</v>
      </c>
      <c r="AA1844" s="165" t="s">
        <v>3298</v>
      </c>
    </row>
    <row r="1845" spans="1:27" s="74" customFormat="1" x14ac:dyDescent="0.15">
      <c r="A1845" s="165" t="s">
        <v>3271</v>
      </c>
      <c r="B1845" s="113" t="s">
        <v>3228</v>
      </c>
      <c r="C1845" s="165"/>
      <c r="D1845" s="199" t="s">
        <v>3297</v>
      </c>
      <c r="E1845" s="165">
        <v>972</v>
      </c>
      <c r="F1845" s="165">
        <v>25.5</v>
      </c>
      <c r="G1845" s="165">
        <v>113.78</v>
      </c>
      <c r="H1845" s="165">
        <v>35</v>
      </c>
      <c r="I1845" s="165">
        <v>4035</v>
      </c>
      <c r="J1845" s="165">
        <v>16230</v>
      </c>
      <c r="K1845" s="165">
        <v>1049</v>
      </c>
      <c r="L1845" s="165"/>
      <c r="M1845" s="165">
        <v>21314</v>
      </c>
      <c r="N1845" s="165">
        <v>232</v>
      </c>
      <c r="O1845" s="165">
        <v>932</v>
      </c>
      <c r="P1845" s="165">
        <v>699</v>
      </c>
      <c r="Q1845" s="165"/>
      <c r="R1845" s="165">
        <v>1863</v>
      </c>
      <c r="S1845" s="165">
        <v>12</v>
      </c>
      <c r="T1845" s="165">
        <v>16.666666666666671</v>
      </c>
      <c r="U1845" s="165">
        <v>16.666666666666671</v>
      </c>
      <c r="V1845" s="165">
        <v>1678.1</v>
      </c>
      <c r="W1845" s="165">
        <v>1678.1</v>
      </c>
      <c r="X1845" s="165" t="s">
        <v>3324</v>
      </c>
      <c r="Y1845" s="165">
        <v>4.05</v>
      </c>
      <c r="Z1845" s="165" t="s">
        <v>3327</v>
      </c>
      <c r="AA1845" s="165" t="s">
        <v>3298</v>
      </c>
    </row>
    <row r="1846" spans="1:27" s="74" customFormat="1" x14ac:dyDescent="0.15">
      <c r="A1846" s="165" t="s">
        <v>3271</v>
      </c>
      <c r="B1846" s="113" t="s">
        <v>3228</v>
      </c>
      <c r="C1846" s="165"/>
      <c r="D1846" s="199" t="s">
        <v>3297</v>
      </c>
      <c r="E1846" s="165">
        <v>925</v>
      </c>
      <c r="F1846" s="165">
        <v>26.73</v>
      </c>
      <c r="G1846" s="165">
        <v>109.35</v>
      </c>
      <c r="H1846" s="165">
        <v>30</v>
      </c>
      <c r="I1846" s="165">
        <v>3139</v>
      </c>
      <c r="J1846" s="165">
        <v>12950</v>
      </c>
      <c r="K1846" s="165">
        <v>754</v>
      </c>
      <c r="L1846" s="165"/>
      <c r="M1846" s="165">
        <v>16843</v>
      </c>
      <c r="N1846" s="165">
        <v>266</v>
      </c>
      <c r="O1846" s="165">
        <v>1096</v>
      </c>
      <c r="P1846" s="165">
        <v>503</v>
      </c>
      <c r="Q1846" s="165"/>
      <c r="R1846" s="165">
        <v>1865</v>
      </c>
      <c r="S1846" s="165">
        <v>12</v>
      </c>
      <c r="T1846" s="165">
        <v>16.425000000000001</v>
      </c>
      <c r="U1846" s="165">
        <v>16.425000000000001</v>
      </c>
      <c r="V1846" s="165">
        <v>1325.8</v>
      </c>
      <c r="W1846" s="165">
        <v>1325.8</v>
      </c>
      <c r="X1846" s="165" t="s">
        <v>3324</v>
      </c>
      <c r="Y1846" s="165">
        <v>3.15</v>
      </c>
      <c r="Z1846" s="165" t="s">
        <v>3327</v>
      </c>
      <c r="AA1846" s="165" t="s">
        <v>3298</v>
      </c>
    </row>
    <row r="1847" spans="1:27" s="74" customFormat="1" x14ac:dyDescent="0.15">
      <c r="A1847" s="165" t="s">
        <v>3271</v>
      </c>
      <c r="B1847" s="113" t="s">
        <v>3228</v>
      </c>
      <c r="C1847" s="165"/>
      <c r="D1847" s="199" t="s">
        <v>3297</v>
      </c>
      <c r="E1847" s="165">
        <v>1010</v>
      </c>
      <c r="F1847" s="165">
        <v>28.3</v>
      </c>
      <c r="G1847" s="165">
        <v>114.7</v>
      </c>
      <c r="H1847" s="165">
        <v>13</v>
      </c>
      <c r="I1847" s="165">
        <v>2524</v>
      </c>
      <c r="J1847" s="165">
        <v>7922</v>
      </c>
      <c r="K1847" s="165">
        <v>505.99999999999983</v>
      </c>
      <c r="L1847" s="165"/>
      <c r="M1847" s="165">
        <v>10951</v>
      </c>
      <c r="N1847" s="165">
        <v>386</v>
      </c>
      <c r="O1847" s="165">
        <v>1225</v>
      </c>
      <c r="P1847" s="165">
        <v>256</v>
      </c>
      <c r="Q1847" s="165"/>
      <c r="R1847" s="165">
        <v>1867</v>
      </c>
      <c r="S1847" s="165">
        <v>12</v>
      </c>
      <c r="T1847" s="165">
        <v>18.016666666666673</v>
      </c>
      <c r="U1847" s="165">
        <v>18.016666666666673</v>
      </c>
      <c r="V1847" s="165">
        <v>1590.9</v>
      </c>
      <c r="W1847" s="165">
        <v>1590.9</v>
      </c>
      <c r="X1847" s="165" t="s">
        <v>3324</v>
      </c>
      <c r="Y1847" s="165">
        <v>28.499999999999947</v>
      </c>
      <c r="Z1847" s="165" t="s">
        <v>3329</v>
      </c>
      <c r="AA1847" s="165" t="s">
        <v>3298</v>
      </c>
    </row>
    <row r="1848" spans="1:27" s="74" customFormat="1" x14ac:dyDescent="0.15">
      <c r="A1848" s="165" t="s">
        <v>3272</v>
      </c>
      <c r="B1848" s="113" t="s">
        <v>3228</v>
      </c>
      <c r="C1848" s="165"/>
      <c r="D1848" s="199" t="s">
        <v>3297</v>
      </c>
      <c r="E1848" s="165">
        <v>960</v>
      </c>
      <c r="F1848" s="165">
        <v>26.35</v>
      </c>
      <c r="G1848" s="165">
        <v>110.2</v>
      </c>
      <c r="H1848" s="165">
        <v>34</v>
      </c>
      <c r="I1848" s="165">
        <v>3408</v>
      </c>
      <c r="J1848" s="165">
        <v>13595</v>
      </c>
      <c r="K1848" s="165">
        <v>878.99999999999989</v>
      </c>
      <c r="L1848" s="165"/>
      <c r="M1848" s="165">
        <v>17882</v>
      </c>
      <c r="N1848" s="165">
        <v>258</v>
      </c>
      <c r="O1848" s="165">
        <v>1029</v>
      </c>
      <c r="P1848" s="165">
        <v>586</v>
      </c>
      <c r="Q1848" s="165"/>
      <c r="R1848" s="165">
        <v>1873</v>
      </c>
      <c r="S1848" s="165">
        <v>12</v>
      </c>
      <c r="T1848" s="165">
        <v>15.466666666666672</v>
      </c>
      <c r="U1848" s="165">
        <v>15.466666666666672</v>
      </c>
      <c r="V1848" s="165">
        <v>1564.2</v>
      </c>
      <c r="W1848" s="165">
        <v>1564.2</v>
      </c>
      <c r="X1848" s="165" t="s">
        <v>3324</v>
      </c>
      <c r="Y1848" s="165">
        <v>3.8</v>
      </c>
      <c r="Z1848" s="165" t="s">
        <v>3327</v>
      </c>
      <c r="AA1848" s="165" t="s">
        <v>3298</v>
      </c>
    </row>
    <row r="1849" spans="1:27" s="74" customFormat="1" x14ac:dyDescent="0.15">
      <c r="A1849" s="165" t="s">
        <v>3271</v>
      </c>
      <c r="B1849" s="113" t="s">
        <v>3228</v>
      </c>
      <c r="C1849" s="165"/>
      <c r="D1849" s="199" t="s">
        <v>3297</v>
      </c>
      <c r="E1849" s="165">
        <v>968</v>
      </c>
      <c r="F1849" s="165">
        <v>25.5</v>
      </c>
      <c r="G1849" s="165">
        <v>111.36</v>
      </c>
      <c r="H1849" s="165">
        <v>34</v>
      </c>
      <c r="I1849" s="165">
        <v>4038</v>
      </c>
      <c r="J1849" s="165">
        <v>16383</v>
      </c>
      <c r="K1849" s="165">
        <v>1055</v>
      </c>
      <c r="L1849" s="165"/>
      <c r="M1849" s="165">
        <v>21476</v>
      </c>
      <c r="N1849" s="165">
        <v>240</v>
      </c>
      <c r="O1849" s="165">
        <v>974</v>
      </c>
      <c r="P1849" s="165">
        <v>703</v>
      </c>
      <c r="Q1849" s="165"/>
      <c r="R1849" s="165">
        <v>1917</v>
      </c>
      <c r="S1849" s="165">
        <v>12</v>
      </c>
      <c r="T1849" s="165">
        <v>17.641666666666662</v>
      </c>
      <c r="U1849" s="165">
        <v>17.641666666666662</v>
      </c>
      <c r="V1849" s="165">
        <v>1775.6</v>
      </c>
      <c r="W1849" s="165">
        <v>1775.6</v>
      </c>
      <c r="X1849" s="165" t="s">
        <v>3324</v>
      </c>
      <c r="Y1849" s="165">
        <v>12.05</v>
      </c>
      <c r="Z1849" s="165" t="s">
        <v>3325</v>
      </c>
      <c r="AA1849" s="165" t="s">
        <v>3298</v>
      </c>
    </row>
    <row r="1850" spans="1:27" s="74" customFormat="1" x14ac:dyDescent="0.15">
      <c r="A1850" s="165" t="s">
        <v>3206</v>
      </c>
      <c r="B1850" s="113" t="s">
        <v>3228</v>
      </c>
      <c r="C1850" s="165"/>
      <c r="D1850" s="199" t="s">
        <v>3297</v>
      </c>
      <c r="E1850" s="165">
        <v>820</v>
      </c>
      <c r="F1850" s="165">
        <v>26.7</v>
      </c>
      <c r="G1850" s="165">
        <v>118</v>
      </c>
      <c r="H1850" s="165">
        <v>200</v>
      </c>
      <c r="I1850" s="165">
        <v>8648</v>
      </c>
      <c r="J1850" s="165">
        <v>45608</v>
      </c>
      <c r="K1850" s="165">
        <v>2270</v>
      </c>
      <c r="L1850" s="165"/>
      <c r="M1850" s="165">
        <v>56526</v>
      </c>
      <c r="N1850" s="165">
        <v>72</v>
      </c>
      <c r="O1850" s="165">
        <v>382</v>
      </c>
      <c r="P1850" s="165">
        <v>1513</v>
      </c>
      <c r="Q1850" s="165"/>
      <c r="R1850" s="165">
        <v>1967</v>
      </c>
      <c r="S1850" s="165">
        <v>12</v>
      </c>
      <c r="T1850" s="165">
        <v>18.233333333333331</v>
      </c>
      <c r="U1850" s="165">
        <v>18.233333333333331</v>
      </c>
      <c r="V1850" s="165">
        <v>1740.3</v>
      </c>
      <c r="W1850" s="165">
        <v>1740.3</v>
      </c>
      <c r="X1850" s="165" t="s">
        <v>3324</v>
      </c>
      <c r="Y1850" s="165">
        <v>4.8000000000000007</v>
      </c>
      <c r="Z1850" s="165" t="s">
        <v>3327</v>
      </c>
      <c r="AA1850" s="165" t="s">
        <v>3298</v>
      </c>
    </row>
    <row r="1851" spans="1:27" s="74" customFormat="1" x14ac:dyDescent="0.15">
      <c r="A1851" s="165" t="s">
        <v>3271</v>
      </c>
      <c r="B1851" s="113" t="s">
        <v>3228</v>
      </c>
      <c r="C1851" s="165"/>
      <c r="D1851" s="199" t="s">
        <v>3297</v>
      </c>
      <c r="E1851" s="165">
        <v>971</v>
      </c>
      <c r="F1851" s="165">
        <v>24.9</v>
      </c>
      <c r="G1851" s="165">
        <v>112.8</v>
      </c>
      <c r="H1851" s="165">
        <v>33</v>
      </c>
      <c r="I1851" s="165">
        <v>3215</v>
      </c>
      <c r="J1851" s="165">
        <v>16054</v>
      </c>
      <c r="K1851" s="165">
        <v>961</v>
      </c>
      <c r="L1851" s="165"/>
      <c r="M1851" s="165">
        <v>20230</v>
      </c>
      <c r="N1851" s="165">
        <v>228</v>
      </c>
      <c r="O1851" s="165">
        <v>1100</v>
      </c>
      <c r="P1851" s="165">
        <v>640</v>
      </c>
      <c r="Q1851" s="165"/>
      <c r="R1851" s="165">
        <v>1968</v>
      </c>
      <c r="S1851" s="165">
        <v>12</v>
      </c>
      <c r="T1851" s="165">
        <v>15.6</v>
      </c>
      <c r="U1851" s="165">
        <v>15.6</v>
      </c>
      <c r="V1851" s="165">
        <v>1883.2</v>
      </c>
      <c r="W1851" s="165">
        <v>1883.2</v>
      </c>
      <c r="X1851" s="165" t="s">
        <v>3324</v>
      </c>
      <c r="Y1851" s="165">
        <v>12.05</v>
      </c>
      <c r="Z1851" s="165" t="s">
        <v>3325</v>
      </c>
      <c r="AA1851" s="165" t="s">
        <v>3298</v>
      </c>
    </row>
    <row r="1852" spans="1:27" s="74" customFormat="1" x14ac:dyDescent="0.15">
      <c r="A1852" s="165" t="s">
        <v>3206</v>
      </c>
      <c r="B1852" s="113" t="s">
        <v>3228</v>
      </c>
      <c r="C1852" s="165"/>
      <c r="D1852" s="199" t="s">
        <v>3297</v>
      </c>
      <c r="E1852" s="165">
        <v>880</v>
      </c>
      <c r="F1852" s="165">
        <v>26.33</v>
      </c>
      <c r="G1852" s="165">
        <v>108.16</v>
      </c>
      <c r="H1852" s="165">
        <v>35</v>
      </c>
      <c r="I1852" s="165">
        <v>3120</v>
      </c>
      <c r="J1852" s="165">
        <v>16055</v>
      </c>
      <c r="K1852" s="165">
        <v>836</v>
      </c>
      <c r="L1852" s="165"/>
      <c r="M1852" s="165">
        <v>20011</v>
      </c>
      <c r="N1852" s="165">
        <v>23</v>
      </c>
      <c r="O1852" s="165">
        <v>1183</v>
      </c>
      <c r="P1852" s="165">
        <v>557</v>
      </c>
      <c r="Q1852" s="165"/>
      <c r="R1852" s="165">
        <v>1970</v>
      </c>
      <c r="S1852" s="165">
        <v>12</v>
      </c>
      <c r="T1852" s="165">
        <v>16.975000000000001</v>
      </c>
      <c r="U1852" s="165">
        <v>16.975000000000001</v>
      </c>
      <c r="V1852" s="165">
        <v>1308.8</v>
      </c>
      <c r="W1852" s="165">
        <v>1308.8</v>
      </c>
      <c r="X1852" s="165" t="s">
        <v>3324</v>
      </c>
      <c r="Y1852" s="165">
        <v>24.399999999999949</v>
      </c>
      <c r="Z1852" s="165" t="s">
        <v>3329</v>
      </c>
      <c r="AA1852" s="165" t="s">
        <v>3298</v>
      </c>
    </row>
    <row r="1853" spans="1:27" s="74" customFormat="1" x14ac:dyDescent="0.15">
      <c r="A1853" s="165" t="s">
        <v>3272</v>
      </c>
      <c r="B1853" s="113" t="s">
        <v>3228</v>
      </c>
      <c r="C1853" s="165"/>
      <c r="D1853" s="199" t="s">
        <v>3297</v>
      </c>
      <c r="E1853" s="165">
        <v>895</v>
      </c>
      <c r="F1853" s="165">
        <v>25.25</v>
      </c>
      <c r="G1853" s="165">
        <v>107.95</v>
      </c>
      <c r="H1853" s="165">
        <v>20</v>
      </c>
      <c r="I1853" s="165">
        <v>2100</v>
      </c>
      <c r="J1853" s="165">
        <v>10886</v>
      </c>
      <c r="K1853" s="165">
        <v>617</v>
      </c>
      <c r="L1853" s="165"/>
      <c r="M1853" s="165">
        <v>13603</v>
      </c>
      <c r="N1853" s="165">
        <v>256</v>
      </c>
      <c r="O1853" s="165">
        <v>1326</v>
      </c>
      <c r="P1853" s="165">
        <v>411.00000000000011</v>
      </c>
      <c r="Q1853" s="165"/>
      <c r="R1853" s="165">
        <v>1993</v>
      </c>
      <c r="S1853" s="165">
        <v>12</v>
      </c>
      <c r="T1853" s="165">
        <v>17.091666666666672</v>
      </c>
      <c r="U1853" s="165">
        <v>17.091666666666672</v>
      </c>
      <c r="V1853" s="165">
        <v>1402.1</v>
      </c>
      <c r="W1853" s="165">
        <v>1402.1</v>
      </c>
      <c r="X1853" s="165" t="s">
        <v>3324</v>
      </c>
      <c r="Y1853" s="165">
        <v>24.399999999999949</v>
      </c>
      <c r="Z1853" s="165" t="s">
        <v>3329</v>
      </c>
      <c r="AA1853" s="165" t="s">
        <v>3298</v>
      </c>
    </row>
    <row r="1854" spans="1:27" s="74" customFormat="1" x14ac:dyDescent="0.15">
      <c r="A1854" s="165" t="s">
        <v>3272</v>
      </c>
      <c r="B1854" s="113" t="s">
        <v>3228</v>
      </c>
      <c r="C1854" s="165"/>
      <c r="D1854" s="199" t="s">
        <v>3297</v>
      </c>
      <c r="E1854" s="165">
        <v>841</v>
      </c>
      <c r="F1854" s="165">
        <v>25.67</v>
      </c>
      <c r="G1854" s="165">
        <v>110.28</v>
      </c>
      <c r="H1854" s="165">
        <v>32</v>
      </c>
      <c r="I1854" s="165">
        <v>3649</v>
      </c>
      <c r="J1854" s="165">
        <v>16937</v>
      </c>
      <c r="K1854" s="165">
        <v>1041</v>
      </c>
      <c r="L1854" s="165"/>
      <c r="M1854" s="165">
        <v>21627</v>
      </c>
      <c r="N1854" s="165">
        <v>234</v>
      </c>
      <c r="O1854" s="165">
        <v>1085</v>
      </c>
      <c r="P1854" s="165">
        <v>694</v>
      </c>
      <c r="Q1854" s="165"/>
      <c r="R1854" s="165">
        <v>2013</v>
      </c>
      <c r="S1854" s="165">
        <v>12</v>
      </c>
      <c r="T1854" s="165">
        <v>15.425000000000001</v>
      </c>
      <c r="U1854" s="165">
        <v>15.425000000000001</v>
      </c>
      <c r="V1854" s="165">
        <v>1725.1</v>
      </c>
      <c r="W1854" s="165">
        <v>1725.1</v>
      </c>
      <c r="X1854" s="165" t="s">
        <v>3324</v>
      </c>
      <c r="Y1854" s="165">
        <v>3.15</v>
      </c>
      <c r="Z1854" s="165" t="s">
        <v>3327</v>
      </c>
      <c r="AA1854" s="165" t="s">
        <v>3298</v>
      </c>
    </row>
    <row r="1855" spans="1:27" s="74" customFormat="1" x14ac:dyDescent="0.15">
      <c r="A1855" s="165" t="s">
        <v>3271</v>
      </c>
      <c r="B1855" s="113" t="s">
        <v>3228</v>
      </c>
      <c r="C1855" s="165"/>
      <c r="D1855" s="199" t="s">
        <v>3297</v>
      </c>
      <c r="E1855" s="165">
        <v>835</v>
      </c>
      <c r="F1855" s="165">
        <v>24.83</v>
      </c>
      <c r="G1855" s="165">
        <v>110.82</v>
      </c>
      <c r="H1855" s="165">
        <v>35</v>
      </c>
      <c r="I1855" s="165">
        <v>3559</v>
      </c>
      <c r="J1855" s="165">
        <v>18054</v>
      </c>
      <c r="K1855" s="165">
        <v>603</v>
      </c>
      <c r="L1855" s="165"/>
      <c r="M1855" s="165">
        <v>22216</v>
      </c>
      <c r="N1855" s="165">
        <v>232</v>
      </c>
      <c r="O1855" s="165">
        <v>1382</v>
      </c>
      <c r="P1855" s="165">
        <v>401.99999999999983</v>
      </c>
      <c r="Q1855" s="165"/>
      <c r="R1855" s="165">
        <v>2016</v>
      </c>
      <c r="S1855" s="165">
        <v>12</v>
      </c>
      <c r="T1855" s="165">
        <v>18.758333333333319</v>
      </c>
      <c r="U1855" s="165">
        <v>18.758333333333319</v>
      </c>
      <c r="V1855" s="165">
        <v>1722</v>
      </c>
      <c r="W1855" s="165">
        <v>1722</v>
      </c>
      <c r="X1855" s="165" t="s">
        <v>3324</v>
      </c>
      <c r="Y1855" s="165">
        <v>24.399999999999949</v>
      </c>
      <c r="Z1855" s="165" t="s">
        <v>3329</v>
      </c>
      <c r="AA1855" s="165" t="s">
        <v>3298</v>
      </c>
    </row>
    <row r="1856" spans="1:27" s="74" customFormat="1" x14ac:dyDescent="0.15">
      <c r="A1856" s="165" t="s">
        <v>3272</v>
      </c>
      <c r="B1856" s="113" t="s">
        <v>3228</v>
      </c>
      <c r="C1856" s="165"/>
      <c r="D1856" s="199" t="s">
        <v>3297</v>
      </c>
      <c r="E1856" s="165">
        <v>984</v>
      </c>
      <c r="F1856" s="165">
        <v>24.98</v>
      </c>
      <c r="G1856" s="165">
        <v>112.74</v>
      </c>
      <c r="H1856" s="165">
        <v>29</v>
      </c>
      <c r="I1856" s="165">
        <v>3896</v>
      </c>
      <c r="J1856" s="165">
        <v>15167</v>
      </c>
      <c r="K1856" s="165">
        <v>967</v>
      </c>
      <c r="L1856" s="165"/>
      <c r="M1856" s="165">
        <v>20030</v>
      </c>
      <c r="N1856" s="165">
        <v>281</v>
      </c>
      <c r="O1856" s="165">
        <v>1094</v>
      </c>
      <c r="P1856" s="165">
        <v>645</v>
      </c>
      <c r="Q1856" s="165"/>
      <c r="R1856" s="165">
        <v>2020</v>
      </c>
      <c r="S1856" s="165">
        <v>12</v>
      </c>
      <c r="T1856" s="165">
        <v>15.6</v>
      </c>
      <c r="U1856" s="165">
        <v>15.6</v>
      </c>
      <c r="V1856" s="165">
        <v>1883.2</v>
      </c>
      <c r="W1856" s="165">
        <v>1883.2</v>
      </c>
      <c r="X1856" s="165" t="s">
        <v>3324</v>
      </c>
      <c r="Y1856" s="165">
        <v>4.05</v>
      </c>
      <c r="Z1856" s="165" t="s">
        <v>3327</v>
      </c>
      <c r="AA1856" s="165" t="s">
        <v>3298</v>
      </c>
    </row>
    <row r="1857" spans="1:27" s="74" customFormat="1" x14ac:dyDescent="0.15">
      <c r="A1857" s="165" t="s">
        <v>3271</v>
      </c>
      <c r="B1857" s="113" t="s">
        <v>3228</v>
      </c>
      <c r="C1857" s="165"/>
      <c r="D1857" s="199" t="s">
        <v>3297</v>
      </c>
      <c r="E1857" s="165">
        <v>970</v>
      </c>
      <c r="F1857" s="165">
        <v>26.62</v>
      </c>
      <c r="G1857" s="165">
        <v>109.51</v>
      </c>
      <c r="H1857" s="165">
        <v>51</v>
      </c>
      <c r="I1857" s="165">
        <v>4199</v>
      </c>
      <c r="J1857" s="165">
        <v>18954</v>
      </c>
      <c r="K1857" s="165">
        <v>1205</v>
      </c>
      <c r="L1857" s="165"/>
      <c r="M1857" s="165">
        <v>24358</v>
      </c>
      <c r="N1857" s="165">
        <v>221</v>
      </c>
      <c r="O1857" s="165">
        <v>997.00000000000011</v>
      </c>
      <c r="P1857" s="165">
        <v>802.99999999999989</v>
      </c>
      <c r="Q1857" s="165"/>
      <c r="R1857" s="165">
        <v>2021</v>
      </c>
      <c r="S1857" s="165">
        <v>12</v>
      </c>
      <c r="T1857" s="165">
        <v>16.658333333333321</v>
      </c>
      <c r="U1857" s="165">
        <v>16.658333333333321</v>
      </c>
      <c r="V1857" s="165">
        <v>1390.5</v>
      </c>
      <c r="W1857" s="165">
        <v>1390.5</v>
      </c>
      <c r="X1857" s="165" t="s">
        <v>3324</v>
      </c>
      <c r="Y1857" s="165">
        <v>3.15</v>
      </c>
      <c r="Z1857" s="165" t="s">
        <v>3327</v>
      </c>
      <c r="AA1857" s="165" t="s">
        <v>3298</v>
      </c>
    </row>
    <row r="1858" spans="1:27" s="74" customFormat="1" x14ac:dyDescent="0.15">
      <c r="A1858" s="165" t="s">
        <v>3271</v>
      </c>
      <c r="B1858" s="113" t="s">
        <v>3228</v>
      </c>
      <c r="C1858" s="165"/>
      <c r="D1858" s="199" t="s">
        <v>3297</v>
      </c>
      <c r="E1858" s="165">
        <v>824</v>
      </c>
      <c r="F1858" s="165">
        <v>25</v>
      </c>
      <c r="G1858" s="165">
        <v>116.4</v>
      </c>
      <c r="H1858" s="165">
        <v>45</v>
      </c>
      <c r="I1858" s="165">
        <v>3589</v>
      </c>
      <c r="J1858" s="165">
        <v>17302</v>
      </c>
      <c r="K1858" s="165">
        <v>1083</v>
      </c>
      <c r="L1858" s="165"/>
      <c r="M1858" s="165">
        <v>21973</v>
      </c>
      <c r="N1858" s="165">
        <v>236</v>
      </c>
      <c r="O1858" s="165">
        <v>1099</v>
      </c>
      <c r="P1858" s="165">
        <v>722</v>
      </c>
      <c r="Q1858" s="165"/>
      <c r="R1858" s="165">
        <v>2057</v>
      </c>
      <c r="S1858" s="165">
        <v>12</v>
      </c>
      <c r="T1858" s="165">
        <v>19.741666666666671</v>
      </c>
      <c r="U1858" s="165">
        <v>19.741666666666671</v>
      </c>
      <c r="V1858" s="165">
        <v>1686.3</v>
      </c>
      <c r="W1858" s="165">
        <v>1686.3</v>
      </c>
      <c r="X1858" s="165" t="s">
        <v>3301</v>
      </c>
      <c r="Y1858" s="165">
        <v>4.8000000000000007</v>
      </c>
      <c r="Z1858" s="165" t="s">
        <v>3327</v>
      </c>
      <c r="AA1858" s="165" t="s">
        <v>3298</v>
      </c>
    </row>
    <row r="1859" spans="1:27" s="74" customFormat="1" x14ac:dyDescent="0.15">
      <c r="A1859" s="165" t="s">
        <v>3271</v>
      </c>
      <c r="B1859" s="113" t="s">
        <v>3228</v>
      </c>
      <c r="C1859" s="165"/>
      <c r="D1859" s="199" t="s">
        <v>3297</v>
      </c>
      <c r="E1859" s="165">
        <v>844</v>
      </c>
      <c r="F1859" s="165">
        <v>23.57</v>
      </c>
      <c r="G1859" s="165">
        <v>108.36</v>
      </c>
      <c r="H1859" s="165">
        <v>20</v>
      </c>
      <c r="I1859" s="165">
        <v>2800</v>
      </c>
      <c r="J1859" s="165">
        <v>8844</v>
      </c>
      <c r="K1859" s="165">
        <v>1166</v>
      </c>
      <c r="L1859" s="165"/>
      <c r="M1859" s="165">
        <v>12810</v>
      </c>
      <c r="N1859" s="165">
        <v>311</v>
      </c>
      <c r="O1859" s="165">
        <v>982</v>
      </c>
      <c r="P1859" s="165">
        <v>777</v>
      </c>
      <c r="Q1859" s="165"/>
      <c r="R1859" s="165">
        <v>2070</v>
      </c>
      <c r="S1859" s="165">
        <v>12</v>
      </c>
      <c r="T1859" s="165">
        <v>19.541666666666671</v>
      </c>
      <c r="U1859" s="165">
        <v>19.541666666666671</v>
      </c>
      <c r="V1859" s="165">
        <v>147</v>
      </c>
      <c r="W1859" s="165">
        <v>147</v>
      </c>
      <c r="X1859" s="165" t="s">
        <v>3301</v>
      </c>
      <c r="Y1859" s="165">
        <v>3.8</v>
      </c>
      <c r="Z1859" s="165" t="s">
        <v>3327</v>
      </c>
      <c r="AA1859" s="165" t="s">
        <v>3298</v>
      </c>
    </row>
    <row r="1860" spans="1:27" s="74" customFormat="1" x14ac:dyDescent="0.15">
      <c r="A1860" s="165" t="s">
        <v>3271</v>
      </c>
      <c r="B1860" s="113" t="s">
        <v>3228</v>
      </c>
      <c r="C1860" s="165"/>
      <c r="D1860" s="199" t="s">
        <v>3297</v>
      </c>
      <c r="E1860" s="165">
        <v>951</v>
      </c>
      <c r="F1860" s="165">
        <v>25.4</v>
      </c>
      <c r="G1860" s="165">
        <v>106.36</v>
      </c>
      <c r="H1860" s="165">
        <v>21</v>
      </c>
      <c r="I1860" s="165">
        <v>2557</v>
      </c>
      <c r="J1860" s="165">
        <v>11678</v>
      </c>
      <c r="K1860" s="165">
        <v>617</v>
      </c>
      <c r="L1860" s="165"/>
      <c r="M1860" s="165">
        <v>14852</v>
      </c>
      <c r="N1860" s="165">
        <v>298</v>
      </c>
      <c r="O1860" s="165">
        <v>1362</v>
      </c>
      <c r="P1860" s="165">
        <v>411.00000000000011</v>
      </c>
      <c r="Q1860" s="165"/>
      <c r="R1860" s="165">
        <v>2071</v>
      </c>
      <c r="S1860" s="165">
        <v>12</v>
      </c>
      <c r="T1860" s="165">
        <v>17.691666666666674</v>
      </c>
      <c r="U1860" s="165">
        <v>17.691666666666674</v>
      </c>
      <c r="V1860" s="165">
        <v>1206.2</v>
      </c>
      <c r="W1860" s="165">
        <v>1206.2</v>
      </c>
      <c r="X1860" s="165" t="s">
        <v>3324</v>
      </c>
      <c r="Y1860" s="165">
        <v>4.05</v>
      </c>
      <c r="Z1860" s="165" t="s">
        <v>3327</v>
      </c>
      <c r="AA1860" s="165" t="s">
        <v>3298</v>
      </c>
    </row>
    <row r="1861" spans="1:27" s="74" customFormat="1" x14ac:dyDescent="0.15">
      <c r="A1861" s="165" t="s">
        <v>3271</v>
      </c>
      <c r="B1861" s="113" t="s">
        <v>3228</v>
      </c>
      <c r="C1861" s="165"/>
      <c r="D1861" s="199" t="s">
        <v>3297</v>
      </c>
      <c r="E1861" s="165">
        <v>874</v>
      </c>
      <c r="F1861" s="165">
        <v>26.95</v>
      </c>
      <c r="G1861" s="165">
        <v>107.63</v>
      </c>
      <c r="H1861" s="165">
        <v>41</v>
      </c>
      <c r="I1861" s="165">
        <v>3419</v>
      </c>
      <c r="J1861" s="165">
        <v>19609</v>
      </c>
      <c r="K1861" s="165">
        <v>994.99999999999989</v>
      </c>
      <c r="L1861" s="165"/>
      <c r="M1861" s="165">
        <v>24023</v>
      </c>
      <c r="N1861" s="165">
        <v>219</v>
      </c>
      <c r="O1861" s="165">
        <v>1254</v>
      </c>
      <c r="P1861" s="165">
        <v>663</v>
      </c>
      <c r="Q1861" s="165"/>
      <c r="R1861" s="165">
        <v>2136</v>
      </c>
      <c r="S1861" s="165">
        <v>12</v>
      </c>
      <c r="T1861" s="165">
        <v>15.34166666666667</v>
      </c>
      <c r="U1861" s="165">
        <v>15.34166666666667</v>
      </c>
      <c r="V1861" s="165">
        <v>1210.2</v>
      </c>
      <c r="W1861" s="165">
        <v>1210.2</v>
      </c>
      <c r="X1861" s="165" t="s">
        <v>3324</v>
      </c>
      <c r="Y1861" s="165">
        <v>3.15</v>
      </c>
      <c r="Z1861" s="165" t="s">
        <v>3327</v>
      </c>
      <c r="AA1861" s="165" t="s">
        <v>3298</v>
      </c>
    </row>
    <row r="1862" spans="1:27" s="74" customFormat="1" x14ac:dyDescent="0.15">
      <c r="A1862" s="165" t="s">
        <v>3271</v>
      </c>
      <c r="B1862" s="113" t="s">
        <v>3228</v>
      </c>
      <c r="C1862" s="165"/>
      <c r="D1862" s="199" t="s">
        <v>3297</v>
      </c>
      <c r="E1862" s="165">
        <v>1001</v>
      </c>
      <c r="F1862" s="165">
        <v>26.5</v>
      </c>
      <c r="G1862" s="165">
        <v>113.7</v>
      </c>
      <c r="H1862" s="165">
        <v>54</v>
      </c>
      <c r="I1862" s="165">
        <v>4267</v>
      </c>
      <c r="J1862" s="165">
        <v>22308</v>
      </c>
      <c r="K1862" s="165">
        <v>1278</v>
      </c>
      <c r="L1862" s="165"/>
      <c r="M1862" s="165">
        <v>27853</v>
      </c>
      <c r="N1862" s="165">
        <v>200</v>
      </c>
      <c r="O1862" s="165">
        <v>1021</v>
      </c>
      <c r="P1862" s="165">
        <v>915</v>
      </c>
      <c r="Q1862" s="165"/>
      <c r="R1862" s="165">
        <v>2136</v>
      </c>
      <c r="S1862" s="165">
        <v>12</v>
      </c>
      <c r="T1862" s="165">
        <v>16.725000000000001</v>
      </c>
      <c r="U1862" s="165">
        <v>16.725000000000001</v>
      </c>
      <c r="V1862" s="165">
        <v>1560.7</v>
      </c>
      <c r="W1862" s="165">
        <v>1560.7</v>
      </c>
      <c r="X1862" s="165" t="s">
        <v>3324</v>
      </c>
      <c r="Y1862" s="165">
        <v>4.8000000000000007</v>
      </c>
      <c r="Z1862" s="165" t="s">
        <v>3327</v>
      </c>
      <c r="AA1862" s="165" t="s">
        <v>3298</v>
      </c>
    </row>
    <row r="1863" spans="1:27" s="74" customFormat="1" x14ac:dyDescent="0.15">
      <c r="A1863" s="165" t="s">
        <v>3271</v>
      </c>
      <c r="B1863" s="113" t="s">
        <v>3228</v>
      </c>
      <c r="C1863" s="165"/>
      <c r="D1863" s="199" t="s">
        <v>3297</v>
      </c>
      <c r="E1863" s="165">
        <v>964</v>
      </c>
      <c r="F1863" s="165">
        <v>24.7</v>
      </c>
      <c r="G1863" s="165">
        <v>111.55</v>
      </c>
      <c r="H1863" s="165">
        <v>90</v>
      </c>
      <c r="I1863" s="165">
        <v>5452</v>
      </c>
      <c r="J1863" s="165">
        <v>31278</v>
      </c>
      <c r="K1863" s="165">
        <v>1509</v>
      </c>
      <c r="L1863" s="165"/>
      <c r="M1863" s="165">
        <v>38239</v>
      </c>
      <c r="N1863" s="165">
        <v>172</v>
      </c>
      <c r="O1863" s="165">
        <v>988.00000000000011</v>
      </c>
      <c r="P1863" s="165">
        <v>1006</v>
      </c>
      <c r="Q1863" s="165"/>
      <c r="R1863" s="165">
        <v>2166</v>
      </c>
      <c r="S1863" s="165">
        <v>12</v>
      </c>
      <c r="T1863" s="165">
        <v>17.35833333333332</v>
      </c>
      <c r="U1863" s="165">
        <v>17.35833333333332</v>
      </c>
      <c r="V1863" s="165">
        <v>1812.6</v>
      </c>
      <c r="W1863" s="165">
        <v>1812.6</v>
      </c>
      <c r="X1863" s="165" t="s">
        <v>3324</v>
      </c>
      <c r="Y1863" s="165">
        <v>4.05</v>
      </c>
      <c r="Z1863" s="165" t="s">
        <v>3327</v>
      </c>
      <c r="AA1863" s="165" t="s">
        <v>3298</v>
      </c>
    </row>
    <row r="1864" spans="1:27" s="74" customFormat="1" x14ac:dyDescent="0.15">
      <c r="A1864" s="165" t="s">
        <v>3271</v>
      </c>
      <c r="B1864" s="113" t="s">
        <v>3228</v>
      </c>
      <c r="C1864" s="165"/>
      <c r="D1864" s="199" t="s">
        <v>3297</v>
      </c>
      <c r="E1864" s="165">
        <v>969</v>
      </c>
      <c r="F1864" s="165">
        <v>25.2</v>
      </c>
      <c r="G1864" s="165">
        <v>111.3</v>
      </c>
      <c r="H1864" s="165">
        <v>27</v>
      </c>
      <c r="I1864" s="165">
        <v>3165</v>
      </c>
      <c r="J1864" s="165">
        <v>13341</v>
      </c>
      <c r="K1864" s="165">
        <v>840</v>
      </c>
      <c r="L1864" s="165"/>
      <c r="M1864" s="165">
        <v>17346</v>
      </c>
      <c r="N1864" s="165">
        <v>337</v>
      </c>
      <c r="O1864" s="165">
        <v>1242</v>
      </c>
      <c r="P1864" s="165">
        <v>612</v>
      </c>
      <c r="Q1864" s="165"/>
      <c r="R1864" s="165">
        <v>2191</v>
      </c>
      <c r="S1864" s="165">
        <v>12</v>
      </c>
      <c r="T1864" s="165">
        <v>18.091666666666672</v>
      </c>
      <c r="U1864" s="165">
        <v>18.091666666666672</v>
      </c>
      <c r="V1864" s="165">
        <v>1685.6</v>
      </c>
      <c r="W1864" s="165">
        <v>1685.6</v>
      </c>
      <c r="X1864" s="165" t="s">
        <v>3324</v>
      </c>
      <c r="Y1864" s="165">
        <v>2.7</v>
      </c>
      <c r="Z1864" s="165" t="s">
        <v>3327</v>
      </c>
      <c r="AA1864" s="165" t="s">
        <v>3298</v>
      </c>
    </row>
    <row r="1865" spans="1:27" s="74" customFormat="1" x14ac:dyDescent="0.15">
      <c r="A1865" s="165" t="s">
        <v>3271</v>
      </c>
      <c r="B1865" s="113" t="s">
        <v>3228</v>
      </c>
      <c r="C1865" s="165"/>
      <c r="D1865" s="199" t="s">
        <v>3297</v>
      </c>
      <c r="E1865" s="165">
        <v>1002</v>
      </c>
      <c r="F1865" s="165">
        <v>28.8</v>
      </c>
      <c r="G1865" s="165">
        <v>112.3</v>
      </c>
      <c r="H1865" s="165">
        <v>20</v>
      </c>
      <c r="I1865" s="165">
        <v>3102</v>
      </c>
      <c r="J1865" s="165">
        <v>11458</v>
      </c>
      <c r="K1865" s="165">
        <v>639</v>
      </c>
      <c r="L1865" s="165"/>
      <c r="M1865" s="165">
        <v>15199</v>
      </c>
      <c r="N1865" s="165">
        <v>374</v>
      </c>
      <c r="O1865" s="165">
        <v>1387</v>
      </c>
      <c r="P1865" s="165">
        <v>430.99999999999983</v>
      </c>
      <c r="Q1865" s="165"/>
      <c r="R1865" s="165">
        <v>2192</v>
      </c>
      <c r="S1865" s="165">
        <v>12</v>
      </c>
      <c r="T1865" s="165">
        <v>17.399999999999988</v>
      </c>
      <c r="U1865" s="165">
        <v>17.399999999999988</v>
      </c>
      <c r="V1865" s="165">
        <v>1321.5</v>
      </c>
      <c r="W1865" s="165">
        <v>1321.5</v>
      </c>
      <c r="X1865" s="165" t="s">
        <v>3324</v>
      </c>
      <c r="Y1865" s="165">
        <v>28.499999999999947</v>
      </c>
      <c r="Z1865" s="165" t="s">
        <v>3329</v>
      </c>
      <c r="AA1865" s="165" t="s">
        <v>3298</v>
      </c>
    </row>
    <row r="1866" spans="1:27" s="74" customFormat="1" x14ac:dyDescent="0.15">
      <c r="A1866" s="165" t="s">
        <v>3272</v>
      </c>
      <c r="B1866" s="113" t="s">
        <v>3228</v>
      </c>
      <c r="C1866" s="165"/>
      <c r="D1866" s="199" t="s">
        <v>3297</v>
      </c>
      <c r="E1866" s="165">
        <v>974</v>
      </c>
      <c r="F1866" s="165">
        <v>25.88</v>
      </c>
      <c r="G1866" s="165">
        <v>111.76</v>
      </c>
      <c r="H1866" s="165">
        <v>21</v>
      </c>
      <c r="I1866" s="165">
        <v>328</v>
      </c>
      <c r="J1866" s="165">
        <v>11669</v>
      </c>
      <c r="K1866" s="165">
        <v>731</v>
      </c>
      <c r="L1866" s="165"/>
      <c r="M1866" s="165">
        <v>15680</v>
      </c>
      <c r="N1866" s="165">
        <v>382</v>
      </c>
      <c r="O1866" s="165">
        <v>1361</v>
      </c>
      <c r="P1866" s="165">
        <v>487</v>
      </c>
      <c r="Q1866" s="165"/>
      <c r="R1866" s="165">
        <v>2230</v>
      </c>
      <c r="S1866" s="165">
        <v>12</v>
      </c>
      <c r="T1866" s="165">
        <v>17.23333333333332</v>
      </c>
      <c r="U1866" s="165">
        <v>17.23333333333332</v>
      </c>
      <c r="V1866" s="165">
        <v>1531.8</v>
      </c>
      <c r="W1866" s="165">
        <v>1531.8</v>
      </c>
      <c r="X1866" s="165" t="s">
        <v>3324</v>
      </c>
      <c r="Y1866" s="165">
        <v>3.8</v>
      </c>
      <c r="Z1866" s="165" t="s">
        <v>3327</v>
      </c>
      <c r="AA1866" s="165" t="s">
        <v>3298</v>
      </c>
    </row>
    <row r="1867" spans="1:27" s="74" customFormat="1" x14ac:dyDescent="0.15">
      <c r="A1867" s="165" t="s">
        <v>3271</v>
      </c>
      <c r="B1867" s="113" t="s">
        <v>3228</v>
      </c>
      <c r="C1867" s="165"/>
      <c r="D1867" s="199" t="s">
        <v>3297</v>
      </c>
      <c r="E1867" s="165">
        <v>822</v>
      </c>
      <c r="F1867" s="165">
        <v>27.6</v>
      </c>
      <c r="G1867" s="165">
        <v>118.5</v>
      </c>
      <c r="H1867" s="165">
        <v>29</v>
      </c>
      <c r="I1867" s="165">
        <v>3919</v>
      </c>
      <c r="J1867" s="165">
        <v>15642</v>
      </c>
      <c r="K1867" s="165">
        <v>985</v>
      </c>
      <c r="L1867" s="165"/>
      <c r="M1867" s="165">
        <v>20546</v>
      </c>
      <c r="N1867" s="165">
        <v>320</v>
      </c>
      <c r="O1867" s="165">
        <v>1264</v>
      </c>
      <c r="P1867" s="165">
        <v>656</v>
      </c>
      <c r="Q1867" s="165"/>
      <c r="R1867" s="165">
        <v>2240</v>
      </c>
      <c r="S1867" s="165">
        <v>12</v>
      </c>
      <c r="T1867" s="165">
        <v>17.375</v>
      </c>
      <c r="U1867" s="165">
        <v>17.375</v>
      </c>
      <c r="V1867" s="165">
        <v>1797</v>
      </c>
      <c r="W1867" s="165">
        <v>1797</v>
      </c>
      <c r="X1867" s="165" t="s">
        <v>3324</v>
      </c>
      <c r="Y1867" s="165">
        <v>4.8000000000000007</v>
      </c>
      <c r="Z1867" s="165" t="s">
        <v>3327</v>
      </c>
      <c r="AA1867" s="165" t="s">
        <v>3298</v>
      </c>
    </row>
    <row r="1868" spans="1:27" s="74" customFormat="1" x14ac:dyDescent="0.15">
      <c r="A1868" s="165" t="s">
        <v>3271</v>
      </c>
      <c r="B1868" s="113" t="s">
        <v>3228</v>
      </c>
      <c r="C1868" s="165"/>
      <c r="D1868" s="199" t="s">
        <v>3297</v>
      </c>
      <c r="E1868" s="165">
        <v>833</v>
      </c>
      <c r="F1868" s="165">
        <v>22.9</v>
      </c>
      <c r="G1868" s="165">
        <v>115.6</v>
      </c>
      <c r="H1868" s="165">
        <v>25</v>
      </c>
      <c r="I1868" s="165">
        <v>2889</v>
      </c>
      <c r="J1868" s="165">
        <v>15205</v>
      </c>
      <c r="K1868" s="165">
        <v>907</v>
      </c>
      <c r="L1868" s="165"/>
      <c r="M1868" s="165">
        <v>19001</v>
      </c>
      <c r="N1868" s="165">
        <v>263</v>
      </c>
      <c r="O1868" s="165">
        <v>1383</v>
      </c>
      <c r="P1868" s="165">
        <v>605</v>
      </c>
      <c r="Q1868" s="165"/>
      <c r="R1868" s="165">
        <v>2251</v>
      </c>
      <c r="S1868" s="165">
        <v>12</v>
      </c>
      <c r="T1868" s="165">
        <v>22.283333333333317</v>
      </c>
      <c r="U1868" s="165">
        <v>22.283333333333317</v>
      </c>
      <c r="V1868" s="165">
        <v>1842.5</v>
      </c>
      <c r="W1868" s="165">
        <v>1842.5</v>
      </c>
      <c r="X1868" s="165" t="s">
        <v>3301</v>
      </c>
      <c r="Y1868" s="165">
        <v>28.499999999999947</v>
      </c>
      <c r="Z1868" s="165" t="s">
        <v>3329</v>
      </c>
      <c r="AA1868" s="165" t="s">
        <v>3298</v>
      </c>
    </row>
    <row r="1869" spans="1:27" s="74" customFormat="1" x14ac:dyDescent="0.15">
      <c r="A1869" s="165" t="s">
        <v>3272</v>
      </c>
      <c r="B1869" s="113" t="s">
        <v>3228</v>
      </c>
      <c r="C1869" s="165"/>
      <c r="D1869" s="199" t="s">
        <v>3297</v>
      </c>
      <c r="E1869" s="165">
        <v>963</v>
      </c>
      <c r="F1869" s="165">
        <v>26.83</v>
      </c>
      <c r="G1869" s="165">
        <v>109.75</v>
      </c>
      <c r="H1869" s="165">
        <v>80</v>
      </c>
      <c r="I1869" s="165">
        <v>7106</v>
      </c>
      <c r="J1869" s="165">
        <v>26208</v>
      </c>
      <c r="K1869" s="165">
        <v>1523</v>
      </c>
      <c r="L1869" s="165"/>
      <c r="M1869" s="165">
        <v>34836</v>
      </c>
      <c r="N1869" s="165">
        <v>263</v>
      </c>
      <c r="O1869" s="165">
        <v>1177</v>
      </c>
      <c r="P1869" s="165">
        <v>836</v>
      </c>
      <c r="Q1869" s="165"/>
      <c r="R1869" s="165">
        <v>2275</v>
      </c>
      <c r="S1869" s="165">
        <v>12</v>
      </c>
      <c r="T1869" s="165">
        <v>16.633333333333333</v>
      </c>
      <c r="U1869" s="165">
        <v>16.633333333333333</v>
      </c>
      <c r="V1869" s="165">
        <v>1417.5</v>
      </c>
      <c r="W1869" s="165">
        <v>1417.5</v>
      </c>
      <c r="X1869" s="165" t="s">
        <v>3324</v>
      </c>
      <c r="Y1869" s="165">
        <v>4.8000000000000007</v>
      </c>
      <c r="Z1869" s="165" t="s">
        <v>3327</v>
      </c>
      <c r="AA1869" s="165" t="s">
        <v>3298</v>
      </c>
    </row>
    <row r="1870" spans="1:27" s="74" customFormat="1" x14ac:dyDescent="0.15">
      <c r="A1870" s="165" t="s">
        <v>3271</v>
      </c>
      <c r="B1870" s="113" t="s">
        <v>3228</v>
      </c>
      <c r="C1870" s="165"/>
      <c r="D1870" s="199" t="s">
        <v>3297</v>
      </c>
      <c r="E1870" s="165">
        <v>854</v>
      </c>
      <c r="F1870" s="165">
        <v>25.7</v>
      </c>
      <c r="G1870" s="165">
        <v>110</v>
      </c>
      <c r="H1870" s="165">
        <v>81</v>
      </c>
      <c r="I1870" s="165">
        <v>5701</v>
      </c>
      <c r="J1870" s="165">
        <v>31332</v>
      </c>
      <c r="K1870" s="165">
        <v>1775</v>
      </c>
      <c r="L1870" s="165"/>
      <c r="M1870" s="165">
        <v>38807</v>
      </c>
      <c r="N1870" s="165">
        <v>172</v>
      </c>
      <c r="O1870" s="165">
        <v>939</v>
      </c>
      <c r="P1870" s="165">
        <v>1204</v>
      </c>
      <c r="Q1870" s="165"/>
      <c r="R1870" s="165">
        <v>2315</v>
      </c>
      <c r="S1870" s="165">
        <v>12</v>
      </c>
      <c r="T1870" s="165">
        <v>15.741666666666669</v>
      </c>
      <c r="U1870" s="165">
        <v>15.741666666666669</v>
      </c>
      <c r="V1870" s="165">
        <v>1696.9</v>
      </c>
      <c r="W1870" s="165">
        <v>1696.9</v>
      </c>
      <c r="X1870" s="165" t="s">
        <v>3324</v>
      </c>
      <c r="Y1870" s="165">
        <v>3.15</v>
      </c>
      <c r="Z1870" s="165" t="s">
        <v>3327</v>
      </c>
      <c r="AA1870" s="165" t="s">
        <v>3298</v>
      </c>
    </row>
    <row r="1871" spans="1:27" s="74" customFormat="1" x14ac:dyDescent="0.15">
      <c r="A1871" s="165" t="s">
        <v>3271</v>
      </c>
      <c r="B1871" s="113" t="s">
        <v>3228</v>
      </c>
      <c r="C1871" s="165"/>
      <c r="D1871" s="199" t="s">
        <v>3297</v>
      </c>
      <c r="E1871" s="165">
        <v>981</v>
      </c>
      <c r="F1871" s="165">
        <v>26.35</v>
      </c>
      <c r="G1871" s="165">
        <v>109.84</v>
      </c>
      <c r="H1871" s="165">
        <v>22</v>
      </c>
      <c r="I1871" s="165">
        <v>3632</v>
      </c>
      <c r="J1871" s="165">
        <v>12767</v>
      </c>
      <c r="K1871" s="165">
        <v>762</v>
      </c>
      <c r="L1871" s="165"/>
      <c r="M1871" s="165">
        <v>17161</v>
      </c>
      <c r="N1871" s="165">
        <v>405.99999999999983</v>
      </c>
      <c r="O1871" s="165">
        <v>1428</v>
      </c>
      <c r="P1871" s="165">
        <v>508</v>
      </c>
      <c r="Q1871" s="165"/>
      <c r="R1871" s="165">
        <v>2342</v>
      </c>
      <c r="S1871" s="165">
        <v>12</v>
      </c>
      <c r="T1871" s="165">
        <v>16.041666666666671</v>
      </c>
      <c r="U1871" s="165">
        <v>16.041666666666671</v>
      </c>
      <c r="V1871" s="165">
        <v>1503.4</v>
      </c>
      <c r="W1871" s="165">
        <v>1503.4</v>
      </c>
      <c r="X1871" s="165" t="s">
        <v>3324</v>
      </c>
      <c r="Y1871" s="165">
        <v>3.8</v>
      </c>
      <c r="Z1871" s="165" t="s">
        <v>3327</v>
      </c>
      <c r="AA1871" s="165" t="s">
        <v>3298</v>
      </c>
    </row>
    <row r="1872" spans="1:27" s="74" customFormat="1" x14ac:dyDescent="0.15">
      <c r="A1872" s="165" t="s">
        <v>3271</v>
      </c>
      <c r="B1872" s="113" t="s">
        <v>3228</v>
      </c>
      <c r="C1872" s="165"/>
      <c r="D1872" s="199" t="s">
        <v>3297</v>
      </c>
      <c r="E1872" s="165">
        <v>837</v>
      </c>
      <c r="F1872" s="165">
        <v>25.45</v>
      </c>
      <c r="G1872" s="165">
        <v>109.97</v>
      </c>
      <c r="H1872" s="165">
        <v>35</v>
      </c>
      <c r="I1872" s="165">
        <v>3829</v>
      </c>
      <c r="J1872" s="165">
        <v>18161</v>
      </c>
      <c r="K1872" s="165">
        <v>1094</v>
      </c>
      <c r="L1872" s="165"/>
      <c r="M1872" s="165">
        <v>23084</v>
      </c>
      <c r="N1872" s="165">
        <v>282</v>
      </c>
      <c r="O1872" s="165">
        <v>1339</v>
      </c>
      <c r="P1872" s="165">
        <v>729</v>
      </c>
      <c r="Q1872" s="165"/>
      <c r="R1872" s="165">
        <v>2350</v>
      </c>
      <c r="S1872" s="165">
        <v>12</v>
      </c>
      <c r="T1872" s="165">
        <v>16.116666666666674</v>
      </c>
      <c r="U1872" s="165">
        <v>16.116666666666674</v>
      </c>
      <c r="V1872" s="165">
        <v>1718.4</v>
      </c>
      <c r="W1872" s="165">
        <v>1718.4</v>
      </c>
      <c r="X1872" s="165" t="s">
        <v>3324</v>
      </c>
      <c r="Y1872" s="165">
        <v>3.15</v>
      </c>
      <c r="Z1872" s="165" t="s">
        <v>3327</v>
      </c>
      <c r="AA1872" s="165" t="s">
        <v>3298</v>
      </c>
    </row>
    <row r="1873" spans="1:27" s="74" customFormat="1" x14ac:dyDescent="0.15">
      <c r="A1873" s="165" t="s">
        <v>3271</v>
      </c>
      <c r="B1873" s="113" t="s">
        <v>3228</v>
      </c>
      <c r="C1873" s="165"/>
      <c r="D1873" s="199" t="s">
        <v>3297</v>
      </c>
      <c r="E1873" s="165">
        <v>1009</v>
      </c>
      <c r="F1873" s="165">
        <v>28.3</v>
      </c>
      <c r="G1873" s="165">
        <v>114.7</v>
      </c>
      <c r="H1873" s="165">
        <v>47</v>
      </c>
      <c r="I1873" s="165">
        <v>4418</v>
      </c>
      <c r="J1873" s="165">
        <v>24702</v>
      </c>
      <c r="K1873" s="165">
        <v>1389</v>
      </c>
      <c r="L1873" s="165"/>
      <c r="M1873" s="165">
        <v>30508</v>
      </c>
      <c r="N1873" s="165">
        <v>225</v>
      </c>
      <c r="O1873" s="165">
        <v>1213</v>
      </c>
      <c r="P1873" s="165">
        <v>925</v>
      </c>
      <c r="Q1873" s="165"/>
      <c r="R1873" s="165">
        <v>2362</v>
      </c>
      <c r="S1873" s="165">
        <v>12</v>
      </c>
      <c r="T1873" s="165">
        <v>18.016666666666673</v>
      </c>
      <c r="U1873" s="165">
        <v>18.016666666666673</v>
      </c>
      <c r="V1873" s="165">
        <v>1590.9</v>
      </c>
      <c r="W1873" s="165">
        <v>1590.9</v>
      </c>
      <c r="X1873" s="165" t="s">
        <v>3324</v>
      </c>
      <c r="Y1873" s="165">
        <v>28.499999999999947</v>
      </c>
      <c r="Z1873" s="165" t="s">
        <v>3329</v>
      </c>
      <c r="AA1873" s="165" t="s">
        <v>3298</v>
      </c>
    </row>
    <row r="1874" spans="1:27" s="74" customFormat="1" x14ac:dyDescent="0.15">
      <c r="A1874" s="165" t="s">
        <v>3272</v>
      </c>
      <c r="B1874" s="113" t="s">
        <v>3228</v>
      </c>
      <c r="C1874" s="165"/>
      <c r="D1874" s="199" t="s">
        <v>3297</v>
      </c>
      <c r="E1874" s="165">
        <v>846</v>
      </c>
      <c r="F1874" s="165">
        <v>21.85</v>
      </c>
      <c r="G1874" s="165">
        <v>107.71</v>
      </c>
      <c r="H1874" s="165">
        <v>41</v>
      </c>
      <c r="I1874" s="165">
        <v>4793</v>
      </c>
      <c r="J1874" s="165">
        <v>15541</v>
      </c>
      <c r="K1874" s="165">
        <v>2117</v>
      </c>
      <c r="L1874" s="165"/>
      <c r="M1874" s="165">
        <v>22451</v>
      </c>
      <c r="N1874" s="165">
        <v>226</v>
      </c>
      <c r="O1874" s="165">
        <v>734</v>
      </c>
      <c r="P1874" s="165">
        <v>1411</v>
      </c>
      <c r="Q1874" s="165"/>
      <c r="R1874" s="165">
        <v>2371</v>
      </c>
      <c r="S1874" s="165">
        <v>12</v>
      </c>
      <c r="T1874" s="165">
        <v>21.641666666666662</v>
      </c>
      <c r="U1874" s="165">
        <v>21.641666666666662</v>
      </c>
      <c r="V1874" s="165">
        <v>1660.1</v>
      </c>
      <c r="W1874" s="165">
        <v>1660.1</v>
      </c>
      <c r="X1874" s="165" t="s">
        <v>3301</v>
      </c>
      <c r="Y1874" s="165">
        <v>2.2000000000000002</v>
      </c>
      <c r="Z1874" s="165" t="s">
        <v>3327</v>
      </c>
      <c r="AA1874" s="165" t="s">
        <v>3298</v>
      </c>
    </row>
    <row r="1875" spans="1:27" s="74" customFormat="1" x14ac:dyDescent="0.15">
      <c r="A1875" s="165" t="s">
        <v>3271</v>
      </c>
      <c r="B1875" s="113" t="s">
        <v>3228</v>
      </c>
      <c r="C1875" s="165"/>
      <c r="D1875" s="199" t="s">
        <v>3297</v>
      </c>
      <c r="E1875" s="165">
        <v>819</v>
      </c>
      <c r="F1875" s="165">
        <v>26.3</v>
      </c>
      <c r="G1875" s="165">
        <v>118.7</v>
      </c>
      <c r="H1875" s="165">
        <v>50</v>
      </c>
      <c r="I1875" s="165">
        <v>5321</v>
      </c>
      <c r="J1875" s="165">
        <v>22966</v>
      </c>
      <c r="K1875" s="165">
        <v>1492</v>
      </c>
      <c r="L1875" s="165"/>
      <c r="M1875" s="165">
        <v>29779</v>
      </c>
      <c r="N1875" s="165">
        <v>285</v>
      </c>
      <c r="O1875" s="165">
        <v>1229</v>
      </c>
      <c r="P1875" s="165">
        <v>994.99999999999989</v>
      </c>
      <c r="Q1875" s="165"/>
      <c r="R1875" s="165">
        <v>2509</v>
      </c>
      <c r="S1875" s="165">
        <v>12</v>
      </c>
      <c r="T1875" s="165">
        <v>18.574999999999999</v>
      </c>
      <c r="U1875" s="165">
        <v>18.574999999999999</v>
      </c>
      <c r="V1875" s="165">
        <v>1584.4</v>
      </c>
      <c r="W1875" s="165">
        <v>1584.4</v>
      </c>
      <c r="X1875" s="165" t="s">
        <v>3324</v>
      </c>
      <c r="Y1875" s="165">
        <v>2.7</v>
      </c>
      <c r="Z1875" s="165" t="s">
        <v>3327</v>
      </c>
      <c r="AA1875" s="165" t="s">
        <v>3298</v>
      </c>
    </row>
    <row r="1876" spans="1:27" s="74" customFormat="1" x14ac:dyDescent="0.15">
      <c r="A1876" s="165" t="s">
        <v>3271</v>
      </c>
      <c r="B1876" s="113" t="s">
        <v>3228</v>
      </c>
      <c r="C1876" s="165"/>
      <c r="D1876" s="199" t="s">
        <v>3297</v>
      </c>
      <c r="E1876" s="165">
        <v>857</v>
      </c>
      <c r="F1876" s="165">
        <v>25</v>
      </c>
      <c r="G1876" s="165">
        <v>105.8</v>
      </c>
      <c r="H1876" s="165">
        <v>78</v>
      </c>
      <c r="I1876" s="165">
        <v>23253</v>
      </c>
      <c r="J1876" s="165">
        <v>27038</v>
      </c>
      <c r="K1876" s="165">
        <v>1657</v>
      </c>
      <c r="L1876" s="165"/>
      <c r="M1876" s="165">
        <v>51948</v>
      </c>
      <c r="N1876" s="165">
        <v>554</v>
      </c>
      <c r="O1876" s="165">
        <v>771.00000000000011</v>
      </c>
      <c r="P1876" s="165">
        <v>1188</v>
      </c>
      <c r="Q1876" s="165"/>
      <c r="R1876" s="165">
        <v>2513</v>
      </c>
      <c r="S1876" s="165">
        <v>12</v>
      </c>
      <c r="T1876" s="165">
        <v>18.116666666666674</v>
      </c>
      <c r="U1876" s="165">
        <v>18.116666666666674</v>
      </c>
      <c r="V1876" s="165">
        <v>1219.5999999999999</v>
      </c>
      <c r="W1876" s="165">
        <v>1219.5999999999999</v>
      </c>
      <c r="X1876" s="165" t="s">
        <v>3324</v>
      </c>
      <c r="Y1876" s="165">
        <v>4.8000000000000007</v>
      </c>
      <c r="Z1876" s="165" t="s">
        <v>3327</v>
      </c>
      <c r="AA1876" s="165" t="s">
        <v>3298</v>
      </c>
    </row>
    <row r="1877" spans="1:27" s="74" customFormat="1" x14ac:dyDescent="0.15">
      <c r="A1877" s="165" t="s">
        <v>3271</v>
      </c>
      <c r="B1877" s="113" t="s">
        <v>3228</v>
      </c>
      <c r="C1877" s="165"/>
      <c r="D1877" s="199" t="s">
        <v>3297</v>
      </c>
      <c r="E1877" s="165">
        <v>823</v>
      </c>
      <c r="F1877" s="165">
        <v>26.1</v>
      </c>
      <c r="G1877" s="165">
        <v>117.4</v>
      </c>
      <c r="H1877" s="165">
        <v>99</v>
      </c>
      <c r="I1877" s="165">
        <v>8088</v>
      </c>
      <c r="J1877" s="165">
        <v>44665</v>
      </c>
      <c r="K1877" s="165">
        <v>2265</v>
      </c>
      <c r="L1877" s="165"/>
      <c r="M1877" s="165">
        <v>55017.999999999993</v>
      </c>
      <c r="N1877" s="165">
        <v>160</v>
      </c>
      <c r="O1877" s="165">
        <v>881</v>
      </c>
      <c r="P1877" s="165">
        <v>1510</v>
      </c>
      <c r="Q1877" s="165"/>
      <c r="R1877" s="165">
        <v>2550</v>
      </c>
      <c r="S1877" s="165">
        <v>12</v>
      </c>
      <c r="T1877" s="165">
        <v>19.541666666666671</v>
      </c>
      <c r="U1877" s="165">
        <v>19.541666666666671</v>
      </c>
      <c r="V1877" s="165">
        <v>1625.5</v>
      </c>
      <c r="W1877" s="165">
        <v>1625.5</v>
      </c>
      <c r="X1877" s="165" t="s">
        <v>3301</v>
      </c>
      <c r="Y1877" s="165">
        <v>4.8000000000000007</v>
      </c>
      <c r="Z1877" s="165" t="s">
        <v>3327</v>
      </c>
      <c r="AA1877" s="165" t="s">
        <v>3298</v>
      </c>
    </row>
    <row r="1878" spans="1:27" s="74" customFormat="1" x14ac:dyDescent="0.15">
      <c r="A1878" s="165" t="s">
        <v>3271</v>
      </c>
      <c r="B1878" s="113" t="s">
        <v>3228</v>
      </c>
      <c r="C1878" s="165"/>
      <c r="D1878" s="199" t="s">
        <v>3297</v>
      </c>
      <c r="E1878" s="165">
        <v>827</v>
      </c>
      <c r="F1878" s="165">
        <v>27.3</v>
      </c>
      <c r="G1878" s="165">
        <v>117.4</v>
      </c>
      <c r="H1878" s="165">
        <v>115</v>
      </c>
      <c r="I1878" s="165">
        <v>7086</v>
      </c>
      <c r="J1878" s="165">
        <v>41052</v>
      </c>
      <c r="K1878" s="165">
        <v>2281</v>
      </c>
      <c r="L1878" s="165"/>
      <c r="M1878" s="165">
        <v>50419</v>
      </c>
      <c r="N1878" s="165">
        <v>144</v>
      </c>
      <c r="O1878" s="165">
        <v>885.00000000000011</v>
      </c>
      <c r="P1878" s="165">
        <v>1521</v>
      </c>
      <c r="Q1878" s="165"/>
      <c r="R1878" s="165">
        <v>2550</v>
      </c>
      <c r="S1878" s="165">
        <v>12</v>
      </c>
      <c r="T1878" s="165">
        <v>17.649999999999988</v>
      </c>
      <c r="U1878" s="165">
        <v>17.649999999999988</v>
      </c>
      <c r="V1878" s="165">
        <v>1819.7</v>
      </c>
      <c r="W1878" s="165">
        <v>1819.7</v>
      </c>
      <c r="X1878" s="165" t="s">
        <v>3324</v>
      </c>
      <c r="Y1878" s="165">
        <v>28.499999999999947</v>
      </c>
      <c r="Z1878" s="165" t="s">
        <v>3329</v>
      </c>
      <c r="AA1878" s="165" t="s">
        <v>3298</v>
      </c>
    </row>
    <row r="1879" spans="1:27" s="74" customFormat="1" x14ac:dyDescent="0.15">
      <c r="A1879" s="165" t="s">
        <v>3272</v>
      </c>
      <c r="B1879" s="113" t="s">
        <v>3228</v>
      </c>
      <c r="C1879" s="165"/>
      <c r="D1879" s="199" t="s">
        <v>3297</v>
      </c>
      <c r="E1879" s="165">
        <v>843</v>
      </c>
      <c r="F1879" s="165">
        <v>25.9</v>
      </c>
      <c r="G1879" s="165">
        <v>110.1</v>
      </c>
      <c r="H1879" s="165">
        <v>31</v>
      </c>
      <c r="I1879" s="165">
        <v>4630</v>
      </c>
      <c r="J1879" s="165">
        <v>19812</v>
      </c>
      <c r="K1879" s="165">
        <v>1241</v>
      </c>
      <c r="L1879" s="165"/>
      <c r="M1879" s="165">
        <v>25683</v>
      </c>
      <c r="N1879" s="165">
        <v>336</v>
      </c>
      <c r="O1879" s="165">
        <v>1423</v>
      </c>
      <c r="P1879" s="165">
        <v>827</v>
      </c>
      <c r="Q1879" s="165"/>
      <c r="R1879" s="165">
        <v>2586</v>
      </c>
      <c r="S1879" s="165">
        <v>12</v>
      </c>
      <c r="T1879" s="165">
        <v>15.05</v>
      </c>
      <c r="U1879" s="165">
        <v>15.05</v>
      </c>
      <c r="V1879" s="165">
        <v>1675.4</v>
      </c>
      <c r="W1879" s="165">
        <v>1675.4</v>
      </c>
      <c r="X1879" s="165" t="s">
        <v>3324</v>
      </c>
      <c r="Y1879" s="165">
        <v>4.8000000000000007</v>
      </c>
      <c r="Z1879" s="165" t="s">
        <v>3327</v>
      </c>
      <c r="AA1879" s="165" t="s">
        <v>3298</v>
      </c>
    </row>
    <row r="1880" spans="1:27" s="74" customFormat="1" x14ac:dyDescent="0.15">
      <c r="A1880" s="165" t="s">
        <v>3271</v>
      </c>
      <c r="B1880" s="113" t="s">
        <v>3228</v>
      </c>
      <c r="C1880" s="165"/>
      <c r="D1880" s="199" t="s">
        <v>3297</v>
      </c>
      <c r="E1880" s="165">
        <v>830</v>
      </c>
      <c r="F1880" s="165">
        <v>23.13</v>
      </c>
      <c r="G1880" s="165">
        <v>112.58</v>
      </c>
      <c r="H1880" s="165">
        <v>200</v>
      </c>
      <c r="I1880" s="165">
        <v>13345</v>
      </c>
      <c r="J1880" s="165">
        <v>27955</v>
      </c>
      <c r="K1880" s="165">
        <v>1247</v>
      </c>
      <c r="L1880" s="165"/>
      <c r="M1880" s="165">
        <v>42547</v>
      </c>
      <c r="N1880" s="165">
        <v>595</v>
      </c>
      <c r="O1880" s="165">
        <v>1381</v>
      </c>
      <c r="P1880" s="165">
        <v>623</v>
      </c>
      <c r="Q1880" s="165"/>
      <c r="R1880" s="165">
        <v>2600</v>
      </c>
      <c r="S1880" s="165">
        <v>12</v>
      </c>
      <c r="T1880" s="165">
        <v>21.908333333333317</v>
      </c>
      <c r="U1880" s="165">
        <v>21.908333333333317</v>
      </c>
      <c r="V1880" s="165">
        <v>1733.2</v>
      </c>
      <c r="W1880" s="165">
        <v>1733.2</v>
      </c>
      <c r="X1880" s="165" t="s">
        <v>3301</v>
      </c>
      <c r="Y1880" s="165">
        <v>28.499999999999947</v>
      </c>
      <c r="Z1880" s="165" t="s">
        <v>3329</v>
      </c>
      <c r="AA1880" s="165" t="s">
        <v>3298</v>
      </c>
    </row>
    <row r="1881" spans="1:27" s="74" customFormat="1" x14ac:dyDescent="0.15">
      <c r="A1881" s="165" t="s">
        <v>3272</v>
      </c>
      <c r="B1881" s="113" t="s">
        <v>3228</v>
      </c>
      <c r="C1881" s="165"/>
      <c r="D1881" s="199" t="s">
        <v>3297</v>
      </c>
      <c r="E1881" s="165">
        <v>979</v>
      </c>
      <c r="F1881" s="165">
        <v>26.93</v>
      </c>
      <c r="G1881" s="165">
        <v>110.19</v>
      </c>
      <c r="H1881" s="165">
        <v>50</v>
      </c>
      <c r="I1881" s="165">
        <v>5259</v>
      </c>
      <c r="J1881" s="165">
        <v>24444</v>
      </c>
      <c r="K1881" s="165">
        <v>1569</v>
      </c>
      <c r="L1881" s="165"/>
      <c r="M1881" s="165">
        <v>31272</v>
      </c>
      <c r="N1881" s="165">
        <v>281</v>
      </c>
      <c r="O1881" s="165">
        <v>1309</v>
      </c>
      <c r="P1881" s="165">
        <v>1046</v>
      </c>
      <c r="Q1881" s="165"/>
      <c r="R1881" s="165">
        <v>2636</v>
      </c>
      <c r="S1881" s="165">
        <v>12</v>
      </c>
      <c r="T1881" s="165">
        <v>16.7</v>
      </c>
      <c r="U1881" s="165">
        <v>16.7</v>
      </c>
      <c r="V1881" s="165">
        <v>1532.1</v>
      </c>
      <c r="W1881" s="165">
        <v>1532.1</v>
      </c>
      <c r="X1881" s="165" t="s">
        <v>3324</v>
      </c>
      <c r="Y1881" s="165">
        <v>4.05</v>
      </c>
      <c r="Z1881" s="165" t="s">
        <v>3327</v>
      </c>
      <c r="AA1881" s="165" t="s">
        <v>3298</v>
      </c>
    </row>
    <row r="1882" spans="1:27" s="74" customFormat="1" x14ac:dyDescent="0.15">
      <c r="A1882" s="165" t="s">
        <v>3271</v>
      </c>
      <c r="B1882" s="113" t="s">
        <v>3228</v>
      </c>
      <c r="C1882" s="165"/>
      <c r="D1882" s="199" t="s">
        <v>3297</v>
      </c>
      <c r="E1882" s="165">
        <v>829</v>
      </c>
      <c r="F1882" s="165">
        <v>25.2</v>
      </c>
      <c r="G1882" s="165">
        <v>117.5</v>
      </c>
      <c r="H1882" s="165">
        <v>50</v>
      </c>
      <c r="I1882" s="165">
        <v>5062</v>
      </c>
      <c r="J1882" s="165">
        <v>24831</v>
      </c>
      <c r="K1882" s="165">
        <v>1569</v>
      </c>
      <c r="L1882" s="165"/>
      <c r="M1882" s="165">
        <v>31462</v>
      </c>
      <c r="N1882" s="165">
        <v>271</v>
      </c>
      <c r="O1882" s="165">
        <v>1329</v>
      </c>
      <c r="P1882" s="165">
        <v>1046</v>
      </c>
      <c r="Q1882" s="165"/>
      <c r="R1882" s="165">
        <v>2646</v>
      </c>
      <c r="S1882" s="165">
        <v>12</v>
      </c>
      <c r="T1882" s="165">
        <v>18.741666666666671</v>
      </c>
      <c r="U1882" s="165">
        <v>18.741666666666671</v>
      </c>
      <c r="V1882" s="165">
        <v>1637.1</v>
      </c>
      <c r="W1882" s="165">
        <v>1637.1</v>
      </c>
      <c r="X1882" s="165" t="s">
        <v>3324</v>
      </c>
      <c r="Y1882" s="165">
        <v>4.8000000000000007</v>
      </c>
      <c r="Z1882" s="165" t="s">
        <v>3327</v>
      </c>
      <c r="AA1882" s="165" t="s">
        <v>3298</v>
      </c>
    </row>
    <row r="1883" spans="1:27" s="74" customFormat="1" x14ac:dyDescent="0.15">
      <c r="A1883" s="165" t="s">
        <v>3271</v>
      </c>
      <c r="B1883" s="113" t="s">
        <v>3228</v>
      </c>
      <c r="C1883" s="165"/>
      <c r="D1883" s="199" t="s">
        <v>3297</v>
      </c>
      <c r="E1883" s="165">
        <v>1003</v>
      </c>
      <c r="F1883" s="165">
        <v>28.23</v>
      </c>
      <c r="G1883" s="165">
        <v>114.02</v>
      </c>
      <c r="H1883" s="165">
        <v>22</v>
      </c>
      <c r="I1883" s="165">
        <v>4672</v>
      </c>
      <c r="J1883" s="165">
        <v>14416</v>
      </c>
      <c r="K1883" s="165">
        <v>773</v>
      </c>
      <c r="L1883" s="165"/>
      <c r="M1883" s="165">
        <v>19861</v>
      </c>
      <c r="N1883" s="165">
        <v>522</v>
      </c>
      <c r="O1883" s="165">
        <v>1612</v>
      </c>
      <c r="P1883" s="165">
        <v>515</v>
      </c>
      <c r="Q1883" s="165"/>
      <c r="R1883" s="165">
        <v>2649</v>
      </c>
      <c r="S1883" s="165">
        <v>12</v>
      </c>
      <c r="T1883" s="165">
        <v>16.425000000000001</v>
      </c>
      <c r="U1883" s="165">
        <v>16.425000000000001</v>
      </c>
      <c r="V1883" s="165">
        <v>1630.8</v>
      </c>
      <c r="W1883" s="165">
        <v>1630.8</v>
      </c>
      <c r="X1883" s="165" t="s">
        <v>3324</v>
      </c>
      <c r="Y1883" s="165">
        <v>3.8</v>
      </c>
      <c r="Z1883" s="165" t="s">
        <v>3327</v>
      </c>
      <c r="AA1883" s="165" t="s">
        <v>3298</v>
      </c>
    </row>
    <row r="1884" spans="1:27" s="74" customFormat="1" x14ac:dyDescent="0.15">
      <c r="A1884" s="165" t="s">
        <v>3271</v>
      </c>
      <c r="B1884" s="113" t="s">
        <v>3228</v>
      </c>
      <c r="C1884" s="165"/>
      <c r="D1884" s="199" t="s">
        <v>3297</v>
      </c>
      <c r="E1884" s="165">
        <v>878</v>
      </c>
      <c r="F1884" s="165">
        <v>26.55</v>
      </c>
      <c r="G1884" s="165">
        <v>109.39</v>
      </c>
      <c r="H1884" s="165">
        <v>50</v>
      </c>
      <c r="I1884" s="165">
        <v>4534</v>
      </c>
      <c r="J1884" s="165">
        <v>27299</v>
      </c>
      <c r="K1884" s="165">
        <v>1467</v>
      </c>
      <c r="L1884" s="165"/>
      <c r="M1884" s="165">
        <v>33300</v>
      </c>
      <c r="N1884" s="165">
        <v>243</v>
      </c>
      <c r="O1884" s="165">
        <v>1461</v>
      </c>
      <c r="P1884" s="165">
        <v>977.99999999999989</v>
      </c>
      <c r="Q1884" s="165"/>
      <c r="R1884" s="165">
        <v>2682</v>
      </c>
      <c r="S1884" s="165">
        <v>12</v>
      </c>
      <c r="T1884" s="165">
        <v>15.574999999999999</v>
      </c>
      <c r="U1884" s="165">
        <v>15.574999999999999</v>
      </c>
      <c r="V1884" s="165">
        <v>1385.4</v>
      </c>
      <c r="W1884" s="165">
        <v>1385.4</v>
      </c>
      <c r="X1884" s="165" t="s">
        <v>3324</v>
      </c>
      <c r="Y1884" s="165">
        <v>3.15</v>
      </c>
      <c r="Z1884" s="165" t="s">
        <v>3327</v>
      </c>
      <c r="AA1884" s="165" t="s">
        <v>3298</v>
      </c>
    </row>
    <row r="1885" spans="1:27" s="74" customFormat="1" x14ac:dyDescent="0.15">
      <c r="A1885" s="165" t="s">
        <v>3271</v>
      </c>
      <c r="B1885" s="113" t="s">
        <v>3228</v>
      </c>
      <c r="C1885" s="165"/>
      <c r="D1885" s="199" t="s">
        <v>3297</v>
      </c>
      <c r="E1885" s="165">
        <v>999</v>
      </c>
      <c r="F1885" s="165">
        <v>26.43</v>
      </c>
      <c r="G1885" s="165">
        <v>113.73</v>
      </c>
      <c r="H1885" s="165">
        <v>49</v>
      </c>
      <c r="I1885" s="165">
        <v>5505</v>
      </c>
      <c r="J1885" s="165">
        <v>25369</v>
      </c>
      <c r="K1885" s="165">
        <v>1563</v>
      </c>
      <c r="L1885" s="165"/>
      <c r="M1885" s="165">
        <v>32437</v>
      </c>
      <c r="N1885" s="165">
        <v>300</v>
      </c>
      <c r="O1885" s="165">
        <v>1382</v>
      </c>
      <c r="P1885" s="165">
        <v>1042</v>
      </c>
      <c r="Q1885" s="165"/>
      <c r="R1885" s="165">
        <v>2724</v>
      </c>
      <c r="S1885" s="165">
        <v>12</v>
      </c>
      <c r="T1885" s="165">
        <v>16.833333333333321</v>
      </c>
      <c r="U1885" s="165">
        <v>16.833333333333321</v>
      </c>
      <c r="V1885" s="165">
        <v>1558.8</v>
      </c>
      <c r="W1885" s="165">
        <v>1558.8</v>
      </c>
      <c r="X1885" s="165" t="s">
        <v>3324</v>
      </c>
      <c r="Y1885" s="165">
        <v>2.4500000000000002</v>
      </c>
      <c r="Z1885" s="165" t="s">
        <v>3327</v>
      </c>
      <c r="AA1885" s="165" t="s">
        <v>3298</v>
      </c>
    </row>
    <row r="1886" spans="1:27" s="74" customFormat="1" x14ac:dyDescent="0.15">
      <c r="A1886" s="165" t="s">
        <v>3271</v>
      </c>
      <c r="B1886" s="113" t="s">
        <v>3228</v>
      </c>
      <c r="C1886" s="165"/>
      <c r="D1886" s="199" t="s">
        <v>3297</v>
      </c>
      <c r="E1886" s="165">
        <v>934</v>
      </c>
      <c r="F1886" s="165">
        <v>27.1</v>
      </c>
      <c r="G1886" s="165">
        <v>106.7</v>
      </c>
      <c r="H1886" s="165">
        <v>37</v>
      </c>
      <c r="I1886" s="165">
        <v>7458</v>
      </c>
      <c r="J1886" s="165">
        <v>25270</v>
      </c>
      <c r="K1886" s="165">
        <v>1321</v>
      </c>
      <c r="L1886" s="165"/>
      <c r="M1886" s="165">
        <v>34049</v>
      </c>
      <c r="N1886" s="165">
        <v>430.99999999999983</v>
      </c>
      <c r="O1886" s="165">
        <v>1460</v>
      </c>
      <c r="P1886" s="165">
        <v>881</v>
      </c>
      <c r="Q1886" s="165"/>
      <c r="R1886" s="165">
        <v>2772</v>
      </c>
      <c r="S1886" s="165">
        <v>12</v>
      </c>
      <c r="T1886" s="165">
        <v>14.55</v>
      </c>
      <c r="U1886" s="165">
        <v>14.55</v>
      </c>
      <c r="V1886" s="165">
        <v>1133.7</v>
      </c>
      <c r="W1886" s="165">
        <v>1133.7</v>
      </c>
      <c r="X1886" s="165" t="s">
        <v>3324</v>
      </c>
      <c r="Y1886" s="165">
        <v>13.25</v>
      </c>
      <c r="Z1886" s="165" t="s">
        <v>3325</v>
      </c>
      <c r="AA1886" s="165" t="s">
        <v>3298</v>
      </c>
    </row>
    <row r="1887" spans="1:27" s="74" customFormat="1" x14ac:dyDescent="0.15">
      <c r="A1887" s="165" t="s">
        <v>3206</v>
      </c>
      <c r="B1887" s="113" t="s">
        <v>3228</v>
      </c>
      <c r="C1887" s="165"/>
      <c r="D1887" s="199" t="s">
        <v>3297</v>
      </c>
      <c r="E1887" s="165">
        <v>852</v>
      </c>
      <c r="F1887" s="165">
        <v>25.38</v>
      </c>
      <c r="G1887" s="165">
        <v>109.75</v>
      </c>
      <c r="H1887" s="165">
        <v>30</v>
      </c>
      <c r="I1887" s="165">
        <v>3555</v>
      </c>
      <c r="J1887" s="165">
        <v>19906</v>
      </c>
      <c r="K1887" s="165">
        <v>1187</v>
      </c>
      <c r="L1887" s="165"/>
      <c r="M1887" s="165">
        <v>24648</v>
      </c>
      <c r="N1887" s="165">
        <v>301</v>
      </c>
      <c r="O1887" s="165">
        <v>1685</v>
      </c>
      <c r="P1887" s="165">
        <v>791</v>
      </c>
      <c r="Q1887" s="165"/>
      <c r="R1887" s="165">
        <v>2777</v>
      </c>
      <c r="S1887" s="165">
        <v>12</v>
      </c>
      <c r="T1887" s="165">
        <v>17.666666666666671</v>
      </c>
      <c r="U1887" s="165">
        <v>17.666666666666671</v>
      </c>
      <c r="V1887" s="165">
        <v>1643.3</v>
      </c>
      <c r="W1887" s="165">
        <v>1643.3</v>
      </c>
      <c r="X1887" s="165" t="s">
        <v>3324</v>
      </c>
      <c r="Y1887" s="165">
        <v>4.8000000000000007</v>
      </c>
      <c r="Z1887" s="165" t="s">
        <v>3327</v>
      </c>
      <c r="AA1887" s="165" t="s">
        <v>3298</v>
      </c>
    </row>
    <row r="1888" spans="1:27" s="74" customFormat="1" x14ac:dyDescent="0.15">
      <c r="A1888" s="165" t="s">
        <v>3271</v>
      </c>
      <c r="B1888" s="113" t="s">
        <v>3228</v>
      </c>
      <c r="C1888" s="165"/>
      <c r="D1888" s="199" t="s">
        <v>3297</v>
      </c>
      <c r="E1888" s="165">
        <v>825</v>
      </c>
      <c r="F1888" s="165">
        <v>27.2</v>
      </c>
      <c r="G1888" s="165">
        <v>117.1</v>
      </c>
      <c r="H1888" s="165">
        <v>40</v>
      </c>
      <c r="I1888" s="165">
        <v>4850</v>
      </c>
      <c r="J1888" s="165">
        <v>25186</v>
      </c>
      <c r="K1888" s="165">
        <v>1415</v>
      </c>
      <c r="L1888" s="165"/>
      <c r="M1888" s="165">
        <v>31451</v>
      </c>
      <c r="N1888" s="165">
        <v>327</v>
      </c>
      <c r="O1888" s="165">
        <v>1606</v>
      </c>
      <c r="P1888" s="165">
        <v>944</v>
      </c>
      <c r="Q1888" s="165"/>
      <c r="R1888" s="165">
        <v>2876</v>
      </c>
      <c r="S1888" s="165">
        <v>12</v>
      </c>
      <c r="T1888" s="165">
        <v>17.850000000000001</v>
      </c>
      <c r="U1888" s="165">
        <v>17.850000000000001</v>
      </c>
      <c r="V1888" s="165">
        <v>1788.4</v>
      </c>
      <c r="W1888" s="165">
        <v>1788.4</v>
      </c>
      <c r="X1888" s="165" t="s">
        <v>3324</v>
      </c>
      <c r="Y1888" s="165">
        <v>28.499999999999947</v>
      </c>
      <c r="Z1888" s="165" t="s">
        <v>3329</v>
      </c>
      <c r="AA1888" s="165" t="s">
        <v>3298</v>
      </c>
    </row>
    <row r="1889" spans="1:27" s="74" customFormat="1" x14ac:dyDescent="0.15">
      <c r="A1889" s="165" t="s">
        <v>3272</v>
      </c>
      <c r="B1889" s="113" t="s">
        <v>3228</v>
      </c>
      <c r="C1889" s="165"/>
      <c r="D1889" s="199" t="s">
        <v>3297</v>
      </c>
      <c r="E1889" s="165">
        <v>890</v>
      </c>
      <c r="F1889" s="165">
        <v>26.23</v>
      </c>
      <c r="G1889" s="165">
        <v>109.32</v>
      </c>
      <c r="H1889" s="165">
        <v>25</v>
      </c>
      <c r="I1889" s="165">
        <v>3733</v>
      </c>
      <c r="J1889" s="165">
        <v>21152</v>
      </c>
      <c r="K1889" s="165">
        <v>1135</v>
      </c>
      <c r="L1889" s="165"/>
      <c r="M1889" s="165">
        <v>26020</v>
      </c>
      <c r="N1889" s="165">
        <v>321</v>
      </c>
      <c r="O1889" s="165">
        <v>1820</v>
      </c>
      <c r="P1889" s="165">
        <v>757</v>
      </c>
      <c r="Q1889" s="165"/>
      <c r="R1889" s="165">
        <v>2898</v>
      </c>
      <c r="S1889" s="165">
        <v>12</v>
      </c>
      <c r="T1889" s="165">
        <v>15.866666666666672</v>
      </c>
      <c r="U1889" s="165">
        <v>15.866666666666672</v>
      </c>
      <c r="V1889" s="165">
        <v>1401</v>
      </c>
      <c r="W1889" s="165">
        <v>1401</v>
      </c>
      <c r="X1889" s="165" t="s">
        <v>3324</v>
      </c>
      <c r="Y1889" s="165">
        <v>3.15</v>
      </c>
      <c r="Z1889" s="165" t="s">
        <v>3327</v>
      </c>
      <c r="AA1889" s="165" t="s">
        <v>3298</v>
      </c>
    </row>
    <row r="1890" spans="1:27" s="74" customFormat="1" x14ac:dyDescent="0.15">
      <c r="A1890" s="165" t="s">
        <v>3271</v>
      </c>
      <c r="B1890" s="113" t="s">
        <v>3228</v>
      </c>
      <c r="C1890" s="165"/>
      <c r="D1890" s="199" t="s">
        <v>3297</v>
      </c>
      <c r="E1890" s="165">
        <v>832</v>
      </c>
      <c r="F1890" s="165">
        <v>23.45</v>
      </c>
      <c r="G1890" s="165">
        <v>111.88</v>
      </c>
      <c r="H1890" s="165">
        <v>100</v>
      </c>
      <c r="I1890" s="165">
        <v>7234</v>
      </c>
      <c r="J1890" s="165">
        <v>26630</v>
      </c>
      <c r="K1890" s="165">
        <v>1488</v>
      </c>
      <c r="L1890" s="165"/>
      <c r="M1890" s="165">
        <v>35352</v>
      </c>
      <c r="N1890" s="165">
        <v>1317</v>
      </c>
      <c r="O1890" s="165">
        <v>1158</v>
      </c>
      <c r="P1890" s="165">
        <v>486.00000000000011</v>
      </c>
      <c r="Q1890" s="165"/>
      <c r="R1890" s="165">
        <v>2961</v>
      </c>
      <c r="S1890" s="165">
        <v>12</v>
      </c>
      <c r="T1890" s="165">
        <v>20.266666666666659</v>
      </c>
      <c r="U1890" s="165">
        <v>20.266666666666659</v>
      </c>
      <c r="V1890" s="165">
        <v>1731.9</v>
      </c>
      <c r="W1890" s="165">
        <v>1731.9</v>
      </c>
      <c r="X1890" s="165" t="s">
        <v>3301</v>
      </c>
      <c r="Y1890" s="165">
        <v>4.8000000000000007</v>
      </c>
      <c r="Z1890" s="165" t="s">
        <v>3327</v>
      </c>
      <c r="AA1890" s="165" t="s">
        <v>3298</v>
      </c>
    </row>
    <row r="1891" spans="1:27" s="74" customFormat="1" x14ac:dyDescent="0.15">
      <c r="A1891" s="165" t="s">
        <v>3271</v>
      </c>
      <c r="B1891" s="113" t="s">
        <v>3228</v>
      </c>
      <c r="C1891" s="165"/>
      <c r="D1891" s="199" t="s">
        <v>3297</v>
      </c>
      <c r="E1891" s="165">
        <v>816</v>
      </c>
      <c r="F1891" s="165">
        <v>24.7</v>
      </c>
      <c r="G1891" s="165">
        <v>117.2</v>
      </c>
      <c r="H1891" s="165">
        <v>47</v>
      </c>
      <c r="I1891" s="165">
        <v>5438</v>
      </c>
      <c r="J1891" s="165">
        <v>31907</v>
      </c>
      <c r="K1891" s="165">
        <v>1891</v>
      </c>
      <c r="L1891" s="165"/>
      <c r="M1891" s="165">
        <v>39236</v>
      </c>
      <c r="N1891" s="165">
        <v>272</v>
      </c>
      <c r="O1891" s="165">
        <v>1457</v>
      </c>
      <c r="P1891" s="165">
        <v>1260</v>
      </c>
      <c r="Q1891" s="165"/>
      <c r="R1891" s="165">
        <v>2989</v>
      </c>
      <c r="S1891" s="165">
        <v>12</v>
      </c>
      <c r="T1891" s="165">
        <v>19.05</v>
      </c>
      <c r="U1891" s="165">
        <v>19.05</v>
      </c>
      <c r="V1891" s="165">
        <v>1590.7</v>
      </c>
      <c r="W1891" s="165">
        <v>1590.7</v>
      </c>
      <c r="X1891" s="165" t="s">
        <v>3324</v>
      </c>
      <c r="Y1891" s="165">
        <v>2.2000000000000002</v>
      </c>
      <c r="Z1891" s="165" t="s">
        <v>3327</v>
      </c>
      <c r="AA1891" s="165" t="s">
        <v>3298</v>
      </c>
    </row>
    <row r="1892" spans="1:27" s="74" customFormat="1" x14ac:dyDescent="0.15">
      <c r="A1892" s="165" t="s">
        <v>3271</v>
      </c>
      <c r="B1892" s="113" t="s">
        <v>3228</v>
      </c>
      <c r="C1892" s="165"/>
      <c r="D1892" s="199" t="s">
        <v>3297</v>
      </c>
      <c r="E1892" s="165">
        <v>817</v>
      </c>
      <c r="F1892" s="165">
        <v>27</v>
      </c>
      <c r="G1892" s="165">
        <v>118.1</v>
      </c>
      <c r="H1892" s="165">
        <v>20</v>
      </c>
      <c r="I1892" s="165">
        <v>3807</v>
      </c>
      <c r="J1892" s="165">
        <v>15365</v>
      </c>
      <c r="K1892" s="165">
        <v>993</v>
      </c>
      <c r="L1892" s="165"/>
      <c r="M1892" s="165">
        <v>20165</v>
      </c>
      <c r="N1892" s="165">
        <v>463.99999999999983</v>
      </c>
      <c r="O1892" s="165">
        <v>1872</v>
      </c>
      <c r="P1892" s="165">
        <v>662</v>
      </c>
      <c r="Q1892" s="165"/>
      <c r="R1892" s="165">
        <v>2998</v>
      </c>
      <c r="S1892" s="165">
        <v>12</v>
      </c>
      <c r="T1892" s="165">
        <v>17.841666666666672</v>
      </c>
      <c r="U1892" s="165">
        <v>17.841666666666672</v>
      </c>
      <c r="V1892" s="165">
        <v>1771</v>
      </c>
      <c r="W1892" s="165">
        <v>1771</v>
      </c>
      <c r="X1892" s="165" t="s">
        <v>3324</v>
      </c>
      <c r="Y1892" s="165">
        <v>28.499999999999947</v>
      </c>
      <c r="Z1892" s="165" t="s">
        <v>3329</v>
      </c>
      <c r="AA1892" s="165" t="s">
        <v>3298</v>
      </c>
    </row>
    <row r="1893" spans="1:27" s="74" customFormat="1" x14ac:dyDescent="0.15">
      <c r="A1893" s="165" t="s">
        <v>3272</v>
      </c>
      <c r="B1893" s="113" t="s">
        <v>3228</v>
      </c>
      <c r="C1893" s="165"/>
      <c r="D1893" s="199" t="s">
        <v>3297</v>
      </c>
      <c r="E1893" s="165">
        <v>815</v>
      </c>
      <c r="F1893" s="165">
        <v>26</v>
      </c>
      <c r="G1893" s="165">
        <v>119.3</v>
      </c>
      <c r="H1893" s="165">
        <v>71</v>
      </c>
      <c r="I1893" s="165">
        <v>7373.9999999999991</v>
      </c>
      <c r="J1893" s="165">
        <v>37764</v>
      </c>
      <c r="K1893" s="165">
        <v>1927</v>
      </c>
      <c r="L1893" s="165"/>
      <c r="M1893" s="165">
        <v>47065</v>
      </c>
      <c r="N1893" s="165">
        <v>283</v>
      </c>
      <c r="O1893" s="165">
        <v>1438</v>
      </c>
      <c r="P1893" s="165">
        <v>1312</v>
      </c>
      <c r="Q1893" s="165"/>
      <c r="R1893" s="165">
        <v>3033</v>
      </c>
      <c r="S1893" s="165">
        <v>12</v>
      </c>
      <c r="T1893" s="165">
        <v>20.399999999999999</v>
      </c>
      <c r="U1893" s="165">
        <v>20.399999999999999</v>
      </c>
      <c r="V1893" s="165">
        <v>1353.3</v>
      </c>
      <c r="W1893" s="165">
        <v>1353.3</v>
      </c>
      <c r="X1893" s="165" t="s">
        <v>3301</v>
      </c>
      <c r="Y1893" s="165">
        <v>28.499999999999947</v>
      </c>
      <c r="Z1893" s="165" t="s">
        <v>3329</v>
      </c>
      <c r="AA1893" s="165" t="s">
        <v>3298</v>
      </c>
    </row>
    <row r="1894" spans="1:27" s="74" customFormat="1" x14ac:dyDescent="0.15">
      <c r="A1894" s="165" t="s">
        <v>3207</v>
      </c>
      <c r="B1894" s="113" t="s">
        <v>3228</v>
      </c>
      <c r="C1894" s="165"/>
      <c r="D1894" s="199" t="s">
        <v>3297</v>
      </c>
      <c r="E1894" s="165">
        <v>831</v>
      </c>
      <c r="F1894" s="165">
        <v>20.7</v>
      </c>
      <c r="G1894" s="165">
        <v>110</v>
      </c>
      <c r="H1894" s="165">
        <v>22</v>
      </c>
      <c r="I1894" s="165">
        <v>4830</v>
      </c>
      <c r="J1894" s="165">
        <v>14116</v>
      </c>
      <c r="K1894" s="165">
        <v>1689</v>
      </c>
      <c r="L1894" s="165"/>
      <c r="M1894" s="165">
        <v>20635</v>
      </c>
      <c r="N1894" s="165">
        <v>488.99999999999983</v>
      </c>
      <c r="O1894" s="165">
        <v>1429</v>
      </c>
      <c r="P1894" s="165">
        <v>1126</v>
      </c>
      <c r="Q1894" s="165"/>
      <c r="R1894" s="165">
        <v>3044</v>
      </c>
      <c r="S1894" s="165">
        <v>12</v>
      </c>
      <c r="T1894" s="165">
        <v>23.816666666666674</v>
      </c>
      <c r="U1894" s="165">
        <v>23.816666666666674</v>
      </c>
      <c r="V1894" s="165">
        <v>1631.1</v>
      </c>
      <c r="W1894" s="165">
        <v>1631.1</v>
      </c>
      <c r="X1894" s="165" t="s">
        <v>3301</v>
      </c>
      <c r="Y1894" s="165">
        <v>2.4500000000000002</v>
      </c>
      <c r="Z1894" s="165" t="s">
        <v>3327</v>
      </c>
      <c r="AA1894" s="165" t="s">
        <v>3298</v>
      </c>
    </row>
    <row r="1895" spans="1:27" s="74" customFormat="1" x14ac:dyDescent="0.15">
      <c r="A1895" s="165" t="s">
        <v>3271</v>
      </c>
      <c r="B1895" s="113" t="s">
        <v>3228</v>
      </c>
      <c r="C1895" s="165"/>
      <c r="D1895" s="199" t="s">
        <v>3297</v>
      </c>
      <c r="E1895" s="165">
        <v>965</v>
      </c>
      <c r="F1895" s="165">
        <v>24.9</v>
      </c>
      <c r="G1895" s="165">
        <v>111.7</v>
      </c>
      <c r="H1895" s="165">
        <v>124</v>
      </c>
      <c r="I1895" s="165">
        <v>8719</v>
      </c>
      <c r="J1895" s="165">
        <v>54157.999999999993</v>
      </c>
      <c r="K1895" s="165">
        <v>2853</v>
      </c>
      <c r="L1895" s="165"/>
      <c r="M1895" s="165">
        <v>65730</v>
      </c>
      <c r="N1895" s="165">
        <v>167</v>
      </c>
      <c r="O1895" s="165">
        <v>980.99999999999989</v>
      </c>
      <c r="P1895" s="165">
        <v>1902</v>
      </c>
      <c r="Q1895" s="165"/>
      <c r="R1895" s="165">
        <v>3050</v>
      </c>
      <c r="S1895" s="165">
        <v>12</v>
      </c>
      <c r="T1895" s="165">
        <v>17.666666666666671</v>
      </c>
      <c r="U1895" s="165">
        <v>17.666666666666671</v>
      </c>
      <c r="V1895" s="165">
        <v>1761</v>
      </c>
      <c r="W1895" s="165">
        <v>1761</v>
      </c>
      <c r="X1895" s="165" t="s">
        <v>3324</v>
      </c>
      <c r="Y1895" s="165">
        <v>28.499999999999947</v>
      </c>
      <c r="Z1895" s="165" t="s">
        <v>3329</v>
      </c>
      <c r="AA1895" s="165" t="s">
        <v>3298</v>
      </c>
    </row>
    <row r="1896" spans="1:27" s="74" customFormat="1" x14ac:dyDescent="0.15">
      <c r="A1896" s="165" t="s">
        <v>3272</v>
      </c>
      <c r="B1896" s="113" t="s">
        <v>3228</v>
      </c>
      <c r="C1896" s="165"/>
      <c r="D1896" s="199" t="s">
        <v>3297</v>
      </c>
      <c r="E1896" s="165">
        <v>828</v>
      </c>
      <c r="F1896" s="165">
        <v>27</v>
      </c>
      <c r="G1896" s="165">
        <v>117.6</v>
      </c>
      <c r="H1896" s="165">
        <v>80</v>
      </c>
      <c r="I1896" s="165">
        <v>7034.9999999999991</v>
      </c>
      <c r="J1896" s="165">
        <v>40357.000000000007</v>
      </c>
      <c r="K1896" s="165">
        <v>2174</v>
      </c>
      <c r="L1896" s="165"/>
      <c r="M1896" s="165">
        <v>49566</v>
      </c>
      <c r="N1896" s="165">
        <v>247</v>
      </c>
      <c r="O1896" s="165">
        <v>1416</v>
      </c>
      <c r="P1896" s="165">
        <v>1449</v>
      </c>
      <c r="Q1896" s="165"/>
      <c r="R1896" s="165">
        <v>3112</v>
      </c>
      <c r="S1896" s="165">
        <v>12</v>
      </c>
      <c r="T1896" s="165">
        <v>18.133333333333322</v>
      </c>
      <c r="U1896" s="165">
        <v>18.133333333333322</v>
      </c>
      <c r="V1896" s="165">
        <v>1780.6</v>
      </c>
      <c r="W1896" s="165">
        <v>1780.6</v>
      </c>
      <c r="X1896" s="165" t="s">
        <v>3324</v>
      </c>
      <c r="Y1896" s="165">
        <v>4.8000000000000007</v>
      </c>
      <c r="Z1896" s="165" t="s">
        <v>3327</v>
      </c>
      <c r="AA1896" s="165" t="s">
        <v>3298</v>
      </c>
    </row>
    <row r="1897" spans="1:27" s="74" customFormat="1" x14ac:dyDescent="0.15">
      <c r="A1897" s="165" t="s">
        <v>3271</v>
      </c>
      <c r="B1897" s="113" t="s">
        <v>3228</v>
      </c>
      <c r="C1897" s="165"/>
      <c r="D1897" s="199" t="s">
        <v>3297</v>
      </c>
      <c r="E1897" s="165">
        <v>966</v>
      </c>
      <c r="F1897" s="165">
        <v>25.02</v>
      </c>
      <c r="G1897" s="165">
        <v>110.96</v>
      </c>
      <c r="H1897" s="165">
        <v>55</v>
      </c>
      <c r="I1897" s="165">
        <v>6011</v>
      </c>
      <c r="J1897" s="165">
        <v>31073</v>
      </c>
      <c r="K1897" s="165">
        <v>1941</v>
      </c>
      <c r="L1897" s="165"/>
      <c r="M1897" s="165">
        <v>39025</v>
      </c>
      <c r="N1897" s="165">
        <v>295</v>
      </c>
      <c r="O1897" s="165">
        <v>1527</v>
      </c>
      <c r="P1897" s="165">
        <v>1294</v>
      </c>
      <c r="Q1897" s="165"/>
      <c r="R1897" s="165">
        <v>3116</v>
      </c>
      <c r="S1897" s="165">
        <v>12</v>
      </c>
      <c r="T1897" s="165">
        <v>18.616666666666664</v>
      </c>
      <c r="U1897" s="165">
        <v>18.616666666666664</v>
      </c>
      <c r="V1897" s="165">
        <v>1734.8</v>
      </c>
      <c r="W1897" s="165">
        <v>1734.8</v>
      </c>
      <c r="X1897" s="165" t="s">
        <v>3324</v>
      </c>
      <c r="Y1897" s="165">
        <v>4.05</v>
      </c>
      <c r="Z1897" s="165" t="s">
        <v>3327</v>
      </c>
      <c r="AA1897" s="165" t="s">
        <v>3298</v>
      </c>
    </row>
    <row r="1898" spans="1:27" s="74" customFormat="1" x14ac:dyDescent="0.15">
      <c r="A1898" s="165" t="s">
        <v>3271</v>
      </c>
      <c r="B1898" s="113" t="s">
        <v>3228</v>
      </c>
      <c r="C1898" s="165"/>
      <c r="D1898" s="199" t="s">
        <v>3297</v>
      </c>
      <c r="E1898" s="165">
        <v>826</v>
      </c>
      <c r="F1898" s="165">
        <v>27.1</v>
      </c>
      <c r="G1898" s="165">
        <v>117.6</v>
      </c>
      <c r="H1898" s="165">
        <v>55</v>
      </c>
      <c r="I1898" s="165">
        <v>6675</v>
      </c>
      <c r="J1898" s="165">
        <v>30628</v>
      </c>
      <c r="K1898" s="165">
        <v>1978</v>
      </c>
      <c r="L1898" s="165"/>
      <c r="M1898" s="165">
        <v>39281</v>
      </c>
      <c r="N1898" s="165">
        <v>323</v>
      </c>
      <c r="O1898" s="165">
        <v>1484</v>
      </c>
      <c r="P1898" s="165">
        <v>1319</v>
      </c>
      <c r="Q1898" s="165"/>
      <c r="R1898" s="165">
        <v>3125</v>
      </c>
      <c r="S1898" s="165">
        <v>12</v>
      </c>
      <c r="T1898" s="165">
        <v>18.133333333333322</v>
      </c>
      <c r="U1898" s="165">
        <v>18.133333333333322</v>
      </c>
      <c r="V1898" s="165">
        <v>1780.6</v>
      </c>
      <c r="W1898" s="165">
        <v>1780.6</v>
      </c>
      <c r="X1898" s="165" t="s">
        <v>3324</v>
      </c>
      <c r="Y1898" s="165">
        <v>4.8000000000000007</v>
      </c>
      <c r="Z1898" s="165" t="s">
        <v>3327</v>
      </c>
      <c r="AA1898" s="165" t="s">
        <v>3298</v>
      </c>
    </row>
    <row r="1899" spans="1:27" s="74" customFormat="1" x14ac:dyDescent="0.15">
      <c r="A1899" s="165" t="s">
        <v>3271</v>
      </c>
      <c r="B1899" s="113" t="s">
        <v>3228</v>
      </c>
      <c r="C1899" s="165"/>
      <c r="D1899" s="199" t="s">
        <v>3297</v>
      </c>
      <c r="E1899" s="165">
        <v>870</v>
      </c>
      <c r="F1899" s="165">
        <v>29.22</v>
      </c>
      <c r="G1899" s="165">
        <v>107.44</v>
      </c>
      <c r="H1899" s="165">
        <v>30</v>
      </c>
      <c r="I1899" s="165">
        <v>1120</v>
      </c>
      <c r="J1899" s="165">
        <v>6622.9999999999991</v>
      </c>
      <c r="K1899" s="165">
        <v>356</v>
      </c>
      <c r="L1899" s="165"/>
      <c r="M1899" s="165">
        <v>8098.9999999999991</v>
      </c>
      <c r="N1899" s="165">
        <v>78</v>
      </c>
      <c r="O1899" s="165">
        <v>459</v>
      </c>
      <c r="P1899" s="165">
        <v>237</v>
      </c>
      <c r="Q1899" s="165"/>
      <c r="R1899" s="165">
        <v>774</v>
      </c>
      <c r="S1899" s="165">
        <v>11</v>
      </c>
      <c r="T1899" s="165">
        <v>13.60833333333334</v>
      </c>
      <c r="U1899" s="165">
        <v>14.572727272727283</v>
      </c>
      <c r="V1899" s="165">
        <v>1244.5</v>
      </c>
      <c r="W1899" s="165">
        <v>1222.7</v>
      </c>
      <c r="X1899" s="165" t="s">
        <v>3324</v>
      </c>
      <c r="Y1899" s="165">
        <v>3.45</v>
      </c>
      <c r="Z1899" s="165" t="s">
        <v>3327</v>
      </c>
      <c r="AA1899" s="165" t="s">
        <v>3298</v>
      </c>
    </row>
    <row r="1900" spans="1:27" s="74" customFormat="1" x14ac:dyDescent="0.15">
      <c r="A1900" s="165" t="s">
        <v>3271</v>
      </c>
      <c r="B1900" s="113" t="s">
        <v>3228</v>
      </c>
      <c r="C1900" s="165"/>
      <c r="D1900" s="199" t="s">
        <v>3297</v>
      </c>
      <c r="E1900" s="165">
        <v>942</v>
      </c>
      <c r="F1900" s="165">
        <v>28.53</v>
      </c>
      <c r="G1900" s="165">
        <v>106.28</v>
      </c>
      <c r="H1900" s="165">
        <v>70</v>
      </c>
      <c r="I1900" s="165">
        <v>1957</v>
      </c>
      <c r="J1900" s="165">
        <v>10469</v>
      </c>
      <c r="K1900" s="165">
        <v>546</v>
      </c>
      <c r="L1900" s="165"/>
      <c r="M1900" s="165">
        <v>12972</v>
      </c>
      <c r="N1900" s="165">
        <v>77</v>
      </c>
      <c r="O1900" s="165">
        <v>414.00000000000011</v>
      </c>
      <c r="P1900" s="165">
        <v>364</v>
      </c>
      <c r="Q1900" s="165"/>
      <c r="R1900" s="165">
        <v>855.00000000000011</v>
      </c>
      <c r="S1900" s="165">
        <v>11</v>
      </c>
      <c r="T1900" s="165">
        <v>13.291666666666661</v>
      </c>
      <c r="U1900" s="165">
        <v>14.245454545454541</v>
      </c>
      <c r="V1900" s="165">
        <v>1103.2</v>
      </c>
      <c r="W1900" s="165">
        <v>1082.5999999999999</v>
      </c>
      <c r="X1900" s="165" t="s">
        <v>3324</v>
      </c>
      <c r="Y1900" s="165">
        <v>3.45</v>
      </c>
      <c r="Z1900" s="165" t="s">
        <v>3327</v>
      </c>
      <c r="AA1900" s="165" t="s">
        <v>3298</v>
      </c>
    </row>
    <row r="1901" spans="1:27" s="74" customFormat="1" x14ac:dyDescent="0.15">
      <c r="A1901" s="165" t="s">
        <v>3271</v>
      </c>
      <c r="B1901" s="113" t="s">
        <v>3228</v>
      </c>
      <c r="C1901" s="165"/>
      <c r="D1901" s="199" t="s">
        <v>3297</v>
      </c>
      <c r="E1901" s="165">
        <v>859</v>
      </c>
      <c r="F1901" s="165">
        <v>28.32</v>
      </c>
      <c r="G1901" s="165">
        <v>105.7</v>
      </c>
      <c r="H1901" s="165">
        <v>50</v>
      </c>
      <c r="I1901" s="165">
        <v>1806</v>
      </c>
      <c r="J1901" s="165">
        <v>9256</v>
      </c>
      <c r="K1901" s="165">
        <v>492</v>
      </c>
      <c r="L1901" s="165"/>
      <c r="M1901" s="165">
        <v>11554</v>
      </c>
      <c r="N1901" s="165">
        <v>97</v>
      </c>
      <c r="O1901" s="165">
        <v>495</v>
      </c>
      <c r="P1901" s="165">
        <v>328</v>
      </c>
      <c r="Q1901" s="165"/>
      <c r="R1901" s="165">
        <v>919.99999999999989</v>
      </c>
      <c r="S1901" s="165">
        <v>11</v>
      </c>
      <c r="T1901" s="165">
        <v>13.125</v>
      </c>
      <c r="U1901" s="165">
        <v>14.063636363636363</v>
      </c>
      <c r="V1901" s="165">
        <v>1053.8</v>
      </c>
      <c r="W1901" s="165">
        <v>1036</v>
      </c>
      <c r="X1901" s="165" t="s">
        <v>3324</v>
      </c>
      <c r="Y1901" s="165">
        <v>12.05</v>
      </c>
      <c r="Z1901" s="165" t="s">
        <v>3325</v>
      </c>
      <c r="AA1901" s="165" t="s">
        <v>3298</v>
      </c>
    </row>
    <row r="1902" spans="1:27" s="74" customFormat="1" x14ac:dyDescent="0.15">
      <c r="A1902" s="165" t="s">
        <v>3206</v>
      </c>
      <c r="B1902" s="113" t="s">
        <v>3228</v>
      </c>
      <c r="C1902" s="165"/>
      <c r="D1902" s="199" t="s">
        <v>3297</v>
      </c>
      <c r="E1902" s="165">
        <v>940</v>
      </c>
      <c r="F1902" s="165">
        <v>28.5</v>
      </c>
      <c r="G1902" s="165">
        <v>106.32</v>
      </c>
      <c r="H1902" s="165">
        <v>80</v>
      </c>
      <c r="I1902" s="165">
        <v>2640</v>
      </c>
      <c r="J1902" s="165">
        <v>12433</v>
      </c>
      <c r="K1902" s="165">
        <v>655</v>
      </c>
      <c r="L1902" s="165"/>
      <c r="M1902" s="165">
        <v>15728</v>
      </c>
      <c r="N1902" s="165">
        <v>93</v>
      </c>
      <c r="O1902" s="165">
        <v>435.99999999999983</v>
      </c>
      <c r="P1902" s="165">
        <v>437</v>
      </c>
      <c r="Q1902" s="165"/>
      <c r="R1902" s="165">
        <v>966</v>
      </c>
      <c r="S1902" s="165">
        <v>11</v>
      </c>
      <c r="T1902" s="165">
        <v>13.291666666666661</v>
      </c>
      <c r="U1902" s="165">
        <v>14.245454545454541</v>
      </c>
      <c r="V1902" s="165">
        <v>1103.2</v>
      </c>
      <c r="W1902" s="165">
        <v>1082.5999999999999</v>
      </c>
      <c r="X1902" s="165" t="s">
        <v>3324</v>
      </c>
      <c r="Y1902" s="165">
        <v>3.45</v>
      </c>
      <c r="Z1902" s="165" t="s">
        <v>3327</v>
      </c>
      <c r="AA1902" s="165" t="s">
        <v>3298</v>
      </c>
    </row>
    <row r="1903" spans="1:27" s="74" customFormat="1" x14ac:dyDescent="0.15">
      <c r="A1903" s="165" t="s">
        <v>3271</v>
      </c>
      <c r="B1903" s="113" t="s">
        <v>3228</v>
      </c>
      <c r="C1903" s="165"/>
      <c r="D1903" s="199" t="s">
        <v>3297</v>
      </c>
      <c r="E1903" s="165">
        <v>1022</v>
      </c>
      <c r="F1903" s="165">
        <v>25.28</v>
      </c>
      <c r="G1903" s="165">
        <v>99.68</v>
      </c>
      <c r="H1903" s="165">
        <v>50</v>
      </c>
      <c r="I1903" s="165">
        <v>4515</v>
      </c>
      <c r="J1903" s="165">
        <v>13017</v>
      </c>
      <c r="K1903" s="165">
        <v>524</v>
      </c>
      <c r="L1903" s="165"/>
      <c r="M1903" s="165">
        <v>18056</v>
      </c>
      <c r="N1903" s="165">
        <v>167</v>
      </c>
      <c r="O1903" s="165">
        <v>482</v>
      </c>
      <c r="P1903" s="165">
        <v>349</v>
      </c>
      <c r="Q1903" s="165"/>
      <c r="R1903" s="165">
        <v>998</v>
      </c>
      <c r="S1903" s="165">
        <v>11</v>
      </c>
      <c r="T1903" s="165">
        <v>14.65</v>
      </c>
      <c r="U1903" s="165">
        <v>15.290909090909091</v>
      </c>
      <c r="V1903" s="165">
        <v>1024.7</v>
      </c>
      <c r="W1903" s="165">
        <v>1010.1</v>
      </c>
      <c r="X1903" s="165" t="s">
        <v>3324</v>
      </c>
      <c r="Y1903" s="165">
        <v>3.45</v>
      </c>
      <c r="Z1903" s="165" t="s">
        <v>3327</v>
      </c>
      <c r="AA1903" s="165" t="s">
        <v>3298</v>
      </c>
    </row>
    <row r="1904" spans="1:27" s="74" customFormat="1" x14ac:dyDescent="0.15">
      <c r="A1904" s="165" t="s">
        <v>3271</v>
      </c>
      <c r="B1904" s="113" t="s">
        <v>3228</v>
      </c>
      <c r="C1904" s="165"/>
      <c r="D1904" s="199" t="s">
        <v>3297</v>
      </c>
      <c r="E1904" s="165">
        <v>884</v>
      </c>
      <c r="F1904" s="165">
        <v>26.3</v>
      </c>
      <c r="G1904" s="165">
        <v>108</v>
      </c>
      <c r="H1904" s="165">
        <v>80</v>
      </c>
      <c r="I1904" s="165">
        <v>4146</v>
      </c>
      <c r="J1904" s="165">
        <v>15172</v>
      </c>
      <c r="K1904" s="165">
        <v>777</v>
      </c>
      <c r="L1904" s="165"/>
      <c r="M1904" s="165">
        <v>20094</v>
      </c>
      <c r="N1904" s="165">
        <v>106</v>
      </c>
      <c r="O1904" s="165">
        <v>407</v>
      </c>
      <c r="P1904" s="165">
        <v>518</v>
      </c>
      <c r="Q1904" s="165"/>
      <c r="R1904" s="165">
        <v>1030</v>
      </c>
      <c r="S1904" s="165">
        <v>11</v>
      </c>
      <c r="T1904" s="165">
        <v>14.375</v>
      </c>
      <c r="U1904" s="165">
        <v>15.318181818181811</v>
      </c>
      <c r="V1904" s="165">
        <v>1308.8</v>
      </c>
      <c r="W1904" s="165">
        <v>1276.5</v>
      </c>
      <c r="X1904" s="165" t="s">
        <v>3324</v>
      </c>
      <c r="Y1904" s="165">
        <v>3.15</v>
      </c>
      <c r="Z1904" s="165" t="s">
        <v>3327</v>
      </c>
      <c r="AA1904" s="165" t="s">
        <v>3298</v>
      </c>
    </row>
    <row r="1905" spans="1:27" s="74" customFormat="1" x14ac:dyDescent="0.15">
      <c r="A1905" s="165" t="s">
        <v>3271</v>
      </c>
      <c r="B1905" s="113" t="s">
        <v>3228</v>
      </c>
      <c r="C1905" s="165"/>
      <c r="D1905" s="199" t="s">
        <v>3297</v>
      </c>
      <c r="E1905" s="165">
        <v>873</v>
      </c>
      <c r="F1905" s="165">
        <v>27.13</v>
      </c>
      <c r="G1905" s="165">
        <v>104.57</v>
      </c>
      <c r="H1905" s="165">
        <v>22</v>
      </c>
      <c r="I1905" s="165">
        <v>1669</v>
      </c>
      <c r="J1905" s="165">
        <v>6806</v>
      </c>
      <c r="K1905" s="165">
        <v>356</v>
      </c>
      <c r="L1905" s="165"/>
      <c r="M1905" s="165">
        <v>8831</v>
      </c>
      <c r="N1905" s="165">
        <v>166</v>
      </c>
      <c r="O1905" s="165">
        <v>678</v>
      </c>
      <c r="P1905" s="165">
        <v>237</v>
      </c>
      <c r="Q1905" s="165"/>
      <c r="R1905" s="165">
        <v>1081</v>
      </c>
      <c r="S1905" s="165">
        <v>11</v>
      </c>
      <c r="T1905" s="165">
        <v>13.166666666666671</v>
      </c>
      <c r="U1905" s="165">
        <v>14.009090909090911</v>
      </c>
      <c r="V1905" s="165">
        <v>933.2</v>
      </c>
      <c r="W1905" s="165">
        <v>920.2</v>
      </c>
      <c r="X1905" s="165" t="s">
        <v>3328</v>
      </c>
      <c r="Y1905" s="165">
        <v>3.45</v>
      </c>
      <c r="Z1905" s="165" t="s">
        <v>3327</v>
      </c>
      <c r="AA1905" s="165" t="s">
        <v>3298</v>
      </c>
    </row>
    <row r="1906" spans="1:27" s="74" customFormat="1" x14ac:dyDescent="0.15">
      <c r="A1906" s="165" t="s">
        <v>3271</v>
      </c>
      <c r="B1906" s="113" t="s">
        <v>3228</v>
      </c>
      <c r="C1906" s="165"/>
      <c r="D1906" s="199" t="s">
        <v>3297</v>
      </c>
      <c r="E1906" s="165">
        <v>932</v>
      </c>
      <c r="F1906" s="165">
        <v>27.05</v>
      </c>
      <c r="G1906" s="165">
        <v>107.59</v>
      </c>
      <c r="H1906" s="165">
        <v>24</v>
      </c>
      <c r="I1906" s="165">
        <v>1508</v>
      </c>
      <c r="J1906" s="165">
        <v>7847</v>
      </c>
      <c r="K1906" s="165">
        <v>448.00000000000011</v>
      </c>
      <c r="L1906" s="165"/>
      <c r="M1906" s="165">
        <v>9803</v>
      </c>
      <c r="N1906" s="165">
        <v>136</v>
      </c>
      <c r="O1906" s="165">
        <v>708</v>
      </c>
      <c r="P1906" s="165">
        <v>299</v>
      </c>
      <c r="Q1906" s="165"/>
      <c r="R1906" s="165">
        <v>1143</v>
      </c>
      <c r="S1906" s="165">
        <v>11</v>
      </c>
      <c r="T1906" s="165">
        <v>13.93333333333333</v>
      </c>
      <c r="U1906" s="165">
        <v>14.9</v>
      </c>
      <c r="V1906" s="165">
        <v>1198.5</v>
      </c>
      <c r="W1906" s="165">
        <v>1172.5</v>
      </c>
      <c r="X1906" s="165" t="s">
        <v>3324</v>
      </c>
      <c r="Y1906" s="165">
        <v>3.15</v>
      </c>
      <c r="Z1906" s="165" t="s">
        <v>3327</v>
      </c>
      <c r="AA1906" s="165" t="s">
        <v>3298</v>
      </c>
    </row>
    <row r="1907" spans="1:27" s="74" customFormat="1" x14ac:dyDescent="0.15">
      <c r="A1907" s="165" t="s">
        <v>3271</v>
      </c>
      <c r="B1907" s="113" t="s">
        <v>3228</v>
      </c>
      <c r="C1907" s="165"/>
      <c r="D1907" s="199" t="s">
        <v>3297</v>
      </c>
      <c r="E1907" s="165">
        <v>939</v>
      </c>
      <c r="F1907" s="165">
        <v>28.43</v>
      </c>
      <c r="G1907" s="165">
        <v>106.19</v>
      </c>
      <c r="H1907" s="165">
        <v>43</v>
      </c>
      <c r="I1907" s="165">
        <v>2111</v>
      </c>
      <c r="J1907" s="165">
        <v>9983.0000000000018</v>
      </c>
      <c r="K1907" s="165">
        <v>620</v>
      </c>
      <c r="L1907" s="165"/>
      <c r="M1907" s="165">
        <v>12714</v>
      </c>
      <c r="N1907" s="165">
        <v>129</v>
      </c>
      <c r="O1907" s="165">
        <v>611</v>
      </c>
      <c r="P1907" s="165">
        <v>413</v>
      </c>
      <c r="Q1907" s="165"/>
      <c r="R1907" s="165">
        <v>1153</v>
      </c>
      <c r="S1907" s="165">
        <v>11</v>
      </c>
      <c r="T1907" s="165">
        <v>13.875</v>
      </c>
      <c r="U1907" s="165">
        <v>14.827272727272717</v>
      </c>
      <c r="V1907" s="165">
        <v>1100.4000000000001</v>
      </c>
      <c r="W1907" s="165">
        <v>1080.3</v>
      </c>
      <c r="X1907" s="165" t="s">
        <v>3324</v>
      </c>
      <c r="Y1907" s="165">
        <v>3.45</v>
      </c>
      <c r="Z1907" s="165" t="s">
        <v>3327</v>
      </c>
      <c r="AA1907" s="165" t="s">
        <v>3298</v>
      </c>
    </row>
    <row r="1908" spans="1:27" s="74" customFormat="1" x14ac:dyDescent="0.15">
      <c r="A1908" s="165" t="s">
        <v>3271</v>
      </c>
      <c r="B1908" s="113" t="s">
        <v>3228</v>
      </c>
      <c r="C1908" s="165"/>
      <c r="D1908" s="199" t="s">
        <v>3297</v>
      </c>
      <c r="E1908" s="165">
        <v>943</v>
      </c>
      <c r="F1908" s="165">
        <v>28.57</v>
      </c>
      <c r="G1908" s="165">
        <v>106.4</v>
      </c>
      <c r="H1908" s="165">
        <v>41</v>
      </c>
      <c r="I1908" s="165">
        <v>1957</v>
      </c>
      <c r="J1908" s="165">
        <v>10469</v>
      </c>
      <c r="K1908" s="165">
        <v>546</v>
      </c>
      <c r="L1908" s="165"/>
      <c r="M1908" s="165">
        <v>12972</v>
      </c>
      <c r="N1908" s="165">
        <v>125</v>
      </c>
      <c r="O1908" s="165">
        <v>669</v>
      </c>
      <c r="P1908" s="165">
        <v>364</v>
      </c>
      <c r="Q1908" s="165"/>
      <c r="R1908" s="165">
        <v>1158</v>
      </c>
      <c r="S1908" s="165">
        <v>11</v>
      </c>
      <c r="T1908" s="165">
        <v>13.291666666666661</v>
      </c>
      <c r="U1908" s="165">
        <v>14.245454545454541</v>
      </c>
      <c r="V1908" s="165">
        <v>1127</v>
      </c>
      <c r="W1908" s="165">
        <v>1105.8</v>
      </c>
      <c r="X1908" s="165" t="s">
        <v>3324</v>
      </c>
      <c r="Y1908" s="165">
        <v>3.45</v>
      </c>
      <c r="Z1908" s="165" t="s">
        <v>3327</v>
      </c>
      <c r="AA1908" s="165" t="s">
        <v>3298</v>
      </c>
    </row>
    <row r="1909" spans="1:27" s="74" customFormat="1" x14ac:dyDescent="0.15">
      <c r="A1909" s="165" t="s">
        <v>3271</v>
      </c>
      <c r="B1909" s="113" t="s">
        <v>3228</v>
      </c>
      <c r="C1909" s="165"/>
      <c r="D1909" s="199" t="s">
        <v>3297</v>
      </c>
      <c r="E1909" s="165">
        <v>922</v>
      </c>
      <c r="F1909" s="165">
        <v>27.53</v>
      </c>
      <c r="G1909" s="165">
        <v>108.45</v>
      </c>
      <c r="H1909" s="165">
        <v>50</v>
      </c>
      <c r="I1909" s="165">
        <v>2966</v>
      </c>
      <c r="J1909" s="165">
        <v>11346</v>
      </c>
      <c r="K1909" s="165">
        <v>590</v>
      </c>
      <c r="L1909" s="165"/>
      <c r="M1909" s="165">
        <v>14902</v>
      </c>
      <c r="N1909" s="165">
        <v>159</v>
      </c>
      <c r="O1909" s="165">
        <v>607</v>
      </c>
      <c r="P1909" s="165">
        <v>393</v>
      </c>
      <c r="Q1909" s="165"/>
      <c r="R1909" s="165">
        <v>1159</v>
      </c>
      <c r="S1909" s="165">
        <v>11</v>
      </c>
      <c r="T1909" s="165">
        <v>14.8</v>
      </c>
      <c r="U1909" s="165">
        <v>15.809090909090912</v>
      </c>
      <c r="V1909" s="165">
        <v>1214.3</v>
      </c>
      <c r="W1909" s="165">
        <v>1185.9000000000001</v>
      </c>
      <c r="X1909" s="165" t="s">
        <v>3324</v>
      </c>
      <c r="Y1909" s="165">
        <v>13.25</v>
      </c>
      <c r="Z1909" s="165" t="s">
        <v>3325</v>
      </c>
      <c r="AA1909" s="165" t="s">
        <v>3298</v>
      </c>
    </row>
    <row r="1910" spans="1:27" s="74" customFormat="1" x14ac:dyDescent="0.15">
      <c r="A1910" s="165" t="s">
        <v>3206</v>
      </c>
      <c r="B1910" s="113" t="s">
        <v>3228</v>
      </c>
      <c r="C1910" s="165"/>
      <c r="D1910" s="199" t="s">
        <v>3297</v>
      </c>
      <c r="E1910" s="165">
        <v>921</v>
      </c>
      <c r="F1910" s="165">
        <v>27.17</v>
      </c>
      <c r="G1910" s="165">
        <v>108.05</v>
      </c>
      <c r="H1910" s="165">
        <v>25</v>
      </c>
      <c r="I1910" s="165">
        <v>1845</v>
      </c>
      <c r="J1910" s="165">
        <v>8488.0000000000018</v>
      </c>
      <c r="K1910" s="165">
        <v>520</v>
      </c>
      <c r="L1910" s="165"/>
      <c r="M1910" s="165">
        <v>10853</v>
      </c>
      <c r="N1910" s="165">
        <v>159</v>
      </c>
      <c r="O1910" s="165">
        <v>731</v>
      </c>
      <c r="P1910" s="165">
        <v>347</v>
      </c>
      <c r="Q1910" s="165"/>
      <c r="R1910" s="165">
        <v>1237</v>
      </c>
      <c r="S1910" s="165">
        <v>11</v>
      </c>
      <c r="T1910" s="165">
        <v>13.875</v>
      </c>
      <c r="U1910" s="165">
        <v>14.863636363636363</v>
      </c>
      <c r="V1910" s="165">
        <v>1151.8</v>
      </c>
      <c r="W1910" s="165">
        <v>1120.0999999999999</v>
      </c>
      <c r="X1910" s="165" t="s">
        <v>3324</v>
      </c>
      <c r="Y1910" s="165">
        <v>13.25</v>
      </c>
      <c r="Z1910" s="165" t="s">
        <v>3325</v>
      </c>
      <c r="AA1910" s="165" t="s">
        <v>3298</v>
      </c>
    </row>
    <row r="1911" spans="1:27" s="74" customFormat="1" x14ac:dyDescent="0.15">
      <c r="A1911" s="165" t="s">
        <v>3206</v>
      </c>
      <c r="B1911" s="113" t="s">
        <v>3228</v>
      </c>
      <c r="C1911" s="165"/>
      <c r="D1911" s="199" t="s">
        <v>3297</v>
      </c>
      <c r="E1911" s="165">
        <v>950</v>
      </c>
      <c r="F1911" s="165">
        <v>27.17</v>
      </c>
      <c r="G1911" s="165">
        <v>108.3</v>
      </c>
      <c r="H1911" s="165">
        <v>20</v>
      </c>
      <c r="I1911" s="165">
        <v>1014</v>
      </c>
      <c r="J1911" s="165">
        <v>7286</v>
      </c>
      <c r="K1911" s="165">
        <v>341</v>
      </c>
      <c r="L1911" s="165"/>
      <c r="M1911" s="165">
        <v>8641</v>
      </c>
      <c r="N1911" s="165">
        <v>124</v>
      </c>
      <c r="O1911" s="165">
        <v>888.00000000000011</v>
      </c>
      <c r="P1911" s="165">
        <v>227</v>
      </c>
      <c r="Q1911" s="165"/>
      <c r="R1911" s="165">
        <v>1239</v>
      </c>
      <c r="S1911" s="165">
        <v>11</v>
      </c>
      <c r="T1911" s="165">
        <v>14.133333333333329</v>
      </c>
      <c r="U1911" s="165">
        <v>15.127272727272727</v>
      </c>
      <c r="V1911" s="165">
        <v>1209.5</v>
      </c>
      <c r="W1911" s="165">
        <v>1180</v>
      </c>
      <c r="X1911" s="165" t="s">
        <v>3324</v>
      </c>
      <c r="Y1911" s="165">
        <v>3.15</v>
      </c>
      <c r="Z1911" s="165" t="s">
        <v>3327</v>
      </c>
      <c r="AA1911" s="165" t="s">
        <v>3298</v>
      </c>
    </row>
    <row r="1912" spans="1:27" s="74" customFormat="1" x14ac:dyDescent="0.15">
      <c r="A1912" s="165" t="s">
        <v>3271</v>
      </c>
      <c r="B1912" s="113" t="s">
        <v>3228</v>
      </c>
      <c r="C1912" s="165"/>
      <c r="D1912" s="199" t="s">
        <v>3297</v>
      </c>
      <c r="E1912" s="165">
        <v>992</v>
      </c>
      <c r="F1912" s="165">
        <v>28.27</v>
      </c>
      <c r="G1912" s="165">
        <v>110.63</v>
      </c>
      <c r="H1912" s="165">
        <v>35</v>
      </c>
      <c r="I1912" s="165">
        <v>2609</v>
      </c>
      <c r="J1912" s="165">
        <v>11153</v>
      </c>
      <c r="K1912" s="165">
        <v>724</v>
      </c>
      <c r="L1912" s="165"/>
      <c r="M1912" s="165">
        <v>14486</v>
      </c>
      <c r="N1912" s="165">
        <v>150</v>
      </c>
      <c r="O1912" s="165">
        <v>640</v>
      </c>
      <c r="P1912" s="165">
        <v>483</v>
      </c>
      <c r="Q1912" s="165"/>
      <c r="R1912" s="165">
        <v>1273</v>
      </c>
      <c r="S1912" s="165">
        <v>11</v>
      </c>
      <c r="T1912" s="165">
        <v>15.84166666666667</v>
      </c>
      <c r="U1912" s="165">
        <v>16.918181818181818</v>
      </c>
      <c r="V1912" s="165">
        <v>1509.3</v>
      </c>
      <c r="W1912" s="165">
        <v>1462</v>
      </c>
      <c r="X1912" s="165" t="s">
        <v>3324</v>
      </c>
      <c r="Y1912" s="165">
        <v>4.05</v>
      </c>
      <c r="Z1912" s="165" t="s">
        <v>3327</v>
      </c>
      <c r="AA1912" s="165" t="s">
        <v>3298</v>
      </c>
    </row>
    <row r="1913" spans="1:27" s="74" customFormat="1" x14ac:dyDescent="0.15">
      <c r="A1913" s="165" t="s">
        <v>3271</v>
      </c>
      <c r="B1913" s="113" t="s">
        <v>3228</v>
      </c>
      <c r="C1913" s="165"/>
      <c r="D1913" s="199" t="s">
        <v>3297</v>
      </c>
      <c r="E1913" s="165">
        <v>839</v>
      </c>
      <c r="F1913" s="165">
        <v>25.6</v>
      </c>
      <c r="G1913" s="165">
        <v>109.98</v>
      </c>
      <c r="H1913" s="165">
        <v>60</v>
      </c>
      <c r="I1913" s="165">
        <v>3437</v>
      </c>
      <c r="J1913" s="165">
        <v>17565</v>
      </c>
      <c r="K1913" s="165">
        <v>1044</v>
      </c>
      <c r="L1913" s="165"/>
      <c r="M1913" s="165">
        <v>22046</v>
      </c>
      <c r="N1913" s="165">
        <v>102</v>
      </c>
      <c r="O1913" s="165">
        <v>523</v>
      </c>
      <c r="P1913" s="165">
        <v>696</v>
      </c>
      <c r="Q1913" s="165"/>
      <c r="R1913" s="165">
        <v>1321</v>
      </c>
      <c r="S1913" s="165">
        <v>11</v>
      </c>
      <c r="T1913" s="165">
        <v>14.55</v>
      </c>
      <c r="U1913" s="165">
        <v>15.509090909090911</v>
      </c>
      <c r="V1913" s="165">
        <v>1722.5</v>
      </c>
      <c r="W1913" s="165">
        <v>1666.7</v>
      </c>
      <c r="X1913" s="165" t="s">
        <v>3324</v>
      </c>
      <c r="Y1913" s="165">
        <v>3.15</v>
      </c>
      <c r="Z1913" s="165" t="s">
        <v>3327</v>
      </c>
      <c r="AA1913" s="165" t="s">
        <v>3298</v>
      </c>
    </row>
    <row r="1914" spans="1:27" s="74" customFormat="1" x14ac:dyDescent="0.15">
      <c r="A1914" s="165" t="s">
        <v>3271</v>
      </c>
      <c r="B1914" s="113" t="s">
        <v>3228</v>
      </c>
      <c r="C1914" s="165"/>
      <c r="D1914" s="199" t="s">
        <v>3297</v>
      </c>
      <c r="E1914" s="165">
        <v>1023</v>
      </c>
      <c r="F1914" s="165">
        <v>25.28</v>
      </c>
      <c r="G1914" s="165">
        <v>99.73</v>
      </c>
      <c r="H1914" s="165">
        <v>60</v>
      </c>
      <c r="I1914" s="165">
        <v>8098</v>
      </c>
      <c r="J1914" s="165">
        <v>20749</v>
      </c>
      <c r="K1914" s="165">
        <v>731</v>
      </c>
      <c r="L1914" s="165"/>
      <c r="M1914" s="165">
        <v>29578</v>
      </c>
      <c r="N1914" s="165">
        <v>241</v>
      </c>
      <c r="O1914" s="165">
        <v>618</v>
      </c>
      <c r="P1914" s="165">
        <v>487</v>
      </c>
      <c r="Q1914" s="165"/>
      <c r="R1914" s="165">
        <v>1346</v>
      </c>
      <c r="S1914" s="165">
        <v>11</v>
      </c>
      <c r="T1914" s="165">
        <v>14.633333333333329</v>
      </c>
      <c r="U1914" s="165">
        <v>15.263636363636362</v>
      </c>
      <c r="V1914" s="165">
        <v>1024.7</v>
      </c>
      <c r="W1914" s="165">
        <v>1010.1</v>
      </c>
      <c r="X1914" s="165" t="s">
        <v>3324</v>
      </c>
      <c r="Y1914" s="165">
        <v>12.05</v>
      </c>
      <c r="Z1914" s="165" t="s">
        <v>3325</v>
      </c>
      <c r="AA1914" s="165" t="s">
        <v>3298</v>
      </c>
    </row>
    <row r="1915" spans="1:27" s="74" customFormat="1" x14ac:dyDescent="0.15">
      <c r="A1915" s="165" t="s">
        <v>3207</v>
      </c>
      <c r="B1915" s="113" t="s">
        <v>3228</v>
      </c>
      <c r="C1915" s="165"/>
      <c r="D1915" s="199" t="s">
        <v>3297</v>
      </c>
      <c r="E1915" s="165">
        <v>882</v>
      </c>
      <c r="F1915" s="165">
        <v>26.52</v>
      </c>
      <c r="G1915" s="165">
        <v>108.23</v>
      </c>
      <c r="H1915" s="165">
        <v>35</v>
      </c>
      <c r="I1915" s="165">
        <v>2215</v>
      </c>
      <c r="J1915" s="165">
        <v>10865</v>
      </c>
      <c r="K1915" s="165">
        <v>575</v>
      </c>
      <c r="L1915" s="165"/>
      <c r="M1915" s="165">
        <v>13655</v>
      </c>
      <c r="N1915" s="165">
        <v>163</v>
      </c>
      <c r="O1915" s="165">
        <v>801</v>
      </c>
      <c r="P1915" s="165">
        <v>383</v>
      </c>
      <c r="Q1915" s="165"/>
      <c r="R1915" s="165">
        <v>1347</v>
      </c>
      <c r="S1915" s="165">
        <v>11</v>
      </c>
      <c r="T1915" s="165">
        <v>13.633333333333329</v>
      </c>
      <c r="U1915" s="165">
        <v>14.6</v>
      </c>
      <c r="V1915" s="165">
        <v>1290.3</v>
      </c>
      <c r="W1915" s="165">
        <v>1256.9000000000001</v>
      </c>
      <c r="X1915" s="165" t="s">
        <v>3324</v>
      </c>
      <c r="Y1915" s="165">
        <v>24.399999999999949</v>
      </c>
      <c r="Z1915" s="165" t="s">
        <v>3329</v>
      </c>
      <c r="AA1915" s="165" t="s">
        <v>3298</v>
      </c>
    </row>
    <row r="1916" spans="1:27" s="74" customFormat="1" x14ac:dyDescent="0.15">
      <c r="A1916" s="165" t="s">
        <v>3272</v>
      </c>
      <c r="B1916" s="113" t="s">
        <v>3228</v>
      </c>
      <c r="C1916" s="165"/>
      <c r="D1916" s="199" t="s">
        <v>3297</v>
      </c>
      <c r="E1916" s="165">
        <v>1046</v>
      </c>
      <c r="F1916" s="165">
        <v>25.58</v>
      </c>
      <c r="G1916" s="165">
        <v>99.92</v>
      </c>
      <c r="H1916" s="165">
        <v>50</v>
      </c>
      <c r="I1916" s="165">
        <v>5391</v>
      </c>
      <c r="J1916" s="165">
        <v>14137</v>
      </c>
      <c r="K1916" s="165">
        <v>509</v>
      </c>
      <c r="L1916" s="165"/>
      <c r="M1916" s="165">
        <v>20037</v>
      </c>
      <c r="N1916" s="165">
        <v>289</v>
      </c>
      <c r="O1916" s="165">
        <v>756.99999999999989</v>
      </c>
      <c r="P1916" s="165">
        <v>339</v>
      </c>
      <c r="Q1916" s="165"/>
      <c r="R1916" s="165">
        <v>1385</v>
      </c>
      <c r="S1916" s="165">
        <v>11</v>
      </c>
      <c r="T1916" s="165">
        <v>13.525</v>
      </c>
      <c r="U1916" s="165">
        <v>14.13636363636364</v>
      </c>
      <c r="V1916" s="165">
        <v>1051.5</v>
      </c>
      <c r="W1916" s="165">
        <v>1036.9000000000001</v>
      </c>
      <c r="X1916" s="165" t="s">
        <v>3324</v>
      </c>
      <c r="Y1916" s="165">
        <v>12.05</v>
      </c>
      <c r="Z1916" s="165" t="s">
        <v>3325</v>
      </c>
      <c r="AA1916" s="165" t="s">
        <v>3298</v>
      </c>
    </row>
    <row r="1917" spans="1:27" s="74" customFormat="1" x14ac:dyDescent="0.15">
      <c r="A1917" s="165" t="s">
        <v>3206</v>
      </c>
      <c r="B1917" s="113" t="s">
        <v>3228</v>
      </c>
      <c r="C1917" s="165"/>
      <c r="D1917" s="199" t="s">
        <v>3297</v>
      </c>
      <c r="E1917" s="165">
        <v>995</v>
      </c>
      <c r="F1917" s="165">
        <v>26.28</v>
      </c>
      <c r="G1917" s="165">
        <v>113.64</v>
      </c>
      <c r="H1917" s="165">
        <v>60</v>
      </c>
      <c r="I1917" s="165">
        <v>4441</v>
      </c>
      <c r="J1917" s="165">
        <v>17705</v>
      </c>
      <c r="K1917" s="165">
        <v>1144</v>
      </c>
      <c r="L1917" s="165"/>
      <c r="M1917" s="165">
        <v>23290</v>
      </c>
      <c r="N1917" s="165">
        <v>132</v>
      </c>
      <c r="O1917" s="165">
        <v>528</v>
      </c>
      <c r="P1917" s="165">
        <v>763</v>
      </c>
      <c r="Q1917" s="165"/>
      <c r="R1917" s="165">
        <v>1423</v>
      </c>
      <c r="S1917" s="165">
        <v>11</v>
      </c>
      <c r="T1917" s="165">
        <v>15.358333333333331</v>
      </c>
      <c r="U1917" s="165">
        <v>16.381818181818186</v>
      </c>
      <c r="V1917" s="165">
        <v>1660.8</v>
      </c>
      <c r="W1917" s="165">
        <v>1593.5</v>
      </c>
      <c r="X1917" s="165" t="s">
        <v>3324</v>
      </c>
      <c r="Y1917" s="165">
        <v>3.8</v>
      </c>
      <c r="Z1917" s="165" t="s">
        <v>3327</v>
      </c>
      <c r="AA1917" s="165" t="s">
        <v>3298</v>
      </c>
    </row>
    <row r="1918" spans="1:27" s="74" customFormat="1" x14ac:dyDescent="0.15">
      <c r="A1918" s="165" t="s">
        <v>3271</v>
      </c>
      <c r="B1918" s="113" t="s">
        <v>3228</v>
      </c>
      <c r="C1918" s="165"/>
      <c r="D1918" s="199" t="s">
        <v>3297</v>
      </c>
      <c r="E1918" s="165">
        <v>867</v>
      </c>
      <c r="F1918" s="165">
        <v>26.23</v>
      </c>
      <c r="G1918" s="165">
        <v>108</v>
      </c>
      <c r="H1918" s="165">
        <v>35</v>
      </c>
      <c r="I1918" s="165">
        <v>2074</v>
      </c>
      <c r="J1918" s="165">
        <v>11040</v>
      </c>
      <c r="K1918" s="165">
        <v>688</v>
      </c>
      <c r="L1918" s="165"/>
      <c r="M1918" s="165">
        <v>13802</v>
      </c>
      <c r="N1918" s="165">
        <v>153</v>
      </c>
      <c r="O1918" s="165">
        <v>814</v>
      </c>
      <c r="P1918" s="165">
        <v>459</v>
      </c>
      <c r="Q1918" s="165"/>
      <c r="R1918" s="165">
        <v>1426</v>
      </c>
      <c r="S1918" s="165">
        <v>11</v>
      </c>
      <c r="T1918" s="165">
        <v>14.375</v>
      </c>
      <c r="U1918" s="165">
        <v>15.318181818181811</v>
      </c>
      <c r="V1918" s="165">
        <v>1308.8</v>
      </c>
      <c r="W1918" s="165">
        <v>1276.5</v>
      </c>
      <c r="X1918" s="165" t="s">
        <v>3324</v>
      </c>
      <c r="Y1918" s="165">
        <v>3.15</v>
      </c>
      <c r="Z1918" s="165" t="s">
        <v>3327</v>
      </c>
      <c r="AA1918" s="165" t="s">
        <v>3298</v>
      </c>
    </row>
    <row r="1919" spans="1:27" s="74" customFormat="1" x14ac:dyDescent="0.15">
      <c r="A1919" s="165" t="s">
        <v>3271</v>
      </c>
      <c r="B1919" s="113" t="s">
        <v>3228</v>
      </c>
      <c r="C1919" s="165"/>
      <c r="D1919" s="199" t="s">
        <v>3297</v>
      </c>
      <c r="E1919" s="165">
        <v>961</v>
      </c>
      <c r="F1919" s="165">
        <v>26.53</v>
      </c>
      <c r="G1919" s="165">
        <v>110.56</v>
      </c>
      <c r="H1919" s="165">
        <v>59</v>
      </c>
      <c r="I1919" s="165">
        <v>3751</v>
      </c>
      <c r="J1919" s="165">
        <v>14641</v>
      </c>
      <c r="K1919" s="165">
        <v>943</v>
      </c>
      <c r="L1919" s="165"/>
      <c r="M1919" s="165">
        <v>19335</v>
      </c>
      <c r="N1919" s="165">
        <v>173</v>
      </c>
      <c r="O1919" s="165">
        <v>675</v>
      </c>
      <c r="P1919" s="165">
        <v>629</v>
      </c>
      <c r="Q1919" s="165"/>
      <c r="R1919" s="165">
        <v>1477</v>
      </c>
      <c r="S1919" s="165">
        <v>11</v>
      </c>
      <c r="T1919" s="165">
        <v>14.991666666666671</v>
      </c>
      <c r="U1919" s="165">
        <v>16.018181818181819</v>
      </c>
      <c r="V1919" s="165">
        <v>1572</v>
      </c>
      <c r="W1919" s="165">
        <v>1510.2</v>
      </c>
      <c r="X1919" s="165" t="s">
        <v>3324</v>
      </c>
      <c r="Y1919" s="165">
        <v>4.05</v>
      </c>
      <c r="Z1919" s="165" t="s">
        <v>3327</v>
      </c>
      <c r="AA1919" s="165" t="s">
        <v>3298</v>
      </c>
    </row>
    <row r="1920" spans="1:27" s="74" customFormat="1" x14ac:dyDescent="0.15">
      <c r="A1920" s="165" t="s">
        <v>3271</v>
      </c>
      <c r="B1920" s="113" t="s">
        <v>3228</v>
      </c>
      <c r="C1920" s="165"/>
      <c r="D1920" s="199" t="s">
        <v>3297</v>
      </c>
      <c r="E1920" s="165">
        <v>931</v>
      </c>
      <c r="F1920" s="165">
        <v>27.02</v>
      </c>
      <c r="G1920" s="165">
        <v>107.63</v>
      </c>
      <c r="H1920" s="165">
        <v>30</v>
      </c>
      <c r="I1920" s="165">
        <v>2045</v>
      </c>
      <c r="J1920" s="165">
        <v>10928</v>
      </c>
      <c r="K1920" s="165">
        <v>583</v>
      </c>
      <c r="L1920" s="165"/>
      <c r="M1920" s="165">
        <v>13556</v>
      </c>
      <c r="N1920" s="165">
        <v>173</v>
      </c>
      <c r="O1920" s="165">
        <v>925</v>
      </c>
      <c r="P1920" s="165">
        <v>389</v>
      </c>
      <c r="Q1920" s="165"/>
      <c r="R1920" s="165">
        <v>1487</v>
      </c>
      <c r="S1920" s="165">
        <v>11</v>
      </c>
      <c r="T1920" s="165">
        <v>14.04166666666667</v>
      </c>
      <c r="U1920" s="165">
        <v>15</v>
      </c>
      <c r="V1920" s="165">
        <v>1198.5</v>
      </c>
      <c r="W1920" s="165">
        <v>1172.5</v>
      </c>
      <c r="X1920" s="165" t="s">
        <v>3324</v>
      </c>
      <c r="Y1920" s="165">
        <v>3.15</v>
      </c>
      <c r="Z1920" s="165" t="s">
        <v>3327</v>
      </c>
      <c r="AA1920" s="165" t="s">
        <v>3298</v>
      </c>
    </row>
    <row r="1921" spans="1:27" s="74" customFormat="1" x14ac:dyDescent="0.15">
      <c r="A1921" s="165" t="s">
        <v>3271</v>
      </c>
      <c r="B1921" s="113" t="s">
        <v>3228</v>
      </c>
      <c r="C1921" s="165"/>
      <c r="D1921" s="199" t="s">
        <v>3297</v>
      </c>
      <c r="E1921" s="165">
        <v>980</v>
      </c>
      <c r="F1921" s="165">
        <v>29.1</v>
      </c>
      <c r="G1921" s="165">
        <v>110.9</v>
      </c>
      <c r="H1921" s="165">
        <v>59</v>
      </c>
      <c r="I1921" s="165">
        <v>3637</v>
      </c>
      <c r="J1921" s="165">
        <v>15558</v>
      </c>
      <c r="K1921" s="165">
        <v>878.99999999999989</v>
      </c>
      <c r="L1921" s="165"/>
      <c r="M1921" s="165">
        <v>20075</v>
      </c>
      <c r="N1921" s="165">
        <v>166</v>
      </c>
      <c r="O1921" s="165">
        <v>698</v>
      </c>
      <c r="P1921" s="165">
        <v>640</v>
      </c>
      <c r="Q1921" s="165"/>
      <c r="R1921" s="165">
        <v>1504</v>
      </c>
      <c r="S1921" s="165">
        <v>11</v>
      </c>
      <c r="T1921" s="165">
        <v>15.59166666666667</v>
      </c>
      <c r="U1921" s="165">
        <v>16.654545454545463</v>
      </c>
      <c r="V1921" s="165">
        <v>1452.1</v>
      </c>
      <c r="W1921" s="165">
        <v>1412.6</v>
      </c>
      <c r="X1921" s="165" t="s">
        <v>3324</v>
      </c>
      <c r="Y1921" s="165">
        <v>28.499999999999947</v>
      </c>
      <c r="Z1921" s="165" t="s">
        <v>3329</v>
      </c>
      <c r="AA1921" s="165" t="s">
        <v>3298</v>
      </c>
    </row>
    <row r="1922" spans="1:27" s="74" customFormat="1" x14ac:dyDescent="0.15">
      <c r="A1922" s="165" t="s">
        <v>3272</v>
      </c>
      <c r="B1922" s="113" t="s">
        <v>3228</v>
      </c>
      <c r="C1922" s="165"/>
      <c r="D1922" s="199" t="s">
        <v>3297</v>
      </c>
      <c r="E1922" s="165">
        <v>926</v>
      </c>
      <c r="F1922" s="165">
        <v>27.1</v>
      </c>
      <c r="G1922" s="165">
        <v>109.02</v>
      </c>
      <c r="H1922" s="165">
        <v>110</v>
      </c>
      <c r="I1922" s="165">
        <v>7566</v>
      </c>
      <c r="J1922" s="165">
        <v>22608</v>
      </c>
      <c r="K1922" s="165">
        <v>1160</v>
      </c>
      <c r="L1922" s="165"/>
      <c r="M1922" s="165">
        <v>31334</v>
      </c>
      <c r="N1922" s="165">
        <v>200</v>
      </c>
      <c r="O1922" s="165">
        <v>597</v>
      </c>
      <c r="P1922" s="165">
        <v>773</v>
      </c>
      <c r="Q1922" s="165"/>
      <c r="R1922" s="165">
        <v>1570</v>
      </c>
      <c r="S1922" s="165">
        <v>11</v>
      </c>
      <c r="T1922" s="165">
        <v>15.21666666666667</v>
      </c>
      <c r="U1922" s="165">
        <v>16.24545454545455</v>
      </c>
      <c r="V1922" s="165">
        <v>1246.8</v>
      </c>
      <c r="W1922" s="165">
        <v>1207.3</v>
      </c>
      <c r="X1922" s="165" t="s">
        <v>3324</v>
      </c>
      <c r="Y1922" s="165">
        <v>3.15</v>
      </c>
      <c r="Z1922" s="165" t="s">
        <v>3327</v>
      </c>
      <c r="AA1922" s="165" t="s">
        <v>3298</v>
      </c>
    </row>
    <row r="1923" spans="1:27" s="74" customFormat="1" x14ac:dyDescent="0.15">
      <c r="A1923" s="165" t="s">
        <v>3271</v>
      </c>
      <c r="B1923" s="113" t="s">
        <v>3228</v>
      </c>
      <c r="C1923" s="165"/>
      <c r="D1923" s="199" t="s">
        <v>3297</v>
      </c>
      <c r="E1923" s="165">
        <v>1000</v>
      </c>
      <c r="F1923" s="165">
        <v>26.5</v>
      </c>
      <c r="G1923" s="165">
        <v>114.05</v>
      </c>
      <c r="H1923" s="165">
        <v>60</v>
      </c>
      <c r="I1923" s="165">
        <v>4360</v>
      </c>
      <c r="J1923" s="165">
        <v>16003</v>
      </c>
      <c r="K1923" s="165">
        <v>102</v>
      </c>
      <c r="L1923" s="165"/>
      <c r="M1923" s="165">
        <v>21383</v>
      </c>
      <c r="N1923" s="165">
        <v>198</v>
      </c>
      <c r="O1923" s="165">
        <v>727</v>
      </c>
      <c r="P1923" s="165">
        <v>680</v>
      </c>
      <c r="Q1923" s="165"/>
      <c r="R1923" s="165">
        <v>1605</v>
      </c>
      <c r="S1923" s="165">
        <v>11</v>
      </c>
      <c r="T1923" s="165">
        <v>14.566666666666672</v>
      </c>
      <c r="U1923" s="165">
        <v>15.581818181818187</v>
      </c>
      <c r="V1923" s="165">
        <v>1749.1</v>
      </c>
      <c r="W1923" s="165">
        <v>1681.8</v>
      </c>
      <c r="X1923" s="165" t="s">
        <v>3324</v>
      </c>
      <c r="Y1923" s="165">
        <v>12.05</v>
      </c>
      <c r="Z1923" s="165" t="s">
        <v>3325</v>
      </c>
      <c r="AA1923" s="165" t="s">
        <v>3298</v>
      </c>
    </row>
    <row r="1924" spans="1:27" s="74" customFormat="1" x14ac:dyDescent="0.15">
      <c r="A1924" s="165" t="s">
        <v>3206</v>
      </c>
      <c r="B1924" s="113" t="s">
        <v>3228</v>
      </c>
      <c r="C1924" s="165"/>
      <c r="D1924" s="199" t="s">
        <v>3297</v>
      </c>
      <c r="E1924" s="165">
        <v>1051</v>
      </c>
      <c r="F1924" s="165">
        <v>29.48</v>
      </c>
      <c r="G1924" s="165">
        <v>119.27</v>
      </c>
      <c r="H1924" s="165">
        <v>35</v>
      </c>
      <c r="I1924" s="165">
        <v>3677</v>
      </c>
      <c r="J1924" s="165">
        <v>8932</v>
      </c>
      <c r="K1924" s="165">
        <v>693</v>
      </c>
      <c r="L1924" s="165"/>
      <c r="M1924" s="165">
        <v>13302</v>
      </c>
      <c r="N1924" s="165">
        <v>362</v>
      </c>
      <c r="O1924" s="165">
        <v>833</v>
      </c>
      <c r="P1924" s="165">
        <v>471</v>
      </c>
      <c r="Q1924" s="165"/>
      <c r="R1924" s="165">
        <v>1666</v>
      </c>
      <c r="S1924" s="165">
        <v>11</v>
      </c>
      <c r="T1924" s="165">
        <v>16.691666666666663</v>
      </c>
      <c r="U1924" s="165">
        <v>17.8</v>
      </c>
      <c r="V1924" s="165">
        <v>1544</v>
      </c>
      <c r="W1924" s="165">
        <v>1481.6</v>
      </c>
      <c r="X1924" s="165" t="s">
        <v>3324</v>
      </c>
      <c r="Y1924" s="165">
        <v>3.4</v>
      </c>
      <c r="Z1924" s="165" t="s">
        <v>3327</v>
      </c>
      <c r="AA1924" s="165" t="s">
        <v>3298</v>
      </c>
    </row>
    <row r="1925" spans="1:27" s="74" customFormat="1" x14ac:dyDescent="0.15">
      <c r="A1925" s="165" t="s">
        <v>3271</v>
      </c>
      <c r="B1925" s="113" t="s">
        <v>3228</v>
      </c>
      <c r="C1925" s="165"/>
      <c r="D1925" s="199" t="s">
        <v>3297</v>
      </c>
      <c r="E1925" s="165">
        <v>991</v>
      </c>
      <c r="F1925" s="165">
        <v>28.23</v>
      </c>
      <c r="G1925" s="165">
        <v>110.59</v>
      </c>
      <c r="H1925" s="165">
        <v>45</v>
      </c>
      <c r="I1925" s="165">
        <v>3449</v>
      </c>
      <c r="J1925" s="165">
        <v>14445</v>
      </c>
      <c r="K1925" s="165">
        <v>936.99999999999989</v>
      </c>
      <c r="L1925" s="165"/>
      <c r="M1925" s="165">
        <v>18831</v>
      </c>
      <c r="N1925" s="165">
        <v>203</v>
      </c>
      <c r="O1925" s="165">
        <v>850</v>
      </c>
      <c r="P1925" s="165">
        <v>625</v>
      </c>
      <c r="Q1925" s="165"/>
      <c r="R1925" s="165">
        <v>1678</v>
      </c>
      <c r="S1925" s="165">
        <v>11</v>
      </c>
      <c r="T1925" s="165">
        <v>15.84166666666667</v>
      </c>
      <c r="U1925" s="165">
        <v>16.918181818181818</v>
      </c>
      <c r="V1925" s="165">
        <v>1509.3</v>
      </c>
      <c r="W1925" s="165">
        <v>1462</v>
      </c>
      <c r="X1925" s="165" t="s">
        <v>3324</v>
      </c>
      <c r="Y1925" s="165">
        <v>4.05</v>
      </c>
      <c r="Z1925" s="165" t="s">
        <v>3327</v>
      </c>
      <c r="AA1925" s="165" t="s">
        <v>3298</v>
      </c>
    </row>
    <row r="1926" spans="1:27" s="74" customFormat="1" x14ac:dyDescent="0.15">
      <c r="A1926" s="165" t="s">
        <v>3271</v>
      </c>
      <c r="B1926" s="113" t="s">
        <v>3228</v>
      </c>
      <c r="C1926" s="165"/>
      <c r="D1926" s="199" t="s">
        <v>3297</v>
      </c>
      <c r="E1926" s="165">
        <v>923</v>
      </c>
      <c r="F1926" s="165">
        <v>28.13</v>
      </c>
      <c r="G1926" s="165">
        <v>109.25</v>
      </c>
      <c r="H1926" s="165">
        <v>22</v>
      </c>
      <c r="I1926" s="165">
        <v>2362</v>
      </c>
      <c r="J1926" s="165">
        <v>10932</v>
      </c>
      <c r="K1926" s="165">
        <v>560</v>
      </c>
      <c r="L1926" s="165"/>
      <c r="M1926" s="165">
        <v>13854</v>
      </c>
      <c r="N1926" s="165">
        <v>236</v>
      </c>
      <c r="O1926" s="165">
        <v>1090</v>
      </c>
      <c r="P1926" s="165">
        <v>373</v>
      </c>
      <c r="Q1926" s="165"/>
      <c r="R1926" s="165">
        <v>1699</v>
      </c>
      <c r="S1926" s="165">
        <v>11</v>
      </c>
      <c r="T1926" s="165">
        <v>14.29166666666667</v>
      </c>
      <c r="U1926" s="165">
        <v>15.309090909090912</v>
      </c>
      <c r="V1926" s="165">
        <v>1378.3</v>
      </c>
      <c r="W1926" s="165">
        <v>1343.6</v>
      </c>
      <c r="X1926" s="165" t="s">
        <v>3324</v>
      </c>
      <c r="Y1926" s="165">
        <v>3.45</v>
      </c>
      <c r="Z1926" s="165" t="s">
        <v>3327</v>
      </c>
      <c r="AA1926" s="165" t="s">
        <v>3298</v>
      </c>
    </row>
    <row r="1927" spans="1:27" s="74" customFormat="1" x14ac:dyDescent="0.15">
      <c r="A1927" s="165" t="s">
        <v>3271</v>
      </c>
      <c r="B1927" s="113" t="s">
        <v>3228</v>
      </c>
      <c r="C1927" s="165"/>
      <c r="D1927" s="199" t="s">
        <v>3297</v>
      </c>
      <c r="E1927" s="165">
        <v>977</v>
      </c>
      <c r="F1927" s="165">
        <v>26.72</v>
      </c>
      <c r="G1927" s="165">
        <v>110.36</v>
      </c>
      <c r="H1927" s="165">
        <v>24</v>
      </c>
      <c r="I1927" s="165">
        <v>2574</v>
      </c>
      <c r="J1927" s="165">
        <v>10063</v>
      </c>
      <c r="K1927" s="165">
        <v>649</v>
      </c>
      <c r="L1927" s="165"/>
      <c r="M1927" s="165">
        <v>13286</v>
      </c>
      <c r="N1927" s="165">
        <v>266</v>
      </c>
      <c r="O1927" s="165">
        <v>1040</v>
      </c>
      <c r="P1927" s="165">
        <v>433</v>
      </c>
      <c r="Q1927" s="165"/>
      <c r="R1927" s="165">
        <v>1739</v>
      </c>
      <c r="S1927" s="165">
        <v>11</v>
      </c>
      <c r="T1927" s="165">
        <v>15.53333333333333</v>
      </c>
      <c r="U1927" s="165">
        <v>16.363636363636356</v>
      </c>
      <c r="V1927" s="165">
        <v>1447.3</v>
      </c>
      <c r="W1927" s="165">
        <v>1447.3</v>
      </c>
      <c r="X1927" s="165" t="s">
        <v>3324</v>
      </c>
      <c r="Y1927" s="165">
        <v>4.05</v>
      </c>
      <c r="Z1927" s="165" t="s">
        <v>3327</v>
      </c>
      <c r="AA1927" s="165" t="s">
        <v>3298</v>
      </c>
    </row>
    <row r="1928" spans="1:27" s="74" customFormat="1" x14ac:dyDescent="0.15">
      <c r="A1928" s="165" t="s">
        <v>3271</v>
      </c>
      <c r="B1928" s="113" t="s">
        <v>3228</v>
      </c>
      <c r="C1928" s="165"/>
      <c r="D1928" s="199" t="s">
        <v>3297</v>
      </c>
      <c r="E1928" s="165">
        <v>975</v>
      </c>
      <c r="F1928" s="165">
        <v>26.43</v>
      </c>
      <c r="G1928" s="165">
        <v>110.12</v>
      </c>
      <c r="H1928" s="165">
        <v>35</v>
      </c>
      <c r="I1928" s="165">
        <v>2909</v>
      </c>
      <c r="J1928" s="165">
        <v>13286</v>
      </c>
      <c r="K1928" s="165">
        <v>842</v>
      </c>
      <c r="L1928" s="165"/>
      <c r="M1928" s="165">
        <v>17037</v>
      </c>
      <c r="N1928" s="165">
        <v>214</v>
      </c>
      <c r="O1928" s="165">
        <v>980.00000000000011</v>
      </c>
      <c r="P1928" s="165">
        <v>561</v>
      </c>
      <c r="Q1928" s="165"/>
      <c r="R1928" s="165">
        <v>1755</v>
      </c>
      <c r="S1928" s="165">
        <v>11</v>
      </c>
      <c r="T1928" s="165">
        <v>14.358333333333331</v>
      </c>
      <c r="U1928" s="165">
        <v>15.363636363636363</v>
      </c>
      <c r="V1928" s="165">
        <v>1586.8</v>
      </c>
      <c r="W1928" s="165">
        <v>1528</v>
      </c>
      <c r="X1928" s="165" t="s">
        <v>3324</v>
      </c>
      <c r="Y1928" s="165">
        <v>4.05</v>
      </c>
      <c r="Z1928" s="165" t="s">
        <v>3327</v>
      </c>
      <c r="AA1928" s="165" t="s">
        <v>3298</v>
      </c>
    </row>
    <row r="1929" spans="1:27" s="74" customFormat="1" x14ac:dyDescent="0.15">
      <c r="A1929" s="165" t="s">
        <v>3271</v>
      </c>
      <c r="B1929" s="113" t="s">
        <v>3228</v>
      </c>
      <c r="C1929" s="165"/>
      <c r="D1929" s="199" t="s">
        <v>3297</v>
      </c>
      <c r="E1929" s="165">
        <v>871</v>
      </c>
      <c r="F1929" s="165">
        <v>28.68</v>
      </c>
      <c r="G1929" s="165">
        <v>107.71</v>
      </c>
      <c r="H1929" s="165">
        <v>20</v>
      </c>
      <c r="I1929" s="165">
        <v>2239</v>
      </c>
      <c r="J1929" s="165">
        <v>9946</v>
      </c>
      <c r="K1929" s="165">
        <v>617</v>
      </c>
      <c r="L1929" s="165"/>
      <c r="M1929" s="165">
        <v>12802</v>
      </c>
      <c r="N1929" s="165">
        <v>251</v>
      </c>
      <c r="O1929" s="165">
        <v>1113</v>
      </c>
      <c r="P1929" s="165">
        <v>411.00000000000011</v>
      </c>
      <c r="Q1929" s="165"/>
      <c r="R1929" s="165">
        <v>1775</v>
      </c>
      <c r="S1929" s="165">
        <v>11</v>
      </c>
      <c r="T1929" s="165">
        <v>13.766666666666662</v>
      </c>
      <c r="U1929" s="165">
        <v>14.736363636363629</v>
      </c>
      <c r="V1929" s="165">
        <v>1266.8</v>
      </c>
      <c r="W1929" s="165">
        <v>1243.9000000000001</v>
      </c>
      <c r="X1929" s="165" t="s">
        <v>3324</v>
      </c>
      <c r="Y1929" s="165">
        <v>3.15</v>
      </c>
      <c r="Z1929" s="165" t="s">
        <v>3327</v>
      </c>
      <c r="AA1929" s="165" t="s">
        <v>3298</v>
      </c>
    </row>
    <row r="1930" spans="1:27" s="74" customFormat="1" x14ac:dyDescent="0.15">
      <c r="A1930" s="165" t="s">
        <v>3271</v>
      </c>
      <c r="B1930" s="113" t="s">
        <v>3228</v>
      </c>
      <c r="C1930" s="165"/>
      <c r="D1930" s="199" t="s">
        <v>3297</v>
      </c>
      <c r="E1930" s="165">
        <v>993</v>
      </c>
      <c r="F1930" s="165">
        <v>28.38</v>
      </c>
      <c r="G1930" s="165">
        <v>113.69</v>
      </c>
      <c r="H1930" s="165">
        <v>28</v>
      </c>
      <c r="I1930" s="165">
        <v>3304</v>
      </c>
      <c r="J1930" s="165">
        <v>11348</v>
      </c>
      <c r="K1930" s="165">
        <v>698</v>
      </c>
      <c r="L1930" s="165"/>
      <c r="M1930" s="165">
        <v>15350</v>
      </c>
      <c r="N1930" s="165">
        <v>298</v>
      </c>
      <c r="O1930" s="165">
        <v>1022</v>
      </c>
      <c r="P1930" s="165">
        <v>465.00000000000011</v>
      </c>
      <c r="Q1930" s="165"/>
      <c r="R1930" s="165">
        <v>1785</v>
      </c>
      <c r="S1930" s="165">
        <v>11</v>
      </c>
      <c r="T1930" s="165">
        <v>15.475</v>
      </c>
      <c r="U1930" s="165">
        <v>16.554545454545462</v>
      </c>
      <c r="V1930" s="165">
        <v>1629.7</v>
      </c>
      <c r="W1930" s="165">
        <v>1563.2</v>
      </c>
      <c r="X1930" s="165" t="s">
        <v>3324</v>
      </c>
      <c r="Y1930" s="165">
        <v>2.4500000000000002</v>
      </c>
      <c r="Z1930" s="165" t="s">
        <v>3327</v>
      </c>
      <c r="AA1930" s="165" t="s">
        <v>3298</v>
      </c>
    </row>
    <row r="1931" spans="1:27" s="74" customFormat="1" x14ac:dyDescent="0.15">
      <c r="A1931" s="165" t="s">
        <v>3271</v>
      </c>
      <c r="B1931" s="113" t="s">
        <v>3228</v>
      </c>
      <c r="C1931" s="165"/>
      <c r="D1931" s="199" t="s">
        <v>3297</v>
      </c>
      <c r="E1931" s="165">
        <v>877</v>
      </c>
      <c r="F1931" s="165">
        <v>26.73</v>
      </c>
      <c r="G1931" s="165">
        <v>108.71</v>
      </c>
      <c r="H1931" s="165">
        <v>65</v>
      </c>
      <c r="I1931" s="165">
        <v>7441</v>
      </c>
      <c r="J1931" s="165">
        <v>19583</v>
      </c>
      <c r="K1931" s="165">
        <v>1027</v>
      </c>
      <c r="L1931" s="165"/>
      <c r="M1931" s="165">
        <v>28051</v>
      </c>
      <c r="N1931" s="165">
        <v>315</v>
      </c>
      <c r="O1931" s="165">
        <v>827.99999999999989</v>
      </c>
      <c r="P1931" s="165">
        <v>685</v>
      </c>
      <c r="Q1931" s="165"/>
      <c r="R1931" s="165">
        <v>1828</v>
      </c>
      <c r="S1931" s="165">
        <v>11</v>
      </c>
      <c r="T1931" s="165">
        <v>14.35</v>
      </c>
      <c r="U1931" s="165">
        <v>15.354545454545462</v>
      </c>
      <c r="V1931" s="165">
        <v>1252.5999999999999</v>
      </c>
      <c r="W1931" s="165">
        <v>1215.3</v>
      </c>
      <c r="X1931" s="165" t="s">
        <v>3324</v>
      </c>
      <c r="Y1931" s="165">
        <v>3.15</v>
      </c>
      <c r="Z1931" s="165" t="s">
        <v>3327</v>
      </c>
      <c r="AA1931" s="165" t="s">
        <v>3298</v>
      </c>
    </row>
    <row r="1932" spans="1:27" s="74" customFormat="1" x14ac:dyDescent="0.15">
      <c r="A1932" s="165" t="s">
        <v>3271</v>
      </c>
      <c r="B1932" s="113" t="s">
        <v>3228</v>
      </c>
      <c r="C1932" s="165"/>
      <c r="D1932" s="199" t="s">
        <v>3297</v>
      </c>
      <c r="E1932" s="165">
        <v>1013</v>
      </c>
      <c r="F1932" s="165">
        <v>28.64</v>
      </c>
      <c r="G1932" s="165">
        <v>106.39</v>
      </c>
      <c r="H1932" s="165">
        <v>40</v>
      </c>
      <c r="I1932" s="165">
        <v>2792</v>
      </c>
      <c r="J1932" s="165">
        <v>14346</v>
      </c>
      <c r="K1932" s="165">
        <v>768</v>
      </c>
      <c r="L1932" s="165"/>
      <c r="M1932" s="165">
        <v>17906</v>
      </c>
      <c r="N1932" s="165">
        <v>233</v>
      </c>
      <c r="O1932" s="165">
        <v>1233</v>
      </c>
      <c r="P1932" s="165">
        <v>384</v>
      </c>
      <c r="Q1932" s="165"/>
      <c r="R1932" s="165">
        <v>1850</v>
      </c>
      <c r="S1932" s="165">
        <v>11</v>
      </c>
      <c r="T1932" s="165">
        <v>13.291666666666661</v>
      </c>
      <c r="U1932" s="165">
        <v>14.245454545454541</v>
      </c>
      <c r="V1932" s="165">
        <v>1127</v>
      </c>
      <c r="W1932" s="165">
        <v>1105.8</v>
      </c>
      <c r="X1932" s="165" t="s">
        <v>3324</v>
      </c>
      <c r="Y1932" s="165">
        <v>4.05</v>
      </c>
      <c r="Z1932" s="165" t="s">
        <v>3327</v>
      </c>
      <c r="AA1932" s="165" t="s">
        <v>3298</v>
      </c>
    </row>
    <row r="1933" spans="1:27" s="74" customFormat="1" x14ac:dyDescent="0.15">
      <c r="A1933" s="165" t="s">
        <v>3271</v>
      </c>
      <c r="B1933" s="113" t="s">
        <v>3228</v>
      </c>
      <c r="C1933" s="165"/>
      <c r="D1933" s="199" t="s">
        <v>3297</v>
      </c>
      <c r="E1933" s="165">
        <v>924</v>
      </c>
      <c r="F1933" s="165">
        <v>26.55</v>
      </c>
      <c r="G1933" s="165">
        <v>108.31</v>
      </c>
      <c r="H1933" s="165">
        <v>25</v>
      </c>
      <c r="I1933" s="165">
        <v>2240</v>
      </c>
      <c r="J1933" s="165">
        <v>1319</v>
      </c>
      <c r="K1933" s="165">
        <v>650</v>
      </c>
      <c r="L1933" s="165"/>
      <c r="M1933" s="165">
        <v>16080</v>
      </c>
      <c r="N1933" s="165">
        <v>223</v>
      </c>
      <c r="O1933" s="165">
        <v>1315</v>
      </c>
      <c r="P1933" s="165">
        <v>433</v>
      </c>
      <c r="Q1933" s="165"/>
      <c r="R1933" s="165">
        <v>1971</v>
      </c>
      <c r="S1933" s="165">
        <v>11</v>
      </c>
      <c r="T1933" s="165">
        <v>13.633333333333329</v>
      </c>
      <c r="U1933" s="165">
        <v>14.6</v>
      </c>
      <c r="V1933" s="165">
        <v>1290.3</v>
      </c>
      <c r="W1933" s="165">
        <v>1256.9000000000001</v>
      </c>
      <c r="X1933" s="165" t="s">
        <v>3324</v>
      </c>
      <c r="Y1933" s="165">
        <v>7</v>
      </c>
      <c r="Z1933" s="165" t="s">
        <v>3327</v>
      </c>
      <c r="AA1933" s="165" t="s">
        <v>3298</v>
      </c>
    </row>
    <row r="1934" spans="1:27" s="74" customFormat="1" x14ac:dyDescent="0.15">
      <c r="A1934" s="165" t="s">
        <v>3271</v>
      </c>
      <c r="B1934" s="113" t="s">
        <v>3228</v>
      </c>
      <c r="C1934" s="165"/>
      <c r="D1934" s="199" t="s">
        <v>3297</v>
      </c>
      <c r="E1934" s="165">
        <v>990</v>
      </c>
      <c r="F1934" s="165">
        <v>28.13</v>
      </c>
      <c r="G1934" s="165">
        <v>110.47</v>
      </c>
      <c r="H1934" s="165">
        <v>65</v>
      </c>
      <c r="I1934" s="165">
        <v>4492</v>
      </c>
      <c r="J1934" s="165">
        <v>21619</v>
      </c>
      <c r="K1934" s="165">
        <v>1311</v>
      </c>
      <c r="L1934" s="165"/>
      <c r="M1934" s="165">
        <v>27422</v>
      </c>
      <c r="N1934" s="165">
        <v>190</v>
      </c>
      <c r="O1934" s="165">
        <v>915</v>
      </c>
      <c r="P1934" s="165">
        <v>874</v>
      </c>
      <c r="Q1934" s="165"/>
      <c r="R1934" s="165">
        <v>1979</v>
      </c>
      <c r="S1934" s="165">
        <v>11</v>
      </c>
      <c r="T1934" s="165">
        <v>15.491666666666671</v>
      </c>
      <c r="U1934" s="165">
        <v>16.54545454545454</v>
      </c>
      <c r="V1934" s="165">
        <v>1467.3</v>
      </c>
      <c r="W1934" s="165">
        <v>1420.5</v>
      </c>
      <c r="X1934" s="165" t="s">
        <v>3324</v>
      </c>
      <c r="Y1934" s="165">
        <v>4.05</v>
      </c>
      <c r="Z1934" s="165" t="s">
        <v>3327</v>
      </c>
      <c r="AA1934" s="165" t="s">
        <v>3298</v>
      </c>
    </row>
    <row r="1935" spans="1:27" s="74" customFormat="1" x14ac:dyDescent="0.15">
      <c r="A1935" s="165" t="s">
        <v>3271</v>
      </c>
      <c r="B1935" s="113" t="s">
        <v>3228</v>
      </c>
      <c r="C1935" s="165"/>
      <c r="D1935" s="199" t="s">
        <v>3297</v>
      </c>
      <c r="E1935" s="165">
        <v>1004</v>
      </c>
      <c r="F1935" s="165">
        <v>28.48</v>
      </c>
      <c r="G1935" s="165">
        <v>114.15</v>
      </c>
      <c r="H1935" s="165">
        <v>29</v>
      </c>
      <c r="I1935" s="165">
        <v>3948</v>
      </c>
      <c r="J1935" s="165">
        <v>14595</v>
      </c>
      <c r="K1935" s="165">
        <v>916</v>
      </c>
      <c r="L1935" s="165"/>
      <c r="M1935" s="165">
        <v>19459</v>
      </c>
      <c r="N1935" s="165">
        <v>302</v>
      </c>
      <c r="O1935" s="165">
        <v>1117</v>
      </c>
      <c r="P1935" s="165">
        <v>611</v>
      </c>
      <c r="Q1935" s="165"/>
      <c r="R1935" s="165">
        <v>2030</v>
      </c>
      <c r="S1935" s="165">
        <v>11</v>
      </c>
      <c r="T1935" s="165">
        <v>15.616666666666671</v>
      </c>
      <c r="U1935" s="165">
        <v>16.690909090909088</v>
      </c>
      <c r="V1935" s="165">
        <v>1670.2</v>
      </c>
      <c r="W1935" s="165">
        <v>1603.5</v>
      </c>
      <c r="X1935" s="165" t="s">
        <v>3324</v>
      </c>
      <c r="Y1935" s="165">
        <v>28.499999999999947</v>
      </c>
      <c r="Z1935" s="165" t="s">
        <v>3329</v>
      </c>
      <c r="AA1935" s="165" t="s">
        <v>3298</v>
      </c>
    </row>
    <row r="1936" spans="1:27" s="74" customFormat="1" x14ac:dyDescent="0.15">
      <c r="A1936" s="165" t="s">
        <v>3272</v>
      </c>
      <c r="B1936" s="113" t="s">
        <v>3228</v>
      </c>
      <c r="C1936" s="165"/>
      <c r="D1936" s="199" t="s">
        <v>3297</v>
      </c>
      <c r="E1936" s="165">
        <v>930</v>
      </c>
      <c r="F1936" s="165">
        <v>27.02</v>
      </c>
      <c r="G1936" s="165">
        <v>107.23</v>
      </c>
      <c r="H1936" s="165">
        <v>16</v>
      </c>
      <c r="I1936" s="165">
        <v>1775</v>
      </c>
      <c r="J1936" s="165">
        <v>9987</v>
      </c>
      <c r="K1936" s="165">
        <v>549</v>
      </c>
      <c r="L1936" s="165"/>
      <c r="M1936" s="165">
        <v>12311</v>
      </c>
      <c r="N1936" s="165">
        <v>264</v>
      </c>
      <c r="O1936" s="165">
        <v>1487</v>
      </c>
      <c r="P1936" s="165">
        <v>366</v>
      </c>
      <c r="Q1936" s="165"/>
      <c r="R1936" s="165">
        <v>2117</v>
      </c>
      <c r="S1936" s="165">
        <v>11</v>
      </c>
      <c r="T1936" s="165">
        <v>14.183333333333341</v>
      </c>
      <c r="U1936" s="165">
        <v>15.13636363636364</v>
      </c>
      <c r="V1936" s="165">
        <v>1163.0999999999999</v>
      </c>
      <c r="W1936" s="165">
        <v>1139.5</v>
      </c>
      <c r="X1936" s="165" t="s">
        <v>3324</v>
      </c>
      <c r="Y1936" s="165">
        <v>13.25</v>
      </c>
      <c r="Z1936" s="165" t="s">
        <v>3325</v>
      </c>
      <c r="AA1936" s="165" t="s">
        <v>3298</v>
      </c>
    </row>
    <row r="1937" spans="1:27" s="74" customFormat="1" x14ac:dyDescent="0.15">
      <c r="A1937" s="165" t="s">
        <v>3206</v>
      </c>
      <c r="B1937" s="113" t="s">
        <v>3228</v>
      </c>
      <c r="C1937" s="165"/>
      <c r="D1937" s="199" t="s">
        <v>3297</v>
      </c>
      <c r="E1937" s="165">
        <v>1021</v>
      </c>
      <c r="F1937" s="165">
        <v>24.53</v>
      </c>
      <c r="G1937" s="165">
        <v>101</v>
      </c>
      <c r="H1937" s="165">
        <v>100</v>
      </c>
      <c r="I1937" s="165">
        <v>14945</v>
      </c>
      <c r="J1937" s="165">
        <v>33808</v>
      </c>
      <c r="K1937" s="165">
        <v>364</v>
      </c>
      <c r="L1937" s="165"/>
      <c r="M1937" s="165">
        <v>49117</v>
      </c>
      <c r="N1937" s="165">
        <v>553</v>
      </c>
      <c r="O1937" s="165">
        <v>1251</v>
      </c>
      <c r="P1937" s="165">
        <v>364</v>
      </c>
      <c r="Q1937" s="165"/>
      <c r="R1937" s="165">
        <v>2168</v>
      </c>
      <c r="S1937" s="165">
        <v>11</v>
      </c>
      <c r="T1937" s="165">
        <v>15.008333333333329</v>
      </c>
      <c r="U1937" s="165">
        <v>15.63636363636364</v>
      </c>
      <c r="V1937" s="165">
        <v>1002.8</v>
      </c>
      <c r="W1937" s="165">
        <v>990.7</v>
      </c>
      <c r="X1937" s="165" t="s">
        <v>3328</v>
      </c>
      <c r="Y1937" s="165">
        <v>12.05</v>
      </c>
      <c r="Z1937" s="165" t="s">
        <v>3325</v>
      </c>
      <c r="AA1937" s="165" t="s">
        <v>3298</v>
      </c>
    </row>
    <row r="1938" spans="1:27" s="74" customFormat="1" x14ac:dyDescent="0.15">
      <c r="A1938" s="165" t="s">
        <v>3206</v>
      </c>
      <c r="B1938" s="113" t="s">
        <v>3228</v>
      </c>
      <c r="C1938" s="165"/>
      <c r="D1938" s="199" t="s">
        <v>3297</v>
      </c>
      <c r="E1938" s="165">
        <v>1008</v>
      </c>
      <c r="F1938" s="165">
        <v>28.4</v>
      </c>
      <c r="G1938" s="165">
        <v>114.6</v>
      </c>
      <c r="H1938" s="165">
        <v>43</v>
      </c>
      <c r="I1938" s="165">
        <v>3831</v>
      </c>
      <c r="J1938" s="165">
        <v>20432</v>
      </c>
      <c r="K1938" s="165">
        <v>1178</v>
      </c>
      <c r="L1938" s="165"/>
      <c r="M1938" s="165">
        <v>25440</v>
      </c>
      <c r="N1938" s="165">
        <v>224</v>
      </c>
      <c r="O1938" s="165">
        <v>1201</v>
      </c>
      <c r="P1938" s="165">
        <v>795</v>
      </c>
      <c r="Q1938" s="165"/>
      <c r="R1938" s="165">
        <v>2220</v>
      </c>
      <c r="S1938" s="165">
        <v>11</v>
      </c>
      <c r="T1938" s="165">
        <v>16.824999999999999</v>
      </c>
      <c r="U1938" s="165">
        <v>17.709090909090911</v>
      </c>
      <c r="V1938" s="165">
        <v>1652.4</v>
      </c>
      <c r="W1938" s="165">
        <v>1603.7</v>
      </c>
      <c r="X1938" s="165" t="s">
        <v>3324</v>
      </c>
      <c r="Y1938" s="165">
        <v>4.8000000000000007</v>
      </c>
      <c r="Z1938" s="165" t="s">
        <v>3327</v>
      </c>
      <c r="AA1938" s="165" t="s">
        <v>3298</v>
      </c>
    </row>
    <row r="1939" spans="1:27" s="74" customFormat="1" x14ac:dyDescent="0.15">
      <c r="A1939" s="165" t="s">
        <v>3271</v>
      </c>
      <c r="B1939" s="113" t="s">
        <v>3228</v>
      </c>
      <c r="C1939" s="165"/>
      <c r="D1939" s="199" t="s">
        <v>3297</v>
      </c>
      <c r="E1939" s="165">
        <v>967</v>
      </c>
      <c r="F1939" s="165">
        <v>25.2</v>
      </c>
      <c r="G1939" s="165">
        <v>111.95</v>
      </c>
      <c r="H1939" s="165">
        <v>40</v>
      </c>
      <c r="I1939" s="165">
        <v>3556</v>
      </c>
      <c r="J1939" s="165">
        <v>19269</v>
      </c>
      <c r="K1939" s="165">
        <v>1137</v>
      </c>
      <c r="L1939" s="165"/>
      <c r="M1939" s="165">
        <v>23962</v>
      </c>
      <c r="N1939" s="165">
        <v>233</v>
      </c>
      <c r="O1939" s="165">
        <v>1260</v>
      </c>
      <c r="P1939" s="165">
        <v>758</v>
      </c>
      <c r="Q1939" s="165"/>
      <c r="R1939" s="165">
        <v>2251</v>
      </c>
      <c r="S1939" s="165">
        <v>11</v>
      </c>
      <c r="T1939" s="165">
        <v>14.90833333333333</v>
      </c>
      <c r="U1939" s="165">
        <v>15.863636363636363</v>
      </c>
      <c r="V1939" s="165">
        <v>1822.6</v>
      </c>
      <c r="W1939" s="165">
        <v>1755.5</v>
      </c>
      <c r="X1939" s="165" t="s">
        <v>3324</v>
      </c>
      <c r="Y1939" s="165">
        <v>3.95</v>
      </c>
      <c r="Z1939" s="165" t="s">
        <v>3327</v>
      </c>
      <c r="AA1939" s="165" t="s">
        <v>3298</v>
      </c>
    </row>
    <row r="1940" spans="1:27" s="74" customFormat="1" x14ac:dyDescent="0.15">
      <c r="A1940" s="165" t="s">
        <v>3271</v>
      </c>
      <c r="B1940" s="113" t="s">
        <v>3228</v>
      </c>
      <c r="C1940" s="165"/>
      <c r="D1940" s="199" t="s">
        <v>3297</v>
      </c>
      <c r="E1940" s="165">
        <v>988</v>
      </c>
      <c r="F1940" s="165">
        <v>28.82</v>
      </c>
      <c r="G1940" s="165">
        <v>110.26</v>
      </c>
      <c r="H1940" s="165">
        <v>19</v>
      </c>
      <c r="I1940" s="165">
        <v>2895</v>
      </c>
      <c r="J1940" s="165">
        <v>11940</v>
      </c>
      <c r="K1940" s="165">
        <v>769</v>
      </c>
      <c r="L1940" s="165"/>
      <c r="M1940" s="165">
        <v>15604</v>
      </c>
      <c r="N1940" s="165">
        <v>340</v>
      </c>
      <c r="O1940" s="165">
        <v>1402</v>
      </c>
      <c r="P1940" s="165">
        <v>513</v>
      </c>
      <c r="Q1940" s="165"/>
      <c r="R1940" s="165">
        <v>2255</v>
      </c>
      <c r="S1940" s="165">
        <v>11</v>
      </c>
      <c r="T1940" s="165">
        <v>15.15833333333334</v>
      </c>
      <c r="U1940" s="165">
        <v>16.209090909090911</v>
      </c>
      <c r="V1940" s="165">
        <v>1499.5</v>
      </c>
      <c r="W1940" s="165">
        <v>1461</v>
      </c>
      <c r="X1940" s="165" t="s">
        <v>3324</v>
      </c>
      <c r="Y1940" s="165">
        <v>4.05</v>
      </c>
      <c r="Z1940" s="165" t="s">
        <v>3327</v>
      </c>
      <c r="AA1940" s="165" t="s">
        <v>3298</v>
      </c>
    </row>
    <row r="1941" spans="1:27" s="74" customFormat="1" x14ac:dyDescent="0.15">
      <c r="A1941" s="165" t="s">
        <v>3271</v>
      </c>
      <c r="B1941" s="113" t="s">
        <v>3228</v>
      </c>
      <c r="C1941" s="165"/>
      <c r="D1941" s="199" t="s">
        <v>3297</v>
      </c>
      <c r="E1941" s="165">
        <v>962</v>
      </c>
      <c r="F1941" s="165">
        <v>26.2</v>
      </c>
      <c r="G1941" s="165">
        <v>110.2</v>
      </c>
      <c r="H1941" s="165">
        <v>111</v>
      </c>
      <c r="I1941" s="165">
        <v>6311</v>
      </c>
      <c r="J1941" s="165">
        <v>33405</v>
      </c>
      <c r="K1941" s="165">
        <v>1766</v>
      </c>
      <c r="L1941" s="165"/>
      <c r="M1941" s="165">
        <v>41481</v>
      </c>
      <c r="N1941" s="165">
        <v>147</v>
      </c>
      <c r="O1941" s="165">
        <v>732</v>
      </c>
      <c r="P1941" s="165">
        <v>1660</v>
      </c>
      <c r="Q1941" s="165"/>
      <c r="R1941" s="165">
        <v>2539</v>
      </c>
      <c r="S1941" s="165">
        <v>11</v>
      </c>
      <c r="T1941" s="165">
        <v>14.90833333333334</v>
      </c>
      <c r="U1941" s="165">
        <v>15.91818181818182</v>
      </c>
      <c r="V1941" s="165">
        <v>1623.2</v>
      </c>
      <c r="W1941" s="165">
        <v>1562.6</v>
      </c>
      <c r="X1941" s="165" t="s">
        <v>3324</v>
      </c>
      <c r="Y1941" s="165">
        <v>4.05</v>
      </c>
      <c r="Z1941" s="165" t="s">
        <v>3327</v>
      </c>
      <c r="AA1941" s="165" t="s">
        <v>3298</v>
      </c>
    </row>
    <row r="1942" spans="1:27" s="74" customFormat="1" x14ac:dyDescent="0.15">
      <c r="A1942" s="165" t="s">
        <v>3271</v>
      </c>
      <c r="B1942" s="113" t="s">
        <v>3228</v>
      </c>
      <c r="C1942" s="165"/>
      <c r="D1942" s="199" t="s">
        <v>3297</v>
      </c>
      <c r="E1942" s="165">
        <v>987</v>
      </c>
      <c r="F1942" s="165">
        <v>28.73</v>
      </c>
      <c r="G1942" s="165">
        <v>110.26</v>
      </c>
      <c r="H1942" s="165">
        <v>23</v>
      </c>
      <c r="I1942" s="165">
        <v>3877</v>
      </c>
      <c r="J1942" s="165">
        <v>14657</v>
      </c>
      <c r="K1942" s="165">
        <v>931</v>
      </c>
      <c r="L1942" s="165"/>
      <c r="M1942" s="165">
        <v>19465</v>
      </c>
      <c r="N1942" s="165">
        <v>417</v>
      </c>
      <c r="O1942" s="165">
        <v>1575</v>
      </c>
      <c r="P1942" s="165">
        <v>621</v>
      </c>
      <c r="Q1942" s="165"/>
      <c r="R1942" s="165">
        <v>2613</v>
      </c>
      <c r="S1942" s="165">
        <v>11</v>
      </c>
      <c r="T1942" s="165">
        <v>15.15833333333334</v>
      </c>
      <c r="U1942" s="165">
        <v>16.209090909090911</v>
      </c>
      <c r="V1942" s="165">
        <v>1499.5</v>
      </c>
      <c r="W1942" s="165">
        <v>1461</v>
      </c>
      <c r="X1942" s="165" t="s">
        <v>3324</v>
      </c>
      <c r="Y1942" s="165">
        <v>4.05</v>
      </c>
      <c r="Z1942" s="165" t="s">
        <v>3327</v>
      </c>
      <c r="AA1942" s="165" t="s">
        <v>3298</v>
      </c>
    </row>
    <row r="1943" spans="1:27" s="74" customFormat="1" x14ac:dyDescent="0.15">
      <c r="A1943" s="165" t="s">
        <v>3271</v>
      </c>
      <c r="B1943" s="113" t="s">
        <v>3228</v>
      </c>
      <c r="C1943" s="165"/>
      <c r="D1943" s="199" t="s">
        <v>3297</v>
      </c>
      <c r="E1943" s="165">
        <v>876</v>
      </c>
      <c r="F1943" s="165">
        <v>26.52</v>
      </c>
      <c r="G1943" s="165">
        <v>108.83</v>
      </c>
      <c r="H1943" s="165">
        <v>39</v>
      </c>
      <c r="I1943" s="165">
        <v>4637</v>
      </c>
      <c r="J1943" s="165">
        <v>26839</v>
      </c>
      <c r="K1943" s="165">
        <v>1393</v>
      </c>
      <c r="L1943" s="165"/>
      <c r="M1943" s="165">
        <v>32869</v>
      </c>
      <c r="N1943" s="165">
        <v>310</v>
      </c>
      <c r="O1943" s="165">
        <v>1795</v>
      </c>
      <c r="P1943" s="165">
        <v>928.99999999999989</v>
      </c>
      <c r="Q1943" s="165"/>
      <c r="R1943" s="165">
        <v>3034</v>
      </c>
      <c r="S1943" s="165">
        <v>11</v>
      </c>
      <c r="T1943" s="165">
        <v>15.15</v>
      </c>
      <c r="U1943" s="165">
        <v>16.154545454545463</v>
      </c>
      <c r="V1943" s="165">
        <v>1492.7</v>
      </c>
      <c r="W1943" s="165">
        <v>1430.8</v>
      </c>
      <c r="X1943" s="165" t="s">
        <v>3324</v>
      </c>
      <c r="Y1943" s="165">
        <v>3.15</v>
      </c>
      <c r="Z1943" s="165" t="s">
        <v>3327</v>
      </c>
      <c r="AA1943" s="165" t="s">
        <v>3298</v>
      </c>
    </row>
    <row r="1944" spans="1:27" s="74" customFormat="1" x14ac:dyDescent="0.15">
      <c r="A1944" s="165" t="s">
        <v>3271</v>
      </c>
      <c r="B1944" s="113" t="s">
        <v>3228</v>
      </c>
      <c r="C1944" s="165"/>
      <c r="D1944" s="199" t="s">
        <v>3297</v>
      </c>
      <c r="E1944" s="165">
        <v>1005</v>
      </c>
      <c r="F1944" s="165">
        <v>26.5</v>
      </c>
      <c r="G1944" s="165">
        <v>114.4</v>
      </c>
      <c r="H1944" s="165">
        <v>31</v>
      </c>
      <c r="I1944" s="165">
        <v>4843</v>
      </c>
      <c r="J1944" s="165">
        <v>25233</v>
      </c>
      <c r="K1944" s="165">
        <v>1618</v>
      </c>
      <c r="L1944" s="165"/>
      <c r="M1944" s="165">
        <v>31694</v>
      </c>
      <c r="N1944" s="165">
        <v>343</v>
      </c>
      <c r="O1944" s="165">
        <v>1787</v>
      </c>
      <c r="P1944" s="165">
        <v>1099</v>
      </c>
      <c r="Q1944" s="165"/>
      <c r="R1944" s="165">
        <v>3229</v>
      </c>
      <c r="S1944" s="165">
        <v>11</v>
      </c>
      <c r="T1944" s="165">
        <v>17.725000000000001</v>
      </c>
      <c r="U1944" s="165">
        <v>18.600000000000001</v>
      </c>
      <c r="V1944" s="165">
        <v>1465.6</v>
      </c>
      <c r="W1944" s="165">
        <v>1465.6</v>
      </c>
      <c r="X1944" s="165" t="s">
        <v>3324</v>
      </c>
      <c r="Y1944" s="165">
        <v>4.8000000000000007</v>
      </c>
      <c r="Z1944" s="165" t="s">
        <v>3327</v>
      </c>
      <c r="AA1944" s="165" t="s">
        <v>3298</v>
      </c>
    </row>
    <row r="1945" spans="1:27" s="74" customFormat="1" x14ac:dyDescent="0.15">
      <c r="A1945" s="165" t="s">
        <v>3271</v>
      </c>
      <c r="B1945" s="113" t="s">
        <v>3228</v>
      </c>
      <c r="C1945" s="165"/>
      <c r="D1945" s="199" t="s">
        <v>3297</v>
      </c>
      <c r="E1945" s="165">
        <v>1035</v>
      </c>
      <c r="F1945" s="165">
        <v>27.02</v>
      </c>
      <c r="G1945" s="165">
        <v>100.35</v>
      </c>
      <c r="H1945" s="165">
        <v>120</v>
      </c>
      <c r="I1945" s="165">
        <v>5299</v>
      </c>
      <c r="J1945" s="165">
        <v>16150</v>
      </c>
      <c r="K1945" s="165">
        <v>667</v>
      </c>
      <c r="L1945" s="165"/>
      <c r="M1945" s="165">
        <v>22116</v>
      </c>
      <c r="N1945" s="165">
        <v>129</v>
      </c>
      <c r="O1945" s="165">
        <v>394</v>
      </c>
      <c r="P1945" s="165">
        <v>445</v>
      </c>
      <c r="Q1945" s="165"/>
      <c r="R1945" s="165">
        <v>968</v>
      </c>
      <c r="S1945" s="165">
        <v>10</v>
      </c>
      <c r="T1945" s="165">
        <v>12.766666666666671</v>
      </c>
      <c r="U1945" s="165">
        <v>14.1</v>
      </c>
      <c r="V1945" s="165">
        <v>957.99999999999989</v>
      </c>
      <c r="W1945" s="165">
        <v>948.29999999999984</v>
      </c>
      <c r="X1945" s="165" t="s">
        <v>3324</v>
      </c>
      <c r="Y1945" s="165">
        <v>12.05</v>
      </c>
      <c r="Z1945" s="165" t="s">
        <v>3325</v>
      </c>
      <c r="AA1945" s="165" t="s">
        <v>3298</v>
      </c>
    </row>
    <row r="1946" spans="1:27" s="74" customFormat="1" x14ac:dyDescent="0.15">
      <c r="A1946" s="165" t="s">
        <v>3206</v>
      </c>
      <c r="B1946" s="113" t="s">
        <v>3228</v>
      </c>
      <c r="C1946" s="165"/>
      <c r="D1946" s="199" t="s">
        <v>3297</v>
      </c>
      <c r="E1946" s="165">
        <v>916</v>
      </c>
      <c r="F1946" s="165">
        <v>26.02</v>
      </c>
      <c r="G1946" s="165">
        <v>107.13</v>
      </c>
      <c r="H1946" s="165">
        <v>35</v>
      </c>
      <c r="I1946" s="165">
        <v>2132</v>
      </c>
      <c r="J1946" s="165">
        <v>9747.9999999999945</v>
      </c>
      <c r="K1946" s="165">
        <v>552</v>
      </c>
      <c r="L1946" s="165"/>
      <c r="M1946" s="165">
        <v>12432</v>
      </c>
      <c r="N1946" s="165">
        <v>157</v>
      </c>
      <c r="O1946" s="165">
        <v>718</v>
      </c>
      <c r="P1946" s="165">
        <v>368</v>
      </c>
      <c r="Q1946" s="165"/>
      <c r="R1946" s="165">
        <v>1243</v>
      </c>
      <c r="S1946" s="165">
        <v>10</v>
      </c>
      <c r="T1946" s="165">
        <v>16.024999999999999</v>
      </c>
      <c r="U1946" s="165">
        <v>17.89</v>
      </c>
      <c r="V1946" s="165">
        <v>1239.5999999999999</v>
      </c>
      <c r="W1946" s="165">
        <v>1189.5999999999999</v>
      </c>
      <c r="X1946" s="165" t="s">
        <v>3324</v>
      </c>
      <c r="Y1946" s="165">
        <v>13.25</v>
      </c>
      <c r="Z1946" s="165" t="s">
        <v>3325</v>
      </c>
      <c r="AA1946" s="165" t="s">
        <v>3298</v>
      </c>
    </row>
    <row r="1947" spans="1:27" s="74" customFormat="1" x14ac:dyDescent="0.15">
      <c r="A1947" s="165" t="s">
        <v>3206</v>
      </c>
      <c r="B1947" s="113" t="s">
        <v>3228</v>
      </c>
      <c r="C1947" s="165"/>
      <c r="D1947" s="199" t="s">
        <v>3297</v>
      </c>
      <c r="E1947" s="165">
        <v>1044</v>
      </c>
      <c r="F1947" s="165">
        <v>25.58</v>
      </c>
      <c r="G1947" s="165">
        <v>98.78</v>
      </c>
      <c r="H1947" s="165">
        <v>70</v>
      </c>
      <c r="I1947" s="165">
        <v>7681</v>
      </c>
      <c r="J1947" s="165">
        <v>20742</v>
      </c>
      <c r="K1947" s="165">
        <v>825</v>
      </c>
      <c r="L1947" s="165"/>
      <c r="M1947" s="165">
        <v>29248</v>
      </c>
      <c r="N1947" s="165">
        <v>192</v>
      </c>
      <c r="O1947" s="165">
        <v>518</v>
      </c>
      <c r="P1947" s="165">
        <v>550</v>
      </c>
      <c r="Q1947" s="165"/>
      <c r="R1947" s="165">
        <v>1260</v>
      </c>
      <c r="S1947" s="165">
        <v>10</v>
      </c>
      <c r="T1947" s="165">
        <v>12.475</v>
      </c>
      <c r="U1947" s="165">
        <v>13.77</v>
      </c>
      <c r="V1947" s="165">
        <v>1210.2</v>
      </c>
      <c r="W1947" s="165">
        <v>1173.2</v>
      </c>
      <c r="X1947" s="165" t="s">
        <v>3324</v>
      </c>
      <c r="Y1947" s="165">
        <v>12.05</v>
      </c>
      <c r="Z1947" s="165" t="s">
        <v>3325</v>
      </c>
      <c r="AA1947" s="165" t="s">
        <v>3298</v>
      </c>
    </row>
    <row r="1948" spans="1:27" s="74" customFormat="1" x14ac:dyDescent="0.15">
      <c r="A1948" s="165" t="s">
        <v>3206</v>
      </c>
      <c r="B1948" s="113" t="s">
        <v>3228</v>
      </c>
      <c r="C1948" s="165"/>
      <c r="D1948" s="199" t="s">
        <v>3297</v>
      </c>
      <c r="E1948" s="165">
        <v>1017</v>
      </c>
      <c r="F1948" s="165">
        <v>28.4</v>
      </c>
      <c r="G1948" s="165">
        <v>97</v>
      </c>
      <c r="H1948" s="165">
        <v>71</v>
      </c>
      <c r="I1948" s="165">
        <v>8533</v>
      </c>
      <c r="J1948" s="165">
        <v>21061</v>
      </c>
      <c r="K1948" s="165">
        <v>803.99999999999989</v>
      </c>
      <c r="L1948" s="165"/>
      <c r="M1948" s="165">
        <v>30398</v>
      </c>
      <c r="N1948" s="165">
        <v>220</v>
      </c>
      <c r="O1948" s="165">
        <v>558</v>
      </c>
      <c r="P1948" s="165">
        <v>536</v>
      </c>
      <c r="Q1948" s="165"/>
      <c r="R1948" s="165">
        <v>1314</v>
      </c>
      <c r="S1948" s="165">
        <v>10</v>
      </c>
      <c r="T1948" s="165">
        <v>12.8</v>
      </c>
      <c r="U1948" s="165">
        <v>14.23</v>
      </c>
      <c r="V1948" s="165">
        <v>1047.2</v>
      </c>
      <c r="W1948" s="165">
        <v>1025.5999999999999</v>
      </c>
      <c r="X1948" s="165" t="s">
        <v>3324</v>
      </c>
      <c r="Y1948" s="165">
        <v>12.05</v>
      </c>
      <c r="Z1948" s="165" t="s">
        <v>3325</v>
      </c>
      <c r="AA1948" s="165" t="s">
        <v>3298</v>
      </c>
    </row>
    <row r="1949" spans="1:27" s="74" customFormat="1" x14ac:dyDescent="0.15">
      <c r="A1949" s="165" t="s">
        <v>3206</v>
      </c>
      <c r="B1949" s="113" t="s">
        <v>3228</v>
      </c>
      <c r="C1949" s="165"/>
      <c r="D1949" s="199" t="s">
        <v>3297</v>
      </c>
      <c r="E1949" s="165">
        <v>996</v>
      </c>
      <c r="F1949" s="165">
        <v>26.1</v>
      </c>
      <c r="G1949" s="165">
        <v>113.76</v>
      </c>
      <c r="H1949" s="165">
        <v>54</v>
      </c>
      <c r="I1949" s="165">
        <v>3024</v>
      </c>
      <c r="J1949" s="165">
        <v>12888</v>
      </c>
      <c r="K1949" s="165">
        <v>836.99999999999989</v>
      </c>
      <c r="L1949" s="165"/>
      <c r="M1949" s="165">
        <v>16749</v>
      </c>
      <c r="N1949" s="165">
        <v>151</v>
      </c>
      <c r="O1949" s="165">
        <v>644</v>
      </c>
      <c r="P1949" s="165">
        <v>558</v>
      </c>
      <c r="Q1949" s="165"/>
      <c r="R1949" s="165">
        <v>1353</v>
      </c>
      <c r="S1949" s="165">
        <v>10</v>
      </c>
      <c r="T1949" s="165">
        <v>13.625</v>
      </c>
      <c r="U1949" s="165">
        <v>15.67</v>
      </c>
      <c r="V1949" s="165">
        <v>1848.9</v>
      </c>
      <c r="W1949" s="165">
        <v>1664.2</v>
      </c>
      <c r="X1949" s="165" t="s">
        <v>3324</v>
      </c>
      <c r="Y1949" s="165">
        <v>12.05</v>
      </c>
      <c r="Z1949" s="165" t="s">
        <v>3325</v>
      </c>
      <c r="AA1949" s="165" t="s">
        <v>3298</v>
      </c>
    </row>
    <row r="1950" spans="1:27" s="74" customFormat="1" x14ac:dyDescent="0.15">
      <c r="A1950" s="165" t="s">
        <v>3206</v>
      </c>
      <c r="B1950" s="113" t="s">
        <v>3228</v>
      </c>
      <c r="C1950" s="165"/>
      <c r="D1950" s="199" t="s">
        <v>3297</v>
      </c>
      <c r="E1950" s="165">
        <v>949</v>
      </c>
      <c r="F1950" s="165">
        <v>27.97</v>
      </c>
      <c r="G1950" s="165">
        <v>108.6</v>
      </c>
      <c r="H1950" s="165">
        <v>22</v>
      </c>
      <c r="I1950" s="165">
        <v>1537</v>
      </c>
      <c r="J1950" s="165">
        <v>7934</v>
      </c>
      <c r="K1950" s="165">
        <v>468</v>
      </c>
      <c r="L1950" s="165"/>
      <c r="M1950" s="165">
        <v>9939</v>
      </c>
      <c r="N1950" s="165">
        <v>172</v>
      </c>
      <c r="O1950" s="165">
        <v>886.99999999999989</v>
      </c>
      <c r="P1950" s="165">
        <v>312</v>
      </c>
      <c r="Q1950" s="165"/>
      <c r="R1950" s="165">
        <v>1371</v>
      </c>
      <c r="S1950" s="165">
        <v>10</v>
      </c>
      <c r="T1950" s="165">
        <v>13.19166666666667</v>
      </c>
      <c r="U1950" s="165">
        <v>15.3</v>
      </c>
      <c r="V1950" s="165">
        <v>1320.3</v>
      </c>
      <c r="W1950" s="165">
        <v>1234.5</v>
      </c>
      <c r="X1950" s="165" t="s">
        <v>3324</v>
      </c>
      <c r="Y1950" s="165">
        <v>4.05</v>
      </c>
      <c r="Z1950" s="165" t="s">
        <v>3327</v>
      </c>
      <c r="AA1950" s="165" t="s">
        <v>3298</v>
      </c>
    </row>
    <row r="1951" spans="1:27" s="74" customFormat="1" x14ac:dyDescent="0.15">
      <c r="A1951" s="165" t="s">
        <v>3271</v>
      </c>
      <c r="B1951" s="113" t="s">
        <v>3228</v>
      </c>
      <c r="C1951" s="165"/>
      <c r="D1951" s="199" t="s">
        <v>3297</v>
      </c>
      <c r="E1951" s="165">
        <v>973</v>
      </c>
      <c r="F1951" s="165">
        <v>29.78</v>
      </c>
      <c r="G1951" s="165">
        <v>110.13</v>
      </c>
      <c r="H1951" s="165">
        <v>55</v>
      </c>
      <c r="I1951" s="165">
        <v>4748</v>
      </c>
      <c r="J1951" s="165">
        <v>16717</v>
      </c>
      <c r="K1951" s="165">
        <v>1049</v>
      </c>
      <c r="L1951" s="165"/>
      <c r="M1951" s="165">
        <v>22514</v>
      </c>
      <c r="N1951" s="165">
        <v>157</v>
      </c>
      <c r="O1951" s="165">
        <v>552</v>
      </c>
      <c r="P1951" s="165">
        <v>699</v>
      </c>
      <c r="Q1951" s="165"/>
      <c r="R1951" s="165">
        <v>1408</v>
      </c>
      <c r="S1951" s="165">
        <v>10</v>
      </c>
      <c r="T1951" s="165">
        <v>13.758333333333329</v>
      </c>
      <c r="U1951" s="165">
        <v>15.9</v>
      </c>
      <c r="V1951" s="165">
        <v>1486.8</v>
      </c>
      <c r="W1951" s="165">
        <v>1417.1</v>
      </c>
      <c r="X1951" s="165" t="s">
        <v>3324</v>
      </c>
      <c r="Y1951" s="165">
        <v>12.05</v>
      </c>
      <c r="Z1951" s="165" t="s">
        <v>3325</v>
      </c>
      <c r="AA1951" s="165" t="s">
        <v>3298</v>
      </c>
    </row>
    <row r="1952" spans="1:27" s="74" customFormat="1" x14ac:dyDescent="0.15">
      <c r="A1952" s="165" t="s">
        <v>3206</v>
      </c>
      <c r="B1952" s="113" t="s">
        <v>3228</v>
      </c>
      <c r="C1952" s="165"/>
      <c r="D1952" s="199" t="s">
        <v>3297</v>
      </c>
      <c r="E1952" s="165">
        <v>952</v>
      </c>
      <c r="F1952" s="165">
        <v>27.9</v>
      </c>
      <c r="G1952" s="165">
        <v>108.65</v>
      </c>
      <c r="H1952" s="165">
        <v>61</v>
      </c>
      <c r="I1952" s="165">
        <v>4940</v>
      </c>
      <c r="J1952" s="165">
        <v>17539</v>
      </c>
      <c r="K1952" s="165">
        <v>953.99999999999989</v>
      </c>
      <c r="L1952" s="165"/>
      <c r="M1952" s="165">
        <v>23433</v>
      </c>
      <c r="N1952" s="165">
        <v>186</v>
      </c>
      <c r="O1952" s="165">
        <v>706</v>
      </c>
      <c r="P1952" s="165">
        <v>636</v>
      </c>
      <c r="Q1952" s="165"/>
      <c r="R1952" s="165">
        <v>1528</v>
      </c>
      <c r="S1952" s="165">
        <v>10</v>
      </c>
      <c r="T1952" s="165">
        <v>13.19166666666667</v>
      </c>
      <c r="U1952" s="165">
        <v>15.3</v>
      </c>
      <c r="V1952" s="165">
        <v>1320.3</v>
      </c>
      <c r="W1952" s="165">
        <v>1234.5</v>
      </c>
      <c r="X1952" s="165" t="s">
        <v>3324</v>
      </c>
      <c r="Y1952" s="165">
        <v>24.399999999999949</v>
      </c>
      <c r="Z1952" s="165" t="s">
        <v>3329</v>
      </c>
      <c r="AA1952" s="165" t="s">
        <v>3298</v>
      </c>
    </row>
    <row r="1953" spans="1:27" s="74" customFormat="1" x14ac:dyDescent="0.15">
      <c r="A1953" s="165" t="s">
        <v>3272</v>
      </c>
      <c r="B1953" s="113" t="s">
        <v>3228</v>
      </c>
      <c r="C1953" s="165"/>
      <c r="D1953" s="199" t="s">
        <v>3297</v>
      </c>
      <c r="E1953" s="165">
        <v>1007</v>
      </c>
      <c r="F1953" s="165">
        <v>28.4</v>
      </c>
      <c r="G1953" s="165">
        <v>114.5</v>
      </c>
      <c r="H1953" s="165">
        <v>46</v>
      </c>
      <c r="I1953" s="165">
        <v>3357</v>
      </c>
      <c r="J1953" s="165">
        <v>15351</v>
      </c>
      <c r="K1953" s="165">
        <v>866</v>
      </c>
      <c r="L1953" s="165"/>
      <c r="M1953" s="165">
        <v>19574</v>
      </c>
      <c r="N1953" s="165">
        <v>180</v>
      </c>
      <c r="O1953" s="165">
        <v>827</v>
      </c>
      <c r="P1953" s="165">
        <v>623</v>
      </c>
      <c r="Q1953" s="165"/>
      <c r="R1953" s="165">
        <v>1630</v>
      </c>
      <c r="S1953" s="165">
        <v>10</v>
      </c>
      <c r="T1953" s="165">
        <v>15.475</v>
      </c>
      <c r="U1953" s="165">
        <v>17.61</v>
      </c>
      <c r="V1953" s="165">
        <v>1652.4</v>
      </c>
      <c r="W1953" s="165">
        <v>1538.8</v>
      </c>
      <c r="X1953" s="165" t="s">
        <v>3324</v>
      </c>
      <c r="Y1953" s="165">
        <v>4.8000000000000007</v>
      </c>
      <c r="Z1953" s="165" t="s">
        <v>3327</v>
      </c>
      <c r="AA1953" s="165" t="s">
        <v>3298</v>
      </c>
    </row>
    <row r="1954" spans="1:27" s="74" customFormat="1" x14ac:dyDescent="0.15">
      <c r="A1954" s="165" t="s">
        <v>3271</v>
      </c>
      <c r="B1954" s="113" t="s">
        <v>3228</v>
      </c>
      <c r="C1954" s="165"/>
      <c r="D1954" s="199" t="s">
        <v>3297</v>
      </c>
      <c r="E1954" s="165">
        <v>883</v>
      </c>
      <c r="F1954" s="165">
        <v>26.4</v>
      </c>
      <c r="G1954" s="165">
        <v>108.2</v>
      </c>
      <c r="H1954" s="165">
        <v>43</v>
      </c>
      <c r="I1954" s="165">
        <v>4901</v>
      </c>
      <c r="J1954" s="165">
        <v>15422</v>
      </c>
      <c r="K1954" s="165">
        <v>874</v>
      </c>
      <c r="L1954" s="165"/>
      <c r="M1954" s="165">
        <v>21196</v>
      </c>
      <c r="N1954" s="165">
        <v>256</v>
      </c>
      <c r="O1954" s="165">
        <v>842</v>
      </c>
      <c r="P1954" s="165">
        <v>583</v>
      </c>
      <c r="Q1954" s="165"/>
      <c r="R1954" s="165">
        <v>1680</v>
      </c>
      <c r="S1954" s="165">
        <v>10</v>
      </c>
      <c r="T1954" s="165">
        <v>12.7</v>
      </c>
      <c r="U1954" s="165">
        <v>14.69</v>
      </c>
      <c r="V1954" s="165">
        <v>1358.9</v>
      </c>
      <c r="W1954" s="165">
        <v>1280.5999999999999</v>
      </c>
      <c r="X1954" s="165" t="s">
        <v>3324</v>
      </c>
      <c r="Y1954" s="165">
        <v>3.95</v>
      </c>
      <c r="Z1954" s="165" t="s">
        <v>3327</v>
      </c>
      <c r="AA1954" s="165" t="s">
        <v>3298</v>
      </c>
    </row>
    <row r="1955" spans="1:27" s="74" customFormat="1" x14ac:dyDescent="0.15">
      <c r="A1955" s="165" t="s">
        <v>3271</v>
      </c>
      <c r="B1955" s="113" t="s">
        <v>3228</v>
      </c>
      <c r="C1955" s="165"/>
      <c r="D1955" s="199" t="s">
        <v>3297</v>
      </c>
      <c r="E1955" s="165">
        <v>1006</v>
      </c>
      <c r="F1955" s="165">
        <v>28.4</v>
      </c>
      <c r="G1955" s="165">
        <v>114.5</v>
      </c>
      <c r="H1955" s="165">
        <v>7</v>
      </c>
      <c r="I1955" s="165">
        <v>2128</v>
      </c>
      <c r="J1955" s="165">
        <v>7201.0000000000009</v>
      </c>
      <c r="K1955" s="165">
        <v>629</v>
      </c>
      <c r="L1955" s="165"/>
      <c r="M1955" s="165">
        <v>9957</v>
      </c>
      <c r="N1955" s="165">
        <v>328</v>
      </c>
      <c r="O1955" s="165">
        <v>1108</v>
      </c>
      <c r="P1955" s="165">
        <v>315</v>
      </c>
      <c r="Q1955" s="165"/>
      <c r="R1955" s="165">
        <v>1750</v>
      </c>
      <c r="S1955" s="165">
        <v>10</v>
      </c>
      <c r="T1955" s="165">
        <v>15.475</v>
      </c>
      <c r="U1955" s="165">
        <v>17.61</v>
      </c>
      <c r="V1955" s="165">
        <v>1652.4</v>
      </c>
      <c r="W1955" s="165">
        <v>1538.8</v>
      </c>
      <c r="X1955" s="165" t="s">
        <v>3324</v>
      </c>
      <c r="Y1955" s="165">
        <v>4.8000000000000007</v>
      </c>
      <c r="Z1955" s="165" t="s">
        <v>3327</v>
      </c>
      <c r="AA1955" s="165" t="s">
        <v>3298</v>
      </c>
    </row>
    <row r="1956" spans="1:27" s="74" customFormat="1" x14ac:dyDescent="0.15">
      <c r="A1956" s="165" t="s">
        <v>3207</v>
      </c>
      <c r="B1956" s="113" t="s">
        <v>3228</v>
      </c>
      <c r="C1956" s="165"/>
      <c r="D1956" s="199" t="s">
        <v>3297</v>
      </c>
      <c r="E1956" s="165">
        <v>881</v>
      </c>
      <c r="F1956" s="165">
        <v>26.42</v>
      </c>
      <c r="G1956" s="165">
        <v>108.27</v>
      </c>
      <c r="H1956" s="165">
        <v>20</v>
      </c>
      <c r="I1956" s="165">
        <v>2288</v>
      </c>
      <c r="J1956" s="165">
        <v>11174</v>
      </c>
      <c r="K1956" s="165">
        <v>616</v>
      </c>
      <c r="L1956" s="165"/>
      <c r="M1956" s="165">
        <v>14078</v>
      </c>
      <c r="N1956" s="165">
        <v>279</v>
      </c>
      <c r="O1956" s="165">
        <v>1361</v>
      </c>
      <c r="P1956" s="165">
        <v>411.00000000000011</v>
      </c>
      <c r="Q1956" s="165"/>
      <c r="R1956" s="165">
        <v>2051</v>
      </c>
      <c r="S1956" s="165">
        <v>10</v>
      </c>
      <c r="T1956" s="165">
        <v>12.7</v>
      </c>
      <c r="U1956" s="165">
        <v>14.69</v>
      </c>
      <c r="V1956" s="165">
        <v>1358.9</v>
      </c>
      <c r="W1956" s="165">
        <v>1280.5999999999999</v>
      </c>
      <c r="X1956" s="165" t="s">
        <v>3324</v>
      </c>
      <c r="Y1956" s="165">
        <v>3.15</v>
      </c>
      <c r="Z1956" s="165" t="s">
        <v>3327</v>
      </c>
      <c r="AA1956" s="165" t="s">
        <v>3298</v>
      </c>
    </row>
    <row r="1957" spans="1:27" s="74" customFormat="1" x14ac:dyDescent="0.15">
      <c r="A1957" s="165" t="s">
        <v>3271</v>
      </c>
      <c r="B1957" s="113" t="s">
        <v>3228</v>
      </c>
      <c r="C1957" s="165"/>
      <c r="D1957" s="199" t="s">
        <v>3297</v>
      </c>
      <c r="E1957" s="165">
        <v>997</v>
      </c>
      <c r="F1957" s="165">
        <v>26.25</v>
      </c>
      <c r="G1957" s="165">
        <v>113.84</v>
      </c>
      <c r="H1957" s="165">
        <v>55</v>
      </c>
      <c r="I1957" s="165">
        <v>4546</v>
      </c>
      <c r="J1957" s="165">
        <v>20077</v>
      </c>
      <c r="K1957" s="165">
        <v>1301</v>
      </c>
      <c r="L1957" s="165"/>
      <c r="M1957" s="165">
        <v>25924</v>
      </c>
      <c r="N1957" s="165">
        <v>223</v>
      </c>
      <c r="O1957" s="165">
        <v>986</v>
      </c>
      <c r="P1957" s="165">
        <v>867</v>
      </c>
      <c r="Q1957" s="165"/>
      <c r="R1957" s="165">
        <v>2076</v>
      </c>
      <c r="S1957" s="165">
        <v>10</v>
      </c>
      <c r="T1957" s="165">
        <v>13.59166666666667</v>
      </c>
      <c r="U1957" s="165">
        <v>15.65</v>
      </c>
      <c r="V1957" s="165">
        <v>1842.1</v>
      </c>
      <c r="W1957" s="165">
        <v>1658.6</v>
      </c>
      <c r="X1957" s="165" t="s">
        <v>3324</v>
      </c>
      <c r="Y1957" s="165">
        <v>3.8</v>
      </c>
      <c r="Z1957" s="165" t="s">
        <v>3327</v>
      </c>
      <c r="AA1957" s="165" t="s">
        <v>3298</v>
      </c>
    </row>
    <row r="1958" spans="1:27" s="74" customFormat="1" x14ac:dyDescent="0.15">
      <c r="A1958" s="165" t="s">
        <v>3271</v>
      </c>
      <c r="B1958" s="113" t="s">
        <v>3228</v>
      </c>
      <c r="C1958" s="165"/>
      <c r="D1958" s="199" t="s">
        <v>3297</v>
      </c>
      <c r="E1958" s="165">
        <v>1011</v>
      </c>
      <c r="F1958" s="165">
        <v>28.3</v>
      </c>
      <c r="G1958" s="165">
        <v>103.4</v>
      </c>
      <c r="H1958" s="165">
        <v>105</v>
      </c>
      <c r="I1958" s="165">
        <v>6486</v>
      </c>
      <c r="J1958" s="165">
        <v>14976</v>
      </c>
      <c r="K1958" s="165">
        <v>759</v>
      </c>
      <c r="L1958" s="165"/>
      <c r="M1958" s="165">
        <v>22221</v>
      </c>
      <c r="N1958" s="165">
        <v>112</v>
      </c>
      <c r="O1958" s="165">
        <v>259</v>
      </c>
      <c r="P1958" s="165">
        <v>505.99999999999983</v>
      </c>
      <c r="Q1958" s="165"/>
      <c r="R1958" s="165">
        <v>877</v>
      </c>
      <c r="S1958" s="165">
        <v>9</v>
      </c>
      <c r="T1958" s="165">
        <v>11.2</v>
      </c>
      <c r="U1958" s="165">
        <v>14</v>
      </c>
      <c r="V1958" s="165">
        <v>882.3</v>
      </c>
      <c r="W1958" s="165">
        <v>851.4</v>
      </c>
      <c r="X1958" s="165" t="s">
        <v>3328</v>
      </c>
      <c r="Y1958" s="165">
        <v>4.05</v>
      </c>
      <c r="Z1958" s="165" t="s">
        <v>3327</v>
      </c>
      <c r="AA1958" s="165" t="s">
        <v>3298</v>
      </c>
    </row>
    <row r="1959" spans="1:27" s="74" customFormat="1" x14ac:dyDescent="0.15">
      <c r="A1959" s="165" t="s">
        <v>3271</v>
      </c>
      <c r="B1959" s="113" t="s">
        <v>3228</v>
      </c>
      <c r="C1959" s="165"/>
      <c r="D1959" s="199" t="s">
        <v>3297</v>
      </c>
      <c r="E1959" s="165">
        <v>1028</v>
      </c>
      <c r="F1959" s="165">
        <v>26.08</v>
      </c>
      <c r="G1959" s="165">
        <v>99.56</v>
      </c>
      <c r="H1959" s="165">
        <v>85</v>
      </c>
      <c r="I1959" s="165">
        <v>4579</v>
      </c>
      <c r="J1959" s="165">
        <v>12813</v>
      </c>
      <c r="K1959" s="165">
        <v>492</v>
      </c>
      <c r="L1959" s="165"/>
      <c r="M1959" s="165">
        <v>17884</v>
      </c>
      <c r="N1959" s="165">
        <v>152</v>
      </c>
      <c r="O1959" s="165">
        <v>426</v>
      </c>
      <c r="P1959" s="165">
        <v>328</v>
      </c>
      <c r="Q1959" s="165"/>
      <c r="R1959" s="165">
        <v>906</v>
      </c>
      <c r="S1959" s="165">
        <v>9</v>
      </c>
      <c r="T1959" s="165">
        <v>10.516666666666671</v>
      </c>
      <c r="U1959" s="165">
        <v>12.544444444444441</v>
      </c>
      <c r="V1959" s="165">
        <v>1054.9000000000001</v>
      </c>
      <c r="W1959" s="165">
        <v>993.3</v>
      </c>
      <c r="X1959" s="165" t="s">
        <v>3324</v>
      </c>
      <c r="Y1959" s="165">
        <v>12.05</v>
      </c>
      <c r="Z1959" s="165" t="s">
        <v>3325</v>
      </c>
      <c r="AA1959" s="165" t="s">
        <v>3298</v>
      </c>
    </row>
    <row r="1960" spans="1:27" s="74" customFormat="1" x14ac:dyDescent="0.15">
      <c r="A1960" s="165" t="s">
        <v>3206</v>
      </c>
      <c r="B1960" s="113" t="s">
        <v>3228</v>
      </c>
      <c r="C1960" s="165"/>
      <c r="D1960" s="199" t="s">
        <v>3297</v>
      </c>
      <c r="E1960" s="165">
        <v>1038</v>
      </c>
      <c r="F1960" s="165">
        <v>27.17</v>
      </c>
      <c r="G1960" s="165">
        <v>100.23</v>
      </c>
      <c r="H1960" s="165">
        <v>120</v>
      </c>
      <c r="I1960" s="165">
        <v>6609.9999999999991</v>
      </c>
      <c r="J1960" s="165">
        <v>17769</v>
      </c>
      <c r="K1960" s="165">
        <v>677</v>
      </c>
      <c r="L1960" s="165"/>
      <c r="M1960" s="165">
        <v>25056</v>
      </c>
      <c r="N1960" s="165">
        <v>161</v>
      </c>
      <c r="O1960" s="165">
        <v>434</v>
      </c>
      <c r="P1960" s="165">
        <v>451</v>
      </c>
      <c r="Q1960" s="165"/>
      <c r="R1960" s="165">
        <v>1046</v>
      </c>
      <c r="S1960" s="165">
        <v>9</v>
      </c>
      <c r="T1960" s="165">
        <v>10.824999999999999</v>
      </c>
      <c r="U1960" s="165">
        <v>12.94444444444445</v>
      </c>
      <c r="V1960" s="165">
        <v>921.9</v>
      </c>
      <c r="W1960" s="165">
        <v>894.19999999999993</v>
      </c>
      <c r="X1960" s="165" t="s">
        <v>3324</v>
      </c>
      <c r="Y1960" s="165">
        <v>12.05</v>
      </c>
      <c r="Z1960" s="165" t="s">
        <v>3325</v>
      </c>
      <c r="AA1960" s="165" t="s">
        <v>3298</v>
      </c>
    </row>
    <row r="1961" spans="1:27" s="74" customFormat="1" x14ac:dyDescent="0.15">
      <c r="A1961" s="165" t="s">
        <v>3206</v>
      </c>
      <c r="B1961" s="113" t="s">
        <v>3228</v>
      </c>
      <c r="C1961" s="165"/>
      <c r="D1961" s="199" t="s">
        <v>3297</v>
      </c>
      <c r="E1961" s="165">
        <v>1029</v>
      </c>
      <c r="F1961" s="165">
        <v>26.08</v>
      </c>
      <c r="G1961" s="165">
        <v>99.62</v>
      </c>
      <c r="H1961" s="165">
        <v>58</v>
      </c>
      <c r="I1961" s="165">
        <v>3620</v>
      </c>
      <c r="J1961" s="165">
        <v>12620</v>
      </c>
      <c r="K1961" s="165">
        <v>564</v>
      </c>
      <c r="L1961" s="165"/>
      <c r="M1961" s="165">
        <v>16804</v>
      </c>
      <c r="N1961" s="165">
        <v>170</v>
      </c>
      <c r="O1961" s="165">
        <v>591</v>
      </c>
      <c r="P1961" s="165">
        <v>376</v>
      </c>
      <c r="Q1961" s="165"/>
      <c r="R1961" s="165">
        <v>1137</v>
      </c>
      <c r="S1961" s="165">
        <v>9</v>
      </c>
      <c r="T1961" s="165">
        <v>10.516666666666671</v>
      </c>
      <c r="U1961" s="165">
        <v>12.544444444444441</v>
      </c>
      <c r="V1961" s="165">
        <v>1054.9000000000001</v>
      </c>
      <c r="W1961" s="165">
        <v>993.3</v>
      </c>
      <c r="X1961" s="165" t="s">
        <v>3324</v>
      </c>
      <c r="Y1961" s="165">
        <v>3.45</v>
      </c>
      <c r="Z1961" s="165" t="s">
        <v>3327</v>
      </c>
      <c r="AA1961" s="165" t="s">
        <v>3298</v>
      </c>
    </row>
    <row r="1962" spans="1:27" s="74" customFormat="1" x14ac:dyDescent="0.15">
      <c r="A1962" s="165" t="s">
        <v>3271</v>
      </c>
      <c r="B1962" s="113" t="s">
        <v>3228</v>
      </c>
      <c r="C1962" s="165"/>
      <c r="D1962" s="199" t="s">
        <v>3297</v>
      </c>
      <c r="E1962" s="165">
        <v>1031</v>
      </c>
      <c r="F1962" s="165">
        <v>26.52</v>
      </c>
      <c r="G1962" s="165">
        <v>100.34</v>
      </c>
      <c r="H1962" s="165">
        <v>45</v>
      </c>
      <c r="I1962" s="165">
        <v>3988</v>
      </c>
      <c r="J1962" s="165">
        <v>11723</v>
      </c>
      <c r="K1962" s="165">
        <v>473.00000000000011</v>
      </c>
      <c r="L1962" s="165"/>
      <c r="M1962" s="165">
        <v>16184</v>
      </c>
      <c r="N1962" s="165">
        <v>235</v>
      </c>
      <c r="O1962" s="165">
        <v>689</v>
      </c>
      <c r="P1962" s="165">
        <v>315</v>
      </c>
      <c r="Q1962" s="165"/>
      <c r="R1962" s="165">
        <v>1239</v>
      </c>
      <c r="S1962" s="165">
        <v>9</v>
      </c>
      <c r="T1962" s="165">
        <v>12.2</v>
      </c>
      <c r="U1962" s="165">
        <v>14.22222222222222</v>
      </c>
      <c r="V1962" s="165">
        <v>1006.3</v>
      </c>
      <c r="W1962" s="165">
        <v>973.10000000000014</v>
      </c>
      <c r="X1962" s="165" t="s">
        <v>3324</v>
      </c>
      <c r="Y1962" s="165">
        <v>12.05</v>
      </c>
      <c r="Z1962" s="165" t="s">
        <v>3325</v>
      </c>
      <c r="AA1962" s="165" t="s">
        <v>3298</v>
      </c>
    </row>
    <row r="1963" spans="1:27" s="74" customFormat="1" x14ac:dyDescent="0.15">
      <c r="A1963" s="165" t="s">
        <v>3206</v>
      </c>
      <c r="B1963" s="113" t="s">
        <v>3228</v>
      </c>
      <c r="C1963" s="165"/>
      <c r="D1963" s="199" t="s">
        <v>3297</v>
      </c>
      <c r="E1963" s="165">
        <v>1049</v>
      </c>
      <c r="F1963" s="165">
        <v>26.23</v>
      </c>
      <c r="G1963" s="165">
        <v>99.38</v>
      </c>
      <c r="H1963" s="165">
        <v>45</v>
      </c>
      <c r="I1963" s="165">
        <v>4372</v>
      </c>
      <c r="J1963" s="165">
        <v>12691</v>
      </c>
      <c r="K1963" s="165">
        <v>501.99999999999983</v>
      </c>
      <c r="L1963" s="165"/>
      <c r="M1963" s="165">
        <v>17565</v>
      </c>
      <c r="N1963" s="165">
        <v>257</v>
      </c>
      <c r="O1963" s="165">
        <v>747.00000000000011</v>
      </c>
      <c r="P1963" s="165">
        <v>335</v>
      </c>
      <c r="Q1963" s="165"/>
      <c r="R1963" s="165">
        <v>1339</v>
      </c>
      <c r="S1963" s="165">
        <v>9</v>
      </c>
      <c r="T1963" s="165">
        <v>12.03333333333333</v>
      </c>
      <c r="U1963" s="165">
        <v>14.077777777777779</v>
      </c>
      <c r="V1963" s="165">
        <v>1051.5</v>
      </c>
      <c r="W1963" s="165">
        <v>978.5</v>
      </c>
      <c r="X1963" s="165" t="s">
        <v>3324</v>
      </c>
      <c r="Y1963" s="165">
        <v>3.45</v>
      </c>
      <c r="Z1963" s="165" t="s">
        <v>3327</v>
      </c>
      <c r="AA1963" s="165" t="s">
        <v>3298</v>
      </c>
    </row>
    <row r="1964" spans="1:27" s="74" customFormat="1" x14ac:dyDescent="0.15">
      <c r="A1964" s="165" t="s">
        <v>3271</v>
      </c>
      <c r="B1964" s="113" t="s">
        <v>3228</v>
      </c>
      <c r="C1964" s="165"/>
      <c r="D1964" s="199" t="s">
        <v>3297</v>
      </c>
      <c r="E1964" s="165">
        <v>1047</v>
      </c>
      <c r="F1964" s="165">
        <v>25.5</v>
      </c>
      <c r="G1964" s="165">
        <v>99.14</v>
      </c>
      <c r="H1964" s="165">
        <v>55</v>
      </c>
      <c r="I1964" s="165">
        <v>7614</v>
      </c>
      <c r="J1964" s="165">
        <v>21582</v>
      </c>
      <c r="K1964" s="165">
        <v>836</v>
      </c>
      <c r="L1964" s="165"/>
      <c r="M1964" s="165">
        <v>30032</v>
      </c>
      <c r="N1964" s="165">
        <v>251</v>
      </c>
      <c r="O1964" s="165">
        <v>712</v>
      </c>
      <c r="P1964" s="165">
        <v>557</v>
      </c>
      <c r="Q1964" s="165"/>
      <c r="R1964" s="165">
        <v>1520</v>
      </c>
      <c r="S1964" s="165">
        <v>9</v>
      </c>
      <c r="T1964" s="165">
        <v>13.108333333333329</v>
      </c>
      <c r="U1964" s="165">
        <v>15.18888888888889</v>
      </c>
      <c r="V1964" s="165">
        <v>1121.7</v>
      </c>
      <c r="W1964" s="165">
        <v>1049.7</v>
      </c>
      <c r="X1964" s="165" t="s">
        <v>3324</v>
      </c>
      <c r="Y1964" s="165">
        <v>3.8</v>
      </c>
      <c r="Z1964" s="165" t="s">
        <v>3327</v>
      </c>
      <c r="AA1964" s="165" t="s">
        <v>3298</v>
      </c>
    </row>
    <row r="1965" spans="1:27" s="74" customFormat="1" x14ac:dyDescent="0.15">
      <c r="A1965" s="165" t="s">
        <v>3271</v>
      </c>
      <c r="B1965" s="113" t="s">
        <v>3228</v>
      </c>
      <c r="C1965" s="165"/>
      <c r="D1965" s="199" t="s">
        <v>3297</v>
      </c>
      <c r="E1965" s="165">
        <v>1048</v>
      </c>
      <c r="F1965" s="165">
        <v>25.8</v>
      </c>
      <c r="G1965" s="165">
        <v>99.08</v>
      </c>
      <c r="H1965" s="165">
        <v>35</v>
      </c>
      <c r="I1965" s="165">
        <v>5946</v>
      </c>
      <c r="J1965" s="165">
        <v>18023</v>
      </c>
      <c r="K1965" s="165">
        <v>738</v>
      </c>
      <c r="L1965" s="165"/>
      <c r="M1965" s="165">
        <v>24707</v>
      </c>
      <c r="N1965" s="165">
        <v>341</v>
      </c>
      <c r="O1965" s="165">
        <v>1035</v>
      </c>
      <c r="P1965" s="165">
        <v>492</v>
      </c>
      <c r="Q1965" s="165"/>
      <c r="R1965" s="165">
        <v>1868</v>
      </c>
      <c r="S1965" s="165">
        <v>9</v>
      </c>
      <c r="T1965" s="165">
        <v>11.1</v>
      </c>
      <c r="U1965" s="165">
        <v>13.14444444444444</v>
      </c>
      <c r="V1965" s="165">
        <v>1126.0999999999999</v>
      </c>
      <c r="W1965" s="165">
        <v>1055</v>
      </c>
      <c r="X1965" s="165" t="s">
        <v>3324</v>
      </c>
      <c r="Y1965" s="165">
        <v>12.05</v>
      </c>
      <c r="Z1965" s="165" t="s">
        <v>3325</v>
      </c>
      <c r="AA1965" s="165" t="s">
        <v>3298</v>
      </c>
    </row>
    <row r="1966" spans="1:27" s="74" customFormat="1" x14ac:dyDescent="0.15">
      <c r="A1966" s="165" t="s">
        <v>3206</v>
      </c>
      <c r="B1966" s="113" t="s">
        <v>3228</v>
      </c>
      <c r="C1966" s="165"/>
      <c r="D1966" s="199" t="s">
        <v>3297</v>
      </c>
      <c r="E1966" s="165">
        <v>959</v>
      </c>
      <c r="F1966" s="165">
        <v>26.18</v>
      </c>
      <c r="G1966" s="165">
        <v>110.16</v>
      </c>
      <c r="H1966" s="165">
        <v>22</v>
      </c>
      <c r="I1966" s="165">
        <v>2977</v>
      </c>
      <c r="J1966" s="165">
        <v>10386</v>
      </c>
      <c r="K1966" s="165">
        <v>624</v>
      </c>
      <c r="L1966" s="165"/>
      <c r="M1966" s="165">
        <v>13987</v>
      </c>
      <c r="N1966" s="165">
        <v>333</v>
      </c>
      <c r="O1966" s="165">
        <v>1162</v>
      </c>
      <c r="P1966" s="165">
        <v>416</v>
      </c>
      <c r="Q1966" s="165"/>
      <c r="R1966" s="165">
        <v>1911</v>
      </c>
      <c r="S1966" s="165">
        <v>9</v>
      </c>
      <c r="T1966" s="165">
        <v>12.483333333333331</v>
      </c>
      <c r="U1966" s="165">
        <v>15.711111111111107</v>
      </c>
      <c r="V1966" s="165">
        <v>1623.2</v>
      </c>
      <c r="W1966" s="165">
        <v>1434.6</v>
      </c>
      <c r="X1966" s="165" t="s">
        <v>3324</v>
      </c>
      <c r="Y1966" s="165">
        <v>12.05</v>
      </c>
      <c r="Z1966" s="165" t="s">
        <v>3325</v>
      </c>
      <c r="AA1966" s="165" t="s">
        <v>3298</v>
      </c>
    </row>
    <row r="1967" spans="1:27" s="74" customFormat="1" x14ac:dyDescent="0.15">
      <c r="A1967" s="165" t="s">
        <v>3206</v>
      </c>
      <c r="B1967" s="113" t="s">
        <v>3228</v>
      </c>
      <c r="C1967" s="165"/>
      <c r="D1967" s="199" t="s">
        <v>3297</v>
      </c>
      <c r="E1967" s="165">
        <v>1037</v>
      </c>
      <c r="F1967" s="165">
        <v>27.17</v>
      </c>
      <c r="G1967" s="165">
        <v>99.75</v>
      </c>
      <c r="H1967" s="165">
        <v>70</v>
      </c>
      <c r="I1967" s="165">
        <v>6242</v>
      </c>
      <c r="J1967" s="165">
        <v>17669</v>
      </c>
      <c r="K1967" s="165">
        <v>703</v>
      </c>
      <c r="L1967" s="165"/>
      <c r="M1967" s="165">
        <v>24614</v>
      </c>
      <c r="N1967" s="165">
        <v>156</v>
      </c>
      <c r="O1967" s="165">
        <v>441</v>
      </c>
      <c r="P1967" s="165">
        <v>469.00000000000011</v>
      </c>
      <c r="Q1967" s="165"/>
      <c r="R1967" s="165">
        <v>1066</v>
      </c>
      <c r="S1967" s="165">
        <v>8</v>
      </c>
      <c r="T1967" s="165">
        <v>10.108333333333329</v>
      </c>
      <c r="U1967" s="165">
        <v>12.9125</v>
      </c>
      <c r="V1967" s="165">
        <v>906.00000000000011</v>
      </c>
      <c r="W1967" s="165">
        <v>836.70000000000016</v>
      </c>
      <c r="X1967" s="165" t="s">
        <v>3324</v>
      </c>
      <c r="Y1967" s="165">
        <v>12.05</v>
      </c>
      <c r="Z1967" s="165" t="s">
        <v>3325</v>
      </c>
      <c r="AA1967" s="165" t="s">
        <v>3298</v>
      </c>
    </row>
    <row r="1968" spans="1:27" s="74" customFormat="1" x14ac:dyDescent="0.15">
      <c r="A1968" s="165" t="s">
        <v>3206</v>
      </c>
      <c r="B1968" s="113" t="s">
        <v>3228</v>
      </c>
      <c r="C1968" s="165"/>
      <c r="D1968" s="199" t="s">
        <v>3297</v>
      </c>
      <c r="E1968" s="165">
        <v>1033</v>
      </c>
      <c r="F1968" s="165">
        <v>26.23</v>
      </c>
      <c r="G1968" s="165">
        <v>99.56</v>
      </c>
      <c r="H1968" s="165">
        <v>85</v>
      </c>
      <c r="I1968" s="165">
        <v>6066</v>
      </c>
      <c r="J1968" s="165">
        <v>18821</v>
      </c>
      <c r="K1968" s="165">
        <v>847.00000000000011</v>
      </c>
      <c r="L1968" s="165"/>
      <c r="M1968" s="165">
        <v>25734</v>
      </c>
      <c r="N1968" s="165">
        <v>202</v>
      </c>
      <c r="O1968" s="165">
        <v>626</v>
      </c>
      <c r="P1968" s="165">
        <v>565</v>
      </c>
      <c r="Q1968" s="165"/>
      <c r="R1968" s="165">
        <v>1393</v>
      </c>
      <c r="S1968" s="165">
        <v>8</v>
      </c>
      <c r="T1968" s="165">
        <v>9.7166666666666668</v>
      </c>
      <c r="U1968" s="165">
        <v>12.4</v>
      </c>
      <c r="V1968" s="165">
        <v>1040.2</v>
      </c>
      <c r="W1968" s="165">
        <v>930</v>
      </c>
      <c r="X1968" s="165" t="s">
        <v>3324</v>
      </c>
      <c r="Y1968" s="165">
        <v>12.05</v>
      </c>
      <c r="Z1968" s="165" t="s">
        <v>3325</v>
      </c>
      <c r="AA1968" s="165" t="s">
        <v>3298</v>
      </c>
    </row>
    <row r="1969" spans="1:27" s="74" customFormat="1" x14ac:dyDescent="0.15">
      <c r="A1969" s="165" t="s">
        <v>3206</v>
      </c>
      <c r="B1969" s="113" t="s">
        <v>3228</v>
      </c>
      <c r="C1969" s="165"/>
      <c r="D1969" s="199" t="s">
        <v>3297</v>
      </c>
      <c r="E1969" s="165">
        <v>1042</v>
      </c>
      <c r="F1969" s="165">
        <v>27.32</v>
      </c>
      <c r="G1969" s="165">
        <v>100.9</v>
      </c>
      <c r="H1969" s="165">
        <v>25</v>
      </c>
      <c r="I1969" s="165">
        <v>4540</v>
      </c>
      <c r="J1969" s="165">
        <v>13308</v>
      </c>
      <c r="K1969" s="165">
        <v>531</v>
      </c>
      <c r="L1969" s="165"/>
      <c r="M1969" s="165">
        <v>18379</v>
      </c>
      <c r="N1969" s="165">
        <v>453</v>
      </c>
      <c r="O1969" s="165">
        <v>1327</v>
      </c>
      <c r="P1969" s="165">
        <v>354</v>
      </c>
      <c r="Q1969" s="165"/>
      <c r="R1969" s="165">
        <v>2134</v>
      </c>
      <c r="S1969" s="165">
        <v>8</v>
      </c>
      <c r="T1969" s="165">
        <v>11.016666666666671</v>
      </c>
      <c r="U1969" s="165">
        <v>13.85</v>
      </c>
      <c r="V1969" s="165">
        <v>965.1</v>
      </c>
      <c r="W1969" s="165">
        <v>936.00000000000011</v>
      </c>
      <c r="X1969" s="165" t="s">
        <v>3324</v>
      </c>
      <c r="Y1969" s="165">
        <v>12.05</v>
      </c>
      <c r="Z1969" s="165" t="s">
        <v>3325</v>
      </c>
      <c r="AA1969" s="165" t="s">
        <v>3298</v>
      </c>
    </row>
    <row r="1970" spans="1:27" s="74" customFormat="1" x14ac:dyDescent="0.15">
      <c r="A1970" s="165" t="s">
        <v>3206</v>
      </c>
      <c r="B1970" s="113" t="s">
        <v>3228</v>
      </c>
      <c r="C1970" s="165"/>
      <c r="D1970" s="199" t="s">
        <v>3297</v>
      </c>
      <c r="E1970" s="165">
        <v>1039</v>
      </c>
      <c r="F1970" s="165">
        <v>27.38</v>
      </c>
      <c r="G1970" s="165">
        <v>99.44</v>
      </c>
      <c r="H1970" s="165">
        <v>85</v>
      </c>
      <c r="I1970" s="165">
        <v>3341</v>
      </c>
      <c r="J1970" s="165">
        <v>9218</v>
      </c>
      <c r="K1970" s="165">
        <v>358</v>
      </c>
      <c r="L1970" s="165"/>
      <c r="M1970" s="165">
        <v>12917</v>
      </c>
      <c r="N1970" s="165">
        <v>67</v>
      </c>
      <c r="O1970" s="165">
        <v>186</v>
      </c>
      <c r="P1970" s="165">
        <v>239</v>
      </c>
      <c r="Q1970" s="165"/>
      <c r="R1970" s="165">
        <v>492</v>
      </c>
      <c r="S1970" s="165">
        <v>7</v>
      </c>
      <c r="T1970" s="165">
        <v>8.9500000000000011</v>
      </c>
      <c r="U1970" s="165">
        <v>12.685714285714292</v>
      </c>
      <c r="V1970" s="165">
        <v>878</v>
      </c>
      <c r="W1970" s="165">
        <v>736</v>
      </c>
      <c r="X1970" s="165" t="s">
        <v>3324</v>
      </c>
      <c r="Y1970" s="165">
        <v>12.05</v>
      </c>
      <c r="Z1970" s="165" t="s">
        <v>3325</v>
      </c>
      <c r="AA1970" s="165" t="s">
        <v>3298</v>
      </c>
    </row>
    <row r="1971" spans="1:27" s="74" customFormat="1" x14ac:dyDescent="0.15">
      <c r="A1971" s="165" t="s">
        <v>3206</v>
      </c>
      <c r="B1971" s="113" t="s">
        <v>3228</v>
      </c>
      <c r="C1971" s="165"/>
      <c r="D1971" s="199" t="s">
        <v>3297</v>
      </c>
      <c r="E1971" s="165">
        <v>1034</v>
      </c>
      <c r="F1971" s="165">
        <v>26.67</v>
      </c>
      <c r="G1971" s="165">
        <v>99.8</v>
      </c>
      <c r="H1971" s="165">
        <v>70</v>
      </c>
      <c r="I1971" s="165">
        <v>4401</v>
      </c>
      <c r="J1971" s="165">
        <v>12288</v>
      </c>
      <c r="K1971" s="165">
        <v>476.99999999999983</v>
      </c>
      <c r="L1971" s="165"/>
      <c r="M1971" s="165">
        <v>17166</v>
      </c>
      <c r="N1971" s="165">
        <v>110</v>
      </c>
      <c r="O1971" s="165">
        <v>306</v>
      </c>
      <c r="P1971" s="165">
        <v>318</v>
      </c>
      <c r="Q1971" s="165"/>
      <c r="R1971" s="165">
        <v>734</v>
      </c>
      <c r="S1971" s="165">
        <v>7</v>
      </c>
      <c r="T1971" s="165">
        <v>9.1166666666666671</v>
      </c>
      <c r="U1971" s="165">
        <v>12.657142857142862</v>
      </c>
      <c r="V1971" s="165">
        <v>975.89999999999964</v>
      </c>
      <c r="W1971" s="165">
        <v>848</v>
      </c>
      <c r="X1971" s="165" t="s">
        <v>3324</v>
      </c>
      <c r="Y1971" s="165">
        <v>3.45</v>
      </c>
      <c r="Z1971" s="165" t="s">
        <v>3327</v>
      </c>
      <c r="AA1971" s="165" t="s">
        <v>3298</v>
      </c>
    </row>
    <row r="1972" spans="1:27" s="74" customFormat="1" x14ac:dyDescent="0.15">
      <c r="A1972" s="165" t="s">
        <v>3271</v>
      </c>
      <c r="B1972" s="113" t="s">
        <v>3228</v>
      </c>
      <c r="C1972" s="165"/>
      <c r="D1972" s="199" t="s">
        <v>3297</v>
      </c>
      <c r="E1972" s="165">
        <v>1041</v>
      </c>
      <c r="F1972" s="165">
        <v>27.17</v>
      </c>
      <c r="G1972" s="165">
        <v>100.72</v>
      </c>
      <c r="H1972" s="165">
        <v>100</v>
      </c>
      <c r="I1972" s="165">
        <v>3726</v>
      </c>
      <c r="J1972" s="165">
        <v>12823</v>
      </c>
      <c r="K1972" s="165">
        <v>576</v>
      </c>
      <c r="L1972" s="165"/>
      <c r="M1972" s="165">
        <v>17125</v>
      </c>
      <c r="N1972" s="165">
        <v>107</v>
      </c>
      <c r="O1972" s="165">
        <v>368</v>
      </c>
      <c r="P1972" s="165">
        <v>384</v>
      </c>
      <c r="Q1972" s="165"/>
      <c r="R1972" s="165">
        <v>859</v>
      </c>
      <c r="S1972" s="165">
        <v>7</v>
      </c>
      <c r="T1972" s="165">
        <v>9.7583333333333311</v>
      </c>
      <c r="U1972" s="165">
        <v>13.44285714285714</v>
      </c>
      <c r="V1972" s="165">
        <v>952.60000000000014</v>
      </c>
      <c r="W1972" s="165">
        <v>907.9</v>
      </c>
      <c r="X1972" s="165" t="s">
        <v>3324</v>
      </c>
      <c r="Y1972" s="165">
        <v>12.05</v>
      </c>
      <c r="Z1972" s="165" t="s">
        <v>3325</v>
      </c>
      <c r="AA1972" s="165" t="s">
        <v>3298</v>
      </c>
    </row>
    <row r="1973" spans="1:27" s="74" customFormat="1" x14ac:dyDescent="0.15">
      <c r="A1973" s="165" t="s">
        <v>3206</v>
      </c>
      <c r="B1973" s="113" t="s">
        <v>3228</v>
      </c>
      <c r="C1973" s="165"/>
      <c r="D1973" s="199" t="s">
        <v>3297</v>
      </c>
      <c r="E1973" s="165">
        <v>1020</v>
      </c>
      <c r="F1973" s="165">
        <v>27.97</v>
      </c>
      <c r="G1973" s="165">
        <v>98.96</v>
      </c>
      <c r="H1973" s="165">
        <v>100</v>
      </c>
      <c r="I1973" s="165">
        <v>5418</v>
      </c>
      <c r="J1973" s="165">
        <v>15443</v>
      </c>
      <c r="K1973" s="165">
        <v>601</v>
      </c>
      <c r="L1973" s="165"/>
      <c r="M1973" s="165">
        <v>21462</v>
      </c>
      <c r="N1973" s="165">
        <v>156</v>
      </c>
      <c r="O1973" s="165">
        <v>443</v>
      </c>
      <c r="P1973" s="165">
        <v>401</v>
      </c>
      <c r="Q1973" s="165"/>
      <c r="R1973" s="165">
        <v>1000</v>
      </c>
      <c r="S1973" s="165">
        <v>7</v>
      </c>
      <c r="T1973" s="165">
        <v>8.7666666666666675</v>
      </c>
      <c r="U1973" s="165">
        <v>12.6</v>
      </c>
      <c r="V1973" s="165">
        <v>813.80000000000018</v>
      </c>
      <c r="W1973" s="165">
        <v>670.2</v>
      </c>
      <c r="X1973" s="165" t="s">
        <v>3324</v>
      </c>
      <c r="Y1973" s="165">
        <v>12.05</v>
      </c>
      <c r="Z1973" s="165" t="s">
        <v>3325</v>
      </c>
      <c r="AA1973" s="165" t="s">
        <v>3298</v>
      </c>
    </row>
    <row r="1974" spans="1:27" s="74" customFormat="1" x14ac:dyDescent="0.15">
      <c r="A1974" s="165" t="s">
        <v>3206</v>
      </c>
      <c r="B1974" s="113" t="s">
        <v>3228</v>
      </c>
      <c r="C1974" s="165"/>
      <c r="D1974" s="199" t="s">
        <v>3297</v>
      </c>
      <c r="E1974" s="165">
        <v>1040</v>
      </c>
      <c r="F1974" s="165">
        <v>26.73</v>
      </c>
      <c r="G1974" s="165">
        <v>100.89</v>
      </c>
      <c r="H1974" s="165">
        <v>90</v>
      </c>
      <c r="I1974" s="165">
        <v>5224</v>
      </c>
      <c r="J1974" s="165">
        <v>15151</v>
      </c>
      <c r="K1974" s="165">
        <v>599</v>
      </c>
      <c r="L1974" s="165"/>
      <c r="M1974" s="165">
        <v>20974</v>
      </c>
      <c r="N1974" s="165">
        <v>165</v>
      </c>
      <c r="O1974" s="165">
        <v>477.99999999999983</v>
      </c>
      <c r="P1974" s="165">
        <v>399</v>
      </c>
      <c r="Q1974" s="165"/>
      <c r="R1974" s="165">
        <v>1042</v>
      </c>
      <c r="S1974" s="165">
        <v>7</v>
      </c>
      <c r="T1974" s="165">
        <v>9.1166666666666689</v>
      </c>
      <c r="U1974" s="165">
        <v>12.685714285714282</v>
      </c>
      <c r="V1974" s="165">
        <v>1009.3</v>
      </c>
      <c r="W1974" s="165">
        <v>957.00000000000011</v>
      </c>
      <c r="X1974" s="165" t="s">
        <v>3324</v>
      </c>
      <c r="Y1974" s="165">
        <v>4.8000000000000007</v>
      </c>
      <c r="Z1974" s="165" t="s">
        <v>3327</v>
      </c>
      <c r="AA1974" s="165" t="s">
        <v>3298</v>
      </c>
    </row>
    <row r="1975" spans="1:27" s="74" customFormat="1" x14ac:dyDescent="0.15">
      <c r="A1975" s="165" t="s">
        <v>3271</v>
      </c>
      <c r="B1975" s="113" t="s">
        <v>3228</v>
      </c>
      <c r="C1975" s="165"/>
      <c r="D1975" s="199" t="s">
        <v>3297</v>
      </c>
      <c r="E1975" s="165">
        <v>1018</v>
      </c>
      <c r="F1975" s="165">
        <v>27.9</v>
      </c>
      <c r="G1975" s="165">
        <v>85.9</v>
      </c>
      <c r="H1975" s="165">
        <v>50</v>
      </c>
      <c r="I1975" s="165">
        <v>6875</v>
      </c>
      <c r="J1975" s="165">
        <v>17895</v>
      </c>
      <c r="K1975" s="165">
        <v>639</v>
      </c>
      <c r="L1975" s="165"/>
      <c r="M1975" s="165">
        <v>25409</v>
      </c>
      <c r="N1975" s="165">
        <v>255</v>
      </c>
      <c r="O1975" s="165">
        <v>662</v>
      </c>
      <c r="P1975" s="165">
        <v>426</v>
      </c>
      <c r="Q1975" s="165"/>
      <c r="R1975" s="165">
        <v>1343</v>
      </c>
      <c r="S1975" s="165">
        <v>7</v>
      </c>
      <c r="T1975" s="165">
        <v>11.166666666666663</v>
      </c>
      <c r="U1975" s="165">
        <v>15.028571428571427</v>
      </c>
      <c r="V1975" s="165">
        <v>1728.5</v>
      </c>
      <c r="W1975" s="165">
        <v>1596.2</v>
      </c>
      <c r="X1975" s="165" t="s">
        <v>3324</v>
      </c>
      <c r="Y1975" s="165">
        <v>50.349999999999895</v>
      </c>
      <c r="Z1975" s="165" t="s">
        <v>3329</v>
      </c>
      <c r="AA1975" s="165" t="s">
        <v>3298</v>
      </c>
    </row>
    <row r="1976" spans="1:27" s="74" customFormat="1" x14ac:dyDescent="0.15">
      <c r="A1976" s="165" t="s">
        <v>3272</v>
      </c>
      <c r="B1976" s="113" t="s">
        <v>3228</v>
      </c>
      <c r="C1976" s="165"/>
      <c r="D1976" s="199" t="s">
        <v>3297</v>
      </c>
      <c r="E1976" s="165">
        <v>1030</v>
      </c>
      <c r="F1976" s="165">
        <v>26.37</v>
      </c>
      <c r="G1976" s="165">
        <v>100.1</v>
      </c>
      <c r="H1976" s="165">
        <v>85</v>
      </c>
      <c r="I1976" s="165">
        <v>6820</v>
      </c>
      <c r="J1976" s="165">
        <v>18946</v>
      </c>
      <c r="K1976" s="165">
        <v>853.99999999999989</v>
      </c>
      <c r="L1976" s="165"/>
      <c r="M1976" s="165">
        <v>26620</v>
      </c>
      <c r="N1976" s="165">
        <v>227</v>
      </c>
      <c r="O1976" s="165">
        <v>630</v>
      </c>
      <c r="P1976" s="165">
        <v>569</v>
      </c>
      <c r="Q1976" s="165"/>
      <c r="R1976" s="165">
        <v>1426</v>
      </c>
      <c r="S1976" s="165">
        <v>7</v>
      </c>
      <c r="T1976" s="165">
        <v>9.5500000000000007</v>
      </c>
      <c r="U1976" s="165">
        <v>13.042857142857139</v>
      </c>
      <c r="V1976" s="165">
        <v>1014.2</v>
      </c>
      <c r="W1976" s="165">
        <v>916.69999999999993</v>
      </c>
      <c r="X1976" s="165" t="s">
        <v>3324</v>
      </c>
      <c r="Y1976" s="165">
        <v>12.05</v>
      </c>
      <c r="Z1976" s="165" t="s">
        <v>3325</v>
      </c>
      <c r="AA1976" s="165" t="s">
        <v>3298</v>
      </c>
    </row>
    <row r="1977" spans="1:27" s="74" customFormat="1" x14ac:dyDescent="0.15">
      <c r="A1977" s="165" t="s">
        <v>3206</v>
      </c>
      <c r="B1977" s="113" t="s">
        <v>3228</v>
      </c>
      <c r="C1977" s="165"/>
      <c r="D1977" s="199" t="s">
        <v>3297</v>
      </c>
      <c r="E1977" s="165">
        <v>1014</v>
      </c>
      <c r="F1977" s="165">
        <v>28.6</v>
      </c>
      <c r="G1977" s="165">
        <v>97.4</v>
      </c>
      <c r="H1977" s="165">
        <v>100</v>
      </c>
      <c r="I1977" s="165">
        <v>2173</v>
      </c>
      <c r="J1977" s="165">
        <v>23338</v>
      </c>
      <c r="K1977" s="165">
        <v>966</v>
      </c>
      <c r="L1977" s="165"/>
      <c r="M1977" s="165">
        <v>26477</v>
      </c>
      <c r="N1977" s="165">
        <v>83</v>
      </c>
      <c r="O1977" s="165">
        <v>916</v>
      </c>
      <c r="P1977" s="165">
        <v>483</v>
      </c>
      <c r="Q1977" s="165"/>
      <c r="R1977" s="165">
        <v>1482</v>
      </c>
      <c r="S1977" s="165">
        <v>7</v>
      </c>
      <c r="T1977" s="165">
        <v>8.0750000000000011</v>
      </c>
      <c r="U1977" s="165">
        <v>12.085714285714293</v>
      </c>
      <c r="V1977" s="165">
        <v>826.5</v>
      </c>
      <c r="W1977" s="165">
        <v>716.1</v>
      </c>
      <c r="X1977" s="165" t="s">
        <v>3324</v>
      </c>
      <c r="Y1977" s="165">
        <v>12.05</v>
      </c>
      <c r="Z1977" s="165" t="s">
        <v>3325</v>
      </c>
      <c r="AA1977" s="165" t="s">
        <v>3298</v>
      </c>
    </row>
    <row r="1978" spans="1:27" s="74" customFormat="1" x14ac:dyDescent="0.15">
      <c r="A1978" s="165" t="s">
        <v>3206</v>
      </c>
      <c r="B1978" s="113" t="s">
        <v>3228</v>
      </c>
      <c r="C1978" s="165"/>
      <c r="D1978" s="199" t="s">
        <v>3297</v>
      </c>
      <c r="E1978" s="165">
        <v>1036</v>
      </c>
      <c r="F1978" s="165">
        <v>27.17</v>
      </c>
      <c r="G1978" s="165">
        <v>99.44</v>
      </c>
      <c r="H1978" s="165">
        <v>100</v>
      </c>
      <c r="I1978" s="165">
        <v>12473</v>
      </c>
      <c r="J1978" s="165">
        <v>35986</v>
      </c>
      <c r="K1978" s="165">
        <v>1597</v>
      </c>
      <c r="L1978" s="165"/>
      <c r="M1978" s="165">
        <v>50056</v>
      </c>
      <c r="N1978" s="165">
        <v>358</v>
      </c>
      <c r="O1978" s="165">
        <v>1034</v>
      </c>
      <c r="P1978" s="165">
        <v>1065</v>
      </c>
      <c r="Q1978" s="165"/>
      <c r="R1978" s="165">
        <v>2457</v>
      </c>
      <c r="S1978" s="165">
        <v>7</v>
      </c>
      <c r="T1978" s="165">
        <v>8.6166666666666671</v>
      </c>
      <c r="U1978" s="165">
        <v>12.314285714285711</v>
      </c>
      <c r="V1978" s="165">
        <v>904.39999999999986</v>
      </c>
      <c r="W1978" s="165">
        <v>761.5</v>
      </c>
      <c r="X1978" s="165" t="s">
        <v>3324</v>
      </c>
      <c r="Y1978" s="165">
        <v>12.05</v>
      </c>
      <c r="Z1978" s="165" t="s">
        <v>3325</v>
      </c>
      <c r="AA1978" s="165" t="s">
        <v>3298</v>
      </c>
    </row>
    <row r="1979" spans="1:27" s="74" customFormat="1" x14ac:dyDescent="0.15">
      <c r="A1979" s="165" t="s">
        <v>3206</v>
      </c>
      <c r="B1979" s="113" t="s">
        <v>3228</v>
      </c>
      <c r="C1979" s="165"/>
      <c r="D1979" s="199" t="s">
        <v>3297</v>
      </c>
      <c r="E1979" s="165">
        <v>1043</v>
      </c>
      <c r="F1979" s="165">
        <v>27.67</v>
      </c>
      <c r="G1979" s="165">
        <v>100.54</v>
      </c>
      <c r="H1979" s="165">
        <v>20</v>
      </c>
      <c r="I1979" s="165">
        <v>5355</v>
      </c>
      <c r="J1979" s="165">
        <v>16888</v>
      </c>
      <c r="K1979" s="165">
        <v>737</v>
      </c>
      <c r="L1979" s="165"/>
      <c r="M1979" s="165">
        <v>22980</v>
      </c>
      <c r="N1979" s="165">
        <v>652</v>
      </c>
      <c r="O1979" s="165">
        <v>2058</v>
      </c>
      <c r="P1979" s="165">
        <v>491</v>
      </c>
      <c r="Q1979" s="165"/>
      <c r="R1979" s="165">
        <v>3201</v>
      </c>
      <c r="S1979" s="165">
        <v>7</v>
      </c>
      <c r="T1979" s="165">
        <v>7.9666666666666677</v>
      </c>
      <c r="U1979" s="165">
        <v>11.84285714285714</v>
      </c>
      <c r="V1979" s="165">
        <v>873.1</v>
      </c>
      <c r="W1979" s="165">
        <v>822.69999999999993</v>
      </c>
      <c r="X1979" s="165" t="s">
        <v>3324</v>
      </c>
      <c r="Y1979" s="165">
        <v>12.05</v>
      </c>
      <c r="Z1979" s="165" t="s">
        <v>3325</v>
      </c>
      <c r="AA1979" s="165" t="s">
        <v>3298</v>
      </c>
    </row>
    <row r="1980" spans="1:27" s="74" customFormat="1" x14ac:dyDescent="0.15">
      <c r="A1980" s="165" t="s">
        <v>3206</v>
      </c>
      <c r="B1980" s="113" t="s">
        <v>3228</v>
      </c>
      <c r="C1980" s="165"/>
      <c r="D1980" s="199" t="s">
        <v>3297</v>
      </c>
      <c r="E1980" s="165">
        <v>1026</v>
      </c>
      <c r="F1980" s="165">
        <v>28.18</v>
      </c>
      <c r="G1980" s="165">
        <v>98.9</v>
      </c>
      <c r="H1980" s="165">
        <v>150</v>
      </c>
      <c r="I1980" s="165">
        <v>6380</v>
      </c>
      <c r="J1980" s="165">
        <v>17742</v>
      </c>
      <c r="K1980" s="165">
        <v>676</v>
      </c>
      <c r="L1980" s="165"/>
      <c r="M1980" s="165">
        <v>24798</v>
      </c>
      <c r="N1980" s="165">
        <v>127</v>
      </c>
      <c r="O1980" s="165">
        <v>354</v>
      </c>
      <c r="P1980" s="165">
        <v>451</v>
      </c>
      <c r="Q1980" s="165"/>
      <c r="R1980" s="165">
        <v>932</v>
      </c>
      <c r="S1980" s="165">
        <v>6</v>
      </c>
      <c r="T1980" s="165">
        <v>6.0333333333333359</v>
      </c>
      <c r="U1980" s="165">
        <v>10.866666666666672</v>
      </c>
      <c r="V1980" s="165">
        <v>734.3</v>
      </c>
      <c r="W1980" s="165">
        <v>553.1</v>
      </c>
      <c r="X1980" s="165" t="s">
        <v>3324</v>
      </c>
      <c r="Y1980" s="165">
        <v>12.05</v>
      </c>
      <c r="Z1980" s="165" t="s">
        <v>3325</v>
      </c>
      <c r="AA1980" s="165" t="s">
        <v>3298</v>
      </c>
    </row>
    <row r="1981" spans="1:27" s="74" customFormat="1" x14ac:dyDescent="0.15">
      <c r="A1981" s="165" t="s">
        <v>3206</v>
      </c>
      <c r="B1981" s="113" t="s">
        <v>3228</v>
      </c>
      <c r="C1981" s="165"/>
      <c r="D1981" s="199" t="s">
        <v>3297</v>
      </c>
      <c r="E1981" s="165">
        <v>1015</v>
      </c>
      <c r="F1981" s="165">
        <v>30.2</v>
      </c>
      <c r="G1981" s="165">
        <v>94.9</v>
      </c>
      <c r="H1981" s="165">
        <v>67</v>
      </c>
      <c r="I1981" s="165">
        <v>4881</v>
      </c>
      <c r="J1981" s="165">
        <v>12224</v>
      </c>
      <c r="K1981" s="165">
        <v>459.99999999999983</v>
      </c>
      <c r="L1981" s="165"/>
      <c r="M1981" s="165">
        <v>17565</v>
      </c>
      <c r="N1981" s="165">
        <v>188</v>
      </c>
      <c r="O1981" s="165">
        <v>472.00000000000011</v>
      </c>
      <c r="P1981" s="165">
        <v>307</v>
      </c>
      <c r="Q1981" s="165"/>
      <c r="R1981" s="165">
        <v>967</v>
      </c>
      <c r="S1981" s="165">
        <v>6</v>
      </c>
      <c r="T1981" s="165">
        <v>6.6833333333333336</v>
      </c>
      <c r="U1981" s="165">
        <v>12.1</v>
      </c>
      <c r="V1981" s="165">
        <v>645.29999999999995</v>
      </c>
      <c r="W1981" s="165">
        <v>574.4</v>
      </c>
      <c r="X1981" s="165" t="s">
        <v>3328</v>
      </c>
      <c r="Y1981" s="165"/>
      <c r="Z1981" s="165"/>
      <c r="AA1981" s="165" t="s">
        <v>3298</v>
      </c>
    </row>
    <row r="1982" spans="1:27" s="74" customFormat="1" x14ac:dyDescent="0.15">
      <c r="A1982" s="165" t="s">
        <v>3206</v>
      </c>
      <c r="B1982" s="113" t="s">
        <v>3228</v>
      </c>
      <c r="C1982" s="165"/>
      <c r="D1982" s="199" t="s">
        <v>3297</v>
      </c>
      <c r="E1982" s="165">
        <v>1025</v>
      </c>
      <c r="F1982" s="165">
        <v>28.1</v>
      </c>
      <c r="G1982" s="165">
        <v>98.78</v>
      </c>
      <c r="H1982" s="165">
        <v>50</v>
      </c>
      <c r="I1982" s="165">
        <v>6370</v>
      </c>
      <c r="J1982" s="165">
        <v>17279</v>
      </c>
      <c r="K1982" s="165">
        <v>669</v>
      </c>
      <c r="L1982" s="165"/>
      <c r="M1982" s="165">
        <v>24318</v>
      </c>
      <c r="N1982" s="165">
        <v>236</v>
      </c>
      <c r="O1982" s="165">
        <v>640</v>
      </c>
      <c r="P1982" s="165">
        <v>446</v>
      </c>
      <c r="Q1982" s="165"/>
      <c r="R1982" s="165">
        <v>1322</v>
      </c>
      <c r="S1982" s="165">
        <v>6</v>
      </c>
      <c r="T1982" s="165">
        <v>4.791666666666667</v>
      </c>
      <c r="U1982" s="165">
        <v>9.6000000000000014</v>
      </c>
      <c r="V1982" s="165">
        <v>775.90000000000009</v>
      </c>
      <c r="W1982" s="165">
        <v>589.1</v>
      </c>
      <c r="X1982" s="165" t="s">
        <v>3324</v>
      </c>
      <c r="Y1982" s="165">
        <v>12.05</v>
      </c>
      <c r="Z1982" s="165" t="s">
        <v>3325</v>
      </c>
      <c r="AA1982" s="165" t="s">
        <v>3298</v>
      </c>
    </row>
    <row r="1983" spans="1:27" s="74" customFormat="1" x14ac:dyDescent="0.15">
      <c r="A1983" s="165" t="s">
        <v>3206</v>
      </c>
      <c r="B1983" s="113" t="s">
        <v>3228</v>
      </c>
      <c r="C1983" s="165"/>
      <c r="D1983" s="199" t="s">
        <v>3297</v>
      </c>
      <c r="E1983" s="165">
        <v>1019</v>
      </c>
      <c r="F1983" s="165">
        <v>27.53</v>
      </c>
      <c r="G1983" s="165">
        <v>99.32</v>
      </c>
      <c r="H1983" s="165">
        <v>100</v>
      </c>
      <c r="I1983" s="165">
        <v>8372</v>
      </c>
      <c r="J1983" s="165">
        <v>21640</v>
      </c>
      <c r="K1983" s="165">
        <v>774</v>
      </c>
      <c r="L1983" s="165"/>
      <c r="M1983" s="165">
        <v>30786</v>
      </c>
      <c r="N1983" s="165">
        <v>237</v>
      </c>
      <c r="O1983" s="165">
        <v>613.00000000000011</v>
      </c>
      <c r="P1983" s="165">
        <v>516</v>
      </c>
      <c r="Q1983" s="165"/>
      <c r="R1983" s="165">
        <v>1367</v>
      </c>
      <c r="S1983" s="165">
        <v>6</v>
      </c>
      <c r="T1983" s="165">
        <v>6.6</v>
      </c>
      <c r="U1983" s="165">
        <v>11.2</v>
      </c>
      <c r="V1983" s="165">
        <v>847.7</v>
      </c>
      <c r="W1983" s="165">
        <v>652.9</v>
      </c>
      <c r="X1983" s="165" t="s">
        <v>3324</v>
      </c>
      <c r="Y1983" s="165">
        <v>12.05</v>
      </c>
      <c r="Z1983" s="165" t="s">
        <v>3325</v>
      </c>
      <c r="AA1983" s="165" t="s">
        <v>3298</v>
      </c>
    </row>
    <row r="1984" spans="1:27" s="74" customFormat="1" x14ac:dyDescent="0.15">
      <c r="A1984" s="165" t="s">
        <v>3206</v>
      </c>
      <c r="B1984" s="113" t="s">
        <v>3228</v>
      </c>
      <c r="C1984" s="165"/>
      <c r="D1984" s="199" t="s">
        <v>3297</v>
      </c>
      <c r="E1984" s="165">
        <v>1027</v>
      </c>
      <c r="F1984" s="165">
        <v>28.75</v>
      </c>
      <c r="G1984" s="165">
        <v>99.02</v>
      </c>
      <c r="H1984" s="165">
        <v>50</v>
      </c>
      <c r="I1984" s="165">
        <v>4669</v>
      </c>
      <c r="J1984" s="165">
        <v>13859</v>
      </c>
      <c r="K1984" s="165">
        <v>580</v>
      </c>
      <c r="L1984" s="165"/>
      <c r="M1984" s="165">
        <v>19108</v>
      </c>
      <c r="N1984" s="165">
        <v>250</v>
      </c>
      <c r="O1984" s="165">
        <v>742</v>
      </c>
      <c r="P1984" s="165">
        <v>387</v>
      </c>
      <c r="Q1984" s="165"/>
      <c r="R1984" s="165">
        <v>1379</v>
      </c>
      <c r="S1984" s="165">
        <v>6</v>
      </c>
      <c r="T1984" s="165">
        <v>5.8833333333333337</v>
      </c>
      <c r="U1984" s="165">
        <v>10.95</v>
      </c>
      <c r="V1984" s="165">
        <v>637.30000000000007</v>
      </c>
      <c r="W1984" s="165">
        <v>491.9</v>
      </c>
      <c r="X1984" s="165" t="s">
        <v>3328</v>
      </c>
      <c r="Y1984" s="165">
        <v>8.6000000000000014</v>
      </c>
      <c r="Z1984" s="165" t="s">
        <v>3327</v>
      </c>
      <c r="AA1984" s="165" t="s">
        <v>3298</v>
      </c>
    </row>
    <row r="1985" spans="1:27" s="74" customFormat="1" x14ac:dyDescent="0.15">
      <c r="A1985" s="165" t="s">
        <v>3271</v>
      </c>
      <c r="B1985" s="113" t="s">
        <v>3306</v>
      </c>
      <c r="C1985" s="165"/>
      <c r="D1985" s="199" t="s">
        <v>3384</v>
      </c>
      <c r="E1985" s="165">
        <v>1232</v>
      </c>
      <c r="F1985" s="165">
        <v>6.15</v>
      </c>
      <c r="G1985" s="165">
        <v>0.92</v>
      </c>
      <c r="H1985" s="165">
        <v>50</v>
      </c>
      <c r="I1985" s="165"/>
      <c r="J1985" s="165">
        <v>16622</v>
      </c>
      <c r="K1985" s="165">
        <v>2450</v>
      </c>
      <c r="L1985" s="165"/>
      <c r="M1985" s="165">
        <v>24724</v>
      </c>
      <c r="N1985" s="165"/>
      <c r="O1985" s="165"/>
      <c r="P1985" s="165"/>
      <c r="Q1985" s="165"/>
      <c r="R1985" s="165">
        <v>2400</v>
      </c>
      <c r="S1985" s="165">
        <v>12</v>
      </c>
      <c r="T1985" s="165">
        <v>26.925000000000001</v>
      </c>
      <c r="U1985" s="165">
        <v>26.925000000000001</v>
      </c>
      <c r="V1985" s="165">
        <v>1089.3</v>
      </c>
      <c r="W1985" s="165">
        <v>1089.3</v>
      </c>
      <c r="X1985" s="165" t="s">
        <v>9862</v>
      </c>
      <c r="Y1985" s="165">
        <v>18.8</v>
      </c>
      <c r="Z1985" s="165" t="s">
        <v>3329</v>
      </c>
      <c r="AA1985" s="165" t="s">
        <v>3415</v>
      </c>
    </row>
    <row r="1986" spans="1:27" s="74" customFormat="1" x14ac:dyDescent="0.15">
      <c r="A1986" s="165" t="s">
        <v>3272</v>
      </c>
      <c r="B1986" s="113" t="s">
        <v>3229</v>
      </c>
      <c r="C1986" s="165"/>
      <c r="D1986" s="199" t="s">
        <v>3297</v>
      </c>
      <c r="E1986" s="165">
        <v>1058</v>
      </c>
      <c r="F1986" s="165">
        <v>27.9</v>
      </c>
      <c r="G1986" s="165">
        <v>85.9</v>
      </c>
      <c r="H1986" s="165">
        <v>95</v>
      </c>
      <c r="I1986" s="165">
        <v>4472</v>
      </c>
      <c r="J1986" s="165">
        <v>11011</v>
      </c>
      <c r="K1986" s="165">
        <v>484</v>
      </c>
      <c r="L1986" s="165"/>
      <c r="M1986" s="165">
        <v>15966</v>
      </c>
      <c r="N1986" s="165">
        <v>106</v>
      </c>
      <c r="O1986" s="165">
        <v>258</v>
      </c>
      <c r="P1986" s="165">
        <v>323</v>
      </c>
      <c r="Q1986" s="165"/>
      <c r="R1986" s="165">
        <v>686</v>
      </c>
      <c r="S1986" s="165">
        <v>7</v>
      </c>
      <c r="T1986" s="165">
        <v>11.166666666666663</v>
      </c>
      <c r="U1986" s="165">
        <v>15.028571428571427</v>
      </c>
      <c r="V1986" s="165">
        <v>1728.5</v>
      </c>
      <c r="W1986" s="165">
        <v>1596.2</v>
      </c>
      <c r="X1986" s="165" t="s">
        <v>3324</v>
      </c>
      <c r="Y1986" s="165">
        <v>50.349999999999895</v>
      </c>
      <c r="Z1986" s="165" t="s">
        <v>3329</v>
      </c>
      <c r="AA1986" s="165" t="s">
        <v>3298</v>
      </c>
    </row>
    <row r="1987" spans="1:27" s="74" customFormat="1" x14ac:dyDescent="0.15">
      <c r="A1987" s="165" t="s">
        <v>3272</v>
      </c>
      <c r="B1987" s="113" t="s">
        <v>3229</v>
      </c>
      <c r="C1987" s="165"/>
      <c r="D1987" s="199" t="s">
        <v>3297</v>
      </c>
      <c r="E1987" s="165">
        <v>1053</v>
      </c>
      <c r="F1987" s="165">
        <v>27.9</v>
      </c>
      <c r="G1987" s="165">
        <v>101.2</v>
      </c>
      <c r="H1987" s="165">
        <v>232</v>
      </c>
      <c r="I1987" s="165">
        <v>7820.9999999999991</v>
      </c>
      <c r="J1987" s="165">
        <v>23271</v>
      </c>
      <c r="K1987" s="165">
        <v>1040</v>
      </c>
      <c r="L1987" s="165"/>
      <c r="M1987" s="165">
        <v>32132</v>
      </c>
      <c r="N1987" s="165">
        <v>98</v>
      </c>
      <c r="O1987" s="165">
        <v>294</v>
      </c>
      <c r="P1987" s="165">
        <v>548</v>
      </c>
      <c r="Q1987" s="165"/>
      <c r="R1987" s="165">
        <v>940</v>
      </c>
      <c r="S1987" s="165">
        <v>7</v>
      </c>
      <c r="T1987" s="165">
        <v>10.883333333333331</v>
      </c>
      <c r="U1987" s="165">
        <v>14.61428571428571</v>
      </c>
      <c r="V1987" s="165">
        <v>928.5</v>
      </c>
      <c r="W1987" s="165">
        <v>891.1</v>
      </c>
      <c r="X1987" s="165" t="s">
        <v>3324</v>
      </c>
      <c r="Y1987" s="165">
        <v>26.499999999999947</v>
      </c>
      <c r="Z1987" s="165" t="s">
        <v>3329</v>
      </c>
      <c r="AA1987" s="165" t="s">
        <v>3298</v>
      </c>
    </row>
    <row r="1988" spans="1:27" s="74" customFormat="1" x14ac:dyDescent="0.15">
      <c r="A1988" s="165" t="s">
        <v>3272</v>
      </c>
      <c r="B1988" s="113" t="s">
        <v>3229</v>
      </c>
      <c r="C1988" s="165"/>
      <c r="D1988" s="199" t="s">
        <v>3297</v>
      </c>
      <c r="E1988" s="165">
        <v>1054</v>
      </c>
      <c r="F1988" s="165">
        <v>28.6</v>
      </c>
      <c r="G1988" s="165">
        <v>97.4</v>
      </c>
      <c r="H1988" s="165">
        <v>105</v>
      </c>
      <c r="I1988" s="165">
        <v>6983</v>
      </c>
      <c r="J1988" s="165">
        <v>17838</v>
      </c>
      <c r="K1988" s="165">
        <v>724</v>
      </c>
      <c r="L1988" s="165"/>
      <c r="M1988" s="165">
        <v>25543</v>
      </c>
      <c r="N1988" s="165">
        <v>179</v>
      </c>
      <c r="O1988" s="165">
        <v>480.00000000000011</v>
      </c>
      <c r="P1988" s="165">
        <v>466</v>
      </c>
      <c r="Q1988" s="165"/>
      <c r="R1988" s="165">
        <v>1124</v>
      </c>
      <c r="S1988" s="165">
        <v>7</v>
      </c>
      <c r="T1988" s="165">
        <v>8.0750000000000011</v>
      </c>
      <c r="U1988" s="165">
        <v>12.085714285714293</v>
      </c>
      <c r="V1988" s="165">
        <v>826.5</v>
      </c>
      <c r="W1988" s="165">
        <v>716.1</v>
      </c>
      <c r="X1988" s="165" t="s">
        <v>3324</v>
      </c>
      <c r="Y1988" s="165">
        <v>12.05</v>
      </c>
      <c r="Z1988" s="165" t="s">
        <v>3325</v>
      </c>
      <c r="AA1988" s="165" t="s">
        <v>3298</v>
      </c>
    </row>
    <row r="1989" spans="1:27" s="74" customFormat="1" x14ac:dyDescent="0.15">
      <c r="A1989" s="165" t="s">
        <v>3206</v>
      </c>
      <c r="B1989" s="113" t="s">
        <v>3229</v>
      </c>
      <c r="C1989" s="165"/>
      <c r="D1989" s="199" t="s">
        <v>3297</v>
      </c>
      <c r="E1989" s="165">
        <v>1060</v>
      </c>
      <c r="F1989" s="165">
        <v>27.7</v>
      </c>
      <c r="G1989" s="165">
        <v>99.7</v>
      </c>
      <c r="H1989" s="165">
        <v>83</v>
      </c>
      <c r="I1989" s="165">
        <v>5745</v>
      </c>
      <c r="J1989" s="165">
        <v>17155</v>
      </c>
      <c r="K1989" s="165">
        <v>947.00000000000011</v>
      </c>
      <c r="L1989" s="165"/>
      <c r="M1989" s="165">
        <v>23847</v>
      </c>
      <c r="N1989" s="165">
        <v>184</v>
      </c>
      <c r="O1989" s="165">
        <v>551</v>
      </c>
      <c r="P1989" s="165">
        <v>394</v>
      </c>
      <c r="Q1989" s="165"/>
      <c r="R1989" s="165">
        <v>1129</v>
      </c>
      <c r="S1989" s="165">
        <v>6</v>
      </c>
      <c r="T1989" s="165">
        <v>6.5166666666666666</v>
      </c>
      <c r="U1989" s="165">
        <v>11.2</v>
      </c>
      <c r="V1989" s="165">
        <v>819.50000000000011</v>
      </c>
      <c r="W1989" s="165">
        <v>673.2</v>
      </c>
      <c r="X1989" s="165" t="s">
        <v>3324</v>
      </c>
      <c r="Y1989" s="165">
        <v>12.05</v>
      </c>
      <c r="Z1989" s="165" t="s">
        <v>3325</v>
      </c>
      <c r="AA1989" s="165" t="s">
        <v>3298</v>
      </c>
    </row>
    <row r="1990" spans="1:27" s="74" customFormat="1" x14ac:dyDescent="0.15">
      <c r="A1990" s="165" t="s">
        <v>3206</v>
      </c>
      <c r="B1990" s="113" t="s">
        <v>3307</v>
      </c>
      <c r="C1990" s="165"/>
      <c r="D1990" s="199" t="s">
        <v>3297</v>
      </c>
      <c r="E1990" s="165">
        <v>787</v>
      </c>
      <c r="F1990" s="165">
        <v>41.7</v>
      </c>
      <c r="G1990" s="165">
        <v>82.9</v>
      </c>
      <c r="H1990" s="165">
        <v>40</v>
      </c>
      <c r="I1990" s="165">
        <v>960</v>
      </c>
      <c r="J1990" s="165">
        <v>6714</v>
      </c>
      <c r="K1990" s="165">
        <v>98</v>
      </c>
      <c r="L1990" s="165"/>
      <c r="M1990" s="165">
        <v>7772</v>
      </c>
      <c r="N1990" s="165">
        <v>57</v>
      </c>
      <c r="O1990" s="165">
        <v>397</v>
      </c>
      <c r="P1990" s="165">
        <v>98</v>
      </c>
      <c r="Q1990" s="165"/>
      <c r="R1990" s="165">
        <v>552</v>
      </c>
      <c r="S1990" s="165">
        <v>8</v>
      </c>
      <c r="T1990" s="165">
        <v>12.34166666666667</v>
      </c>
      <c r="U1990" s="165">
        <v>19.625</v>
      </c>
      <c r="V1990" s="165">
        <v>76.200000000000017</v>
      </c>
      <c r="W1990" s="165">
        <v>68.300000000000011</v>
      </c>
      <c r="X1990" s="165" t="s">
        <v>3300</v>
      </c>
      <c r="Y1990" s="165">
        <v>4.25</v>
      </c>
      <c r="Z1990" s="165" t="s">
        <v>3327</v>
      </c>
      <c r="AA1990" s="165" t="s">
        <v>3298</v>
      </c>
    </row>
    <row r="1991" spans="1:27" s="74" customFormat="1" x14ac:dyDescent="0.15">
      <c r="A1991" s="165" t="s">
        <v>3271</v>
      </c>
      <c r="B1991" s="113" t="s">
        <v>3307</v>
      </c>
      <c r="C1991" s="165"/>
      <c r="D1991" s="199" t="s">
        <v>3297</v>
      </c>
      <c r="E1991" s="165">
        <v>791</v>
      </c>
      <c r="F1991" s="165">
        <v>48</v>
      </c>
      <c r="G1991" s="165">
        <v>86.4</v>
      </c>
      <c r="H1991" s="165">
        <v>25</v>
      </c>
      <c r="I1991" s="165">
        <v>148</v>
      </c>
      <c r="J1991" s="165">
        <v>4352</v>
      </c>
      <c r="K1991" s="165">
        <v>147</v>
      </c>
      <c r="L1991" s="165"/>
      <c r="M1991" s="165">
        <v>4646</v>
      </c>
      <c r="N1991" s="165">
        <v>13</v>
      </c>
      <c r="O1991" s="165">
        <v>372</v>
      </c>
      <c r="P1991" s="165">
        <v>147</v>
      </c>
      <c r="Q1991" s="165"/>
      <c r="R1991" s="165">
        <v>532</v>
      </c>
      <c r="S1991" s="165">
        <v>7</v>
      </c>
      <c r="T1991" s="165">
        <v>4.658333333333335</v>
      </c>
      <c r="U1991" s="165">
        <v>15.042857142857139</v>
      </c>
      <c r="V1991" s="165">
        <v>205.6</v>
      </c>
      <c r="W1991" s="165">
        <v>149.69999999999999</v>
      </c>
      <c r="X1991" s="165" t="s">
        <v>3300</v>
      </c>
      <c r="Y1991" s="165">
        <v>30.949999999999946</v>
      </c>
      <c r="Z1991" s="165" t="s">
        <v>3329</v>
      </c>
      <c r="AA1991" s="165" t="s">
        <v>3298</v>
      </c>
    </row>
    <row r="1992" spans="1:27" s="74" customFormat="1" x14ac:dyDescent="0.15">
      <c r="A1992" s="165" t="s">
        <v>3272</v>
      </c>
      <c r="B1992" s="113" t="s">
        <v>3307</v>
      </c>
      <c r="C1992" s="165"/>
      <c r="D1992" s="199" t="s">
        <v>3297</v>
      </c>
      <c r="E1992" s="165">
        <v>790</v>
      </c>
      <c r="F1992" s="165">
        <v>44.300000000000004</v>
      </c>
      <c r="G1992" s="165">
        <v>86.2</v>
      </c>
      <c r="H1992" s="165">
        <v>30</v>
      </c>
      <c r="I1992" s="165">
        <v>2743</v>
      </c>
      <c r="J1992" s="165">
        <v>5426</v>
      </c>
      <c r="K1992" s="165">
        <v>229</v>
      </c>
      <c r="L1992" s="165"/>
      <c r="M1992" s="165">
        <v>8398</v>
      </c>
      <c r="N1992" s="165">
        <v>190</v>
      </c>
      <c r="O1992" s="165">
        <v>375</v>
      </c>
      <c r="P1992" s="165">
        <v>229</v>
      </c>
      <c r="Q1992" s="165"/>
      <c r="R1992" s="165">
        <v>794</v>
      </c>
      <c r="S1992" s="165">
        <v>7</v>
      </c>
      <c r="T1992" s="165">
        <v>9.6833333333333353</v>
      </c>
      <c r="U1992" s="165">
        <v>20.385714285714275</v>
      </c>
      <c r="V1992" s="165">
        <v>166.2</v>
      </c>
      <c r="W1992" s="165">
        <v>129.6</v>
      </c>
      <c r="X1992" s="165" t="s">
        <v>3300</v>
      </c>
      <c r="Y1992" s="165">
        <v>28.499999999999947</v>
      </c>
      <c r="Z1992" s="165" t="s">
        <v>3329</v>
      </c>
      <c r="AA1992" s="165" t="s">
        <v>3298</v>
      </c>
    </row>
    <row r="1993" spans="1:27" s="74" customFormat="1" x14ac:dyDescent="0.15">
      <c r="A1993" s="165" t="s">
        <v>3272</v>
      </c>
      <c r="B1993" s="113" t="s">
        <v>3307</v>
      </c>
      <c r="C1993" s="165"/>
      <c r="D1993" s="199" t="s">
        <v>3297</v>
      </c>
      <c r="E1993" s="165">
        <v>789</v>
      </c>
      <c r="F1993" s="165">
        <v>41.7</v>
      </c>
      <c r="G1993" s="165">
        <v>84.3</v>
      </c>
      <c r="H1993" s="165">
        <v>53</v>
      </c>
      <c r="I1993" s="165">
        <v>855.00000000000011</v>
      </c>
      <c r="J1993" s="165">
        <v>4452</v>
      </c>
      <c r="K1993" s="165">
        <v>66</v>
      </c>
      <c r="L1993" s="165"/>
      <c r="M1993" s="165">
        <v>5373</v>
      </c>
      <c r="N1993" s="165">
        <v>46</v>
      </c>
      <c r="O1993" s="165">
        <v>219</v>
      </c>
      <c r="P1993" s="165">
        <v>66</v>
      </c>
      <c r="Q1993" s="165"/>
      <c r="R1993" s="165">
        <v>331</v>
      </c>
      <c r="S1993" s="165">
        <v>6</v>
      </c>
      <c r="T1993" s="165">
        <v>10.55833333333333</v>
      </c>
      <c r="U1993" s="165">
        <v>21.216666666666672</v>
      </c>
      <c r="V1993" s="165">
        <v>69.7</v>
      </c>
      <c r="W1993" s="165">
        <v>58.7</v>
      </c>
      <c r="X1993" s="165" t="s">
        <v>3300</v>
      </c>
      <c r="Y1993" s="165">
        <v>14.15</v>
      </c>
      <c r="Z1993" s="165" t="s">
        <v>3325</v>
      </c>
      <c r="AA1993" s="165" t="s">
        <v>3298</v>
      </c>
    </row>
    <row r="1994" spans="1:27" s="74" customFormat="1" x14ac:dyDescent="0.15">
      <c r="A1994" s="165" t="s">
        <v>3206</v>
      </c>
      <c r="B1994" s="113" t="s">
        <v>3335</v>
      </c>
      <c r="C1994" s="165" t="s">
        <v>3385</v>
      </c>
      <c r="D1994" s="199" t="s">
        <v>3386</v>
      </c>
      <c r="E1994" s="165">
        <v>20</v>
      </c>
      <c r="F1994" s="165">
        <v>33.300000000000004</v>
      </c>
      <c r="G1994" s="165">
        <v>130.30000000000001</v>
      </c>
      <c r="H1994" s="165">
        <v>4</v>
      </c>
      <c r="I1994" s="165">
        <v>930.00000000000011</v>
      </c>
      <c r="J1994" s="165">
        <v>6159.9999999999991</v>
      </c>
      <c r="K1994" s="165">
        <v>1010</v>
      </c>
      <c r="L1994" s="165"/>
      <c r="M1994" s="165">
        <v>8099.9999999999982</v>
      </c>
      <c r="N1994" s="165">
        <v>370</v>
      </c>
      <c r="O1994" s="165">
        <v>2470</v>
      </c>
      <c r="P1994" s="165">
        <v>509.99999999999983</v>
      </c>
      <c r="Q1994" s="165"/>
      <c r="R1994" s="165">
        <v>3350</v>
      </c>
      <c r="S1994" s="165">
        <v>12</v>
      </c>
      <c r="T1994" s="165">
        <v>16.383333333333319</v>
      </c>
      <c r="U1994" s="165">
        <v>16.383333333333319</v>
      </c>
      <c r="V1994" s="165">
        <v>1863.1</v>
      </c>
      <c r="W1994" s="165">
        <v>1863.1</v>
      </c>
      <c r="X1994" s="165" t="s">
        <v>3324</v>
      </c>
      <c r="Y1994" s="165">
        <v>82.2</v>
      </c>
      <c r="Z1994" s="165" t="s">
        <v>3329</v>
      </c>
      <c r="AA1994" s="165" t="s">
        <v>3413</v>
      </c>
    </row>
    <row r="1995" spans="1:27" s="74" customFormat="1" x14ac:dyDescent="0.15">
      <c r="A1995" s="165" t="s">
        <v>3272</v>
      </c>
      <c r="B1995" s="113" t="s">
        <v>3230</v>
      </c>
      <c r="C1995" s="165" t="s">
        <v>3385</v>
      </c>
      <c r="D1995" s="199" t="s">
        <v>3320</v>
      </c>
      <c r="E1995" s="165">
        <v>19</v>
      </c>
      <c r="F1995" s="165">
        <v>25.2</v>
      </c>
      <c r="G1995" s="165">
        <v>83</v>
      </c>
      <c r="H1995" s="165">
        <v>60</v>
      </c>
      <c r="I1995" s="165">
        <v>3270</v>
      </c>
      <c r="J1995" s="165">
        <v>18820</v>
      </c>
      <c r="K1995" s="165">
        <v>580</v>
      </c>
      <c r="L1995" s="165"/>
      <c r="M1995" s="165">
        <v>22670</v>
      </c>
      <c r="N1995" s="165">
        <v>29</v>
      </c>
      <c r="O1995" s="165">
        <v>921.00000000000011</v>
      </c>
      <c r="P1995" s="165">
        <v>566</v>
      </c>
      <c r="Q1995" s="165"/>
      <c r="R1995" s="165">
        <v>1516</v>
      </c>
      <c r="S1995" s="165">
        <v>10</v>
      </c>
      <c r="T1995" s="165">
        <v>26.116666666666664</v>
      </c>
      <c r="U1995" s="165">
        <v>24.93</v>
      </c>
      <c r="V1995" s="165">
        <v>999.9</v>
      </c>
      <c r="W1995" s="165">
        <v>983.1</v>
      </c>
      <c r="X1995" s="165" t="s">
        <v>9862</v>
      </c>
      <c r="Y1995" s="165">
        <v>28.4</v>
      </c>
      <c r="Z1995" s="165" t="s">
        <v>3329</v>
      </c>
      <c r="AA1995" s="165" t="s">
        <v>3326</v>
      </c>
    </row>
    <row r="1996" spans="1:27" s="74" customFormat="1" x14ac:dyDescent="0.15">
      <c r="A1996" s="165" t="s">
        <v>3272</v>
      </c>
      <c r="B1996" s="113" t="s">
        <v>3231</v>
      </c>
      <c r="C1996" s="165" t="s">
        <v>3385</v>
      </c>
      <c r="D1996" s="199" t="s">
        <v>3321</v>
      </c>
      <c r="E1996" s="165">
        <v>16</v>
      </c>
      <c r="F1996" s="165">
        <v>51.47</v>
      </c>
      <c r="G1996" s="165">
        <v>9.3500000000000014</v>
      </c>
      <c r="H1996" s="165">
        <v>80</v>
      </c>
      <c r="I1996" s="165">
        <v>2210</v>
      </c>
      <c r="J1996" s="165">
        <v>15550</v>
      </c>
      <c r="K1996" s="165">
        <v>330</v>
      </c>
      <c r="L1996" s="165">
        <v>30</v>
      </c>
      <c r="M1996" s="165">
        <v>18120</v>
      </c>
      <c r="N1996" s="165">
        <v>63</v>
      </c>
      <c r="O1996" s="165">
        <v>670</v>
      </c>
      <c r="P1996" s="165">
        <v>327</v>
      </c>
      <c r="Q1996" s="165">
        <v>28</v>
      </c>
      <c r="R1996" s="165">
        <v>1060</v>
      </c>
      <c r="S1996" s="165">
        <v>8</v>
      </c>
      <c r="T1996" s="165">
        <v>8.4166666666666679</v>
      </c>
      <c r="U1996" s="165">
        <v>12.012499999999999</v>
      </c>
      <c r="V1996" s="165">
        <v>760.1</v>
      </c>
      <c r="W1996" s="165">
        <v>526.5</v>
      </c>
      <c r="X1996" s="165" t="s">
        <v>3328</v>
      </c>
      <c r="Y1996" s="165">
        <v>13.25</v>
      </c>
      <c r="Z1996" s="165" t="s">
        <v>3325</v>
      </c>
      <c r="AA1996" s="165" t="s">
        <v>3333</v>
      </c>
    </row>
    <row r="1997" spans="1:27" s="74" customFormat="1" x14ac:dyDescent="0.15">
      <c r="A1997" s="165" t="s">
        <v>3206</v>
      </c>
      <c r="B1997" s="113" t="s">
        <v>3231</v>
      </c>
      <c r="C1997" s="165" t="s">
        <v>3385</v>
      </c>
      <c r="D1997" s="199" t="s">
        <v>3321</v>
      </c>
      <c r="E1997" s="165">
        <v>17</v>
      </c>
      <c r="F1997" s="165">
        <v>51.47</v>
      </c>
      <c r="G1997" s="165">
        <v>9.3500000000000014</v>
      </c>
      <c r="H1997" s="165">
        <v>122</v>
      </c>
      <c r="I1997" s="165">
        <v>3000</v>
      </c>
      <c r="J1997" s="165">
        <v>2709</v>
      </c>
      <c r="K1997" s="165">
        <v>310</v>
      </c>
      <c r="L1997" s="165">
        <v>40</v>
      </c>
      <c r="M1997" s="165">
        <v>3044</v>
      </c>
      <c r="N1997" s="165">
        <v>66</v>
      </c>
      <c r="O1997" s="165">
        <v>780</v>
      </c>
      <c r="P1997" s="165">
        <v>298</v>
      </c>
      <c r="Q1997" s="165">
        <v>77</v>
      </c>
      <c r="R1997" s="165">
        <v>1144</v>
      </c>
      <c r="S1997" s="165">
        <v>8</v>
      </c>
      <c r="T1997" s="165">
        <v>8.4166666666666679</v>
      </c>
      <c r="U1997" s="165">
        <v>12.012499999999999</v>
      </c>
      <c r="V1997" s="165">
        <v>760.1</v>
      </c>
      <c r="W1997" s="165">
        <v>526.5</v>
      </c>
      <c r="X1997" s="165" t="s">
        <v>3328</v>
      </c>
      <c r="Y1997" s="165">
        <v>13.25</v>
      </c>
      <c r="Z1997" s="165" t="s">
        <v>3325</v>
      </c>
      <c r="AA1997" s="165" t="s">
        <v>3333</v>
      </c>
    </row>
    <row r="1998" spans="1:27" s="74" customFormat="1" x14ac:dyDescent="0.15">
      <c r="A1998" s="165" t="s">
        <v>3206</v>
      </c>
      <c r="B1998" s="113" t="s">
        <v>3231</v>
      </c>
      <c r="C1998" s="165" t="s">
        <v>3385</v>
      </c>
      <c r="D1998" s="199" t="s">
        <v>3321</v>
      </c>
      <c r="E1998" s="165">
        <v>15</v>
      </c>
      <c r="F1998" s="165">
        <v>51.47</v>
      </c>
      <c r="G1998" s="165">
        <v>9.3500000000000014</v>
      </c>
      <c r="H1998" s="165">
        <v>59</v>
      </c>
      <c r="I1998" s="165">
        <v>2400</v>
      </c>
      <c r="J1998" s="165">
        <v>15060</v>
      </c>
      <c r="K1998" s="165">
        <v>320</v>
      </c>
      <c r="L1998" s="165">
        <v>30</v>
      </c>
      <c r="M1998" s="165">
        <v>17810</v>
      </c>
      <c r="N1998" s="165">
        <v>126</v>
      </c>
      <c r="O1998" s="165">
        <v>906</v>
      </c>
      <c r="P1998" s="165">
        <v>316</v>
      </c>
      <c r="Q1998" s="165">
        <v>25</v>
      </c>
      <c r="R1998" s="165">
        <v>1348</v>
      </c>
      <c r="S1998" s="165">
        <v>8</v>
      </c>
      <c r="T1998" s="165">
        <v>8.4166666666666679</v>
      </c>
      <c r="U1998" s="165">
        <v>12.012499999999999</v>
      </c>
      <c r="V1998" s="165">
        <v>760.1</v>
      </c>
      <c r="W1998" s="165">
        <v>526.5</v>
      </c>
      <c r="X1998" s="165" t="s">
        <v>3328</v>
      </c>
      <c r="Y1998" s="165">
        <v>13.25</v>
      </c>
      <c r="Z1998" s="165" t="s">
        <v>3325</v>
      </c>
      <c r="AA1998" s="165" t="s">
        <v>3333</v>
      </c>
    </row>
    <row r="1999" spans="1:27" s="74" customFormat="1" x14ac:dyDescent="0.15">
      <c r="A1999" s="165" t="s">
        <v>3206</v>
      </c>
      <c r="B1999" s="113" t="s">
        <v>3332</v>
      </c>
      <c r="C1999" s="165" t="s">
        <v>3385</v>
      </c>
      <c r="D1999" s="199" t="s">
        <v>3322</v>
      </c>
      <c r="E1999" s="165">
        <v>14</v>
      </c>
      <c r="F1999" s="165">
        <v>48.24</v>
      </c>
      <c r="G1999" s="165">
        <v>2.42</v>
      </c>
      <c r="H1999" s="165">
        <v>270</v>
      </c>
      <c r="I1999" s="165">
        <v>4900</v>
      </c>
      <c r="J1999" s="165">
        <v>29000</v>
      </c>
      <c r="K1999" s="165">
        <v>350</v>
      </c>
      <c r="L1999" s="165">
        <v>50</v>
      </c>
      <c r="M1999" s="165">
        <v>34300</v>
      </c>
      <c r="N1999" s="165">
        <v>80</v>
      </c>
      <c r="O1999" s="165">
        <v>582</v>
      </c>
      <c r="P1999" s="165">
        <v>345</v>
      </c>
      <c r="Q1999" s="165">
        <v>50</v>
      </c>
      <c r="R1999" s="165">
        <v>1007</v>
      </c>
      <c r="S1999" s="165">
        <v>12</v>
      </c>
      <c r="T1999" s="165">
        <v>11</v>
      </c>
      <c r="U1999" s="165">
        <v>11</v>
      </c>
      <c r="V1999" s="165">
        <v>634.09999999999991</v>
      </c>
      <c r="W1999" s="165">
        <v>634.09999999999991</v>
      </c>
      <c r="X1999" s="165" t="s">
        <v>3328</v>
      </c>
      <c r="Y1999" s="165">
        <v>70.649999999999949</v>
      </c>
      <c r="Z1999" s="165" t="s">
        <v>3329</v>
      </c>
      <c r="AA1999" s="165" t="s">
        <v>3333</v>
      </c>
    </row>
    <row r="2000" spans="1:27" s="74" customFormat="1" x14ac:dyDescent="0.15">
      <c r="A2000" s="165" t="s">
        <v>3272</v>
      </c>
      <c r="B2000" s="113" t="s">
        <v>3232</v>
      </c>
      <c r="C2000" s="165" t="s">
        <v>3385</v>
      </c>
      <c r="D2000" s="199" t="s">
        <v>3260</v>
      </c>
      <c r="E2000" s="165">
        <v>10</v>
      </c>
      <c r="F2000" s="165">
        <v>61.37</v>
      </c>
      <c r="G2000" s="165">
        <v>24.09</v>
      </c>
      <c r="H2000" s="165">
        <v>40</v>
      </c>
      <c r="I2000" s="165">
        <v>2410</v>
      </c>
      <c r="J2000" s="165">
        <v>8710</v>
      </c>
      <c r="K2000" s="165">
        <v>290</v>
      </c>
      <c r="L2000" s="165"/>
      <c r="M2000" s="165">
        <v>11410</v>
      </c>
      <c r="N2000" s="165">
        <v>185</v>
      </c>
      <c r="O2000" s="165">
        <v>403</v>
      </c>
      <c r="P2000" s="165">
        <v>478</v>
      </c>
      <c r="Q2000" s="165">
        <v>6</v>
      </c>
      <c r="R2000" s="165">
        <v>1066</v>
      </c>
      <c r="S2000" s="165">
        <v>6</v>
      </c>
      <c r="T2000" s="165">
        <v>3.5</v>
      </c>
      <c r="U2000" s="165">
        <v>11.383333333333331</v>
      </c>
      <c r="V2000" s="165">
        <v>555.09999999999991</v>
      </c>
      <c r="W2000" s="165">
        <v>351.2</v>
      </c>
      <c r="X2000" s="165" t="s">
        <v>3330</v>
      </c>
      <c r="Y2000" s="165">
        <v>2.65</v>
      </c>
      <c r="Z2000" s="165" t="s">
        <v>3327</v>
      </c>
      <c r="AA2000" s="165" t="s">
        <v>3331</v>
      </c>
    </row>
    <row r="2001" spans="1:27" s="74" customFormat="1" x14ac:dyDescent="0.15">
      <c r="A2001" s="165" t="s">
        <v>3271</v>
      </c>
      <c r="B2001" s="113" t="s">
        <v>3181</v>
      </c>
      <c r="C2001" s="165" t="s">
        <v>3385</v>
      </c>
      <c r="D2001" s="199" t="s">
        <v>3261</v>
      </c>
      <c r="E2001" s="165">
        <v>61</v>
      </c>
      <c r="F2001" s="165">
        <v>35.15</v>
      </c>
      <c r="G2001" s="165">
        <v>-97.2</v>
      </c>
      <c r="H2001" s="165">
        <v>80</v>
      </c>
      <c r="I2001" s="165">
        <v>3900</v>
      </c>
      <c r="J2001" s="165">
        <v>17440</v>
      </c>
      <c r="K2001" s="165">
        <v>480</v>
      </c>
      <c r="L2001" s="165"/>
      <c r="M2001" s="165">
        <v>21820</v>
      </c>
      <c r="N2001" s="165">
        <v>224</v>
      </c>
      <c r="O2001" s="165">
        <v>786</v>
      </c>
      <c r="P2001" s="165">
        <v>476</v>
      </c>
      <c r="Q2001" s="165"/>
      <c r="R2001" s="165">
        <v>1486</v>
      </c>
      <c r="S2001" s="165">
        <v>9</v>
      </c>
      <c r="T2001" s="165">
        <v>15.94166666666667</v>
      </c>
      <c r="U2001" s="165">
        <v>19.822222222222216</v>
      </c>
      <c r="V2001" s="165">
        <v>882.8</v>
      </c>
      <c r="W2001" s="165">
        <v>767.3</v>
      </c>
      <c r="X2001" s="165" t="s">
        <v>3328</v>
      </c>
      <c r="Y2001" s="165">
        <v>11.15</v>
      </c>
      <c r="Z2001" s="165" t="s">
        <v>3327</v>
      </c>
      <c r="AA2001" s="165" t="s">
        <v>3390</v>
      </c>
    </row>
    <row r="2002" spans="1:27" s="74" customFormat="1" x14ac:dyDescent="0.15">
      <c r="A2002" s="165" t="s">
        <v>3271</v>
      </c>
      <c r="B2002" s="113" t="s">
        <v>3182</v>
      </c>
      <c r="C2002" s="165" t="s">
        <v>3385</v>
      </c>
      <c r="D2002" s="199" t="s">
        <v>3340</v>
      </c>
      <c r="E2002" s="165">
        <v>5</v>
      </c>
      <c r="F2002" s="165">
        <v>50.04</v>
      </c>
      <c r="G2002" s="165">
        <v>4.21</v>
      </c>
      <c r="H2002" s="165">
        <v>75</v>
      </c>
      <c r="I2002" s="165">
        <v>3460</v>
      </c>
      <c r="J2002" s="165">
        <v>1092</v>
      </c>
      <c r="K2002" s="165">
        <v>350</v>
      </c>
      <c r="L2002" s="165">
        <v>50</v>
      </c>
      <c r="M2002" s="165">
        <v>1478</v>
      </c>
      <c r="N2002" s="165">
        <v>200</v>
      </c>
      <c r="O2002" s="165">
        <v>793</v>
      </c>
      <c r="P2002" s="165">
        <v>653</v>
      </c>
      <c r="Q2002" s="165">
        <v>26</v>
      </c>
      <c r="R2002" s="165">
        <v>1646</v>
      </c>
      <c r="S2002" s="165">
        <v>9</v>
      </c>
      <c r="T2002" s="165">
        <v>9.0166666666666693</v>
      </c>
      <c r="U2002" s="165">
        <v>11.333333333333341</v>
      </c>
      <c r="V2002" s="165">
        <v>1014.5</v>
      </c>
      <c r="W2002" s="165">
        <v>750</v>
      </c>
      <c r="X2002" s="165" t="s">
        <v>3324</v>
      </c>
      <c r="Y2002" s="165">
        <v>15.5</v>
      </c>
      <c r="Z2002" s="165" t="s">
        <v>3325</v>
      </c>
      <c r="AA2002" s="165" t="s">
        <v>3326</v>
      </c>
    </row>
    <row r="2003" spans="1:27" s="74" customFormat="1" x14ac:dyDescent="0.15">
      <c r="A2003" s="165" t="s">
        <v>3206</v>
      </c>
      <c r="B2003" s="113" t="s">
        <v>3183</v>
      </c>
      <c r="C2003" s="165" t="s">
        <v>3385</v>
      </c>
      <c r="D2003" s="199" t="s">
        <v>3341</v>
      </c>
      <c r="E2003" s="165">
        <v>59</v>
      </c>
      <c r="F2003" s="165">
        <v>43.02</v>
      </c>
      <c r="G2003" s="165">
        <v>-89.24</v>
      </c>
      <c r="H2003" s="165">
        <v>130</v>
      </c>
      <c r="I2003" s="165">
        <v>6600</v>
      </c>
      <c r="J2003" s="165">
        <v>26000</v>
      </c>
      <c r="K2003" s="165">
        <v>390</v>
      </c>
      <c r="L2003" s="165">
        <v>10</v>
      </c>
      <c r="M2003" s="165">
        <v>33000</v>
      </c>
      <c r="N2003" s="165">
        <v>660</v>
      </c>
      <c r="O2003" s="165">
        <v>932</v>
      </c>
      <c r="P2003" s="165">
        <v>429</v>
      </c>
      <c r="Q2003" s="165">
        <v>8</v>
      </c>
      <c r="R2003" s="165">
        <v>2021</v>
      </c>
      <c r="S2003" s="165">
        <v>7</v>
      </c>
      <c r="T2003" s="165">
        <v>7.35</v>
      </c>
      <c r="U2003" s="165">
        <v>15.37142857142857</v>
      </c>
      <c r="V2003" s="165">
        <v>822.19999999999982</v>
      </c>
      <c r="W2003" s="165">
        <v>612.5</v>
      </c>
      <c r="X2003" s="165" t="s">
        <v>3324</v>
      </c>
      <c r="Y2003" s="165">
        <v>18.5</v>
      </c>
      <c r="Z2003" s="165" t="s">
        <v>3329</v>
      </c>
      <c r="AA2003" s="165"/>
    </row>
    <row r="2004" spans="1:27" s="74" customFormat="1" x14ac:dyDescent="0.15">
      <c r="A2004" s="165" t="s">
        <v>3272</v>
      </c>
      <c r="B2004" s="113" t="s">
        <v>3182</v>
      </c>
      <c r="C2004" s="165" t="s">
        <v>3385</v>
      </c>
      <c r="D2004" s="199" t="s">
        <v>3342</v>
      </c>
      <c r="E2004" s="165">
        <v>4</v>
      </c>
      <c r="F2004" s="165">
        <v>50.03</v>
      </c>
      <c r="G2004" s="165">
        <v>4.59</v>
      </c>
      <c r="H2004" s="165">
        <v>135</v>
      </c>
      <c r="I2004" s="165">
        <v>3620</v>
      </c>
      <c r="J2004" s="165">
        <v>19670</v>
      </c>
      <c r="K2004" s="165">
        <v>320</v>
      </c>
      <c r="L2004" s="165">
        <v>80</v>
      </c>
      <c r="M2004" s="165">
        <v>2369</v>
      </c>
      <c r="N2004" s="165">
        <v>57</v>
      </c>
      <c r="O2004" s="165">
        <v>484</v>
      </c>
      <c r="P2004" s="165">
        <v>316</v>
      </c>
      <c r="Q2004" s="165">
        <v>83</v>
      </c>
      <c r="R2004" s="165">
        <v>857</v>
      </c>
      <c r="S2004" s="165">
        <v>9</v>
      </c>
      <c r="T2004" s="165">
        <v>9.0250000000000004</v>
      </c>
      <c r="U2004" s="165">
        <v>11.366666666666672</v>
      </c>
      <c r="V2004" s="165">
        <v>1024.8</v>
      </c>
      <c r="W2004" s="165">
        <v>756.8</v>
      </c>
      <c r="X2004" s="165" t="s">
        <v>3324</v>
      </c>
      <c r="Y2004" s="165">
        <v>15.5</v>
      </c>
      <c r="Z2004" s="165" t="s">
        <v>3325</v>
      </c>
      <c r="AA2004" s="165" t="s">
        <v>3326</v>
      </c>
    </row>
    <row r="2005" spans="1:27" s="74" customFormat="1" x14ac:dyDescent="0.15">
      <c r="A2005" s="165" t="s">
        <v>3206</v>
      </c>
      <c r="B2005" s="113" t="s">
        <v>3182</v>
      </c>
      <c r="C2005" s="165" t="s">
        <v>3385</v>
      </c>
      <c r="D2005" s="199" t="s">
        <v>3342</v>
      </c>
      <c r="E2005" s="165">
        <v>3</v>
      </c>
      <c r="F2005" s="165">
        <v>50.09</v>
      </c>
      <c r="G2005" s="165">
        <v>5.0599999999999996</v>
      </c>
      <c r="H2005" s="165">
        <v>90</v>
      </c>
      <c r="I2005" s="165">
        <v>3110</v>
      </c>
      <c r="J2005" s="165">
        <v>1302</v>
      </c>
      <c r="K2005" s="165">
        <v>320</v>
      </c>
      <c r="L2005" s="165">
        <v>80</v>
      </c>
      <c r="M2005" s="165">
        <v>16530</v>
      </c>
      <c r="N2005" s="165">
        <v>103</v>
      </c>
      <c r="O2005" s="165">
        <v>473.00000000000011</v>
      </c>
      <c r="P2005" s="165">
        <v>319</v>
      </c>
      <c r="Q2005" s="165">
        <v>79</v>
      </c>
      <c r="R2005" s="165">
        <v>894.99999999999989</v>
      </c>
      <c r="S2005" s="165">
        <v>8</v>
      </c>
      <c r="T2005" s="165">
        <v>8.7333333333333307</v>
      </c>
      <c r="U2005" s="165">
        <v>11.824999999999999</v>
      </c>
      <c r="V2005" s="165">
        <v>955.19999999999993</v>
      </c>
      <c r="W2005" s="165">
        <v>628.09999999999991</v>
      </c>
      <c r="X2005" s="165" t="s">
        <v>3324</v>
      </c>
      <c r="Y2005" s="165">
        <v>15.5</v>
      </c>
      <c r="Z2005" s="165" t="s">
        <v>3325</v>
      </c>
      <c r="AA2005" s="165" t="s">
        <v>3326</v>
      </c>
    </row>
    <row r="2006" spans="1:27" s="74" customFormat="1" x14ac:dyDescent="0.15">
      <c r="A2006" s="165" t="s">
        <v>3206</v>
      </c>
      <c r="B2006" s="113" t="s">
        <v>3234</v>
      </c>
      <c r="C2006" s="165" t="s">
        <v>3385</v>
      </c>
      <c r="D2006" s="199" t="s">
        <v>3343</v>
      </c>
      <c r="E2006" s="165">
        <v>56</v>
      </c>
      <c r="F2006" s="165">
        <v>43.55</v>
      </c>
      <c r="G2006" s="165">
        <v>-71.400000000000006</v>
      </c>
      <c r="H2006" s="165">
        <v>83</v>
      </c>
      <c r="I2006" s="165">
        <v>2350</v>
      </c>
      <c r="J2006" s="165">
        <v>9390</v>
      </c>
      <c r="K2006" s="165">
        <v>350</v>
      </c>
      <c r="L2006" s="165">
        <v>20</v>
      </c>
      <c r="M2006" s="165">
        <v>12110</v>
      </c>
      <c r="N2006" s="165">
        <v>139</v>
      </c>
      <c r="O2006" s="165">
        <v>659</v>
      </c>
      <c r="P2006" s="165">
        <v>540</v>
      </c>
      <c r="Q2006" s="165">
        <v>18</v>
      </c>
      <c r="R2006" s="165">
        <v>1338</v>
      </c>
      <c r="S2006" s="165">
        <v>6</v>
      </c>
      <c r="T2006" s="165">
        <v>6.9749999999999996</v>
      </c>
      <c r="U2006" s="165">
        <v>15.516666666666671</v>
      </c>
      <c r="V2006" s="165">
        <v>983.7</v>
      </c>
      <c r="W2006" s="165">
        <v>513.6</v>
      </c>
      <c r="X2006" s="165" t="s">
        <v>3324</v>
      </c>
      <c r="Y2006" s="165">
        <v>15.6</v>
      </c>
      <c r="Z2006" s="165" t="s">
        <v>3329</v>
      </c>
      <c r="AA2006" s="165" t="s">
        <v>3334</v>
      </c>
    </row>
    <row r="2007" spans="1:27" s="74" customFormat="1" x14ac:dyDescent="0.15">
      <c r="A2007" s="165" t="s">
        <v>3272</v>
      </c>
      <c r="B2007" s="113" t="s">
        <v>3234</v>
      </c>
      <c r="C2007" s="165" t="s">
        <v>3385</v>
      </c>
      <c r="D2007" s="199" t="s">
        <v>3343</v>
      </c>
      <c r="E2007" s="165">
        <v>57</v>
      </c>
      <c r="F2007" s="165">
        <v>43.55</v>
      </c>
      <c r="G2007" s="165">
        <v>-71.400000000000006</v>
      </c>
      <c r="H2007" s="165">
        <v>95</v>
      </c>
      <c r="I2007" s="165">
        <v>2060</v>
      </c>
      <c r="J2007" s="165">
        <v>15410</v>
      </c>
      <c r="K2007" s="165">
        <v>280</v>
      </c>
      <c r="L2007" s="165">
        <v>10</v>
      </c>
      <c r="M2007" s="165">
        <v>17760</v>
      </c>
      <c r="N2007" s="165">
        <v>202</v>
      </c>
      <c r="O2007" s="165">
        <v>852</v>
      </c>
      <c r="P2007" s="165">
        <v>635</v>
      </c>
      <c r="Q2007" s="165">
        <v>16</v>
      </c>
      <c r="R2007" s="165">
        <v>1689</v>
      </c>
      <c r="S2007" s="165">
        <v>6</v>
      </c>
      <c r="T2007" s="165">
        <v>6.9749999999999996</v>
      </c>
      <c r="U2007" s="165">
        <v>15.516666666666671</v>
      </c>
      <c r="V2007" s="165">
        <v>983.7</v>
      </c>
      <c r="W2007" s="165">
        <v>513.6</v>
      </c>
      <c r="X2007" s="165" t="s">
        <v>3324</v>
      </c>
      <c r="Y2007" s="165">
        <v>15.6</v>
      </c>
      <c r="Z2007" s="165" t="s">
        <v>3329</v>
      </c>
      <c r="AA2007" s="165" t="s">
        <v>3334</v>
      </c>
    </row>
    <row r="2008" spans="1:27" s="74" customFormat="1" x14ac:dyDescent="0.15">
      <c r="A2008" s="165" t="s">
        <v>3272</v>
      </c>
      <c r="B2008" s="113" t="s">
        <v>3234</v>
      </c>
      <c r="C2008" s="165" t="s">
        <v>3385</v>
      </c>
      <c r="D2008" s="199" t="s">
        <v>3343</v>
      </c>
      <c r="E2008" s="165">
        <v>58</v>
      </c>
      <c r="F2008" s="165">
        <v>43.55</v>
      </c>
      <c r="G2008" s="165">
        <v>-71.400000000000006</v>
      </c>
      <c r="H2008" s="165">
        <v>124</v>
      </c>
      <c r="I2008" s="165">
        <v>3060</v>
      </c>
      <c r="J2008" s="165">
        <v>1554</v>
      </c>
      <c r="K2008" s="165">
        <v>300</v>
      </c>
      <c r="L2008" s="165">
        <v>20</v>
      </c>
      <c r="M2008" s="165">
        <v>1892</v>
      </c>
      <c r="N2008" s="165">
        <v>223</v>
      </c>
      <c r="O2008" s="165">
        <v>909</v>
      </c>
      <c r="P2008" s="165">
        <v>662</v>
      </c>
      <c r="Q2008" s="165">
        <v>21</v>
      </c>
      <c r="R2008" s="165">
        <v>1794</v>
      </c>
      <c r="S2008" s="165">
        <v>6</v>
      </c>
      <c r="T2008" s="165">
        <v>6.9749999999999996</v>
      </c>
      <c r="U2008" s="165">
        <v>15.516666666666671</v>
      </c>
      <c r="V2008" s="165">
        <v>983.7</v>
      </c>
      <c r="W2008" s="165">
        <v>513.6</v>
      </c>
      <c r="X2008" s="165" t="s">
        <v>3324</v>
      </c>
      <c r="Y2008" s="165">
        <v>15.6</v>
      </c>
      <c r="Z2008" s="165" t="s">
        <v>3329</v>
      </c>
      <c r="AA2008" s="165" t="s">
        <v>3334</v>
      </c>
    </row>
    <row r="2009" spans="1:27" s="74" customFormat="1" x14ac:dyDescent="0.15">
      <c r="A2009" s="165" t="s">
        <v>3272</v>
      </c>
      <c r="B2009" s="113" t="s">
        <v>3235</v>
      </c>
      <c r="C2009" s="165" t="s">
        <v>3385</v>
      </c>
      <c r="D2009" s="199" t="s">
        <v>3344</v>
      </c>
      <c r="E2009" s="165">
        <v>55</v>
      </c>
      <c r="F2009" s="165">
        <v>35.28</v>
      </c>
      <c r="G2009" s="165">
        <v>-84</v>
      </c>
      <c r="H2009" s="165">
        <v>222</v>
      </c>
      <c r="I2009" s="165">
        <v>7800</v>
      </c>
      <c r="J2009" s="165">
        <v>49600</v>
      </c>
      <c r="K2009" s="165">
        <v>400</v>
      </c>
      <c r="L2009" s="165">
        <v>20</v>
      </c>
      <c r="M2009" s="165">
        <v>57820.000000000007</v>
      </c>
      <c r="N2009" s="165">
        <v>180</v>
      </c>
      <c r="O2009" s="165">
        <v>800</v>
      </c>
      <c r="P2009" s="165">
        <v>400</v>
      </c>
      <c r="Q2009" s="165">
        <v>30</v>
      </c>
      <c r="R2009" s="165">
        <v>1380</v>
      </c>
      <c r="S2009" s="165">
        <v>9</v>
      </c>
      <c r="T2009" s="165">
        <v>12.066666666666672</v>
      </c>
      <c r="U2009" s="165">
        <v>15.322222222222221</v>
      </c>
      <c r="V2009" s="165">
        <v>1710.6</v>
      </c>
      <c r="W2009" s="165">
        <v>1260.5</v>
      </c>
      <c r="X2009" s="165" t="s">
        <v>3324</v>
      </c>
      <c r="Y2009" s="165">
        <v>3.9</v>
      </c>
      <c r="Z2009" s="165" t="s">
        <v>3327</v>
      </c>
      <c r="AA2009" s="165" t="s">
        <v>3369</v>
      </c>
    </row>
    <row r="2010" spans="1:27" s="74" customFormat="1" x14ac:dyDescent="0.15">
      <c r="A2010" s="165" t="s">
        <v>3271</v>
      </c>
      <c r="B2010" s="113" t="s">
        <v>3182</v>
      </c>
      <c r="C2010" s="165" t="s">
        <v>3385</v>
      </c>
      <c r="D2010" s="199" t="s">
        <v>3273</v>
      </c>
      <c r="E2010" s="165">
        <v>2</v>
      </c>
      <c r="F2010" s="165">
        <v>50.07</v>
      </c>
      <c r="G2010" s="165">
        <v>5.15</v>
      </c>
      <c r="H2010" s="165">
        <v>120</v>
      </c>
      <c r="I2010" s="165">
        <v>5120</v>
      </c>
      <c r="J2010" s="165">
        <v>29820</v>
      </c>
      <c r="K2010" s="165">
        <v>400</v>
      </c>
      <c r="L2010" s="165">
        <v>100</v>
      </c>
      <c r="M2010" s="165">
        <v>35440</v>
      </c>
      <c r="N2010" s="165">
        <v>80</v>
      </c>
      <c r="O2010" s="165">
        <v>734</v>
      </c>
      <c r="P2010" s="165">
        <v>396</v>
      </c>
      <c r="Q2010" s="165">
        <v>102</v>
      </c>
      <c r="R2010" s="165">
        <v>1210</v>
      </c>
      <c r="S2010" s="165">
        <v>8</v>
      </c>
      <c r="T2010" s="165">
        <v>8.7333333333333307</v>
      </c>
      <c r="U2010" s="165">
        <v>11.824999999999999</v>
      </c>
      <c r="V2010" s="165">
        <v>955.19999999999993</v>
      </c>
      <c r="W2010" s="165">
        <v>628.09999999999991</v>
      </c>
      <c r="X2010" s="165" t="s">
        <v>3324</v>
      </c>
      <c r="Y2010" s="165">
        <v>4.7</v>
      </c>
      <c r="Z2010" s="165" t="s">
        <v>3327</v>
      </c>
      <c r="AA2010" s="165" t="s">
        <v>3326</v>
      </c>
    </row>
    <row r="2011" spans="1:27" s="74" customFormat="1" x14ac:dyDescent="0.15">
      <c r="A2011" s="165" t="s">
        <v>3271</v>
      </c>
      <c r="B2011" s="113" t="s">
        <v>3182</v>
      </c>
      <c r="C2011" s="165" t="s">
        <v>3385</v>
      </c>
      <c r="D2011" s="199" t="s">
        <v>3273</v>
      </c>
      <c r="E2011" s="165">
        <v>1</v>
      </c>
      <c r="F2011" s="165">
        <v>50.11</v>
      </c>
      <c r="G2011" s="165">
        <v>5.01</v>
      </c>
      <c r="H2011" s="165">
        <v>117</v>
      </c>
      <c r="I2011" s="165">
        <v>5300</v>
      </c>
      <c r="J2011" s="165">
        <v>23850</v>
      </c>
      <c r="K2011" s="165">
        <v>350</v>
      </c>
      <c r="L2011" s="165">
        <v>120</v>
      </c>
      <c r="M2011" s="165">
        <v>29620</v>
      </c>
      <c r="N2011" s="165">
        <v>168</v>
      </c>
      <c r="O2011" s="165">
        <v>786</v>
      </c>
      <c r="P2011" s="165">
        <v>350</v>
      </c>
      <c r="Q2011" s="165">
        <v>124</v>
      </c>
      <c r="R2011" s="165">
        <v>1304</v>
      </c>
      <c r="S2011" s="165">
        <v>8</v>
      </c>
      <c r="T2011" s="165">
        <v>8.7333333333333307</v>
      </c>
      <c r="U2011" s="165">
        <v>11.824999999999999</v>
      </c>
      <c r="V2011" s="165">
        <v>955.19999999999993</v>
      </c>
      <c r="W2011" s="165">
        <v>628.09999999999991</v>
      </c>
      <c r="X2011" s="165" t="s">
        <v>3324</v>
      </c>
      <c r="Y2011" s="165">
        <v>15.5</v>
      </c>
      <c r="Z2011" s="165" t="s">
        <v>3325</v>
      </c>
      <c r="AA2011" s="165" t="s">
        <v>3326</v>
      </c>
    </row>
    <row r="2012" spans="1:27" s="74" customFormat="1" x14ac:dyDescent="0.15">
      <c r="A2012" s="165" t="s">
        <v>3206</v>
      </c>
      <c r="B2012" s="113" t="s">
        <v>3236</v>
      </c>
      <c r="C2012" s="165" t="s">
        <v>3385</v>
      </c>
      <c r="D2012" s="199" t="s">
        <v>3346</v>
      </c>
      <c r="E2012" s="165">
        <v>53</v>
      </c>
      <c r="F2012" s="165">
        <v>55.5</v>
      </c>
      <c r="G2012" s="165">
        <v>13.32</v>
      </c>
      <c r="H2012" s="165">
        <v>90</v>
      </c>
      <c r="I2012" s="165">
        <v>5000</v>
      </c>
      <c r="J2012" s="165">
        <v>32000</v>
      </c>
      <c r="K2012" s="165">
        <v>360</v>
      </c>
      <c r="L2012" s="165"/>
      <c r="M2012" s="165">
        <v>37360</v>
      </c>
      <c r="N2012" s="165">
        <v>240</v>
      </c>
      <c r="O2012" s="165">
        <v>1120</v>
      </c>
      <c r="P2012" s="165">
        <v>360</v>
      </c>
      <c r="Q2012" s="165">
        <v>100</v>
      </c>
      <c r="R2012" s="165">
        <v>1720</v>
      </c>
      <c r="S2012" s="165">
        <v>8</v>
      </c>
      <c r="T2012" s="165">
        <v>7.7416666666666671</v>
      </c>
      <c r="U2012" s="165">
        <v>11.425000000000001</v>
      </c>
      <c r="V2012" s="165">
        <v>638.79999999999995</v>
      </c>
      <c r="W2012" s="165">
        <v>448.80000000000013</v>
      </c>
      <c r="X2012" s="165" t="s">
        <v>3328</v>
      </c>
      <c r="Y2012" s="165">
        <v>2.6</v>
      </c>
      <c r="Z2012" s="165" t="s">
        <v>3327</v>
      </c>
      <c r="AA2012" s="165" t="s">
        <v>3326</v>
      </c>
    </row>
    <row r="2013" spans="1:27" s="74" customFormat="1" x14ac:dyDescent="0.15">
      <c r="A2013" s="165" t="s">
        <v>3271</v>
      </c>
      <c r="B2013" s="113" t="s">
        <v>3237</v>
      </c>
      <c r="C2013" s="165" t="s">
        <v>3385</v>
      </c>
      <c r="D2013" s="199" t="s">
        <v>3398</v>
      </c>
      <c r="E2013" s="165">
        <v>51</v>
      </c>
      <c r="F2013" s="165">
        <v>55.44</v>
      </c>
      <c r="G2013" s="165">
        <v>13.18</v>
      </c>
      <c r="H2013" s="165">
        <v>190</v>
      </c>
      <c r="I2013" s="165">
        <v>3920</v>
      </c>
      <c r="J2013" s="165">
        <v>15200</v>
      </c>
      <c r="K2013" s="165">
        <v>300</v>
      </c>
      <c r="L2013" s="165"/>
      <c r="M2013" s="165">
        <v>19420</v>
      </c>
      <c r="N2013" s="165">
        <v>190</v>
      </c>
      <c r="O2013" s="165">
        <v>177</v>
      </c>
      <c r="P2013" s="165">
        <v>326</v>
      </c>
      <c r="Q2013" s="165">
        <v>51</v>
      </c>
      <c r="R2013" s="165">
        <v>693</v>
      </c>
      <c r="S2013" s="165">
        <v>8</v>
      </c>
      <c r="T2013" s="165">
        <v>7.7666666666666666</v>
      </c>
      <c r="U2013" s="165">
        <v>11.425000000000001</v>
      </c>
      <c r="V2013" s="165">
        <v>614.4</v>
      </c>
      <c r="W2013" s="165">
        <v>434</v>
      </c>
      <c r="X2013" s="165" t="s">
        <v>3328</v>
      </c>
      <c r="Y2013" s="165">
        <v>70.649999999999949</v>
      </c>
      <c r="Z2013" s="165" t="s">
        <v>3329</v>
      </c>
      <c r="AA2013" s="165" t="s">
        <v>3326</v>
      </c>
    </row>
    <row r="2014" spans="1:27" s="74" customFormat="1" x14ac:dyDescent="0.15">
      <c r="A2014" s="165" t="s">
        <v>3272</v>
      </c>
      <c r="B2014" s="113" t="s">
        <v>3363</v>
      </c>
      <c r="C2014" s="165" t="s">
        <v>3385</v>
      </c>
      <c r="D2014" s="199" t="s">
        <v>3399</v>
      </c>
      <c r="E2014" s="165">
        <v>50</v>
      </c>
      <c r="F2014" s="165">
        <v>51.55</v>
      </c>
      <c r="G2014" s="165">
        <v>6.42</v>
      </c>
      <c r="H2014" s="165">
        <v>140</v>
      </c>
      <c r="I2014" s="165">
        <v>4180</v>
      </c>
      <c r="J2014" s="165">
        <v>26500</v>
      </c>
      <c r="K2014" s="165">
        <v>330</v>
      </c>
      <c r="L2014" s="165">
        <v>80</v>
      </c>
      <c r="M2014" s="165">
        <v>31090</v>
      </c>
      <c r="N2014" s="165">
        <v>220</v>
      </c>
      <c r="O2014" s="165">
        <v>257</v>
      </c>
      <c r="P2014" s="165">
        <v>367</v>
      </c>
      <c r="Q2014" s="165">
        <v>149</v>
      </c>
      <c r="R2014" s="165">
        <v>844</v>
      </c>
      <c r="S2014" s="165">
        <v>10</v>
      </c>
      <c r="T2014" s="165">
        <v>9.7750000000000004</v>
      </c>
      <c r="U2014" s="165">
        <v>11.23</v>
      </c>
      <c r="V2014" s="165">
        <v>758</v>
      </c>
      <c r="W2014" s="165">
        <v>647.59999999999991</v>
      </c>
      <c r="X2014" s="165" t="s">
        <v>3328</v>
      </c>
      <c r="Y2014" s="165">
        <v>2.5499999999999998</v>
      </c>
      <c r="Z2014" s="165" t="s">
        <v>3327</v>
      </c>
      <c r="AA2014" s="165" t="s">
        <v>3368</v>
      </c>
    </row>
    <row r="2015" spans="1:27" s="74" customFormat="1" x14ac:dyDescent="0.15">
      <c r="A2015" s="165" t="s">
        <v>3271</v>
      </c>
      <c r="B2015" s="113" t="s">
        <v>3238</v>
      </c>
      <c r="C2015" s="165" t="s">
        <v>3385</v>
      </c>
      <c r="D2015" s="199" t="s">
        <v>3400</v>
      </c>
      <c r="E2015" s="165">
        <v>42</v>
      </c>
      <c r="F2015" s="165">
        <v>43</v>
      </c>
      <c r="G2015" s="165">
        <v>140.55000000000001</v>
      </c>
      <c r="H2015" s="165">
        <v>9.2000000000000011</v>
      </c>
      <c r="I2015" s="165">
        <v>800</v>
      </c>
      <c r="J2015" s="165">
        <v>1050</v>
      </c>
      <c r="K2015" s="165">
        <v>470</v>
      </c>
      <c r="L2015" s="165"/>
      <c r="M2015" s="165">
        <v>2320</v>
      </c>
      <c r="N2015" s="165">
        <v>430</v>
      </c>
      <c r="O2015" s="165">
        <v>860</v>
      </c>
      <c r="P2015" s="165">
        <v>310</v>
      </c>
      <c r="Q2015" s="165"/>
      <c r="R2015" s="165">
        <v>1600</v>
      </c>
      <c r="S2015" s="165">
        <v>6</v>
      </c>
      <c r="T2015" s="165">
        <v>5.8666666666666671</v>
      </c>
      <c r="U2015" s="165">
        <v>14.2</v>
      </c>
      <c r="V2015" s="165">
        <v>1441.1</v>
      </c>
      <c r="W2015" s="165">
        <v>670.40000000000009</v>
      </c>
      <c r="X2015" s="165" t="s">
        <v>3324</v>
      </c>
      <c r="Y2015" s="165">
        <v>6.75</v>
      </c>
      <c r="Z2015" s="165" t="s">
        <v>3327</v>
      </c>
      <c r="AA2015" s="165" t="s">
        <v>3420</v>
      </c>
    </row>
    <row r="2016" spans="1:27" s="74" customFormat="1" x14ac:dyDescent="0.15">
      <c r="A2016" s="165" t="s">
        <v>3347</v>
      </c>
      <c r="B2016" s="113" t="s">
        <v>3239</v>
      </c>
      <c r="C2016" s="165" t="s">
        <v>3385</v>
      </c>
      <c r="D2016" s="199" t="s">
        <v>3401</v>
      </c>
      <c r="E2016" s="165">
        <v>41</v>
      </c>
      <c r="F2016" s="165">
        <v>35.200000000000003</v>
      </c>
      <c r="G2016" s="165">
        <v>135.44999999999999</v>
      </c>
      <c r="H2016" s="165">
        <v>150</v>
      </c>
      <c r="I2016" s="165">
        <v>6459.9999999999991</v>
      </c>
      <c r="J2016" s="165">
        <v>2894</v>
      </c>
      <c r="K2016" s="165">
        <v>300</v>
      </c>
      <c r="L2016" s="165"/>
      <c r="M2016" s="165">
        <v>35700</v>
      </c>
      <c r="N2016" s="165">
        <v>146</v>
      </c>
      <c r="O2016" s="165">
        <v>633</v>
      </c>
      <c r="P2016" s="165">
        <v>348</v>
      </c>
      <c r="Q2016" s="165"/>
      <c r="R2016" s="165">
        <v>1127</v>
      </c>
      <c r="S2016" s="165">
        <v>10</v>
      </c>
      <c r="T2016" s="165">
        <v>13.25</v>
      </c>
      <c r="U2016" s="165">
        <v>15.49</v>
      </c>
      <c r="V2016" s="165">
        <v>1654.1</v>
      </c>
      <c r="W2016" s="165">
        <v>1439.3</v>
      </c>
      <c r="X2016" s="165" t="s">
        <v>3324</v>
      </c>
      <c r="Y2016" s="165">
        <v>6.6</v>
      </c>
      <c r="Z2016" s="165" t="s">
        <v>3327</v>
      </c>
      <c r="AA2016" s="165" t="s">
        <v>3326</v>
      </c>
    </row>
    <row r="2017" spans="1:27" s="74" customFormat="1" x14ac:dyDescent="0.15">
      <c r="A2017" s="165" t="s">
        <v>3271</v>
      </c>
      <c r="B2017" s="113" t="s">
        <v>3240</v>
      </c>
      <c r="C2017" s="165" t="s">
        <v>3385</v>
      </c>
      <c r="D2017" s="199" t="s">
        <v>3402</v>
      </c>
      <c r="E2017" s="165">
        <v>38</v>
      </c>
      <c r="F2017" s="165">
        <v>36.51</v>
      </c>
      <c r="G2017" s="165">
        <v>138.41</v>
      </c>
      <c r="H2017" s="165">
        <v>100</v>
      </c>
      <c r="I2017" s="165">
        <v>3060</v>
      </c>
      <c r="J2017" s="165">
        <v>15100</v>
      </c>
      <c r="K2017" s="165">
        <v>190</v>
      </c>
      <c r="L2017" s="165"/>
      <c r="M2017" s="165">
        <v>18350</v>
      </c>
      <c r="N2017" s="165">
        <v>104</v>
      </c>
      <c r="O2017" s="165">
        <v>326</v>
      </c>
      <c r="P2017" s="165">
        <v>194</v>
      </c>
      <c r="Q2017" s="165"/>
      <c r="R2017" s="165">
        <v>624</v>
      </c>
      <c r="S2017" s="165">
        <v>6</v>
      </c>
      <c r="T2017" s="165">
        <v>5.9333333333333345</v>
      </c>
      <c r="U2017" s="165">
        <v>13.733333333333329</v>
      </c>
      <c r="V2017" s="165">
        <v>1506.3</v>
      </c>
      <c r="W2017" s="165">
        <v>1108.9000000000001</v>
      </c>
      <c r="X2017" s="165" t="s">
        <v>3324</v>
      </c>
      <c r="Y2017" s="165">
        <v>12.7</v>
      </c>
      <c r="Z2017" s="165" t="s">
        <v>3325</v>
      </c>
      <c r="AA2017" s="165" t="s">
        <v>3333</v>
      </c>
    </row>
    <row r="2018" spans="1:27" s="74" customFormat="1" x14ac:dyDescent="0.15">
      <c r="A2018" s="165" t="s">
        <v>3206</v>
      </c>
      <c r="B2018" s="113" t="s">
        <v>3240</v>
      </c>
      <c r="C2018" s="165" t="s">
        <v>3385</v>
      </c>
      <c r="D2018" s="199" t="s">
        <v>3402</v>
      </c>
      <c r="E2018" s="165">
        <v>39</v>
      </c>
      <c r="F2018" s="165">
        <v>36.51</v>
      </c>
      <c r="G2018" s="165">
        <v>138.41</v>
      </c>
      <c r="H2018" s="165">
        <v>100</v>
      </c>
      <c r="I2018" s="165">
        <v>4140</v>
      </c>
      <c r="J2018" s="165">
        <v>20460</v>
      </c>
      <c r="K2018" s="165">
        <v>250</v>
      </c>
      <c r="L2018" s="165"/>
      <c r="M2018" s="165">
        <v>24850</v>
      </c>
      <c r="N2018" s="165">
        <v>113</v>
      </c>
      <c r="O2018" s="165">
        <v>336</v>
      </c>
      <c r="P2018" s="165">
        <v>247</v>
      </c>
      <c r="Q2018" s="165"/>
      <c r="R2018" s="165">
        <v>696</v>
      </c>
      <c r="S2018" s="165">
        <v>6</v>
      </c>
      <c r="T2018" s="165">
        <v>5.9333333333333345</v>
      </c>
      <c r="U2018" s="165">
        <v>13.733333333333329</v>
      </c>
      <c r="V2018" s="165">
        <v>1506.3</v>
      </c>
      <c r="W2018" s="165">
        <v>1108.9000000000001</v>
      </c>
      <c r="X2018" s="165" t="s">
        <v>3324</v>
      </c>
      <c r="Y2018" s="165">
        <v>12.7</v>
      </c>
      <c r="Z2018" s="165" t="s">
        <v>3325</v>
      </c>
      <c r="AA2018" s="165" t="s">
        <v>3333</v>
      </c>
    </row>
    <row r="2019" spans="1:27" s="74" customFormat="1" x14ac:dyDescent="0.15">
      <c r="A2019" s="165" t="s">
        <v>3206</v>
      </c>
      <c r="B2019" s="113" t="s">
        <v>3240</v>
      </c>
      <c r="C2019" s="165" t="s">
        <v>3385</v>
      </c>
      <c r="D2019" s="199" t="s">
        <v>3402</v>
      </c>
      <c r="E2019" s="165">
        <v>40</v>
      </c>
      <c r="F2019" s="165">
        <v>36.51</v>
      </c>
      <c r="G2019" s="165">
        <v>138.41</v>
      </c>
      <c r="H2019" s="165">
        <v>100</v>
      </c>
      <c r="I2019" s="165">
        <v>4290</v>
      </c>
      <c r="J2019" s="165">
        <v>21200</v>
      </c>
      <c r="K2019" s="165">
        <v>270</v>
      </c>
      <c r="L2019" s="165"/>
      <c r="M2019" s="165">
        <v>2576</v>
      </c>
      <c r="N2019" s="165">
        <v>126</v>
      </c>
      <c r="O2019" s="165">
        <v>356</v>
      </c>
      <c r="P2019" s="165">
        <v>272</v>
      </c>
      <c r="Q2019" s="165"/>
      <c r="R2019" s="165">
        <v>754</v>
      </c>
      <c r="S2019" s="165">
        <v>6</v>
      </c>
      <c r="T2019" s="165">
        <v>5.9333333333333345</v>
      </c>
      <c r="U2019" s="165">
        <v>13.733333333333329</v>
      </c>
      <c r="V2019" s="165">
        <v>1506.3</v>
      </c>
      <c r="W2019" s="165">
        <v>1108.9000000000001</v>
      </c>
      <c r="X2019" s="165" t="s">
        <v>3324</v>
      </c>
      <c r="Y2019" s="165">
        <v>12.7</v>
      </c>
      <c r="Z2019" s="165" t="s">
        <v>3325</v>
      </c>
      <c r="AA2019" s="165" t="s">
        <v>3333</v>
      </c>
    </row>
    <row r="2020" spans="1:27" s="74" customFormat="1" x14ac:dyDescent="0.15">
      <c r="A2020" s="165" t="s">
        <v>3206</v>
      </c>
      <c r="B2020" s="113" t="s">
        <v>3240</v>
      </c>
      <c r="C2020" s="165" t="s">
        <v>3385</v>
      </c>
      <c r="D2020" s="199" t="s">
        <v>3274</v>
      </c>
      <c r="E2020" s="165">
        <v>32</v>
      </c>
      <c r="F2020" s="165">
        <v>36.51</v>
      </c>
      <c r="G2020" s="165">
        <v>138.41</v>
      </c>
      <c r="H2020" s="165">
        <v>100</v>
      </c>
      <c r="I2020" s="165">
        <v>7850</v>
      </c>
      <c r="J2020" s="165">
        <v>3113</v>
      </c>
      <c r="K2020" s="165">
        <v>250</v>
      </c>
      <c r="L2020" s="165"/>
      <c r="M2020" s="165">
        <v>39229.999999999993</v>
      </c>
      <c r="N2020" s="165">
        <v>152</v>
      </c>
      <c r="O2020" s="165">
        <v>509</v>
      </c>
      <c r="P2020" s="165">
        <v>252</v>
      </c>
      <c r="Q2020" s="165"/>
      <c r="R2020" s="165">
        <v>913.00000000000011</v>
      </c>
      <c r="S2020" s="165">
        <v>6</v>
      </c>
      <c r="T2020" s="165">
        <v>5.9333333333333345</v>
      </c>
      <c r="U2020" s="165">
        <v>13.733333333333329</v>
      </c>
      <c r="V2020" s="165">
        <v>1506.3</v>
      </c>
      <c r="W2020" s="165">
        <v>1108.9000000000001</v>
      </c>
      <c r="X2020" s="165" t="s">
        <v>3324</v>
      </c>
      <c r="Y2020" s="165">
        <v>12.7</v>
      </c>
      <c r="Z2020" s="165" t="s">
        <v>3325</v>
      </c>
      <c r="AA2020" s="165" t="s">
        <v>3333</v>
      </c>
    </row>
    <row r="2021" spans="1:27" s="74" customFormat="1" x14ac:dyDescent="0.15">
      <c r="A2021" s="165" t="s">
        <v>3206</v>
      </c>
      <c r="B2021" s="113" t="s">
        <v>3240</v>
      </c>
      <c r="C2021" s="165" t="s">
        <v>3385</v>
      </c>
      <c r="D2021" s="199" t="s">
        <v>3274</v>
      </c>
      <c r="E2021" s="165">
        <v>33</v>
      </c>
      <c r="F2021" s="165">
        <v>36.51</v>
      </c>
      <c r="G2021" s="165">
        <v>138.41</v>
      </c>
      <c r="H2021" s="165">
        <v>100</v>
      </c>
      <c r="I2021" s="165">
        <v>6980</v>
      </c>
      <c r="J2021" s="165">
        <v>34630</v>
      </c>
      <c r="K2021" s="165">
        <v>290</v>
      </c>
      <c r="L2021" s="165"/>
      <c r="M2021" s="165">
        <v>41900</v>
      </c>
      <c r="N2021" s="165">
        <v>165</v>
      </c>
      <c r="O2021" s="165">
        <v>533</v>
      </c>
      <c r="P2021" s="165">
        <v>294</v>
      </c>
      <c r="Q2021" s="165"/>
      <c r="R2021" s="165">
        <v>992</v>
      </c>
      <c r="S2021" s="165">
        <v>6</v>
      </c>
      <c r="T2021" s="165">
        <v>5.9333333333333345</v>
      </c>
      <c r="U2021" s="165">
        <v>13.733333333333329</v>
      </c>
      <c r="V2021" s="165">
        <v>1506.3</v>
      </c>
      <c r="W2021" s="165">
        <v>1108.9000000000001</v>
      </c>
      <c r="X2021" s="165" t="s">
        <v>3324</v>
      </c>
      <c r="Y2021" s="165">
        <v>12.7</v>
      </c>
      <c r="Z2021" s="165" t="s">
        <v>3325</v>
      </c>
      <c r="AA2021" s="165" t="s">
        <v>3333</v>
      </c>
    </row>
    <row r="2022" spans="1:27" s="74" customFormat="1" x14ac:dyDescent="0.15">
      <c r="A2022" s="165" t="s">
        <v>3206</v>
      </c>
      <c r="B2022" s="113" t="s">
        <v>3240</v>
      </c>
      <c r="C2022" s="165" t="s">
        <v>3385</v>
      </c>
      <c r="D2022" s="199" t="s">
        <v>3274</v>
      </c>
      <c r="E2022" s="165">
        <v>34</v>
      </c>
      <c r="F2022" s="165">
        <v>36.51</v>
      </c>
      <c r="G2022" s="165">
        <v>138.41</v>
      </c>
      <c r="H2022" s="165">
        <v>100</v>
      </c>
      <c r="I2022" s="165">
        <v>6230</v>
      </c>
      <c r="J2022" s="165">
        <v>3089</v>
      </c>
      <c r="K2022" s="165">
        <v>270</v>
      </c>
      <c r="L2022" s="165"/>
      <c r="M2022" s="165">
        <v>37390</v>
      </c>
      <c r="N2022" s="165">
        <v>168</v>
      </c>
      <c r="O2022" s="165">
        <v>566</v>
      </c>
      <c r="P2022" s="165">
        <v>272</v>
      </c>
      <c r="Q2022" s="165"/>
      <c r="R2022" s="165">
        <v>1006</v>
      </c>
      <c r="S2022" s="165">
        <v>6</v>
      </c>
      <c r="T2022" s="165">
        <v>5.9333333333333345</v>
      </c>
      <c r="U2022" s="165">
        <v>13.733333333333329</v>
      </c>
      <c r="V2022" s="165">
        <v>1506.3</v>
      </c>
      <c r="W2022" s="165">
        <v>1108.9000000000001</v>
      </c>
      <c r="X2022" s="165" t="s">
        <v>3324</v>
      </c>
      <c r="Y2022" s="165">
        <v>12.7</v>
      </c>
      <c r="Z2022" s="165" t="s">
        <v>3325</v>
      </c>
      <c r="AA2022" s="165" t="s">
        <v>3333</v>
      </c>
    </row>
    <row r="2023" spans="1:27" s="74" customFormat="1" x14ac:dyDescent="0.15">
      <c r="A2023" s="165" t="s">
        <v>3206</v>
      </c>
      <c r="B2023" s="113" t="s">
        <v>3240</v>
      </c>
      <c r="C2023" s="165" t="s">
        <v>3385</v>
      </c>
      <c r="D2023" s="199" t="s">
        <v>3274</v>
      </c>
      <c r="E2023" s="165">
        <v>35</v>
      </c>
      <c r="F2023" s="165">
        <v>36.51</v>
      </c>
      <c r="G2023" s="165">
        <v>138.41</v>
      </c>
      <c r="H2023" s="165">
        <v>100</v>
      </c>
      <c r="I2023" s="165">
        <v>6680</v>
      </c>
      <c r="J2023" s="165">
        <v>33120.000000000007</v>
      </c>
      <c r="K2023" s="165">
        <v>300</v>
      </c>
      <c r="L2023" s="165"/>
      <c r="M2023" s="165">
        <v>40100.000000000007</v>
      </c>
      <c r="N2023" s="165">
        <v>168</v>
      </c>
      <c r="O2023" s="165">
        <v>541</v>
      </c>
      <c r="P2023" s="165">
        <v>301</v>
      </c>
      <c r="Q2023" s="165"/>
      <c r="R2023" s="165">
        <v>1010</v>
      </c>
      <c r="S2023" s="165">
        <v>6</v>
      </c>
      <c r="T2023" s="165">
        <v>5.9333333333333345</v>
      </c>
      <c r="U2023" s="165">
        <v>13.733333333333329</v>
      </c>
      <c r="V2023" s="165">
        <v>1506.3</v>
      </c>
      <c r="W2023" s="165">
        <v>1108.9000000000001</v>
      </c>
      <c r="X2023" s="165" t="s">
        <v>3324</v>
      </c>
      <c r="Y2023" s="165">
        <v>12.7</v>
      </c>
      <c r="Z2023" s="165" t="s">
        <v>3325</v>
      </c>
      <c r="AA2023" s="165" t="s">
        <v>3333</v>
      </c>
    </row>
    <row r="2024" spans="1:27" s="74" customFormat="1" x14ac:dyDescent="0.15">
      <c r="A2024" s="165" t="s">
        <v>3206</v>
      </c>
      <c r="B2024" s="113" t="s">
        <v>3240</v>
      </c>
      <c r="C2024" s="165" t="s">
        <v>3385</v>
      </c>
      <c r="D2024" s="199" t="s">
        <v>3274</v>
      </c>
      <c r="E2024" s="165">
        <v>36</v>
      </c>
      <c r="F2024" s="165">
        <v>36.51</v>
      </c>
      <c r="G2024" s="165">
        <v>138.41</v>
      </c>
      <c r="H2024" s="165">
        <v>100</v>
      </c>
      <c r="I2024" s="165">
        <v>7300</v>
      </c>
      <c r="J2024" s="165">
        <v>36200</v>
      </c>
      <c r="K2024" s="165">
        <v>320</v>
      </c>
      <c r="L2024" s="165"/>
      <c r="M2024" s="165">
        <v>43820</v>
      </c>
      <c r="N2024" s="165">
        <v>173</v>
      </c>
      <c r="O2024" s="165">
        <v>548</v>
      </c>
      <c r="P2024" s="165">
        <v>317</v>
      </c>
      <c r="Q2024" s="165"/>
      <c r="R2024" s="165">
        <v>1038</v>
      </c>
      <c r="S2024" s="165">
        <v>6</v>
      </c>
      <c r="T2024" s="165">
        <v>5.9333333333333345</v>
      </c>
      <c r="U2024" s="165">
        <v>13.733333333333329</v>
      </c>
      <c r="V2024" s="165">
        <v>1506.3</v>
      </c>
      <c r="W2024" s="165">
        <v>1108.9000000000001</v>
      </c>
      <c r="X2024" s="165" t="s">
        <v>3324</v>
      </c>
      <c r="Y2024" s="165">
        <v>12.7</v>
      </c>
      <c r="Z2024" s="165" t="s">
        <v>3325</v>
      </c>
      <c r="AA2024" s="165" t="s">
        <v>3333</v>
      </c>
    </row>
    <row r="2025" spans="1:27" s="74" customFormat="1" x14ac:dyDescent="0.15">
      <c r="A2025" s="165" t="s">
        <v>3206</v>
      </c>
      <c r="B2025" s="113" t="s">
        <v>3240</v>
      </c>
      <c r="C2025" s="165" t="s">
        <v>3385</v>
      </c>
      <c r="D2025" s="199" t="s">
        <v>3274</v>
      </c>
      <c r="E2025" s="165">
        <v>37</v>
      </c>
      <c r="F2025" s="165">
        <v>36.51</v>
      </c>
      <c r="G2025" s="165">
        <v>138.41</v>
      </c>
      <c r="H2025" s="165">
        <v>100</v>
      </c>
      <c r="I2025" s="165">
        <v>7230</v>
      </c>
      <c r="J2025" s="165">
        <v>35860</v>
      </c>
      <c r="K2025" s="165">
        <v>300</v>
      </c>
      <c r="L2025" s="165"/>
      <c r="M2025" s="165">
        <v>43390</v>
      </c>
      <c r="N2025" s="165">
        <v>196</v>
      </c>
      <c r="O2025" s="165">
        <v>680</v>
      </c>
      <c r="P2025" s="165">
        <v>302</v>
      </c>
      <c r="Q2025" s="165"/>
      <c r="R2025" s="165">
        <v>1178</v>
      </c>
      <c r="S2025" s="165">
        <v>6</v>
      </c>
      <c r="T2025" s="165">
        <v>5.9333333333333345</v>
      </c>
      <c r="U2025" s="165">
        <v>13.733333333333329</v>
      </c>
      <c r="V2025" s="165">
        <v>1506.3</v>
      </c>
      <c r="W2025" s="165">
        <v>1108.9000000000001</v>
      </c>
      <c r="X2025" s="165" t="s">
        <v>3324</v>
      </c>
      <c r="Y2025" s="165">
        <v>12.7</v>
      </c>
      <c r="Z2025" s="165" t="s">
        <v>3325</v>
      </c>
      <c r="AA2025" s="165" t="s">
        <v>3333</v>
      </c>
    </row>
    <row r="2026" spans="1:27" s="74" customFormat="1" x14ac:dyDescent="0.15">
      <c r="A2026" s="165" t="s">
        <v>3206</v>
      </c>
      <c r="B2026" s="113" t="s">
        <v>3332</v>
      </c>
      <c r="C2026" s="165" t="s">
        <v>3385</v>
      </c>
      <c r="D2026" s="199" t="s">
        <v>3275</v>
      </c>
      <c r="E2026" s="165">
        <v>28</v>
      </c>
      <c r="F2026" s="165">
        <v>36.51</v>
      </c>
      <c r="G2026" s="165">
        <v>138.41</v>
      </c>
      <c r="H2026" s="165">
        <v>100</v>
      </c>
      <c r="I2026" s="165">
        <v>3670</v>
      </c>
      <c r="J2026" s="165">
        <v>16950</v>
      </c>
      <c r="K2026" s="165">
        <v>190</v>
      </c>
      <c r="L2026" s="165">
        <v>20</v>
      </c>
      <c r="M2026" s="165">
        <v>20830</v>
      </c>
      <c r="N2026" s="165">
        <v>19</v>
      </c>
      <c r="O2026" s="165">
        <v>126</v>
      </c>
      <c r="P2026" s="165">
        <v>438</v>
      </c>
      <c r="Q2026" s="165">
        <v>16</v>
      </c>
      <c r="R2026" s="165">
        <v>583</v>
      </c>
      <c r="S2026" s="165">
        <v>6</v>
      </c>
      <c r="T2026" s="165">
        <v>5.9333333333333345</v>
      </c>
      <c r="U2026" s="165">
        <v>13.733333333333329</v>
      </c>
      <c r="V2026" s="165">
        <v>1506.3</v>
      </c>
      <c r="W2026" s="165">
        <v>1108.9000000000001</v>
      </c>
      <c r="X2026" s="165" t="s">
        <v>3324</v>
      </c>
      <c r="Y2026" s="165">
        <v>12.7</v>
      </c>
      <c r="Z2026" s="165" t="s">
        <v>3325</v>
      </c>
      <c r="AA2026" s="165" t="s">
        <v>3333</v>
      </c>
    </row>
    <row r="2027" spans="1:27" s="74" customFormat="1" x14ac:dyDescent="0.15">
      <c r="A2027" s="165" t="s">
        <v>3206</v>
      </c>
      <c r="B2027" s="113" t="s">
        <v>3332</v>
      </c>
      <c r="C2027" s="165" t="s">
        <v>3385</v>
      </c>
      <c r="D2027" s="199" t="s">
        <v>3275</v>
      </c>
      <c r="E2027" s="165">
        <v>29</v>
      </c>
      <c r="F2027" s="165">
        <v>36.51</v>
      </c>
      <c r="G2027" s="165">
        <v>138.41</v>
      </c>
      <c r="H2027" s="165">
        <v>100</v>
      </c>
      <c r="I2027" s="165">
        <v>3220</v>
      </c>
      <c r="J2027" s="165">
        <v>14930</v>
      </c>
      <c r="K2027" s="165">
        <v>180</v>
      </c>
      <c r="L2027" s="165">
        <v>20</v>
      </c>
      <c r="M2027" s="165">
        <v>18350</v>
      </c>
      <c r="N2027" s="165">
        <v>22</v>
      </c>
      <c r="O2027" s="165">
        <v>137</v>
      </c>
      <c r="P2027" s="165">
        <v>433</v>
      </c>
      <c r="Q2027" s="165">
        <v>16</v>
      </c>
      <c r="R2027" s="165">
        <v>592</v>
      </c>
      <c r="S2027" s="165">
        <v>6</v>
      </c>
      <c r="T2027" s="165">
        <v>5.9333333333333345</v>
      </c>
      <c r="U2027" s="165">
        <v>13.733333333333329</v>
      </c>
      <c r="V2027" s="165">
        <v>1506.3</v>
      </c>
      <c r="W2027" s="165">
        <v>1108.9000000000001</v>
      </c>
      <c r="X2027" s="165" t="s">
        <v>3324</v>
      </c>
      <c r="Y2027" s="165">
        <v>12.7</v>
      </c>
      <c r="Z2027" s="165" t="s">
        <v>3325</v>
      </c>
      <c r="AA2027" s="165" t="s">
        <v>3333</v>
      </c>
    </row>
    <row r="2028" spans="1:27" s="74" customFormat="1" x14ac:dyDescent="0.15">
      <c r="A2028" s="165" t="s">
        <v>3206</v>
      </c>
      <c r="B2028" s="113" t="s">
        <v>3332</v>
      </c>
      <c r="C2028" s="165" t="s">
        <v>3385</v>
      </c>
      <c r="D2028" s="199" t="s">
        <v>3275</v>
      </c>
      <c r="E2028" s="165">
        <v>30</v>
      </c>
      <c r="F2028" s="165">
        <v>36.51</v>
      </c>
      <c r="G2028" s="165">
        <v>138.41</v>
      </c>
      <c r="H2028" s="165">
        <v>100</v>
      </c>
      <c r="I2028" s="165">
        <v>3600</v>
      </c>
      <c r="J2028" s="165">
        <v>20320</v>
      </c>
      <c r="K2028" s="165">
        <v>240</v>
      </c>
      <c r="L2028" s="165"/>
      <c r="M2028" s="165">
        <v>24160</v>
      </c>
      <c r="N2028" s="165">
        <v>26</v>
      </c>
      <c r="O2028" s="165">
        <v>163</v>
      </c>
      <c r="P2028" s="165">
        <v>482</v>
      </c>
      <c r="Q2028" s="165">
        <v>0</v>
      </c>
      <c r="R2028" s="165">
        <v>671</v>
      </c>
      <c r="S2028" s="165">
        <v>6</v>
      </c>
      <c r="T2028" s="165">
        <v>5.9333333333333345</v>
      </c>
      <c r="U2028" s="165">
        <v>13.733333333333329</v>
      </c>
      <c r="V2028" s="165">
        <v>1506.3</v>
      </c>
      <c r="W2028" s="165">
        <v>1108.9000000000001</v>
      </c>
      <c r="X2028" s="165" t="s">
        <v>3324</v>
      </c>
      <c r="Y2028" s="165">
        <v>12.7</v>
      </c>
      <c r="Z2028" s="165" t="s">
        <v>3325</v>
      </c>
      <c r="AA2028" s="165" t="s">
        <v>3333</v>
      </c>
    </row>
    <row r="2029" spans="1:27" s="74" customFormat="1" x14ac:dyDescent="0.15">
      <c r="A2029" s="165" t="s">
        <v>3206</v>
      </c>
      <c r="B2029" s="113" t="s">
        <v>3332</v>
      </c>
      <c r="C2029" s="165" t="s">
        <v>3385</v>
      </c>
      <c r="D2029" s="199" t="s">
        <v>3275</v>
      </c>
      <c r="E2029" s="165">
        <v>31</v>
      </c>
      <c r="F2029" s="165">
        <v>36.51</v>
      </c>
      <c r="G2029" s="165">
        <v>138.41</v>
      </c>
      <c r="H2029" s="165">
        <v>100</v>
      </c>
      <c r="I2029" s="165">
        <v>6120</v>
      </c>
      <c r="J2029" s="165">
        <v>30000</v>
      </c>
      <c r="K2029" s="165">
        <v>360</v>
      </c>
      <c r="L2029" s="165">
        <v>10</v>
      </c>
      <c r="M2029" s="165">
        <v>36490</v>
      </c>
      <c r="N2029" s="165">
        <v>34</v>
      </c>
      <c r="O2029" s="165">
        <v>258</v>
      </c>
      <c r="P2029" s="165">
        <v>740</v>
      </c>
      <c r="Q2029" s="165">
        <v>12</v>
      </c>
      <c r="R2029" s="165">
        <v>1032</v>
      </c>
      <c r="S2029" s="165">
        <v>6</v>
      </c>
      <c r="T2029" s="165">
        <v>5.9333333333333345</v>
      </c>
      <c r="U2029" s="165">
        <v>13.733333333333329</v>
      </c>
      <c r="V2029" s="165">
        <v>1506.3</v>
      </c>
      <c r="W2029" s="165">
        <v>1108.9000000000001</v>
      </c>
      <c r="X2029" s="165" t="s">
        <v>3324</v>
      </c>
      <c r="Y2029" s="165">
        <v>12.7</v>
      </c>
      <c r="Z2029" s="165" t="s">
        <v>3325</v>
      </c>
      <c r="AA2029" s="165" t="s">
        <v>3333</v>
      </c>
    </row>
    <row r="2030" spans="1:27" s="74" customFormat="1" x14ac:dyDescent="0.15">
      <c r="A2030" s="165" t="s">
        <v>3206</v>
      </c>
      <c r="B2030" s="113" t="s">
        <v>3332</v>
      </c>
      <c r="C2030" s="165" t="s">
        <v>3385</v>
      </c>
      <c r="D2030" s="199" t="s">
        <v>3414</v>
      </c>
      <c r="E2030" s="165">
        <v>24</v>
      </c>
      <c r="F2030" s="165">
        <v>36.51</v>
      </c>
      <c r="G2030" s="165">
        <v>138.41</v>
      </c>
      <c r="H2030" s="165">
        <v>100</v>
      </c>
      <c r="I2030" s="165">
        <v>5680</v>
      </c>
      <c r="J2030" s="165">
        <v>2731</v>
      </c>
      <c r="K2030" s="165">
        <v>240</v>
      </c>
      <c r="L2030" s="165">
        <v>10</v>
      </c>
      <c r="M2030" s="165">
        <v>33240</v>
      </c>
      <c r="N2030" s="165">
        <v>46</v>
      </c>
      <c r="O2030" s="165">
        <v>267</v>
      </c>
      <c r="P2030" s="165">
        <v>567</v>
      </c>
      <c r="Q2030" s="165">
        <v>11</v>
      </c>
      <c r="R2030" s="165">
        <v>880.00000000000011</v>
      </c>
      <c r="S2030" s="165">
        <v>6</v>
      </c>
      <c r="T2030" s="165">
        <v>5.9333333333333345</v>
      </c>
      <c r="U2030" s="165">
        <v>13.733333333333329</v>
      </c>
      <c r="V2030" s="165">
        <v>1506.3</v>
      </c>
      <c r="W2030" s="165">
        <v>1108.9000000000001</v>
      </c>
      <c r="X2030" s="165" t="s">
        <v>3324</v>
      </c>
      <c r="Y2030" s="165">
        <v>12.7</v>
      </c>
      <c r="Z2030" s="165" t="s">
        <v>3325</v>
      </c>
      <c r="AA2030" s="165" t="s">
        <v>3333</v>
      </c>
    </row>
    <row r="2031" spans="1:27" s="74" customFormat="1" x14ac:dyDescent="0.15">
      <c r="A2031" s="165" t="s">
        <v>3206</v>
      </c>
      <c r="B2031" s="113" t="s">
        <v>3332</v>
      </c>
      <c r="C2031" s="165" t="s">
        <v>3385</v>
      </c>
      <c r="D2031" s="199" t="s">
        <v>3414</v>
      </c>
      <c r="E2031" s="165">
        <v>25</v>
      </c>
      <c r="F2031" s="165">
        <v>36.51</v>
      </c>
      <c r="G2031" s="165">
        <v>138.41</v>
      </c>
      <c r="H2031" s="165">
        <v>100</v>
      </c>
      <c r="I2031" s="165">
        <v>6350</v>
      </c>
      <c r="J2031" s="165">
        <v>30460</v>
      </c>
      <c r="K2031" s="165">
        <v>240</v>
      </c>
      <c r="L2031" s="165">
        <v>20</v>
      </c>
      <c r="M2031" s="165">
        <v>37070</v>
      </c>
      <c r="N2031" s="165">
        <v>49</v>
      </c>
      <c r="O2031" s="165">
        <v>281</v>
      </c>
      <c r="P2031" s="165">
        <v>573</v>
      </c>
      <c r="Q2031" s="165">
        <v>11</v>
      </c>
      <c r="R2031" s="165">
        <v>902.99999999999989</v>
      </c>
      <c r="S2031" s="165">
        <v>6</v>
      </c>
      <c r="T2031" s="165">
        <v>5.9333333333333345</v>
      </c>
      <c r="U2031" s="165">
        <v>13.733333333333329</v>
      </c>
      <c r="V2031" s="165">
        <v>1506.3</v>
      </c>
      <c r="W2031" s="165">
        <v>1108.9000000000001</v>
      </c>
      <c r="X2031" s="165" t="s">
        <v>3324</v>
      </c>
      <c r="Y2031" s="165">
        <v>12.7</v>
      </c>
      <c r="Z2031" s="165" t="s">
        <v>3325</v>
      </c>
      <c r="AA2031" s="165" t="s">
        <v>3333</v>
      </c>
    </row>
    <row r="2032" spans="1:27" s="74" customFormat="1" x14ac:dyDescent="0.15">
      <c r="A2032" s="165" t="s">
        <v>3206</v>
      </c>
      <c r="B2032" s="113" t="s">
        <v>3332</v>
      </c>
      <c r="C2032" s="165" t="s">
        <v>3385</v>
      </c>
      <c r="D2032" s="199" t="s">
        <v>3414</v>
      </c>
      <c r="E2032" s="165">
        <v>26</v>
      </c>
      <c r="F2032" s="165">
        <v>36.51</v>
      </c>
      <c r="G2032" s="165">
        <v>138.41</v>
      </c>
      <c r="H2032" s="165">
        <v>100</v>
      </c>
      <c r="I2032" s="165">
        <v>7109.9999999999991</v>
      </c>
      <c r="J2032" s="165">
        <v>34160</v>
      </c>
      <c r="K2032" s="165">
        <v>270</v>
      </c>
      <c r="L2032" s="165">
        <v>10</v>
      </c>
      <c r="M2032" s="165">
        <v>41550</v>
      </c>
      <c r="N2032" s="165">
        <v>74</v>
      </c>
      <c r="O2032" s="165">
        <v>405</v>
      </c>
      <c r="P2032" s="165">
        <v>607</v>
      </c>
      <c r="Q2032" s="165">
        <v>11</v>
      </c>
      <c r="R2032" s="165">
        <v>1086</v>
      </c>
      <c r="S2032" s="165">
        <v>6</v>
      </c>
      <c r="T2032" s="165">
        <v>5.9333333333333345</v>
      </c>
      <c r="U2032" s="165">
        <v>13.733333333333329</v>
      </c>
      <c r="V2032" s="165">
        <v>1506.3</v>
      </c>
      <c r="W2032" s="165">
        <v>1108.9000000000001</v>
      </c>
      <c r="X2032" s="165" t="s">
        <v>3324</v>
      </c>
      <c r="Y2032" s="165">
        <v>12.7</v>
      </c>
      <c r="Z2032" s="165" t="s">
        <v>3325</v>
      </c>
      <c r="AA2032" s="165" t="s">
        <v>3333</v>
      </c>
    </row>
    <row r="2033" spans="1:27" s="74" customFormat="1" x14ac:dyDescent="0.15">
      <c r="A2033" s="165" t="s">
        <v>3206</v>
      </c>
      <c r="B2033" s="113" t="s">
        <v>3332</v>
      </c>
      <c r="C2033" s="165" t="s">
        <v>3385</v>
      </c>
      <c r="D2033" s="199" t="s">
        <v>3414</v>
      </c>
      <c r="E2033" s="165">
        <v>27</v>
      </c>
      <c r="F2033" s="165">
        <v>36.51</v>
      </c>
      <c r="G2033" s="165">
        <v>138.41</v>
      </c>
      <c r="H2033" s="165">
        <v>100</v>
      </c>
      <c r="I2033" s="165">
        <v>7020</v>
      </c>
      <c r="J2033" s="165">
        <v>34370</v>
      </c>
      <c r="K2033" s="165">
        <v>380</v>
      </c>
      <c r="L2033" s="165">
        <v>10</v>
      </c>
      <c r="M2033" s="165">
        <v>41780</v>
      </c>
      <c r="N2033" s="165">
        <v>49</v>
      </c>
      <c r="O2033" s="165">
        <v>333</v>
      </c>
      <c r="P2033" s="165">
        <v>777</v>
      </c>
      <c r="Q2033" s="165">
        <v>12</v>
      </c>
      <c r="R2033" s="165">
        <v>1159</v>
      </c>
      <c r="S2033" s="165">
        <v>6</v>
      </c>
      <c r="T2033" s="165">
        <v>5.9333333333333345</v>
      </c>
      <c r="U2033" s="165">
        <v>13.733333333333329</v>
      </c>
      <c r="V2033" s="165">
        <v>1506.3</v>
      </c>
      <c r="W2033" s="165">
        <v>1108.9000000000001</v>
      </c>
      <c r="X2033" s="165" t="s">
        <v>3324</v>
      </c>
      <c r="Y2033" s="165">
        <v>12.7</v>
      </c>
      <c r="Z2033" s="165" t="s">
        <v>3325</v>
      </c>
      <c r="AA2033" s="165" t="s">
        <v>3333</v>
      </c>
    </row>
    <row r="2034" spans="1:27" s="74" customFormat="1" x14ac:dyDescent="0.15">
      <c r="A2034" s="165" t="s">
        <v>3206</v>
      </c>
      <c r="B2034" s="113" t="s">
        <v>3241</v>
      </c>
      <c r="C2034" s="165" t="s">
        <v>3385</v>
      </c>
      <c r="D2034" s="199" t="s">
        <v>3355</v>
      </c>
      <c r="E2034" s="165">
        <v>23</v>
      </c>
      <c r="F2034" s="165">
        <v>32.1</v>
      </c>
      <c r="G2034" s="165">
        <v>130.28</v>
      </c>
      <c r="H2034" s="165">
        <v>50</v>
      </c>
      <c r="I2034" s="165">
        <v>9240</v>
      </c>
      <c r="J2034" s="165">
        <v>36980</v>
      </c>
      <c r="K2034" s="165">
        <v>780</v>
      </c>
      <c r="L2034" s="165"/>
      <c r="M2034" s="165">
        <v>47000</v>
      </c>
      <c r="N2034" s="165">
        <v>478</v>
      </c>
      <c r="O2034" s="165">
        <v>827</v>
      </c>
      <c r="P2034" s="165">
        <v>457</v>
      </c>
      <c r="Q2034" s="165">
        <v>58</v>
      </c>
      <c r="R2034" s="165">
        <v>1762</v>
      </c>
      <c r="S2034" s="165">
        <v>12</v>
      </c>
      <c r="T2034" s="165">
        <v>16.56666666666667</v>
      </c>
      <c r="U2034" s="165">
        <v>16.56666666666667</v>
      </c>
      <c r="V2034" s="165">
        <v>2074.4</v>
      </c>
      <c r="W2034" s="165">
        <v>2074.4</v>
      </c>
      <c r="X2034" s="165" t="s">
        <v>3324</v>
      </c>
      <c r="Y2034" s="165">
        <v>5.15</v>
      </c>
      <c r="Z2034" s="165" t="s">
        <v>3327</v>
      </c>
      <c r="AA2034" s="165" t="s">
        <v>3333</v>
      </c>
    </row>
    <row r="2035" spans="1:27" s="74" customFormat="1" x14ac:dyDescent="0.15">
      <c r="A2035" s="165" t="s">
        <v>3271</v>
      </c>
      <c r="B2035" s="113" t="s">
        <v>3241</v>
      </c>
      <c r="C2035" s="165" t="s">
        <v>3385</v>
      </c>
      <c r="D2035" s="199" t="s">
        <v>3355</v>
      </c>
      <c r="E2035" s="165">
        <v>22</v>
      </c>
      <c r="F2035" s="165">
        <v>32.1</v>
      </c>
      <c r="G2035" s="165">
        <v>130.28</v>
      </c>
      <c r="H2035" s="165">
        <v>50</v>
      </c>
      <c r="I2035" s="165">
        <v>8670</v>
      </c>
      <c r="J2035" s="165">
        <v>34670.000000000007</v>
      </c>
      <c r="K2035" s="165">
        <v>680</v>
      </c>
      <c r="L2035" s="165"/>
      <c r="M2035" s="165">
        <v>44020.000000000007</v>
      </c>
      <c r="N2035" s="165">
        <v>465.00000000000011</v>
      </c>
      <c r="O2035" s="165">
        <v>971.00000000000011</v>
      </c>
      <c r="P2035" s="165">
        <v>421</v>
      </c>
      <c r="Q2035" s="165">
        <v>58</v>
      </c>
      <c r="R2035" s="165">
        <v>1857</v>
      </c>
      <c r="S2035" s="165">
        <v>12</v>
      </c>
      <c r="T2035" s="165">
        <v>16.56666666666667</v>
      </c>
      <c r="U2035" s="165">
        <v>16.56666666666667</v>
      </c>
      <c r="V2035" s="165">
        <v>2074.4</v>
      </c>
      <c r="W2035" s="165">
        <v>2074.4</v>
      </c>
      <c r="X2035" s="165" t="s">
        <v>3324</v>
      </c>
      <c r="Y2035" s="165">
        <v>5.15</v>
      </c>
      <c r="Z2035" s="165" t="s">
        <v>3327</v>
      </c>
      <c r="AA2035" s="165" t="s">
        <v>3333</v>
      </c>
    </row>
    <row r="2036" spans="1:27" s="74" customFormat="1" x14ac:dyDescent="0.15">
      <c r="A2036" s="165" t="s">
        <v>3271</v>
      </c>
      <c r="B2036" s="113" t="s">
        <v>3241</v>
      </c>
      <c r="C2036" s="165" t="s">
        <v>3385</v>
      </c>
      <c r="D2036" s="199" t="s">
        <v>3355</v>
      </c>
      <c r="E2036" s="165">
        <v>21</v>
      </c>
      <c r="F2036" s="165">
        <v>32.1</v>
      </c>
      <c r="G2036" s="165">
        <v>130.28</v>
      </c>
      <c r="H2036" s="165">
        <v>50</v>
      </c>
      <c r="I2036" s="165">
        <v>8380</v>
      </c>
      <c r="J2036" s="165">
        <v>33530</v>
      </c>
      <c r="K2036" s="165">
        <v>780</v>
      </c>
      <c r="L2036" s="165"/>
      <c r="M2036" s="165">
        <v>42690</v>
      </c>
      <c r="N2036" s="165">
        <v>330</v>
      </c>
      <c r="O2036" s="165">
        <v>974</v>
      </c>
      <c r="P2036" s="165">
        <v>859</v>
      </c>
      <c r="Q2036" s="165">
        <v>58</v>
      </c>
      <c r="R2036" s="165">
        <v>2163</v>
      </c>
      <c r="S2036" s="165">
        <v>12</v>
      </c>
      <c r="T2036" s="165">
        <v>16.56666666666667</v>
      </c>
      <c r="U2036" s="165">
        <v>16.56666666666667</v>
      </c>
      <c r="V2036" s="165">
        <v>2074.4</v>
      </c>
      <c r="W2036" s="165">
        <v>2074.4</v>
      </c>
      <c r="X2036" s="165" t="s">
        <v>3324</v>
      </c>
      <c r="Y2036" s="165">
        <v>5.15</v>
      </c>
      <c r="Z2036" s="165" t="s">
        <v>3327</v>
      </c>
      <c r="AA2036" s="165" t="s">
        <v>3333</v>
      </c>
    </row>
    <row r="2037" spans="1:27" s="74" customFormat="1" x14ac:dyDescent="0.15">
      <c r="A2037" s="165" t="s">
        <v>3271</v>
      </c>
      <c r="B2037" s="113" t="s">
        <v>3226</v>
      </c>
      <c r="C2037" s="165" t="s">
        <v>3356</v>
      </c>
      <c r="D2037" s="199" t="s">
        <v>3297</v>
      </c>
      <c r="E2037" s="165">
        <v>524</v>
      </c>
      <c r="F2037" s="165">
        <v>50.4</v>
      </c>
      <c r="G2037" s="165">
        <v>124</v>
      </c>
      <c r="H2037" s="165">
        <v>97</v>
      </c>
      <c r="I2037" s="165">
        <v>1829</v>
      </c>
      <c r="J2037" s="165">
        <v>4952</v>
      </c>
      <c r="K2037" s="165">
        <v>259</v>
      </c>
      <c r="L2037" s="165"/>
      <c r="M2037" s="165">
        <v>7040.0000000000009</v>
      </c>
      <c r="N2037" s="165">
        <v>52</v>
      </c>
      <c r="O2037" s="165">
        <v>142</v>
      </c>
      <c r="P2037" s="165">
        <v>259</v>
      </c>
      <c r="Q2037" s="165"/>
      <c r="R2037" s="165">
        <v>453</v>
      </c>
      <c r="S2037" s="165">
        <v>5</v>
      </c>
      <c r="T2037" s="165">
        <v>-2.3666666666666667</v>
      </c>
      <c r="U2037" s="165">
        <v>13.84</v>
      </c>
      <c r="V2037" s="165">
        <v>489.2</v>
      </c>
      <c r="W2037" s="165">
        <v>424.7</v>
      </c>
      <c r="X2037" s="165" t="s">
        <v>3330</v>
      </c>
      <c r="Y2037" s="165">
        <v>13.1</v>
      </c>
      <c r="Z2037" s="165" t="s">
        <v>3325</v>
      </c>
      <c r="AA2037" s="165" t="s">
        <v>3298</v>
      </c>
    </row>
    <row r="2038" spans="1:27" s="74" customFormat="1" x14ac:dyDescent="0.15">
      <c r="A2038" s="165" t="s">
        <v>3206</v>
      </c>
      <c r="B2038" s="113" t="s">
        <v>3225</v>
      </c>
      <c r="C2038" s="165" t="s">
        <v>3356</v>
      </c>
      <c r="D2038" s="199" t="s">
        <v>3297</v>
      </c>
      <c r="E2038" s="165">
        <v>737</v>
      </c>
      <c r="F2038" s="165">
        <v>37.72</v>
      </c>
      <c r="G2038" s="165">
        <v>111.45</v>
      </c>
      <c r="H2038" s="165">
        <v>66</v>
      </c>
      <c r="I2038" s="165">
        <v>1625</v>
      </c>
      <c r="J2038" s="165">
        <v>4691</v>
      </c>
      <c r="K2038" s="165">
        <v>211</v>
      </c>
      <c r="L2038" s="165"/>
      <c r="M2038" s="165">
        <v>6527</v>
      </c>
      <c r="N2038" s="165">
        <v>65</v>
      </c>
      <c r="O2038" s="165">
        <v>188</v>
      </c>
      <c r="P2038" s="165">
        <v>211</v>
      </c>
      <c r="Q2038" s="165"/>
      <c r="R2038" s="165">
        <v>463.99999999999983</v>
      </c>
      <c r="S2038" s="165">
        <v>5</v>
      </c>
      <c r="T2038" s="165">
        <v>4.7416666666666663</v>
      </c>
      <c r="U2038" s="165">
        <v>15.18</v>
      </c>
      <c r="V2038" s="165">
        <v>614.09999999999991</v>
      </c>
      <c r="W2038" s="165">
        <v>485.3</v>
      </c>
      <c r="X2038" s="165" t="s">
        <v>3324</v>
      </c>
      <c r="Y2038" s="165">
        <v>12.05</v>
      </c>
      <c r="Z2038" s="165" t="s">
        <v>3325</v>
      </c>
      <c r="AA2038" s="165" t="s">
        <v>3298</v>
      </c>
    </row>
    <row r="2039" spans="1:27" s="74" customFormat="1" x14ac:dyDescent="0.15">
      <c r="A2039" s="165" t="s">
        <v>3206</v>
      </c>
      <c r="B2039" s="113" t="s">
        <v>3225</v>
      </c>
      <c r="C2039" s="165" t="s">
        <v>3356</v>
      </c>
      <c r="D2039" s="199" t="s">
        <v>3297</v>
      </c>
      <c r="E2039" s="165">
        <v>756</v>
      </c>
      <c r="F2039" s="165">
        <v>39.300000000000004</v>
      </c>
      <c r="G2039" s="165">
        <v>112.95</v>
      </c>
      <c r="H2039" s="165">
        <v>49</v>
      </c>
      <c r="I2039" s="165">
        <v>1493</v>
      </c>
      <c r="J2039" s="165">
        <v>4185</v>
      </c>
      <c r="K2039" s="165">
        <v>209</v>
      </c>
      <c r="L2039" s="165"/>
      <c r="M2039" s="165">
        <v>5887</v>
      </c>
      <c r="N2039" s="165">
        <v>76</v>
      </c>
      <c r="O2039" s="165">
        <v>214</v>
      </c>
      <c r="P2039" s="165">
        <v>209</v>
      </c>
      <c r="Q2039" s="165"/>
      <c r="R2039" s="165">
        <v>499</v>
      </c>
      <c r="S2039" s="165">
        <v>5</v>
      </c>
      <c r="T2039" s="165">
        <v>5.0083333333333337</v>
      </c>
      <c r="U2039" s="165">
        <v>16.02</v>
      </c>
      <c r="V2039" s="165">
        <v>526.59999999999991</v>
      </c>
      <c r="W2039" s="165">
        <v>427.8</v>
      </c>
      <c r="X2039" s="165" t="s">
        <v>3328</v>
      </c>
      <c r="Y2039" s="165">
        <v>26.499999999999947</v>
      </c>
      <c r="Z2039" s="165" t="s">
        <v>3329</v>
      </c>
      <c r="AA2039" s="165" t="s">
        <v>3298</v>
      </c>
    </row>
    <row r="2040" spans="1:27" s="74" customFormat="1" x14ac:dyDescent="0.15">
      <c r="A2040" s="165" t="s">
        <v>3272</v>
      </c>
      <c r="B2040" s="113" t="s">
        <v>3225</v>
      </c>
      <c r="C2040" s="165" t="s">
        <v>3356</v>
      </c>
      <c r="D2040" s="199" t="s">
        <v>3297</v>
      </c>
      <c r="E2040" s="165">
        <v>738</v>
      </c>
      <c r="F2040" s="165">
        <v>37.75</v>
      </c>
      <c r="G2040" s="165">
        <v>111.45</v>
      </c>
      <c r="H2040" s="165">
        <v>54</v>
      </c>
      <c r="I2040" s="165">
        <v>1620</v>
      </c>
      <c r="J2040" s="165">
        <v>4654</v>
      </c>
      <c r="K2040" s="165">
        <v>213</v>
      </c>
      <c r="L2040" s="165"/>
      <c r="M2040" s="165">
        <v>6487</v>
      </c>
      <c r="N2040" s="165">
        <v>77</v>
      </c>
      <c r="O2040" s="165">
        <v>221</v>
      </c>
      <c r="P2040" s="165">
        <v>213</v>
      </c>
      <c r="Q2040" s="165"/>
      <c r="R2040" s="165">
        <v>511.00000000000011</v>
      </c>
      <c r="S2040" s="165">
        <v>5</v>
      </c>
      <c r="T2040" s="165">
        <v>4.7416666666666663</v>
      </c>
      <c r="U2040" s="165">
        <v>15.18</v>
      </c>
      <c r="V2040" s="165">
        <v>614.09999999999991</v>
      </c>
      <c r="W2040" s="165">
        <v>485.3</v>
      </c>
      <c r="X2040" s="165" t="s">
        <v>3324</v>
      </c>
      <c r="Y2040" s="165">
        <v>12.05</v>
      </c>
      <c r="Z2040" s="165" t="s">
        <v>3325</v>
      </c>
      <c r="AA2040" s="165" t="s">
        <v>3298</v>
      </c>
    </row>
    <row r="2041" spans="1:27" s="74" customFormat="1" x14ac:dyDescent="0.15">
      <c r="A2041" s="165" t="s">
        <v>3206</v>
      </c>
      <c r="B2041" s="113" t="s">
        <v>3226</v>
      </c>
      <c r="C2041" s="165" t="s">
        <v>3356</v>
      </c>
      <c r="D2041" s="199" t="s">
        <v>3297</v>
      </c>
      <c r="E2041" s="165">
        <v>499</v>
      </c>
      <c r="F2041" s="165">
        <v>51.7</v>
      </c>
      <c r="G2041" s="165">
        <v>126.6</v>
      </c>
      <c r="H2041" s="165">
        <v>120</v>
      </c>
      <c r="I2041" s="165">
        <v>1949</v>
      </c>
      <c r="J2041" s="165">
        <v>6061</v>
      </c>
      <c r="K2041" s="165">
        <v>346</v>
      </c>
      <c r="L2041" s="165"/>
      <c r="M2041" s="165">
        <v>8356</v>
      </c>
      <c r="N2041" s="165">
        <v>41</v>
      </c>
      <c r="O2041" s="165">
        <v>126</v>
      </c>
      <c r="P2041" s="165">
        <v>346</v>
      </c>
      <c r="Q2041" s="165"/>
      <c r="R2041" s="165">
        <v>513</v>
      </c>
      <c r="S2041" s="165">
        <v>5</v>
      </c>
      <c r="T2041" s="165">
        <v>-1.4166666666666659</v>
      </c>
      <c r="U2041" s="165">
        <v>15.4</v>
      </c>
      <c r="V2041" s="165">
        <v>485.3</v>
      </c>
      <c r="W2041" s="165">
        <v>402.1</v>
      </c>
      <c r="X2041" s="165" t="s">
        <v>3330</v>
      </c>
      <c r="Y2041" s="165">
        <v>13.1</v>
      </c>
      <c r="Z2041" s="165" t="s">
        <v>3325</v>
      </c>
      <c r="AA2041" s="165" t="s">
        <v>3298</v>
      </c>
    </row>
    <row r="2042" spans="1:27" s="74" customFormat="1" x14ac:dyDescent="0.15">
      <c r="A2042" s="165" t="s">
        <v>3206</v>
      </c>
      <c r="B2042" s="113" t="s">
        <v>3225</v>
      </c>
      <c r="C2042" s="165" t="s">
        <v>3356</v>
      </c>
      <c r="D2042" s="199" t="s">
        <v>3297</v>
      </c>
      <c r="E2042" s="165">
        <v>746</v>
      </c>
      <c r="F2042" s="165">
        <v>37.97</v>
      </c>
      <c r="G2042" s="165">
        <v>111.55</v>
      </c>
      <c r="H2042" s="165">
        <v>40</v>
      </c>
      <c r="I2042" s="165">
        <v>1385</v>
      </c>
      <c r="J2042" s="165">
        <v>3833</v>
      </c>
      <c r="K2042" s="165">
        <v>202</v>
      </c>
      <c r="L2042" s="165"/>
      <c r="M2042" s="165">
        <v>5420</v>
      </c>
      <c r="N2042" s="165">
        <v>84</v>
      </c>
      <c r="O2042" s="165">
        <v>232</v>
      </c>
      <c r="P2042" s="165">
        <v>202</v>
      </c>
      <c r="Q2042" s="165"/>
      <c r="R2042" s="165">
        <v>518</v>
      </c>
      <c r="S2042" s="165">
        <v>5</v>
      </c>
      <c r="T2042" s="165">
        <v>4.0500000000000007</v>
      </c>
      <c r="U2042" s="165">
        <v>14.5</v>
      </c>
      <c r="V2042" s="165">
        <v>491.80000000000013</v>
      </c>
      <c r="W2042" s="165">
        <v>401.4</v>
      </c>
      <c r="X2042" s="165" t="s">
        <v>3324</v>
      </c>
      <c r="Y2042" s="165">
        <v>20.100000000000001</v>
      </c>
      <c r="Z2042" s="165" t="s">
        <v>3329</v>
      </c>
      <c r="AA2042" s="165" t="s">
        <v>3298</v>
      </c>
    </row>
    <row r="2043" spans="1:27" s="74" customFormat="1" x14ac:dyDescent="0.15">
      <c r="A2043" s="165" t="s">
        <v>3272</v>
      </c>
      <c r="B2043" s="113" t="s">
        <v>3225</v>
      </c>
      <c r="C2043" s="165" t="s">
        <v>3356</v>
      </c>
      <c r="D2043" s="199" t="s">
        <v>3297</v>
      </c>
      <c r="E2043" s="165">
        <v>732</v>
      </c>
      <c r="F2043" s="165">
        <v>37.57</v>
      </c>
      <c r="G2043" s="165">
        <v>111.63</v>
      </c>
      <c r="H2043" s="165">
        <v>46</v>
      </c>
      <c r="I2043" s="165">
        <v>1501</v>
      </c>
      <c r="J2043" s="165">
        <v>4189</v>
      </c>
      <c r="K2043" s="165">
        <v>213</v>
      </c>
      <c r="L2043" s="165"/>
      <c r="M2043" s="165">
        <v>5903</v>
      </c>
      <c r="N2043" s="165">
        <v>81</v>
      </c>
      <c r="O2043" s="165">
        <v>226</v>
      </c>
      <c r="P2043" s="165">
        <v>213</v>
      </c>
      <c r="Q2043" s="165"/>
      <c r="R2043" s="165">
        <v>520</v>
      </c>
      <c r="S2043" s="165">
        <v>5</v>
      </c>
      <c r="T2043" s="165">
        <v>4.7333333333333343</v>
      </c>
      <c r="U2043" s="165">
        <v>15.02</v>
      </c>
      <c r="V2043" s="165">
        <v>632.1</v>
      </c>
      <c r="W2043" s="165">
        <v>497.9</v>
      </c>
      <c r="X2043" s="165" t="s">
        <v>3324</v>
      </c>
      <c r="Y2043" s="165">
        <v>12.05</v>
      </c>
      <c r="Z2043" s="165" t="s">
        <v>3325</v>
      </c>
      <c r="AA2043" s="165" t="s">
        <v>3298</v>
      </c>
    </row>
    <row r="2044" spans="1:27" s="74" customFormat="1" x14ac:dyDescent="0.15">
      <c r="A2044" s="165" t="s">
        <v>3206</v>
      </c>
      <c r="B2044" s="113" t="s">
        <v>3225</v>
      </c>
      <c r="C2044" s="165" t="s">
        <v>3356</v>
      </c>
      <c r="D2044" s="199" t="s">
        <v>3297</v>
      </c>
      <c r="E2044" s="165">
        <v>736</v>
      </c>
      <c r="F2044" s="165">
        <v>37.700000000000003</v>
      </c>
      <c r="G2044" s="165">
        <v>111.52</v>
      </c>
      <c r="H2044" s="165">
        <v>48</v>
      </c>
      <c r="I2044" s="165">
        <v>1628</v>
      </c>
      <c r="J2044" s="165">
        <v>4591</v>
      </c>
      <c r="K2044" s="165">
        <v>223</v>
      </c>
      <c r="L2044" s="165"/>
      <c r="M2044" s="165">
        <v>6442</v>
      </c>
      <c r="N2044" s="165">
        <v>85</v>
      </c>
      <c r="O2044" s="165">
        <v>239</v>
      </c>
      <c r="P2044" s="165">
        <v>223</v>
      </c>
      <c r="Q2044" s="165"/>
      <c r="R2044" s="165">
        <v>547</v>
      </c>
      <c r="S2044" s="165">
        <v>5</v>
      </c>
      <c r="T2044" s="165">
        <v>4.9083333333333359</v>
      </c>
      <c r="U2044" s="165">
        <v>15.32</v>
      </c>
      <c r="V2044" s="165">
        <v>614</v>
      </c>
      <c r="W2044" s="165">
        <v>485.50000000000011</v>
      </c>
      <c r="X2044" s="165" t="s">
        <v>3324</v>
      </c>
      <c r="Y2044" s="165">
        <v>12.05</v>
      </c>
      <c r="Z2044" s="165" t="s">
        <v>3325</v>
      </c>
      <c r="AA2044" s="165" t="s">
        <v>3298</v>
      </c>
    </row>
    <row r="2045" spans="1:27" s="74" customFormat="1" x14ac:dyDescent="0.15">
      <c r="A2045" s="165" t="s">
        <v>3206</v>
      </c>
      <c r="B2045" s="113" t="s">
        <v>3226</v>
      </c>
      <c r="C2045" s="165" t="s">
        <v>3356</v>
      </c>
      <c r="D2045" s="199" t="s">
        <v>3297</v>
      </c>
      <c r="E2045" s="165">
        <v>513</v>
      </c>
      <c r="F2045" s="165">
        <v>41.800000000000004</v>
      </c>
      <c r="G2045" s="165">
        <v>126.9</v>
      </c>
      <c r="H2045" s="165">
        <v>125</v>
      </c>
      <c r="I2045" s="165">
        <v>2211</v>
      </c>
      <c r="J2045" s="165">
        <v>13445</v>
      </c>
      <c r="K2045" s="165">
        <v>217</v>
      </c>
      <c r="L2045" s="165"/>
      <c r="M2045" s="165">
        <v>15873</v>
      </c>
      <c r="N2045" s="165">
        <v>49</v>
      </c>
      <c r="O2045" s="165">
        <v>298</v>
      </c>
      <c r="P2045" s="165">
        <v>217</v>
      </c>
      <c r="Q2045" s="165"/>
      <c r="R2045" s="165">
        <v>563</v>
      </c>
      <c r="S2045" s="165">
        <v>5</v>
      </c>
      <c r="T2045" s="165">
        <v>4.3333333333333357</v>
      </c>
      <c r="U2045" s="165">
        <v>17.64</v>
      </c>
      <c r="V2045" s="165">
        <v>839.1</v>
      </c>
      <c r="W2045" s="165">
        <v>668.2</v>
      </c>
      <c r="X2045" s="165" t="s">
        <v>3324</v>
      </c>
      <c r="Y2045" s="165">
        <v>13.1</v>
      </c>
      <c r="Z2045" s="165" t="s">
        <v>3325</v>
      </c>
      <c r="AA2045" s="165" t="s">
        <v>3298</v>
      </c>
    </row>
    <row r="2046" spans="1:27" s="74" customFormat="1" x14ac:dyDescent="0.15">
      <c r="A2046" s="165" t="s">
        <v>3206</v>
      </c>
      <c r="B2046" s="113" t="s">
        <v>3225</v>
      </c>
      <c r="C2046" s="165" t="s">
        <v>3356</v>
      </c>
      <c r="D2046" s="199" t="s">
        <v>3297</v>
      </c>
      <c r="E2046" s="165">
        <v>676</v>
      </c>
      <c r="F2046" s="165">
        <v>44.5</v>
      </c>
      <c r="G2046" s="165">
        <v>130.19999999999999</v>
      </c>
      <c r="H2046" s="165">
        <v>77</v>
      </c>
      <c r="I2046" s="165">
        <v>2128</v>
      </c>
      <c r="J2046" s="165">
        <v>6514</v>
      </c>
      <c r="K2046" s="165">
        <v>271</v>
      </c>
      <c r="L2046" s="165"/>
      <c r="M2046" s="165">
        <v>8913</v>
      </c>
      <c r="N2046" s="165">
        <v>75</v>
      </c>
      <c r="O2046" s="165">
        <v>229</v>
      </c>
      <c r="P2046" s="165">
        <v>271</v>
      </c>
      <c r="Q2046" s="165"/>
      <c r="R2046" s="165">
        <v>575</v>
      </c>
      <c r="S2046" s="165">
        <v>5</v>
      </c>
      <c r="T2046" s="165">
        <v>2.9500000000000006</v>
      </c>
      <c r="U2046" s="165">
        <v>16.62</v>
      </c>
      <c r="V2046" s="165">
        <v>555</v>
      </c>
      <c r="W2046" s="165">
        <v>451.1</v>
      </c>
      <c r="X2046" s="165" t="s">
        <v>3324</v>
      </c>
      <c r="Y2046" s="165">
        <v>12.05</v>
      </c>
      <c r="Z2046" s="165" t="s">
        <v>3325</v>
      </c>
      <c r="AA2046" s="165" t="s">
        <v>3298</v>
      </c>
    </row>
    <row r="2047" spans="1:27" s="74" customFormat="1" x14ac:dyDescent="0.15">
      <c r="A2047" s="165" t="s">
        <v>3206</v>
      </c>
      <c r="B2047" s="113" t="s">
        <v>3242</v>
      </c>
      <c r="C2047" s="165" t="s">
        <v>3356</v>
      </c>
      <c r="D2047" s="199" t="s">
        <v>3214</v>
      </c>
      <c r="E2047" s="165">
        <v>1234</v>
      </c>
      <c r="F2047" s="165">
        <v>64.209999999999994</v>
      </c>
      <c r="G2047" s="165">
        <v>19.5</v>
      </c>
      <c r="H2047" s="165">
        <v>180</v>
      </c>
      <c r="I2047" s="165">
        <v>4540</v>
      </c>
      <c r="J2047" s="165">
        <v>14000</v>
      </c>
      <c r="K2047" s="165">
        <v>800</v>
      </c>
      <c r="L2047" s="165"/>
      <c r="M2047" s="165">
        <v>19400</v>
      </c>
      <c r="N2047" s="165">
        <v>228</v>
      </c>
      <c r="O2047" s="165">
        <v>288</v>
      </c>
      <c r="P2047" s="165">
        <v>86</v>
      </c>
      <c r="Q2047" s="165"/>
      <c r="R2047" s="165">
        <v>602</v>
      </c>
      <c r="S2047" s="165">
        <v>5</v>
      </c>
      <c r="T2047" s="165">
        <v>1.35</v>
      </c>
      <c r="U2047" s="165">
        <v>10.56</v>
      </c>
      <c r="V2047" s="165">
        <v>600.49999999999989</v>
      </c>
      <c r="W2047" s="165">
        <v>292.8</v>
      </c>
      <c r="X2047" s="165" t="s">
        <v>3330</v>
      </c>
      <c r="Y2047" s="165">
        <v>3.45</v>
      </c>
      <c r="Z2047" s="165" t="s">
        <v>3327</v>
      </c>
      <c r="AA2047" s="165"/>
    </row>
    <row r="2048" spans="1:27" s="74" customFormat="1" x14ac:dyDescent="0.15">
      <c r="A2048" s="165" t="s">
        <v>3271</v>
      </c>
      <c r="B2048" s="113" t="s">
        <v>3307</v>
      </c>
      <c r="C2048" s="165" t="s">
        <v>3356</v>
      </c>
      <c r="D2048" s="199" t="s">
        <v>3297</v>
      </c>
      <c r="E2048" s="165">
        <v>786</v>
      </c>
      <c r="F2048" s="165">
        <v>41.5</v>
      </c>
      <c r="G2048" s="165">
        <v>85.2</v>
      </c>
      <c r="H2048" s="165">
        <v>33</v>
      </c>
      <c r="I2048" s="165">
        <v>660</v>
      </c>
      <c r="J2048" s="165">
        <v>5064</v>
      </c>
      <c r="K2048" s="165">
        <v>199</v>
      </c>
      <c r="L2048" s="165"/>
      <c r="M2048" s="165">
        <v>5923</v>
      </c>
      <c r="N2048" s="165">
        <v>47</v>
      </c>
      <c r="O2048" s="165">
        <v>361.00000000000011</v>
      </c>
      <c r="P2048" s="165">
        <v>199</v>
      </c>
      <c r="Q2048" s="165"/>
      <c r="R2048" s="165">
        <v>607</v>
      </c>
      <c r="S2048" s="165">
        <v>5</v>
      </c>
      <c r="T2048" s="165">
        <v>11.9</v>
      </c>
      <c r="U2048" s="165">
        <v>21.28</v>
      </c>
      <c r="V2048" s="165">
        <v>56.9</v>
      </c>
      <c r="W2048" s="165">
        <v>41.800000000000004</v>
      </c>
      <c r="X2048" s="165" t="s">
        <v>3300</v>
      </c>
      <c r="Y2048" s="165">
        <v>18.05</v>
      </c>
      <c r="Z2048" s="165" t="s">
        <v>3329</v>
      </c>
      <c r="AA2048" s="165" t="s">
        <v>3298</v>
      </c>
    </row>
    <row r="2049" spans="1:27" s="74" customFormat="1" x14ac:dyDescent="0.15">
      <c r="A2049" s="165" t="s">
        <v>3272</v>
      </c>
      <c r="B2049" s="113" t="s">
        <v>3225</v>
      </c>
      <c r="C2049" s="165" t="s">
        <v>3356</v>
      </c>
      <c r="D2049" s="199" t="s">
        <v>3297</v>
      </c>
      <c r="E2049" s="165">
        <v>757</v>
      </c>
      <c r="F2049" s="165">
        <v>39.93</v>
      </c>
      <c r="G2049" s="165">
        <v>113.97</v>
      </c>
      <c r="H2049" s="165">
        <v>35</v>
      </c>
      <c r="I2049" s="165">
        <v>1492</v>
      </c>
      <c r="J2049" s="165">
        <v>4073</v>
      </c>
      <c r="K2049" s="165">
        <v>231</v>
      </c>
      <c r="L2049" s="165"/>
      <c r="M2049" s="165">
        <v>5796</v>
      </c>
      <c r="N2049" s="165">
        <v>101</v>
      </c>
      <c r="O2049" s="165">
        <v>275</v>
      </c>
      <c r="P2049" s="165">
        <v>231</v>
      </c>
      <c r="Q2049" s="165"/>
      <c r="R2049" s="165">
        <v>607</v>
      </c>
      <c r="S2049" s="165">
        <v>5</v>
      </c>
      <c r="T2049" s="165">
        <v>4.8250000000000002</v>
      </c>
      <c r="U2049" s="165">
        <v>16.32</v>
      </c>
      <c r="V2049" s="165">
        <v>465.7</v>
      </c>
      <c r="W2049" s="165">
        <v>380.5</v>
      </c>
      <c r="X2049" s="165" t="s">
        <v>3328</v>
      </c>
      <c r="Y2049" s="165">
        <v>26.499999999999947</v>
      </c>
      <c r="Z2049" s="165" t="s">
        <v>3329</v>
      </c>
      <c r="AA2049" s="165" t="s">
        <v>3298</v>
      </c>
    </row>
    <row r="2050" spans="1:27" s="74" customFormat="1" x14ac:dyDescent="0.15">
      <c r="A2050" s="165" t="s">
        <v>3272</v>
      </c>
      <c r="B2050" s="113" t="s">
        <v>3226</v>
      </c>
      <c r="C2050" s="165" t="s">
        <v>3356</v>
      </c>
      <c r="D2050" s="199" t="s">
        <v>3297</v>
      </c>
      <c r="E2050" s="165">
        <v>501</v>
      </c>
      <c r="F2050" s="165">
        <v>45.800000000000004</v>
      </c>
      <c r="G2050" s="165">
        <v>132.9</v>
      </c>
      <c r="H2050" s="165">
        <v>84</v>
      </c>
      <c r="I2050" s="165">
        <v>1924</v>
      </c>
      <c r="J2050" s="165">
        <v>8428</v>
      </c>
      <c r="K2050" s="165">
        <v>263</v>
      </c>
      <c r="L2050" s="165"/>
      <c r="M2050" s="165">
        <v>10616</v>
      </c>
      <c r="N2050" s="165">
        <v>69</v>
      </c>
      <c r="O2050" s="165">
        <v>282</v>
      </c>
      <c r="P2050" s="165">
        <v>262</v>
      </c>
      <c r="Q2050" s="165"/>
      <c r="R2050" s="165">
        <v>612</v>
      </c>
      <c r="S2050" s="165">
        <v>5</v>
      </c>
      <c r="T2050" s="165">
        <v>3.375</v>
      </c>
      <c r="U2050" s="165">
        <v>17.5</v>
      </c>
      <c r="V2050" s="165">
        <v>567.70000000000005</v>
      </c>
      <c r="W2050" s="165">
        <v>433.7</v>
      </c>
      <c r="X2050" s="165" t="s">
        <v>3324</v>
      </c>
      <c r="Y2050" s="165">
        <v>15.599999999999952</v>
      </c>
      <c r="Z2050" s="165" t="s">
        <v>3329</v>
      </c>
      <c r="AA2050" s="165" t="s">
        <v>3298</v>
      </c>
    </row>
    <row r="2051" spans="1:27" s="74" customFormat="1" x14ac:dyDescent="0.15">
      <c r="A2051" s="165" t="s">
        <v>3272</v>
      </c>
      <c r="B2051" s="113" t="s">
        <v>3225</v>
      </c>
      <c r="C2051" s="165" t="s">
        <v>3356</v>
      </c>
      <c r="D2051" s="199" t="s">
        <v>3297</v>
      </c>
      <c r="E2051" s="165">
        <v>750</v>
      </c>
      <c r="F2051" s="165">
        <v>38.32</v>
      </c>
      <c r="G2051" s="165">
        <v>111.43</v>
      </c>
      <c r="H2051" s="165">
        <v>47</v>
      </c>
      <c r="I2051" s="165">
        <v>1871</v>
      </c>
      <c r="J2051" s="165">
        <v>5334</v>
      </c>
      <c r="K2051" s="165">
        <v>250</v>
      </c>
      <c r="L2051" s="165"/>
      <c r="M2051" s="165">
        <v>7455</v>
      </c>
      <c r="N2051" s="165">
        <v>99</v>
      </c>
      <c r="O2051" s="165">
        <v>283</v>
      </c>
      <c r="P2051" s="165">
        <v>250</v>
      </c>
      <c r="Q2051" s="165"/>
      <c r="R2051" s="165">
        <v>632</v>
      </c>
      <c r="S2051" s="165">
        <v>5</v>
      </c>
      <c r="T2051" s="165">
        <v>4.7749999999999986</v>
      </c>
      <c r="U2051" s="165">
        <v>15.6</v>
      </c>
      <c r="V2051" s="165">
        <v>578.19999999999993</v>
      </c>
      <c r="W2051" s="165">
        <v>459.9</v>
      </c>
      <c r="X2051" s="165" t="s">
        <v>3324</v>
      </c>
      <c r="Y2051" s="165">
        <v>12.05</v>
      </c>
      <c r="Z2051" s="165" t="s">
        <v>3325</v>
      </c>
      <c r="AA2051" s="165" t="s">
        <v>3298</v>
      </c>
    </row>
    <row r="2052" spans="1:27" s="74" customFormat="1" x14ac:dyDescent="0.15">
      <c r="A2052" s="165" t="s">
        <v>3206</v>
      </c>
      <c r="B2052" s="113" t="s">
        <v>3225</v>
      </c>
      <c r="C2052" s="165" t="s">
        <v>3356</v>
      </c>
      <c r="D2052" s="199" t="s">
        <v>3297</v>
      </c>
      <c r="E2052" s="165">
        <v>747</v>
      </c>
      <c r="F2052" s="165">
        <v>37.979999999999997</v>
      </c>
      <c r="G2052" s="165">
        <v>111.43</v>
      </c>
      <c r="H2052" s="165">
        <v>41</v>
      </c>
      <c r="I2052" s="165">
        <v>2269</v>
      </c>
      <c r="J2052" s="165">
        <v>4601.0000000000009</v>
      </c>
      <c r="K2052" s="165">
        <v>243</v>
      </c>
      <c r="L2052" s="165"/>
      <c r="M2052" s="165">
        <v>7113</v>
      </c>
      <c r="N2052" s="165">
        <v>131</v>
      </c>
      <c r="O2052" s="165">
        <v>265.99999999999983</v>
      </c>
      <c r="P2052" s="165">
        <v>243</v>
      </c>
      <c r="Q2052" s="165"/>
      <c r="R2052" s="165">
        <v>640</v>
      </c>
      <c r="S2052" s="165">
        <v>5</v>
      </c>
      <c r="T2052" s="165">
        <v>4.3833333333333337</v>
      </c>
      <c r="U2052" s="165">
        <v>14.92</v>
      </c>
      <c r="V2052" s="165">
        <v>519.09999999999991</v>
      </c>
      <c r="W2052" s="165">
        <v>420.9</v>
      </c>
      <c r="X2052" s="165" t="s">
        <v>3324</v>
      </c>
      <c r="Y2052" s="165">
        <v>26.499999999999947</v>
      </c>
      <c r="Z2052" s="165" t="s">
        <v>3329</v>
      </c>
      <c r="AA2052" s="165" t="s">
        <v>3298</v>
      </c>
    </row>
    <row r="2053" spans="1:27" s="74" customFormat="1" x14ac:dyDescent="0.15">
      <c r="A2053" s="165" t="s">
        <v>3272</v>
      </c>
      <c r="B2053" s="113" t="s">
        <v>3226</v>
      </c>
      <c r="C2053" s="165" t="s">
        <v>3356</v>
      </c>
      <c r="D2053" s="199" t="s">
        <v>3297</v>
      </c>
      <c r="E2053" s="165">
        <v>507</v>
      </c>
      <c r="F2053" s="165">
        <v>46.5</v>
      </c>
      <c r="G2053" s="165">
        <v>131.80000000000001</v>
      </c>
      <c r="H2053" s="165">
        <v>65</v>
      </c>
      <c r="I2053" s="165">
        <v>2181</v>
      </c>
      <c r="J2053" s="165">
        <v>6691</v>
      </c>
      <c r="K2053" s="165">
        <v>313</v>
      </c>
      <c r="L2053" s="165"/>
      <c r="M2053" s="165">
        <v>9185</v>
      </c>
      <c r="N2053" s="165">
        <v>82</v>
      </c>
      <c r="O2053" s="165">
        <v>250</v>
      </c>
      <c r="P2053" s="165">
        <v>313</v>
      </c>
      <c r="Q2053" s="165"/>
      <c r="R2053" s="165">
        <v>645</v>
      </c>
      <c r="S2053" s="165">
        <v>5</v>
      </c>
      <c r="T2053" s="165">
        <v>3.4916666666666667</v>
      </c>
      <c r="U2053" s="165">
        <v>17.96</v>
      </c>
      <c r="V2053" s="165">
        <v>521.50000000000011</v>
      </c>
      <c r="W2053" s="165">
        <v>429.3</v>
      </c>
      <c r="X2053" s="165" t="s">
        <v>3324</v>
      </c>
      <c r="Y2053" s="165">
        <v>13.1</v>
      </c>
      <c r="Z2053" s="165" t="s">
        <v>3325</v>
      </c>
      <c r="AA2053" s="165" t="s">
        <v>3298</v>
      </c>
    </row>
    <row r="2054" spans="1:27" s="74" customFormat="1" x14ac:dyDescent="0.15">
      <c r="A2054" s="165" t="s">
        <v>3206</v>
      </c>
      <c r="B2054" s="113" t="s">
        <v>3226</v>
      </c>
      <c r="C2054" s="165" t="s">
        <v>3356</v>
      </c>
      <c r="D2054" s="199" t="s">
        <v>3297</v>
      </c>
      <c r="E2054" s="165">
        <v>649</v>
      </c>
      <c r="F2054" s="165">
        <v>38.800000000000004</v>
      </c>
      <c r="G2054" s="165">
        <v>112.06</v>
      </c>
      <c r="H2054" s="165">
        <v>48</v>
      </c>
      <c r="I2054" s="165">
        <v>1745</v>
      </c>
      <c r="J2054" s="165">
        <v>3404</v>
      </c>
      <c r="K2054" s="165">
        <v>430</v>
      </c>
      <c r="L2054" s="165"/>
      <c r="M2054" s="165">
        <v>5579</v>
      </c>
      <c r="N2054" s="165">
        <v>78</v>
      </c>
      <c r="O2054" s="165">
        <v>152</v>
      </c>
      <c r="P2054" s="165">
        <v>430</v>
      </c>
      <c r="Q2054" s="165"/>
      <c r="R2054" s="165">
        <v>660</v>
      </c>
      <c r="S2054" s="165">
        <v>5</v>
      </c>
      <c r="T2054" s="165">
        <v>3.8916666666666666</v>
      </c>
      <c r="U2054" s="165">
        <v>14.68</v>
      </c>
      <c r="V2054" s="165">
        <v>582.4</v>
      </c>
      <c r="W2054" s="165">
        <v>466.4</v>
      </c>
      <c r="X2054" s="165" t="s">
        <v>3324</v>
      </c>
      <c r="Y2054" s="165">
        <v>12.05</v>
      </c>
      <c r="Z2054" s="165" t="s">
        <v>3325</v>
      </c>
      <c r="AA2054" s="165" t="s">
        <v>3298</v>
      </c>
    </row>
    <row r="2055" spans="1:27" s="74" customFormat="1" x14ac:dyDescent="0.15">
      <c r="A2055" s="165" t="s">
        <v>3206</v>
      </c>
      <c r="B2055" s="113" t="s">
        <v>3226</v>
      </c>
      <c r="C2055" s="165" t="s">
        <v>3356</v>
      </c>
      <c r="D2055" s="199" t="s">
        <v>3297</v>
      </c>
      <c r="E2055" s="165">
        <v>514</v>
      </c>
      <c r="F2055" s="165">
        <v>44.5</v>
      </c>
      <c r="G2055" s="165">
        <v>130.19999999999999</v>
      </c>
      <c r="H2055" s="165">
        <v>102</v>
      </c>
      <c r="I2055" s="165">
        <v>2428</v>
      </c>
      <c r="J2055" s="165">
        <v>8178.9999999999991</v>
      </c>
      <c r="K2055" s="165">
        <v>415.00000000000011</v>
      </c>
      <c r="L2055" s="165"/>
      <c r="M2055" s="165">
        <v>11022</v>
      </c>
      <c r="N2055" s="165">
        <v>59</v>
      </c>
      <c r="O2055" s="165">
        <v>198</v>
      </c>
      <c r="P2055" s="165">
        <v>415.00000000000011</v>
      </c>
      <c r="Q2055" s="165"/>
      <c r="R2055" s="165">
        <v>672</v>
      </c>
      <c r="S2055" s="165">
        <v>5</v>
      </c>
      <c r="T2055" s="165">
        <v>2.9500000000000006</v>
      </c>
      <c r="U2055" s="165">
        <v>16.62</v>
      </c>
      <c r="V2055" s="165">
        <v>555</v>
      </c>
      <c r="W2055" s="165">
        <v>451.1</v>
      </c>
      <c r="X2055" s="165" t="s">
        <v>3324</v>
      </c>
      <c r="Y2055" s="165">
        <v>12.05</v>
      </c>
      <c r="Z2055" s="165" t="s">
        <v>3325</v>
      </c>
      <c r="AA2055" s="165" t="s">
        <v>3298</v>
      </c>
    </row>
    <row r="2056" spans="1:27" s="74" customFormat="1" x14ac:dyDescent="0.15">
      <c r="A2056" s="165" t="s">
        <v>3206</v>
      </c>
      <c r="B2056" s="113" t="s">
        <v>3226</v>
      </c>
      <c r="C2056" s="165" t="s">
        <v>3356</v>
      </c>
      <c r="D2056" s="199" t="s">
        <v>3297</v>
      </c>
      <c r="E2056" s="165">
        <v>635</v>
      </c>
      <c r="F2056" s="165">
        <v>37.67</v>
      </c>
      <c r="G2056" s="165">
        <v>111.45</v>
      </c>
      <c r="H2056" s="165">
        <v>48</v>
      </c>
      <c r="I2056" s="165">
        <v>921.00000000000011</v>
      </c>
      <c r="J2056" s="165">
        <v>4465.0000000000009</v>
      </c>
      <c r="K2056" s="165">
        <v>442</v>
      </c>
      <c r="L2056" s="165"/>
      <c r="M2056" s="165">
        <v>5828</v>
      </c>
      <c r="N2056" s="165">
        <v>41</v>
      </c>
      <c r="O2056" s="165">
        <v>199</v>
      </c>
      <c r="P2056" s="165">
        <v>442</v>
      </c>
      <c r="Q2056" s="165"/>
      <c r="R2056" s="165">
        <v>682</v>
      </c>
      <c r="S2056" s="165">
        <v>5</v>
      </c>
      <c r="T2056" s="165">
        <v>4.7416666666666663</v>
      </c>
      <c r="U2056" s="165">
        <v>15.18</v>
      </c>
      <c r="V2056" s="165">
        <v>614.09999999999991</v>
      </c>
      <c r="W2056" s="165">
        <v>485.3</v>
      </c>
      <c r="X2056" s="165" t="s">
        <v>3324</v>
      </c>
      <c r="Y2056" s="165">
        <v>12.05</v>
      </c>
      <c r="Z2056" s="165" t="s">
        <v>3325</v>
      </c>
      <c r="AA2056" s="165" t="s">
        <v>3298</v>
      </c>
    </row>
    <row r="2057" spans="1:27" s="74" customFormat="1" x14ac:dyDescent="0.15">
      <c r="A2057" s="165" t="s">
        <v>3206</v>
      </c>
      <c r="B2057" s="113" t="s">
        <v>3225</v>
      </c>
      <c r="C2057" s="165" t="s">
        <v>3356</v>
      </c>
      <c r="D2057" s="199" t="s">
        <v>3297</v>
      </c>
      <c r="E2057" s="165">
        <v>671</v>
      </c>
      <c r="F2057" s="165">
        <v>51.7</v>
      </c>
      <c r="G2057" s="165">
        <v>126.6</v>
      </c>
      <c r="H2057" s="165">
        <v>36</v>
      </c>
      <c r="I2057" s="165">
        <v>1846</v>
      </c>
      <c r="J2057" s="165">
        <v>4557</v>
      </c>
      <c r="K2057" s="165">
        <v>252</v>
      </c>
      <c r="L2057" s="165"/>
      <c r="M2057" s="165">
        <v>6655</v>
      </c>
      <c r="N2057" s="165">
        <v>126</v>
      </c>
      <c r="O2057" s="165">
        <v>310</v>
      </c>
      <c r="P2057" s="165">
        <v>252</v>
      </c>
      <c r="Q2057" s="165"/>
      <c r="R2057" s="165">
        <v>689</v>
      </c>
      <c r="S2057" s="165">
        <v>5</v>
      </c>
      <c r="T2057" s="165">
        <v>-1.4166666666666659</v>
      </c>
      <c r="U2057" s="165">
        <v>15.4</v>
      </c>
      <c r="V2057" s="165">
        <v>485.3</v>
      </c>
      <c r="W2057" s="165">
        <v>402.1</v>
      </c>
      <c r="X2057" s="165" t="s">
        <v>3330</v>
      </c>
      <c r="Y2057" s="165">
        <v>13.1</v>
      </c>
      <c r="Z2057" s="165" t="s">
        <v>3325</v>
      </c>
      <c r="AA2057" s="165" t="s">
        <v>3298</v>
      </c>
    </row>
    <row r="2058" spans="1:27" s="74" customFormat="1" x14ac:dyDescent="0.15">
      <c r="A2058" s="165" t="s">
        <v>3206</v>
      </c>
      <c r="B2058" s="113" t="s">
        <v>3226</v>
      </c>
      <c r="C2058" s="165" t="s">
        <v>3356</v>
      </c>
      <c r="D2058" s="199" t="s">
        <v>3297</v>
      </c>
      <c r="E2058" s="165">
        <v>645</v>
      </c>
      <c r="F2058" s="165">
        <v>38.1</v>
      </c>
      <c r="G2058" s="165">
        <v>112.3</v>
      </c>
      <c r="H2058" s="165">
        <v>30</v>
      </c>
      <c r="I2058" s="165">
        <v>1163</v>
      </c>
      <c r="J2058" s="165">
        <v>3285</v>
      </c>
      <c r="K2058" s="165">
        <v>386</v>
      </c>
      <c r="L2058" s="165"/>
      <c r="M2058" s="165">
        <v>4834</v>
      </c>
      <c r="N2058" s="165">
        <v>82</v>
      </c>
      <c r="O2058" s="165">
        <v>231</v>
      </c>
      <c r="P2058" s="165">
        <v>386</v>
      </c>
      <c r="Q2058" s="165"/>
      <c r="R2058" s="165">
        <v>699</v>
      </c>
      <c r="S2058" s="165">
        <v>5</v>
      </c>
      <c r="T2058" s="165">
        <v>5.7166666666666659</v>
      </c>
      <c r="U2058" s="165">
        <v>16.579999999999998</v>
      </c>
      <c r="V2058" s="165">
        <v>574.19999999999993</v>
      </c>
      <c r="W2058" s="165">
        <v>460.5</v>
      </c>
      <c r="X2058" s="165" t="s">
        <v>3328</v>
      </c>
      <c r="Y2058" s="165">
        <v>26.499999999999947</v>
      </c>
      <c r="Z2058" s="165" t="s">
        <v>3329</v>
      </c>
      <c r="AA2058" s="165" t="s">
        <v>3298</v>
      </c>
    </row>
    <row r="2059" spans="1:27" s="74" customFormat="1" x14ac:dyDescent="0.15">
      <c r="A2059" s="165" t="s">
        <v>3272</v>
      </c>
      <c r="B2059" s="113" t="s">
        <v>3225</v>
      </c>
      <c r="C2059" s="165" t="s">
        <v>3356</v>
      </c>
      <c r="D2059" s="199" t="s">
        <v>3297</v>
      </c>
      <c r="E2059" s="165">
        <v>751</v>
      </c>
      <c r="F2059" s="165">
        <v>38.35</v>
      </c>
      <c r="G2059" s="165">
        <v>111.39</v>
      </c>
      <c r="H2059" s="165">
        <v>48</v>
      </c>
      <c r="I2059" s="165">
        <v>2097</v>
      </c>
      <c r="J2059" s="165">
        <v>5959</v>
      </c>
      <c r="K2059" s="165">
        <v>282</v>
      </c>
      <c r="L2059" s="165"/>
      <c r="M2059" s="165">
        <v>8338</v>
      </c>
      <c r="N2059" s="165">
        <v>109</v>
      </c>
      <c r="O2059" s="165">
        <v>310</v>
      </c>
      <c r="P2059" s="165">
        <v>282</v>
      </c>
      <c r="Q2059" s="165"/>
      <c r="R2059" s="165">
        <v>701</v>
      </c>
      <c r="S2059" s="165">
        <v>5</v>
      </c>
      <c r="T2059" s="165">
        <v>4.6083333333333334</v>
      </c>
      <c r="U2059" s="165">
        <v>15.52</v>
      </c>
      <c r="V2059" s="165">
        <v>571.4</v>
      </c>
      <c r="W2059" s="165">
        <v>455.2</v>
      </c>
      <c r="X2059" s="165" t="s">
        <v>3324</v>
      </c>
      <c r="Y2059" s="165">
        <v>20.100000000000001</v>
      </c>
      <c r="Z2059" s="165" t="s">
        <v>3329</v>
      </c>
      <c r="AA2059" s="165" t="s">
        <v>3298</v>
      </c>
    </row>
    <row r="2060" spans="1:27" s="74" customFormat="1" x14ac:dyDescent="0.15">
      <c r="A2060" s="165" t="s">
        <v>3272</v>
      </c>
      <c r="B2060" s="113" t="s">
        <v>3226</v>
      </c>
      <c r="C2060" s="165" t="s">
        <v>3356</v>
      </c>
      <c r="D2060" s="199" t="s">
        <v>3297</v>
      </c>
      <c r="E2060" s="165">
        <v>502</v>
      </c>
      <c r="F2060" s="165">
        <v>46.800000000000004</v>
      </c>
      <c r="G2060" s="165">
        <v>134</v>
      </c>
      <c r="H2060" s="165">
        <v>103</v>
      </c>
      <c r="I2060" s="165">
        <v>2314</v>
      </c>
      <c r="J2060" s="165">
        <v>10918</v>
      </c>
      <c r="K2060" s="165">
        <v>405.99999999999983</v>
      </c>
      <c r="L2060" s="165"/>
      <c r="M2060" s="165">
        <v>13638</v>
      </c>
      <c r="N2060" s="165">
        <v>56.000000000000007</v>
      </c>
      <c r="O2060" s="165">
        <v>242</v>
      </c>
      <c r="P2060" s="165">
        <v>404</v>
      </c>
      <c r="Q2060" s="165"/>
      <c r="R2060" s="165">
        <v>702</v>
      </c>
      <c r="S2060" s="165">
        <v>5</v>
      </c>
      <c r="T2060" s="165">
        <v>2.4416666666666669</v>
      </c>
      <c r="U2060" s="165">
        <v>16.98</v>
      </c>
      <c r="V2060" s="165">
        <v>661.4</v>
      </c>
      <c r="W2060" s="165">
        <v>482.3</v>
      </c>
      <c r="X2060" s="165" t="s">
        <v>3330</v>
      </c>
      <c r="Y2060" s="165">
        <v>18.05</v>
      </c>
      <c r="Z2060" s="165" t="s">
        <v>3329</v>
      </c>
      <c r="AA2060" s="165" t="s">
        <v>3298</v>
      </c>
    </row>
    <row r="2061" spans="1:27" s="74" customFormat="1" x14ac:dyDescent="0.15">
      <c r="A2061" s="165" t="s">
        <v>3272</v>
      </c>
      <c r="B2061" s="113" t="s">
        <v>3226</v>
      </c>
      <c r="C2061" s="165" t="s">
        <v>3356</v>
      </c>
      <c r="D2061" s="199" t="s">
        <v>3297</v>
      </c>
      <c r="E2061" s="165">
        <v>498</v>
      </c>
      <c r="F2061" s="165">
        <v>45.7</v>
      </c>
      <c r="G2061" s="165">
        <v>130.5</v>
      </c>
      <c r="H2061" s="165">
        <v>38</v>
      </c>
      <c r="I2061" s="165">
        <v>2429</v>
      </c>
      <c r="J2061" s="165">
        <v>5327</v>
      </c>
      <c r="K2061" s="165">
        <v>264</v>
      </c>
      <c r="L2061" s="165"/>
      <c r="M2061" s="165">
        <v>8020</v>
      </c>
      <c r="N2061" s="165">
        <v>145</v>
      </c>
      <c r="O2061" s="165">
        <v>320</v>
      </c>
      <c r="P2061" s="165">
        <v>264</v>
      </c>
      <c r="Q2061" s="165"/>
      <c r="R2061" s="165">
        <v>728</v>
      </c>
      <c r="S2061" s="165">
        <v>5</v>
      </c>
      <c r="T2061" s="165">
        <v>3.2333333333333343</v>
      </c>
      <c r="U2061" s="165">
        <v>17.46</v>
      </c>
      <c r="V2061" s="165">
        <v>538</v>
      </c>
      <c r="W2061" s="165">
        <v>446.7</v>
      </c>
      <c r="X2061" s="165" t="s">
        <v>3324</v>
      </c>
      <c r="Y2061" s="165">
        <v>13.1</v>
      </c>
      <c r="Z2061" s="165" t="s">
        <v>3325</v>
      </c>
      <c r="AA2061" s="165" t="s">
        <v>3298</v>
      </c>
    </row>
    <row r="2062" spans="1:27" s="74" customFormat="1" x14ac:dyDescent="0.15">
      <c r="A2062" s="165" t="s">
        <v>3206</v>
      </c>
      <c r="B2062" s="113" t="s">
        <v>3225</v>
      </c>
      <c r="C2062" s="165" t="s">
        <v>3356</v>
      </c>
      <c r="D2062" s="199" t="s">
        <v>3297</v>
      </c>
      <c r="E2062" s="165">
        <v>707</v>
      </c>
      <c r="F2062" s="165">
        <v>51.7</v>
      </c>
      <c r="G2062" s="165">
        <v>126.6</v>
      </c>
      <c r="H2062" s="165">
        <v>79</v>
      </c>
      <c r="I2062" s="165">
        <v>2960</v>
      </c>
      <c r="J2062" s="165">
        <v>8766</v>
      </c>
      <c r="K2062" s="165">
        <v>366</v>
      </c>
      <c r="L2062" s="165"/>
      <c r="M2062" s="165">
        <v>12092</v>
      </c>
      <c r="N2062" s="165">
        <v>105</v>
      </c>
      <c r="O2062" s="165">
        <v>309.00000000000011</v>
      </c>
      <c r="P2062" s="165">
        <v>366</v>
      </c>
      <c r="Q2062" s="165"/>
      <c r="R2062" s="165">
        <v>780</v>
      </c>
      <c r="S2062" s="165">
        <v>5</v>
      </c>
      <c r="T2062" s="165">
        <v>-1.4166666666666659</v>
      </c>
      <c r="U2062" s="165">
        <v>15.4</v>
      </c>
      <c r="V2062" s="165">
        <v>485.3</v>
      </c>
      <c r="W2062" s="165">
        <v>402.1</v>
      </c>
      <c r="X2062" s="165" t="s">
        <v>3330</v>
      </c>
      <c r="Y2062" s="165">
        <v>13.1</v>
      </c>
      <c r="Z2062" s="165" t="s">
        <v>3325</v>
      </c>
      <c r="AA2062" s="165" t="s">
        <v>3298</v>
      </c>
    </row>
    <row r="2063" spans="1:27" s="74" customFormat="1" x14ac:dyDescent="0.15">
      <c r="A2063" s="165" t="s">
        <v>3206</v>
      </c>
      <c r="B2063" s="113" t="s">
        <v>3225</v>
      </c>
      <c r="C2063" s="165" t="s">
        <v>3356</v>
      </c>
      <c r="D2063" s="199" t="s">
        <v>3297</v>
      </c>
      <c r="E2063" s="165">
        <v>744</v>
      </c>
      <c r="F2063" s="165">
        <v>37.93</v>
      </c>
      <c r="G2063" s="165">
        <v>111.57</v>
      </c>
      <c r="H2063" s="165">
        <v>33</v>
      </c>
      <c r="I2063" s="165">
        <v>1938</v>
      </c>
      <c r="J2063" s="165">
        <v>5520</v>
      </c>
      <c r="K2063" s="165">
        <v>259</v>
      </c>
      <c r="L2063" s="165"/>
      <c r="M2063" s="165">
        <v>7717</v>
      </c>
      <c r="N2063" s="165">
        <v>137</v>
      </c>
      <c r="O2063" s="165">
        <v>392</v>
      </c>
      <c r="P2063" s="165">
        <v>259</v>
      </c>
      <c r="Q2063" s="165"/>
      <c r="R2063" s="165">
        <v>788</v>
      </c>
      <c r="S2063" s="165">
        <v>5</v>
      </c>
      <c r="T2063" s="165">
        <v>4.0500000000000007</v>
      </c>
      <c r="U2063" s="165">
        <v>14.5</v>
      </c>
      <c r="V2063" s="165">
        <v>491.80000000000013</v>
      </c>
      <c r="W2063" s="165">
        <v>401.4</v>
      </c>
      <c r="X2063" s="165" t="s">
        <v>3324</v>
      </c>
      <c r="Y2063" s="165">
        <v>12.05</v>
      </c>
      <c r="Z2063" s="165" t="s">
        <v>3325</v>
      </c>
      <c r="AA2063" s="165" t="s">
        <v>3298</v>
      </c>
    </row>
    <row r="2064" spans="1:27" s="74" customFormat="1" x14ac:dyDescent="0.15">
      <c r="A2064" s="165" t="s">
        <v>3206</v>
      </c>
      <c r="B2064" s="113" t="s">
        <v>3225</v>
      </c>
      <c r="C2064" s="165" t="s">
        <v>3356</v>
      </c>
      <c r="D2064" s="199" t="s">
        <v>3297</v>
      </c>
      <c r="E2064" s="165">
        <v>666</v>
      </c>
      <c r="F2064" s="165">
        <v>41.9</v>
      </c>
      <c r="G2064" s="165">
        <v>117.6</v>
      </c>
      <c r="H2064" s="165">
        <v>37</v>
      </c>
      <c r="I2064" s="165">
        <v>2010</v>
      </c>
      <c r="J2064" s="165">
        <v>5648</v>
      </c>
      <c r="K2064" s="165">
        <v>279</v>
      </c>
      <c r="L2064" s="165"/>
      <c r="M2064" s="165">
        <v>7937</v>
      </c>
      <c r="N2064" s="165">
        <v>134</v>
      </c>
      <c r="O2064" s="165">
        <v>375</v>
      </c>
      <c r="P2064" s="165">
        <v>279</v>
      </c>
      <c r="Q2064" s="165"/>
      <c r="R2064" s="165">
        <v>788</v>
      </c>
      <c r="S2064" s="165">
        <v>5</v>
      </c>
      <c r="T2064" s="165">
        <v>5.174999999999998</v>
      </c>
      <c r="U2064" s="165">
        <v>17.059999999999999</v>
      </c>
      <c r="V2064" s="165">
        <v>470.50000000000011</v>
      </c>
      <c r="W2064" s="165">
        <v>411.2</v>
      </c>
      <c r="X2064" s="165" t="s">
        <v>3328</v>
      </c>
      <c r="Y2064" s="165">
        <v>12.05</v>
      </c>
      <c r="Z2064" s="165" t="s">
        <v>3325</v>
      </c>
      <c r="AA2064" s="165" t="s">
        <v>3298</v>
      </c>
    </row>
    <row r="2065" spans="1:27" s="74" customFormat="1" x14ac:dyDescent="0.15">
      <c r="A2065" s="165" t="s">
        <v>3206</v>
      </c>
      <c r="B2065" s="113" t="s">
        <v>3225</v>
      </c>
      <c r="C2065" s="165" t="s">
        <v>3356</v>
      </c>
      <c r="D2065" s="199" t="s">
        <v>3297</v>
      </c>
      <c r="E2065" s="165">
        <v>663</v>
      </c>
      <c r="F2065" s="165">
        <v>41.2</v>
      </c>
      <c r="G2065" s="165">
        <v>116.3</v>
      </c>
      <c r="H2065" s="165">
        <v>40</v>
      </c>
      <c r="I2065" s="165">
        <v>2088</v>
      </c>
      <c r="J2065" s="165">
        <v>5750</v>
      </c>
      <c r="K2065" s="165">
        <v>309</v>
      </c>
      <c r="L2065" s="165"/>
      <c r="M2065" s="165">
        <v>8147</v>
      </c>
      <c r="N2065" s="165">
        <v>131</v>
      </c>
      <c r="O2065" s="165">
        <v>360</v>
      </c>
      <c r="P2065" s="165">
        <v>309</v>
      </c>
      <c r="Q2065" s="165"/>
      <c r="R2065" s="165">
        <v>800</v>
      </c>
      <c r="S2065" s="165">
        <v>5</v>
      </c>
      <c r="T2065" s="165">
        <v>2.0666666666666669</v>
      </c>
      <c r="U2065" s="165">
        <v>13.96</v>
      </c>
      <c r="V2065" s="165">
        <v>522.99999999999989</v>
      </c>
      <c r="W2065" s="165">
        <v>448.3</v>
      </c>
      <c r="X2065" s="165" t="s">
        <v>3324</v>
      </c>
      <c r="Y2065" s="165">
        <v>12.05</v>
      </c>
      <c r="Z2065" s="165" t="s">
        <v>3325</v>
      </c>
      <c r="AA2065" s="165" t="s">
        <v>3298</v>
      </c>
    </row>
    <row r="2066" spans="1:27" s="74" customFormat="1" x14ac:dyDescent="0.15">
      <c r="A2066" s="165" t="s">
        <v>3206</v>
      </c>
      <c r="B2066" s="113" t="s">
        <v>3226</v>
      </c>
      <c r="C2066" s="165" t="s">
        <v>3356</v>
      </c>
      <c r="D2066" s="199" t="s">
        <v>3297</v>
      </c>
      <c r="E2066" s="165">
        <v>517</v>
      </c>
      <c r="F2066" s="165">
        <v>42.6</v>
      </c>
      <c r="G2066" s="165">
        <v>129.5</v>
      </c>
      <c r="H2066" s="165">
        <v>28</v>
      </c>
      <c r="I2066" s="165">
        <v>2350</v>
      </c>
      <c r="J2066" s="165">
        <v>4906</v>
      </c>
      <c r="K2066" s="165">
        <v>240</v>
      </c>
      <c r="L2066" s="165"/>
      <c r="M2066" s="165">
        <v>7495.9999999999991</v>
      </c>
      <c r="N2066" s="165">
        <v>181</v>
      </c>
      <c r="O2066" s="165">
        <v>381</v>
      </c>
      <c r="P2066" s="165">
        <v>240</v>
      </c>
      <c r="Q2066" s="165"/>
      <c r="R2066" s="165">
        <v>802</v>
      </c>
      <c r="S2066" s="165">
        <v>5</v>
      </c>
      <c r="T2066" s="165">
        <v>2.7416666666666671</v>
      </c>
      <c r="U2066" s="165">
        <v>15.1</v>
      </c>
      <c r="V2066" s="165">
        <v>625.19999999999993</v>
      </c>
      <c r="W2066" s="165">
        <v>490.9</v>
      </c>
      <c r="X2066" s="165" t="s">
        <v>3330</v>
      </c>
      <c r="Y2066" s="165">
        <v>12.05</v>
      </c>
      <c r="Z2066" s="165" t="s">
        <v>3325</v>
      </c>
      <c r="AA2066" s="165" t="s">
        <v>3298</v>
      </c>
    </row>
    <row r="2067" spans="1:27" s="74" customFormat="1" x14ac:dyDescent="0.15">
      <c r="A2067" s="165" t="s">
        <v>3206</v>
      </c>
      <c r="B2067" s="113" t="s">
        <v>3225</v>
      </c>
      <c r="C2067" s="165" t="s">
        <v>3356</v>
      </c>
      <c r="D2067" s="199" t="s">
        <v>3297</v>
      </c>
      <c r="E2067" s="165">
        <v>772</v>
      </c>
      <c r="F2067" s="165">
        <v>33.33</v>
      </c>
      <c r="G2067" s="165">
        <v>103.77</v>
      </c>
      <c r="H2067" s="165">
        <v>72</v>
      </c>
      <c r="I2067" s="165">
        <v>2856</v>
      </c>
      <c r="J2067" s="165">
        <v>9685</v>
      </c>
      <c r="K2067" s="165">
        <v>592</v>
      </c>
      <c r="L2067" s="165"/>
      <c r="M2067" s="165">
        <v>13133</v>
      </c>
      <c r="N2067" s="165">
        <v>104</v>
      </c>
      <c r="O2067" s="165">
        <v>344.00000000000011</v>
      </c>
      <c r="P2067" s="165">
        <v>364</v>
      </c>
      <c r="Q2067" s="165"/>
      <c r="R2067" s="165">
        <v>811.99999999999989</v>
      </c>
      <c r="S2067" s="165">
        <v>5</v>
      </c>
      <c r="T2067" s="165">
        <v>2.6249999999999991</v>
      </c>
      <c r="U2067" s="165">
        <v>9.4</v>
      </c>
      <c r="V2067" s="165">
        <v>712.30000000000007</v>
      </c>
      <c r="W2067" s="165">
        <v>536.1</v>
      </c>
      <c r="X2067" s="165" t="s">
        <v>3330</v>
      </c>
      <c r="Y2067" s="165">
        <v>12.05</v>
      </c>
      <c r="Z2067" s="165" t="s">
        <v>3325</v>
      </c>
      <c r="AA2067" s="165" t="s">
        <v>3298</v>
      </c>
    </row>
    <row r="2068" spans="1:27" s="74" customFormat="1" x14ac:dyDescent="0.15">
      <c r="A2068" s="165" t="s">
        <v>3206</v>
      </c>
      <c r="B2068" s="113" t="s">
        <v>3226</v>
      </c>
      <c r="C2068" s="165" t="s">
        <v>3356</v>
      </c>
      <c r="D2068" s="199" t="s">
        <v>3297</v>
      </c>
      <c r="E2068" s="165">
        <v>512</v>
      </c>
      <c r="F2068" s="165">
        <v>42.5</v>
      </c>
      <c r="G2068" s="165">
        <v>129</v>
      </c>
      <c r="H2068" s="165">
        <v>39</v>
      </c>
      <c r="I2068" s="165">
        <v>2174</v>
      </c>
      <c r="J2068" s="165">
        <v>6320</v>
      </c>
      <c r="K2068" s="165">
        <v>289</v>
      </c>
      <c r="L2068" s="165"/>
      <c r="M2068" s="165">
        <v>8782</v>
      </c>
      <c r="N2068" s="165">
        <v>142</v>
      </c>
      <c r="O2068" s="165">
        <v>403</v>
      </c>
      <c r="P2068" s="165">
        <v>289</v>
      </c>
      <c r="Q2068" s="165"/>
      <c r="R2068" s="165">
        <v>833</v>
      </c>
      <c r="S2068" s="165">
        <v>5</v>
      </c>
      <c r="T2068" s="165">
        <v>3.4666666666666659</v>
      </c>
      <c r="U2068" s="165">
        <v>16.18</v>
      </c>
      <c r="V2068" s="165">
        <v>594.90000000000009</v>
      </c>
      <c r="W2068" s="165">
        <v>475.6</v>
      </c>
      <c r="X2068" s="165" t="s">
        <v>3324</v>
      </c>
      <c r="Y2068" s="165">
        <v>28.499999999999947</v>
      </c>
      <c r="Z2068" s="165" t="s">
        <v>3329</v>
      </c>
      <c r="AA2068" s="165" t="s">
        <v>3298</v>
      </c>
    </row>
    <row r="2069" spans="1:27" s="74" customFormat="1" x14ac:dyDescent="0.15">
      <c r="A2069" s="165" t="s">
        <v>3272</v>
      </c>
      <c r="B2069" s="113" t="s">
        <v>3225</v>
      </c>
      <c r="C2069" s="165" t="s">
        <v>3356</v>
      </c>
      <c r="D2069" s="199" t="s">
        <v>3297</v>
      </c>
      <c r="E2069" s="165">
        <v>754</v>
      </c>
      <c r="F2069" s="165">
        <v>38.520000000000003</v>
      </c>
      <c r="G2069" s="165">
        <v>111.62</v>
      </c>
      <c r="H2069" s="165">
        <v>38</v>
      </c>
      <c r="I2069" s="165">
        <v>2185</v>
      </c>
      <c r="J2069" s="165">
        <v>6087</v>
      </c>
      <c r="K2069" s="165">
        <v>311</v>
      </c>
      <c r="L2069" s="165"/>
      <c r="M2069" s="165">
        <v>8583</v>
      </c>
      <c r="N2069" s="165">
        <v>138</v>
      </c>
      <c r="O2069" s="165">
        <v>384</v>
      </c>
      <c r="P2069" s="165">
        <v>311</v>
      </c>
      <c r="Q2069" s="165"/>
      <c r="R2069" s="165">
        <v>833</v>
      </c>
      <c r="S2069" s="165">
        <v>5</v>
      </c>
      <c r="T2069" s="165">
        <v>4</v>
      </c>
      <c r="U2069" s="165">
        <v>14.86</v>
      </c>
      <c r="V2069" s="165">
        <v>580.1</v>
      </c>
      <c r="W2069" s="165">
        <v>462.4</v>
      </c>
      <c r="X2069" s="165" t="s">
        <v>3324</v>
      </c>
      <c r="Y2069" s="165">
        <v>20.100000000000001</v>
      </c>
      <c r="Z2069" s="165" t="s">
        <v>3329</v>
      </c>
      <c r="AA2069" s="165" t="s">
        <v>3298</v>
      </c>
    </row>
    <row r="2070" spans="1:27" s="74" customFormat="1" x14ac:dyDescent="0.15">
      <c r="A2070" s="165" t="s">
        <v>3272</v>
      </c>
      <c r="B2070" s="113" t="s">
        <v>3226</v>
      </c>
      <c r="C2070" s="165" t="s">
        <v>3356</v>
      </c>
      <c r="D2070" s="199" t="s">
        <v>3297</v>
      </c>
      <c r="E2070" s="165">
        <v>509</v>
      </c>
      <c r="F2070" s="165">
        <v>42.4</v>
      </c>
      <c r="G2070" s="165">
        <v>128.1</v>
      </c>
      <c r="H2070" s="165">
        <v>140</v>
      </c>
      <c r="I2070" s="165">
        <v>3259</v>
      </c>
      <c r="J2070" s="165">
        <v>16201</v>
      </c>
      <c r="K2070" s="165">
        <v>273</v>
      </c>
      <c r="L2070" s="165"/>
      <c r="M2070" s="165">
        <v>19732</v>
      </c>
      <c r="N2070" s="165">
        <v>85</v>
      </c>
      <c r="O2070" s="165">
        <v>488</v>
      </c>
      <c r="P2070" s="165">
        <v>266</v>
      </c>
      <c r="Q2070" s="165"/>
      <c r="R2070" s="165">
        <v>842</v>
      </c>
      <c r="S2070" s="165">
        <v>5</v>
      </c>
      <c r="T2070" s="165">
        <v>2.5</v>
      </c>
      <c r="U2070" s="165">
        <v>15.88</v>
      </c>
      <c r="V2070" s="165">
        <v>648.30000000000007</v>
      </c>
      <c r="W2070" s="165">
        <v>531.5</v>
      </c>
      <c r="X2070" s="165" t="s">
        <v>3330</v>
      </c>
      <c r="Y2070" s="165">
        <v>15.599999999999952</v>
      </c>
      <c r="Z2070" s="165" t="s">
        <v>3329</v>
      </c>
      <c r="AA2070" s="165" t="s">
        <v>3298</v>
      </c>
    </row>
    <row r="2071" spans="1:27" s="74" customFormat="1" x14ac:dyDescent="0.15">
      <c r="A2071" s="165" t="s">
        <v>3272</v>
      </c>
      <c r="B2071" s="113" t="s">
        <v>3225</v>
      </c>
      <c r="C2071" s="165" t="s">
        <v>3356</v>
      </c>
      <c r="D2071" s="199" t="s">
        <v>3297</v>
      </c>
      <c r="E2071" s="165">
        <v>745</v>
      </c>
      <c r="F2071" s="165">
        <v>37.93</v>
      </c>
      <c r="G2071" s="165">
        <v>111.59</v>
      </c>
      <c r="H2071" s="165">
        <v>37</v>
      </c>
      <c r="I2071" s="165">
        <v>2185</v>
      </c>
      <c r="J2071" s="165">
        <v>6110</v>
      </c>
      <c r="K2071" s="165">
        <v>307</v>
      </c>
      <c r="L2071" s="165"/>
      <c r="M2071" s="165">
        <v>8602</v>
      </c>
      <c r="N2071" s="165">
        <v>141</v>
      </c>
      <c r="O2071" s="165">
        <v>395</v>
      </c>
      <c r="P2071" s="165">
        <v>307</v>
      </c>
      <c r="Q2071" s="165"/>
      <c r="R2071" s="165">
        <v>843</v>
      </c>
      <c r="S2071" s="165">
        <v>5</v>
      </c>
      <c r="T2071" s="165">
        <v>4.0500000000000007</v>
      </c>
      <c r="U2071" s="165">
        <v>14.5</v>
      </c>
      <c r="V2071" s="165">
        <v>491.80000000000013</v>
      </c>
      <c r="W2071" s="165">
        <v>401.4</v>
      </c>
      <c r="X2071" s="165" t="s">
        <v>3324</v>
      </c>
      <c r="Y2071" s="165">
        <v>10.35</v>
      </c>
      <c r="Z2071" s="165" t="s">
        <v>3327</v>
      </c>
      <c r="AA2071" s="165" t="s">
        <v>3298</v>
      </c>
    </row>
    <row r="2072" spans="1:27" s="74" customFormat="1" x14ac:dyDescent="0.15">
      <c r="A2072" s="165" t="s">
        <v>3271</v>
      </c>
      <c r="B2072" s="113" t="s">
        <v>3226</v>
      </c>
      <c r="C2072" s="165" t="s">
        <v>3356</v>
      </c>
      <c r="D2072" s="199" t="s">
        <v>3297</v>
      </c>
      <c r="E2072" s="165">
        <v>644</v>
      </c>
      <c r="F2072" s="165">
        <v>38.07</v>
      </c>
      <c r="G2072" s="165">
        <v>111.48</v>
      </c>
      <c r="H2072" s="165">
        <v>36</v>
      </c>
      <c r="I2072" s="165">
        <v>1087</v>
      </c>
      <c r="J2072" s="165">
        <v>5067</v>
      </c>
      <c r="K2072" s="165">
        <v>501.99999999999983</v>
      </c>
      <c r="L2072" s="165"/>
      <c r="M2072" s="165">
        <v>6656</v>
      </c>
      <c r="N2072" s="165">
        <v>64</v>
      </c>
      <c r="O2072" s="165">
        <v>299</v>
      </c>
      <c r="P2072" s="165">
        <v>501.99999999999983</v>
      </c>
      <c r="Q2072" s="165"/>
      <c r="R2072" s="165">
        <v>865</v>
      </c>
      <c r="S2072" s="165">
        <v>5</v>
      </c>
      <c r="T2072" s="165">
        <v>5.2749999999999986</v>
      </c>
      <c r="U2072" s="165">
        <v>16.02</v>
      </c>
      <c r="V2072" s="165">
        <v>576.6</v>
      </c>
      <c r="W2072" s="165">
        <v>458.50000000000011</v>
      </c>
      <c r="X2072" s="165" t="s">
        <v>3328</v>
      </c>
      <c r="Y2072" s="165">
        <v>8</v>
      </c>
      <c r="Z2072" s="165" t="s">
        <v>3327</v>
      </c>
      <c r="AA2072" s="165" t="s">
        <v>3298</v>
      </c>
    </row>
    <row r="2073" spans="1:27" s="74" customFormat="1" x14ac:dyDescent="0.15">
      <c r="A2073" s="165" t="s">
        <v>3271</v>
      </c>
      <c r="B2073" s="113" t="s">
        <v>3225</v>
      </c>
      <c r="C2073" s="165" t="s">
        <v>3356</v>
      </c>
      <c r="D2073" s="199" t="s">
        <v>3297</v>
      </c>
      <c r="E2073" s="165">
        <v>706</v>
      </c>
      <c r="F2073" s="165">
        <v>50.4</v>
      </c>
      <c r="G2073" s="165">
        <v>124</v>
      </c>
      <c r="H2073" s="165">
        <v>58</v>
      </c>
      <c r="I2073" s="165">
        <v>2724</v>
      </c>
      <c r="J2073" s="165">
        <v>7825.9999999999991</v>
      </c>
      <c r="K2073" s="165">
        <v>366</v>
      </c>
      <c r="L2073" s="165"/>
      <c r="M2073" s="165">
        <v>10917</v>
      </c>
      <c r="N2073" s="165">
        <v>137</v>
      </c>
      <c r="O2073" s="165">
        <v>388.99999999999983</v>
      </c>
      <c r="P2073" s="165">
        <v>366</v>
      </c>
      <c r="Q2073" s="165"/>
      <c r="R2073" s="165">
        <v>892</v>
      </c>
      <c r="S2073" s="165">
        <v>5</v>
      </c>
      <c r="T2073" s="165">
        <v>-2.3666666666666667</v>
      </c>
      <c r="U2073" s="165">
        <v>13.84</v>
      </c>
      <c r="V2073" s="165">
        <v>489.2</v>
      </c>
      <c r="W2073" s="165">
        <v>424.7</v>
      </c>
      <c r="X2073" s="165" t="s">
        <v>3330</v>
      </c>
      <c r="Y2073" s="165">
        <v>13.1</v>
      </c>
      <c r="Z2073" s="165" t="s">
        <v>3325</v>
      </c>
      <c r="AA2073" s="165" t="s">
        <v>3298</v>
      </c>
    </row>
    <row r="2074" spans="1:27" s="74" customFormat="1" x14ac:dyDescent="0.15">
      <c r="A2074" s="165" t="s">
        <v>3206</v>
      </c>
      <c r="B2074" s="113" t="s">
        <v>3225</v>
      </c>
      <c r="C2074" s="165" t="s">
        <v>3356</v>
      </c>
      <c r="D2074" s="199" t="s">
        <v>3297</v>
      </c>
      <c r="E2074" s="165">
        <v>741</v>
      </c>
      <c r="F2074" s="165">
        <v>37.78</v>
      </c>
      <c r="G2074" s="165">
        <v>111.59</v>
      </c>
      <c r="H2074" s="165">
        <v>46</v>
      </c>
      <c r="I2074" s="165">
        <v>2625</v>
      </c>
      <c r="J2074" s="165">
        <v>7534.9999999999991</v>
      </c>
      <c r="K2074" s="165">
        <v>345</v>
      </c>
      <c r="L2074" s="165"/>
      <c r="M2074" s="165">
        <v>10505</v>
      </c>
      <c r="N2074" s="165">
        <v>142</v>
      </c>
      <c r="O2074" s="165">
        <v>407</v>
      </c>
      <c r="P2074" s="165">
        <v>345</v>
      </c>
      <c r="Q2074" s="165"/>
      <c r="R2074" s="165">
        <v>894</v>
      </c>
      <c r="S2074" s="165">
        <v>5</v>
      </c>
      <c r="T2074" s="165">
        <v>4.9083333333333359</v>
      </c>
      <c r="U2074" s="165">
        <v>15.32</v>
      </c>
      <c r="V2074" s="165">
        <v>614</v>
      </c>
      <c r="W2074" s="165">
        <v>485.50000000000011</v>
      </c>
      <c r="X2074" s="165" t="s">
        <v>3324</v>
      </c>
      <c r="Y2074" s="165">
        <v>12.05</v>
      </c>
      <c r="Z2074" s="165" t="s">
        <v>3325</v>
      </c>
      <c r="AA2074" s="165" t="s">
        <v>3298</v>
      </c>
    </row>
    <row r="2075" spans="1:27" s="74" customFormat="1" x14ac:dyDescent="0.15">
      <c r="A2075" s="165" t="s">
        <v>3206</v>
      </c>
      <c r="B2075" s="113" t="s">
        <v>3226</v>
      </c>
      <c r="C2075" s="165" t="s">
        <v>3356</v>
      </c>
      <c r="D2075" s="199" t="s">
        <v>3297</v>
      </c>
      <c r="E2075" s="165">
        <v>515</v>
      </c>
      <c r="F2075" s="165">
        <v>43.300000000000004</v>
      </c>
      <c r="G2075" s="165">
        <v>129.69999999999999</v>
      </c>
      <c r="H2075" s="165">
        <v>101</v>
      </c>
      <c r="I2075" s="165">
        <v>3489</v>
      </c>
      <c r="J2075" s="165">
        <v>13356</v>
      </c>
      <c r="K2075" s="165">
        <v>584</v>
      </c>
      <c r="L2075" s="165"/>
      <c r="M2075" s="165">
        <v>17429</v>
      </c>
      <c r="N2075" s="165">
        <v>64</v>
      </c>
      <c r="O2075" s="165">
        <v>246</v>
      </c>
      <c r="P2075" s="165">
        <v>584</v>
      </c>
      <c r="Q2075" s="165"/>
      <c r="R2075" s="165">
        <v>894</v>
      </c>
      <c r="S2075" s="165">
        <v>5</v>
      </c>
      <c r="T2075" s="165">
        <v>4.2666666666666666</v>
      </c>
      <c r="U2075" s="165">
        <v>17.12</v>
      </c>
      <c r="V2075" s="165">
        <v>569.00000000000011</v>
      </c>
      <c r="W2075" s="165">
        <v>447.9</v>
      </c>
      <c r="X2075" s="165" t="s">
        <v>3324</v>
      </c>
      <c r="Y2075" s="165">
        <v>12.05</v>
      </c>
      <c r="Z2075" s="165" t="s">
        <v>3325</v>
      </c>
      <c r="AA2075" s="165" t="s">
        <v>3298</v>
      </c>
    </row>
    <row r="2076" spans="1:27" s="74" customFormat="1" x14ac:dyDescent="0.15">
      <c r="A2076" s="165" t="s">
        <v>3206</v>
      </c>
      <c r="B2076" s="113" t="s">
        <v>3226</v>
      </c>
      <c r="C2076" s="165" t="s">
        <v>3356</v>
      </c>
      <c r="D2076" s="199" t="s">
        <v>3297</v>
      </c>
      <c r="E2076" s="165">
        <v>510</v>
      </c>
      <c r="F2076" s="165">
        <v>40.700000000000003</v>
      </c>
      <c r="G2076" s="165">
        <v>127.5</v>
      </c>
      <c r="H2076" s="165">
        <v>157</v>
      </c>
      <c r="I2076" s="165">
        <v>4040</v>
      </c>
      <c r="J2076" s="165">
        <v>19261</v>
      </c>
      <c r="K2076" s="165">
        <v>619</v>
      </c>
      <c r="L2076" s="165"/>
      <c r="M2076" s="165">
        <v>23920</v>
      </c>
      <c r="N2076" s="165">
        <v>76</v>
      </c>
      <c r="O2076" s="165">
        <v>292</v>
      </c>
      <c r="P2076" s="165">
        <v>533</v>
      </c>
      <c r="Q2076" s="165"/>
      <c r="R2076" s="165">
        <v>901</v>
      </c>
      <c r="S2076" s="165">
        <v>5</v>
      </c>
      <c r="T2076" s="165">
        <v>-0.116666666666667</v>
      </c>
      <c r="U2076" s="165">
        <v>11.96</v>
      </c>
      <c r="V2076" s="165">
        <v>1037</v>
      </c>
      <c r="W2076" s="165">
        <v>823.7</v>
      </c>
      <c r="X2076" s="165" t="s">
        <v>3330</v>
      </c>
      <c r="Y2076" s="165">
        <v>82.2</v>
      </c>
      <c r="Z2076" s="165" t="s">
        <v>3329</v>
      </c>
      <c r="AA2076" s="165" t="s">
        <v>3298</v>
      </c>
    </row>
    <row r="2077" spans="1:27" s="74" customFormat="1" x14ac:dyDescent="0.15">
      <c r="A2077" s="165" t="s">
        <v>3272</v>
      </c>
      <c r="B2077" s="113" t="s">
        <v>3225</v>
      </c>
      <c r="C2077" s="165" t="s">
        <v>3356</v>
      </c>
      <c r="D2077" s="199" t="s">
        <v>3297</v>
      </c>
      <c r="E2077" s="165">
        <v>755</v>
      </c>
      <c r="F2077" s="165">
        <v>38.65</v>
      </c>
      <c r="G2077" s="165">
        <v>111.78</v>
      </c>
      <c r="H2077" s="165">
        <v>37</v>
      </c>
      <c r="I2077" s="165">
        <v>3082</v>
      </c>
      <c r="J2077" s="165">
        <v>6293</v>
      </c>
      <c r="K2077" s="165">
        <v>310</v>
      </c>
      <c r="L2077" s="165"/>
      <c r="M2077" s="165">
        <v>9685</v>
      </c>
      <c r="N2077" s="165">
        <v>197</v>
      </c>
      <c r="O2077" s="165">
        <v>401.99999999999983</v>
      </c>
      <c r="P2077" s="165">
        <v>310</v>
      </c>
      <c r="Q2077" s="165"/>
      <c r="R2077" s="165">
        <v>909</v>
      </c>
      <c r="S2077" s="165">
        <v>5</v>
      </c>
      <c r="T2077" s="165">
        <v>3.8166666666666655</v>
      </c>
      <c r="U2077" s="165">
        <v>14.62</v>
      </c>
      <c r="V2077" s="165">
        <v>589</v>
      </c>
      <c r="W2077" s="165">
        <v>469.3</v>
      </c>
      <c r="X2077" s="165" t="s">
        <v>3324</v>
      </c>
      <c r="Y2077" s="165">
        <v>12.05</v>
      </c>
      <c r="Z2077" s="165" t="s">
        <v>3325</v>
      </c>
      <c r="AA2077" s="165" t="s">
        <v>3298</v>
      </c>
    </row>
    <row r="2078" spans="1:27" s="74" customFormat="1" x14ac:dyDescent="0.15">
      <c r="A2078" s="165" t="s">
        <v>3206</v>
      </c>
      <c r="B2078" s="113" t="s">
        <v>3225</v>
      </c>
      <c r="C2078" s="165" t="s">
        <v>3356</v>
      </c>
      <c r="D2078" s="199" t="s">
        <v>3297</v>
      </c>
      <c r="E2078" s="165">
        <v>670</v>
      </c>
      <c r="F2078" s="165">
        <v>44.300000000000004</v>
      </c>
      <c r="G2078" s="165">
        <v>128.4</v>
      </c>
      <c r="H2078" s="165">
        <v>89</v>
      </c>
      <c r="I2078" s="165">
        <v>3494</v>
      </c>
      <c r="J2078" s="165">
        <v>10604</v>
      </c>
      <c r="K2078" s="165">
        <v>449</v>
      </c>
      <c r="L2078" s="165"/>
      <c r="M2078" s="165">
        <v>14547</v>
      </c>
      <c r="N2078" s="165">
        <v>115</v>
      </c>
      <c r="O2078" s="165">
        <v>346</v>
      </c>
      <c r="P2078" s="165">
        <v>449</v>
      </c>
      <c r="Q2078" s="165"/>
      <c r="R2078" s="165">
        <v>910</v>
      </c>
      <c r="S2078" s="165">
        <v>5</v>
      </c>
      <c r="T2078" s="165">
        <v>9.1666666666667396E-2</v>
      </c>
      <c r="U2078" s="165">
        <v>14</v>
      </c>
      <c r="V2078" s="165">
        <v>678.10000000000014</v>
      </c>
      <c r="W2078" s="165">
        <v>566.5</v>
      </c>
      <c r="X2078" s="165" t="s">
        <v>3330</v>
      </c>
      <c r="Y2078" s="165">
        <v>10.24999999999995</v>
      </c>
      <c r="Z2078" s="165" t="s">
        <v>3327</v>
      </c>
      <c r="AA2078" s="165" t="s">
        <v>3298</v>
      </c>
    </row>
    <row r="2079" spans="1:27" s="74" customFormat="1" x14ac:dyDescent="0.15">
      <c r="A2079" s="165" t="s">
        <v>3207</v>
      </c>
      <c r="B2079" s="113" t="s">
        <v>3225</v>
      </c>
      <c r="C2079" s="165" t="s">
        <v>3356</v>
      </c>
      <c r="D2079" s="199" t="s">
        <v>3297</v>
      </c>
      <c r="E2079" s="165">
        <v>665</v>
      </c>
      <c r="F2079" s="165">
        <v>41.6</v>
      </c>
      <c r="G2079" s="165">
        <v>117.2</v>
      </c>
      <c r="H2079" s="165">
        <v>33</v>
      </c>
      <c r="I2079" s="165">
        <v>2209</v>
      </c>
      <c r="J2079" s="165">
        <v>6130</v>
      </c>
      <c r="K2079" s="165">
        <v>318</v>
      </c>
      <c r="L2079" s="165"/>
      <c r="M2079" s="165">
        <v>8657</v>
      </c>
      <c r="N2079" s="165">
        <v>160</v>
      </c>
      <c r="O2079" s="165">
        <v>445</v>
      </c>
      <c r="P2079" s="165">
        <v>318</v>
      </c>
      <c r="Q2079" s="165"/>
      <c r="R2079" s="165">
        <v>923</v>
      </c>
      <c r="S2079" s="165">
        <v>5</v>
      </c>
      <c r="T2079" s="165">
        <v>4.6916666666666664</v>
      </c>
      <c r="U2079" s="165">
        <v>16.66</v>
      </c>
      <c r="V2079" s="165">
        <v>481.6</v>
      </c>
      <c r="W2079" s="165">
        <v>422.3</v>
      </c>
      <c r="X2079" s="165" t="s">
        <v>3328</v>
      </c>
      <c r="Y2079" s="165">
        <v>8</v>
      </c>
      <c r="Z2079" s="165" t="s">
        <v>3327</v>
      </c>
      <c r="AA2079" s="165" t="s">
        <v>3298</v>
      </c>
    </row>
    <row r="2080" spans="1:27" s="74" customFormat="1" x14ac:dyDescent="0.15">
      <c r="A2080" s="165" t="s">
        <v>3271</v>
      </c>
      <c r="B2080" s="113" t="s">
        <v>3226</v>
      </c>
      <c r="C2080" s="165" t="s">
        <v>3356</v>
      </c>
      <c r="D2080" s="199" t="s">
        <v>3297</v>
      </c>
      <c r="E2080" s="165">
        <v>519</v>
      </c>
      <c r="F2080" s="165">
        <v>43.5</v>
      </c>
      <c r="G2080" s="165">
        <v>126.7</v>
      </c>
      <c r="H2080" s="165">
        <v>21</v>
      </c>
      <c r="I2080" s="165">
        <v>2160</v>
      </c>
      <c r="J2080" s="165">
        <v>4590.0000000000009</v>
      </c>
      <c r="K2080" s="165">
        <v>273</v>
      </c>
      <c r="L2080" s="165"/>
      <c r="M2080" s="165">
        <v>7023</v>
      </c>
      <c r="N2080" s="165">
        <v>209</v>
      </c>
      <c r="O2080" s="165">
        <v>443</v>
      </c>
      <c r="P2080" s="165">
        <v>273</v>
      </c>
      <c r="Q2080" s="165"/>
      <c r="R2080" s="165">
        <v>925</v>
      </c>
      <c r="S2080" s="165">
        <v>5</v>
      </c>
      <c r="T2080" s="165">
        <v>3.9166666666666665</v>
      </c>
      <c r="U2080" s="165">
        <v>17.98</v>
      </c>
      <c r="V2080" s="165">
        <v>688.5</v>
      </c>
      <c r="W2080" s="165">
        <v>563.29999999999995</v>
      </c>
      <c r="X2080" s="165" t="s">
        <v>3324</v>
      </c>
      <c r="Y2080" s="165">
        <v>12.05</v>
      </c>
      <c r="Z2080" s="165" t="s">
        <v>3325</v>
      </c>
      <c r="AA2080" s="165" t="s">
        <v>3298</v>
      </c>
    </row>
    <row r="2081" spans="1:27" s="74" customFormat="1" x14ac:dyDescent="0.15">
      <c r="A2081" s="165" t="s">
        <v>3206</v>
      </c>
      <c r="B2081" s="113" t="s">
        <v>3226</v>
      </c>
      <c r="C2081" s="165" t="s">
        <v>3356</v>
      </c>
      <c r="D2081" s="199" t="s">
        <v>3297</v>
      </c>
      <c r="E2081" s="165">
        <v>508</v>
      </c>
      <c r="F2081" s="165">
        <v>47</v>
      </c>
      <c r="G2081" s="165">
        <v>130.69999999999999</v>
      </c>
      <c r="H2081" s="165">
        <v>69</v>
      </c>
      <c r="I2081" s="165">
        <v>1830</v>
      </c>
      <c r="J2081" s="165">
        <v>10744</v>
      </c>
      <c r="K2081" s="165">
        <v>569</v>
      </c>
      <c r="L2081" s="165"/>
      <c r="M2081" s="165">
        <v>13141</v>
      </c>
      <c r="N2081" s="165">
        <v>56.000000000000007</v>
      </c>
      <c r="O2081" s="165">
        <v>317</v>
      </c>
      <c r="P2081" s="165">
        <v>566</v>
      </c>
      <c r="Q2081" s="165"/>
      <c r="R2081" s="165">
        <v>938.00000000000011</v>
      </c>
      <c r="S2081" s="165">
        <v>5</v>
      </c>
      <c r="T2081" s="165">
        <v>3.066666666666666</v>
      </c>
      <c r="U2081" s="165">
        <v>17.8</v>
      </c>
      <c r="V2081" s="165">
        <v>550</v>
      </c>
      <c r="W2081" s="165">
        <v>457</v>
      </c>
      <c r="X2081" s="165" t="s">
        <v>3324</v>
      </c>
      <c r="Y2081" s="165">
        <v>13.1</v>
      </c>
      <c r="Z2081" s="165" t="s">
        <v>3325</v>
      </c>
      <c r="AA2081" s="165" t="s">
        <v>3298</v>
      </c>
    </row>
    <row r="2082" spans="1:27" s="74" customFormat="1" x14ac:dyDescent="0.15">
      <c r="A2082" s="165" t="s">
        <v>3206</v>
      </c>
      <c r="B2082" s="113" t="s">
        <v>3225</v>
      </c>
      <c r="C2082" s="165" t="s">
        <v>3356</v>
      </c>
      <c r="D2082" s="199" t="s">
        <v>3297</v>
      </c>
      <c r="E2082" s="165">
        <v>669</v>
      </c>
      <c r="F2082" s="165">
        <v>44.7</v>
      </c>
      <c r="G2082" s="165">
        <v>129.69999999999999</v>
      </c>
      <c r="H2082" s="165">
        <v>66</v>
      </c>
      <c r="I2082" s="165">
        <v>3217</v>
      </c>
      <c r="J2082" s="165">
        <v>9744</v>
      </c>
      <c r="K2082" s="165">
        <v>405</v>
      </c>
      <c r="L2082" s="165"/>
      <c r="M2082" s="165">
        <v>13366</v>
      </c>
      <c r="N2082" s="165">
        <v>133</v>
      </c>
      <c r="O2082" s="165">
        <v>401.99999999999983</v>
      </c>
      <c r="P2082" s="165">
        <v>405</v>
      </c>
      <c r="Q2082" s="165"/>
      <c r="R2082" s="165">
        <v>939</v>
      </c>
      <c r="S2082" s="165">
        <v>5</v>
      </c>
      <c r="T2082" s="165">
        <v>3.6083333333333343</v>
      </c>
      <c r="U2082" s="165">
        <v>17.760000000000002</v>
      </c>
      <c r="V2082" s="165">
        <v>543</v>
      </c>
      <c r="W2082" s="165">
        <v>443.4</v>
      </c>
      <c r="X2082" s="165" t="s">
        <v>3324</v>
      </c>
      <c r="Y2082" s="165">
        <v>13.1</v>
      </c>
      <c r="Z2082" s="165" t="s">
        <v>3325</v>
      </c>
      <c r="AA2082" s="165" t="s">
        <v>3298</v>
      </c>
    </row>
    <row r="2083" spans="1:27" s="74" customFormat="1" x14ac:dyDescent="0.15">
      <c r="A2083" s="165" t="s">
        <v>3206</v>
      </c>
      <c r="B2083" s="113" t="s">
        <v>3225</v>
      </c>
      <c r="C2083" s="165" t="s">
        <v>3356</v>
      </c>
      <c r="D2083" s="199" t="s">
        <v>3297</v>
      </c>
      <c r="E2083" s="165">
        <v>771</v>
      </c>
      <c r="F2083" s="165">
        <v>33.57</v>
      </c>
      <c r="G2083" s="165">
        <v>103.69</v>
      </c>
      <c r="H2083" s="165">
        <v>110</v>
      </c>
      <c r="I2083" s="165">
        <v>4235</v>
      </c>
      <c r="J2083" s="165">
        <v>11575</v>
      </c>
      <c r="K2083" s="165">
        <v>769</v>
      </c>
      <c r="L2083" s="165"/>
      <c r="M2083" s="165">
        <v>16579</v>
      </c>
      <c r="N2083" s="165">
        <v>105</v>
      </c>
      <c r="O2083" s="165">
        <v>274</v>
      </c>
      <c r="P2083" s="165">
        <v>589</v>
      </c>
      <c r="Q2083" s="165"/>
      <c r="R2083" s="165">
        <v>968</v>
      </c>
      <c r="S2083" s="165">
        <v>5</v>
      </c>
      <c r="T2083" s="165">
        <v>2.6166666666666667</v>
      </c>
      <c r="U2083" s="165">
        <v>9.6000000000000014</v>
      </c>
      <c r="V2083" s="165">
        <v>686.5</v>
      </c>
      <c r="W2083" s="165">
        <v>523.1</v>
      </c>
      <c r="X2083" s="165" t="s">
        <v>3330</v>
      </c>
      <c r="Y2083" s="165">
        <v>12.15</v>
      </c>
      <c r="Z2083" s="165" t="s">
        <v>3325</v>
      </c>
      <c r="AA2083" s="165" t="s">
        <v>3298</v>
      </c>
    </row>
    <row r="2084" spans="1:27" s="74" customFormat="1" x14ac:dyDescent="0.15">
      <c r="A2084" s="165" t="s">
        <v>3206</v>
      </c>
      <c r="B2084" s="113" t="s">
        <v>3225</v>
      </c>
      <c r="C2084" s="165" t="s">
        <v>3356</v>
      </c>
      <c r="D2084" s="199" t="s">
        <v>3297</v>
      </c>
      <c r="E2084" s="165">
        <v>662</v>
      </c>
      <c r="F2084" s="165">
        <v>40.9</v>
      </c>
      <c r="G2084" s="165">
        <v>115.2</v>
      </c>
      <c r="H2084" s="165">
        <v>50</v>
      </c>
      <c r="I2084" s="165">
        <v>2838</v>
      </c>
      <c r="J2084" s="165">
        <v>8031.9999999999991</v>
      </c>
      <c r="K2084" s="165">
        <v>386</v>
      </c>
      <c r="L2084" s="165"/>
      <c r="M2084" s="165">
        <v>11256</v>
      </c>
      <c r="N2084" s="165">
        <v>152</v>
      </c>
      <c r="O2084" s="165">
        <v>430</v>
      </c>
      <c r="P2084" s="165">
        <v>386</v>
      </c>
      <c r="Q2084" s="165"/>
      <c r="R2084" s="165">
        <v>969</v>
      </c>
      <c r="S2084" s="165">
        <v>5</v>
      </c>
      <c r="T2084" s="165">
        <v>3.566666666666666</v>
      </c>
      <c r="U2084" s="165">
        <v>15.28</v>
      </c>
      <c r="V2084" s="165">
        <v>478.2</v>
      </c>
      <c r="W2084" s="165">
        <v>403.9</v>
      </c>
      <c r="X2084" s="165" t="s">
        <v>3324</v>
      </c>
      <c r="Y2084" s="165">
        <v>26.499999999999947</v>
      </c>
      <c r="Z2084" s="165" t="s">
        <v>3329</v>
      </c>
      <c r="AA2084" s="165" t="s">
        <v>3298</v>
      </c>
    </row>
    <row r="2085" spans="1:27" s="74" customFormat="1" x14ac:dyDescent="0.15">
      <c r="A2085" s="165" t="s">
        <v>3272</v>
      </c>
      <c r="B2085" s="113" t="s">
        <v>3225</v>
      </c>
      <c r="C2085" s="165" t="s">
        <v>3356</v>
      </c>
      <c r="D2085" s="199" t="s">
        <v>3297</v>
      </c>
      <c r="E2085" s="165">
        <v>739</v>
      </c>
      <c r="F2085" s="165">
        <v>37.75</v>
      </c>
      <c r="G2085" s="165">
        <v>111.57</v>
      </c>
      <c r="H2085" s="165">
        <v>61</v>
      </c>
      <c r="I2085" s="165">
        <v>4374</v>
      </c>
      <c r="J2085" s="165">
        <v>8998</v>
      </c>
      <c r="K2085" s="165">
        <v>451</v>
      </c>
      <c r="L2085" s="165"/>
      <c r="M2085" s="165">
        <v>13823</v>
      </c>
      <c r="N2085" s="165">
        <v>172</v>
      </c>
      <c r="O2085" s="165">
        <v>355</v>
      </c>
      <c r="P2085" s="165">
        <v>451</v>
      </c>
      <c r="Q2085" s="165"/>
      <c r="R2085" s="165">
        <v>977.99999999999989</v>
      </c>
      <c r="S2085" s="165">
        <v>5</v>
      </c>
      <c r="T2085" s="165">
        <v>4.9083333333333359</v>
      </c>
      <c r="U2085" s="165">
        <v>15.32</v>
      </c>
      <c r="V2085" s="165">
        <v>614</v>
      </c>
      <c r="W2085" s="165">
        <v>485.50000000000011</v>
      </c>
      <c r="X2085" s="165" t="s">
        <v>3324</v>
      </c>
      <c r="Y2085" s="165">
        <v>12.05</v>
      </c>
      <c r="Z2085" s="165" t="s">
        <v>3325</v>
      </c>
      <c r="AA2085" s="165" t="s">
        <v>3298</v>
      </c>
    </row>
    <row r="2086" spans="1:27" s="74" customFormat="1" x14ac:dyDescent="0.15">
      <c r="A2086" s="165" t="s">
        <v>3206</v>
      </c>
      <c r="B2086" s="113" t="s">
        <v>3225</v>
      </c>
      <c r="C2086" s="165" t="s">
        <v>3356</v>
      </c>
      <c r="D2086" s="199" t="s">
        <v>3297</v>
      </c>
      <c r="E2086" s="165">
        <v>734</v>
      </c>
      <c r="F2086" s="165">
        <v>37.67</v>
      </c>
      <c r="G2086" s="165">
        <v>111.52</v>
      </c>
      <c r="H2086" s="165">
        <v>39</v>
      </c>
      <c r="I2086" s="165">
        <v>2631</v>
      </c>
      <c r="J2086" s="165">
        <v>7438</v>
      </c>
      <c r="K2086" s="165">
        <v>359</v>
      </c>
      <c r="L2086" s="165"/>
      <c r="M2086" s="165">
        <v>10428</v>
      </c>
      <c r="N2086" s="165">
        <v>163</v>
      </c>
      <c r="O2086" s="165">
        <v>459</v>
      </c>
      <c r="P2086" s="165">
        <v>359</v>
      </c>
      <c r="Q2086" s="165"/>
      <c r="R2086" s="165">
        <v>981</v>
      </c>
      <c r="S2086" s="165">
        <v>5</v>
      </c>
      <c r="T2086" s="165">
        <v>4.9083333333333359</v>
      </c>
      <c r="U2086" s="165">
        <v>15.32</v>
      </c>
      <c r="V2086" s="165">
        <v>614</v>
      </c>
      <c r="W2086" s="165">
        <v>485.50000000000011</v>
      </c>
      <c r="X2086" s="165" t="s">
        <v>3324</v>
      </c>
      <c r="Y2086" s="165">
        <v>12.05</v>
      </c>
      <c r="Z2086" s="165" t="s">
        <v>3325</v>
      </c>
      <c r="AA2086" s="165" t="s">
        <v>3298</v>
      </c>
    </row>
    <row r="2087" spans="1:27" s="74" customFormat="1" x14ac:dyDescent="0.15">
      <c r="A2087" s="165" t="s">
        <v>3206</v>
      </c>
      <c r="B2087" s="113" t="s">
        <v>3225</v>
      </c>
      <c r="C2087" s="165" t="s">
        <v>3356</v>
      </c>
      <c r="D2087" s="199" t="s">
        <v>3297</v>
      </c>
      <c r="E2087" s="165">
        <v>742</v>
      </c>
      <c r="F2087" s="165">
        <v>37.85</v>
      </c>
      <c r="G2087" s="165">
        <v>111.39</v>
      </c>
      <c r="H2087" s="165">
        <v>32</v>
      </c>
      <c r="I2087" s="165">
        <v>3175</v>
      </c>
      <c r="J2087" s="165">
        <v>6337</v>
      </c>
      <c r="K2087" s="165">
        <v>293</v>
      </c>
      <c r="L2087" s="165"/>
      <c r="M2087" s="165">
        <v>9805</v>
      </c>
      <c r="N2087" s="165">
        <v>233</v>
      </c>
      <c r="O2087" s="165">
        <v>464.00000000000011</v>
      </c>
      <c r="P2087" s="165">
        <v>293</v>
      </c>
      <c r="Q2087" s="165"/>
      <c r="R2087" s="165">
        <v>990</v>
      </c>
      <c r="S2087" s="165">
        <v>5</v>
      </c>
      <c r="T2087" s="165">
        <v>4.3833333333333337</v>
      </c>
      <c r="U2087" s="165">
        <v>14.92</v>
      </c>
      <c r="V2087" s="165">
        <v>611.6</v>
      </c>
      <c r="W2087" s="165">
        <v>483.6</v>
      </c>
      <c r="X2087" s="165" t="s">
        <v>3324</v>
      </c>
      <c r="Y2087" s="165">
        <v>12.05</v>
      </c>
      <c r="Z2087" s="165" t="s">
        <v>3325</v>
      </c>
      <c r="AA2087" s="165" t="s">
        <v>3298</v>
      </c>
    </row>
    <row r="2088" spans="1:27" s="74" customFormat="1" x14ac:dyDescent="0.15">
      <c r="A2088" s="165" t="s">
        <v>3206</v>
      </c>
      <c r="B2088" s="113" t="s">
        <v>3225</v>
      </c>
      <c r="C2088" s="165" t="s">
        <v>3356</v>
      </c>
      <c r="D2088" s="199" t="s">
        <v>3297</v>
      </c>
      <c r="E2088" s="165">
        <v>691</v>
      </c>
      <c r="F2088" s="165">
        <v>41.9</v>
      </c>
      <c r="G2088" s="165">
        <v>126.4</v>
      </c>
      <c r="H2088" s="165">
        <v>30</v>
      </c>
      <c r="I2088" s="165">
        <v>1997</v>
      </c>
      <c r="J2088" s="165">
        <v>6100</v>
      </c>
      <c r="K2088" s="165">
        <v>423.00000000000011</v>
      </c>
      <c r="L2088" s="165"/>
      <c r="M2088" s="165">
        <v>8520</v>
      </c>
      <c r="N2088" s="165">
        <v>140</v>
      </c>
      <c r="O2088" s="165">
        <v>428</v>
      </c>
      <c r="P2088" s="165">
        <v>423.00000000000011</v>
      </c>
      <c r="Q2088" s="165"/>
      <c r="R2088" s="165">
        <v>991</v>
      </c>
      <c r="S2088" s="165">
        <v>5</v>
      </c>
      <c r="T2088" s="165">
        <v>3.9166666666666656</v>
      </c>
      <c r="U2088" s="165">
        <v>17.239999999999998</v>
      </c>
      <c r="V2088" s="165">
        <v>856.00000000000011</v>
      </c>
      <c r="W2088" s="165">
        <v>680.4</v>
      </c>
      <c r="X2088" s="165" t="s">
        <v>3324</v>
      </c>
      <c r="Y2088" s="165">
        <v>13.1</v>
      </c>
      <c r="Z2088" s="165" t="s">
        <v>3325</v>
      </c>
      <c r="AA2088" s="165" t="s">
        <v>3298</v>
      </c>
    </row>
    <row r="2089" spans="1:27" s="74" customFormat="1" x14ac:dyDescent="0.15">
      <c r="A2089" s="165" t="s">
        <v>3206</v>
      </c>
      <c r="B2089" s="113" t="s">
        <v>3226</v>
      </c>
      <c r="C2089" s="165" t="s">
        <v>3356</v>
      </c>
      <c r="D2089" s="199" t="s">
        <v>3297</v>
      </c>
      <c r="E2089" s="165">
        <v>511</v>
      </c>
      <c r="F2089" s="165">
        <v>43.300000000000004</v>
      </c>
      <c r="G2089" s="165">
        <v>128.19999999999999</v>
      </c>
      <c r="H2089" s="165">
        <v>156</v>
      </c>
      <c r="I2089" s="165">
        <v>3605</v>
      </c>
      <c r="J2089" s="165">
        <v>15229</v>
      </c>
      <c r="K2089" s="165">
        <v>686</v>
      </c>
      <c r="L2089" s="165"/>
      <c r="M2089" s="165">
        <v>19520</v>
      </c>
      <c r="N2089" s="165">
        <v>65</v>
      </c>
      <c r="O2089" s="165">
        <v>275</v>
      </c>
      <c r="P2089" s="165">
        <v>664</v>
      </c>
      <c r="Q2089" s="165"/>
      <c r="R2089" s="165">
        <v>1004</v>
      </c>
      <c r="S2089" s="165">
        <v>5</v>
      </c>
      <c r="T2089" s="165">
        <v>3.0249999999999999</v>
      </c>
      <c r="U2089" s="165">
        <v>16.14</v>
      </c>
      <c r="V2089" s="165">
        <v>626.6</v>
      </c>
      <c r="W2089" s="165">
        <v>519.4</v>
      </c>
      <c r="X2089" s="165" t="s">
        <v>3324</v>
      </c>
      <c r="Y2089" s="165">
        <v>13.1</v>
      </c>
      <c r="Z2089" s="165" t="s">
        <v>3325</v>
      </c>
      <c r="AA2089" s="165" t="s">
        <v>3298</v>
      </c>
    </row>
    <row r="2090" spans="1:27" s="74" customFormat="1" x14ac:dyDescent="0.15">
      <c r="A2090" s="165" t="s">
        <v>3206</v>
      </c>
      <c r="B2090" s="113" t="s">
        <v>3226</v>
      </c>
      <c r="C2090" s="165" t="s">
        <v>3356</v>
      </c>
      <c r="D2090" s="199" t="s">
        <v>3297</v>
      </c>
      <c r="E2090" s="165">
        <v>518</v>
      </c>
      <c r="F2090" s="165">
        <v>43.5</v>
      </c>
      <c r="G2090" s="165">
        <v>126.7</v>
      </c>
      <c r="H2090" s="165">
        <v>20</v>
      </c>
      <c r="I2090" s="165">
        <v>2087</v>
      </c>
      <c r="J2090" s="165">
        <v>5337</v>
      </c>
      <c r="K2090" s="165">
        <v>240</v>
      </c>
      <c r="L2090" s="165"/>
      <c r="M2090" s="165">
        <v>7664</v>
      </c>
      <c r="N2090" s="165">
        <v>217</v>
      </c>
      <c r="O2090" s="165">
        <v>557</v>
      </c>
      <c r="P2090" s="165">
        <v>240</v>
      </c>
      <c r="Q2090" s="165"/>
      <c r="R2090" s="165">
        <v>1014</v>
      </c>
      <c r="S2090" s="165">
        <v>5</v>
      </c>
      <c r="T2090" s="165">
        <v>3.9166666666666665</v>
      </c>
      <c r="U2090" s="165">
        <v>17.98</v>
      </c>
      <c r="V2090" s="165">
        <v>688.5</v>
      </c>
      <c r="W2090" s="165">
        <v>563.29999999999995</v>
      </c>
      <c r="X2090" s="165" t="s">
        <v>3324</v>
      </c>
      <c r="Y2090" s="165">
        <v>12.05</v>
      </c>
      <c r="Z2090" s="165" t="s">
        <v>3325</v>
      </c>
      <c r="AA2090" s="165" t="s">
        <v>3298</v>
      </c>
    </row>
    <row r="2091" spans="1:27" s="74" customFormat="1" x14ac:dyDescent="0.15">
      <c r="A2091" s="165" t="s">
        <v>3206</v>
      </c>
      <c r="B2091" s="113" t="s">
        <v>3225</v>
      </c>
      <c r="C2091" s="165" t="s">
        <v>3356</v>
      </c>
      <c r="D2091" s="199" t="s">
        <v>3297</v>
      </c>
      <c r="E2091" s="165">
        <v>668</v>
      </c>
      <c r="F2091" s="165">
        <v>45.7</v>
      </c>
      <c r="G2091" s="165">
        <v>130.5</v>
      </c>
      <c r="H2091" s="165">
        <v>78</v>
      </c>
      <c r="I2091" s="165">
        <v>3879</v>
      </c>
      <c r="J2091" s="165">
        <v>11720</v>
      </c>
      <c r="K2091" s="165">
        <v>499</v>
      </c>
      <c r="L2091" s="165"/>
      <c r="M2091" s="165">
        <v>16098</v>
      </c>
      <c r="N2091" s="165">
        <v>134</v>
      </c>
      <c r="O2091" s="165">
        <v>404</v>
      </c>
      <c r="P2091" s="165">
        <v>499</v>
      </c>
      <c r="Q2091" s="165"/>
      <c r="R2091" s="165">
        <v>1037</v>
      </c>
      <c r="S2091" s="165">
        <v>5</v>
      </c>
      <c r="T2091" s="165">
        <v>3.2333333333333343</v>
      </c>
      <c r="U2091" s="165">
        <v>17.46</v>
      </c>
      <c r="V2091" s="165">
        <v>538</v>
      </c>
      <c r="W2091" s="165">
        <v>446.7</v>
      </c>
      <c r="X2091" s="165" t="s">
        <v>3324</v>
      </c>
      <c r="Y2091" s="165">
        <v>13.1</v>
      </c>
      <c r="Z2091" s="165" t="s">
        <v>3325</v>
      </c>
      <c r="AA2091" s="165" t="s">
        <v>3298</v>
      </c>
    </row>
    <row r="2092" spans="1:27" s="74" customFormat="1" x14ac:dyDescent="0.15">
      <c r="A2092" s="165" t="s">
        <v>3206</v>
      </c>
      <c r="B2092" s="113" t="s">
        <v>3226</v>
      </c>
      <c r="C2092" s="165" t="s">
        <v>3356</v>
      </c>
      <c r="D2092" s="199" t="s">
        <v>3297</v>
      </c>
      <c r="E2092" s="165">
        <v>637</v>
      </c>
      <c r="F2092" s="165">
        <v>37.700000000000003</v>
      </c>
      <c r="G2092" s="165">
        <v>111.48</v>
      </c>
      <c r="H2092" s="165">
        <v>88</v>
      </c>
      <c r="I2092" s="165">
        <v>1452</v>
      </c>
      <c r="J2092" s="165">
        <v>7955</v>
      </c>
      <c r="K2092" s="165">
        <v>808</v>
      </c>
      <c r="L2092" s="165"/>
      <c r="M2092" s="165">
        <v>10215</v>
      </c>
      <c r="N2092" s="165">
        <v>36</v>
      </c>
      <c r="O2092" s="165">
        <v>198</v>
      </c>
      <c r="P2092" s="165">
        <v>808</v>
      </c>
      <c r="Q2092" s="165"/>
      <c r="R2092" s="165">
        <v>1042</v>
      </c>
      <c r="S2092" s="165">
        <v>5</v>
      </c>
      <c r="T2092" s="165">
        <v>4.7416666666666663</v>
      </c>
      <c r="U2092" s="165">
        <v>15.18</v>
      </c>
      <c r="V2092" s="165">
        <v>614.09999999999991</v>
      </c>
      <c r="W2092" s="165">
        <v>485.3</v>
      </c>
      <c r="X2092" s="165" t="s">
        <v>3324</v>
      </c>
      <c r="Y2092" s="165">
        <v>12.05</v>
      </c>
      <c r="Z2092" s="165" t="s">
        <v>3325</v>
      </c>
      <c r="AA2092" s="165" t="s">
        <v>3298</v>
      </c>
    </row>
    <row r="2093" spans="1:27" s="74" customFormat="1" x14ac:dyDescent="0.15">
      <c r="A2093" s="165" t="s">
        <v>3206</v>
      </c>
      <c r="B2093" s="113" t="s">
        <v>3225</v>
      </c>
      <c r="C2093" s="165" t="s">
        <v>3356</v>
      </c>
      <c r="D2093" s="199" t="s">
        <v>3297</v>
      </c>
      <c r="E2093" s="165">
        <v>685</v>
      </c>
      <c r="F2093" s="165">
        <v>46.5</v>
      </c>
      <c r="G2093" s="165">
        <v>131.80000000000001</v>
      </c>
      <c r="H2093" s="165">
        <v>66</v>
      </c>
      <c r="I2093" s="165">
        <v>3427</v>
      </c>
      <c r="J2093" s="165">
        <v>9671</v>
      </c>
      <c r="K2093" s="165">
        <v>491</v>
      </c>
      <c r="L2093" s="165"/>
      <c r="M2093" s="165">
        <v>13589</v>
      </c>
      <c r="N2093" s="165">
        <v>147</v>
      </c>
      <c r="O2093" s="165">
        <v>407</v>
      </c>
      <c r="P2093" s="165">
        <v>491</v>
      </c>
      <c r="Q2093" s="165"/>
      <c r="R2093" s="165">
        <v>1045</v>
      </c>
      <c r="S2093" s="165">
        <v>5</v>
      </c>
      <c r="T2093" s="165">
        <v>3.4916666666666667</v>
      </c>
      <c r="U2093" s="165">
        <v>17.96</v>
      </c>
      <c r="V2093" s="165">
        <v>521.50000000000011</v>
      </c>
      <c r="W2093" s="165">
        <v>429.3</v>
      </c>
      <c r="X2093" s="165" t="s">
        <v>3324</v>
      </c>
      <c r="Y2093" s="165">
        <v>13.1</v>
      </c>
      <c r="Z2093" s="165" t="s">
        <v>3325</v>
      </c>
      <c r="AA2093" s="165" t="s">
        <v>3298</v>
      </c>
    </row>
    <row r="2094" spans="1:27" s="74" customFormat="1" x14ac:dyDescent="0.15">
      <c r="A2094" s="165" t="s">
        <v>3206</v>
      </c>
      <c r="B2094" s="113" t="s">
        <v>3225</v>
      </c>
      <c r="C2094" s="165" t="s">
        <v>3356</v>
      </c>
      <c r="D2094" s="199" t="s">
        <v>3297</v>
      </c>
      <c r="E2094" s="165">
        <v>667</v>
      </c>
      <c r="F2094" s="165">
        <v>42</v>
      </c>
      <c r="G2094" s="165">
        <v>117.3</v>
      </c>
      <c r="H2094" s="165">
        <v>30</v>
      </c>
      <c r="I2094" s="165">
        <v>2385</v>
      </c>
      <c r="J2094" s="165">
        <v>6561</v>
      </c>
      <c r="K2094" s="165">
        <v>355</v>
      </c>
      <c r="L2094" s="165"/>
      <c r="M2094" s="165">
        <v>9301</v>
      </c>
      <c r="N2094" s="165">
        <v>186</v>
      </c>
      <c r="O2094" s="165">
        <v>511.00000000000011</v>
      </c>
      <c r="P2094" s="165">
        <v>355</v>
      </c>
      <c r="Q2094" s="165"/>
      <c r="R2094" s="165">
        <v>1052</v>
      </c>
      <c r="S2094" s="165">
        <v>5</v>
      </c>
      <c r="T2094" s="165">
        <v>2.0083333333333333</v>
      </c>
      <c r="U2094" s="165">
        <v>14.2</v>
      </c>
      <c r="V2094" s="165">
        <v>465.7</v>
      </c>
      <c r="W2094" s="165">
        <v>403.9</v>
      </c>
      <c r="X2094" s="165" t="s">
        <v>3324</v>
      </c>
      <c r="Y2094" s="165">
        <v>20.100000000000001</v>
      </c>
      <c r="Z2094" s="165" t="s">
        <v>3329</v>
      </c>
      <c r="AA2094" s="165" t="s">
        <v>3298</v>
      </c>
    </row>
    <row r="2095" spans="1:27" s="74" customFormat="1" x14ac:dyDescent="0.15">
      <c r="A2095" s="165" t="s">
        <v>3272</v>
      </c>
      <c r="B2095" s="113" t="s">
        <v>3225</v>
      </c>
      <c r="C2095" s="165" t="s">
        <v>3356</v>
      </c>
      <c r="D2095" s="199" t="s">
        <v>3297</v>
      </c>
      <c r="E2095" s="165">
        <v>733</v>
      </c>
      <c r="F2095" s="165">
        <v>37.67</v>
      </c>
      <c r="G2095" s="165">
        <v>111.39</v>
      </c>
      <c r="H2095" s="165">
        <v>35</v>
      </c>
      <c r="I2095" s="165">
        <v>3952</v>
      </c>
      <c r="J2095" s="165">
        <v>7649.0000000000009</v>
      </c>
      <c r="K2095" s="165">
        <v>307</v>
      </c>
      <c r="L2095" s="165"/>
      <c r="M2095" s="165">
        <v>11908</v>
      </c>
      <c r="N2095" s="165">
        <v>266</v>
      </c>
      <c r="O2095" s="165">
        <v>515</v>
      </c>
      <c r="P2095" s="165">
        <v>307</v>
      </c>
      <c r="Q2095" s="165"/>
      <c r="R2095" s="165">
        <v>1088</v>
      </c>
      <c r="S2095" s="165">
        <v>5</v>
      </c>
      <c r="T2095" s="165">
        <v>4.7416666666666663</v>
      </c>
      <c r="U2095" s="165">
        <v>15.18</v>
      </c>
      <c r="V2095" s="165">
        <v>614.09999999999991</v>
      </c>
      <c r="W2095" s="165">
        <v>485.3</v>
      </c>
      <c r="X2095" s="165" t="s">
        <v>3324</v>
      </c>
      <c r="Y2095" s="165">
        <v>26.499999999999947</v>
      </c>
      <c r="Z2095" s="165" t="s">
        <v>3329</v>
      </c>
      <c r="AA2095" s="165" t="s">
        <v>3298</v>
      </c>
    </row>
    <row r="2096" spans="1:27" s="74" customFormat="1" x14ac:dyDescent="0.15">
      <c r="A2096" s="165" t="s">
        <v>3272</v>
      </c>
      <c r="B2096" s="113" t="s">
        <v>3225</v>
      </c>
      <c r="C2096" s="165" t="s">
        <v>3356</v>
      </c>
      <c r="D2096" s="199" t="s">
        <v>3297</v>
      </c>
      <c r="E2096" s="165">
        <v>677</v>
      </c>
      <c r="F2096" s="165">
        <v>43.800000000000004</v>
      </c>
      <c r="G2096" s="165">
        <v>129.19999999999999</v>
      </c>
      <c r="H2096" s="165">
        <v>49</v>
      </c>
      <c r="I2096" s="165">
        <v>2898</v>
      </c>
      <c r="J2096" s="165">
        <v>9478</v>
      </c>
      <c r="K2096" s="165">
        <v>487</v>
      </c>
      <c r="L2096" s="165"/>
      <c r="M2096" s="165">
        <v>12862</v>
      </c>
      <c r="N2096" s="165">
        <v>145</v>
      </c>
      <c r="O2096" s="165">
        <v>463</v>
      </c>
      <c r="P2096" s="165">
        <v>487</v>
      </c>
      <c r="Q2096" s="165"/>
      <c r="R2096" s="165">
        <v>1095</v>
      </c>
      <c r="S2096" s="165">
        <v>5</v>
      </c>
      <c r="T2096" s="165">
        <v>2.0833333333333335</v>
      </c>
      <c r="U2096" s="165">
        <v>15.52</v>
      </c>
      <c r="V2096" s="165">
        <v>605.29999999999995</v>
      </c>
      <c r="W2096" s="165">
        <v>495.8</v>
      </c>
      <c r="X2096" s="165" t="s">
        <v>3330</v>
      </c>
      <c r="Y2096" s="165">
        <v>15.599999999999952</v>
      </c>
      <c r="Z2096" s="165" t="s">
        <v>3329</v>
      </c>
      <c r="AA2096" s="165" t="s">
        <v>3298</v>
      </c>
    </row>
    <row r="2097" spans="1:27" s="74" customFormat="1" x14ac:dyDescent="0.15">
      <c r="A2097" s="165" t="s">
        <v>3272</v>
      </c>
      <c r="B2097" s="113" t="s">
        <v>3226</v>
      </c>
      <c r="C2097" s="165" t="s">
        <v>3356</v>
      </c>
      <c r="D2097" s="199" t="s">
        <v>3297</v>
      </c>
      <c r="E2097" s="165">
        <v>639</v>
      </c>
      <c r="F2097" s="165">
        <v>37.770000000000003</v>
      </c>
      <c r="G2097" s="165">
        <v>111.66</v>
      </c>
      <c r="H2097" s="165">
        <v>47</v>
      </c>
      <c r="I2097" s="165">
        <v>2067</v>
      </c>
      <c r="J2097" s="165">
        <v>6444</v>
      </c>
      <c r="K2097" s="165">
        <v>709</v>
      </c>
      <c r="L2097" s="165"/>
      <c r="M2097" s="165">
        <v>9220</v>
      </c>
      <c r="N2097" s="165">
        <v>94</v>
      </c>
      <c r="O2097" s="165">
        <v>293</v>
      </c>
      <c r="P2097" s="165">
        <v>709</v>
      </c>
      <c r="Q2097" s="165"/>
      <c r="R2097" s="165">
        <v>1096</v>
      </c>
      <c r="S2097" s="165">
        <v>5</v>
      </c>
      <c r="T2097" s="165">
        <v>4.9083333333333359</v>
      </c>
      <c r="U2097" s="165">
        <v>15.32</v>
      </c>
      <c r="V2097" s="165">
        <v>614</v>
      </c>
      <c r="W2097" s="165">
        <v>485.50000000000011</v>
      </c>
      <c r="X2097" s="165" t="s">
        <v>3324</v>
      </c>
      <c r="Y2097" s="165">
        <v>10.35</v>
      </c>
      <c r="Z2097" s="165" t="s">
        <v>3327</v>
      </c>
      <c r="AA2097" s="165" t="s">
        <v>3298</v>
      </c>
    </row>
    <row r="2098" spans="1:27" s="74" customFormat="1" x14ac:dyDescent="0.15">
      <c r="A2098" s="165" t="s">
        <v>3271</v>
      </c>
      <c r="B2098" s="113" t="s">
        <v>3229</v>
      </c>
      <c r="C2098" s="165" t="s">
        <v>3356</v>
      </c>
      <c r="D2098" s="199" t="s">
        <v>3297</v>
      </c>
      <c r="E2098" s="165">
        <v>1056</v>
      </c>
      <c r="F2098" s="165">
        <v>29.8</v>
      </c>
      <c r="G2098" s="165">
        <v>95.7</v>
      </c>
      <c r="H2098" s="165">
        <v>90</v>
      </c>
      <c r="I2098" s="165">
        <v>5981</v>
      </c>
      <c r="J2098" s="165">
        <v>16198</v>
      </c>
      <c r="K2098" s="165">
        <v>689</v>
      </c>
      <c r="L2098" s="165"/>
      <c r="M2098" s="165">
        <v>22867</v>
      </c>
      <c r="N2098" s="165">
        <v>192</v>
      </c>
      <c r="O2098" s="165">
        <v>522</v>
      </c>
      <c r="P2098" s="165">
        <v>386</v>
      </c>
      <c r="Q2098" s="165"/>
      <c r="R2098" s="165">
        <v>1100</v>
      </c>
      <c r="S2098" s="165">
        <v>5</v>
      </c>
      <c r="T2098" s="165">
        <v>4.0666666666666664</v>
      </c>
      <c r="U2098" s="165">
        <v>10.24</v>
      </c>
      <c r="V2098" s="165">
        <v>662.30000000000018</v>
      </c>
      <c r="W2098" s="165">
        <v>525.6</v>
      </c>
      <c r="X2098" s="165" t="s">
        <v>3324</v>
      </c>
      <c r="Y2098" s="165">
        <v>12.05</v>
      </c>
      <c r="Z2098" s="165" t="s">
        <v>3325</v>
      </c>
      <c r="AA2098" s="165" t="s">
        <v>3298</v>
      </c>
    </row>
    <row r="2099" spans="1:27" s="74" customFormat="1" x14ac:dyDescent="0.15">
      <c r="A2099" s="165" t="s">
        <v>3206</v>
      </c>
      <c r="B2099" s="113" t="s">
        <v>3225</v>
      </c>
      <c r="C2099" s="165" t="s">
        <v>3356</v>
      </c>
      <c r="D2099" s="199" t="s">
        <v>3297</v>
      </c>
      <c r="E2099" s="165">
        <v>683</v>
      </c>
      <c r="F2099" s="165">
        <v>49.5</v>
      </c>
      <c r="G2099" s="165">
        <v>128.4</v>
      </c>
      <c r="H2099" s="165">
        <v>63</v>
      </c>
      <c r="I2099" s="165">
        <v>3679</v>
      </c>
      <c r="J2099" s="165">
        <v>10546</v>
      </c>
      <c r="K2099" s="165">
        <v>484</v>
      </c>
      <c r="L2099" s="165"/>
      <c r="M2099" s="165">
        <v>14709</v>
      </c>
      <c r="N2099" s="165">
        <v>163</v>
      </c>
      <c r="O2099" s="165">
        <v>468</v>
      </c>
      <c r="P2099" s="165">
        <v>474</v>
      </c>
      <c r="Q2099" s="165"/>
      <c r="R2099" s="165">
        <v>1104</v>
      </c>
      <c r="S2099" s="165">
        <v>5</v>
      </c>
      <c r="T2099" s="165">
        <v>0.233333333333333</v>
      </c>
      <c r="U2099" s="165">
        <v>16.34</v>
      </c>
      <c r="V2099" s="165">
        <v>585.70000000000005</v>
      </c>
      <c r="W2099" s="165">
        <v>488.19999999999987</v>
      </c>
      <c r="X2099" s="165" t="s">
        <v>3330</v>
      </c>
      <c r="Y2099" s="165">
        <v>15.599999999999952</v>
      </c>
      <c r="Z2099" s="165" t="s">
        <v>3329</v>
      </c>
      <c r="AA2099" s="165" t="s">
        <v>3298</v>
      </c>
    </row>
    <row r="2100" spans="1:27" s="74" customFormat="1" x14ac:dyDescent="0.15">
      <c r="A2100" s="165" t="s">
        <v>3272</v>
      </c>
      <c r="B2100" s="113" t="s">
        <v>3226</v>
      </c>
      <c r="C2100" s="165" t="s">
        <v>3356</v>
      </c>
      <c r="D2100" s="199" t="s">
        <v>3297</v>
      </c>
      <c r="E2100" s="165">
        <v>516</v>
      </c>
      <c r="F2100" s="165">
        <v>43.300000000000004</v>
      </c>
      <c r="G2100" s="165">
        <v>129.69999999999999</v>
      </c>
      <c r="H2100" s="165">
        <v>38</v>
      </c>
      <c r="I2100" s="165">
        <v>3195</v>
      </c>
      <c r="J2100" s="165">
        <v>8512</v>
      </c>
      <c r="K2100" s="165">
        <v>391</v>
      </c>
      <c r="L2100" s="165"/>
      <c r="M2100" s="165">
        <v>12098</v>
      </c>
      <c r="N2100" s="165">
        <v>195</v>
      </c>
      <c r="O2100" s="165">
        <v>520</v>
      </c>
      <c r="P2100" s="165">
        <v>391</v>
      </c>
      <c r="Q2100" s="165"/>
      <c r="R2100" s="165">
        <v>1106</v>
      </c>
      <c r="S2100" s="165">
        <v>5</v>
      </c>
      <c r="T2100" s="165">
        <v>4.2666666666666666</v>
      </c>
      <c r="U2100" s="165">
        <v>17.12</v>
      </c>
      <c r="V2100" s="165">
        <v>569.00000000000011</v>
      </c>
      <c r="W2100" s="165">
        <v>447.9</v>
      </c>
      <c r="X2100" s="165" t="s">
        <v>3324</v>
      </c>
      <c r="Y2100" s="165">
        <v>12.05</v>
      </c>
      <c r="Z2100" s="165" t="s">
        <v>3325</v>
      </c>
      <c r="AA2100" s="165" t="s">
        <v>3298</v>
      </c>
    </row>
    <row r="2101" spans="1:27" s="74" customFormat="1" x14ac:dyDescent="0.15">
      <c r="A2101" s="165" t="s">
        <v>3206</v>
      </c>
      <c r="B2101" s="113" t="s">
        <v>3226</v>
      </c>
      <c r="C2101" s="165" t="s">
        <v>3356</v>
      </c>
      <c r="D2101" s="199" t="s">
        <v>3297</v>
      </c>
      <c r="E2101" s="165">
        <v>521</v>
      </c>
      <c r="F2101" s="165">
        <v>41.7</v>
      </c>
      <c r="G2101" s="165">
        <v>125</v>
      </c>
      <c r="H2101" s="165">
        <v>51</v>
      </c>
      <c r="I2101" s="165">
        <v>2267</v>
      </c>
      <c r="J2101" s="165">
        <v>12375</v>
      </c>
      <c r="K2101" s="165">
        <v>462</v>
      </c>
      <c r="L2101" s="165"/>
      <c r="M2101" s="165">
        <v>15103</v>
      </c>
      <c r="N2101" s="165">
        <v>108</v>
      </c>
      <c r="O2101" s="165">
        <v>536</v>
      </c>
      <c r="P2101" s="165">
        <v>462</v>
      </c>
      <c r="Q2101" s="165"/>
      <c r="R2101" s="165">
        <v>1106</v>
      </c>
      <c r="S2101" s="165">
        <v>5</v>
      </c>
      <c r="T2101" s="165">
        <v>5.0583333333333327</v>
      </c>
      <c r="U2101" s="165">
        <v>17.98</v>
      </c>
      <c r="V2101" s="165">
        <v>899.9</v>
      </c>
      <c r="W2101" s="165">
        <v>720.09999999999991</v>
      </c>
      <c r="X2101" s="165" t="s">
        <v>3324</v>
      </c>
      <c r="Y2101" s="165">
        <v>12.05</v>
      </c>
      <c r="Z2101" s="165" t="s">
        <v>3325</v>
      </c>
      <c r="AA2101" s="165" t="s">
        <v>3298</v>
      </c>
    </row>
    <row r="2102" spans="1:27" s="74" customFormat="1" x14ac:dyDescent="0.15">
      <c r="A2102" s="165" t="s">
        <v>3206</v>
      </c>
      <c r="B2102" s="113" t="s">
        <v>3225</v>
      </c>
      <c r="C2102" s="165" t="s">
        <v>3356</v>
      </c>
      <c r="D2102" s="199" t="s">
        <v>3297</v>
      </c>
      <c r="E2102" s="165">
        <v>740</v>
      </c>
      <c r="F2102" s="165">
        <v>37.770000000000003</v>
      </c>
      <c r="G2102" s="165">
        <v>111.48</v>
      </c>
      <c r="H2102" s="165">
        <v>38</v>
      </c>
      <c r="I2102" s="165">
        <v>4164</v>
      </c>
      <c r="J2102" s="165">
        <v>8128.9999999999991</v>
      </c>
      <c r="K2102" s="165">
        <v>345</v>
      </c>
      <c r="L2102" s="165"/>
      <c r="M2102" s="165">
        <v>12638</v>
      </c>
      <c r="N2102" s="165">
        <v>259</v>
      </c>
      <c r="O2102" s="165">
        <v>505.00000000000011</v>
      </c>
      <c r="P2102" s="165">
        <v>345</v>
      </c>
      <c r="Q2102" s="165"/>
      <c r="R2102" s="165">
        <v>1109</v>
      </c>
      <c r="S2102" s="165">
        <v>5</v>
      </c>
      <c r="T2102" s="165">
        <v>4.7416666666666663</v>
      </c>
      <c r="U2102" s="165">
        <v>15.18</v>
      </c>
      <c r="V2102" s="165">
        <v>614.09999999999991</v>
      </c>
      <c r="W2102" s="165">
        <v>485.3</v>
      </c>
      <c r="X2102" s="165" t="s">
        <v>3324</v>
      </c>
      <c r="Y2102" s="165">
        <v>12.05</v>
      </c>
      <c r="Z2102" s="165" t="s">
        <v>3325</v>
      </c>
      <c r="AA2102" s="165" t="s">
        <v>3298</v>
      </c>
    </row>
    <row r="2103" spans="1:27" s="74" customFormat="1" x14ac:dyDescent="0.15">
      <c r="A2103" s="165" t="s">
        <v>3206</v>
      </c>
      <c r="B2103" s="113" t="s">
        <v>3226</v>
      </c>
      <c r="C2103" s="165" t="s">
        <v>3356</v>
      </c>
      <c r="D2103" s="199" t="s">
        <v>3297</v>
      </c>
      <c r="E2103" s="165">
        <v>500</v>
      </c>
      <c r="F2103" s="165">
        <v>46.300000000000004</v>
      </c>
      <c r="G2103" s="165">
        <v>133.5</v>
      </c>
      <c r="H2103" s="165">
        <v>77</v>
      </c>
      <c r="I2103" s="165">
        <v>2641</v>
      </c>
      <c r="J2103" s="165">
        <v>13601</v>
      </c>
      <c r="K2103" s="165">
        <v>577</v>
      </c>
      <c r="L2103" s="165"/>
      <c r="M2103" s="165">
        <v>16820</v>
      </c>
      <c r="N2103" s="165">
        <v>92</v>
      </c>
      <c r="O2103" s="165">
        <v>448.00000000000011</v>
      </c>
      <c r="P2103" s="165">
        <v>574</v>
      </c>
      <c r="Q2103" s="165"/>
      <c r="R2103" s="165">
        <v>1114</v>
      </c>
      <c r="S2103" s="165">
        <v>5</v>
      </c>
      <c r="T2103" s="165">
        <v>2.7333333333333325</v>
      </c>
      <c r="U2103" s="165">
        <v>17.38</v>
      </c>
      <c r="V2103" s="165">
        <v>630.9</v>
      </c>
      <c r="W2103" s="165">
        <v>465.6</v>
      </c>
      <c r="X2103" s="165" t="s">
        <v>3330</v>
      </c>
      <c r="Y2103" s="165">
        <v>12.05</v>
      </c>
      <c r="Z2103" s="165" t="s">
        <v>3325</v>
      </c>
      <c r="AA2103" s="165" t="s">
        <v>3298</v>
      </c>
    </row>
    <row r="2104" spans="1:27" s="74" customFormat="1" x14ac:dyDescent="0.15">
      <c r="A2104" s="165" t="s">
        <v>3206</v>
      </c>
      <c r="B2104" s="113" t="s">
        <v>3225</v>
      </c>
      <c r="C2104" s="165" t="s">
        <v>3356</v>
      </c>
      <c r="D2104" s="199" t="s">
        <v>3297</v>
      </c>
      <c r="E2104" s="165">
        <v>748</v>
      </c>
      <c r="F2104" s="165">
        <v>38.08</v>
      </c>
      <c r="G2104" s="165">
        <v>111.32</v>
      </c>
      <c r="H2104" s="165">
        <v>36</v>
      </c>
      <c r="I2104" s="165">
        <v>3765</v>
      </c>
      <c r="J2104" s="165">
        <v>7813.0000000000009</v>
      </c>
      <c r="K2104" s="165">
        <v>403</v>
      </c>
      <c r="L2104" s="165"/>
      <c r="M2104" s="165">
        <v>11981</v>
      </c>
      <c r="N2104" s="165">
        <v>247</v>
      </c>
      <c r="O2104" s="165">
        <v>512</v>
      </c>
      <c r="P2104" s="165">
        <v>403</v>
      </c>
      <c r="Q2104" s="165"/>
      <c r="R2104" s="165">
        <v>1162</v>
      </c>
      <c r="S2104" s="165">
        <v>5</v>
      </c>
      <c r="T2104" s="165">
        <v>5.2749999999999986</v>
      </c>
      <c r="U2104" s="165">
        <v>16.02</v>
      </c>
      <c r="V2104" s="165">
        <v>591.6</v>
      </c>
      <c r="W2104" s="165">
        <v>478.3</v>
      </c>
      <c r="X2104" s="165" t="s">
        <v>3328</v>
      </c>
      <c r="Y2104" s="165">
        <v>20.100000000000001</v>
      </c>
      <c r="Z2104" s="165" t="s">
        <v>3329</v>
      </c>
      <c r="AA2104" s="165" t="s">
        <v>3298</v>
      </c>
    </row>
    <row r="2105" spans="1:27" s="74" customFormat="1" x14ac:dyDescent="0.15">
      <c r="A2105" s="165" t="s">
        <v>3272</v>
      </c>
      <c r="B2105" s="113" t="s">
        <v>3226</v>
      </c>
      <c r="C2105" s="165" t="s">
        <v>3356</v>
      </c>
      <c r="D2105" s="199" t="s">
        <v>3297</v>
      </c>
      <c r="E2105" s="165">
        <v>520</v>
      </c>
      <c r="F2105" s="165">
        <v>42.9</v>
      </c>
      <c r="G2105" s="165">
        <v>126.7</v>
      </c>
      <c r="H2105" s="165">
        <v>48</v>
      </c>
      <c r="I2105" s="165">
        <v>3325</v>
      </c>
      <c r="J2105" s="165">
        <v>10953</v>
      </c>
      <c r="K2105" s="165">
        <v>448.00000000000011</v>
      </c>
      <c r="L2105" s="165"/>
      <c r="M2105" s="165">
        <v>14725</v>
      </c>
      <c r="N2105" s="165">
        <v>177</v>
      </c>
      <c r="O2105" s="165">
        <v>564</v>
      </c>
      <c r="P2105" s="165">
        <v>425</v>
      </c>
      <c r="Q2105" s="165"/>
      <c r="R2105" s="165">
        <v>1166</v>
      </c>
      <c r="S2105" s="165">
        <v>5</v>
      </c>
      <c r="T2105" s="165">
        <v>4.4333333333333362</v>
      </c>
      <c r="U2105" s="165">
        <v>18.420000000000002</v>
      </c>
      <c r="V2105" s="165">
        <v>750.5</v>
      </c>
      <c r="W2105" s="165">
        <v>601.4</v>
      </c>
      <c r="X2105" s="165" t="s">
        <v>3324</v>
      </c>
      <c r="Y2105" s="165">
        <v>12.05</v>
      </c>
      <c r="Z2105" s="165" t="s">
        <v>3325</v>
      </c>
      <c r="AA2105" s="165" t="s">
        <v>3298</v>
      </c>
    </row>
    <row r="2106" spans="1:27" s="74" customFormat="1" x14ac:dyDescent="0.15">
      <c r="A2106" s="165" t="s">
        <v>3206</v>
      </c>
      <c r="B2106" s="113" t="s">
        <v>3226</v>
      </c>
      <c r="C2106" s="165" t="s">
        <v>3356</v>
      </c>
      <c r="D2106" s="199" t="s">
        <v>3297</v>
      </c>
      <c r="E2106" s="165">
        <v>504</v>
      </c>
      <c r="F2106" s="165">
        <v>45.43</v>
      </c>
      <c r="G2106" s="165">
        <v>127.6</v>
      </c>
      <c r="H2106" s="165">
        <v>35</v>
      </c>
      <c r="I2106" s="165">
        <v>4054</v>
      </c>
      <c r="J2106" s="165">
        <v>10814</v>
      </c>
      <c r="K2106" s="165">
        <v>428</v>
      </c>
      <c r="L2106" s="165"/>
      <c r="M2106" s="165">
        <v>15297</v>
      </c>
      <c r="N2106" s="165">
        <v>274</v>
      </c>
      <c r="O2106" s="165">
        <v>558</v>
      </c>
      <c r="P2106" s="165">
        <v>381</v>
      </c>
      <c r="Q2106" s="165"/>
      <c r="R2106" s="165">
        <v>1213</v>
      </c>
      <c r="S2106" s="165">
        <v>5</v>
      </c>
      <c r="T2106" s="165">
        <v>1.7</v>
      </c>
      <c r="U2106" s="165">
        <v>16.38</v>
      </c>
      <c r="V2106" s="165">
        <v>656.9</v>
      </c>
      <c r="W2106" s="165">
        <v>550.70000000000005</v>
      </c>
      <c r="X2106" s="165" t="s">
        <v>3330</v>
      </c>
      <c r="Y2106" s="165">
        <v>12.05</v>
      </c>
      <c r="Z2106" s="165" t="s">
        <v>3325</v>
      </c>
      <c r="AA2106" s="165" t="s">
        <v>3298</v>
      </c>
    </row>
    <row r="2107" spans="1:27" s="74" customFormat="1" x14ac:dyDescent="0.15">
      <c r="A2107" s="165" t="s">
        <v>3206</v>
      </c>
      <c r="B2107" s="113" t="s">
        <v>3225</v>
      </c>
      <c r="C2107" s="165" t="s">
        <v>3356</v>
      </c>
      <c r="D2107" s="199" t="s">
        <v>3297</v>
      </c>
      <c r="E2107" s="165">
        <v>687</v>
      </c>
      <c r="F2107" s="165">
        <v>42.4</v>
      </c>
      <c r="G2107" s="165">
        <v>128.1</v>
      </c>
      <c r="H2107" s="165">
        <v>58</v>
      </c>
      <c r="I2107" s="165">
        <v>4083</v>
      </c>
      <c r="J2107" s="165">
        <v>9914</v>
      </c>
      <c r="K2107" s="165">
        <v>612</v>
      </c>
      <c r="L2107" s="165"/>
      <c r="M2107" s="165">
        <v>14608</v>
      </c>
      <c r="N2107" s="165">
        <v>192</v>
      </c>
      <c r="O2107" s="165">
        <v>459</v>
      </c>
      <c r="P2107" s="165">
        <v>612</v>
      </c>
      <c r="Q2107" s="165"/>
      <c r="R2107" s="165">
        <v>1263</v>
      </c>
      <c r="S2107" s="165">
        <v>5</v>
      </c>
      <c r="T2107" s="165">
        <v>2.5</v>
      </c>
      <c r="U2107" s="165">
        <v>15.88</v>
      </c>
      <c r="V2107" s="165">
        <v>648.30000000000007</v>
      </c>
      <c r="W2107" s="165">
        <v>531.5</v>
      </c>
      <c r="X2107" s="165" t="s">
        <v>3330</v>
      </c>
      <c r="Y2107" s="165">
        <v>15.599999999999952</v>
      </c>
      <c r="Z2107" s="165" t="s">
        <v>3329</v>
      </c>
      <c r="AA2107" s="165" t="s">
        <v>3298</v>
      </c>
    </row>
    <row r="2108" spans="1:27" s="74" customFormat="1" x14ac:dyDescent="0.15">
      <c r="A2108" s="165" t="s">
        <v>3272</v>
      </c>
      <c r="B2108" s="113" t="s">
        <v>3226</v>
      </c>
      <c r="C2108" s="165" t="s">
        <v>3356</v>
      </c>
      <c r="D2108" s="199" t="s">
        <v>3297</v>
      </c>
      <c r="E2108" s="165">
        <v>506</v>
      </c>
      <c r="F2108" s="165">
        <v>44.9</v>
      </c>
      <c r="G2108" s="165">
        <v>127.6</v>
      </c>
      <c r="H2108" s="165">
        <v>40</v>
      </c>
      <c r="I2108" s="165">
        <v>3011</v>
      </c>
      <c r="J2108" s="165">
        <v>10604</v>
      </c>
      <c r="K2108" s="165">
        <v>442</v>
      </c>
      <c r="L2108" s="165"/>
      <c r="M2108" s="165">
        <v>14057</v>
      </c>
      <c r="N2108" s="165">
        <v>187</v>
      </c>
      <c r="O2108" s="165">
        <v>634</v>
      </c>
      <c r="P2108" s="165">
        <v>442</v>
      </c>
      <c r="Q2108" s="165"/>
      <c r="R2108" s="165">
        <v>1264</v>
      </c>
      <c r="S2108" s="165">
        <v>5</v>
      </c>
      <c r="T2108" s="165">
        <v>3.4</v>
      </c>
      <c r="U2108" s="165">
        <v>17.82</v>
      </c>
      <c r="V2108" s="165">
        <v>641.70000000000005</v>
      </c>
      <c r="W2108" s="165">
        <v>532.20000000000005</v>
      </c>
      <c r="X2108" s="165" t="s">
        <v>3324</v>
      </c>
      <c r="Y2108" s="165">
        <v>15.599999999999952</v>
      </c>
      <c r="Z2108" s="165" t="s">
        <v>3329</v>
      </c>
      <c r="AA2108" s="165" t="s">
        <v>3298</v>
      </c>
    </row>
    <row r="2109" spans="1:27" s="74" customFormat="1" x14ac:dyDescent="0.15">
      <c r="A2109" s="165" t="s">
        <v>3272</v>
      </c>
      <c r="B2109" s="113" t="s">
        <v>3225</v>
      </c>
      <c r="C2109" s="165" t="s">
        <v>3356</v>
      </c>
      <c r="D2109" s="199" t="s">
        <v>3297</v>
      </c>
      <c r="E2109" s="165">
        <v>684</v>
      </c>
      <c r="F2109" s="165">
        <v>47</v>
      </c>
      <c r="G2109" s="165">
        <v>129</v>
      </c>
      <c r="H2109" s="165">
        <v>68</v>
      </c>
      <c r="I2109" s="165">
        <v>4149</v>
      </c>
      <c r="J2109" s="165">
        <v>10716</v>
      </c>
      <c r="K2109" s="165">
        <v>711</v>
      </c>
      <c r="L2109" s="165"/>
      <c r="M2109" s="165">
        <v>15576</v>
      </c>
      <c r="N2109" s="165">
        <v>166</v>
      </c>
      <c r="O2109" s="165">
        <v>418</v>
      </c>
      <c r="P2109" s="165">
        <v>688</v>
      </c>
      <c r="Q2109" s="165"/>
      <c r="R2109" s="165">
        <v>1272</v>
      </c>
      <c r="S2109" s="165">
        <v>5</v>
      </c>
      <c r="T2109" s="165">
        <v>1.0083333333333331</v>
      </c>
      <c r="U2109" s="165">
        <v>16.14</v>
      </c>
      <c r="V2109" s="165">
        <v>632.09999999999991</v>
      </c>
      <c r="W2109" s="165">
        <v>537.80000000000007</v>
      </c>
      <c r="X2109" s="165" t="s">
        <v>3330</v>
      </c>
      <c r="Y2109" s="165">
        <v>12.05</v>
      </c>
      <c r="Z2109" s="165" t="s">
        <v>3325</v>
      </c>
      <c r="AA2109" s="165" t="s">
        <v>3298</v>
      </c>
    </row>
    <row r="2110" spans="1:27" s="74" customFormat="1" x14ac:dyDescent="0.15">
      <c r="A2110" s="165" t="s">
        <v>3206</v>
      </c>
      <c r="B2110" s="113" t="s">
        <v>3225</v>
      </c>
      <c r="C2110" s="165" t="s">
        <v>3356</v>
      </c>
      <c r="D2110" s="199" t="s">
        <v>3297</v>
      </c>
      <c r="E2110" s="165">
        <v>686</v>
      </c>
      <c r="F2110" s="165">
        <v>42.75</v>
      </c>
      <c r="G2110" s="165">
        <v>128.27000000000001</v>
      </c>
      <c r="H2110" s="165">
        <v>35</v>
      </c>
      <c r="I2110" s="165">
        <v>760</v>
      </c>
      <c r="J2110" s="165">
        <v>7686</v>
      </c>
      <c r="K2110" s="165">
        <v>600</v>
      </c>
      <c r="L2110" s="165"/>
      <c r="M2110" s="165">
        <v>9046</v>
      </c>
      <c r="N2110" s="165">
        <v>73</v>
      </c>
      <c r="O2110" s="165">
        <v>605</v>
      </c>
      <c r="P2110" s="165">
        <v>599</v>
      </c>
      <c r="Q2110" s="165"/>
      <c r="R2110" s="165">
        <v>1277</v>
      </c>
      <c r="S2110" s="165">
        <v>5</v>
      </c>
      <c r="T2110" s="165">
        <v>3.2250000000000001</v>
      </c>
      <c r="U2110" s="165">
        <v>16.46</v>
      </c>
      <c r="V2110" s="165">
        <v>623.00000000000011</v>
      </c>
      <c r="W2110" s="165">
        <v>511.1</v>
      </c>
      <c r="X2110" s="165" t="s">
        <v>3324</v>
      </c>
      <c r="Y2110" s="165">
        <v>15.599999999999952</v>
      </c>
      <c r="Z2110" s="165" t="s">
        <v>3329</v>
      </c>
      <c r="AA2110" s="165" t="s">
        <v>3298</v>
      </c>
    </row>
    <row r="2111" spans="1:27" s="74" customFormat="1" x14ac:dyDescent="0.15">
      <c r="A2111" s="165" t="s">
        <v>3272</v>
      </c>
      <c r="B2111" s="113" t="s">
        <v>3229</v>
      </c>
      <c r="C2111" s="165" t="s">
        <v>3356</v>
      </c>
      <c r="D2111" s="199" t="s">
        <v>3297</v>
      </c>
      <c r="E2111" s="165">
        <v>1055</v>
      </c>
      <c r="F2111" s="165">
        <v>29.7</v>
      </c>
      <c r="G2111" s="165">
        <v>96.1</v>
      </c>
      <c r="H2111" s="165">
        <v>87</v>
      </c>
      <c r="I2111" s="165">
        <v>6358</v>
      </c>
      <c r="J2111" s="165">
        <v>17651</v>
      </c>
      <c r="K2111" s="165">
        <v>798</v>
      </c>
      <c r="L2111" s="165"/>
      <c r="M2111" s="165">
        <v>24806</v>
      </c>
      <c r="N2111" s="165">
        <v>204</v>
      </c>
      <c r="O2111" s="165">
        <v>566</v>
      </c>
      <c r="P2111" s="165">
        <v>535</v>
      </c>
      <c r="Q2111" s="165"/>
      <c r="R2111" s="165">
        <v>1305</v>
      </c>
      <c r="S2111" s="165">
        <v>5</v>
      </c>
      <c r="T2111" s="165">
        <v>5.15</v>
      </c>
      <c r="U2111" s="165">
        <v>11.36</v>
      </c>
      <c r="V2111" s="165">
        <v>684.0999999999998</v>
      </c>
      <c r="W2111" s="165">
        <v>539.80000000000007</v>
      </c>
      <c r="X2111" s="165" t="s">
        <v>3324</v>
      </c>
      <c r="Y2111" s="165">
        <v>12.05</v>
      </c>
      <c r="Z2111" s="165" t="s">
        <v>3325</v>
      </c>
      <c r="AA2111" s="165" t="s">
        <v>3298</v>
      </c>
    </row>
    <row r="2112" spans="1:27" s="74" customFormat="1" x14ac:dyDescent="0.15">
      <c r="A2112" s="165" t="s">
        <v>3206</v>
      </c>
      <c r="B2112" s="113" t="s">
        <v>3226</v>
      </c>
      <c r="C2112" s="165" t="s">
        <v>3356</v>
      </c>
      <c r="D2112" s="199" t="s">
        <v>3297</v>
      </c>
      <c r="E2112" s="165">
        <v>505</v>
      </c>
      <c r="F2112" s="165">
        <v>45</v>
      </c>
      <c r="G2112" s="165">
        <v>128.19999999999999</v>
      </c>
      <c r="H2112" s="165">
        <v>37</v>
      </c>
      <c r="I2112" s="165">
        <v>2599</v>
      </c>
      <c r="J2112" s="165">
        <v>10207</v>
      </c>
      <c r="K2112" s="165">
        <v>543</v>
      </c>
      <c r="L2112" s="165"/>
      <c r="M2112" s="165">
        <v>13350</v>
      </c>
      <c r="N2112" s="165">
        <v>155</v>
      </c>
      <c r="O2112" s="165">
        <v>608</v>
      </c>
      <c r="P2112" s="165">
        <v>543</v>
      </c>
      <c r="Q2112" s="165"/>
      <c r="R2112" s="165">
        <v>1306</v>
      </c>
      <c r="S2112" s="165">
        <v>5</v>
      </c>
      <c r="T2112" s="165">
        <v>2.5</v>
      </c>
      <c r="U2112" s="165">
        <v>17.02</v>
      </c>
      <c r="V2112" s="165">
        <v>656.30000000000007</v>
      </c>
      <c r="W2112" s="165">
        <v>542.1</v>
      </c>
      <c r="X2112" s="165" t="s">
        <v>3330</v>
      </c>
      <c r="Y2112" s="165">
        <v>15.599999999999952</v>
      </c>
      <c r="Z2112" s="165" t="s">
        <v>3329</v>
      </c>
      <c r="AA2112" s="165" t="s">
        <v>3298</v>
      </c>
    </row>
    <row r="2113" spans="1:27" s="74" customFormat="1" x14ac:dyDescent="0.15">
      <c r="A2113" s="165" t="s">
        <v>3272</v>
      </c>
      <c r="B2113" s="113" t="s">
        <v>3226</v>
      </c>
      <c r="C2113" s="165" t="s">
        <v>3356</v>
      </c>
      <c r="D2113" s="199" t="s">
        <v>3297</v>
      </c>
      <c r="E2113" s="165">
        <v>503</v>
      </c>
      <c r="F2113" s="165">
        <v>45.2</v>
      </c>
      <c r="G2113" s="165">
        <v>127.5</v>
      </c>
      <c r="H2113" s="165">
        <v>32</v>
      </c>
      <c r="I2113" s="165">
        <v>2458</v>
      </c>
      <c r="J2113" s="165">
        <v>9178</v>
      </c>
      <c r="K2113" s="165">
        <v>515</v>
      </c>
      <c r="L2113" s="165"/>
      <c r="M2113" s="165">
        <v>12151</v>
      </c>
      <c r="N2113" s="165">
        <v>168</v>
      </c>
      <c r="O2113" s="165">
        <v>628.99999999999989</v>
      </c>
      <c r="P2113" s="165">
        <v>515</v>
      </c>
      <c r="Q2113" s="165"/>
      <c r="R2113" s="165">
        <v>1311</v>
      </c>
      <c r="S2113" s="165">
        <v>5</v>
      </c>
      <c r="T2113" s="165">
        <v>2.3333333333333339</v>
      </c>
      <c r="U2113" s="165">
        <v>16.920000000000002</v>
      </c>
      <c r="V2113" s="165">
        <v>654.00000000000011</v>
      </c>
      <c r="W2113" s="165">
        <v>545.9</v>
      </c>
      <c r="X2113" s="165" t="s">
        <v>3330</v>
      </c>
      <c r="Y2113" s="165">
        <v>10.24999999999995</v>
      </c>
      <c r="Z2113" s="165" t="s">
        <v>3327</v>
      </c>
      <c r="AA2113" s="165" t="s">
        <v>3298</v>
      </c>
    </row>
    <row r="2114" spans="1:27" s="74" customFormat="1" x14ac:dyDescent="0.15">
      <c r="A2114" s="165" t="s">
        <v>3271</v>
      </c>
      <c r="B2114" s="113" t="s">
        <v>3225</v>
      </c>
      <c r="C2114" s="165" t="s">
        <v>3356</v>
      </c>
      <c r="D2114" s="199" t="s">
        <v>3297</v>
      </c>
      <c r="E2114" s="165">
        <v>730</v>
      </c>
      <c r="F2114" s="165">
        <v>37.520000000000003</v>
      </c>
      <c r="G2114" s="165">
        <v>111.57</v>
      </c>
      <c r="H2114" s="165">
        <v>26</v>
      </c>
      <c r="I2114" s="165">
        <v>3993</v>
      </c>
      <c r="J2114" s="165">
        <v>7690.0000000000009</v>
      </c>
      <c r="K2114" s="165">
        <v>316</v>
      </c>
      <c r="L2114" s="165"/>
      <c r="M2114" s="165">
        <v>11999</v>
      </c>
      <c r="N2114" s="165">
        <v>358</v>
      </c>
      <c r="O2114" s="165">
        <v>689</v>
      </c>
      <c r="P2114" s="165">
        <v>316</v>
      </c>
      <c r="Q2114" s="165"/>
      <c r="R2114" s="165">
        <v>1363</v>
      </c>
      <c r="S2114" s="165">
        <v>5</v>
      </c>
      <c r="T2114" s="165">
        <v>4.7333333333333343</v>
      </c>
      <c r="U2114" s="165">
        <v>15.02</v>
      </c>
      <c r="V2114" s="165">
        <v>632.1</v>
      </c>
      <c r="W2114" s="165">
        <v>497.9</v>
      </c>
      <c r="X2114" s="165" t="s">
        <v>3324</v>
      </c>
      <c r="Y2114" s="165">
        <v>12.05</v>
      </c>
      <c r="Z2114" s="165" t="s">
        <v>3325</v>
      </c>
      <c r="AA2114" s="165" t="s">
        <v>3298</v>
      </c>
    </row>
    <row r="2115" spans="1:27" s="74" customFormat="1" x14ac:dyDescent="0.15">
      <c r="A2115" s="165" t="s">
        <v>3206</v>
      </c>
      <c r="B2115" s="113" t="s">
        <v>3225</v>
      </c>
      <c r="C2115" s="165" t="s">
        <v>3356</v>
      </c>
      <c r="D2115" s="199" t="s">
        <v>3297</v>
      </c>
      <c r="E2115" s="165">
        <v>678</v>
      </c>
      <c r="F2115" s="165">
        <v>46.800000000000004</v>
      </c>
      <c r="G2115" s="165">
        <v>134</v>
      </c>
      <c r="H2115" s="165">
        <v>81</v>
      </c>
      <c r="I2115" s="165">
        <v>4543</v>
      </c>
      <c r="J2115" s="165">
        <v>10142</v>
      </c>
      <c r="K2115" s="165">
        <v>883</v>
      </c>
      <c r="L2115" s="165"/>
      <c r="M2115" s="165">
        <v>15567</v>
      </c>
      <c r="N2115" s="165">
        <v>153</v>
      </c>
      <c r="O2115" s="165">
        <v>341</v>
      </c>
      <c r="P2115" s="165">
        <v>883</v>
      </c>
      <c r="Q2115" s="165"/>
      <c r="R2115" s="165">
        <v>1376</v>
      </c>
      <c r="S2115" s="165">
        <v>5</v>
      </c>
      <c r="T2115" s="165">
        <v>2.4416666666666669</v>
      </c>
      <c r="U2115" s="165">
        <v>16.98</v>
      </c>
      <c r="V2115" s="165">
        <v>661.4</v>
      </c>
      <c r="W2115" s="165">
        <v>482.3</v>
      </c>
      <c r="X2115" s="165" t="s">
        <v>3330</v>
      </c>
      <c r="Y2115" s="165">
        <v>18.05</v>
      </c>
      <c r="Z2115" s="165" t="s">
        <v>3329</v>
      </c>
      <c r="AA2115" s="165" t="s">
        <v>3298</v>
      </c>
    </row>
    <row r="2116" spans="1:27" s="74" customFormat="1" x14ac:dyDescent="0.15">
      <c r="A2116" s="165" t="s">
        <v>3272</v>
      </c>
      <c r="B2116" s="113" t="s">
        <v>3225</v>
      </c>
      <c r="C2116" s="165" t="s">
        <v>3356</v>
      </c>
      <c r="D2116" s="199" t="s">
        <v>3297</v>
      </c>
      <c r="E2116" s="165">
        <v>675</v>
      </c>
      <c r="F2116" s="165">
        <v>46.300000000000004</v>
      </c>
      <c r="G2116" s="165">
        <v>130.19999999999999</v>
      </c>
      <c r="H2116" s="165">
        <v>53</v>
      </c>
      <c r="I2116" s="165">
        <v>3965</v>
      </c>
      <c r="J2116" s="165">
        <v>13163</v>
      </c>
      <c r="K2116" s="165">
        <v>581</v>
      </c>
      <c r="L2116" s="165"/>
      <c r="M2116" s="165">
        <v>17708</v>
      </c>
      <c r="N2116" s="165">
        <v>202</v>
      </c>
      <c r="O2116" s="165">
        <v>617</v>
      </c>
      <c r="P2116" s="165">
        <v>581</v>
      </c>
      <c r="Q2116" s="165"/>
      <c r="R2116" s="165">
        <v>1398</v>
      </c>
      <c r="S2116" s="165">
        <v>5</v>
      </c>
      <c r="T2116" s="165">
        <v>3.3583333333333329</v>
      </c>
      <c r="U2116" s="165">
        <v>17.920000000000002</v>
      </c>
      <c r="V2116" s="165">
        <v>530.80000000000007</v>
      </c>
      <c r="W2116" s="165">
        <v>441.2</v>
      </c>
      <c r="X2116" s="165" t="s">
        <v>3324</v>
      </c>
      <c r="Y2116" s="165">
        <v>13.1</v>
      </c>
      <c r="Z2116" s="165" t="s">
        <v>3325</v>
      </c>
      <c r="AA2116" s="165" t="s">
        <v>3298</v>
      </c>
    </row>
    <row r="2117" spans="1:27" s="74" customFormat="1" x14ac:dyDescent="0.15">
      <c r="A2117" s="165" t="s">
        <v>3206</v>
      </c>
      <c r="B2117" s="113" t="s">
        <v>3225</v>
      </c>
      <c r="C2117" s="165" t="s">
        <v>3356</v>
      </c>
      <c r="D2117" s="199" t="s">
        <v>3297</v>
      </c>
      <c r="E2117" s="165">
        <v>693</v>
      </c>
      <c r="F2117" s="165">
        <v>44.4</v>
      </c>
      <c r="G2117" s="165">
        <v>126.9</v>
      </c>
      <c r="H2117" s="165">
        <v>78</v>
      </c>
      <c r="I2117" s="165">
        <v>378</v>
      </c>
      <c r="J2117" s="165">
        <v>14853</v>
      </c>
      <c r="K2117" s="165">
        <v>875</v>
      </c>
      <c r="L2117" s="165"/>
      <c r="M2117" s="165">
        <v>19507</v>
      </c>
      <c r="N2117" s="165">
        <v>108</v>
      </c>
      <c r="O2117" s="165">
        <v>418</v>
      </c>
      <c r="P2117" s="165">
        <v>875</v>
      </c>
      <c r="Q2117" s="165"/>
      <c r="R2117" s="165">
        <v>1401</v>
      </c>
      <c r="S2117" s="165">
        <v>5</v>
      </c>
      <c r="T2117" s="165">
        <v>3.9249999999999989</v>
      </c>
      <c r="U2117" s="165">
        <v>18.18</v>
      </c>
      <c r="V2117" s="165">
        <v>625.70000000000005</v>
      </c>
      <c r="W2117" s="165">
        <v>520.5</v>
      </c>
      <c r="X2117" s="165" t="s">
        <v>3324</v>
      </c>
      <c r="Y2117" s="165">
        <v>15.599999999999952</v>
      </c>
      <c r="Z2117" s="165" t="s">
        <v>3329</v>
      </c>
      <c r="AA2117" s="165" t="s">
        <v>3298</v>
      </c>
    </row>
    <row r="2118" spans="1:27" s="74" customFormat="1" x14ac:dyDescent="0.15">
      <c r="A2118" s="165" t="s">
        <v>3272</v>
      </c>
      <c r="B2118" s="113" t="s">
        <v>3225</v>
      </c>
      <c r="C2118" s="165" t="s">
        <v>3356</v>
      </c>
      <c r="D2118" s="199" t="s">
        <v>3297</v>
      </c>
      <c r="E2118" s="165">
        <v>674</v>
      </c>
      <c r="F2118" s="165">
        <v>46.300000000000004</v>
      </c>
      <c r="G2118" s="165">
        <v>133.5</v>
      </c>
      <c r="H2118" s="165">
        <v>61</v>
      </c>
      <c r="I2118" s="165">
        <v>4000</v>
      </c>
      <c r="J2118" s="165">
        <v>10357</v>
      </c>
      <c r="K2118" s="165">
        <v>721</v>
      </c>
      <c r="L2118" s="165"/>
      <c r="M2118" s="165">
        <v>15079</v>
      </c>
      <c r="N2118" s="165">
        <v>193</v>
      </c>
      <c r="O2118" s="165">
        <v>493</v>
      </c>
      <c r="P2118" s="165">
        <v>719</v>
      </c>
      <c r="Q2118" s="165"/>
      <c r="R2118" s="165">
        <v>1404</v>
      </c>
      <c r="S2118" s="165">
        <v>5</v>
      </c>
      <c r="T2118" s="165">
        <v>2.7333333333333325</v>
      </c>
      <c r="U2118" s="165">
        <v>17.38</v>
      </c>
      <c r="V2118" s="165">
        <v>630.9</v>
      </c>
      <c r="W2118" s="165">
        <v>465.6</v>
      </c>
      <c r="X2118" s="165" t="s">
        <v>3330</v>
      </c>
      <c r="Y2118" s="165">
        <v>12.05</v>
      </c>
      <c r="Z2118" s="165" t="s">
        <v>3325</v>
      </c>
      <c r="AA2118" s="165" t="s">
        <v>3298</v>
      </c>
    </row>
    <row r="2119" spans="1:27" s="74" customFormat="1" x14ac:dyDescent="0.15">
      <c r="A2119" s="165" t="s">
        <v>3206</v>
      </c>
      <c r="B2119" s="113" t="s">
        <v>3225</v>
      </c>
      <c r="C2119" s="165" t="s">
        <v>3356</v>
      </c>
      <c r="D2119" s="199" t="s">
        <v>3297</v>
      </c>
      <c r="E2119" s="165">
        <v>708</v>
      </c>
      <c r="F2119" s="165">
        <v>40.700000000000003</v>
      </c>
      <c r="G2119" s="165">
        <v>109.4</v>
      </c>
      <c r="H2119" s="165">
        <v>38</v>
      </c>
      <c r="I2119" s="165">
        <v>3821</v>
      </c>
      <c r="J2119" s="165">
        <v>8535</v>
      </c>
      <c r="K2119" s="165">
        <v>619</v>
      </c>
      <c r="L2119" s="165"/>
      <c r="M2119" s="165">
        <v>12976</v>
      </c>
      <c r="N2119" s="165">
        <v>246</v>
      </c>
      <c r="O2119" s="165">
        <v>557</v>
      </c>
      <c r="P2119" s="165">
        <v>619</v>
      </c>
      <c r="Q2119" s="165"/>
      <c r="R2119" s="165">
        <v>1423</v>
      </c>
      <c r="S2119" s="165">
        <v>5</v>
      </c>
      <c r="T2119" s="165">
        <v>4.1833333333333327</v>
      </c>
      <c r="U2119" s="165">
        <v>16.14</v>
      </c>
      <c r="V2119" s="165">
        <v>304.60000000000002</v>
      </c>
      <c r="W2119" s="165">
        <v>255</v>
      </c>
      <c r="X2119" s="165" t="s">
        <v>3328</v>
      </c>
      <c r="Y2119" s="165">
        <v>8.7000000000000011</v>
      </c>
      <c r="Z2119" s="165" t="s">
        <v>3327</v>
      </c>
      <c r="AA2119" s="165" t="s">
        <v>3298</v>
      </c>
    </row>
    <row r="2120" spans="1:27" s="74" customFormat="1" x14ac:dyDescent="0.15">
      <c r="A2120" s="165" t="s">
        <v>3271</v>
      </c>
      <c r="B2120" s="113" t="s">
        <v>3225</v>
      </c>
      <c r="C2120" s="165" t="s">
        <v>3356</v>
      </c>
      <c r="D2120" s="199" t="s">
        <v>3297</v>
      </c>
      <c r="E2120" s="165">
        <v>689</v>
      </c>
      <c r="F2120" s="165">
        <v>43.5</v>
      </c>
      <c r="G2120" s="165">
        <v>128.1</v>
      </c>
      <c r="H2120" s="165">
        <v>40</v>
      </c>
      <c r="I2120" s="165">
        <v>3856</v>
      </c>
      <c r="J2120" s="165">
        <v>8719.9999999999945</v>
      </c>
      <c r="K2120" s="165">
        <v>693</v>
      </c>
      <c r="L2120" s="165"/>
      <c r="M2120" s="165">
        <v>13268</v>
      </c>
      <c r="N2120" s="165">
        <v>225</v>
      </c>
      <c r="O2120" s="165">
        <v>511.00000000000011</v>
      </c>
      <c r="P2120" s="165">
        <v>693</v>
      </c>
      <c r="Q2120" s="165"/>
      <c r="R2120" s="165">
        <v>1429</v>
      </c>
      <c r="S2120" s="165">
        <v>5</v>
      </c>
      <c r="T2120" s="165">
        <v>3.058333333333334</v>
      </c>
      <c r="U2120" s="165">
        <v>16.420000000000002</v>
      </c>
      <c r="V2120" s="165">
        <v>635.49999999999989</v>
      </c>
      <c r="W2120" s="165">
        <v>527.69999999999993</v>
      </c>
      <c r="X2120" s="165" t="s">
        <v>3324</v>
      </c>
      <c r="Y2120" s="165">
        <v>15.599999999999952</v>
      </c>
      <c r="Z2120" s="165" t="s">
        <v>3329</v>
      </c>
      <c r="AA2120" s="165" t="s">
        <v>3298</v>
      </c>
    </row>
    <row r="2121" spans="1:27" s="74" customFormat="1" x14ac:dyDescent="0.15">
      <c r="A2121" s="165" t="s">
        <v>3272</v>
      </c>
      <c r="B2121" s="113" t="s">
        <v>3225</v>
      </c>
      <c r="C2121" s="165" t="s">
        <v>3356</v>
      </c>
      <c r="D2121" s="199" t="s">
        <v>3297</v>
      </c>
      <c r="E2121" s="165">
        <v>680</v>
      </c>
      <c r="F2121" s="165">
        <v>45.32</v>
      </c>
      <c r="G2121" s="165">
        <v>127.55</v>
      </c>
      <c r="H2121" s="165">
        <v>32</v>
      </c>
      <c r="I2121" s="165">
        <v>3059</v>
      </c>
      <c r="J2121" s="165">
        <v>13536</v>
      </c>
      <c r="K2121" s="165">
        <v>350</v>
      </c>
      <c r="L2121" s="165"/>
      <c r="M2121" s="165">
        <v>16944</v>
      </c>
      <c r="N2121" s="165">
        <v>243</v>
      </c>
      <c r="O2121" s="165">
        <v>848</v>
      </c>
      <c r="P2121" s="165">
        <v>350</v>
      </c>
      <c r="Q2121" s="165"/>
      <c r="R2121" s="165">
        <v>1440</v>
      </c>
      <c r="S2121" s="165">
        <v>5</v>
      </c>
      <c r="T2121" s="165">
        <v>2.3333333333333339</v>
      </c>
      <c r="U2121" s="165">
        <v>16.920000000000002</v>
      </c>
      <c r="V2121" s="165">
        <v>654.00000000000011</v>
      </c>
      <c r="W2121" s="165">
        <v>545.9</v>
      </c>
      <c r="X2121" s="165" t="s">
        <v>3330</v>
      </c>
      <c r="Y2121" s="165">
        <v>13.1</v>
      </c>
      <c r="Z2121" s="165" t="s">
        <v>3325</v>
      </c>
      <c r="AA2121" s="165" t="s">
        <v>3298</v>
      </c>
    </row>
    <row r="2122" spans="1:27" s="74" customFormat="1" x14ac:dyDescent="0.15">
      <c r="A2122" s="165" t="s">
        <v>3206</v>
      </c>
      <c r="B2122" s="113" t="s">
        <v>3225</v>
      </c>
      <c r="C2122" s="165" t="s">
        <v>3356</v>
      </c>
      <c r="D2122" s="199" t="s">
        <v>3297</v>
      </c>
      <c r="E2122" s="165">
        <v>695</v>
      </c>
      <c r="F2122" s="165">
        <v>43.300000000000004</v>
      </c>
      <c r="G2122" s="165">
        <v>129.69999999999999</v>
      </c>
      <c r="H2122" s="165">
        <v>68</v>
      </c>
      <c r="I2122" s="165">
        <v>5147</v>
      </c>
      <c r="J2122" s="165">
        <v>12479</v>
      </c>
      <c r="K2122" s="165">
        <v>743</v>
      </c>
      <c r="L2122" s="165"/>
      <c r="M2122" s="165">
        <v>18368</v>
      </c>
      <c r="N2122" s="165">
        <v>220</v>
      </c>
      <c r="O2122" s="165">
        <v>522</v>
      </c>
      <c r="P2122" s="165">
        <v>743</v>
      </c>
      <c r="Q2122" s="165"/>
      <c r="R2122" s="165">
        <v>1484</v>
      </c>
      <c r="S2122" s="165">
        <v>5</v>
      </c>
      <c r="T2122" s="165">
        <v>4.2666666666666666</v>
      </c>
      <c r="U2122" s="165">
        <v>17.12</v>
      </c>
      <c r="V2122" s="165">
        <v>569.00000000000011</v>
      </c>
      <c r="W2122" s="165">
        <v>447.9</v>
      </c>
      <c r="X2122" s="165" t="s">
        <v>3324</v>
      </c>
      <c r="Y2122" s="165">
        <v>12.05</v>
      </c>
      <c r="Z2122" s="165" t="s">
        <v>3325</v>
      </c>
      <c r="AA2122" s="165" t="s">
        <v>3298</v>
      </c>
    </row>
    <row r="2123" spans="1:27" s="74" customFormat="1" x14ac:dyDescent="0.15">
      <c r="A2123" s="165" t="s">
        <v>3206</v>
      </c>
      <c r="B2123" s="113" t="s">
        <v>3225</v>
      </c>
      <c r="C2123" s="165" t="s">
        <v>3356</v>
      </c>
      <c r="D2123" s="199" t="s">
        <v>3297</v>
      </c>
      <c r="E2123" s="165">
        <v>688</v>
      </c>
      <c r="F2123" s="165">
        <v>41.800000000000004</v>
      </c>
      <c r="G2123" s="165">
        <v>126.9</v>
      </c>
      <c r="H2123" s="165">
        <v>83</v>
      </c>
      <c r="I2123" s="165">
        <v>6190</v>
      </c>
      <c r="J2123" s="165">
        <v>13471</v>
      </c>
      <c r="K2123" s="165">
        <v>941</v>
      </c>
      <c r="L2123" s="165"/>
      <c r="M2123" s="165">
        <v>20602</v>
      </c>
      <c r="N2123" s="165">
        <v>182</v>
      </c>
      <c r="O2123" s="165">
        <v>394</v>
      </c>
      <c r="P2123" s="165">
        <v>941</v>
      </c>
      <c r="Q2123" s="165"/>
      <c r="R2123" s="165">
        <v>1517</v>
      </c>
      <c r="S2123" s="165">
        <v>5</v>
      </c>
      <c r="T2123" s="165">
        <v>4.3333333333333357</v>
      </c>
      <c r="U2123" s="165">
        <v>17.64</v>
      </c>
      <c r="V2123" s="165">
        <v>839.1</v>
      </c>
      <c r="W2123" s="165">
        <v>668.2</v>
      </c>
      <c r="X2123" s="165" t="s">
        <v>3324</v>
      </c>
      <c r="Y2123" s="165">
        <v>13.1</v>
      </c>
      <c r="Z2123" s="165" t="s">
        <v>3325</v>
      </c>
      <c r="AA2123" s="165" t="s">
        <v>3298</v>
      </c>
    </row>
    <row r="2124" spans="1:27" s="74" customFormat="1" x14ac:dyDescent="0.15">
      <c r="A2124" s="165" t="s">
        <v>3206</v>
      </c>
      <c r="B2124" s="113" t="s">
        <v>3225</v>
      </c>
      <c r="C2124" s="165" t="s">
        <v>3356</v>
      </c>
      <c r="D2124" s="199" t="s">
        <v>3297</v>
      </c>
      <c r="E2124" s="165">
        <v>709</v>
      </c>
      <c r="F2124" s="165">
        <v>48.5</v>
      </c>
      <c r="G2124" s="165">
        <v>122.1</v>
      </c>
      <c r="H2124" s="165">
        <v>68</v>
      </c>
      <c r="I2124" s="165">
        <v>5480</v>
      </c>
      <c r="J2124" s="165">
        <v>14761</v>
      </c>
      <c r="K2124" s="165">
        <v>723</v>
      </c>
      <c r="L2124" s="165"/>
      <c r="M2124" s="165">
        <v>20964</v>
      </c>
      <c r="N2124" s="165">
        <v>217</v>
      </c>
      <c r="O2124" s="165">
        <v>585</v>
      </c>
      <c r="P2124" s="165">
        <v>723</v>
      </c>
      <c r="Q2124" s="165"/>
      <c r="R2124" s="165">
        <v>1525</v>
      </c>
      <c r="S2124" s="165">
        <v>5</v>
      </c>
      <c r="T2124" s="165">
        <v>-0.233333333333333</v>
      </c>
      <c r="U2124" s="165">
        <v>13.96</v>
      </c>
      <c r="V2124" s="165">
        <v>483.69999999999987</v>
      </c>
      <c r="W2124" s="165">
        <v>433.1</v>
      </c>
      <c r="X2124" s="165" t="s">
        <v>3330</v>
      </c>
      <c r="Y2124" s="165">
        <v>12.05</v>
      </c>
      <c r="Z2124" s="165" t="s">
        <v>3325</v>
      </c>
      <c r="AA2124" s="165" t="s">
        <v>3298</v>
      </c>
    </row>
    <row r="2125" spans="1:27" s="74" customFormat="1" x14ac:dyDescent="0.15">
      <c r="A2125" s="165" t="s">
        <v>3206</v>
      </c>
      <c r="B2125" s="113" t="s">
        <v>3225</v>
      </c>
      <c r="C2125" s="165" t="s">
        <v>3356</v>
      </c>
      <c r="D2125" s="199" t="s">
        <v>3297</v>
      </c>
      <c r="E2125" s="165">
        <v>682</v>
      </c>
      <c r="F2125" s="165">
        <v>44.9</v>
      </c>
      <c r="G2125" s="165">
        <v>127.6</v>
      </c>
      <c r="H2125" s="165">
        <v>44</v>
      </c>
      <c r="I2125" s="165">
        <v>4047</v>
      </c>
      <c r="J2125" s="165">
        <v>12307</v>
      </c>
      <c r="K2125" s="165">
        <v>729</v>
      </c>
      <c r="L2125" s="165"/>
      <c r="M2125" s="165">
        <v>17084</v>
      </c>
      <c r="N2125" s="165">
        <v>217</v>
      </c>
      <c r="O2125" s="165">
        <v>655</v>
      </c>
      <c r="P2125" s="165">
        <v>729</v>
      </c>
      <c r="Q2125" s="165"/>
      <c r="R2125" s="165">
        <v>1601</v>
      </c>
      <c r="S2125" s="165">
        <v>5</v>
      </c>
      <c r="T2125" s="165">
        <v>3.4</v>
      </c>
      <c r="U2125" s="165">
        <v>17.82</v>
      </c>
      <c r="V2125" s="165">
        <v>641.70000000000005</v>
      </c>
      <c r="W2125" s="165">
        <v>532.20000000000005</v>
      </c>
      <c r="X2125" s="165" t="s">
        <v>3324</v>
      </c>
      <c r="Y2125" s="165">
        <v>15.599999999999952</v>
      </c>
      <c r="Z2125" s="165" t="s">
        <v>3329</v>
      </c>
      <c r="AA2125" s="165" t="s">
        <v>3298</v>
      </c>
    </row>
    <row r="2126" spans="1:27" s="74" customFormat="1" x14ac:dyDescent="0.15">
      <c r="A2126" s="165" t="s">
        <v>3272</v>
      </c>
      <c r="B2126" s="113" t="s">
        <v>3225</v>
      </c>
      <c r="C2126" s="165" t="s">
        <v>3356</v>
      </c>
      <c r="D2126" s="199" t="s">
        <v>3297</v>
      </c>
      <c r="E2126" s="165">
        <v>699</v>
      </c>
      <c r="F2126" s="165">
        <v>43.5</v>
      </c>
      <c r="G2126" s="165">
        <v>126.7</v>
      </c>
      <c r="H2126" s="165">
        <v>25</v>
      </c>
      <c r="I2126" s="165">
        <v>3660</v>
      </c>
      <c r="J2126" s="165">
        <v>8482</v>
      </c>
      <c r="K2126" s="165">
        <v>589</v>
      </c>
      <c r="L2126" s="165"/>
      <c r="M2126" s="165">
        <v>12731</v>
      </c>
      <c r="N2126" s="165">
        <v>317</v>
      </c>
      <c r="O2126" s="165">
        <v>737</v>
      </c>
      <c r="P2126" s="165">
        <v>589</v>
      </c>
      <c r="Q2126" s="165"/>
      <c r="R2126" s="165">
        <v>1643</v>
      </c>
      <c r="S2126" s="165">
        <v>5</v>
      </c>
      <c r="T2126" s="165">
        <v>3.9166666666666665</v>
      </c>
      <c r="U2126" s="165">
        <v>17.98</v>
      </c>
      <c r="V2126" s="165">
        <v>572.30000000000007</v>
      </c>
      <c r="W2126" s="165">
        <v>459.6</v>
      </c>
      <c r="X2126" s="165" t="s">
        <v>3324</v>
      </c>
      <c r="Y2126" s="165">
        <v>12.05</v>
      </c>
      <c r="Z2126" s="165" t="s">
        <v>3325</v>
      </c>
      <c r="AA2126" s="165" t="s">
        <v>3298</v>
      </c>
    </row>
    <row r="2127" spans="1:27" s="74" customFormat="1" x14ac:dyDescent="0.15">
      <c r="A2127" s="165" t="s">
        <v>3206</v>
      </c>
      <c r="B2127" s="113" t="s">
        <v>3225</v>
      </c>
      <c r="C2127" s="165" t="s">
        <v>3356</v>
      </c>
      <c r="D2127" s="199" t="s">
        <v>3297</v>
      </c>
      <c r="E2127" s="165">
        <v>752</v>
      </c>
      <c r="F2127" s="165">
        <v>38.35</v>
      </c>
      <c r="G2127" s="165">
        <v>111.43</v>
      </c>
      <c r="H2127" s="165">
        <v>32</v>
      </c>
      <c r="I2127" s="165">
        <v>4971</v>
      </c>
      <c r="J2127" s="165">
        <v>10302</v>
      </c>
      <c r="K2127" s="165">
        <v>550</v>
      </c>
      <c r="L2127" s="165"/>
      <c r="M2127" s="165">
        <v>15823</v>
      </c>
      <c r="N2127" s="165">
        <v>365</v>
      </c>
      <c r="O2127" s="165">
        <v>756</v>
      </c>
      <c r="P2127" s="165">
        <v>550</v>
      </c>
      <c r="Q2127" s="165"/>
      <c r="R2127" s="165">
        <v>1671</v>
      </c>
      <c r="S2127" s="165">
        <v>5</v>
      </c>
      <c r="T2127" s="165">
        <v>4.6083333333333334</v>
      </c>
      <c r="U2127" s="165">
        <v>15.52</v>
      </c>
      <c r="V2127" s="165">
        <v>571.4</v>
      </c>
      <c r="W2127" s="165">
        <v>455.2</v>
      </c>
      <c r="X2127" s="165" t="s">
        <v>3324</v>
      </c>
      <c r="Y2127" s="165">
        <v>10.35</v>
      </c>
      <c r="Z2127" s="165" t="s">
        <v>3327</v>
      </c>
      <c r="AA2127" s="165" t="s">
        <v>3298</v>
      </c>
    </row>
    <row r="2128" spans="1:27" s="74" customFormat="1" x14ac:dyDescent="0.15">
      <c r="A2128" s="165" t="s">
        <v>3271</v>
      </c>
      <c r="B2128" s="113" t="s">
        <v>3225</v>
      </c>
      <c r="C2128" s="165" t="s">
        <v>3356</v>
      </c>
      <c r="D2128" s="199" t="s">
        <v>3297</v>
      </c>
      <c r="E2128" s="165">
        <v>673</v>
      </c>
      <c r="F2128" s="165">
        <v>52</v>
      </c>
      <c r="G2128" s="165">
        <v>124.7</v>
      </c>
      <c r="H2128" s="165">
        <v>44</v>
      </c>
      <c r="I2128" s="165">
        <v>5312</v>
      </c>
      <c r="J2128" s="165">
        <v>12329</v>
      </c>
      <c r="K2128" s="165">
        <v>746</v>
      </c>
      <c r="L2128" s="165"/>
      <c r="M2128" s="165">
        <v>18387</v>
      </c>
      <c r="N2128" s="165">
        <v>288</v>
      </c>
      <c r="O2128" s="165">
        <v>662</v>
      </c>
      <c r="P2128" s="165">
        <v>746</v>
      </c>
      <c r="Q2128" s="165"/>
      <c r="R2128" s="165">
        <v>1695</v>
      </c>
      <c r="S2128" s="165">
        <v>5</v>
      </c>
      <c r="T2128" s="165">
        <v>-3.5</v>
      </c>
      <c r="U2128" s="165">
        <v>13.26</v>
      </c>
      <c r="V2128" s="165">
        <v>487.60000000000014</v>
      </c>
      <c r="W2128" s="165">
        <v>411.2</v>
      </c>
      <c r="X2128" s="165" t="s">
        <v>3330</v>
      </c>
      <c r="Y2128" s="165">
        <v>18.05</v>
      </c>
      <c r="Z2128" s="165" t="s">
        <v>3329</v>
      </c>
      <c r="AA2128" s="165" t="s">
        <v>3298</v>
      </c>
    </row>
    <row r="2129" spans="1:27" s="74" customFormat="1" x14ac:dyDescent="0.15">
      <c r="A2129" s="165" t="s">
        <v>3272</v>
      </c>
      <c r="B2129" s="113" t="s">
        <v>3225</v>
      </c>
      <c r="C2129" s="165" t="s">
        <v>3356</v>
      </c>
      <c r="D2129" s="199" t="s">
        <v>3297</v>
      </c>
      <c r="E2129" s="165">
        <v>698</v>
      </c>
      <c r="F2129" s="165">
        <v>42.6</v>
      </c>
      <c r="G2129" s="165">
        <v>129.5</v>
      </c>
      <c r="H2129" s="165">
        <v>37</v>
      </c>
      <c r="I2129" s="165">
        <v>4666</v>
      </c>
      <c r="J2129" s="165">
        <v>12272</v>
      </c>
      <c r="K2129" s="165">
        <v>735</v>
      </c>
      <c r="L2129" s="165"/>
      <c r="M2129" s="165">
        <v>17673</v>
      </c>
      <c r="N2129" s="165">
        <v>300</v>
      </c>
      <c r="O2129" s="165">
        <v>793</v>
      </c>
      <c r="P2129" s="165">
        <v>735</v>
      </c>
      <c r="Q2129" s="165"/>
      <c r="R2129" s="165">
        <v>1828</v>
      </c>
      <c r="S2129" s="165">
        <v>5</v>
      </c>
      <c r="T2129" s="165">
        <v>2.7416666666666671</v>
      </c>
      <c r="U2129" s="165">
        <v>15.1</v>
      </c>
      <c r="V2129" s="165">
        <v>625.19999999999993</v>
      </c>
      <c r="W2129" s="165">
        <v>490.9</v>
      </c>
      <c r="X2129" s="165" t="s">
        <v>3330</v>
      </c>
      <c r="Y2129" s="165">
        <v>12.05</v>
      </c>
      <c r="Z2129" s="165" t="s">
        <v>3325</v>
      </c>
      <c r="AA2129" s="165" t="s">
        <v>3298</v>
      </c>
    </row>
    <row r="2130" spans="1:27" s="74" customFormat="1" x14ac:dyDescent="0.15">
      <c r="A2130" s="165" t="s">
        <v>3206</v>
      </c>
      <c r="B2130" s="113" t="s">
        <v>3225</v>
      </c>
      <c r="C2130" s="165" t="s">
        <v>3356</v>
      </c>
      <c r="D2130" s="199" t="s">
        <v>3297</v>
      </c>
      <c r="E2130" s="165">
        <v>679</v>
      </c>
      <c r="F2130" s="165">
        <v>45</v>
      </c>
      <c r="G2130" s="165">
        <v>128.19999999999999</v>
      </c>
      <c r="H2130" s="165">
        <v>26</v>
      </c>
      <c r="I2130" s="165">
        <v>3996</v>
      </c>
      <c r="J2130" s="165">
        <v>9416.9999999999945</v>
      </c>
      <c r="K2130" s="165">
        <v>711</v>
      </c>
      <c r="L2130" s="165"/>
      <c r="M2130" s="165">
        <v>14124</v>
      </c>
      <c r="N2130" s="165">
        <v>337</v>
      </c>
      <c r="O2130" s="165">
        <v>788</v>
      </c>
      <c r="P2130" s="165">
        <v>711</v>
      </c>
      <c r="Q2130" s="165"/>
      <c r="R2130" s="165">
        <v>1836</v>
      </c>
      <c r="S2130" s="165">
        <v>5</v>
      </c>
      <c r="T2130" s="165">
        <v>2.75</v>
      </c>
      <c r="U2130" s="165">
        <v>15.76</v>
      </c>
      <c r="V2130" s="165">
        <v>656.30000000000007</v>
      </c>
      <c r="W2130" s="165">
        <v>542.1</v>
      </c>
      <c r="X2130" s="165" t="s">
        <v>3330</v>
      </c>
      <c r="Y2130" s="165">
        <v>15.599999999999952</v>
      </c>
      <c r="Z2130" s="165" t="s">
        <v>3329</v>
      </c>
      <c r="AA2130" s="165" t="s">
        <v>3298</v>
      </c>
    </row>
    <row r="2131" spans="1:27" s="74" customFormat="1" x14ac:dyDescent="0.15">
      <c r="A2131" s="165" t="s">
        <v>3272</v>
      </c>
      <c r="B2131" s="113" t="s">
        <v>3225</v>
      </c>
      <c r="C2131" s="165" t="s">
        <v>3356</v>
      </c>
      <c r="D2131" s="199" t="s">
        <v>3297</v>
      </c>
      <c r="E2131" s="165">
        <v>692</v>
      </c>
      <c r="F2131" s="165">
        <v>42.2</v>
      </c>
      <c r="G2131" s="165">
        <v>125.7</v>
      </c>
      <c r="H2131" s="165">
        <v>30</v>
      </c>
      <c r="I2131" s="165">
        <v>3608</v>
      </c>
      <c r="J2131" s="165">
        <v>11907</v>
      </c>
      <c r="K2131" s="165">
        <v>785</v>
      </c>
      <c r="L2131" s="165"/>
      <c r="M2131" s="165">
        <v>16300</v>
      </c>
      <c r="N2131" s="165">
        <v>250</v>
      </c>
      <c r="O2131" s="165">
        <v>827</v>
      </c>
      <c r="P2131" s="165">
        <v>785</v>
      </c>
      <c r="Q2131" s="165"/>
      <c r="R2131" s="165">
        <v>1860</v>
      </c>
      <c r="S2131" s="165">
        <v>5</v>
      </c>
      <c r="T2131" s="165">
        <v>4.2166666666666677</v>
      </c>
      <c r="U2131" s="165">
        <v>17.579999999999998</v>
      </c>
      <c r="V2131" s="165">
        <v>823.2</v>
      </c>
      <c r="W2131" s="165">
        <v>656.90000000000009</v>
      </c>
      <c r="X2131" s="165" t="s">
        <v>3324</v>
      </c>
      <c r="Y2131" s="165">
        <v>12.05</v>
      </c>
      <c r="Z2131" s="165" t="s">
        <v>3325</v>
      </c>
      <c r="AA2131" s="165" t="s">
        <v>3298</v>
      </c>
    </row>
    <row r="2132" spans="1:27" s="74" customFormat="1" x14ac:dyDescent="0.15">
      <c r="A2132" s="165" t="s">
        <v>3206</v>
      </c>
      <c r="B2132" s="113" t="s">
        <v>3225</v>
      </c>
      <c r="C2132" s="165" t="s">
        <v>3356</v>
      </c>
      <c r="D2132" s="199" t="s">
        <v>3297</v>
      </c>
      <c r="E2132" s="165">
        <v>700</v>
      </c>
      <c r="F2132" s="165">
        <v>42.9</v>
      </c>
      <c r="G2132" s="165">
        <v>127.1</v>
      </c>
      <c r="H2132" s="165">
        <v>40</v>
      </c>
      <c r="I2132" s="165">
        <v>4547</v>
      </c>
      <c r="J2132" s="165">
        <v>13263</v>
      </c>
      <c r="K2132" s="165">
        <v>769</v>
      </c>
      <c r="L2132" s="165"/>
      <c r="M2132" s="165">
        <v>18579</v>
      </c>
      <c r="N2132" s="165">
        <v>296</v>
      </c>
      <c r="O2132" s="165">
        <v>806</v>
      </c>
      <c r="P2132" s="165">
        <v>769</v>
      </c>
      <c r="Q2132" s="165"/>
      <c r="R2132" s="165">
        <v>1870</v>
      </c>
      <c r="S2132" s="165">
        <v>5</v>
      </c>
      <c r="T2132" s="165">
        <v>3.9</v>
      </c>
      <c r="U2132" s="165">
        <v>17.760000000000002</v>
      </c>
      <c r="V2132" s="165">
        <v>726.3</v>
      </c>
      <c r="W2132" s="165">
        <v>586.80000000000007</v>
      </c>
      <c r="X2132" s="165" t="s">
        <v>3324</v>
      </c>
      <c r="Y2132" s="165">
        <v>13.1</v>
      </c>
      <c r="Z2132" s="165" t="s">
        <v>3325</v>
      </c>
      <c r="AA2132" s="165" t="s">
        <v>3298</v>
      </c>
    </row>
    <row r="2133" spans="1:27" s="74" customFormat="1" x14ac:dyDescent="0.15">
      <c r="A2133" s="165" t="s">
        <v>3206</v>
      </c>
      <c r="B2133" s="113" t="s">
        <v>3225</v>
      </c>
      <c r="C2133" s="165" t="s">
        <v>3356</v>
      </c>
      <c r="D2133" s="199" t="s">
        <v>3297</v>
      </c>
      <c r="E2133" s="165">
        <v>696</v>
      </c>
      <c r="F2133" s="165">
        <v>43.300000000000004</v>
      </c>
      <c r="G2133" s="165">
        <v>129.19999999999999</v>
      </c>
      <c r="H2133" s="165">
        <v>35</v>
      </c>
      <c r="I2133" s="165">
        <v>4631</v>
      </c>
      <c r="J2133" s="165">
        <v>12290</v>
      </c>
      <c r="K2133" s="165">
        <v>715</v>
      </c>
      <c r="L2133" s="165"/>
      <c r="M2133" s="165">
        <v>17635</v>
      </c>
      <c r="N2133" s="165">
        <v>321</v>
      </c>
      <c r="O2133" s="165">
        <v>854.00000000000011</v>
      </c>
      <c r="P2133" s="165">
        <v>715</v>
      </c>
      <c r="Q2133" s="165"/>
      <c r="R2133" s="165">
        <v>1888</v>
      </c>
      <c r="S2133" s="165">
        <v>5</v>
      </c>
      <c r="T2133" s="165">
        <v>2.691666666666666</v>
      </c>
      <c r="U2133" s="165">
        <v>15.8</v>
      </c>
      <c r="V2133" s="165">
        <v>600.59999999999991</v>
      </c>
      <c r="W2133" s="165">
        <v>486.8</v>
      </c>
      <c r="X2133" s="165" t="s">
        <v>3330</v>
      </c>
      <c r="Y2133" s="165">
        <v>12.05</v>
      </c>
      <c r="Z2133" s="165" t="s">
        <v>3325</v>
      </c>
      <c r="AA2133" s="165" t="s">
        <v>3298</v>
      </c>
    </row>
    <row r="2134" spans="1:27" s="74" customFormat="1" x14ac:dyDescent="0.15">
      <c r="A2134" s="165" t="s">
        <v>3206</v>
      </c>
      <c r="B2134" s="113" t="s">
        <v>3225</v>
      </c>
      <c r="C2134" s="165" t="s">
        <v>3356</v>
      </c>
      <c r="D2134" s="199" t="s">
        <v>3297</v>
      </c>
      <c r="E2134" s="165">
        <v>694</v>
      </c>
      <c r="F2134" s="165">
        <v>44</v>
      </c>
      <c r="G2134" s="165">
        <v>127.2</v>
      </c>
      <c r="H2134" s="165">
        <v>27</v>
      </c>
      <c r="I2134" s="165">
        <v>4273</v>
      </c>
      <c r="J2134" s="165">
        <v>10185</v>
      </c>
      <c r="K2134" s="165">
        <v>701</v>
      </c>
      <c r="L2134" s="165"/>
      <c r="M2134" s="165">
        <v>15159</v>
      </c>
      <c r="N2134" s="165">
        <v>349</v>
      </c>
      <c r="O2134" s="165">
        <v>839</v>
      </c>
      <c r="P2134" s="165">
        <v>701</v>
      </c>
      <c r="Q2134" s="165"/>
      <c r="R2134" s="165">
        <v>1889</v>
      </c>
      <c r="S2134" s="165">
        <v>5</v>
      </c>
      <c r="T2134" s="165">
        <v>2.7916666666666679</v>
      </c>
      <c r="U2134" s="165">
        <v>16.86</v>
      </c>
      <c r="V2134" s="165">
        <v>666.5</v>
      </c>
      <c r="W2134" s="165">
        <v>552.80000000000007</v>
      </c>
      <c r="X2134" s="165" t="s">
        <v>3324</v>
      </c>
      <c r="Y2134" s="165">
        <v>14.55</v>
      </c>
      <c r="Z2134" s="165" t="s">
        <v>3325</v>
      </c>
      <c r="AA2134" s="165" t="s">
        <v>3298</v>
      </c>
    </row>
    <row r="2135" spans="1:27" s="74" customFormat="1" x14ac:dyDescent="0.15">
      <c r="A2135" s="165" t="s">
        <v>3206</v>
      </c>
      <c r="B2135" s="113" t="s">
        <v>3225</v>
      </c>
      <c r="C2135" s="165" t="s">
        <v>3356</v>
      </c>
      <c r="D2135" s="199" t="s">
        <v>3297</v>
      </c>
      <c r="E2135" s="165">
        <v>697</v>
      </c>
      <c r="F2135" s="165">
        <v>42.7</v>
      </c>
      <c r="G2135" s="165">
        <v>129.4</v>
      </c>
      <c r="H2135" s="165">
        <v>38</v>
      </c>
      <c r="I2135" s="165">
        <v>5043</v>
      </c>
      <c r="J2135" s="165">
        <v>11393</v>
      </c>
      <c r="K2135" s="165">
        <v>924</v>
      </c>
      <c r="L2135" s="165"/>
      <c r="M2135" s="165">
        <v>17359</v>
      </c>
      <c r="N2135" s="165">
        <v>308</v>
      </c>
      <c r="O2135" s="165">
        <v>694</v>
      </c>
      <c r="P2135" s="165">
        <v>924</v>
      </c>
      <c r="Q2135" s="165"/>
      <c r="R2135" s="165">
        <v>1925</v>
      </c>
      <c r="S2135" s="165">
        <v>5</v>
      </c>
      <c r="T2135" s="165">
        <v>4.5999999999999988</v>
      </c>
      <c r="U2135" s="165">
        <v>17.239999999999998</v>
      </c>
      <c r="V2135" s="165">
        <v>573.69999999999993</v>
      </c>
      <c r="W2135" s="165">
        <v>450.30000000000013</v>
      </c>
      <c r="X2135" s="165" t="s">
        <v>3324</v>
      </c>
      <c r="Y2135" s="165">
        <v>12.05</v>
      </c>
      <c r="Z2135" s="165" t="s">
        <v>3325</v>
      </c>
      <c r="AA2135" s="165" t="s">
        <v>3298</v>
      </c>
    </row>
    <row r="2136" spans="1:27" s="74" customFormat="1" x14ac:dyDescent="0.15">
      <c r="A2136" s="165" t="s">
        <v>3206</v>
      </c>
      <c r="B2136" s="113" t="s">
        <v>3225</v>
      </c>
      <c r="C2136" s="165" t="s">
        <v>3356</v>
      </c>
      <c r="D2136" s="199" t="s">
        <v>3297</v>
      </c>
      <c r="E2136" s="165">
        <v>690</v>
      </c>
      <c r="F2136" s="165">
        <v>42.4</v>
      </c>
      <c r="G2136" s="165">
        <v>128.80000000000001</v>
      </c>
      <c r="H2136" s="165">
        <v>41</v>
      </c>
      <c r="I2136" s="165">
        <v>5625</v>
      </c>
      <c r="J2136" s="165">
        <v>12747</v>
      </c>
      <c r="K2136" s="165">
        <v>872.00000000000011</v>
      </c>
      <c r="L2136" s="165"/>
      <c r="M2136" s="165">
        <v>19244</v>
      </c>
      <c r="N2136" s="165">
        <v>326</v>
      </c>
      <c r="O2136" s="165">
        <v>742</v>
      </c>
      <c r="P2136" s="165">
        <v>872.00000000000011</v>
      </c>
      <c r="Q2136" s="165"/>
      <c r="R2136" s="165">
        <v>194</v>
      </c>
      <c r="S2136" s="165">
        <v>5</v>
      </c>
      <c r="T2136" s="165">
        <v>0.71666666666666801</v>
      </c>
      <c r="U2136" s="165">
        <v>13.64</v>
      </c>
      <c r="V2136" s="165">
        <v>666.80000000000007</v>
      </c>
      <c r="W2136" s="165">
        <v>542.4</v>
      </c>
      <c r="X2136" s="165" t="s">
        <v>3330</v>
      </c>
      <c r="Y2136" s="165">
        <v>12.05</v>
      </c>
      <c r="Z2136" s="165" t="s">
        <v>3325</v>
      </c>
      <c r="AA2136" s="165" t="s">
        <v>3298</v>
      </c>
    </row>
    <row r="2137" spans="1:27" s="74" customFormat="1" x14ac:dyDescent="0.15">
      <c r="A2137" s="165" t="s">
        <v>3206</v>
      </c>
      <c r="B2137" s="113" t="s">
        <v>3243</v>
      </c>
      <c r="C2137" s="165" t="s">
        <v>3356</v>
      </c>
      <c r="D2137" s="199" t="s">
        <v>3215</v>
      </c>
      <c r="E2137" s="165">
        <v>18</v>
      </c>
      <c r="F2137" s="165">
        <v>61.06</v>
      </c>
      <c r="G2137" s="165">
        <v>-45.58</v>
      </c>
      <c r="H2137" s="165">
        <v>79</v>
      </c>
      <c r="I2137" s="165">
        <v>640</v>
      </c>
      <c r="J2137" s="165">
        <v>4730</v>
      </c>
      <c r="K2137" s="165">
        <v>120</v>
      </c>
      <c r="L2137" s="165"/>
      <c r="M2137" s="165">
        <v>5490</v>
      </c>
      <c r="N2137" s="165">
        <v>9</v>
      </c>
      <c r="O2137" s="165">
        <v>78</v>
      </c>
      <c r="P2137" s="165">
        <v>120</v>
      </c>
      <c r="Q2137" s="165"/>
      <c r="R2137" s="165">
        <v>207</v>
      </c>
      <c r="S2137" s="165">
        <v>4</v>
      </c>
      <c r="T2137" s="165">
        <v>9.1666666666666397E-2</v>
      </c>
      <c r="U2137" s="165">
        <v>7.2750000000000004</v>
      </c>
      <c r="V2137" s="165">
        <v>755.59999999999991</v>
      </c>
      <c r="W2137" s="165">
        <v>300.89999999999998</v>
      </c>
      <c r="X2137" s="165" t="s">
        <v>3330</v>
      </c>
      <c r="Y2137" s="165">
        <v>8.75</v>
      </c>
      <c r="Z2137" s="165" t="s">
        <v>3327</v>
      </c>
      <c r="AA2137" s="165" t="s">
        <v>3334</v>
      </c>
    </row>
    <row r="2138" spans="1:27" s="74" customFormat="1" x14ac:dyDescent="0.15">
      <c r="A2138" s="165" t="s">
        <v>3271</v>
      </c>
      <c r="B2138" s="113" t="s">
        <v>3307</v>
      </c>
      <c r="C2138" s="165" t="s">
        <v>3356</v>
      </c>
      <c r="D2138" s="199" t="s">
        <v>3297</v>
      </c>
      <c r="E2138" s="165">
        <v>788</v>
      </c>
      <c r="F2138" s="165">
        <v>40.4</v>
      </c>
      <c r="G2138" s="165">
        <v>80.8</v>
      </c>
      <c r="H2138" s="165">
        <v>40</v>
      </c>
      <c r="I2138" s="165">
        <v>757</v>
      </c>
      <c r="J2138" s="165">
        <v>2492</v>
      </c>
      <c r="K2138" s="165">
        <v>50</v>
      </c>
      <c r="L2138" s="165"/>
      <c r="M2138" s="165">
        <v>3298</v>
      </c>
      <c r="N2138" s="165">
        <v>45</v>
      </c>
      <c r="O2138" s="165">
        <v>148</v>
      </c>
      <c r="P2138" s="165">
        <v>50</v>
      </c>
      <c r="Q2138" s="165"/>
      <c r="R2138" s="165">
        <v>243</v>
      </c>
      <c r="S2138" s="165">
        <v>4</v>
      </c>
      <c r="T2138" s="165">
        <v>11.391666666666671</v>
      </c>
      <c r="U2138" s="165">
        <v>23.65</v>
      </c>
      <c r="V2138" s="165">
        <v>52.9</v>
      </c>
      <c r="W2138" s="165">
        <v>38.6</v>
      </c>
      <c r="X2138" s="165" t="s">
        <v>3300</v>
      </c>
      <c r="Y2138" s="165">
        <v>14.15</v>
      </c>
      <c r="Z2138" s="165" t="s">
        <v>3325</v>
      </c>
      <c r="AA2138" s="165" t="s">
        <v>3298</v>
      </c>
    </row>
    <row r="2139" spans="1:27" s="74" customFormat="1" x14ac:dyDescent="0.15">
      <c r="A2139" s="165" t="s">
        <v>3206</v>
      </c>
      <c r="B2139" s="113" t="s">
        <v>3225</v>
      </c>
      <c r="C2139" s="165" t="s">
        <v>3356</v>
      </c>
      <c r="D2139" s="199" t="s">
        <v>3297</v>
      </c>
      <c r="E2139" s="165">
        <v>681</v>
      </c>
      <c r="F2139" s="165">
        <v>52.5</v>
      </c>
      <c r="G2139" s="165">
        <v>124.5</v>
      </c>
      <c r="H2139" s="165">
        <v>45</v>
      </c>
      <c r="I2139" s="165">
        <v>858</v>
      </c>
      <c r="J2139" s="165">
        <v>6054</v>
      </c>
      <c r="K2139" s="165">
        <v>451.99999999999983</v>
      </c>
      <c r="L2139" s="165"/>
      <c r="M2139" s="165">
        <v>7363</v>
      </c>
      <c r="N2139" s="165">
        <v>28</v>
      </c>
      <c r="O2139" s="165">
        <v>209</v>
      </c>
      <c r="P2139" s="165">
        <v>451.99999999999983</v>
      </c>
      <c r="Q2139" s="165"/>
      <c r="R2139" s="165">
        <v>688</v>
      </c>
      <c r="S2139" s="165">
        <v>4</v>
      </c>
      <c r="T2139" s="165">
        <v>-3.9500000000000006</v>
      </c>
      <c r="U2139" s="165">
        <v>14.025</v>
      </c>
      <c r="V2139" s="165">
        <v>485.4</v>
      </c>
      <c r="W2139" s="165">
        <v>366.6</v>
      </c>
      <c r="X2139" s="165" t="s">
        <v>3330</v>
      </c>
      <c r="Y2139" s="165">
        <v>12.05</v>
      </c>
      <c r="Z2139" s="165" t="s">
        <v>3325</v>
      </c>
      <c r="AA2139" s="165" t="s">
        <v>3298</v>
      </c>
    </row>
    <row r="2140" spans="1:27" s="74" customFormat="1" x14ac:dyDescent="0.15">
      <c r="A2140" s="165" t="s">
        <v>3206</v>
      </c>
      <c r="B2140" s="113" t="s">
        <v>3229</v>
      </c>
      <c r="C2140" s="165" t="s">
        <v>3356</v>
      </c>
      <c r="D2140" s="199" t="s">
        <v>3297</v>
      </c>
      <c r="E2140" s="165">
        <v>1057</v>
      </c>
      <c r="F2140" s="165">
        <v>29.5</v>
      </c>
      <c r="G2140" s="165">
        <v>94.3</v>
      </c>
      <c r="H2140" s="165">
        <v>76</v>
      </c>
      <c r="I2140" s="165">
        <v>3853</v>
      </c>
      <c r="J2140" s="165">
        <v>11441</v>
      </c>
      <c r="K2140" s="165">
        <v>451.99999999999983</v>
      </c>
      <c r="L2140" s="165"/>
      <c r="M2140" s="165">
        <v>15746</v>
      </c>
      <c r="N2140" s="165">
        <v>143</v>
      </c>
      <c r="O2140" s="165">
        <v>417</v>
      </c>
      <c r="P2140" s="165">
        <v>255</v>
      </c>
      <c r="Q2140" s="165"/>
      <c r="R2140" s="165">
        <v>815</v>
      </c>
      <c r="S2140" s="165">
        <v>4</v>
      </c>
      <c r="T2140" s="165">
        <v>1.3666666666666671</v>
      </c>
      <c r="U2140" s="165">
        <v>8.5750000000000011</v>
      </c>
      <c r="V2140" s="165">
        <v>579.79999999999995</v>
      </c>
      <c r="W2140" s="165">
        <v>413.2</v>
      </c>
      <c r="X2140" s="165" t="s">
        <v>3330</v>
      </c>
      <c r="Y2140" s="165">
        <v>12.05</v>
      </c>
      <c r="Z2140" s="165" t="s">
        <v>3325</v>
      </c>
      <c r="AA2140" s="165" t="s">
        <v>3298</v>
      </c>
    </row>
    <row r="2141" spans="1:27" s="74" customFormat="1" x14ac:dyDescent="0.15">
      <c r="A2141" s="165" t="s">
        <v>3206</v>
      </c>
      <c r="B2141" s="113" t="s">
        <v>3229</v>
      </c>
      <c r="C2141" s="165" t="s">
        <v>3356</v>
      </c>
      <c r="D2141" s="199" t="s">
        <v>3297</v>
      </c>
      <c r="E2141" s="165">
        <v>1052</v>
      </c>
      <c r="F2141" s="165">
        <v>29</v>
      </c>
      <c r="G2141" s="165">
        <v>101.5</v>
      </c>
      <c r="H2141" s="165">
        <v>134</v>
      </c>
      <c r="I2141" s="165">
        <v>6327</v>
      </c>
      <c r="J2141" s="165">
        <v>19151</v>
      </c>
      <c r="K2141" s="165">
        <v>852</v>
      </c>
      <c r="L2141" s="165"/>
      <c r="M2141" s="165">
        <v>26330</v>
      </c>
      <c r="N2141" s="165">
        <v>134</v>
      </c>
      <c r="O2141" s="165">
        <v>407</v>
      </c>
      <c r="P2141" s="165">
        <v>455</v>
      </c>
      <c r="Q2141" s="165"/>
      <c r="R2141" s="165">
        <v>996.00000000000011</v>
      </c>
      <c r="S2141" s="165">
        <v>4</v>
      </c>
      <c r="T2141" s="165">
        <v>1.591666666666667</v>
      </c>
      <c r="U2141" s="165">
        <v>7.9</v>
      </c>
      <c r="V2141" s="165">
        <v>873.09999999999991</v>
      </c>
      <c r="W2141" s="165">
        <v>647.9</v>
      </c>
      <c r="X2141" s="165" t="s">
        <v>3330</v>
      </c>
      <c r="Y2141" s="165">
        <v>12.05</v>
      </c>
      <c r="Z2141" s="165" t="s">
        <v>3325</v>
      </c>
      <c r="AA2141" s="165" t="s">
        <v>3298</v>
      </c>
    </row>
    <row r="2142" spans="1:27" s="74" customFormat="1" x14ac:dyDescent="0.15">
      <c r="A2142" s="165" t="s">
        <v>3206</v>
      </c>
      <c r="B2142" s="113" t="s">
        <v>3225</v>
      </c>
      <c r="C2142" s="165" t="s">
        <v>3356</v>
      </c>
      <c r="D2142" s="199" t="s">
        <v>3297</v>
      </c>
      <c r="E2142" s="165">
        <v>773</v>
      </c>
      <c r="F2142" s="165">
        <v>30.9</v>
      </c>
      <c r="G2142" s="165">
        <v>102.3</v>
      </c>
      <c r="H2142" s="165">
        <v>63</v>
      </c>
      <c r="I2142" s="165">
        <v>3937</v>
      </c>
      <c r="J2142" s="165">
        <v>11622</v>
      </c>
      <c r="K2142" s="165">
        <v>509.99999999999983</v>
      </c>
      <c r="L2142" s="165"/>
      <c r="M2142" s="165">
        <v>16068</v>
      </c>
      <c r="N2142" s="165">
        <v>180</v>
      </c>
      <c r="O2142" s="165">
        <v>525</v>
      </c>
      <c r="P2142" s="165">
        <v>488.99999999999983</v>
      </c>
      <c r="Q2142" s="165"/>
      <c r="R2142" s="165">
        <v>1194</v>
      </c>
      <c r="S2142" s="165">
        <v>4</v>
      </c>
      <c r="T2142" s="165">
        <v>1.341666666666667</v>
      </c>
      <c r="U2142" s="165">
        <v>8.1750000000000007</v>
      </c>
      <c r="V2142" s="165">
        <v>700.90000000000009</v>
      </c>
      <c r="W2142" s="165">
        <v>518</v>
      </c>
      <c r="X2142" s="165" t="s">
        <v>3330</v>
      </c>
      <c r="Y2142" s="165">
        <v>12.05</v>
      </c>
      <c r="Z2142" s="165" t="s">
        <v>3325</v>
      </c>
      <c r="AA2142" s="165" t="s">
        <v>3298</v>
      </c>
    </row>
    <row r="2143" spans="1:27" s="74" customFormat="1" x14ac:dyDescent="0.15">
      <c r="A2143" s="165" t="s">
        <v>3206</v>
      </c>
      <c r="B2143" s="113" t="s">
        <v>3225</v>
      </c>
      <c r="C2143" s="165" t="s">
        <v>3356</v>
      </c>
      <c r="D2143" s="199" t="s">
        <v>3297</v>
      </c>
      <c r="E2143" s="165">
        <v>711</v>
      </c>
      <c r="F2143" s="165">
        <v>37</v>
      </c>
      <c r="G2143" s="165">
        <v>101.8</v>
      </c>
      <c r="H2143" s="165">
        <v>39</v>
      </c>
      <c r="I2143" s="165">
        <v>941</v>
      </c>
      <c r="J2143" s="165">
        <v>4664</v>
      </c>
      <c r="K2143" s="165">
        <v>940</v>
      </c>
      <c r="L2143" s="165"/>
      <c r="M2143" s="165">
        <v>6545</v>
      </c>
      <c r="N2143" s="165">
        <v>100</v>
      </c>
      <c r="O2143" s="165">
        <v>497</v>
      </c>
      <c r="P2143" s="165">
        <v>940</v>
      </c>
      <c r="Q2143" s="165"/>
      <c r="R2143" s="165">
        <v>1537</v>
      </c>
      <c r="S2143" s="165">
        <v>4</v>
      </c>
      <c r="T2143" s="165">
        <v>0.25833333333333303</v>
      </c>
      <c r="U2143" s="165">
        <v>9.4</v>
      </c>
      <c r="V2143" s="165">
        <v>477.10000000000014</v>
      </c>
      <c r="W2143" s="165">
        <v>347.1</v>
      </c>
      <c r="X2143" s="165" t="s">
        <v>3330</v>
      </c>
      <c r="Y2143" s="165">
        <v>32.25</v>
      </c>
      <c r="Z2143" s="165" t="s">
        <v>3329</v>
      </c>
      <c r="AA2143" s="165" t="s">
        <v>3298</v>
      </c>
    </row>
    <row r="2144" spans="1:27" s="74" customFormat="1" x14ac:dyDescent="0.15">
      <c r="A2144" s="165" t="s">
        <v>3272</v>
      </c>
      <c r="B2144" s="113" t="s">
        <v>3225</v>
      </c>
      <c r="C2144" s="165" t="s">
        <v>3356</v>
      </c>
      <c r="D2144" s="199" t="s">
        <v>3297</v>
      </c>
      <c r="E2144" s="165">
        <v>766</v>
      </c>
      <c r="F2144" s="165">
        <v>31.2</v>
      </c>
      <c r="G2144" s="165">
        <v>98.8</v>
      </c>
      <c r="H2144" s="165">
        <v>45</v>
      </c>
      <c r="I2144" s="165">
        <v>5384</v>
      </c>
      <c r="J2144" s="165">
        <v>10680</v>
      </c>
      <c r="K2144" s="165">
        <v>725</v>
      </c>
      <c r="L2144" s="165"/>
      <c r="M2144" s="165">
        <v>16789</v>
      </c>
      <c r="N2144" s="165">
        <v>290</v>
      </c>
      <c r="O2144" s="165">
        <v>575</v>
      </c>
      <c r="P2144" s="165">
        <v>725</v>
      </c>
      <c r="Q2144" s="165"/>
      <c r="R2144" s="165">
        <v>1590</v>
      </c>
      <c r="S2144" s="165">
        <v>4</v>
      </c>
      <c r="T2144" s="165">
        <v>2.7250000000000001</v>
      </c>
      <c r="U2144" s="165">
        <v>10.050000000000001</v>
      </c>
      <c r="V2144" s="165">
        <v>601.30000000000007</v>
      </c>
      <c r="W2144" s="165">
        <v>458.9</v>
      </c>
      <c r="X2144" s="165" t="s">
        <v>3330</v>
      </c>
      <c r="Y2144" s="165">
        <v>12.05</v>
      </c>
      <c r="Z2144" s="165" t="s">
        <v>3325</v>
      </c>
      <c r="AA2144" s="165" t="s">
        <v>3298</v>
      </c>
    </row>
    <row r="2145" spans="1:27" s="74" customFormat="1" x14ac:dyDescent="0.15">
      <c r="A2145" s="165" t="s">
        <v>3206</v>
      </c>
      <c r="B2145" s="113" t="s">
        <v>3307</v>
      </c>
      <c r="C2145" s="165" t="s">
        <v>3356</v>
      </c>
      <c r="D2145" s="199" t="s">
        <v>3297</v>
      </c>
      <c r="E2145" s="165">
        <v>785</v>
      </c>
      <c r="F2145" s="165">
        <v>40.4</v>
      </c>
      <c r="G2145" s="165">
        <v>80.599999999999994</v>
      </c>
      <c r="H2145" s="165">
        <v>40</v>
      </c>
      <c r="I2145" s="165">
        <v>663</v>
      </c>
      <c r="J2145" s="165">
        <v>4291</v>
      </c>
      <c r="K2145" s="165">
        <v>63</v>
      </c>
      <c r="L2145" s="165"/>
      <c r="M2145" s="165">
        <v>5017</v>
      </c>
      <c r="N2145" s="165">
        <v>39</v>
      </c>
      <c r="O2145" s="165">
        <v>254</v>
      </c>
      <c r="P2145" s="165">
        <v>63</v>
      </c>
      <c r="Q2145" s="165"/>
      <c r="R2145" s="165">
        <v>356</v>
      </c>
      <c r="S2145" s="165">
        <v>3</v>
      </c>
      <c r="T2145" s="165">
        <v>11.44166666666667</v>
      </c>
      <c r="U2145" s="165">
        <v>23.533333333333321</v>
      </c>
      <c r="V2145" s="165">
        <v>51.500000000000007</v>
      </c>
      <c r="W2145" s="165">
        <v>30.8</v>
      </c>
      <c r="X2145" s="165" t="s">
        <v>3300</v>
      </c>
      <c r="Y2145" s="165">
        <v>15.999999999999952</v>
      </c>
      <c r="Z2145" s="165" t="s">
        <v>3329</v>
      </c>
      <c r="AA2145" s="165" t="s">
        <v>3298</v>
      </c>
    </row>
    <row r="2146" spans="1:27" s="74" customFormat="1" x14ac:dyDescent="0.15">
      <c r="A2146" s="165" t="s">
        <v>3272</v>
      </c>
      <c r="B2146" s="113" t="s">
        <v>3225</v>
      </c>
      <c r="C2146" s="165" t="s">
        <v>3356</v>
      </c>
      <c r="D2146" s="199" t="s">
        <v>3297</v>
      </c>
      <c r="E2146" s="165">
        <v>672</v>
      </c>
      <c r="F2146" s="165">
        <v>51.7</v>
      </c>
      <c r="G2146" s="165">
        <v>112.6</v>
      </c>
      <c r="H2146" s="165">
        <v>79</v>
      </c>
      <c r="I2146" s="165">
        <v>2834</v>
      </c>
      <c r="J2146" s="165">
        <v>7981</v>
      </c>
      <c r="K2146" s="165">
        <v>373</v>
      </c>
      <c r="L2146" s="165"/>
      <c r="M2146" s="165">
        <v>11188</v>
      </c>
      <c r="N2146" s="165">
        <v>105</v>
      </c>
      <c r="O2146" s="165">
        <v>296</v>
      </c>
      <c r="P2146" s="165">
        <v>373</v>
      </c>
      <c r="Q2146" s="165"/>
      <c r="R2146" s="165">
        <v>774</v>
      </c>
      <c r="S2146" s="165">
        <v>3</v>
      </c>
      <c r="T2146" s="165">
        <v>-3.5333333333333332</v>
      </c>
      <c r="U2146" s="165">
        <v>14.4</v>
      </c>
      <c r="V2146" s="165">
        <v>407.80000000000013</v>
      </c>
      <c r="W2146" s="165">
        <v>283.5</v>
      </c>
      <c r="X2146" s="165" t="s">
        <v>3330</v>
      </c>
      <c r="Y2146" s="165">
        <v>1.8</v>
      </c>
      <c r="Z2146" s="165" t="s">
        <v>3327</v>
      </c>
      <c r="AA2146" s="165" t="s">
        <v>3298</v>
      </c>
    </row>
    <row r="2147" spans="1:27" s="74" customFormat="1" x14ac:dyDescent="0.15">
      <c r="A2147" s="165" t="s">
        <v>3271</v>
      </c>
      <c r="B2147" s="113" t="s">
        <v>3225</v>
      </c>
      <c r="C2147" s="165" t="s">
        <v>3356</v>
      </c>
      <c r="D2147" s="199" t="s">
        <v>3297</v>
      </c>
      <c r="E2147" s="165">
        <v>702</v>
      </c>
      <c r="F2147" s="165">
        <v>50.800000000000004</v>
      </c>
      <c r="G2147" s="165">
        <v>121.5</v>
      </c>
      <c r="H2147" s="165">
        <v>50</v>
      </c>
      <c r="I2147" s="165">
        <v>3426</v>
      </c>
      <c r="J2147" s="165">
        <v>9755</v>
      </c>
      <c r="K2147" s="165">
        <v>621</v>
      </c>
      <c r="L2147" s="165"/>
      <c r="M2147" s="165">
        <v>13802</v>
      </c>
      <c r="N2147" s="165">
        <v>166</v>
      </c>
      <c r="O2147" s="165">
        <v>463</v>
      </c>
      <c r="P2147" s="165">
        <v>621</v>
      </c>
      <c r="Q2147" s="165"/>
      <c r="R2147" s="165">
        <v>1250</v>
      </c>
      <c r="S2147" s="165">
        <v>3</v>
      </c>
      <c r="T2147" s="165">
        <v>-6.5000000000000009</v>
      </c>
      <c r="U2147" s="165">
        <v>13.166666666666671</v>
      </c>
      <c r="V2147" s="165">
        <v>468.80000000000013</v>
      </c>
      <c r="W2147" s="165">
        <v>318.5</v>
      </c>
      <c r="X2147" s="165" t="s">
        <v>3299</v>
      </c>
      <c r="Y2147" s="165">
        <v>12.05</v>
      </c>
      <c r="Z2147" s="165" t="s">
        <v>3325</v>
      </c>
      <c r="AA2147" s="165" t="s">
        <v>3298</v>
      </c>
    </row>
    <row r="2148" spans="1:27" s="74" customFormat="1" x14ac:dyDescent="0.15">
      <c r="A2148" s="165" t="s">
        <v>3206</v>
      </c>
      <c r="B2148" s="113" t="s">
        <v>3225</v>
      </c>
      <c r="C2148" s="165" t="s">
        <v>3356</v>
      </c>
      <c r="D2148" s="199" t="s">
        <v>3297</v>
      </c>
      <c r="E2148" s="165">
        <v>705</v>
      </c>
      <c r="F2148" s="165">
        <v>49.5</v>
      </c>
      <c r="G2148" s="165">
        <v>122</v>
      </c>
      <c r="H2148" s="165">
        <v>69</v>
      </c>
      <c r="I2148" s="165">
        <v>5636</v>
      </c>
      <c r="J2148" s="165">
        <v>12807</v>
      </c>
      <c r="K2148" s="165">
        <v>762</v>
      </c>
      <c r="L2148" s="165"/>
      <c r="M2148" s="165">
        <v>19205</v>
      </c>
      <c r="N2148" s="165">
        <v>202</v>
      </c>
      <c r="O2148" s="165">
        <v>456.00000000000011</v>
      </c>
      <c r="P2148" s="165">
        <v>762</v>
      </c>
      <c r="Q2148" s="165"/>
      <c r="R2148" s="165">
        <v>1419</v>
      </c>
      <c r="S2148" s="165">
        <v>3</v>
      </c>
      <c r="T2148" s="165">
        <v>-3.9916666666666667</v>
      </c>
      <c r="U2148" s="165">
        <v>14</v>
      </c>
      <c r="V2148" s="165">
        <v>507.4</v>
      </c>
      <c r="W2148" s="165">
        <v>352.7</v>
      </c>
      <c r="X2148" s="165" t="s">
        <v>3330</v>
      </c>
      <c r="Y2148" s="165">
        <v>12.05</v>
      </c>
      <c r="Z2148" s="165" t="s">
        <v>3325</v>
      </c>
      <c r="AA2148" s="165" t="s">
        <v>3298</v>
      </c>
    </row>
    <row r="2149" spans="1:27" s="74" customFormat="1" x14ac:dyDescent="0.15">
      <c r="A2149" s="165" t="s">
        <v>3206</v>
      </c>
      <c r="B2149" s="113" t="s">
        <v>3225</v>
      </c>
      <c r="C2149" s="165" t="s">
        <v>3356</v>
      </c>
      <c r="D2149" s="199" t="s">
        <v>3297</v>
      </c>
      <c r="E2149" s="165">
        <v>777</v>
      </c>
      <c r="F2149" s="165">
        <v>28.9</v>
      </c>
      <c r="G2149" s="165">
        <v>85.2</v>
      </c>
      <c r="H2149" s="165">
        <v>50</v>
      </c>
      <c r="I2149" s="165">
        <v>1512</v>
      </c>
      <c r="J2149" s="165">
        <v>4503</v>
      </c>
      <c r="K2149" s="165">
        <v>185</v>
      </c>
      <c r="L2149" s="165"/>
      <c r="M2149" s="165">
        <v>6200</v>
      </c>
      <c r="N2149" s="165">
        <v>76</v>
      </c>
      <c r="O2149" s="165">
        <v>227</v>
      </c>
      <c r="P2149" s="165">
        <v>185</v>
      </c>
      <c r="Q2149" s="165"/>
      <c r="R2149" s="165">
        <v>488</v>
      </c>
      <c r="S2149" s="165">
        <v>2</v>
      </c>
      <c r="T2149" s="165">
        <v>-1.541666666666667</v>
      </c>
      <c r="U2149" s="165">
        <v>7.25</v>
      </c>
      <c r="V2149" s="165">
        <v>310.8</v>
      </c>
      <c r="W2149" s="165">
        <v>84.3</v>
      </c>
      <c r="X2149" s="165" t="s">
        <v>3324</v>
      </c>
      <c r="Y2149" s="165">
        <v>8.6000000000000014</v>
      </c>
      <c r="Z2149" s="165" t="s">
        <v>3327</v>
      </c>
      <c r="AA2149" s="165" t="s">
        <v>3298</v>
      </c>
    </row>
    <row r="2150" spans="1:27" s="74" customFormat="1" x14ac:dyDescent="0.15">
      <c r="A2150" s="165" t="s">
        <v>3271</v>
      </c>
      <c r="B2150" s="113" t="s">
        <v>3226</v>
      </c>
      <c r="C2150" s="165" t="s">
        <v>3356</v>
      </c>
      <c r="D2150" s="199" t="s">
        <v>3297</v>
      </c>
      <c r="E2150" s="165">
        <v>655</v>
      </c>
      <c r="F2150" s="165">
        <v>32.6</v>
      </c>
      <c r="G2150" s="165">
        <v>103</v>
      </c>
      <c r="H2150" s="165">
        <v>120</v>
      </c>
      <c r="I2150" s="165">
        <v>1528</v>
      </c>
      <c r="J2150" s="165">
        <v>12375</v>
      </c>
      <c r="K2150" s="165">
        <v>731</v>
      </c>
      <c r="L2150" s="165"/>
      <c r="M2150" s="165">
        <v>14634</v>
      </c>
      <c r="N2150" s="165">
        <v>33</v>
      </c>
      <c r="O2150" s="165">
        <v>268</v>
      </c>
      <c r="P2150" s="165">
        <v>731</v>
      </c>
      <c r="Q2150" s="165"/>
      <c r="R2150" s="165">
        <v>1032</v>
      </c>
      <c r="S2150" s="165">
        <v>2</v>
      </c>
      <c r="T2150" s="165">
        <v>-0.30833333333333302</v>
      </c>
      <c r="U2150" s="165">
        <v>8.25</v>
      </c>
      <c r="V2150" s="165">
        <v>717.49999999999989</v>
      </c>
      <c r="W2150" s="165">
        <v>221.2</v>
      </c>
      <c r="X2150" s="165" t="s">
        <v>3330</v>
      </c>
      <c r="Y2150" s="165">
        <v>8.6000000000000014</v>
      </c>
      <c r="Z2150" s="165" t="s">
        <v>3327</v>
      </c>
      <c r="AA2150" s="165" t="s">
        <v>3298</v>
      </c>
    </row>
    <row r="2151" spans="1:27" s="74" customFormat="1" x14ac:dyDescent="0.15">
      <c r="A2151" s="165" t="s">
        <v>3271</v>
      </c>
      <c r="B2151" s="113" t="s">
        <v>3228</v>
      </c>
      <c r="C2151" s="165" t="s">
        <v>3356</v>
      </c>
      <c r="D2151" s="199" t="s">
        <v>3297</v>
      </c>
      <c r="E2151" s="165">
        <v>1016</v>
      </c>
      <c r="F2151" s="165">
        <v>28.9</v>
      </c>
      <c r="G2151" s="165">
        <v>85.2</v>
      </c>
      <c r="H2151" s="165">
        <v>45</v>
      </c>
      <c r="I2151" s="165">
        <v>3395</v>
      </c>
      <c r="J2151" s="165">
        <v>9286</v>
      </c>
      <c r="K2151" s="165">
        <v>400</v>
      </c>
      <c r="L2151" s="165"/>
      <c r="M2151" s="165">
        <v>13080</v>
      </c>
      <c r="N2151" s="165">
        <v>212</v>
      </c>
      <c r="O2151" s="165">
        <v>577</v>
      </c>
      <c r="P2151" s="165">
        <v>267</v>
      </c>
      <c r="Q2151" s="165"/>
      <c r="R2151" s="165">
        <v>1055</v>
      </c>
      <c r="S2151" s="165">
        <v>2</v>
      </c>
      <c r="T2151" s="165">
        <v>-1.541666666666667</v>
      </c>
      <c r="U2151" s="165">
        <v>7.25</v>
      </c>
      <c r="V2151" s="165">
        <v>310.8</v>
      </c>
      <c r="W2151" s="165">
        <v>84.3</v>
      </c>
      <c r="X2151" s="165" t="s">
        <v>3328</v>
      </c>
      <c r="Y2151" s="165">
        <v>8.6000000000000014</v>
      </c>
      <c r="Z2151" s="165" t="s">
        <v>3327</v>
      </c>
      <c r="AA2151" s="165" t="s">
        <v>3298</v>
      </c>
    </row>
    <row r="2152" spans="1:27" s="74" customFormat="1" x14ac:dyDescent="0.15">
      <c r="A2152" s="165" t="s">
        <v>3271</v>
      </c>
      <c r="B2152" s="113" t="s">
        <v>3229</v>
      </c>
      <c r="C2152" s="165" t="s">
        <v>3356</v>
      </c>
      <c r="D2152" s="199" t="s">
        <v>3297</v>
      </c>
      <c r="E2152" s="165">
        <v>1059</v>
      </c>
      <c r="F2152" s="165">
        <v>27.9</v>
      </c>
      <c r="G2152" s="165">
        <v>91.9</v>
      </c>
      <c r="H2152" s="165">
        <v>127</v>
      </c>
      <c r="I2152" s="165">
        <v>8065.0000000000009</v>
      </c>
      <c r="J2152" s="165">
        <v>20315</v>
      </c>
      <c r="K2152" s="165">
        <v>772</v>
      </c>
      <c r="L2152" s="165"/>
      <c r="M2152" s="165">
        <v>29152</v>
      </c>
      <c r="N2152" s="165">
        <v>190</v>
      </c>
      <c r="O2152" s="165">
        <v>478</v>
      </c>
      <c r="P2152" s="165">
        <v>461.00000000000011</v>
      </c>
      <c r="Q2152" s="165"/>
      <c r="R2152" s="165">
        <v>1129</v>
      </c>
      <c r="S2152" s="165">
        <v>2</v>
      </c>
      <c r="T2152" s="165">
        <v>-1.6083333333333341</v>
      </c>
      <c r="U2152" s="165">
        <v>6.35</v>
      </c>
      <c r="V2152" s="165">
        <v>457.19999999999987</v>
      </c>
      <c r="W2152" s="165">
        <v>167.4</v>
      </c>
      <c r="X2152" s="165" t="s">
        <v>3330</v>
      </c>
      <c r="Y2152" s="165">
        <v>8.6000000000000014</v>
      </c>
      <c r="Z2152" s="165" t="s">
        <v>3327</v>
      </c>
      <c r="AA2152" s="165" t="s">
        <v>3298</v>
      </c>
    </row>
    <row r="2153" spans="1:27" s="74" customFormat="1" x14ac:dyDescent="0.15">
      <c r="A2153" s="165" t="s">
        <v>3271</v>
      </c>
      <c r="B2153" s="113" t="s">
        <v>3307</v>
      </c>
      <c r="C2153" s="165" t="s">
        <v>3356</v>
      </c>
      <c r="D2153" s="199" t="s">
        <v>3297</v>
      </c>
      <c r="E2153" s="165">
        <v>784</v>
      </c>
      <c r="F2153" s="165">
        <v>40.1</v>
      </c>
      <c r="G2153" s="165">
        <v>88.1</v>
      </c>
      <c r="H2153" s="165">
        <v>50</v>
      </c>
      <c r="I2153" s="165">
        <v>459.99999999999983</v>
      </c>
      <c r="J2153" s="165">
        <v>2792</v>
      </c>
      <c r="K2153" s="165">
        <v>42</v>
      </c>
      <c r="L2153" s="165"/>
      <c r="M2153" s="165">
        <v>3294</v>
      </c>
      <c r="N2153" s="165">
        <v>22</v>
      </c>
      <c r="O2153" s="165">
        <v>133</v>
      </c>
      <c r="P2153" s="165">
        <v>42</v>
      </c>
      <c r="Q2153" s="165"/>
      <c r="R2153" s="165">
        <v>197</v>
      </c>
      <c r="S2153" s="165">
        <v>1</v>
      </c>
      <c r="T2153" s="165">
        <v>11.741666666666669</v>
      </c>
      <c r="U2153" s="165">
        <v>27.1</v>
      </c>
      <c r="V2153" s="165">
        <v>25.7</v>
      </c>
      <c r="W2153" s="165">
        <v>8.9</v>
      </c>
      <c r="X2153" s="165" t="s">
        <v>3300</v>
      </c>
      <c r="Y2153" s="165">
        <v>14.65</v>
      </c>
      <c r="Z2153" s="165" t="s">
        <v>3325</v>
      </c>
      <c r="AA2153" s="165" t="s">
        <v>3298</v>
      </c>
    </row>
    <row r="2154" spans="1:27" s="74" customFormat="1" x14ac:dyDescent="0.15">
      <c r="A2154" s="165" t="s">
        <v>3206</v>
      </c>
      <c r="B2154" s="113" t="s">
        <v>3225</v>
      </c>
      <c r="C2154" s="165" t="s">
        <v>3356</v>
      </c>
      <c r="D2154" s="199" t="s">
        <v>3297</v>
      </c>
      <c r="E2154" s="165">
        <v>776</v>
      </c>
      <c r="F2154" s="165">
        <v>29.5</v>
      </c>
      <c r="G2154" s="165">
        <v>93.3</v>
      </c>
      <c r="H2154" s="165">
        <v>58</v>
      </c>
      <c r="I2154" s="165">
        <v>2446</v>
      </c>
      <c r="J2154" s="165">
        <v>5729.0000000000009</v>
      </c>
      <c r="K2154" s="165">
        <v>279</v>
      </c>
      <c r="L2154" s="165"/>
      <c r="M2154" s="165">
        <v>8454</v>
      </c>
      <c r="N2154" s="165">
        <v>104</v>
      </c>
      <c r="O2154" s="165">
        <v>248</v>
      </c>
      <c r="P2154" s="165">
        <v>279</v>
      </c>
      <c r="Q2154" s="165"/>
      <c r="R2154" s="165">
        <v>631</v>
      </c>
      <c r="S2154" s="165">
        <v>1</v>
      </c>
      <c r="T2154" s="165">
        <v>-2.4500000000000002</v>
      </c>
      <c r="U2154" s="165">
        <v>6.4</v>
      </c>
      <c r="V2154" s="165">
        <v>477.6</v>
      </c>
      <c r="W2154" s="165">
        <v>95.2</v>
      </c>
      <c r="X2154" s="165" t="s">
        <v>3330</v>
      </c>
      <c r="Y2154" s="165">
        <v>8.6000000000000014</v>
      </c>
      <c r="Z2154" s="165" t="s">
        <v>3327</v>
      </c>
      <c r="AA2154" s="165" t="s">
        <v>3298</v>
      </c>
    </row>
    <row r="2155" spans="1:27" s="74" customFormat="1" x14ac:dyDescent="0.15">
      <c r="A2155" s="165" t="s">
        <v>3271</v>
      </c>
      <c r="B2155" s="113" t="s">
        <v>3307</v>
      </c>
      <c r="C2155" s="165" t="s">
        <v>3356</v>
      </c>
      <c r="D2155" s="199" t="s">
        <v>3297</v>
      </c>
      <c r="E2155" s="165">
        <v>783</v>
      </c>
      <c r="F2155" s="165">
        <v>38.4</v>
      </c>
      <c r="G2155" s="165">
        <v>80.8</v>
      </c>
      <c r="H2155" s="165">
        <v>35</v>
      </c>
      <c r="I2155" s="165">
        <v>1846</v>
      </c>
      <c r="J2155" s="165">
        <v>6850.9999999999991</v>
      </c>
      <c r="K2155" s="165">
        <v>140</v>
      </c>
      <c r="L2155" s="165"/>
      <c r="M2155" s="165">
        <v>8837</v>
      </c>
      <c r="N2155" s="165">
        <v>124</v>
      </c>
      <c r="O2155" s="165">
        <v>460.99999999999983</v>
      </c>
      <c r="P2155" s="165">
        <v>140</v>
      </c>
      <c r="Q2155" s="165"/>
      <c r="R2155" s="165">
        <v>725</v>
      </c>
      <c r="S2155" s="165">
        <v>1</v>
      </c>
      <c r="T2155" s="165">
        <v>12.258333333333329</v>
      </c>
      <c r="U2155" s="165">
        <v>26.2</v>
      </c>
      <c r="V2155" s="165">
        <v>29.7</v>
      </c>
      <c r="W2155" s="165">
        <v>8.6000000000000014</v>
      </c>
      <c r="X2155" s="165" t="s">
        <v>3300</v>
      </c>
      <c r="Y2155" s="165">
        <v>14.65</v>
      </c>
      <c r="Z2155" s="165" t="s">
        <v>3325</v>
      </c>
      <c r="AA2155" s="165" t="s">
        <v>3298</v>
      </c>
    </row>
    <row r="2156" spans="1:27" s="74" customFormat="1" x14ac:dyDescent="0.15">
      <c r="A2156" s="165" t="s">
        <v>3206</v>
      </c>
      <c r="B2156" s="113" t="s">
        <v>3236</v>
      </c>
      <c r="C2156" s="165"/>
      <c r="D2156" s="199" t="s">
        <v>3346</v>
      </c>
      <c r="E2156" s="165">
        <v>52</v>
      </c>
      <c r="F2156" s="165">
        <v>55.5</v>
      </c>
      <c r="G2156" s="165">
        <v>13.32</v>
      </c>
      <c r="H2156" s="165">
        <v>90</v>
      </c>
      <c r="I2156" s="165">
        <v>4100</v>
      </c>
      <c r="J2156" s="165">
        <v>24500</v>
      </c>
      <c r="K2156" s="165"/>
      <c r="L2156" s="165"/>
      <c r="M2156" s="165">
        <v>35500</v>
      </c>
      <c r="N2156" s="165">
        <v>23</v>
      </c>
      <c r="O2156" s="165">
        <v>1250</v>
      </c>
      <c r="P2156" s="165">
        <v>409.99999999999983</v>
      </c>
      <c r="Q2156" s="165">
        <v>70</v>
      </c>
      <c r="R2156" s="165">
        <v>189</v>
      </c>
      <c r="S2156" s="165">
        <v>8</v>
      </c>
      <c r="T2156" s="165">
        <v>7.7416666666666671</v>
      </c>
      <c r="U2156" s="165">
        <v>11.425000000000001</v>
      </c>
      <c r="V2156" s="165">
        <v>638.79999999999995</v>
      </c>
      <c r="W2156" s="165">
        <v>448.80000000000013</v>
      </c>
      <c r="X2156" s="165" t="s">
        <v>3328</v>
      </c>
      <c r="Y2156" s="165">
        <v>2.6</v>
      </c>
      <c r="Z2156" s="165" t="s">
        <v>3327</v>
      </c>
      <c r="AA2156" s="165" t="s">
        <v>3326</v>
      </c>
    </row>
    <row r="2157" spans="1:27" s="74" customFormat="1" x14ac:dyDescent="0.15">
      <c r="A2157" s="165" t="s">
        <v>3271</v>
      </c>
      <c r="B2157" s="113" t="s">
        <v>3236</v>
      </c>
      <c r="C2157" s="165"/>
      <c r="D2157" s="199" t="s">
        <v>3346</v>
      </c>
      <c r="E2157" s="165">
        <v>54</v>
      </c>
      <c r="F2157" s="165">
        <v>55.5</v>
      </c>
      <c r="G2157" s="165">
        <v>13.32</v>
      </c>
      <c r="H2157" s="165">
        <v>100</v>
      </c>
      <c r="I2157" s="165">
        <v>3400</v>
      </c>
      <c r="J2157" s="165">
        <v>16600</v>
      </c>
      <c r="K2157" s="165"/>
      <c r="L2157" s="165"/>
      <c r="M2157" s="165">
        <v>25900</v>
      </c>
      <c r="N2157" s="165">
        <v>170</v>
      </c>
      <c r="O2157" s="165">
        <v>900</v>
      </c>
      <c r="P2157" s="165">
        <v>270</v>
      </c>
      <c r="Q2157" s="165">
        <v>40</v>
      </c>
      <c r="R2157" s="165">
        <v>1340</v>
      </c>
      <c r="S2157" s="165">
        <v>8</v>
      </c>
      <c r="T2157" s="165">
        <v>7.7416666666666671</v>
      </c>
      <c r="U2157" s="165">
        <v>11.425000000000001</v>
      </c>
      <c r="V2157" s="165">
        <v>638.79999999999995</v>
      </c>
      <c r="W2157" s="165">
        <v>448.80000000000013</v>
      </c>
      <c r="X2157" s="165" t="s">
        <v>3328</v>
      </c>
      <c r="Y2157" s="165">
        <v>2.6</v>
      </c>
      <c r="Z2157" s="165" t="s">
        <v>3327</v>
      </c>
      <c r="AA2157" s="165" t="s">
        <v>3326</v>
      </c>
    </row>
    <row r="2158" spans="1:27" s="74" customFormat="1" x14ac:dyDescent="0.15">
      <c r="A2158" s="165" t="s">
        <v>3271</v>
      </c>
      <c r="B2158" s="113" t="s">
        <v>3188</v>
      </c>
      <c r="C2158" s="165"/>
      <c r="D2158" s="199" t="s">
        <v>3276</v>
      </c>
      <c r="E2158" s="165">
        <v>1222</v>
      </c>
      <c r="F2158" s="165">
        <v>42.53</v>
      </c>
      <c r="G2158" s="165">
        <v>-72.17</v>
      </c>
      <c r="H2158" s="165">
        <v>60</v>
      </c>
      <c r="I2158" s="165">
        <v>4720</v>
      </c>
      <c r="J2158" s="165"/>
      <c r="K2158" s="165"/>
      <c r="L2158" s="165"/>
      <c r="M2158" s="165">
        <v>24520</v>
      </c>
      <c r="N2158" s="165">
        <v>492</v>
      </c>
      <c r="O2158" s="165"/>
      <c r="P2158" s="165">
        <v>260</v>
      </c>
      <c r="Q2158" s="165"/>
      <c r="R2158" s="165">
        <v>1052</v>
      </c>
      <c r="S2158" s="165">
        <v>6</v>
      </c>
      <c r="T2158" s="165">
        <v>7.9916666666666671</v>
      </c>
      <c r="U2158" s="165">
        <v>16.283333333333317</v>
      </c>
      <c r="V2158" s="165">
        <v>1128.7</v>
      </c>
      <c r="W2158" s="165">
        <v>580.1</v>
      </c>
      <c r="X2158" s="165" t="s">
        <v>3324</v>
      </c>
      <c r="Y2158" s="165">
        <v>2.0499999999999998</v>
      </c>
      <c r="Z2158" s="165" t="s">
        <v>3327</v>
      </c>
      <c r="AA2158" s="165" t="s">
        <v>3361</v>
      </c>
    </row>
    <row r="2159" spans="1:27" s="74" customFormat="1" x14ac:dyDescent="0.15">
      <c r="A2159" s="165" t="s">
        <v>3271</v>
      </c>
      <c r="B2159" s="113" t="s">
        <v>3189</v>
      </c>
      <c r="C2159" s="165"/>
      <c r="D2159" s="199" t="s">
        <v>3417</v>
      </c>
      <c r="E2159" s="165">
        <v>1223</v>
      </c>
      <c r="F2159" s="165">
        <v>35.33</v>
      </c>
      <c r="G2159" s="165">
        <v>135.75</v>
      </c>
      <c r="H2159" s="165">
        <v>150</v>
      </c>
      <c r="I2159" s="165"/>
      <c r="J2159" s="165"/>
      <c r="K2159" s="165"/>
      <c r="L2159" s="165"/>
      <c r="M2159" s="165">
        <v>31734</v>
      </c>
      <c r="N2159" s="165"/>
      <c r="O2159" s="165"/>
      <c r="P2159" s="165"/>
      <c r="Q2159" s="165"/>
      <c r="R2159" s="165">
        <v>1090</v>
      </c>
      <c r="S2159" s="165">
        <v>8</v>
      </c>
      <c r="T2159" s="165">
        <v>11.4</v>
      </c>
      <c r="U2159" s="165">
        <v>16.375</v>
      </c>
      <c r="V2159" s="165">
        <v>1709.2</v>
      </c>
      <c r="W2159" s="165">
        <v>1296.5</v>
      </c>
      <c r="X2159" s="165" t="s">
        <v>3324</v>
      </c>
      <c r="Y2159" s="165">
        <v>6.6</v>
      </c>
      <c r="Z2159" s="165" t="s">
        <v>3327</v>
      </c>
      <c r="AA2159" s="165"/>
    </row>
    <row r="2160" spans="1:27" s="74" customFormat="1" x14ac:dyDescent="0.15">
      <c r="A2160" s="165" t="s">
        <v>3271</v>
      </c>
      <c r="B2160" s="113" t="s">
        <v>3189</v>
      </c>
      <c r="C2160" s="165"/>
      <c r="D2160" s="199" t="s">
        <v>3418</v>
      </c>
      <c r="E2160" s="165">
        <v>1224</v>
      </c>
      <c r="F2160" s="165">
        <v>44</v>
      </c>
      <c r="G2160" s="165">
        <v>-71.5</v>
      </c>
      <c r="H2160" s="165">
        <v>110</v>
      </c>
      <c r="I2160" s="165"/>
      <c r="J2160" s="165"/>
      <c r="K2160" s="165"/>
      <c r="L2160" s="165"/>
      <c r="M2160" s="165">
        <v>15160</v>
      </c>
      <c r="N2160" s="165"/>
      <c r="O2160" s="165"/>
      <c r="P2160" s="165"/>
      <c r="Q2160" s="165"/>
      <c r="R2160" s="165">
        <v>1078</v>
      </c>
      <c r="S2160" s="165">
        <v>5</v>
      </c>
      <c r="T2160" s="165">
        <v>3.6333333333333342</v>
      </c>
      <c r="U2160" s="165">
        <v>13.52</v>
      </c>
      <c r="V2160" s="165">
        <v>1310.0999999999999</v>
      </c>
      <c r="W2160" s="165">
        <v>575.70000000000005</v>
      </c>
      <c r="X2160" s="165" t="s">
        <v>3324</v>
      </c>
      <c r="Y2160" s="165">
        <v>15.6</v>
      </c>
      <c r="Z2160" s="165" t="s">
        <v>3329</v>
      </c>
      <c r="AA2160" s="165"/>
    </row>
    <row r="2161" spans="1:27" s="74" customFormat="1" x14ac:dyDescent="0.15">
      <c r="A2161" s="165" t="s">
        <v>3272</v>
      </c>
      <c r="B2161" s="113" t="s">
        <v>3190</v>
      </c>
      <c r="C2161" s="165"/>
      <c r="D2161" s="199" t="s">
        <v>3419</v>
      </c>
      <c r="E2161" s="165">
        <v>1225</v>
      </c>
      <c r="F2161" s="165">
        <v>35.96</v>
      </c>
      <c r="G2161" s="165">
        <v>-84.28</v>
      </c>
      <c r="H2161" s="165">
        <v>30</v>
      </c>
      <c r="I2161" s="165"/>
      <c r="J2161" s="165"/>
      <c r="K2161" s="165"/>
      <c r="L2161" s="165"/>
      <c r="M2161" s="165">
        <v>14560</v>
      </c>
      <c r="N2161" s="165"/>
      <c r="O2161" s="165"/>
      <c r="P2161" s="165"/>
      <c r="Q2161" s="165"/>
      <c r="R2161" s="165">
        <v>916</v>
      </c>
      <c r="S2161" s="165">
        <v>9</v>
      </c>
      <c r="T2161" s="165">
        <v>14.1</v>
      </c>
      <c r="U2161" s="165">
        <v>17.68888888888889</v>
      </c>
      <c r="V2161" s="165">
        <v>1322.6</v>
      </c>
      <c r="W2161" s="165">
        <v>969.4</v>
      </c>
      <c r="X2161" s="165" t="s">
        <v>3324</v>
      </c>
      <c r="Y2161" s="165">
        <v>3.9</v>
      </c>
      <c r="Z2161" s="165" t="s">
        <v>3327</v>
      </c>
      <c r="AA2161" s="165"/>
    </row>
    <row r="2162" spans="1:27" s="74" customFormat="1" x14ac:dyDescent="0.15">
      <c r="A2162" s="165" t="s">
        <v>3271</v>
      </c>
      <c r="B2162" s="113" t="s">
        <v>3189</v>
      </c>
      <c r="C2162" s="165"/>
      <c r="D2162" s="199" t="s">
        <v>3284</v>
      </c>
      <c r="E2162" s="165">
        <v>1227</v>
      </c>
      <c r="F2162" s="165">
        <v>35.97</v>
      </c>
      <c r="G2162" s="165">
        <v>-84.28</v>
      </c>
      <c r="H2162" s="165">
        <v>30</v>
      </c>
      <c r="I2162" s="165"/>
      <c r="J2162" s="165"/>
      <c r="K2162" s="165"/>
      <c r="L2162" s="165"/>
      <c r="M2162" s="165">
        <v>16092</v>
      </c>
      <c r="N2162" s="165"/>
      <c r="O2162" s="165"/>
      <c r="P2162" s="165"/>
      <c r="Q2162" s="165"/>
      <c r="R2162" s="165">
        <v>1082</v>
      </c>
      <c r="S2162" s="165">
        <v>9</v>
      </c>
      <c r="T2162" s="165">
        <v>14.1</v>
      </c>
      <c r="U2162" s="165">
        <v>17.68888888888889</v>
      </c>
      <c r="V2162" s="165">
        <v>1322.6</v>
      </c>
      <c r="W2162" s="165">
        <v>969.4</v>
      </c>
      <c r="X2162" s="165" t="s">
        <v>3324</v>
      </c>
      <c r="Y2162" s="165">
        <v>3.9</v>
      </c>
      <c r="Z2162" s="165" t="s">
        <v>3327</v>
      </c>
      <c r="AA2162" s="165"/>
    </row>
    <row r="2163" spans="1:27" s="74" customFormat="1" x14ac:dyDescent="0.15">
      <c r="A2163" s="165" t="s">
        <v>3271</v>
      </c>
      <c r="B2163" s="113" t="s">
        <v>3189</v>
      </c>
      <c r="C2163" s="165"/>
      <c r="D2163" s="199" t="s">
        <v>3285</v>
      </c>
      <c r="E2163" s="165">
        <v>1228</v>
      </c>
      <c r="F2163" s="165">
        <v>35.97</v>
      </c>
      <c r="G2163" s="165">
        <v>-84.28</v>
      </c>
      <c r="H2163" s="165">
        <v>30</v>
      </c>
      <c r="I2163" s="165"/>
      <c r="J2163" s="165"/>
      <c r="K2163" s="165"/>
      <c r="L2163" s="165"/>
      <c r="M2163" s="165">
        <v>13338</v>
      </c>
      <c r="N2163" s="165"/>
      <c r="O2163" s="165"/>
      <c r="P2163" s="165"/>
      <c r="Q2163" s="165"/>
      <c r="R2163" s="165">
        <v>760</v>
      </c>
      <c r="S2163" s="165">
        <v>9</v>
      </c>
      <c r="T2163" s="165">
        <v>14.1</v>
      </c>
      <c r="U2163" s="165">
        <v>17.68888888888889</v>
      </c>
      <c r="V2163" s="165">
        <v>1322.6</v>
      </c>
      <c r="W2163" s="165">
        <v>969.4</v>
      </c>
      <c r="X2163" s="165" t="s">
        <v>3324</v>
      </c>
      <c r="Y2163" s="165">
        <v>3.9</v>
      </c>
      <c r="Z2163" s="165" t="s">
        <v>3327</v>
      </c>
      <c r="AA2163" s="165"/>
    </row>
    <row r="2164" spans="1:27" s="74" customFormat="1" x14ac:dyDescent="0.15">
      <c r="A2164" s="165" t="s">
        <v>3271</v>
      </c>
      <c r="B2164" s="113" t="s">
        <v>3191</v>
      </c>
      <c r="C2164" s="165"/>
      <c r="D2164" s="199" t="s">
        <v>3358</v>
      </c>
      <c r="E2164" s="165">
        <v>1235</v>
      </c>
      <c r="F2164" s="165">
        <v>-3.95</v>
      </c>
      <c r="G2164" s="165">
        <v>-73.433329999999998</v>
      </c>
      <c r="H2164" s="165">
        <v>114.23099999999999</v>
      </c>
      <c r="I2164" s="165">
        <v>5476.8</v>
      </c>
      <c r="J2164" s="165"/>
      <c r="K2164" s="165"/>
      <c r="L2164" s="165"/>
      <c r="M2164" s="165">
        <v>31556.799999999999</v>
      </c>
      <c r="N2164" s="165">
        <v>742</v>
      </c>
      <c r="O2164" s="165">
        <v>2084</v>
      </c>
      <c r="P2164" s="165">
        <v>636</v>
      </c>
      <c r="Q2164" s="165"/>
      <c r="R2164" s="165">
        <v>2828</v>
      </c>
      <c r="S2164" s="165">
        <v>12</v>
      </c>
      <c r="T2164" s="165">
        <v>26.725000000000001</v>
      </c>
      <c r="U2164" s="165">
        <v>26.725000000000001</v>
      </c>
      <c r="V2164" s="165">
        <v>2784.4</v>
      </c>
      <c r="W2164" s="165">
        <v>2784.4</v>
      </c>
      <c r="X2164" s="165" t="s">
        <v>3303</v>
      </c>
      <c r="Y2164" s="165">
        <v>1.25</v>
      </c>
      <c r="Z2164" s="165" t="s">
        <v>3327</v>
      </c>
      <c r="AA2164" s="165" t="s">
        <v>3359</v>
      </c>
    </row>
    <row r="2165" spans="1:27" s="74" customFormat="1" x14ac:dyDescent="0.15">
      <c r="A2165" s="165" t="s">
        <v>3271</v>
      </c>
      <c r="B2165" s="113" t="s">
        <v>3191</v>
      </c>
      <c r="C2165" s="165"/>
      <c r="D2165" s="199" t="s">
        <v>3291</v>
      </c>
      <c r="E2165" s="165">
        <v>1236</v>
      </c>
      <c r="F2165" s="165">
        <v>-3.95</v>
      </c>
      <c r="G2165" s="165">
        <v>-73.433329999999998</v>
      </c>
      <c r="H2165" s="165">
        <v>113.477</v>
      </c>
      <c r="I2165" s="165">
        <v>3717</v>
      </c>
      <c r="J2165" s="165"/>
      <c r="K2165" s="165"/>
      <c r="L2165" s="165"/>
      <c r="M2165" s="165">
        <v>21417</v>
      </c>
      <c r="N2165" s="165">
        <v>810</v>
      </c>
      <c r="O2165" s="165">
        <v>2074</v>
      </c>
      <c r="P2165" s="165">
        <v>962</v>
      </c>
      <c r="Q2165" s="165"/>
      <c r="R2165" s="165">
        <v>2882</v>
      </c>
      <c r="S2165" s="165">
        <v>12</v>
      </c>
      <c r="T2165" s="165">
        <v>26.725000000000001</v>
      </c>
      <c r="U2165" s="165">
        <v>26.725000000000001</v>
      </c>
      <c r="V2165" s="165">
        <v>2784.4</v>
      </c>
      <c r="W2165" s="165">
        <v>2784.4</v>
      </c>
      <c r="X2165" s="165" t="s">
        <v>3303</v>
      </c>
      <c r="Y2165" s="165">
        <v>1.25</v>
      </c>
      <c r="Z2165" s="165" t="s">
        <v>3327</v>
      </c>
      <c r="AA2165" s="165" t="s">
        <v>3359</v>
      </c>
    </row>
    <row r="2166" spans="1:27" s="74" customFormat="1" x14ac:dyDescent="0.15">
      <c r="A2166" s="165" t="s">
        <v>3271</v>
      </c>
      <c r="B2166" s="113" t="s">
        <v>3192</v>
      </c>
      <c r="C2166" s="165"/>
      <c r="D2166" s="199" t="s">
        <v>3292</v>
      </c>
      <c r="E2166" s="165">
        <v>1237</v>
      </c>
      <c r="F2166" s="165">
        <v>-12.83029</v>
      </c>
      <c r="G2166" s="165">
        <v>-69.270529999999994</v>
      </c>
      <c r="H2166" s="165">
        <v>203.203</v>
      </c>
      <c r="I2166" s="165">
        <v>5972.3999999999987</v>
      </c>
      <c r="J2166" s="165"/>
      <c r="K2166" s="165"/>
      <c r="L2166" s="165"/>
      <c r="M2166" s="165">
        <v>34412.399999999994</v>
      </c>
      <c r="N2166" s="165">
        <v>1010</v>
      </c>
      <c r="O2166" s="165">
        <v>1948</v>
      </c>
      <c r="P2166" s="165">
        <v>958</v>
      </c>
      <c r="Q2166" s="165"/>
      <c r="R2166" s="165">
        <v>3002</v>
      </c>
      <c r="S2166" s="165">
        <v>12</v>
      </c>
      <c r="T2166" s="165">
        <v>25.433333333333319</v>
      </c>
      <c r="U2166" s="165">
        <v>25.433333333333319</v>
      </c>
      <c r="V2166" s="165">
        <v>2377.1999999999998</v>
      </c>
      <c r="W2166" s="165">
        <v>2377.1999999999998</v>
      </c>
      <c r="X2166" s="165" t="s">
        <v>3301</v>
      </c>
      <c r="Y2166" s="165">
        <v>14.85</v>
      </c>
      <c r="Z2166" s="165" t="s">
        <v>3325</v>
      </c>
      <c r="AA2166" s="165" t="s">
        <v>3359</v>
      </c>
    </row>
    <row r="2167" spans="1:27" s="74" customFormat="1" x14ac:dyDescent="0.15">
      <c r="A2167" s="165" t="s">
        <v>3206</v>
      </c>
      <c r="B2167" s="113" t="s">
        <v>3192</v>
      </c>
      <c r="C2167" s="165"/>
      <c r="D2167" s="199" t="s">
        <v>3293</v>
      </c>
      <c r="E2167" s="165">
        <v>1238</v>
      </c>
      <c r="F2167" s="165">
        <v>-12.83029</v>
      </c>
      <c r="G2167" s="165">
        <v>-69.270529999999994</v>
      </c>
      <c r="H2167" s="165">
        <v>160.22499999999999</v>
      </c>
      <c r="I2167" s="165">
        <v>4708.1999999999989</v>
      </c>
      <c r="J2167" s="165"/>
      <c r="K2167" s="165"/>
      <c r="L2167" s="165"/>
      <c r="M2167" s="165">
        <v>27128.2</v>
      </c>
      <c r="N2167" s="165">
        <v>526</v>
      </c>
      <c r="O2167" s="165">
        <v>1756</v>
      </c>
      <c r="P2167" s="165">
        <v>882</v>
      </c>
      <c r="Q2167" s="165"/>
      <c r="R2167" s="165">
        <v>2842</v>
      </c>
      <c r="S2167" s="165">
        <v>12</v>
      </c>
      <c r="T2167" s="165">
        <v>25.433333333333319</v>
      </c>
      <c r="U2167" s="165">
        <v>25.433333333333319</v>
      </c>
      <c r="V2167" s="165">
        <v>2377.1999999999998</v>
      </c>
      <c r="W2167" s="165">
        <v>2377.1999999999998</v>
      </c>
      <c r="X2167" s="165" t="s">
        <v>3301</v>
      </c>
      <c r="Y2167" s="165">
        <v>14.85</v>
      </c>
      <c r="Z2167" s="165" t="s">
        <v>3325</v>
      </c>
      <c r="AA2167" s="165" t="s">
        <v>3359</v>
      </c>
    </row>
    <row r="2168" spans="1:27" s="74" customFormat="1" x14ac:dyDescent="0.15">
      <c r="A2168" s="165" t="s">
        <v>3206</v>
      </c>
      <c r="B2168" s="113" t="s">
        <v>3197</v>
      </c>
      <c r="C2168" s="165"/>
      <c r="D2168" s="199" t="s">
        <v>3294</v>
      </c>
      <c r="E2168" s="165">
        <v>1239</v>
      </c>
      <c r="F2168" s="165">
        <v>-16.015799999999999</v>
      </c>
      <c r="G2168" s="165">
        <v>-62.7301</v>
      </c>
      <c r="H2168" s="165">
        <v>60.697000000000003</v>
      </c>
      <c r="I2168" s="165">
        <v>2780.4</v>
      </c>
      <c r="J2168" s="165"/>
      <c r="K2168" s="165"/>
      <c r="L2168" s="165"/>
      <c r="M2168" s="165">
        <v>16020.4</v>
      </c>
      <c r="N2168" s="165">
        <v>922</v>
      </c>
      <c r="O2168" s="165">
        <v>2178</v>
      </c>
      <c r="P2168" s="165">
        <v>692</v>
      </c>
      <c r="Q2168" s="165"/>
      <c r="R2168" s="165">
        <v>3100</v>
      </c>
      <c r="S2168" s="165">
        <v>12</v>
      </c>
      <c r="T2168" s="165">
        <v>24.083333333333318</v>
      </c>
      <c r="U2168" s="165">
        <v>24.083333333333318</v>
      </c>
      <c r="V2168" s="165">
        <v>1079.3</v>
      </c>
      <c r="W2168" s="165">
        <v>1079.3</v>
      </c>
      <c r="X2168" s="165" t="s">
        <v>9862</v>
      </c>
      <c r="Y2168" s="165">
        <v>2.0499999999999998</v>
      </c>
      <c r="Z2168" s="165" t="s">
        <v>3327</v>
      </c>
      <c r="AA2168" s="165" t="s">
        <v>3359</v>
      </c>
    </row>
    <row r="2169" spans="1:27" s="74" customFormat="1" x14ac:dyDescent="0.15">
      <c r="A2169" s="165" t="s">
        <v>3271</v>
      </c>
      <c r="B2169" s="113" t="s">
        <v>3198</v>
      </c>
      <c r="C2169" s="165"/>
      <c r="D2169" s="199" t="s">
        <v>3304</v>
      </c>
      <c r="E2169" s="165">
        <v>1240</v>
      </c>
      <c r="F2169" s="165">
        <v>-16.015799999999999</v>
      </c>
      <c r="G2169" s="165">
        <v>-62.7301</v>
      </c>
      <c r="H2169" s="165">
        <v>100.65900000000001</v>
      </c>
      <c r="I2169" s="165">
        <v>2872.8</v>
      </c>
      <c r="J2169" s="165"/>
      <c r="K2169" s="165"/>
      <c r="L2169" s="165"/>
      <c r="M2169" s="165">
        <v>16552.8</v>
      </c>
      <c r="N2169" s="165">
        <v>696</v>
      </c>
      <c r="O2169" s="165">
        <v>1558</v>
      </c>
      <c r="P2169" s="165">
        <v>528</v>
      </c>
      <c r="Q2169" s="165"/>
      <c r="R2169" s="165">
        <v>2254</v>
      </c>
      <c r="S2169" s="165">
        <v>12</v>
      </c>
      <c r="T2169" s="165">
        <v>24.083333333333318</v>
      </c>
      <c r="U2169" s="165">
        <v>24.083333333333318</v>
      </c>
      <c r="V2169" s="165">
        <v>1079.3</v>
      </c>
      <c r="W2169" s="165">
        <v>1079.3</v>
      </c>
      <c r="X2169" s="165" t="s">
        <v>9862</v>
      </c>
      <c r="Y2169" s="165">
        <v>2.0499999999999998</v>
      </c>
      <c r="Z2169" s="165" t="s">
        <v>3327</v>
      </c>
      <c r="AA2169" s="165" t="s">
        <v>3359</v>
      </c>
    </row>
    <row r="2170" spans="1:27" s="74" customFormat="1" x14ac:dyDescent="0.15">
      <c r="A2170" s="165" t="s">
        <v>3271</v>
      </c>
      <c r="B2170" s="113" t="s">
        <v>3192</v>
      </c>
      <c r="C2170" s="165"/>
      <c r="D2170" s="199" t="s">
        <v>3305</v>
      </c>
      <c r="E2170" s="165">
        <v>1241</v>
      </c>
      <c r="F2170" s="165">
        <v>-1.7166699999999999</v>
      </c>
      <c r="G2170" s="165">
        <v>-51.45</v>
      </c>
      <c r="H2170" s="165">
        <v>333.26799999999997</v>
      </c>
      <c r="I2170" s="165">
        <v>9462.6</v>
      </c>
      <c r="J2170" s="165"/>
      <c r="K2170" s="165"/>
      <c r="L2170" s="165"/>
      <c r="M2170" s="165">
        <v>54522.6</v>
      </c>
      <c r="N2170" s="165">
        <v>868</v>
      </c>
      <c r="O2170" s="165">
        <v>1366</v>
      </c>
      <c r="P2170" s="165">
        <v>431.99999999999983</v>
      </c>
      <c r="Q2170" s="165"/>
      <c r="R2170" s="165">
        <v>2234</v>
      </c>
      <c r="S2170" s="165">
        <v>12</v>
      </c>
      <c r="T2170" s="165">
        <v>26.916666666666671</v>
      </c>
      <c r="U2170" s="165">
        <v>26.916666666666671</v>
      </c>
      <c r="V2170" s="165">
        <v>2348.5</v>
      </c>
      <c r="W2170" s="165">
        <v>2348.5</v>
      </c>
      <c r="X2170" s="165" t="s">
        <v>3301</v>
      </c>
      <c r="Y2170" s="165">
        <v>0.6</v>
      </c>
      <c r="Z2170" s="165" t="s">
        <v>3327</v>
      </c>
      <c r="AA2170" s="165" t="s">
        <v>3359</v>
      </c>
    </row>
    <row r="2171" spans="1:27" s="74" customFormat="1" x14ac:dyDescent="0.15">
      <c r="A2171" s="165" t="s">
        <v>3271</v>
      </c>
      <c r="B2171" s="113" t="s">
        <v>3192</v>
      </c>
      <c r="C2171" s="165"/>
      <c r="D2171" s="199" t="s">
        <v>3308</v>
      </c>
      <c r="E2171" s="165">
        <v>1242</v>
      </c>
      <c r="F2171" s="165">
        <v>-1.7166699999999999</v>
      </c>
      <c r="G2171" s="165">
        <v>-51.45</v>
      </c>
      <c r="H2171" s="165">
        <v>213.38200000000001</v>
      </c>
      <c r="I2171" s="165">
        <v>7177.8</v>
      </c>
      <c r="J2171" s="165"/>
      <c r="K2171" s="165"/>
      <c r="L2171" s="165"/>
      <c r="M2171" s="165">
        <v>41357.800000000003</v>
      </c>
      <c r="N2171" s="165">
        <v>846</v>
      </c>
      <c r="O2171" s="165">
        <v>1870</v>
      </c>
      <c r="P2171" s="165">
        <v>784</v>
      </c>
      <c r="Q2171" s="165"/>
      <c r="R2171" s="165">
        <v>2714</v>
      </c>
      <c r="S2171" s="165">
        <v>12</v>
      </c>
      <c r="T2171" s="165">
        <v>26.916666666666671</v>
      </c>
      <c r="U2171" s="165">
        <v>26.916666666666671</v>
      </c>
      <c r="V2171" s="165">
        <v>2348.5</v>
      </c>
      <c r="W2171" s="165">
        <v>2348.5</v>
      </c>
      <c r="X2171" s="165" t="s">
        <v>3301</v>
      </c>
      <c r="Y2171" s="165">
        <v>0.6</v>
      </c>
      <c r="Z2171" s="165" t="s">
        <v>3327</v>
      </c>
      <c r="AA2171" s="165" t="s">
        <v>3359</v>
      </c>
    </row>
    <row r="2172" spans="1:27" s="74" customFormat="1" x14ac:dyDescent="0.15">
      <c r="A2172" s="165" t="s">
        <v>3271</v>
      </c>
      <c r="B2172" s="113" t="s">
        <v>3192</v>
      </c>
      <c r="C2172" s="165"/>
      <c r="D2172" s="199" t="s">
        <v>3309</v>
      </c>
      <c r="E2172" s="165">
        <v>1243</v>
      </c>
      <c r="F2172" s="165">
        <v>-13.076499999999999</v>
      </c>
      <c r="G2172" s="165">
        <v>-52.38579</v>
      </c>
      <c r="H2172" s="165">
        <v>104.429</v>
      </c>
      <c r="I2172" s="165">
        <v>3158.4</v>
      </c>
      <c r="J2172" s="165"/>
      <c r="K2172" s="165"/>
      <c r="L2172" s="165"/>
      <c r="M2172" s="165">
        <v>18198.400000000001</v>
      </c>
      <c r="N2172" s="165">
        <v>466</v>
      </c>
      <c r="O2172" s="165">
        <v>1622</v>
      </c>
      <c r="P2172" s="165">
        <v>64</v>
      </c>
      <c r="Q2172" s="165"/>
      <c r="R2172" s="165">
        <v>2084</v>
      </c>
      <c r="S2172" s="165">
        <v>11</v>
      </c>
      <c r="T2172" s="165">
        <v>25.283333333333317</v>
      </c>
      <c r="U2172" s="165">
        <v>25.463636363636354</v>
      </c>
      <c r="V2172" s="165">
        <v>1888</v>
      </c>
      <c r="W2172" s="165">
        <v>1886.2</v>
      </c>
      <c r="X2172" s="165" t="s">
        <v>3301</v>
      </c>
      <c r="Y2172" s="165">
        <v>0.55000000000000004</v>
      </c>
      <c r="Z2172" s="165" t="s">
        <v>3327</v>
      </c>
      <c r="AA2172" s="165" t="s">
        <v>3359</v>
      </c>
    </row>
    <row r="2173" spans="1:27" s="74" customFormat="1" x14ac:dyDescent="0.15">
      <c r="A2173" s="165" t="s">
        <v>3271</v>
      </c>
      <c r="B2173" s="113" t="s">
        <v>3255</v>
      </c>
      <c r="C2173" s="165"/>
      <c r="D2173" s="199" t="s">
        <v>3310</v>
      </c>
      <c r="E2173" s="165">
        <v>1244</v>
      </c>
      <c r="F2173" s="165">
        <v>-13.19031</v>
      </c>
      <c r="G2173" s="165">
        <v>-71.596999999999994</v>
      </c>
      <c r="H2173" s="165">
        <v>196.95393939393944</v>
      </c>
      <c r="I2173" s="165">
        <v>3620.4</v>
      </c>
      <c r="J2173" s="165"/>
      <c r="K2173" s="165"/>
      <c r="L2173" s="165"/>
      <c r="M2173" s="165">
        <v>20860.400000000001</v>
      </c>
      <c r="N2173" s="165">
        <v>346</v>
      </c>
      <c r="O2173" s="165">
        <v>1060</v>
      </c>
      <c r="P2173" s="165">
        <v>442</v>
      </c>
      <c r="Q2173" s="165"/>
      <c r="R2173" s="165">
        <v>1410</v>
      </c>
      <c r="S2173" s="165">
        <v>9</v>
      </c>
      <c r="T2173" s="165">
        <v>10.69166666666667</v>
      </c>
      <c r="U2173" s="165">
        <v>11.311111111111108</v>
      </c>
      <c r="V2173" s="165">
        <v>682.80000000000007</v>
      </c>
      <c r="W2173" s="165">
        <v>662.30000000000007</v>
      </c>
      <c r="X2173" s="165" t="s">
        <v>3328</v>
      </c>
      <c r="Y2173" s="165">
        <v>13</v>
      </c>
      <c r="Z2173" s="165" t="s">
        <v>3325</v>
      </c>
      <c r="AA2173" s="165" t="s">
        <v>3359</v>
      </c>
    </row>
    <row r="2174" spans="1:27" s="74" customFormat="1" x14ac:dyDescent="0.15">
      <c r="A2174" s="165" t="s">
        <v>3206</v>
      </c>
      <c r="B2174" s="113" t="s">
        <v>3255</v>
      </c>
      <c r="C2174" s="165"/>
      <c r="D2174" s="199" t="s">
        <v>3311</v>
      </c>
      <c r="E2174" s="165">
        <v>1245</v>
      </c>
      <c r="F2174" s="165">
        <v>-13.1904</v>
      </c>
      <c r="G2174" s="165">
        <v>-71.587100000000007</v>
      </c>
      <c r="H2174" s="165">
        <v>181.23925925925928</v>
      </c>
      <c r="I2174" s="165">
        <v>2725.8</v>
      </c>
      <c r="J2174" s="165"/>
      <c r="K2174" s="165"/>
      <c r="L2174" s="165"/>
      <c r="M2174" s="165">
        <v>15705.8</v>
      </c>
      <c r="N2174" s="165">
        <v>430</v>
      </c>
      <c r="O2174" s="165">
        <v>1156</v>
      </c>
      <c r="P2174" s="165">
        <v>568</v>
      </c>
      <c r="Q2174" s="165"/>
      <c r="R2174" s="165">
        <v>1608</v>
      </c>
      <c r="S2174" s="165">
        <v>9</v>
      </c>
      <c r="T2174" s="165">
        <v>10.69166666666667</v>
      </c>
      <c r="U2174" s="165">
        <v>11.311111111111108</v>
      </c>
      <c r="V2174" s="165">
        <v>682.80000000000007</v>
      </c>
      <c r="W2174" s="165">
        <v>662.30000000000007</v>
      </c>
      <c r="X2174" s="165" t="s">
        <v>3328</v>
      </c>
      <c r="Y2174" s="165">
        <v>13</v>
      </c>
      <c r="Z2174" s="165" t="s">
        <v>3325</v>
      </c>
      <c r="AA2174" s="165" t="s">
        <v>3359</v>
      </c>
    </row>
    <row r="2175" spans="1:27" s="74" customFormat="1" x14ac:dyDescent="0.15">
      <c r="A2175" s="165" t="s">
        <v>3206</v>
      </c>
      <c r="B2175" s="113" t="s">
        <v>3255</v>
      </c>
      <c r="C2175" s="165"/>
      <c r="D2175" s="199" t="s">
        <v>3244</v>
      </c>
      <c r="E2175" s="165">
        <v>1246</v>
      </c>
      <c r="F2175" s="165">
        <v>-13.048999999999999</v>
      </c>
      <c r="G2175" s="165">
        <v>-71.537000000000006</v>
      </c>
      <c r="H2175" s="165">
        <v>90.48</v>
      </c>
      <c r="I2175" s="165">
        <v>3026.1</v>
      </c>
      <c r="J2175" s="165"/>
      <c r="K2175" s="165"/>
      <c r="L2175" s="165"/>
      <c r="M2175" s="165">
        <v>17436.099999999999</v>
      </c>
      <c r="N2175" s="165">
        <v>500</v>
      </c>
      <c r="O2175" s="165">
        <v>1794</v>
      </c>
      <c r="P2175" s="165">
        <v>956</v>
      </c>
      <c r="Q2175" s="165"/>
      <c r="R2175" s="165">
        <v>2388</v>
      </c>
      <c r="S2175" s="165">
        <v>12</v>
      </c>
      <c r="T2175" s="165">
        <v>16.274999999999999</v>
      </c>
      <c r="U2175" s="165">
        <v>16.274999999999999</v>
      </c>
      <c r="V2175" s="165">
        <v>1307.5999999999999</v>
      </c>
      <c r="W2175" s="165">
        <v>1307.5999999999999</v>
      </c>
      <c r="X2175" s="165" t="s">
        <v>3324</v>
      </c>
      <c r="Y2175" s="165">
        <v>13</v>
      </c>
      <c r="Z2175" s="165" t="s">
        <v>3325</v>
      </c>
      <c r="AA2175" s="165" t="s">
        <v>3359</v>
      </c>
    </row>
    <row r="2176" spans="1:27" s="74" customFormat="1" x14ac:dyDescent="0.15">
      <c r="A2176" s="165" t="s">
        <v>3206</v>
      </c>
      <c r="B2176" s="113" t="s">
        <v>3255</v>
      </c>
      <c r="C2176" s="165"/>
      <c r="D2176" s="199" t="s">
        <v>3245</v>
      </c>
      <c r="E2176" s="165">
        <v>1247</v>
      </c>
      <c r="F2176" s="165">
        <v>-13.047000000000001</v>
      </c>
      <c r="G2176" s="165">
        <v>-71.542000000000002</v>
      </c>
      <c r="H2176" s="165">
        <v>199.81</v>
      </c>
      <c r="I2176" s="165">
        <v>4150.4399999999996</v>
      </c>
      <c r="J2176" s="165"/>
      <c r="K2176" s="165"/>
      <c r="L2176" s="165"/>
      <c r="M2176" s="165">
        <v>23914.44</v>
      </c>
      <c r="N2176" s="165">
        <v>316</v>
      </c>
      <c r="O2176" s="165">
        <v>1184</v>
      </c>
      <c r="P2176" s="165">
        <v>610</v>
      </c>
      <c r="Q2176" s="165"/>
      <c r="R2176" s="165">
        <v>1584</v>
      </c>
      <c r="S2176" s="165">
        <v>12</v>
      </c>
      <c r="T2176" s="165">
        <v>16.274999999999999</v>
      </c>
      <c r="U2176" s="165">
        <v>16.274999999999999</v>
      </c>
      <c r="V2176" s="165">
        <v>1307.5999999999999</v>
      </c>
      <c r="W2176" s="165">
        <v>1307.5999999999999</v>
      </c>
      <c r="X2176" s="165" t="s">
        <v>3324</v>
      </c>
      <c r="Y2176" s="165">
        <v>13</v>
      </c>
      <c r="Z2176" s="165" t="s">
        <v>3325</v>
      </c>
      <c r="AA2176" s="165" t="s">
        <v>3359</v>
      </c>
    </row>
    <row r="2177" spans="1:27" s="74" customFormat="1" x14ac:dyDescent="0.15">
      <c r="A2177" s="165" t="s">
        <v>3348</v>
      </c>
      <c r="B2177" s="113" t="s">
        <v>3370</v>
      </c>
      <c r="C2177" s="165"/>
      <c r="D2177" s="199" t="s">
        <v>3187</v>
      </c>
      <c r="E2177" s="165">
        <v>60</v>
      </c>
      <c r="F2177" s="165">
        <v>40.4</v>
      </c>
      <c r="G2177" s="165">
        <v>-73.099999999999994</v>
      </c>
      <c r="H2177" s="165">
        <v>43</v>
      </c>
      <c r="I2177" s="165">
        <v>333</v>
      </c>
      <c r="J2177" s="165">
        <v>5790.0000000000009</v>
      </c>
      <c r="K2177" s="165">
        <v>409.99999999999983</v>
      </c>
      <c r="L2177" s="165">
        <v>20</v>
      </c>
      <c r="M2177" s="165">
        <v>9550</v>
      </c>
      <c r="N2177" s="165">
        <v>260</v>
      </c>
      <c r="O2177" s="165">
        <v>423.00000000000011</v>
      </c>
      <c r="P2177" s="165">
        <v>351</v>
      </c>
      <c r="Q2177" s="165">
        <v>22</v>
      </c>
      <c r="R2177" s="165">
        <v>1034</v>
      </c>
      <c r="S2177" s="165">
        <v>8</v>
      </c>
      <c r="T2177" s="165">
        <v>11.40833333333333</v>
      </c>
      <c r="U2177" s="165">
        <v>16.287500000000001</v>
      </c>
      <c r="V2177" s="165">
        <v>1143.7</v>
      </c>
      <c r="W2177" s="165">
        <v>750.7</v>
      </c>
      <c r="X2177" s="165" t="s">
        <v>3324</v>
      </c>
      <c r="Y2177" s="165"/>
      <c r="Z2177" s="165"/>
      <c r="AA2177" s="165" t="s">
        <v>3326</v>
      </c>
    </row>
    <row r="2178" spans="1:27" s="74" customFormat="1" x14ac:dyDescent="0.15">
      <c r="A2178" s="165" t="s">
        <v>3348</v>
      </c>
      <c r="B2178" s="113" t="s">
        <v>3262</v>
      </c>
      <c r="C2178" s="165"/>
      <c r="D2178" s="199" t="s">
        <v>3371</v>
      </c>
      <c r="E2178" s="165">
        <v>64</v>
      </c>
      <c r="F2178" s="165">
        <v>39.200000000000003</v>
      </c>
      <c r="G2178" s="165">
        <v>-123.45</v>
      </c>
      <c r="H2178" s="165">
        <v>136</v>
      </c>
      <c r="I2178" s="165">
        <v>830.00000000000011</v>
      </c>
      <c r="J2178" s="165">
        <v>2190</v>
      </c>
      <c r="K2178" s="165">
        <v>330</v>
      </c>
      <c r="L2178" s="165">
        <v>140</v>
      </c>
      <c r="M2178" s="165">
        <v>3490</v>
      </c>
      <c r="N2178" s="165">
        <v>96</v>
      </c>
      <c r="O2178" s="165">
        <v>135</v>
      </c>
      <c r="P2178" s="165">
        <v>119</v>
      </c>
      <c r="Q2178" s="165">
        <v>53</v>
      </c>
      <c r="R2178" s="165">
        <v>350</v>
      </c>
      <c r="S2178" s="165">
        <v>11</v>
      </c>
      <c r="T2178" s="165">
        <v>12.183333333333341</v>
      </c>
      <c r="U2178" s="165">
        <v>11.618181818181819</v>
      </c>
      <c r="V2178" s="165">
        <v>1113.5</v>
      </c>
      <c r="W2178" s="165">
        <v>1110.5</v>
      </c>
      <c r="X2178" s="165" t="s">
        <v>3324</v>
      </c>
      <c r="Y2178" s="165">
        <v>11.799999999999951</v>
      </c>
      <c r="Z2178" s="165" t="s">
        <v>3327</v>
      </c>
      <c r="AA2178" s="165" t="s">
        <v>3326</v>
      </c>
    </row>
    <row r="2179" spans="1:27" s="74" customFormat="1" x14ac:dyDescent="0.15">
      <c r="A2179" s="165" t="s">
        <v>3349</v>
      </c>
      <c r="B2179" s="113" t="s">
        <v>3263</v>
      </c>
      <c r="C2179" s="165"/>
      <c r="D2179" s="199" t="s">
        <v>3372</v>
      </c>
      <c r="E2179" s="165">
        <v>95</v>
      </c>
      <c r="F2179" s="165">
        <v>65</v>
      </c>
      <c r="G2179" s="165">
        <v>47</v>
      </c>
      <c r="H2179" s="165">
        <v>200</v>
      </c>
      <c r="I2179" s="165">
        <v>8510</v>
      </c>
      <c r="J2179" s="165">
        <v>23460</v>
      </c>
      <c r="K2179" s="165">
        <v>1630</v>
      </c>
      <c r="L2179" s="165"/>
      <c r="M2179" s="165">
        <v>33600</v>
      </c>
      <c r="N2179" s="165">
        <v>140</v>
      </c>
      <c r="O2179" s="165">
        <v>500</v>
      </c>
      <c r="P2179" s="165">
        <v>330</v>
      </c>
      <c r="Q2179" s="165"/>
      <c r="R2179" s="165">
        <v>969.99999999999989</v>
      </c>
      <c r="S2179" s="165">
        <v>4</v>
      </c>
      <c r="T2179" s="165">
        <v>-1.2416666666666658</v>
      </c>
      <c r="U2179" s="165">
        <v>11.225</v>
      </c>
      <c r="V2179" s="165">
        <v>593.20000000000005</v>
      </c>
      <c r="W2179" s="165">
        <v>267.2</v>
      </c>
      <c r="X2179" s="165" t="s">
        <v>3330</v>
      </c>
      <c r="Y2179" s="165">
        <v>50.349999999999895</v>
      </c>
      <c r="Z2179" s="165" t="s">
        <v>3329</v>
      </c>
      <c r="AA2179" s="165"/>
    </row>
    <row r="2180" spans="1:27" s="74" customFormat="1" x14ac:dyDescent="0.15">
      <c r="A2180" s="165" t="s">
        <v>3350</v>
      </c>
      <c r="B2180" s="113" t="s">
        <v>3296</v>
      </c>
      <c r="C2180" s="165"/>
      <c r="D2180" s="199" t="s">
        <v>3373</v>
      </c>
      <c r="E2180" s="165">
        <v>96</v>
      </c>
      <c r="F2180" s="165">
        <v>58</v>
      </c>
      <c r="G2180" s="165">
        <v>27.5</v>
      </c>
      <c r="H2180" s="165">
        <v>51</v>
      </c>
      <c r="I2180" s="165">
        <v>4580</v>
      </c>
      <c r="J2180" s="165">
        <v>10620</v>
      </c>
      <c r="K2180" s="165">
        <v>1100</v>
      </c>
      <c r="L2180" s="165">
        <v>30</v>
      </c>
      <c r="M2180" s="165">
        <v>16330</v>
      </c>
      <c r="N2180" s="165">
        <v>449</v>
      </c>
      <c r="O2180" s="165">
        <v>561</v>
      </c>
      <c r="P2180" s="165">
        <v>270</v>
      </c>
      <c r="Q2180" s="165">
        <v>26</v>
      </c>
      <c r="R2180" s="165">
        <v>1280</v>
      </c>
      <c r="S2180" s="165">
        <v>6</v>
      </c>
      <c r="T2180" s="165">
        <v>5.05</v>
      </c>
      <c r="U2180" s="165">
        <v>12.78333333333333</v>
      </c>
      <c r="V2180" s="165">
        <v>602.60000000000014</v>
      </c>
      <c r="W2180" s="165">
        <v>387.30000000000013</v>
      </c>
      <c r="X2180" s="165" t="s">
        <v>3324</v>
      </c>
      <c r="Y2180" s="165">
        <v>70.649999999999949</v>
      </c>
      <c r="Z2180" s="165" t="s">
        <v>3329</v>
      </c>
      <c r="AA2180" s="165"/>
    </row>
    <row r="2181" spans="1:27" s="74" customFormat="1" x14ac:dyDescent="0.15">
      <c r="A2181" s="165" t="s">
        <v>3350</v>
      </c>
      <c r="B2181" s="113" t="s">
        <v>3296</v>
      </c>
      <c r="C2181" s="165"/>
      <c r="D2181" s="199" t="s">
        <v>3373</v>
      </c>
      <c r="E2181" s="165">
        <v>97</v>
      </c>
      <c r="F2181" s="165">
        <v>58</v>
      </c>
      <c r="G2181" s="165">
        <v>27.5</v>
      </c>
      <c r="H2181" s="165">
        <v>84</v>
      </c>
      <c r="I2181" s="165">
        <v>6459.9999999999991</v>
      </c>
      <c r="J2181" s="165">
        <v>13590</v>
      </c>
      <c r="K2181" s="165">
        <v>1350</v>
      </c>
      <c r="L2181" s="165">
        <v>20</v>
      </c>
      <c r="M2181" s="165">
        <v>21420</v>
      </c>
      <c r="N2181" s="165">
        <v>505.99999999999983</v>
      </c>
      <c r="O2181" s="165">
        <v>474</v>
      </c>
      <c r="P2181" s="165">
        <v>282</v>
      </c>
      <c r="Q2181" s="165">
        <v>23</v>
      </c>
      <c r="R2181" s="165">
        <v>1262</v>
      </c>
      <c r="S2181" s="165">
        <v>6</v>
      </c>
      <c r="T2181" s="165">
        <v>5.05</v>
      </c>
      <c r="U2181" s="165">
        <v>12.78333333333333</v>
      </c>
      <c r="V2181" s="165">
        <v>602.60000000000014</v>
      </c>
      <c r="W2181" s="165">
        <v>387.30000000000013</v>
      </c>
      <c r="X2181" s="165" t="s">
        <v>3324</v>
      </c>
      <c r="Y2181" s="165">
        <v>70.649999999999949</v>
      </c>
      <c r="Z2181" s="165" t="s">
        <v>3329</v>
      </c>
      <c r="AA2181" s="165"/>
    </row>
    <row r="2182" spans="1:27" s="74" customFormat="1" x14ac:dyDescent="0.15">
      <c r="A2182" s="165" t="s">
        <v>3350</v>
      </c>
      <c r="B2182" s="113" t="s">
        <v>3199</v>
      </c>
      <c r="C2182" s="165"/>
      <c r="D2182" s="199" t="s">
        <v>3297</v>
      </c>
      <c r="E2182" s="165">
        <v>478</v>
      </c>
      <c r="F2182" s="165">
        <v>44.7</v>
      </c>
      <c r="G2182" s="165">
        <v>129.69999999999999</v>
      </c>
      <c r="H2182" s="165">
        <v>181</v>
      </c>
      <c r="I2182" s="165">
        <v>8620</v>
      </c>
      <c r="J2182" s="165">
        <v>15032</v>
      </c>
      <c r="K2182" s="165">
        <v>570</v>
      </c>
      <c r="L2182" s="165"/>
      <c r="M2182" s="165">
        <v>24222</v>
      </c>
      <c r="N2182" s="165">
        <v>179</v>
      </c>
      <c r="O2182" s="165">
        <v>313</v>
      </c>
      <c r="P2182" s="165">
        <v>132</v>
      </c>
      <c r="Q2182" s="165"/>
      <c r="R2182" s="165">
        <v>624</v>
      </c>
      <c r="S2182" s="165">
        <v>5</v>
      </c>
      <c r="T2182" s="165">
        <v>3.6083333333333343</v>
      </c>
      <c r="U2182" s="165">
        <v>17.760000000000002</v>
      </c>
      <c r="V2182" s="165">
        <v>543</v>
      </c>
      <c r="W2182" s="165">
        <v>443.4</v>
      </c>
      <c r="X2182" s="165" t="s">
        <v>3324</v>
      </c>
      <c r="Y2182" s="165">
        <v>13.1</v>
      </c>
      <c r="Z2182" s="165" t="s">
        <v>3325</v>
      </c>
      <c r="AA2182" s="165" t="s">
        <v>3298</v>
      </c>
    </row>
    <row r="2183" spans="1:27" s="74" customFormat="1" x14ac:dyDescent="0.15">
      <c r="A2183" s="165" t="s">
        <v>3348</v>
      </c>
      <c r="B2183" s="113" t="s">
        <v>3199</v>
      </c>
      <c r="C2183" s="165"/>
      <c r="D2183" s="199" t="s">
        <v>3297</v>
      </c>
      <c r="E2183" s="165">
        <v>479</v>
      </c>
      <c r="F2183" s="165">
        <v>46.5</v>
      </c>
      <c r="G2183" s="165">
        <v>131.80000000000001</v>
      </c>
      <c r="H2183" s="165">
        <v>124</v>
      </c>
      <c r="I2183" s="165">
        <v>6174</v>
      </c>
      <c r="J2183" s="165">
        <v>12737</v>
      </c>
      <c r="K2183" s="165">
        <v>450</v>
      </c>
      <c r="L2183" s="165"/>
      <c r="M2183" s="165">
        <v>19361</v>
      </c>
      <c r="N2183" s="165">
        <v>172</v>
      </c>
      <c r="O2183" s="165">
        <v>359.99999999999983</v>
      </c>
      <c r="P2183" s="165">
        <v>207</v>
      </c>
      <c r="Q2183" s="165"/>
      <c r="R2183" s="165">
        <v>739</v>
      </c>
      <c r="S2183" s="165">
        <v>5</v>
      </c>
      <c r="T2183" s="165">
        <v>3.4916666666666667</v>
      </c>
      <c r="U2183" s="165">
        <v>17.96</v>
      </c>
      <c r="V2183" s="165">
        <v>521.50000000000011</v>
      </c>
      <c r="W2183" s="165">
        <v>429.3</v>
      </c>
      <c r="X2183" s="165" t="s">
        <v>3324</v>
      </c>
      <c r="Y2183" s="165">
        <v>13.1</v>
      </c>
      <c r="Z2183" s="165" t="s">
        <v>3325</v>
      </c>
      <c r="AA2183" s="165" t="s">
        <v>3298</v>
      </c>
    </row>
    <row r="2184" spans="1:27" s="74" customFormat="1" x14ac:dyDescent="0.15">
      <c r="A2184" s="165" t="s">
        <v>3348</v>
      </c>
      <c r="B2184" s="113" t="s">
        <v>3199</v>
      </c>
      <c r="C2184" s="165"/>
      <c r="D2184" s="199" t="s">
        <v>3297</v>
      </c>
      <c r="E2184" s="165">
        <v>480</v>
      </c>
      <c r="F2184" s="165">
        <v>46.300000000000004</v>
      </c>
      <c r="G2184" s="165">
        <v>133.5</v>
      </c>
      <c r="H2184" s="165">
        <v>191</v>
      </c>
      <c r="I2184" s="165">
        <v>6586</v>
      </c>
      <c r="J2184" s="165">
        <v>13973</v>
      </c>
      <c r="K2184" s="165">
        <v>411.00000000000011</v>
      </c>
      <c r="L2184" s="165"/>
      <c r="M2184" s="165">
        <v>20969</v>
      </c>
      <c r="N2184" s="165">
        <v>118</v>
      </c>
      <c r="O2184" s="165">
        <v>240</v>
      </c>
      <c r="P2184" s="165">
        <v>239</v>
      </c>
      <c r="Q2184" s="165"/>
      <c r="R2184" s="165">
        <v>597</v>
      </c>
      <c r="S2184" s="165">
        <v>5</v>
      </c>
      <c r="T2184" s="165">
        <v>2.8583333333333329</v>
      </c>
      <c r="U2184" s="165">
        <v>17.5</v>
      </c>
      <c r="V2184" s="165">
        <v>630.9</v>
      </c>
      <c r="W2184" s="165">
        <v>465.6</v>
      </c>
      <c r="X2184" s="165" t="s">
        <v>3330</v>
      </c>
      <c r="Y2184" s="165">
        <v>12.05</v>
      </c>
      <c r="Z2184" s="165" t="s">
        <v>3325</v>
      </c>
      <c r="AA2184" s="165" t="s">
        <v>3298</v>
      </c>
    </row>
    <row r="2185" spans="1:27" s="74" customFormat="1" x14ac:dyDescent="0.15">
      <c r="A2185" s="165" t="s">
        <v>3351</v>
      </c>
      <c r="B2185" s="113" t="s">
        <v>3199</v>
      </c>
      <c r="C2185" s="165"/>
      <c r="D2185" s="199" t="s">
        <v>3297</v>
      </c>
      <c r="E2185" s="165">
        <v>481</v>
      </c>
      <c r="F2185" s="165">
        <v>45.800000000000004</v>
      </c>
      <c r="G2185" s="165">
        <v>132.9</v>
      </c>
      <c r="H2185" s="165">
        <v>204</v>
      </c>
      <c r="I2185" s="165">
        <v>6314</v>
      </c>
      <c r="J2185" s="165">
        <v>14053</v>
      </c>
      <c r="K2185" s="165">
        <v>343</v>
      </c>
      <c r="L2185" s="165"/>
      <c r="M2185" s="165">
        <v>20710</v>
      </c>
      <c r="N2185" s="165">
        <v>112</v>
      </c>
      <c r="O2185" s="165">
        <v>237</v>
      </c>
      <c r="P2185" s="165">
        <v>182</v>
      </c>
      <c r="Q2185" s="165"/>
      <c r="R2185" s="165">
        <v>531</v>
      </c>
      <c r="S2185" s="165">
        <v>5</v>
      </c>
      <c r="T2185" s="165">
        <v>3.375</v>
      </c>
      <c r="U2185" s="165">
        <v>17.5</v>
      </c>
      <c r="V2185" s="165">
        <v>567.70000000000005</v>
      </c>
      <c r="W2185" s="165">
        <v>433.7</v>
      </c>
      <c r="X2185" s="165" t="s">
        <v>3324</v>
      </c>
      <c r="Y2185" s="165">
        <v>15.599999999999952</v>
      </c>
      <c r="Z2185" s="165" t="s">
        <v>3325</v>
      </c>
      <c r="AA2185" s="165" t="s">
        <v>3298</v>
      </c>
    </row>
    <row r="2186" spans="1:27" s="74" customFormat="1" x14ac:dyDescent="0.15">
      <c r="A2186" s="165" t="s">
        <v>3348</v>
      </c>
      <c r="B2186" s="113" t="s">
        <v>3199</v>
      </c>
      <c r="C2186" s="165"/>
      <c r="D2186" s="199" t="s">
        <v>3297</v>
      </c>
      <c r="E2186" s="165">
        <v>482</v>
      </c>
      <c r="F2186" s="165">
        <v>44.5</v>
      </c>
      <c r="G2186" s="165">
        <v>130.19999999999999</v>
      </c>
      <c r="H2186" s="165">
        <v>238</v>
      </c>
      <c r="I2186" s="165">
        <v>8497</v>
      </c>
      <c r="J2186" s="165">
        <v>15028</v>
      </c>
      <c r="K2186" s="165">
        <v>551</v>
      </c>
      <c r="L2186" s="165"/>
      <c r="M2186" s="165">
        <v>24076</v>
      </c>
      <c r="N2186" s="165">
        <v>137</v>
      </c>
      <c r="O2186" s="165">
        <v>257</v>
      </c>
      <c r="P2186" s="165">
        <v>160</v>
      </c>
      <c r="Q2186" s="165"/>
      <c r="R2186" s="165">
        <v>554</v>
      </c>
      <c r="S2186" s="165">
        <v>5</v>
      </c>
      <c r="T2186" s="165">
        <v>2.9500000000000006</v>
      </c>
      <c r="U2186" s="165">
        <v>16.62</v>
      </c>
      <c r="V2186" s="165">
        <v>555</v>
      </c>
      <c r="W2186" s="165">
        <v>451.1</v>
      </c>
      <c r="X2186" s="165" t="s">
        <v>3324</v>
      </c>
      <c r="Y2186" s="165">
        <v>12.05</v>
      </c>
      <c r="Z2186" s="165" t="s">
        <v>3325</v>
      </c>
      <c r="AA2186" s="165" t="s">
        <v>3298</v>
      </c>
    </row>
    <row r="2187" spans="1:27" s="74" customFormat="1" x14ac:dyDescent="0.15">
      <c r="A2187" s="165" t="s">
        <v>3348</v>
      </c>
      <c r="B2187" s="113" t="s">
        <v>3199</v>
      </c>
      <c r="C2187" s="165"/>
      <c r="D2187" s="199" t="s">
        <v>3297</v>
      </c>
      <c r="E2187" s="165">
        <v>483</v>
      </c>
      <c r="F2187" s="165">
        <v>44.300000000000004</v>
      </c>
      <c r="G2187" s="165">
        <v>128.5</v>
      </c>
      <c r="H2187" s="165">
        <v>173</v>
      </c>
      <c r="I2187" s="165">
        <v>7104.0000000000009</v>
      </c>
      <c r="J2187" s="165">
        <v>11792</v>
      </c>
      <c r="K2187" s="165">
        <v>636</v>
      </c>
      <c r="L2187" s="165"/>
      <c r="M2187" s="165">
        <v>19532</v>
      </c>
      <c r="N2187" s="165">
        <v>151</v>
      </c>
      <c r="O2187" s="165">
        <v>261.00000000000011</v>
      </c>
      <c r="P2187" s="165">
        <v>151</v>
      </c>
      <c r="Q2187" s="165"/>
      <c r="R2187" s="165">
        <v>563</v>
      </c>
      <c r="S2187" s="165">
        <v>5</v>
      </c>
      <c r="T2187" s="165">
        <v>0.81666666666666698</v>
      </c>
      <c r="U2187" s="165">
        <v>14.72</v>
      </c>
      <c r="V2187" s="165">
        <v>656</v>
      </c>
      <c r="W2187" s="165">
        <v>546.4</v>
      </c>
      <c r="X2187" s="165" t="s">
        <v>3330</v>
      </c>
      <c r="Y2187" s="165">
        <v>10.24999999999995</v>
      </c>
      <c r="Z2187" s="165" t="s">
        <v>3327</v>
      </c>
      <c r="AA2187" s="165" t="s">
        <v>3298</v>
      </c>
    </row>
    <row r="2188" spans="1:27" s="74" customFormat="1" x14ac:dyDescent="0.15">
      <c r="A2188" s="165" t="s">
        <v>3348</v>
      </c>
      <c r="B2188" s="113" t="s">
        <v>3199</v>
      </c>
      <c r="C2188" s="165"/>
      <c r="D2188" s="199" t="s">
        <v>3297</v>
      </c>
      <c r="E2188" s="165">
        <v>484</v>
      </c>
      <c r="F2188" s="165">
        <v>44.300000000000004</v>
      </c>
      <c r="G2188" s="165">
        <v>129.4</v>
      </c>
      <c r="H2188" s="165">
        <v>227</v>
      </c>
      <c r="I2188" s="165">
        <v>7959.9999999999991</v>
      </c>
      <c r="J2188" s="165">
        <v>16128</v>
      </c>
      <c r="K2188" s="165">
        <v>724</v>
      </c>
      <c r="L2188" s="165"/>
      <c r="M2188" s="165">
        <v>24812</v>
      </c>
      <c r="N2188" s="165">
        <v>122</v>
      </c>
      <c r="O2188" s="165">
        <v>259.99999999999983</v>
      </c>
      <c r="P2188" s="165">
        <v>243</v>
      </c>
      <c r="Q2188" s="165"/>
      <c r="R2188" s="165">
        <v>625</v>
      </c>
      <c r="S2188" s="165">
        <v>5</v>
      </c>
      <c r="T2188" s="165">
        <v>3.933333333333334</v>
      </c>
      <c r="U2188" s="165">
        <v>17.82</v>
      </c>
      <c r="V2188" s="165">
        <v>555.20000000000005</v>
      </c>
      <c r="W2188" s="165">
        <v>451.4</v>
      </c>
      <c r="X2188" s="165" t="s">
        <v>3324</v>
      </c>
      <c r="Y2188" s="165">
        <v>28.499999999999947</v>
      </c>
      <c r="Z2188" s="165" t="s">
        <v>3329</v>
      </c>
      <c r="AA2188" s="165" t="s">
        <v>3298</v>
      </c>
    </row>
    <row r="2189" spans="1:27" s="74" customFormat="1" x14ac:dyDescent="0.15">
      <c r="A2189" s="165" t="s">
        <v>3350</v>
      </c>
      <c r="B2189" s="113" t="s">
        <v>3199</v>
      </c>
      <c r="C2189" s="165"/>
      <c r="D2189" s="199" t="s">
        <v>3297</v>
      </c>
      <c r="E2189" s="165">
        <v>485</v>
      </c>
      <c r="F2189" s="165">
        <v>48.1</v>
      </c>
      <c r="G2189" s="165">
        <v>129.30000000000001</v>
      </c>
      <c r="H2189" s="165">
        <v>185</v>
      </c>
      <c r="I2189" s="165">
        <v>8612</v>
      </c>
      <c r="J2189" s="165">
        <v>14534</v>
      </c>
      <c r="K2189" s="165">
        <v>557</v>
      </c>
      <c r="L2189" s="165"/>
      <c r="M2189" s="165">
        <v>23703</v>
      </c>
      <c r="N2189" s="165">
        <v>180</v>
      </c>
      <c r="O2189" s="165">
        <v>305</v>
      </c>
      <c r="P2189" s="165">
        <v>158</v>
      </c>
      <c r="Q2189" s="165"/>
      <c r="R2189" s="165">
        <v>643</v>
      </c>
      <c r="S2189" s="165">
        <v>5</v>
      </c>
      <c r="T2189" s="165">
        <v>-0.27500000000000002</v>
      </c>
      <c r="U2189" s="165">
        <v>15.24</v>
      </c>
      <c r="V2189" s="165">
        <v>647.20000000000005</v>
      </c>
      <c r="W2189" s="165">
        <v>549</v>
      </c>
      <c r="X2189" s="165" t="s">
        <v>3330</v>
      </c>
      <c r="Y2189" s="165">
        <v>12.05</v>
      </c>
      <c r="Z2189" s="165" t="s">
        <v>3325</v>
      </c>
      <c r="AA2189" s="165" t="s">
        <v>3298</v>
      </c>
    </row>
    <row r="2190" spans="1:27" s="74" customFormat="1" x14ac:dyDescent="0.15">
      <c r="A2190" s="165" t="s">
        <v>3348</v>
      </c>
      <c r="B2190" s="113" t="s">
        <v>3199</v>
      </c>
      <c r="C2190" s="165"/>
      <c r="D2190" s="199" t="s">
        <v>3297</v>
      </c>
      <c r="E2190" s="165">
        <v>486</v>
      </c>
      <c r="F2190" s="165">
        <v>42.42</v>
      </c>
      <c r="G2190" s="165">
        <v>128.19999999999999</v>
      </c>
      <c r="H2190" s="165">
        <v>150</v>
      </c>
      <c r="I2190" s="165">
        <v>4239</v>
      </c>
      <c r="J2190" s="165">
        <v>22381</v>
      </c>
      <c r="K2190" s="165">
        <v>709</v>
      </c>
      <c r="L2190" s="165"/>
      <c r="M2190" s="165">
        <v>27329</v>
      </c>
      <c r="N2190" s="165">
        <v>135</v>
      </c>
      <c r="O2190" s="165">
        <v>648</v>
      </c>
      <c r="P2190" s="165">
        <v>434.99999999999983</v>
      </c>
      <c r="Q2190" s="165"/>
      <c r="R2190" s="165">
        <v>1218</v>
      </c>
      <c r="S2190" s="165">
        <v>5</v>
      </c>
      <c r="T2190" s="165">
        <v>2.6166666666666667</v>
      </c>
      <c r="U2190" s="165">
        <v>15.9</v>
      </c>
      <c r="V2190" s="165">
        <v>632.09999999999991</v>
      </c>
      <c r="W2190" s="165">
        <v>517.6</v>
      </c>
      <c r="X2190" s="165" t="s">
        <v>3330</v>
      </c>
      <c r="Y2190" s="165">
        <v>15.599999999999952</v>
      </c>
      <c r="Z2190" s="165" t="s">
        <v>3329</v>
      </c>
      <c r="AA2190" s="165" t="s">
        <v>3298</v>
      </c>
    </row>
    <row r="2191" spans="1:27" s="74" customFormat="1" x14ac:dyDescent="0.15">
      <c r="A2191" s="165" t="s">
        <v>3350</v>
      </c>
      <c r="B2191" s="113" t="s">
        <v>3199</v>
      </c>
      <c r="C2191" s="165"/>
      <c r="D2191" s="199" t="s">
        <v>3297</v>
      </c>
      <c r="E2191" s="165">
        <v>487</v>
      </c>
      <c r="F2191" s="165">
        <v>42.5</v>
      </c>
      <c r="G2191" s="165">
        <v>128.33000000000001</v>
      </c>
      <c r="H2191" s="165">
        <v>166</v>
      </c>
      <c r="I2191" s="165">
        <v>4522</v>
      </c>
      <c r="J2191" s="165">
        <v>21538</v>
      </c>
      <c r="K2191" s="165">
        <v>455.99999999999983</v>
      </c>
      <c r="L2191" s="165"/>
      <c r="M2191" s="165">
        <v>26515</v>
      </c>
      <c r="N2191" s="165">
        <v>96</v>
      </c>
      <c r="O2191" s="165">
        <v>582</v>
      </c>
      <c r="P2191" s="165">
        <v>299</v>
      </c>
      <c r="Q2191" s="165"/>
      <c r="R2191" s="165">
        <v>976</v>
      </c>
      <c r="S2191" s="165">
        <v>5</v>
      </c>
      <c r="T2191" s="165">
        <v>3.125</v>
      </c>
      <c r="U2191" s="165">
        <v>16.36</v>
      </c>
      <c r="V2191" s="165">
        <v>623.19999999999993</v>
      </c>
      <c r="W2191" s="165">
        <v>510.2</v>
      </c>
      <c r="X2191" s="165" t="s">
        <v>3324</v>
      </c>
      <c r="Y2191" s="165">
        <v>13.1</v>
      </c>
      <c r="Z2191" s="165" t="s">
        <v>3325</v>
      </c>
      <c r="AA2191" s="165" t="s">
        <v>3298</v>
      </c>
    </row>
    <row r="2192" spans="1:27" s="74" customFormat="1" x14ac:dyDescent="0.15">
      <c r="A2192" s="165" t="s">
        <v>3348</v>
      </c>
      <c r="B2192" s="113" t="s">
        <v>3199</v>
      </c>
      <c r="C2192" s="165"/>
      <c r="D2192" s="199" t="s">
        <v>3297</v>
      </c>
      <c r="E2192" s="165">
        <v>488</v>
      </c>
      <c r="F2192" s="165">
        <v>43.300000000000004</v>
      </c>
      <c r="G2192" s="165">
        <v>128.19999999999999</v>
      </c>
      <c r="H2192" s="165">
        <v>145</v>
      </c>
      <c r="I2192" s="165">
        <v>6529.0000000000009</v>
      </c>
      <c r="J2192" s="165">
        <v>18896</v>
      </c>
      <c r="K2192" s="165">
        <v>618</v>
      </c>
      <c r="L2192" s="165"/>
      <c r="M2192" s="165">
        <v>26043</v>
      </c>
      <c r="N2192" s="165">
        <v>143</v>
      </c>
      <c r="O2192" s="165">
        <v>375</v>
      </c>
      <c r="P2192" s="165">
        <v>450</v>
      </c>
      <c r="Q2192" s="165"/>
      <c r="R2192" s="165">
        <v>968</v>
      </c>
      <c r="S2192" s="165">
        <v>5</v>
      </c>
      <c r="T2192" s="165">
        <v>3.0249999999999999</v>
      </c>
      <c r="U2192" s="165">
        <v>16.14</v>
      </c>
      <c r="V2192" s="165">
        <v>626.6</v>
      </c>
      <c r="W2192" s="165">
        <v>519.4</v>
      </c>
      <c r="X2192" s="165" t="s">
        <v>3324</v>
      </c>
      <c r="Y2192" s="165">
        <v>13.1</v>
      </c>
      <c r="Z2192" s="165" t="s">
        <v>3325</v>
      </c>
      <c r="AA2192" s="165" t="s">
        <v>3298</v>
      </c>
    </row>
    <row r="2193" spans="1:27" s="74" customFormat="1" x14ac:dyDescent="0.15">
      <c r="A2193" s="165" t="s">
        <v>3348</v>
      </c>
      <c r="B2193" s="113" t="s">
        <v>3199</v>
      </c>
      <c r="C2193" s="165"/>
      <c r="D2193" s="199" t="s">
        <v>3297</v>
      </c>
      <c r="E2193" s="165">
        <v>489</v>
      </c>
      <c r="F2193" s="165">
        <v>42.300000000000004</v>
      </c>
      <c r="G2193" s="165">
        <v>127.2</v>
      </c>
      <c r="H2193" s="165">
        <v>146</v>
      </c>
      <c r="I2193" s="165">
        <v>6120</v>
      </c>
      <c r="J2193" s="165">
        <v>11640</v>
      </c>
      <c r="K2193" s="165">
        <v>475</v>
      </c>
      <c r="L2193" s="165"/>
      <c r="M2193" s="165">
        <v>18235</v>
      </c>
      <c r="N2193" s="165">
        <v>140</v>
      </c>
      <c r="O2193" s="165">
        <v>261</v>
      </c>
      <c r="P2193" s="165">
        <v>273</v>
      </c>
      <c r="Q2193" s="165"/>
      <c r="R2193" s="165">
        <v>674</v>
      </c>
      <c r="S2193" s="165">
        <v>5</v>
      </c>
      <c r="T2193" s="165">
        <v>3.35</v>
      </c>
      <c r="U2193" s="165">
        <v>16.98</v>
      </c>
      <c r="V2193" s="165">
        <v>753.19999999999993</v>
      </c>
      <c r="W2193" s="165">
        <v>607.79999999999995</v>
      </c>
      <c r="X2193" s="165" t="s">
        <v>3324</v>
      </c>
      <c r="Y2193" s="165">
        <v>12.05</v>
      </c>
      <c r="Z2193" s="165" t="s">
        <v>3325</v>
      </c>
      <c r="AA2193" s="165" t="s">
        <v>3298</v>
      </c>
    </row>
    <row r="2194" spans="1:27" s="74" customFormat="1" x14ac:dyDescent="0.15">
      <c r="A2194" s="165" t="s">
        <v>3348</v>
      </c>
      <c r="B2194" s="113" t="s">
        <v>3199</v>
      </c>
      <c r="C2194" s="165"/>
      <c r="D2194" s="199" t="s">
        <v>3297</v>
      </c>
      <c r="E2194" s="165">
        <v>490</v>
      </c>
      <c r="F2194" s="165">
        <v>42.4</v>
      </c>
      <c r="G2194" s="165">
        <v>128.1</v>
      </c>
      <c r="H2194" s="165">
        <v>110</v>
      </c>
      <c r="I2194" s="165">
        <v>4806</v>
      </c>
      <c r="J2194" s="165">
        <v>17892</v>
      </c>
      <c r="K2194" s="165">
        <v>738</v>
      </c>
      <c r="L2194" s="165"/>
      <c r="M2194" s="165">
        <v>23435</v>
      </c>
      <c r="N2194" s="165">
        <v>134</v>
      </c>
      <c r="O2194" s="165">
        <v>459</v>
      </c>
      <c r="P2194" s="165">
        <v>363</v>
      </c>
      <c r="Q2194" s="165"/>
      <c r="R2194" s="165">
        <v>956</v>
      </c>
      <c r="S2194" s="165">
        <v>5</v>
      </c>
      <c r="T2194" s="165">
        <v>2.5</v>
      </c>
      <c r="U2194" s="165">
        <v>15.88</v>
      </c>
      <c r="V2194" s="165">
        <v>648.30000000000007</v>
      </c>
      <c r="W2194" s="165">
        <v>531.5</v>
      </c>
      <c r="X2194" s="165" t="s">
        <v>3330</v>
      </c>
      <c r="Y2194" s="165">
        <v>15.599999999999952</v>
      </c>
      <c r="Z2194" s="165" t="s">
        <v>3329</v>
      </c>
      <c r="AA2194" s="165" t="s">
        <v>3298</v>
      </c>
    </row>
    <row r="2195" spans="1:27" s="74" customFormat="1" x14ac:dyDescent="0.15">
      <c r="A2195" s="165" t="s">
        <v>3352</v>
      </c>
      <c r="B2195" s="113" t="s">
        <v>3388</v>
      </c>
      <c r="C2195" s="165"/>
      <c r="D2195" s="199" t="s">
        <v>3374</v>
      </c>
      <c r="E2195" s="165">
        <v>1211</v>
      </c>
      <c r="F2195" s="165">
        <v>47.32</v>
      </c>
      <c r="G2195" s="165">
        <v>-121.42</v>
      </c>
      <c r="H2195" s="165">
        <v>23</v>
      </c>
      <c r="I2195" s="165">
        <v>2324</v>
      </c>
      <c r="J2195" s="165">
        <v>3541</v>
      </c>
      <c r="K2195" s="165">
        <v>1364</v>
      </c>
      <c r="L2195" s="165"/>
      <c r="M2195" s="165">
        <v>7923</v>
      </c>
      <c r="N2195" s="165">
        <v>2389</v>
      </c>
      <c r="O2195" s="165"/>
      <c r="P2195" s="165"/>
      <c r="Q2195" s="165"/>
      <c r="R2195" s="165">
        <v>2352</v>
      </c>
      <c r="S2195" s="165">
        <v>6</v>
      </c>
      <c r="T2195" s="165">
        <v>5.3000000000000007</v>
      </c>
      <c r="U2195" s="165">
        <v>10.766666666666671</v>
      </c>
      <c r="V2195" s="165">
        <v>2032.6</v>
      </c>
      <c r="W2195" s="165">
        <v>521.59999999999991</v>
      </c>
      <c r="X2195" s="165" t="s">
        <v>3391</v>
      </c>
      <c r="Y2195" s="165">
        <v>2.0499999999999998</v>
      </c>
      <c r="Z2195" s="165" t="s">
        <v>3327</v>
      </c>
      <c r="AA2195" s="165" t="s">
        <v>3389</v>
      </c>
    </row>
    <row r="2196" spans="1:27" s="74" customFormat="1" x14ac:dyDescent="0.15">
      <c r="A2196" s="165" t="s">
        <v>3353</v>
      </c>
      <c r="B2196" s="113" t="s">
        <v>3388</v>
      </c>
      <c r="C2196" s="165"/>
      <c r="D2196" s="199" t="s">
        <v>3374</v>
      </c>
      <c r="E2196" s="165">
        <v>1212</v>
      </c>
      <c r="F2196" s="165">
        <v>47.32</v>
      </c>
      <c r="G2196" s="165">
        <v>-121.42</v>
      </c>
      <c r="H2196" s="165">
        <v>180</v>
      </c>
      <c r="I2196" s="165">
        <v>13993</v>
      </c>
      <c r="J2196" s="165">
        <v>42388</v>
      </c>
      <c r="K2196" s="165">
        <v>2165</v>
      </c>
      <c r="L2196" s="165"/>
      <c r="M2196" s="165">
        <v>59148</v>
      </c>
      <c r="N2196" s="165">
        <v>3272</v>
      </c>
      <c r="O2196" s="165"/>
      <c r="P2196" s="165"/>
      <c r="Q2196" s="165"/>
      <c r="R2196" s="165">
        <v>2487</v>
      </c>
      <c r="S2196" s="165">
        <v>6</v>
      </c>
      <c r="T2196" s="165">
        <v>5.3000000000000007</v>
      </c>
      <c r="U2196" s="165">
        <v>10.766666666666671</v>
      </c>
      <c r="V2196" s="165">
        <v>2032.6</v>
      </c>
      <c r="W2196" s="165">
        <v>521.59999999999991</v>
      </c>
      <c r="X2196" s="165" t="s">
        <v>3391</v>
      </c>
      <c r="Y2196" s="165">
        <v>2.0499999999999998</v>
      </c>
      <c r="Z2196" s="165" t="s">
        <v>3327</v>
      </c>
      <c r="AA2196" s="165" t="s">
        <v>3389</v>
      </c>
    </row>
    <row r="2197" spans="1:27" s="74" customFormat="1" x14ac:dyDescent="0.15">
      <c r="A2197" s="165" t="s">
        <v>3353</v>
      </c>
      <c r="B2197" s="113" t="s">
        <v>3200</v>
      </c>
      <c r="C2197" s="165"/>
      <c r="D2197" s="199" t="s">
        <v>3297</v>
      </c>
      <c r="E2197" s="165">
        <v>247</v>
      </c>
      <c r="F2197" s="165">
        <v>30.1</v>
      </c>
      <c r="G2197" s="165">
        <v>102.7</v>
      </c>
      <c r="H2197" s="165">
        <v>55</v>
      </c>
      <c r="I2197" s="165">
        <v>4172</v>
      </c>
      <c r="J2197" s="165">
        <v>9910</v>
      </c>
      <c r="K2197" s="165">
        <v>1700</v>
      </c>
      <c r="L2197" s="165"/>
      <c r="M2197" s="165">
        <v>15782</v>
      </c>
      <c r="N2197" s="165">
        <v>186</v>
      </c>
      <c r="O2197" s="165">
        <v>443.99999999999983</v>
      </c>
      <c r="P2197" s="165">
        <v>356</v>
      </c>
      <c r="Q2197" s="165"/>
      <c r="R2197" s="165">
        <v>986</v>
      </c>
      <c r="S2197" s="165">
        <v>12</v>
      </c>
      <c r="T2197" s="165">
        <v>15.2</v>
      </c>
      <c r="U2197" s="165">
        <v>15.2</v>
      </c>
      <c r="V2197" s="165">
        <v>1303.2</v>
      </c>
      <c r="W2197" s="165">
        <v>1303.2</v>
      </c>
      <c r="X2197" s="165" t="s">
        <v>3324</v>
      </c>
      <c r="Y2197" s="165">
        <v>4.05</v>
      </c>
      <c r="Z2197" s="165" t="s">
        <v>3327</v>
      </c>
      <c r="AA2197" s="165" t="s">
        <v>3298</v>
      </c>
    </row>
    <row r="2198" spans="1:27" s="74" customFormat="1" x14ac:dyDescent="0.15">
      <c r="A2198" s="165" t="s">
        <v>3353</v>
      </c>
      <c r="B2198" s="113" t="s">
        <v>3200</v>
      </c>
      <c r="C2198" s="165"/>
      <c r="D2198" s="199" t="s">
        <v>3297</v>
      </c>
      <c r="E2198" s="165">
        <v>155</v>
      </c>
      <c r="F2198" s="165">
        <v>31</v>
      </c>
      <c r="G2198" s="165">
        <v>110.3</v>
      </c>
      <c r="H2198" s="165">
        <v>87</v>
      </c>
      <c r="I2198" s="165">
        <v>1607</v>
      </c>
      <c r="J2198" s="165">
        <v>10140</v>
      </c>
      <c r="K2198" s="165">
        <v>927.99999999999989</v>
      </c>
      <c r="L2198" s="165"/>
      <c r="M2198" s="165">
        <v>12675</v>
      </c>
      <c r="N2198" s="165">
        <v>64</v>
      </c>
      <c r="O2198" s="165">
        <v>396</v>
      </c>
      <c r="P2198" s="165">
        <v>188</v>
      </c>
      <c r="Q2198" s="165"/>
      <c r="R2198" s="165">
        <v>648</v>
      </c>
      <c r="S2198" s="165">
        <v>11</v>
      </c>
      <c r="T2198" s="165">
        <v>15.166666666666663</v>
      </c>
      <c r="U2198" s="165">
        <v>16.218181818181819</v>
      </c>
      <c r="V2198" s="165">
        <v>1185.4000000000001</v>
      </c>
      <c r="W2198" s="165">
        <v>1168.7</v>
      </c>
      <c r="X2198" s="165" t="s">
        <v>3324</v>
      </c>
      <c r="Y2198" s="165">
        <v>12.05</v>
      </c>
      <c r="Z2198" s="165" t="s">
        <v>3325</v>
      </c>
      <c r="AA2198" s="165" t="s">
        <v>3298</v>
      </c>
    </row>
    <row r="2199" spans="1:27" s="74" customFormat="1" x14ac:dyDescent="0.15">
      <c r="A2199" s="165" t="s">
        <v>3354</v>
      </c>
      <c r="B2199" s="113" t="s">
        <v>3200</v>
      </c>
      <c r="C2199" s="165"/>
      <c r="D2199" s="199" t="s">
        <v>3297</v>
      </c>
      <c r="E2199" s="165">
        <v>312</v>
      </c>
      <c r="F2199" s="165">
        <v>26.14</v>
      </c>
      <c r="G2199" s="165">
        <v>99.38</v>
      </c>
      <c r="H2199" s="165">
        <v>105</v>
      </c>
      <c r="I2199" s="165">
        <v>3390</v>
      </c>
      <c r="J2199" s="165">
        <v>20067</v>
      </c>
      <c r="K2199" s="165">
        <v>621</v>
      </c>
      <c r="L2199" s="165"/>
      <c r="M2199" s="165">
        <v>24077</v>
      </c>
      <c r="N2199" s="165">
        <v>87</v>
      </c>
      <c r="O2199" s="165">
        <v>507</v>
      </c>
      <c r="P2199" s="165">
        <v>124</v>
      </c>
      <c r="Q2199" s="165"/>
      <c r="R2199" s="165">
        <v>718</v>
      </c>
      <c r="S2199" s="165">
        <v>10</v>
      </c>
      <c r="T2199" s="165">
        <v>12.875</v>
      </c>
      <c r="U2199" s="165">
        <v>14.16</v>
      </c>
      <c r="V2199" s="165">
        <v>1064.4000000000001</v>
      </c>
      <c r="W2199" s="165">
        <v>1031.2</v>
      </c>
      <c r="X2199" s="165" t="s">
        <v>3328</v>
      </c>
      <c r="Y2199" s="165">
        <v>12.05</v>
      </c>
      <c r="Z2199" s="165" t="s">
        <v>3325</v>
      </c>
      <c r="AA2199" s="165" t="s">
        <v>3298</v>
      </c>
    </row>
    <row r="2200" spans="1:27" s="74" customFormat="1" x14ac:dyDescent="0.15">
      <c r="A2200" s="165" t="s">
        <v>3278</v>
      </c>
      <c r="B2200" s="113" t="s">
        <v>3200</v>
      </c>
      <c r="C2200" s="165"/>
      <c r="D2200" s="199" t="s">
        <v>3297</v>
      </c>
      <c r="E2200" s="165">
        <v>277</v>
      </c>
      <c r="F2200" s="165">
        <v>28.4</v>
      </c>
      <c r="G2200" s="165">
        <v>97</v>
      </c>
      <c r="H2200" s="165">
        <v>144</v>
      </c>
      <c r="I2200" s="165">
        <v>4986</v>
      </c>
      <c r="J2200" s="165">
        <v>30132</v>
      </c>
      <c r="K2200" s="165">
        <v>867</v>
      </c>
      <c r="L2200" s="165"/>
      <c r="M2200" s="165">
        <v>35986</v>
      </c>
      <c r="N2200" s="165">
        <v>83</v>
      </c>
      <c r="O2200" s="165">
        <v>502.99999999999983</v>
      </c>
      <c r="P2200" s="165">
        <v>173</v>
      </c>
      <c r="Q2200" s="165"/>
      <c r="R2200" s="165">
        <v>760</v>
      </c>
      <c r="S2200" s="165">
        <v>10</v>
      </c>
      <c r="T2200" s="165">
        <v>12.8</v>
      </c>
      <c r="U2200" s="165">
        <v>14.23</v>
      </c>
      <c r="V2200" s="165">
        <v>1047.2</v>
      </c>
      <c r="W2200" s="165">
        <v>1025.5999999999999</v>
      </c>
      <c r="X2200" s="165" t="s">
        <v>3328</v>
      </c>
      <c r="Y2200" s="165">
        <v>12.05</v>
      </c>
      <c r="Z2200" s="165" t="s">
        <v>3325</v>
      </c>
      <c r="AA2200" s="165" t="s">
        <v>3298</v>
      </c>
    </row>
    <row r="2201" spans="1:27" s="74" customFormat="1" x14ac:dyDescent="0.15">
      <c r="A2201" s="165" t="s">
        <v>3278</v>
      </c>
      <c r="B2201" s="113" t="s">
        <v>3200</v>
      </c>
      <c r="C2201" s="165"/>
      <c r="D2201" s="199" t="s">
        <v>3297</v>
      </c>
      <c r="E2201" s="165">
        <v>158</v>
      </c>
      <c r="F2201" s="165">
        <v>31.2</v>
      </c>
      <c r="G2201" s="165">
        <v>110.7</v>
      </c>
      <c r="H2201" s="165">
        <v>125</v>
      </c>
      <c r="I2201" s="165">
        <v>991</v>
      </c>
      <c r="J2201" s="165">
        <v>6156</v>
      </c>
      <c r="K2201" s="165">
        <v>574</v>
      </c>
      <c r="L2201" s="165"/>
      <c r="M2201" s="165">
        <v>7720.9999999999991</v>
      </c>
      <c r="N2201" s="165">
        <v>28</v>
      </c>
      <c r="O2201" s="165">
        <v>176</v>
      </c>
      <c r="P2201" s="165">
        <v>120</v>
      </c>
      <c r="Q2201" s="165"/>
      <c r="R2201" s="165">
        <v>324</v>
      </c>
      <c r="S2201" s="165">
        <v>9</v>
      </c>
      <c r="T2201" s="165">
        <v>14.35</v>
      </c>
      <c r="U2201" s="165">
        <v>17.899999999999999</v>
      </c>
      <c r="V2201" s="165">
        <v>1135.9000000000001</v>
      </c>
      <c r="W2201" s="165">
        <v>1072.9000000000001</v>
      </c>
      <c r="X2201" s="165" t="s">
        <v>3324</v>
      </c>
      <c r="Y2201" s="165">
        <v>12.05</v>
      </c>
      <c r="Z2201" s="165" t="s">
        <v>3325</v>
      </c>
      <c r="AA2201" s="165" t="s">
        <v>3298</v>
      </c>
    </row>
    <row r="2202" spans="1:27" s="74" customFormat="1" x14ac:dyDescent="0.15">
      <c r="A2202" s="165" t="s">
        <v>3278</v>
      </c>
      <c r="B2202" s="113" t="s">
        <v>3200</v>
      </c>
      <c r="C2202" s="165"/>
      <c r="D2202" s="199" t="s">
        <v>3297</v>
      </c>
      <c r="E2202" s="165">
        <v>156</v>
      </c>
      <c r="F2202" s="165">
        <v>32</v>
      </c>
      <c r="G2202" s="165">
        <v>110.7</v>
      </c>
      <c r="H2202" s="165">
        <v>159</v>
      </c>
      <c r="I2202" s="165">
        <v>1584</v>
      </c>
      <c r="J2202" s="165">
        <v>10052</v>
      </c>
      <c r="K2202" s="165">
        <v>906</v>
      </c>
      <c r="L2202" s="165"/>
      <c r="M2202" s="165">
        <v>12542</v>
      </c>
      <c r="N2202" s="165">
        <v>37</v>
      </c>
      <c r="O2202" s="165">
        <v>236</v>
      </c>
      <c r="P2202" s="165">
        <v>181</v>
      </c>
      <c r="Q2202" s="165"/>
      <c r="R2202" s="165">
        <v>454</v>
      </c>
      <c r="S2202" s="165">
        <v>9</v>
      </c>
      <c r="T2202" s="165">
        <v>14.09166666666667</v>
      </c>
      <c r="U2202" s="165">
        <v>17.75555555555556</v>
      </c>
      <c r="V2202" s="165">
        <v>906.6</v>
      </c>
      <c r="W2202" s="165">
        <v>864.80000000000007</v>
      </c>
      <c r="X2202" s="165" t="s">
        <v>3328</v>
      </c>
      <c r="Y2202" s="165">
        <v>16.999999999999947</v>
      </c>
      <c r="Z2202" s="165" t="s">
        <v>3329</v>
      </c>
      <c r="AA2202" s="165" t="s">
        <v>3298</v>
      </c>
    </row>
    <row r="2203" spans="1:27" s="74" customFormat="1" x14ac:dyDescent="0.15">
      <c r="A2203" s="165" t="s">
        <v>3352</v>
      </c>
      <c r="B2203" s="113" t="s">
        <v>3200</v>
      </c>
      <c r="C2203" s="165"/>
      <c r="D2203" s="199" t="s">
        <v>3297</v>
      </c>
      <c r="E2203" s="165">
        <v>307</v>
      </c>
      <c r="F2203" s="165">
        <v>27.32</v>
      </c>
      <c r="G2203" s="165">
        <v>100.66</v>
      </c>
      <c r="H2203" s="165">
        <v>120</v>
      </c>
      <c r="I2203" s="165">
        <v>3495</v>
      </c>
      <c r="J2203" s="165">
        <v>16263</v>
      </c>
      <c r="K2203" s="165">
        <v>1022</v>
      </c>
      <c r="L2203" s="165"/>
      <c r="M2203" s="165">
        <v>20780</v>
      </c>
      <c r="N2203" s="165">
        <v>70</v>
      </c>
      <c r="O2203" s="165">
        <v>326</v>
      </c>
      <c r="P2203" s="165">
        <v>204</v>
      </c>
      <c r="Q2203" s="165"/>
      <c r="R2203" s="165">
        <v>600</v>
      </c>
      <c r="S2203" s="165">
        <v>9</v>
      </c>
      <c r="T2203" s="165">
        <v>11.55</v>
      </c>
      <c r="U2203" s="165">
        <v>13.655555555555562</v>
      </c>
      <c r="V2203" s="165">
        <v>942.7</v>
      </c>
      <c r="W2203" s="165">
        <v>925</v>
      </c>
      <c r="X2203" s="165" t="s">
        <v>3328</v>
      </c>
      <c r="Y2203" s="165">
        <v>8.6000000000000014</v>
      </c>
      <c r="Z2203" s="165" t="s">
        <v>3327</v>
      </c>
      <c r="AA2203" s="165" t="s">
        <v>3298</v>
      </c>
    </row>
    <row r="2204" spans="1:27" s="74" customFormat="1" x14ac:dyDescent="0.15">
      <c r="A2204" s="165" t="s">
        <v>3353</v>
      </c>
      <c r="B2204" s="113" t="s">
        <v>3200</v>
      </c>
      <c r="C2204" s="165"/>
      <c r="D2204" s="199" t="s">
        <v>3297</v>
      </c>
      <c r="E2204" s="165">
        <v>306</v>
      </c>
      <c r="F2204" s="165">
        <v>26.8</v>
      </c>
      <c r="G2204" s="165">
        <v>100.2</v>
      </c>
      <c r="H2204" s="165">
        <v>122</v>
      </c>
      <c r="I2204" s="165">
        <v>3624</v>
      </c>
      <c r="J2204" s="165">
        <v>16921</v>
      </c>
      <c r="K2204" s="165">
        <v>1054</v>
      </c>
      <c r="L2204" s="165"/>
      <c r="M2204" s="165">
        <v>21599</v>
      </c>
      <c r="N2204" s="165">
        <v>72</v>
      </c>
      <c r="O2204" s="165">
        <v>338</v>
      </c>
      <c r="P2204" s="165">
        <v>211</v>
      </c>
      <c r="Q2204" s="165"/>
      <c r="R2204" s="165">
        <v>621</v>
      </c>
      <c r="S2204" s="165">
        <v>9</v>
      </c>
      <c r="T2204" s="165">
        <v>11.725</v>
      </c>
      <c r="U2204" s="165">
        <v>13.755555555555562</v>
      </c>
      <c r="V2204" s="165">
        <v>982.7</v>
      </c>
      <c r="W2204" s="165">
        <v>954.50000000000011</v>
      </c>
      <c r="X2204" s="165" t="s">
        <v>3328</v>
      </c>
      <c r="Y2204" s="165">
        <v>12.05</v>
      </c>
      <c r="Z2204" s="165" t="s">
        <v>3325</v>
      </c>
      <c r="AA2204" s="165" t="s">
        <v>3298</v>
      </c>
    </row>
    <row r="2205" spans="1:27" s="74" customFormat="1" x14ac:dyDescent="0.15">
      <c r="A2205" s="165" t="s">
        <v>3278</v>
      </c>
      <c r="B2205" s="113" t="s">
        <v>3200</v>
      </c>
      <c r="C2205" s="165"/>
      <c r="D2205" s="199" t="s">
        <v>3297</v>
      </c>
      <c r="E2205" s="165">
        <v>311</v>
      </c>
      <c r="F2205" s="165">
        <v>27.1</v>
      </c>
      <c r="G2205" s="165">
        <v>99.2</v>
      </c>
      <c r="H2205" s="165">
        <v>161</v>
      </c>
      <c r="I2205" s="165">
        <v>4552</v>
      </c>
      <c r="J2205" s="165">
        <v>21443</v>
      </c>
      <c r="K2205" s="165">
        <v>1090</v>
      </c>
      <c r="L2205" s="165"/>
      <c r="M2205" s="165">
        <v>27085</v>
      </c>
      <c r="N2205" s="165">
        <v>81</v>
      </c>
      <c r="O2205" s="165">
        <v>342</v>
      </c>
      <c r="P2205" s="165">
        <v>258</v>
      </c>
      <c r="Q2205" s="165"/>
      <c r="R2205" s="165">
        <v>682</v>
      </c>
      <c r="S2205" s="165">
        <v>9</v>
      </c>
      <c r="T2205" s="165">
        <v>11.016666666666671</v>
      </c>
      <c r="U2205" s="165">
        <v>13.12222222222222</v>
      </c>
      <c r="V2205" s="165">
        <v>950.7</v>
      </c>
      <c r="W2205" s="165">
        <v>869.1</v>
      </c>
      <c r="X2205" s="165" t="s">
        <v>3328</v>
      </c>
      <c r="Y2205" s="165">
        <v>12.05</v>
      </c>
      <c r="Z2205" s="165" t="s">
        <v>3325</v>
      </c>
      <c r="AA2205" s="165" t="s">
        <v>3298</v>
      </c>
    </row>
    <row r="2206" spans="1:27" s="74" customFormat="1" x14ac:dyDescent="0.15">
      <c r="A2206" s="165" t="s">
        <v>3354</v>
      </c>
      <c r="B2206" s="113" t="s">
        <v>3200</v>
      </c>
      <c r="C2206" s="165"/>
      <c r="D2206" s="199" t="s">
        <v>3297</v>
      </c>
      <c r="E2206" s="165">
        <v>173</v>
      </c>
      <c r="F2206" s="165">
        <v>33.200000000000003</v>
      </c>
      <c r="G2206" s="165">
        <v>107.5</v>
      </c>
      <c r="H2206" s="165">
        <v>98</v>
      </c>
      <c r="I2206" s="165">
        <v>1897</v>
      </c>
      <c r="J2206" s="165">
        <v>10338</v>
      </c>
      <c r="K2206" s="165">
        <v>927</v>
      </c>
      <c r="L2206" s="165"/>
      <c r="M2206" s="165">
        <v>13162</v>
      </c>
      <c r="N2206" s="165">
        <v>69</v>
      </c>
      <c r="O2206" s="165">
        <v>384</v>
      </c>
      <c r="P2206" s="165">
        <v>238</v>
      </c>
      <c r="Q2206" s="165"/>
      <c r="R2206" s="165">
        <v>692</v>
      </c>
      <c r="S2206" s="165">
        <v>9</v>
      </c>
      <c r="T2206" s="165">
        <v>14.45</v>
      </c>
      <c r="U2206" s="165">
        <v>18.088888888888889</v>
      </c>
      <c r="V2206" s="165">
        <v>880.89999999999986</v>
      </c>
      <c r="W2206" s="165">
        <v>856.19999999999993</v>
      </c>
      <c r="X2206" s="165" t="s">
        <v>3328</v>
      </c>
      <c r="Y2206" s="165">
        <v>12.45</v>
      </c>
      <c r="Z2206" s="165" t="s">
        <v>3325</v>
      </c>
      <c r="AA2206" s="165" t="s">
        <v>3298</v>
      </c>
    </row>
    <row r="2207" spans="1:27" s="74" customFormat="1" x14ac:dyDescent="0.15">
      <c r="A2207" s="165" t="s">
        <v>3278</v>
      </c>
      <c r="B2207" s="113" t="s">
        <v>3200</v>
      </c>
      <c r="C2207" s="165"/>
      <c r="D2207" s="199" t="s">
        <v>3297</v>
      </c>
      <c r="E2207" s="165">
        <v>201</v>
      </c>
      <c r="F2207" s="165">
        <v>33.57</v>
      </c>
      <c r="G2207" s="165">
        <v>104.66</v>
      </c>
      <c r="H2207" s="165">
        <v>156</v>
      </c>
      <c r="I2207" s="165">
        <v>5020</v>
      </c>
      <c r="J2207" s="165">
        <v>18393</v>
      </c>
      <c r="K2207" s="165">
        <v>924</v>
      </c>
      <c r="L2207" s="165"/>
      <c r="M2207" s="165">
        <v>24335</v>
      </c>
      <c r="N2207" s="165">
        <v>102</v>
      </c>
      <c r="O2207" s="165">
        <v>358</v>
      </c>
      <c r="P2207" s="165">
        <v>303</v>
      </c>
      <c r="Q2207" s="165"/>
      <c r="R2207" s="165">
        <v>763</v>
      </c>
      <c r="S2207" s="165">
        <v>9</v>
      </c>
      <c r="T2207" s="165">
        <v>12.125</v>
      </c>
      <c r="U2207" s="165">
        <v>15.577777777777779</v>
      </c>
      <c r="V2207" s="165">
        <v>648.5</v>
      </c>
      <c r="W2207" s="165">
        <v>636.20000000000005</v>
      </c>
      <c r="X2207" s="165" t="s">
        <v>3328</v>
      </c>
      <c r="Y2207" s="165">
        <v>26.499999999999947</v>
      </c>
      <c r="Z2207" s="165" t="s">
        <v>3329</v>
      </c>
      <c r="AA2207" s="165" t="s">
        <v>3298</v>
      </c>
    </row>
    <row r="2208" spans="1:27" s="74" customFormat="1" x14ac:dyDescent="0.15">
      <c r="A2208" s="165" t="s">
        <v>3352</v>
      </c>
      <c r="B2208" s="113" t="s">
        <v>3200</v>
      </c>
      <c r="C2208" s="165"/>
      <c r="D2208" s="199" t="s">
        <v>3297</v>
      </c>
      <c r="E2208" s="165">
        <v>171</v>
      </c>
      <c r="F2208" s="165">
        <v>33.300000000000004</v>
      </c>
      <c r="G2208" s="165">
        <v>108.3</v>
      </c>
      <c r="H2208" s="165">
        <v>76</v>
      </c>
      <c r="I2208" s="165">
        <v>2138</v>
      </c>
      <c r="J2208" s="165">
        <v>10971</v>
      </c>
      <c r="K2208" s="165">
        <v>894</v>
      </c>
      <c r="L2208" s="165"/>
      <c r="M2208" s="165">
        <v>14003</v>
      </c>
      <c r="N2208" s="165">
        <v>85</v>
      </c>
      <c r="O2208" s="165">
        <v>435.99999999999983</v>
      </c>
      <c r="P2208" s="165">
        <v>259</v>
      </c>
      <c r="Q2208" s="165"/>
      <c r="R2208" s="165">
        <v>780</v>
      </c>
      <c r="S2208" s="165">
        <v>9</v>
      </c>
      <c r="T2208" s="165">
        <v>12.225</v>
      </c>
      <c r="U2208" s="165">
        <v>15.8</v>
      </c>
      <c r="V2208" s="165">
        <v>916.10000000000025</v>
      </c>
      <c r="W2208" s="165">
        <v>890.30000000000007</v>
      </c>
      <c r="X2208" s="165" t="s">
        <v>3328</v>
      </c>
      <c r="Y2208" s="165">
        <v>3.45</v>
      </c>
      <c r="Z2208" s="165" t="s">
        <v>3327</v>
      </c>
      <c r="AA2208" s="165" t="s">
        <v>3298</v>
      </c>
    </row>
    <row r="2209" spans="1:27" s="74" customFormat="1" x14ac:dyDescent="0.15">
      <c r="A2209" s="165" t="s">
        <v>3353</v>
      </c>
      <c r="B2209" s="113" t="s">
        <v>3200</v>
      </c>
      <c r="C2209" s="165"/>
      <c r="D2209" s="199" t="s">
        <v>3297</v>
      </c>
      <c r="E2209" s="165">
        <v>292</v>
      </c>
      <c r="F2209" s="165">
        <v>27.45</v>
      </c>
      <c r="G2209" s="165">
        <v>98.96</v>
      </c>
      <c r="H2209" s="165">
        <v>90</v>
      </c>
      <c r="I2209" s="165">
        <v>4797</v>
      </c>
      <c r="J2209" s="165">
        <v>22525</v>
      </c>
      <c r="K2209" s="165">
        <v>1381</v>
      </c>
      <c r="L2209" s="165"/>
      <c r="M2209" s="165">
        <v>28703</v>
      </c>
      <c r="N2209" s="165">
        <v>107</v>
      </c>
      <c r="O2209" s="165">
        <v>505.00000000000011</v>
      </c>
      <c r="P2209" s="165">
        <v>276</v>
      </c>
      <c r="Q2209" s="165"/>
      <c r="R2209" s="165">
        <v>888.00000000000011</v>
      </c>
      <c r="S2209" s="165">
        <v>9</v>
      </c>
      <c r="T2209" s="165">
        <v>10.066666666666672</v>
      </c>
      <c r="U2209" s="165">
        <v>12.211111111111107</v>
      </c>
      <c r="V2209" s="165">
        <v>918.09999999999991</v>
      </c>
      <c r="W2209" s="165">
        <v>840.49999999999989</v>
      </c>
      <c r="X2209" s="165" t="s">
        <v>3328</v>
      </c>
      <c r="Y2209" s="165">
        <v>12.05</v>
      </c>
      <c r="Z2209" s="165" t="s">
        <v>3325</v>
      </c>
      <c r="AA2209" s="165" t="s">
        <v>3298</v>
      </c>
    </row>
    <row r="2210" spans="1:27" s="74" customFormat="1" x14ac:dyDescent="0.15">
      <c r="A2210" s="165" t="s">
        <v>3278</v>
      </c>
      <c r="B2210" s="113" t="s">
        <v>3200</v>
      </c>
      <c r="C2210" s="165"/>
      <c r="D2210" s="199" t="s">
        <v>3297</v>
      </c>
      <c r="E2210" s="165">
        <v>241</v>
      </c>
      <c r="F2210" s="165">
        <v>33.520000000000003</v>
      </c>
      <c r="G2210" s="165">
        <v>105.4</v>
      </c>
      <c r="H2210" s="165">
        <v>109</v>
      </c>
      <c r="I2210" s="165">
        <v>9781</v>
      </c>
      <c r="J2210" s="165">
        <v>28928</v>
      </c>
      <c r="K2210" s="165">
        <v>2643</v>
      </c>
      <c r="L2210" s="165"/>
      <c r="M2210" s="165">
        <v>41352</v>
      </c>
      <c r="N2210" s="165">
        <v>218</v>
      </c>
      <c r="O2210" s="165">
        <v>647.00000000000011</v>
      </c>
      <c r="P2210" s="165">
        <v>529</v>
      </c>
      <c r="Q2210" s="165"/>
      <c r="R2210" s="165">
        <v>1394</v>
      </c>
      <c r="S2210" s="165">
        <v>9</v>
      </c>
      <c r="T2210" s="165">
        <v>11.891666666666662</v>
      </c>
      <c r="U2210" s="165">
        <v>15.311111111111108</v>
      </c>
      <c r="V2210" s="165">
        <v>612.29999999999995</v>
      </c>
      <c r="W2210" s="165">
        <v>601</v>
      </c>
      <c r="X2210" s="165" t="s">
        <v>3328</v>
      </c>
      <c r="Y2210" s="165">
        <v>26.499999999999947</v>
      </c>
      <c r="Z2210" s="165" t="s">
        <v>3329</v>
      </c>
      <c r="AA2210" s="165" t="s">
        <v>3298</v>
      </c>
    </row>
    <row r="2211" spans="1:27" s="74" customFormat="1" x14ac:dyDescent="0.15">
      <c r="A2211" s="165" t="s">
        <v>3352</v>
      </c>
      <c r="B2211" s="113" t="s">
        <v>3200</v>
      </c>
      <c r="C2211" s="165"/>
      <c r="D2211" s="199" t="s">
        <v>3297</v>
      </c>
      <c r="E2211" s="165">
        <v>305</v>
      </c>
      <c r="F2211" s="165">
        <v>27.17</v>
      </c>
      <c r="G2211" s="165">
        <v>99.57</v>
      </c>
      <c r="H2211" s="165">
        <v>100</v>
      </c>
      <c r="I2211" s="165">
        <v>6555</v>
      </c>
      <c r="J2211" s="165">
        <v>37284</v>
      </c>
      <c r="K2211" s="165">
        <v>1286</v>
      </c>
      <c r="L2211" s="165"/>
      <c r="M2211" s="165">
        <v>45125</v>
      </c>
      <c r="N2211" s="165">
        <v>171</v>
      </c>
      <c r="O2211" s="165">
        <v>974</v>
      </c>
      <c r="P2211" s="165">
        <v>257</v>
      </c>
      <c r="Q2211" s="165"/>
      <c r="R2211" s="165">
        <v>1402</v>
      </c>
      <c r="S2211" s="165">
        <v>9</v>
      </c>
      <c r="T2211" s="165">
        <v>10.975</v>
      </c>
      <c r="U2211" s="165">
        <v>13.1</v>
      </c>
      <c r="V2211" s="165">
        <v>910.90000000000009</v>
      </c>
      <c r="W2211" s="165">
        <v>845.8</v>
      </c>
      <c r="X2211" s="165" t="s">
        <v>3328</v>
      </c>
      <c r="Y2211" s="165">
        <v>12.05</v>
      </c>
      <c r="Z2211" s="165" t="s">
        <v>3325</v>
      </c>
      <c r="AA2211" s="165" t="s">
        <v>3298</v>
      </c>
    </row>
    <row r="2212" spans="1:27" s="74" customFormat="1" x14ac:dyDescent="0.15">
      <c r="A2212" s="165" t="s">
        <v>3278</v>
      </c>
      <c r="B2212" s="113" t="s">
        <v>3200</v>
      </c>
      <c r="C2212" s="165"/>
      <c r="D2212" s="199" t="s">
        <v>3297</v>
      </c>
      <c r="E2212" s="165">
        <v>157</v>
      </c>
      <c r="F2212" s="165">
        <v>31.7</v>
      </c>
      <c r="G2212" s="165">
        <v>110.6</v>
      </c>
      <c r="H2212" s="165">
        <v>151</v>
      </c>
      <c r="I2212" s="165">
        <v>1610</v>
      </c>
      <c r="J2212" s="165">
        <v>9827.0000000000018</v>
      </c>
      <c r="K2212" s="165">
        <v>863.00000000000011</v>
      </c>
      <c r="L2212" s="165"/>
      <c r="M2212" s="165">
        <v>12300</v>
      </c>
      <c r="N2212" s="165">
        <v>40</v>
      </c>
      <c r="O2212" s="165">
        <v>241</v>
      </c>
      <c r="P2212" s="165">
        <v>184</v>
      </c>
      <c r="Q2212" s="165"/>
      <c r="R2212" s="165">
        <v>465.00000000000011</v>
      </c>
      <c r="S2212" s="165">
        <v>8</v>
      </c>
      <c r="T2212" s="165">
        <v>10.241666666666669</v>
      </c>
      <c r="U2212" s="165">
        <v>14.8</v>
      </c>
      <c r="V2212" s="165">
        <v>1190.9000000000001</v>
      </c>
      <c r="W2212" s="165">
        <v>1067.5</v>
      </c>
      <c r="X2212" s="165" t="s">
        <v>3324</v>
      </c>
      <c r="Y2212" s="165">
        <v>24.399999999999949</v>
      </c>
      <c r="Z2212" s="165" t="s">
        <v>3329</v>
      </c>
      <c r="AA2212" s="165" t="s">
        <v>3298</v>
      </c>
    </row>
    <row r="2213" spans="1:27" s="74" customFormat="1" x14ac:dyDescent="0.15">
      <c r="A2213" s="165" t="s">
        <v>3352</v>
      </c>
      <c r="B2213" s="113" t="s">
        <v>3200</v>
      </c>
      <c r="C2213" s="165"/>
      <c r="D2213" s="199" t="s">
        <v>3297</v>
      </c>
      <c r="E2213" s="165">
        <v>276</v>
      </c>
      <c r="F2213" s="165">
        <v>28.7</v>
      </c>
      <c r="G2213" s="165">
        <v>96.7</v>
      </c>
      <c r="H2213" s="165">
        <v>76</v>
      </c>
      <c r="I2213" s="165">
        <v>3259</v>
      </c>
      <c r="J2213" s="165">
        <v>29090</v>
      </c>
      <c r="K2213" s="165">
        <v>371</v>
      </c>
      <c r="L2213" s="165"/>
      <c r="M2213" s="165">
        <v>32720</v>
      </c>
      <c r="N2213" s="165">
        <v>115</v>
      </c>
      <c r="O2213" s="165">
        <v>947.00000000000011</v>
      </c>
      <c r="P2213" s="165">
        <v>74</v>
      </c>
      <c r="Q2213" s="165"/>
      <c r="R2213" s="165">
        <v>1136</v>
      </c>
      <c r="S2213" s="165">
        <v>8</v>
      </c>
      <c r="T2213" s="165">
        <v>10.366666666666672</v>
      </c>
      <c r="U2213" s="165">
        <v>13.425000000000001</v>
      </c>
      <c r="V2213" s="165">
        <v>911.89999999999986</v>
      </c>
      <c r="W2213" s="165">
        <v>855.9</v>
      </c>
      <c r="X2213" s="165" t="s">
        <v>3328</v>
      </c>
      <c r="Y2213" s="165">
        <v>13.8</v>
      </c>
      <c r="Z2213" s="165" t="s">
        <v>3325</v>
      </c>
      <c r="AA2213" s="165" t="s">
        <v>3298</v>
      </c>
    </row>
    <row r="2214" spans="1:27" s="74" customFormat="1" x14ac:dyDescent="0.15">
      <c r="A2214" s="165" t="s">
        <v>3278</v>
      </c>
      <c r="B2214" s="113" t="s">
        <v>3200</v>
      </c>
      <c r="C2214" s="165"/>
      <c r="D2214" s="199" t="s">
        <v>3297</v>
      </c>
      <c r="E2214" s="165">
        <v>273</v>
      </c>
      <c r="F2214" s="165">
        <v>27.9</v>
      </c>
      <c r="G2214" s="165">
        <v>85.9</v>
      </c>
      <c r="H2214" s="165">
        <v>192</v>
      </c>
      <c r="I2214" s="165">
        <v>3107</v>
      </c>
      <c r="J2214" s="165">
        <v>21898</v>
      </c>
      <c r="K2214" s="165">
        <v>331</v>
      </c>
      <c r="L2214" s="165"/>
      <c r="M2214" s="165">
        <v>25335</v>
      </c>
      <c r="N2214" s="165">
        <v>38</v>
      </c>
      <c r="O2214" s="165">
        <v>248</v>
      </c>
      <c r="P2214" s="165">
        <v>115</v>
      </c>
      <c r="Q2214" s="165"/>
      <c r="R2214" s="165">
        <v>401</v>
      </c>
      <c r="S2214" s="165">
        <v>7</v>
      </c>
      <c r="T2214" s="165">
        <v>11.166666666666663</v>
      </c>
      <c r="U2214" s="165">
        <v>15.028571428571427</v>
      </c>
      <c r="V2214" s="165">
        <v>1728.5</v>
      </c>
      <c r="W2214" s="165">
        <v>1596.2</v>
      </c>
      <c r="X2214" s="165" t="s">
        <v>3324</v>
      </c>
      <c r="Y2214" s="165">
        <v>50.349999999999895</v>
      </c>
      <c r="Z2214" s="165" t="s">
        <v>3329</v>
      </c>
      <c r="AA2214" s="165" t="s">
        <v>3298</v>
      </c>
    </row>
    <row r="2215" spans="1:27" s="74" customFormat="1" x14ac:dyDescent="0.15">
      <c r="A2215" s="165" t="s">
        <v>3352</v>
      </c>
      <c r="B2215" s="113" t="s">
        <v>3200</v>
      </c>
      <c r="C2215" s="165"/>
      <c r="D2215" s="199" t="s">
        <v>3297</v>
      </c>
      <c r="E2215" s="165">
        <v>279</v>
      </c>
      <c r="F2215" s="165">
        <v>44.2</v>
      </c>
      <c r="G2215" s="165">
        <v>88</v>
      </c>
      <c r="H2215" s="165">
        <v>128</v>
      </c>
      <c r="I2215" s="165">
        <v>3457</v>
      </c>
      <c r="J2215" s="165">
        <v>14901</v>
      </c>
      <c r="K2215" s="165">
        <v>1487</v>
      </c>
      <c r="L2215" s="165"/>
      <c r="M2215" s="165">
        <v>19844</v>
      </c>
      <c r="N2215" s="165">
        <v>29</v>
      </c>
      <c r="O2215" s="165">
        <v>126</v>
      </c>
      <c r="P2215" s="165">
        <v>297</v>
      </c>
      <c r="Q2215" s="165"/>
      <c r="R2215" s="165">
        <v>451.99999999999983</v>
      </c>
      <c r="S2215" s="165">
        <v>7</v>
      </c>
      <c r="T2215" s="165">
        <v>8.6666666666666679</v>
      </c>
      <c r="U2215" s="165">
        <v>19.814285714285717</v>
      </c>
      <c r="V2215" s="165">
        <v>209.1</v>
      </c>
      <c r="W2215" s="165">
        <v>155.19999999999999</v>
      </c>
      <c r="X2215" s="165" t="s">
        <v>3328</v>
      </c>
      <c r="Y2215" s="165">
        <v>8.9</v>
      </c>
      <c r="Z2215" s="165" t="s">
        <v>3327</v>
      </c>
      <c r="AA2215" s="165" t="s">
        <v>3298</v>
      </c>
    </row>
    <row r="2216" spans="1:27" s="74" customFormat="1" x14ac:dyDescent="0.15">
      <c r="A2216" s="165" t="s">
        <v>3353</v>
      </c>
      <c r="B2216" s="113" t="s">
        <v>3200</v>
      </c>
      <c r="C2216" s="165"/>
      <c r="D2216" s="199" t="s">
        <v>3297</v>
      </c>
      <c r="E2216" s="165">
        <v>288</v>
      </c>
      <c r="F2216" s="165">
        <v>43.9</v>
      </c>
      <c r="G2216" s="165">
        <v>87.7</v>
      </c>
      <c r="H2216" s="165">
        <v>178</v>
      </c>
      <c r="I2216" s="165">
        <v>5417</v>
      </c>
      <c r="J2216" s="165">
        <v>21341</v>
      </c>
      <c r="K2216" s="165">
        <v>2023</v>
      </c>
      <c r="L2216" s="165"/>
      <c r="M2216" s="165">
        <v>28780</v>
      </c>
      <c r="N2216" s="165">
        <v>26</v>
      </c>
      <c r="O2216" s="165">
        <v>103</v>
      </c>
      <c r="P2216" s="165">
        <v>405</v>
      </c>
      <c r="Q2216" s="165"/>
      <c r="R2216" s="165">
        <v>533</v>
      </c>
      <c r="S2216" s="165">
        <v>7</v>
      </c>
      <c r="T2216" s="165">
        <v>7.95</v>
      </c>
      <c r="U2216" s="165">
        <v>18.814285714285717</v>
      </c>
      <c r="V2216" s="165">
        <v>245.1</v>
      </c>
      <c r="W2216" s="165">
        <v>182.7</v>
      </c>
      <c r="X2216" s="165" t="s">
        <v>3328</v>
      </c>
      <c r="Y2216" s="165">
        <v>9.4</v>
      </c>
      <c r="Z2216" s="165" t="s">
        <v>3327</v>
      </c>
      <c r="AA2216" s="165" t="s">
        <v>3298</v>
      </c>
    </row>
    <row r="2217" spans="1:27" s="74" customFormat="1" x14ac:dyDescent="0.15">
      <c r="A2217" s="165" t="s">
        <v>3353</v>
      </c>
      <c r="B2217" s="113" t="s">
        <v>3200</v>
      </c>
      <c r="C2217" s="165"/>
      <c r="D2217" s="199" t="s">
        <v>3297</v>
      </c>
      <c r="E2217" s="165">
        <v>285</v>
      </c>
      <c r="F2217" s="165">
        <v>44.300000000000004</v>
      </c>
      <c r="G2217" s="165">
        <v>85.6</v>
      </c>
      <c r="H2217" s="165">
        <v>58</v>
      </c>
      <c r="I2217" s="165">
        <v>1212</v>
      </c>
      <c r="J2217" s="165">
        <v>8430</v>
      </c>
      <c r="K2217" s="165">
        <v>1100</v>
      </c>
      <c r="L2217" s="165"/>
      <c r="M2217" s="165">
        <v>10742</v>
      </c>
      <c r="N2217" s="165">
        <v>41</v>
      </c>
      <c r="O2217" s="165">
        <v>284.99999999999983</v>
      </c>
      <c r="P2217" s="165">
        <v>220</v>
      </c>
      <c r="Q2217" s="165"/>
      <c r="R2217" s="165">
        <v>546</v>
      </c>
      <c r="S2217" s="165">
        <v>7</v>
      </c>
      <c r="T2217" s="165">
        <v>8.8666666666666689</v>
      </c>
      <c r="U2217" s="165">
        <v>19.5</v>
      </c>
      <c r="V2217" s="165">
        <v>157.4</v>
      </c>
      <c r="W2217" s="165">
        <v>126.2</v>
      </c>
      <c r="X2217" s="165" t="s">
        <v>3328</v>
      </c>
      <c r="Y2217" s="165">
        <v>20.249999999999947</v>
      </c>
      <c r="Z2217" s="165" t="s">
        <v>3329</v>
      </c>
      <c r="AA2217" s="165" t="s">
        <v>3298</v>
      </c>
    </row>
    <row r="2218" spans="1:27" s="74" customFormat="1" x14ac:dyDescent="0.15">
      <c r="A2218" s="165" t="s">
        <v>3352</v>
      </c>
      <c r="B2218" s="113" t="s">
        <v>3200</v>
      </c>
      <c r="C2218" s="165"/>
      <c r="D2218" s="199" t="s">
        <v>3297</v>
      </c>
      <c r="E2218" s="165">
        <v>310</v>
      </c>
      <c r="F2218" s="165">
        <v>27.36</v>
      </c>
      <c r="G2218" s="165">
        <v>99.34</v>
      </c>
      <c r="H2218" s="165">
        <v>160</v>
      </c>
      <c r="I2218" s="165">
        <v>3777</v>
      </c>
      <c r="J2218" s="165">
        <v>23562</v>
      </c>
      <c r="K2218" s="165">
        <v>650</v>
      </c>
      <c r="L2218" s="165"/>
      <c r="M2218" s="165">
        <v>27989</v>
      </c>
      <c r="N2218" s="165">
        <v>57</v>
      </c>
      <c r="O2218" s="165">
        <v>360</v>
      </c>
      <c r="P2218" s="165">
        <v>130</v>
      </c>
      <c r="Q2218" s="165"/>
      <c r="R2218" s="165">
        <v>547</v>
      </c>
      <c r="S2218" s="165">
        <v>7</v>
      </c>
      <c r="T2218" s="165">
        <v>8.9500000000000011</v>
      </c>
      <c r="U2218" s="165">
        <v>12.685714285714292</v>
      </c>
      <c r="V2218" s="165">
        <v>878</v>
      </c>
      <c r="W2218" s="165">
        <v>736</v>
      </c>
      <c r="X2218" s="165" t="s">
        <v>3328</v>
      </c>
      <c r="Y2218" s="165">
        <v>12.05</v>
      </c>
      <c r="Z2218" s="165" t="s">
        <v>3325</v>
      </c>
      <c r="AA2218" s="165" t="s">
        <v>3298</v>
      </c>
    </row>
    <row r="2219" spans="1:27" s="74" customFormat="1" x14ac:dyDescent="0.15">
      <c r="A2219" s="165" t="s">
        <v>3278</v>
      </c>
      <c r="B2219" s="113" t="s">
        <v>3200</v>
      </c>
      <c r="C2219" s="165"/>
      <c r="D2219" s="199" t="s">
        <v>3297</v>
      </c>
      <c r="E2219" s="165">
        <v>274</v>
      </c>
      <c r="F2219" s="165">
        <v>27.9</v>
      </c>
      <c r="G2219" s="165">
        <v>85.9</v>
      </c>
      <c r="H2219" s="165">
        <v>170</v>
      </c>
      <c r="I2219" s="165">
        <v>3663</v>
      </c>
      <c r="J2219" s="165">
        <v>2724</v>
      </c>
      <c r="K2219" s="165">
        <v>421</v>
      </c>
      <c r="L2219" s="165"/>
      <c r="M2219" s="165">
        <v>31324</v>
      </c>
      <c r="N2219" s="165">
        <v>59</v>
      </c>
      <c r="O2219" s="165">
        <v>382</v>
      </c>
      <c r="P2219" s="165">
        <v>145</v>
      </c>
      <c r="Q2219" s="165"/>
      <c r="R2219" s="165">
        <v>585</v>
      </c>
      <c r="S2219" s="165">
        <v>7</v>
      </c>
      <c r="T2219" s="165">
        <v>11.166666666666663</v>
      </c>
      <c r="U2219" s="165">
        <v>15.028571428571427</v>
      </c>
      <c r="V2219" s="165">
        <v>1728.5</v>
      </c>
      <c r="W2219" s="165">
        <v>1596.2</v>
      </c>
      <c r="X2219" s="165" t="s">
        <v>3324</v>
      </c>
      <c r="Y2219" s="165">
        <v>50.349999999999895</v>
      </c>
      <c r="Z2219" s="165" t="s">
        <v>3329</v>
      </c>
      <c r="AA2219" s="165" t="s">
        <v>3298</v>
      </c>
    </row>
    <row r="2220" spans="1:27" s="74" customFormat="1" x14ac:dyDescent="0.15">
      <c r="A2220" s="165" t="s">
        <v>3352</v>
      </c>
      <c r="B2220" s="113" t="s">
        <v>3200</v>
      </c>
      <c r="C2220" s="165"/>
      <c r="D2220" s="199" t="s">
        <v>3297</v>
      </c>
      <c r="E2220" s="165">
        <v>191</v>
      </c>
      <c r="F2220" s="165">
        <v>33.520000000000003</v>
      </c>
      <c r="G2220" s="165">
        <v>104.9</v>
      </c>
      <c r="H2220" s="165">
        <v>208</v>
      </c>
      <c r="I2220" s="165">
        <v>4954</v>
      </c>
      <c r="J2220" s="165">
        <v>20151</v>
      </c>
      <c r="K2220" s="165">
        <v>874</v>
      </c>
      <c r="L2220" s="165"/>
      <c r="M2220" s="165">
        <v>25978</v>
      </c>
      <c r="N2220" s="165">
        <v>72</v>
      </c>
      <c r="O2220" s="165">
        <v>284</v>
      </c>
      <c r="P2220" s="165">
        <v>231</v>
      </c>
      <c r="Q2220" s="165"/>
      <c r="R2220" s="165">
        <v>587</v>
      </c>
      <c r="S2220" s="165">
        <v>7</v>
      </c>
      <c r="T2220" s="165">
        <v>6.7333333333333298</v>
      </c>
      <c r="U2220" s="165">
        <v>12.2</v>
      </c>
      <c r="V2220" s="165">
        <v>676.4</v>
      </c>
      <c r="W2220" s="165">
        <v>625.5</v>
      </c>
      <c r="X2220" s="165" t="s">
        <v>3328</v>
      </c>
      <c r="Y2220" s="165">
        <v>20.100000000000001</v>
      </c>
      <c r="Z2220" s="165" t="s">
        <v>3329</v>
      </c>
      <c r="AA2220" s="165" t="s">
        <v>3298</v>
      </c>
    </row>
    <row r="2221" spans="1:27" s="74" customFormat="1" x14ac:dyDescent="0.15">
      <c r="A2221" s="165" t="s">
        <v>3352</v>
      </c>
      <c r="B2221" s="113" t="s">
        <v>3200</v>
      </c>
      <c r="C2221" s="165"/>
      <c r="D2221" s="199" t="s">
        <v>3297</v>
      </c>
      <c r="E2221" s="165">
        <v>172</v>
      </c>
      <c r="F2221" s="165">
        <v>33.9</v>
      </c>
      <c r="G2221" s="165">
        <v>107.7</v>
      </c>
      <c r="H2221" s="165">
        <v>125</v>
      </c>
      <c r="I2221" s="165">
        <v>2033</v>
      </c>
      <c r="J2221" s="165">
        <v>11576</v>
      </c>
      <c r="K2221" s="165">
        <v>1037</v>
      </c>
      <c r="L2221" s="165"/>
      <c r="M2221" s="165">
        <v>14645</v>
      </c>
      <c r="N2221" s="165">
        <v>56.000000000000007</v>
      </c>
      <c r="O2221" s="165">
        <v>312</v>
      </c>
      <c r="P2221" s="165">
        <v>246</v>
      </c>
      <c r="Q2221" s="165"/>
      <c r="R2221" s="165">
        <v>613</v>
      </c>
      <c r="S2221" s="165">
        <v>7</v>
      </c>
      <c r="T2221" s="165">
        <v>8.9166666666666679</v>
      </c>
      <c r="U2221" s="165">
        <v>15.114285714285719</v>
      </c>
      <c r="V2221" s="165">
        <v>941.9</v>
      </c>
      <c r="W2221" s="165">
        <v>840</v>
      </c>
      <c r="X2221" s="165" t="s">
        <v>3324</v>
      </c>
      <c r="Y2221" s="165">
        <v>14.55</v>
      </c>
      <c r="Z2221" s="165" t="s">
        <v>3325</v>
      </c>
      <c r="AA2221" s="165" t="s">
        <v>3298</v>
      </c>
    </row>
    <row r="2222" spans="1:27" s="74" customFormat="1" x14ac:dyDescent="0.15">
      <c r="A2222" s="165" t="s">
        <v>3354</v>
      </c>
      <c r="B2222" s="113" t="s">
        <v>3200</v>
      </c>
      <c r="C2222" s="165"/>
      <c r="D2222" s="199" t="s">
        <v>3297</v>
      </c>
      <c r="E2222" s="165">
        <v>282</v>
      </c>
      <c r="F2222" s="165">
        <v>44</v>
      </c>
      <c r="G2222" s="165">
        <v>89.1</v>
      </c>
      <c r="H2222" s="165">
        <v>122</v>
      </c>
      <c r="I2222" s="165">
        <v>5305</v>
      </c>
      <c r="J2222" s="165">
        <v>20475</v>
      </c>
      <c r="K2222" s="165">
        <v>1902</v>
      </c>
      <c r="L2222" s="165"/>
      <c r="M2222" s="165">
        <v>27681</v>
      </c>
      <c r="N2222" s="165">
        <v>54</v>
      </c>
      <c r="O2222" s="165">
        <v>206</v>
      </c>
      <c r="P2222" s="165">
        <v>380</v>
      </c>
      <c r="Q2222" s="165"/>
      <c r="R2222" s="165">
        <v>640</v>
      </c>
      <c r="S2222" s="165">
        <v>7</v>
      </c>
      <c r="T2222" s="165">
        <v>7.1833333333333336</v>
      </c>
      <c r="U2222" s="165">
        <v>18.214285714285715</v>
      </c>
      <c r="V2222" s="165">
        <v>179.6</v>
      </c>
      <c r="W2222" s="165">
        <v>139.1</v>
      </c>
      <c r="X2222" s="165" t="s">
        <v>3328</v>
      </c>
      <c r="Y2222" s="165">
        <v>32.649999999999949</v>
      </c>
      <c r="Z2222" s="165" t="s">
        <v>3329</v>
      </c>
      <c r="AA2222" s="165" t="s">
        <v>3298</v>
      </c>
    </row>
    <row r="2223" spans="1:27" s="74" customFormat="1" x14ac:dyDescent="0.15">
      <c r="A2223" s="165" t="s">
        <v>3352</v>
      </c>
      <c r="B2223" s="113" t="s">
        <v>3200</v>
      </c>
      <c r="C2223" s="165"/>
      <c r="D2223" s="199" t="s">
        <v>3297</v>
      </c>
      <c r="E2223" s="165">
        <v>293</v>
      </c>
      <c r="F2223" s="165">
        <v>27.53</v>
      </c>
      <c r="G2223" s="165">
        <v>98.96</v>
      </c>
      <c r="H2223" s="165">
        <v>90</v>
      </c>
      <c r="I2223" s="165">
        <v>2942</v>
      </c>
      <c r="J2223" s="165">
        <v>11976</v>
      </c>
      <c r="K2223" s="165">
        <v>1039</v>
      </c>
      <c r="L2223" s="165"/>
      <c r="M2223" s="165">
        <v>15957</v>
      </c>
      <c r="N2223" s="165">
        <v>85</v>
      </c>
      <c r="O2223" s="165">
        <v>348</v>
      </c>
      <c r="P2223" s="165">
        <v>208</v>
      </c>
      <c r="Q2223" s="165"/>
      <c r="R2223" s="165">
        <v>641</v>
      </c>
      <c r="S2223" s="165">
        <v>7</v>
      </c>
      <c r="T2223" s="165">
        <v>8.8333333333333339</v>
      </c>
      <c r="U2223" s="165">
        <v>12.6</v>
      </c>
      <c r="V2223" s="165">
        <v>875.7</v>
      </c>
      <c r="W2223" s="165">
        <v>715.8</v>
      </c>
      <c r="X2223" s="165" t="s">
        <v>3328</v>
      </c>
      <c r="Y2223" s="165">
        <v>12.05</v>
      </c>
      <c r="Z2223" s="165" t="s">
        <v>3325</v>
      </c>
      <c r="AA2223" s="165" t="s">
        <v>3298</v>
      </c>
    </row>
    <row r="2224" spans="1:27" s="74" customFormat="1" x14ac:dyDescent="0.15">
      <c r="A2224" s="165" t="s">
        <v>3278</v>
      </c>
      <c r="B2224" s="113" t="s">
        <v>3200</v>
      </c>
      <c r="C2224" s="165"/>
      <c r="D2224" s="199" t="s">
        <v>3297</v>
      </c>
      <c r="E2224" s="165">
        <v>219</v>
      </c>
      <c r="F2224" s="165">
        <v>33.33</v>
      </c>
      <c r="G2224" s="165">
        <v>103.47</v>
      </c>
      <c r="H2224" s="165">
        <v>131</v>
      </c>
      <c r="I2224" s="165">
        <v>5381</v>
      </c>
      <c r="J2224" s="165">
        <v>19454</v>
      </c>
      <c r="K2224" s="165">
        <v>1132</v>
      </c>
      <c r="L2224" s="165"/>
      <c r="M2224" s="165">
        <v>25968</v>
      </c>
      <c r="N2224" s="165">
        <v>90</v>
      </c>
      <c r="O2224" s="165">
        <v>327</v>
      </c>
      <c r="P2224" s="165">
        <v>227</v>
      </c>
      <c r="Q2224" s="165"/>
      <c r="R2224" s="165">
        <v>643</v>
      </c>
      <c r="S2224" s="165">
        <v>7</v>
      </c>
      <c r="T2224" s="165">
        <v>7.741666666666668</v>
      </c>
      <c r="U2224" s="165">
        <v>13.028571428571427</v>
      </c>
      <c r="V2224" s="165">
        <v>706.6</v>
      </c>
      <c r="W2224" s="165">
        <v>653.5</v>
      </c>
      <c r="X2224" s="165" t="s">
        <v>3328</v>
      </c>
      <c r="Y2224" s="165">
        <v>8.6000000000000014</v>
      </c>
      <c r="Z2224" s="165" t="s">
        <v>3327</v>
      </c>
      <c r="AA2224" s="165" t="s">
        <v>3298</v>
      </c>
    </row>
    <row r="2225" spans="1:27" s="74" customFormat="1" x14ac:dyDescent="0.15">
      <c r="A2225" s="165" t="s">
        <v>3353</v>
      </c>
      <c r="B2225" s="113" t="s">
        <v>3200</v>
      </c>
      <c r="C2225" s="165"/>
      <c r="D2225" s="199" t="s">
        <v>3297</v>
      </c>
      <c r="E2225" s="165">
        <v>286</v>
      </c>
      <c r="F2225" s="165">
        <v>44.300000000000004</v>
      </c>
      <c r="G2225" s="165">
        <v>85.6</v>
      </c>
      <c r="H2225" s="165">
        <v>95</v>
      </c>
      <c r="I2225" s="165">
        <v>3746</v>
      </c>
      <c r="J2225" s="165">
        <v>14923</v>
      </c>
      <c r="K2225" s="165">
        <v>1491</v>
      </c>
      <c r="L2225" s="165"/>
      <c r="M2225" s="165">
        <v>20160</v>
      </c>
      <c r="N2225" s="165">
        <v>46</v>
      </c>
      <c r="O2225" s="165">
        <v>305</v>
      </c>
      <c r="P2225" s="165">
        <v>298</v>
      </c>
      <c r="Q2225" s="165"/>
      <c r="R2225" s="165">
        <v>649</v>
      </c>
      <c r="S2225" s="165">
        <v>7</v>
      </c>
      <c r="T2225" s="165">
        <v>8.8666666666666689</v>
      </c>
      <c r="U2225" s="165">
        <v>19.5</v>
      </c>
      <c r="V2225" s="165">
        <v>157.4</v>
      </c>
      <c r="W2225" s="165">
        <v>126.2</v>
      </c>
      <c r="X2225" s="165" t="s">
        <v>3328</v>
      </c>
      <c r="Y2225" s="165">
        <v>20.249999999999947</v>
      </c>
      <c r="Z2225" s="165" t="s">
        <v>3329</v>
      </c>
      <c r="AA2225" s="165" t="s">
        <v>3298</v>
      </c>
    </row>
    <row r="2226" spans="1:27" s="74" customFormat="1" x14ac:dyDescent="0.15">
      <c r="A2226" s="165" t="s">
        <v>3352</v>
      </c>
      <c r="B2226" s="113" t="s">
        <v>3200</v>
      </c>
      <c r="C2226" s="165"/>
      <c r="D2226" s="199" t="s">
        <v>3297</v>
      </c>
      <c r="E2226" s="165">
        <v>186</v>
      </c>
      <c r="F2226" s="165">
        <v>27.9</v>
      </c>
      <c r="G2226" s="165">
        <v>101.2</v>
      </c>
      <c r="H2226" s="165">
        <v>144</v>
      </c>
      <c r="I2226" s="165">
        <v>5189</v>
      </c>
      <c r="J2226" s="165">
        <v>20123</v>
      </c>
      <c r="K2226" s="165">
        <v>1076</v>
      </c>
      <c r="L2226" s="165"/>
      <c r="M2226" s="165">
        <v>26388</v>
      </c>
      <c r="N2226" s="165">
        <v>93</v>
      </c>
      <c r="O2226" s="165">
        <v>340</v>
      </c>
      <c r="P2226" s="165">
        <v>219</v>
      </c>
      <c r="Q2226" s="165"/>
      <c r="R2226" s="165">
        <v>652</v>
      </c>
      <c r="S2226" s="165">
        <v>7</v>
      </c>
      <c r="T2226" s="165">
        <v>10.883333333333331</v>
      </c>
      <c r="U2226" s="165">
        <v>14.61428571428571</v>
      </c>
      <c r="V2226" s="165">
        <v>928.5</v>
      </c>
      <c r="W2226" s="165">
        <v>891.1</v>
      </c>
      <c r="X2226" s="165" t="s">
        <v>3328</v>
      </c>
      <c r="Y2226" s="165">
        <v>26.499999999999947</v>
      </c>
      <c r="Z2226" s="165" t="s">
        <v>3329</v>
      </c>
      <c r="AA2226" s="165" t="s">
        <v>3298</v>
      </c>
    </row>
    <row r="2227" spans="1:27" s="74" customFormat="1" x14ac:dyDescent="0.15">
      <c r="A2227" s="165" t="s">
        <v>3352</v>
      </c>
      <c r="B2227" s="113" t="s">
        <v>3200</v>
      </c>
      <c r="C2227" s="165"/>
      <c r="D2227" s="199" t="s">
        <v>3297</v>
      </c>
      <c r="E2227" s="165">
        <v>301</v>
      </c>
      <c r="F2227" s="165">
        <v>28.9</v>
      </c>
      <c r="G2227" s="165">
        <v>99.02</v>
      </c>
      <c r="H2227" s="165">
        <v>100</v>
      </c>
      <c r="I2227" s="165">
        <v>3399</v>
      </c>
      <c r="J2227" s="165">
        <v>14852</v>
      </c>
      <c r="K2227" s="165">
        <v>1102</v>
      </c>
      <c r="L2227" s="165"/>
      <c r="M2227" s="165">
        <v>19353</v>
      </c>
      <c r="N2227" s="165">
        <v>82</v>
      </c>
      <c r="O2227" s="165">
        <v>357</v>
      </c>
      <c r="P2227" s="165">
        <v>220</v>
      </c>
      <c r="Q2227" s="165"/>
      <c r="R2227" s="165">
        <v>659</v>
      </c>
      <c r="S2227" s="165">
        <v>7</v>
      </c>
      <c r="T2227" s="165">
        <v>7.4250000000000007</v>
      </c>
      <c r="U2227" s="165">
        <v>11.657142857142862</v>
      </c>
      <c r="V2227" s="165">
        <v>616.19999999999993</v>
      </c>
      <c r="W2227" s="165">
        <v>540.79999999999995</v>
      </c>
      <c r="X2227" s="165" t="s">
        <v>3328</v>
      </c>
      <c r="Y2227" s="165">
        <v>12.05</v>
      </c>
      <c r="Z2227" s="165" t="s">
        <v>3325</v>
      </c>
      <c r="AA2227" s="165" t="s">
        <v>3298</v>
      </c>
    </row>
    <row r="2228" spans="1:27" s="74" customFormat="1" x14ac:dyDescent="0.15">
      <c r="A2228" s="165" t="s">
        <v>3278</v>
      </c>
      <c r="B2228" s="113" t="s">
        <v>3200</v>
      </c>
      <c r="C2228" s="165"/>
      <c r="D2228" s="199" t="s">
        <v>3297</v>
      </c>
      <c r="E2228" s="165">
        <v>209</v>
      </c>
      <c r="F2228" s="165">
        <v>33.6</v>
      </c>
      <c r="G2228" s="165">
        <v>104.41</v>
      </c>
      <c r="H2228" s="165">
        <v>121</v>
      </c>
      <c r="I2228" s="165">
        <v>4217</v>
      </c>
      <c r="J2228" s="165">
        <v>15258</v>
      </c>
      <c r="K2228" s="165">
        <v>739</v>
      </c>
      <c r="L2228" s="165"/>
      <c r="M2228" s="165">
        <v>20214</v>
      </c>
      <c r="N2228" s="165">
        <v>98</v>
      </c>
      <c r="O2228" s="165">
        <v>330</v>
      </c>
      <c r="P2228" s="165">
        <v>245</v>
      </c>
      <c r="Q2228" s="165"/>
      <c r="R2228" s="165">
        <v>673</v>
      </c>
      <c r="S2228" s="165">
        <v>7</v>
      </c>
      <c r="T2228" s="165">
        <v>6.8833333333333329</v>
      </c>
      <c r="U2228" s="165">
        <v>12.328571428571427</v>
      </c>
      <c r="V2228" s="165">
        <v>654.1</v>
      </c>
      <c r="W2228" s="165">
        <v>609</v>
      </c>
      <c r="X2228" s="165" t="s">
        <v>3328</v>
      </c>
      <c r="Y2228" s="165">
        <v>12.05</v>
      </c>
      <c r="Z2228" s="165" t="s">
        <v>3325</v>
      </c>
      <c r="AA2228" s="165" t="s">
        <v>3298</v>
      </c>
    </row>
    <row r="2229" spans="1:27" s="74" customFormat="1" x14ac:dyDescent="0.15">
      <c r="A2229" s="165" t="s">
        <v>3278</v>
      </c>
      <c r="B2229" s="113" t="s">
        <v>3200</v>
      </c>
      <c r="C2229" s="165"/>
      <c r="D2229" s="199" t="s">
        <v>3297</v>
      </c>
      <c r="E2229" s="165">
        <v>302</v>
      </c>
      <c r="F2229" s="165">
        <v>26.95</v>
      </c>
      <c r="G2229" s="165">
        <v>99.5</v>
      </c>
      <c r="H2229" s="165">
        <v>100</v>
      </c>
      <c r="I2229" s="165">
        <v>4280</v>
      </c>
      <c r="J2229" s="165">
        <v>22084</v>
      </c>
      <c r="K2229" s="165">
        <v>1027</v>
      </c>
      <c r="L2229" s="165"/>
      <c r="M2229" s="165">
        <v>27391</v>
      </c>
      <c r="N2229" s="165">
        <v>85</v>
      </c>
      <c r="O2229" s="165">
        <v>438.99999999999983</v>
      </c>
      <c r="P2229" s="165">
        <v>205</v>
      </c>
      <c r="Q2229" s="165"/>
      <c r="R2229" s="165">
        <v>729</v>
      </c>
      <c r="S2229" s="165">
        <v>7</v>
      </c>
      <c r="T2229" s="165">
        <v>7.25</v>
      </c>
      <c r="U2229" s="165">
        <v>10.9</v>
      </c>
      <c r="V2229" s="165">
        <v>954</v>
      </c>
      <c r="W2229" s="165">
        <v>828.19999999999993</v>
      </c>
      <c r="X2229" s="165" t="s">
        <v>3324</v>
      </c>
      <c r="Y2229" s="165">
        <v>8.6000000000000014</v>
      </c>
      <c r="Z2229" s="165" t="s">
        <v>3327</v>
      </c>
      <c r="AA2229" s="165" t="s">
        <v>3298</v>
      </c>
    </row>
    <row r="2230" spans="1:27" s="74" customFormat="1" x14ac:dyDescent="0.15">
      <c r="A2230" s="165" t="s">
        <v>3353</v>
      </c>
      <c r="B2230" s="113" t="s">
        <v>3200</v>
      </c>
      <c r="C2230" s="165"/>
      <c r="D2230" s="199" t="s">
        <v>3297</v>
      </c>
      <c r="E2230" s="165">
        <v>303</v>
      </c>
      <c r="F2230" s="165">
        <v>27.02</v>
      </c>
      <c r="G2230" s="165">
        <v>99.62</v>
      </c>
      <c r="H2230" s="165">
        <v>100</v>
      </c>
      <c r="I2230" s="165">
        <v>3384</v>
      </c>
      <c r="J2230" s="165">
        <v>24601</v>
      </c>
      <c r="K2230" s="165">
        <v>396</v>
      </c>
      <c r="L2230" s="165"/>
      <c r="M2230" s="165">
        <v>28381</v>
      </c>
      <c r="N2230" s="165">
        <v>81</v>
      </c>
      <c r="O2230" s="165">
        <v>590</v>
      </c>
      <c r="P2230" s="165">
        <v>79</v>
      </c>
      <c r="Q2230" s="165"/>
      <c r="R2230" s="165">
        <v>750</v>
      </c>
      <c r="S2230" s="165">
        <v>7</v>
      </c>
      <c r="T2230" s="165">
        <v>9.94166666666667</v>
      </c>
      <c r="U2230" s="165">
        <v>13.571428571428569</v>
      </c>
      <c r="V2230" s="165">
        <v>930.6</v>
      </c>
      <c r="W2230" s="165">
        <v>787.30000000000007</v>
      </c>
      <c r="X2230" s="165" t="s">
        <v>3324</v>
      </c>
      <c r="Y2230" s="165">
        <v>3.45</v>
      </c>
      <c r="Z2230" s="165" t="s">
        <v>3327</v>
      </c>
      <c r="AA2230" s="165" t="s">
        <v>3298</v>
      </c>
    </row>
    <row r="2231" spans="1:27" s="74" customFormat="1" x14ac:dyDescent="0.15">
      <c r="A2231" s="165" t="s">
        <v>3353</v>
      </c>
      <c r="B2231" s="113" t="s">
        <v>3200</v>
      </c>
      <c r="C2231" s="165"/>
      <c r="D2231" s="199" t="s">
        <v>3297</v>
      </c>
      <c r="E2231" s="165">
        <v>252</v>
      </c>
      <c r="F2231" s="165">
        <v>30.9</v>
      </c>
      <c r="G2231" s="165">
        <v>103.1</v>
      </c>
      <c r="H2231" s="165">
        <v>133</v>
      </c>
      <c r="I2231" s="165">
        <v>5669</v>
      </c>
      <c r="J2231" s="165">
        <v>21619</v>
      </c>
      <c r="K2231" s="165">
        <v>1086</v>
      </c>
      <c r="L2231" s="165"/>
      <c r="M2231" s="165">
        <v>28372</v>
      </c>
      <c r="N2231" s="165">
        <v>111</v>
      </c>
      <c r="O2231" s="165">
        <v>412</v>
      </c>
      <c r="P2231" s="165">
        <v>241</v>
      </c>
      <c r="Q2231" s="165"/>
      <c r="R2231" s="165">
        <v>762</v>
      </c>
      <c r="S2231" s="165">
        <v>7</v>
      </c>
      <c r="T2231" s="165">
        <v>8.3249999999999993</v>
      </c>
      <c r="U2231" s="165">
        <v>12.957142857142863</v>
      </c>
      <c r="V2231" s="165">
        <v>753.6</v>
      </c>
      <c r="W2231" s="165">
        <v>692.8</v>
      </c>
      <c r="X2231" s="165" t="s">
        <v>3328</v>
      </c>
      <c r="Y2231" s="165">
        <v>8.6000000000000014</v>
      </c>
      <c r="Z2231" s="165" t="s">
        <v>3327</v>
      </c>
      <c r="AA2231" s="165" t="s">
        <v>3298</v>
      </c>
    </row>
    <row r="2232" spans="1:27" s="74" customFormat="1" x14ac:dyDescent="0.15">
      <c r="A2232" s="165" t="s">
        <v>3353</v>
      </c>
      <c r="B2232" s="113" t="s">
        <v>3200</v>
      </c>
      <c r="C2232" s="165"/>
      <c r="D2232" s="199" t="s">
        <v>3297</v>
      </c>
      <c r="E2232" s="165">
        <v>283</v>
      </c>
      <c r="F2232" s="165">
        <v>44.300000000000004</v>
      </c>
      <c r="G2232" s="165">
        <v>86.2</v>
      </c>
      <c r="H2232" s="165">
        <v>122</v>
      </c>
      <c r="I2232" s="165">
        <v>6058</v>
      </c>
      <c r="J2232" s="165">
        <v>25033</v>
      </c>
      <c r="K2232" s="165">
        <v>2428</v>
      </c>
      <c r="L2232" s="165"/>
      <c r="M2232" s="165">
        <v>33518</v>
      </c>
      <c r="N2232" s="165">
        <v>61</v>
      </c>
      <c r="O2232" s="165">
        <v>252</v>
      </c>
      <c r="P2232" s="165">
        <v>486.00000000000011</v>
      </c>
      <c r="Q2232" s="165"/>
      <c r="R2232" s="165">
        <v>797</v>
      </c>
      <c r="S2232" s="165">
        <v>7</v>
      </c>
      <c r="T2232" s="165">
        <v>9.6833333333333353</v>
      </c>
      <c r="U2232" s="165">
        <v>20.385714285714275</v>
      </c>
      <c r="V2232" s="165">
        <v>166.2</v>
      </c>
      <c r="W2232" s="165">
        <v>129.6</v>
      </c>
      <c r="X2232" s="165" t="s">
        <v>3328</v>
      </c>
      <c r="Y2232" s="165">
        <v>28.499999999999947</v>
      </c>
      <c r="Z2232" s="165" t="s">
        <v>3329</v>
      </c>
      <c r="AA2232" s="165" t="s">
        <v>3298</v>
      </c>
    </row>
    <row r="2233" spans="1:27" s="74" customFormat="1" x14ac:dyDescent="0.15">
      <c r="A2233" s="165" t="s">
        <v>3352</v>
      </c>
      <c r="B2233" s="113" t="s">
        <v>3200</v>
      </c>
      <c r="C2233" s="165"/>
      <c r="D2233" s="199" t="s">
        <v>3297</v>
      </c>
      <c r="E2233" s="165">
        <v>304</v>
      </c>
      <c r="F2233" s="165">
        <v>27.1</v>
      </c>
      <c r="G2233" s="165">
        <v>99.44</v>
      </c>
      <c r="H2233" s="165">
        <v>120</v>
      </c>
      <c r="I2233" s="165">
        <v>5627</v>
      </c>
      <c r="J2233" s="165">
        <v>31627</v>
      </c>
      <c r="K2233" s="165">
        <v>1132</v>
      </c>
      <c r="L2233" s="165"/>
      <c r="M2233" s="165">
        <v>38386</v>
      </c>
      <c r="N2233" s="165">
        <v>91</v>
      </c>
      <c r="O2233" s="165">
        <v>512</v>
      </c>
      <c r="P2233" s="165">
        <v>226</v>
      </c>
      <c r="Q2233" s="165"/>
      <c r="R2233" s="165">
        <v>828.99999999999989</v>
      </c>
      <c r="S2233" s="165">
        <v>7</v>
      </c>
      <c r="T2233" s="165">
        <v>9.4666666666666686</v>
      </c>
      <c r="U2233" s="165">
        <v>13.1</v>
      </c>
      <c r="V2233" s="165">
        <v>933.40000000000009</v>
      </c>
      <c r="W2233" s="165">
        <v>779.59999999999991</v>
      </c>
      <c r="X2233" s="165" t="s">
        <v>3324</v>
      </c>
      <c r="Y2233" s="165">
        <v>12.05</v>
      </c>
      <c r="Z2233" s="165" t="s">
        <v>3325</v>
      </c>
      <c r="AA2233" s="165" t="s">
        <v>3298</v>
      </c>
    </row>
    <row r="2234" spans="1:27" s="74" customFormat="1" x14ac:dyDescent="0.15">
      <c r="A2234" s="165" t="s">
        <v>3278</v>
      </c>
      <c r="B2234" s="113" t="s">
        <v>3200</v>
      </c>
      <c r="C2234" s="165"/>
      <c r="D2234" s="199" t="s">
        <v>3297</v>
      </c>
      <c r="E2234" s="165">
        <v>185</v>
      </c>
      <c r="F2234" s="165">
        <v>31.6</v>
      </c>
      <c r="G2234" s="165">
        <v>103.8</v>
      </c>
      <c r="H2234" s="165">
        <v>91</v>
      </c>
      <c r="I2234" s="165">
        <v>5960</v>
      </c>
      <c r="J2234" s="165">
        <v>21502</v>
      </c>
      <c r="K2234" s="165">
        <v>1224</v>
      </c>
      <c r="L2234" s="165"/>
      <c r="M2234" s="165">
        <v>28685</v>
      </c>
      <c r="N2234" s="165">
        <v>130</v>
      </c>
      <c r="O2234" s="165">
        <v>468.99999999999983</v>
      </c>
      <c r="P2234" s="165">
        <v>245</v>
      </c>
      <c r="Q2234" s="165"/>
      <c r="R2234" s="165">
        <v>842</v>
      </c>
      <c r="S2234" s="165">
        <v>7</v>
      </c>
      <c r="T2234" s="165">
        <v>8.5583333333333336</v>
      </c>
      <c r="U2234" s="165">
        <v>13.285714285714292</v>
      </c>
      <c r="V2234" s="165">
        <v>792.69999999999993</v>
      </c>
      <c r="W2234" s="165">
        <v>727.30000000000007</v>
      </c>
      <c r="X2234" s="165" t="s">
        <v>3328</v>
      </c>
      <c r="Y2234" s="165">
        <v>26.499999999999947</v>
      </c>
      <c r="Z2234" s="165" t="s">
        <v>3329</v>
      </c>
      <c r="AA2234" s="165" t="s">
        <v>3298</v>
      </c>
    </row>
    <row r="2235" spans="1:27" s="74" customFormat="1" x14ac:dyDescent="0.15">
      <c r="A2235" s="165" t="s">
        <v>3278</v>
      </c>
      <c r="B2235" s="113" t="s">
        <v>3200</v>
      </c>
      <c r="C2235" s="165"/>
      <c r="D2235" s="199" t="s">
        <v>3297</v>
      </c>
      <c r="E2235" s="165">
        <v>200</v>
      </c>
      <c r="F2235" s="165">
        <v>33.549999999999997</v>
      </c>
      <c r="G2235" s="165">
        <v>104.55</v>
      </c>
      <c r="H2235" s="165">
        <v>143</v>
      </c>
      <c r="I2235" s="165">
        <v>6375</v>
      </c>
      <c r="J2235" s="165">
        <v>24287</v>
      </c>
      <c r="K2235" s="165">
        <v>1160</v>
      </c>
      <c r="L2235" s="165"/>
      <c r="M2235" s="165">
        <v>31821</v>
      </c>
      <c r="N2235" s="165">
        <v>121</v>
      </c>
      <c r="O2235" s="165">
        <v>445</v>
      </c>
      <c r="P2235" s="165">
        <v>284</v>
      </c>
      <c r="Q2235" s="165"/>
      <c r="R2235" s="165">
        <v>849</v>
      </c>
      <c r="S2235" s="165">
        <v>7</v>
      </c>
      <c r="T2235" s="165">
        <v>9.4833333333333325</v>
      </c>
      <c r="U2235" s="165">
        <v>15.057142857142862</v>
      </c>
      <c r="V2235" s="165">
        <v>603.5</v>
      </c>
      <c r="W2235" s="165">
        <v>564.1</v>
      </c>
      <c r="X2235" s="165" t="s">
        <v>3328</v>
      </c>
      <c r="Y2235" s="165">
        <v>12.05</v>
      </c>
      <c r="Z2235" s="165" t="s">
        <v>3325</v>
      </c>
      <c r="AA2235" s="165" t="s">
        <v>3298</v>
      </c>
    </row>
    <row r="2236" spans="1:27" s="74" customFormat="1" x14ac:dyDescent="0.15">
      <c r="A2236" s="165" t="s">
        <v>3278</v>
      </c>
      <c r="B2236" s="113" t="s">
        <v>3200</v>
      </c>
      <c r="C2236" s="165"/>
      <c r="D2236" s="199" t="s">
        <v>3297</v>
      </c>
      <c r="E2236" s="165">
        <v>296</v>
      </c>
      <c r="F2236" s="165">
        <v>27.82</v>
      </c>
      <c r="G2236" s="165">
        <v>99.26</v>
      </c>
      <c r="H2236" s="165">
        <v>150</v>
      </c>
      <c r="I2236" s="165">
        <v>6019</v>
      </c>
      <c r="J2236" s="165">
        <v>43026</v>
      </c>
      <c r="K2236" s="165">
        <v>730</v>
      </c>
      <c r="L2236" s="165"/>
      <c r="M2236" s="165">
        <v>49775</v>
      </c>
      <c r="N2236" s="165">
        <v>97</v>
      </c>
      <c r="O2236" s="165">
        <v>693</v>
      </c>
      <c r="P2236" s="165">
        <v>146</v>
      </c>
      <c r="Q2236" s="165"/>
      <c r="R2236" s="165">
        <v>936</v>
      </c>
      <c r="S2236" s="165">
        <v>7</v>
      </c>
      <c r="T2236" s="165">
        <v>8.19166666666667</v>
      </c>
      <c r="U2236" s="165">
        <v>12.028571428571427</v>
      </c>
      <c r="V2236" s="165">
        <v>821.4</v>
      </c>
      <c r="W2236" s="165">
        <v>687.89999999999986</v>
      </c>
      <c r="X2236" s="165" t="s">
        <v>3328</v>
      </c>
      <c r="Y2236" s="165">
        <v>12.05</v>
      </c>
      <c r="Z2236" s="165" t="s">
        <v>3325</v>
      </c>
      <c r="AA2236" s="165" t="s">
        <v>3298</v>
      </c>
    </row>
    <row r="2237" spans="1:27" s="74" customFormat="1" x14ac:dyDescent="0.15">
      <c r="A2237" s="165" t="s">
        <v>3278</v>
      </c>
      <c r="B2237" s="113" t="s">
        <v>3200</v>
      </c>
      <c r="C2237" s="165"/>
      <c r="D2237" s="199" t="s">
        <v>3297</v>
      </c>
      <c r="E2237" s="165">
        <v>170</v>
      </c>
      <c r="F2237" s="165">
        <v>33.5</v>
      </c>
      <c r="G2237" s="165">
        <v>107.9</v>
      </c>
      <c r="H2237" s="165">
        <v>80</v>
      </c>
      <c r="I2237" s="165">
        <v>2448</v>
      </c>
      <c r="J2237" s="165">
        <v>14273</v>
      </c>
      <c r="K2237" s="165">
        <v>1269</v>
      </c>
      <c r="L2237" s="165"/>
      <c r="M2237" s="165">
        <v>17990</v>
      </c>
      <c r="N2237" s="165">
        <v>97</v>
      </c>
      <c r="O2237" s="165">
        <v>565.99999999999989</v>
      </c>
      <c r="P2237" s="165">
        <v>294</v>
      </c>
      <c r="Q2237" s="165"/>
      <c r="R2237" s="165">
        <v>957</v>
      </c>
      <c r="S2237" s="165">
        <v>7</v>
      </c>
      <c r="T2237" s="165">
        <v>8.9833333333333325</v>
      </c>
      <c r="U2237" s="165">
        <v>14.985714285714293</v>
      </c>
      <c r="V2237" s="165">
        <v>917.70000000000016</v>
      </c>
      <c r="W2237" s="165">
        <v>820.80000000000018</v>
      </c>
      <c r="X2237" s="165" t="s">
        <v>3328</v>
      </c>
      <c r="Y2237" s="165">
        <v>12.05</v>
      </c>
      <c r="Z2237" s="165" t="s">
        <v>3325</v>
      </c>
      <c r="AA2237" s="165" t="s">
        <v>3298</v>
      </c>
    </row>
    <row r="2238" spans="1:27" s="74" customFormat="1" x14ac:dyDescent="0.15">
      <c r="A2238" s="165" t="s">
        <v>3278</v>
      </c>
      <c r="B2238" s="113" t="s">
        <v>3200</v>
      </c>
      <c r="C2238" s="165"/>
      <c r="D2238" s="199" t="s">
        <v>3297</v>
      </c>
      <c r="E2238" s="165">
        <v>177</v>
      </c>
      <c r="F2238" s="165">
        <v>28.8</v>
      </c>
      <c r="G2238" s="165">
        <v>103</v>
      </c>
      <c r="H2238" s="165">
        <v>184</v>
      </c>
      <c r="I2238" s="165">
        <v>8336</v>
      </c>
      <c r="J2238" s="165">
        <v>55286</v>
      </c>
      <c r="K2238" s="165">
        <v>967</v>
      </c>
      <c r="L2238" s="165"/>
      <c r="M2238" s="165">
        <v>64589</v>
      </c>
      <c r="N2238" s="165">
        <v>108</v>
      </c>
      <c r="O2238" s="165">
        <v>598</v>
      </c>
      <c r="P2238" s="165">
        <v>267</v>
      </c>
      <c r="Q2238" s="165"/>
      <c r="R2238" s="165">
        <v>973</v>
      </c>
      <c r="S2238" s="165">
        <v>7</v>
      </c>
      <c r="T2238" s="165">
        <v>7.4916666666666671</v>
      </c>
      <c r="U2238" s="165">
        <v>11.828571428571427</v>
      </c>
      <c r="V2238" s="165">
        <v>962.30000000000007</v>
      </c>
      <c r="W2238" s="165">
        <v>886.6</v>
      </c>
      <c r="X2238" s="165" t="s">
        <v>3324</v>
      </c>
      <c r="Y2238" s="165">
        <v>12.05</v>
      </c>
      <c r="Z2238" s="165" t="s">
        <v>3325</v>
      </c>
      <c r="AA2238" s="165" t="s">
        <v>3298</v>
      </c>
    </row>
    <row r="2239" spans="1:27" s="74" customFormat="1" x14ac:dyDescent="0.15">
      <c r="A2239" s="165" t="s">
        <v>3278</v>
      </c>
      <c r="B2239" s="113" t="s">
        <v>3200</v>
      </c>
      <c r="C2239" s="165"/>
      <c r="D2239" s="199" t="s">
        <v>3297</v>
      </c>
      <c r="E2239" s="165">
        <v>254</v>
      </c>
      <c r="F2239" s="165">
        <v>28.6</v>
      </c>
      <c r="G2239" s="165">
        <v>97.4</v>
      </c>
      <c r="H2239" s="165">
        <v>175</v>
      </c>
      <c r="I2239" s="165">
        <v>4498</v>
      </c>
      <c r="J2239" s="165">
        <v>43890</v>
      </c>
      <c r="K2239" s="165">
        <v>715</v>
      </c>
      <c r="L2239" s="165"/>
      <c r="M2239" s="165">
        <v>49103</v>
      </c>
      <c r="N2239" s="165">
        <v>79</v>
      </c>
      <c r="O2239" s="165">
        <v>826</v>
      </c>
      <c r="P2239" s="165">
        <v>161</v>
      </c>
      <c r="Q2239" s="165"/>
      <c r="R2239" s="165">
        <v>1068</v>
      </c>
      <c r="S2239" s="165">
        <v>7</v>
      </c>
      <c r="T2239" s="165">
        <v>8.0750000000000011</v>
      </c>
      <c r="U2239" s="165">
        <v>12.085714285714293</v>
      </c>
      <c r="V2239" s="165">
        <v>661</v>
      </c>
      <c r="W2239" s="165">
        <v>597.20000000000005</v>
      </c>
      <c r="X2239" s="165" t="s">
        <v>3328</v>
      </c>
      <c r="Y2239" s="165">
        <v>12.05</v>
      </c>
      <c r="Z2239" s="165" t="s">
        <v>3325</v>
      </c>
      <c r="AA2239" s="165" t="s">
        <v>3298</v>
      </c>
    </row>
    <row r="2240" spans="1:27" s="74" customFormat="1" x14ac:dyDescent="0.15">
      <c r="A2240" s="165" t="s">
        <v>3278</v>
      </c>
      <c r="B2240" s="113" t="s">
        <v>3200</v>
      </c>
      <c r="C2240" s="165"/>
      <c r="D2240" s="199" t="s">
        <v>3297</v>
      </c>
      <c r="E2240" s="165">
        <v>295</v>
      </c>
      <c r="F2240" s="165">
        <v>27.82</v>
      </c>
      <c r="G2240" s="165">
        <v>99.14</v>
      </c>
      <c r="H2240" s="165">
        <v>200</v>
      </c>
      <c r="I2240" s="165">
        <v>8488</v>
      </c>
      <c r="J2240" s="165">
        <v>35345.000000000007</v>
      </c>
      <c r="K2240" s="165">
        <v>2929</v>
      </c>
      <c r="L2240" s="165"/>
      <c r="M2240" s="165">
        <v>46762</v>
      </c>
      <c r="N2240" s="165">
        <v>103</v>
      </c>
      <c r="O2240" s="165">
        <v>429</v>
      </c>
      <c r="P2240" s="165">
        <v>586</v>
      </c>
      <c r="Q2240" s="165"/>
      <c r="R2240" s="165">
        <v>1118</v>
      </c>
      <c r="S2240" s="165">
        <v>7</v>
      </c>
      <c r="T2240" s="165">
        <v>9.6916666666666664</v>
      </c>
      <c r="U2240" s="165">
        <v>13.485714285714282</v>
      </c>
      <c r="V2240" s="165">
        <v>841.7</v>
      </c>
      <c r="W2240" s="165">
        <v>687.80000000000007</v>
      </c>
      <c r="X2240" s="165" t="s">
        <v>3328</v>
      </c>
      <c r="Y2240" s="165">
        <v>12.05</v>
      </c>
      <c r="Z2240" s="165" t="s">
        <v>3325</v>
      </c>
      <c r="AA2240" s="165" t="s">
        <v>3298</v>
      </c>
    </row>
    <row r="2241" spans="1:27" s="74" customFormat="1" x14ac:dyDescent="0.15">
      <c r="A2241" s="165" t="s">
        <v>3278</v>
      </c>
      <c r="B2241" s="113" t="s">
        <v>3200</v>
      </c>
      <c r="C2241" s="165"/>
      <c r="D2241" s="199" t="s">
        <v>3297</v>
      </c>
      <c r="E2241" s="165">
        <v>246</v>
      </c>
      <c r="F2241" s="165">
        <v>31.5</v>
      </c>
      <c r="G2241" s="165">
        <v>103.55</v>
      </c>
      <c r="H2241" s="165">
        <v>46</v>
      </c>
      <c r="I2241" s="165">
        <v>2608</v>
      </c>
      <c r="J2241" s="165">
        <v>9409</v>
      </c>
      <c r="K2241" s="165">
        <v>1424</v>
      </c>
      <c r="L2241" s="165"/>
      <c r="M2241" s="165">
        <v>13441</v>
      </c>
      <c r="N2241" s="165">
        <v>162</v>
      </c>
      <c r="O2241" s="165">
        <v>723</v>
      </c>
      <c r="P2241" s="165">
        <v>285</v>
      </c>
      <c r="Q2241" s="165"/>
      <c r="R2241" s="165">
        <v>1169</v>
      </c>
      <c r="S2241" s="165">
        <v>7</v>
      </c>
      <c r="T2241" s="165">
        <v>8.6916666666666664</v>
      </c>
      <c r="U2241" s="165">
        <v>13.4</v>
      </c>
      <c r="V2241" s="165">
        <v>771.4</v>
      </c>
      <c r="W2241" s="165">
        <v>706.5</v>
      </c>
      <c r="X2241" s="165" t="s">
        <v>3328</v>
      </c>
      <c r="Y2241" s="165">
        <v>26.499999999999947</v>
      </c>
      <c r="Z2241" s="165" t="s">
        <v>3329</v>
      </c>
      <c r="AA2241" s="165" t="s">
        <v>3298</v>
      </c>
    </row>
    <row r="2242" spans="1:27" s="74" customFormat="1" x14ac:dyDescent="0.15">
      <c r="A2242" s="165" t="s">
        <v>3352</v>
      </c>
      <c r="B2242" s="113" t="s">
        <v>3200</v>
      </c>
      <c r="C2242" s="165"/>
      <c r="D2242" s="199" t="s">
        <v>3297</v>
      </c>
      <c r="E2242" s="165">
        <v>280</v>
      </c>
      <c r="F2242" s="165">
        <v>43.4</v>
      </c>
      <c r="G2242" s="165">
        <v>82.2</v>
      </c>
      <c r="H2242" s="165">
        <v>96</v>
      </c>
      <c r="I2242" s="165">
        <v>9788</v>
      </c>
      <c r="J2242" s="165">
        <v>33622</v>
      </c>
      <c r="K2242" s="165">
        <v>2923</v>
      </c>
      <c r="L2242" s="165"/>
      <c r="M2242" s="165">
        <v>46333</v>
      </c>
      <c r="N2242" s="165">
        <v>168</v>
      </c>
      <c r="O2242" s="165">
        <v>590</v>
      </c>
      <c r="P2242" s="165">
        <v>585</v>
      </c>
      <c r="Q2242" s="165"/>
      <c r="R2242" s="165">
        <v>1343</v>
      </c>
      <c r="S2242" s="165">
        <v>7</v>
      </c>
      <c r="T2242" s="165">
        <v>7.9083333333333359</v>
      </c>
      <c r="U2242" s="165">
        <v>17.214285714285715</v>
      </c>
      <c r="V2242" s="165">
        <v>209.3</v>
      </c>
      <c r="W2242" s="165">
        <v>171.1</v>
      </c>
      <c r="X2242" s="165" t="s">
        <v>3328</v>
      </c>
      <c r="Y2242" s="165">
        <v>29.749999999999947</v>
      </c>
      <c r="Z2242" s="165" t="s">
        <v>3329</v>
      </c>
      <c r="AA2242" s="165" t="s">
        <v>3298</v>
      </c>
    </row>
    <row r="2243" spans="1:27" s="74" customFormat="1" x14ac:dyDescent="0.15">
      <c r="A2243" s="165" t="s">
        <v>3352</v>
      </c>
      <c r="B2243" s="113" t="s">
        <v>3200</v>
      </c>
      <c r="C2243" s="165"/>
      <c r="D2243" s="199" t="s">
        <v>3297</v>
      </c>
      <c r="E2243" s="165">
        <v>203</v>
      </c>
      <c r="F2243" s="165">
        <v>33.01</v>
      </c>
      <c r="G2243" s="165">
        <v>104.03</v>
      </c>
      <c r="H2243" s="165">
        <v>171</v>
      </c>
      <c r="I2243" s="165">
        <v>3715</v>
      </c>
      <c r="J2243" s="165">
        <v>15391</v>
      </c>
      <c r="K2243" s="165">
        <v>612</v>
      </c>
      <c r="L2243" s="165"/>
      <c r="M2243" s="165">
        <v>19718</v>
      </c>
      <c r="N2243" s="165">
        <v>58</v>
      </c>
      <c r="O2243" s="165">
        <v>228</v>
      </c>
      <c r="P2243" s="165">
        <v>152</v>
      </c>
      <c r="Q2243" s="165"/>
      <c r="R2243" s="165">
        <v>438</v>
      </c>
      <c r="S2243" s="165">
        <v>6</v>
      </c>
      <c r="T2243" s="165">
        <v>5.0500000000000007</v>
      </c>
      <c r="U2243" s="165">
        <v>10.83333333333333</v>
      </c>
      <c r="V2243" s="165">
        <v>723.9</v>
      </c>
      <c r="W2243" s="165">
        <v>606.59999999999991</v>
      </c>
      <c r="X2243" s="165" t="s">
        <v>3324</v>
      </c>
      <c r="Y2243" s="165">
        <v>12.05</v>
      </c>
      <c r="Z2243" s="165" t="s">
        <v>3325</v>
      </c>
      <c r="AA2243" s="165" t="s">
        <v>3298</v>
      </c>
    </row>
    <row r="2244" spans="1:27" s="74" customFormat="1" x14ac:dyDescent="0.15">
      <c r="A2244" s="165" t="s">
        <v>3278</v>
      </c>
      <c r="B2244" s="113" t="s">
        <v>3200</v>
      </c>
      <c r="C2244" s="165"/>
      <c r="D2244" s="199" t="s">
        <v>3297</v>
      </c>
      <c r="E2244" s="165">
        <v>313</v>
      </c>
      <c r="F2244" s="165">
        <v>27.7</v>
      </c>
      <c r="G2244" s="165">
        <v>99.7</v>
      </c>
      <c r="H2244" s="165">
        <v>155</v>
      </c>
      <c r="I2244" s="165">
        <v>4109</v>
      </c>
      <c r="J2244" s="165">
        <v>23820</v>
      </c>
      <c r="K2244" s="165">
        <v>785</v>
      </c>
      <c r="L2244" s="165"/>
      <c r="M2244" s="165">
        <v>28713</v>
      </c>
      <c r="N2244" s="165">
        <v>56.000000000000007</v>
      </c>
      <c r="O2244" s="165">
        <v>311</v>
      </c>
      <c r="P2244" s="165">
        <v>172</v>
      </c>
      <c r="Q2244" s="165"/>
      <c r="R2244" s="165">
        <v>539</v>
      </c>
      <c r="S2244" s="165">
        <v>6</v>
      </c>
      <c r="T2244" s="165">
        <v>6.5166666666666666</v>
      </c>
      <c r="U2244" s="165">
        <v>11.2</v>
      </c>
      <c r="V2244" s="165">
        <v>819.50000000000011</v>
      </c>
      <c r="W2244" s="165">
        <v>673.2</v>
      </c>
      <c r="X2244" s="165" t="s">
        <v>3324</v>
      </c>
      <c r="Y2244" s="165">
        <v>12.05</v>
      </c>
      <c r="Z2244" s="165" t="s">
        <v>3325</v>
      </c>
      <c r="AA2244" s="165" t="s">
        <v>3298</v>
      </c>
    </row>
    <row r="2245" spans="1:27" s="74" customFormat="1" x14ac:dyDescent="0.15">
      <c r="A2245" s="165" t="s">
        <v>3278</v>
      </c>
      <c r="B2245" s="113" t="s">
        <v>3200</v>
      </c>
      <c r="C2245" s="165"/>
      <c r="D2245" s="199" t="s">
        <v>3297</v>
      </c>
      <c r="E2245" s="165">
        <v>308</v>
      </c>
      <c r="F2245" s="165">
        <v>27.53</v>
      </c>
      <c r="G2245" s="165">
        <v>100.6</v>
      </c>
      <c r="H2245" s="165">
        <v>200</v>
      </c>
      <c r="I2245" s="165">
        <v>4394</v>
      </c>
      <c r="J2245" s="165">
        <v>31664</v>
      </c>
      <c r="K2245" s="165">
        <v>524</v>
      </c>
      <c r="L2245" s="165"/>
      <c r="M2245" s="165">
        <v>36582</v>
      </c>
      <c r="N2245" s="165">
        <v>53</v>
      </c>
      <c r="O2245" s="165">
        <v>384</v>
      </c>
      <c r="P2245" s="165">
        <v>105</v>
      </c>
      <c r="Q2245" s="165"/>
      <c r="R2245" s="165">
        <v>542</v>
      </c>
      <c r="S2245" s="165">
        <v>6</v>
      </c>
      <c r="T2245" s="165">
        <v>5.9666666666666677</v>
      </c>
      <c r="U2245" s="165">
        <v>10.53333333333333</v>
      </c>
      <c r="V2245" s="165">
        <v>899.99999999999989</v>
      </c>
      <c r="W2245" s="165">
        <v>808.1</v>
      </c>
      <c r="X2245" s="165" t="s">
        <v>3324</v>
      </c>
      <c r="Y2245" s="165">
        <v>12.05</v>
      </c>
      <c r="Z2245" s="165" t="s">
        <v>3325</v>
      </c>
      <c r="AA2245" s="165" t="s">
        <v>3298</v>
      </c>
    </row>
    <row r="2246" spans="1:27" s="74" customFormat="1" x14ac:dyDescent="0.15">
      <c r="A2246" s="165" t="s">
        <v>3278</v>
      </c>
      <c r="B2246" s="113" t="s">
        <v>3200</v>
      </c>
      <c r="C2246" s="165"/>
      <c r="D2246" s="199" t="s">
        <v>3297</v>
      </c>
      <c r="E2246" s="165">
        <v>309</v>
      </c>
      <c r="F2246" s="165">
        <v>27.67</v>
      </c>
      <c r="G2246" s="165">
        <v>100.6</v>
      </c>
      <c r="H2246" s="165">
        <v>70</v>
      </c>
      <c r="I2246" s="165">
        <v>2585</v>
      </c>
      <c r="J2246" s="165">
        <v>8321</v>
      </c>
      <c r="K2246" s="165">
        <v>864</v>
      </c>
      <c r="L2246" s="165"/>
      <c r="M2246" s="165">
        <v>11770</v>
      </c>
      <c r="N2246" s="165">
        <v>88</v>
      </c>
      <c r="O2246" s="165">
        <v>284</v>
      </c>
      <c r="P2246" s="165">
        <v>173</v>
      </c>
      <c r="Q2246" s="165"/>
      <c r="R2246" s="165">
        <v>545</v>
      </c>
      <c r="S2246" s="165">
        <v>6</v>
      </c>
      <c r="T2246" s="165">
        <v>5.9666666666666677</v>
      </c>
      <c r="U2246" s="165">
        <v>10.53333333333333</v>
      </c>
      <c r="V2246" s="165">
        <v>873.1</v>
      </c>
      <c r="W2246" s="165">
        <v>788.1</v>
      </c>
      <c r="X2246" s="165" t="s">
        <v>3324</v>
      </c>
      <c r="Y2246" s="165">
        <v>8.6000000000000014</v>
      </c>
      <c r="Z2246" s="165" t="s">
        <v>3327</v>
      </c>
      <c r="AA2246" s="165" t="s">
        <v>3298</v>
      </c>
    </row>
    <row r="2247" spans="1:27" s="74" customFormat="1" x14ac:dyDescent="0.15">
      <c r="A2247" s="165" t="s">
        <v>3353</v>
      </c>
      <c r="B2247" s="113" t="s">
        <v>3200</v>
      </c>
      <c r="C2247" s="165"/>
      <c r="D2247" s="199" t="s">
        <v>3297</v>
      </c>
      <c r="E2247" s="165">
        <v>204</v>
      </c>
      <c r="F2247" s="165">
        <v>33.380000000000003</v>
      </c>
      <c r="G2247" s="165">
        <v>104.1</v>
      </c>
      <c r="H2247" s="165">
        <v>114</v>
      </c>
      <c r="I2247" s="165">
        <v>3614</v>
      </c>
      <c r="J2247" s="165">
        <v>11566</v>
      </c>
      <c r="K2247" s="165">
        <v>874</v>
      </c>
      <c r="L2247" s="165"/>
      <c r="M2247" s="165">
        <v>16054</v>
      </c>
      <c r="N2247" s="165">
        <v>81</v>
      </c>
      <c r="O2247" s="165">
        <v>255</v>
      </c>
      <c r="P2247" s="165">
        <v>211</v>
      </c>
      <c r="Q2247" s="165"/>
      <c r="R2247" s="165">
        <v>547</v>
      </c>
      <c r="S2247" s="165">
        <v>6</v>
      </c>
      <c r="T2247" s="165">
        <v>5.5249999999999977</v>
      </c>
      <c r="U2247" s="165">
        <v>11.516666666666671</v>
      </c>
      <c r="V2247" s="165">
        <v>684.69999999999993</v>
      </c>
      <c r="W2247" s="165">
        <v>579.4</v>
      </c>
      <c r="X2247" s="165" t="s">
        <v>3328</v>
      </c>
      <c r="Y2247" s="165">
        <v>12.05</v>
      </c>
      <c r="Z2247" s="165" t="s">
        <v>3325</v>
      </c>
      <c r="AA2247" s="165" t="s">
        <v>3298</v>
      </c>
    </row>
    <row r="2248" spans="1:27" s="74" customFormat="1" x14ac:dyDescent="0.15">
      <c r="A2248" s="165" t="s">
        <v>3278</v>
      </c>
      <c r="B2248" s="113" t="s">
        <v>3200</v>
      </c>
      <c r="C2248" s="165"/>
      <c r="D2248" s="199" t="s">
        <v>3297</v>
      </c>
      <c r="E2248" s="165">
        <v>213</v>
      </c>
      <c r="F2248" s="165">
        <v>33.17</v>
      </c>
      <c r="G2248" s="165">
        <v>103.92</v>
      </c>
      <c r="H2248" s="165">
        <v>152</v>
      </c>
      <c r="I2248" s="165">
        <v>4344</v>
      </c>
      <c r="J2248" s="165">
        <v>16432</v>
      </c>
      <c r="K2248" s="165">
        <v>826</v>
      </c>
      <c r="L2248" s="165"/>
      <c r="M2248" s="165">
        <v>21602</v>
      </c>
      <c r="N2248" s="165">
        <v>77</v>
      </c>
      <c r="O2248" s="165">
        <v>280</v>
      </c>
      <c r="P2248" s="165">
        <v>221</v>
      </c>
      <c r="Q2248" s="165"/>
      <c r="R2248" s="165">
        <v>578</v>
      </c>
      <c r="S2248" s="165">
        <v>6</v>
      </c>
      <c r="T2248" s="165">
        <v>5.2166666666666668</v>
      </c>
      <c r="U2248" s="165">
        <v>11.1</v>
      </c>
      <c r="V2248" s="165">
        <v>746.30000000000007</v>
      </c>
      <c r="W2248" s="165">
        <v>627</v>
      </c>
      <c r="X2248" s="165" t="s">
        <v>3324</v>
      </c>
      <c r="Y2248" s="165">
        <v>12.05</v>
      </c>
      <c r="Z2248" s="165" t="s">
        <v>3325</v>
      </c>
      <c r="AA2248" s="165" t="s">
        <v>3298</v>
      </c>
    </row>
    <row r="2249" spans="1:27" s="74" customFormat="1" x14ac:dyDescent="0.15">
      <c r="A2249" s="165" t="s">
        <v>3278</v>
      </c>
      <c r="B2249" s="113" t="s">
        <v>3200</v>
      </c>
      <c r="C2249" s="165"/>
      <c r="D2249" s="199" t="s">
        <v>3297</v>
      </c>
      <c r="E2249" s="165">
        <v>257</v>
      </c>
      <c r="F2249" s="165">
        <v>30.2</v>
      </c>
      <c r="G2249" s="165">
        <v>94.9</v>
      </c>
      <c r="H2249" s="165">
        <v>50</v>
      </c>
      <c r="I2249" s="165">
        <v>2012</v>
      </c>
      <c r="J2249" s="165">
        <v>7375.9999999999991</v>
      </c>
      <c r="K2249" s="165">
        <v>524</v>
      </c>
      <c r="L2249" s="165"/>
      <c r="M2249" s="165">
        <v>9912</v>
      </c>
      <c r="N2249" s="165">
        <v>95</v>
      </c>
      <c r="O2249" s="165">
        <v>357</v>
      </c>
      <c r="P2249" s="165">
        <v>128</v>
      </c>
      <c r="Q2249" s="165"/>
      <c r="R2249" s="165">
        <v>580</v>
      </c>
      <c r="S2249" s="165">
        <v>6</v>
      </c>
      <c r="T2249" s="165">
        <v>6.6833333333333336</v>
      </c>
      <c r="U2249" s="165">
        <v>12.1</v>
      </c>
      <c r="V2249" s="165">
        <v>645.29999999999995</v>
      </c>
      <c r="W2249" s="165">
        <v>574.4</v>
      </c>
      <c r="X2249" s="165" t="s">
        <v>3328</v>
      </c>
      <c r="Y2249" s="165"/>
      <c r="Z2249" s="165"/>
      <c r="AA2249" s="165" t="s">
        <v>3298</v>
      </c>
    </row>
    <row r="2250" spans="1:27" s="74" customFormat="1" x14ac:dyDescent="0.15">
      <c r="A2250" s="165" t="s">
        <v>3278</v>
      </c>
      <c r="B2250" s="113" t="s">
        <v>3200</v>
      </c>
      <c r="C2250" s="165"/>
      <c r="D2250" s="199" t="s">
        <v>3297</v>
      </c>
      <c r="E2250" s="165">
        <v>300</v>
      </c>
      <c r="F2250" s="165">
        <v>28.62</v>
      </c>
      <c r="G2250" s="165">
        <v>98.65</v>
      </c>
      <c r="H2250" s="165">
        <v>150</v>
      </c>
      <c r="I2250" s="165">
        <v>3852</v>
      </c>
      <c r="J2250" s="165">
        <v>26014</v>
      </c>
      <c r="K2250" s="165">
        <v>526</v>
      </c>
      <c r="L2250" s="165"/>
      <c r="M2250" s="165">
        <v>30392</v>
      </c>
      <c r="N2250" s="165">
        <v>62</v>
      </c>
      <c r="O2250" s="165">
        <v>419.00000000000011</v>
      </c>
      <c r="P2250" s="165">
        <v>105</v>
      </c>
      <c r="Q2250" s="165"/>
      <c r="R2250" s="165">
        <v>586</v>
      </c>
      <c r="S2250" s="165">
        <v>6</v>
      </c>
      <c r="T2250" s="165">
        <v>6.3999999999999986</v>
      </c>
      <c r="U2250" s="165">
        <v>11.316666666666672</v>
      </c>
      <c r="V2250" s="165">
        <v>713.90000000000009</v>
      </c>
      <c r="W2250" s="165">
        <v>559.6</v>
      </c>
      <c r="X2250" s="165" t="s">
        <v>3328</v>
      </c>
      <c r="Y2250" s="165">
        <v>8.6000000000000014</v>
      </c>
      <c r="Z2250" s="165" t="s">
        <v>3327</v>
      </c>
      <c r="AA2250" s="165" t="s">
        <v>3298</v>
      </c>
    </row>
    <row r="2251" spans="1:27" s="74" customFormat="1" x14ac:dyDescent="0.15">
      <c r="A2251" s="165" t="s">
        <v>3353</v>
      </c>
      <c r="B2251" s="113" t="s">
        <v>3200</v>
      </c>
      <c r="C2251" s="165"/>
      <c r="D2251" s="199" t="s">
        <v>3297</v>
      </c>
      <c r="E2251" s="165">
        <v>299</v>
      </c>
      <c r="F2251" s="165">
        <v>28.53</v>
      </c>
      <c r="G2251" s="165">
        <v>98.84</v>
      </c>
      <c r="H2251" s="165">
        <v>120</v>
      </c>
      <c r="I2251" s="165">
        <v>3374</v>
      </c>
      <c r="J2251" s="165">
        <v>20721</v>
      </c>
      <c r="K2251" s="165">
        <v>564</v>
      </c>
      <c r="L2251" s="165"/>
      <c r="M2251" s="165">
        <v>24659</v>
      </c>
      <c r="N2251" s="165">
        <v>68</v>
      </c>
      <c r="O2251" s="165">
        <v>415.00000000000011</v>
      </c>
      <c r="P2251" s="165">
        <v>113</v>
      </c>
      <c r="Q2251" s="165"/>
      <c r="R2251" s="165">
        <v>596</v>
      </c>
      <c r="S2251" s="165">
        <v>6</v>
      </c>
      <c r="T2251" s="165">
        <v>6.3999999999999986</v>
      </c>
      <c r="U2251" s="165">
        <v>11.316666666666672</v>
      </c>
      <c r="V2251" s="165">
        <v>695.9</v>
      </c>
      <c r="W2251" s="165">
        <v>547.5</v>
      </c>
      <c r="X2251" s="165" t="s">
        <v>3328</v>
      </c>
      <c r="Y2251" s="165">
        <v>12.05</v>
      </c>
      <c r="Z2251" s="165" t="s">
        <v>3325</v>
      </c>
      <c r="AA2251" s="165" t="s">
        <v>3298</v>
      </c>
    </row>
    <row r="2252" spans="1:27" s="74" customFormat="1" x14ac:dyDescent="0.15">
      <c r="A2252" s="165" t="s">
        <v>3278</v>
      </c>
      <c r="B2252" s="113" t="s">
        <v>3200</v>
      </c>
      <c r="C2252" s="165"/>
      <c r="D2252" s="199" t="s">
        <v>3297</v>
      </c>
      <c r="E2252" s="165">
        <v>290</v>
      </c>
      <c r="F2252" s="165">
        <v>43.300000000000004</v>
      </c>
      <c r="G2252" s="165">
        <v>88.3</v>
      </c>
      <c r="H2252" s="165">
        <v>97</v>
      </c>
      <c r="I2252" s="165">
        <v>3598</v>
      </c>
      <c r="J2252" s="165">
        <v>16650</v>
      </c>
      <c r="K2252" s="165">
        <v>1732</v>
      </c>
      <c r="L2252" s="165"/>
      <c r="M2252" s="165">
        <v>21979</v>
      </c>
      <c r="N2252" s="165">
        <v>49</v>
      </c>
      <c r="O2252" s="165">
        <v>228</v>
      </c>
      <c r="P2252" s="165">
        <v>347</v>
      </c>
      <c r="Q2252" s="165"/>
      <c r="R2252" s="165">
        <v>622</v>
      </c>
      <c r="S2252" s="165">
        <v>6</v>
      </c>
      <c r="T2252" s="165">
        <v>5.2499999999999991</v>
      </c>
      <c r="U2252" s="165">
        <v>16.3</v>
      </c>
      <c r="V2252" s="165">
        <v>186.6</v>
      </c>
      <c r="W2252" s="165">
        <v>141.1</v>
      </c>
      <c r="X2252" s="165" t="s">
        <v>3328</v>
      </c>
      <c r="Y2252" s="165">
        <v>30.949999999999946</v>
      </c>
      <c r="Z2252" s="165" t="s">
        <v>3329</v>
      </c>
      <c r="AA2252" s="165" t="s">
        <v>3298</v>
      </c>
    </row>
    <row r="2253" spans="1:27" s="74" customFormat="1" x14ac:dyDescent="0.15">
      <c r="A2253" s="165" t="s">
        <v>3352</v>
      </c>
      <c r="B2253" s="113" t="s">
        <v>3200</v>
      </c>
      <c r="C2253" s="165"/>
      <c r="D2253" s="199" t="s">
        <v>3297</v>
      </c>
      <c r="E2253" s="165">
        <v>208</v>
      </c>
      <c r="F2253" s="165">
        <v>33.07</v>
      </c>
      <c r="G2253" s="165">
        <v>104.12</v>
      </c>
      <c r="H2253" s="165">
        <v>170</v>
      </c>
      <c r="I2253" s="165">
        <v>4989</v>
      </c>
      <c r="J2253" s="165">
        <v>20939</v>
      </c>
      <c r="K2253" s="165">
        <v>861.99999999999989</v>
      </c>
      <c r="L2253" s="165"/>
      <c r="M2253" s="165">
        <v>26789</v>
      </c>
      <c r="N2253" s="165">
        <v>76</v>
      </c>
      <c r="O2253" s="165">
        <v>323</v>
      </c>
      <c r="P2253" s="165">
        <v>235</v>
      </c>
      <c r="Q2253" s="165"/>
      <c r="R2253" s="165">
        <v>633</v>
      </c>
      <c r="S2253" s="165">
        <v>6</v>
      </c>
      <c r="T2253" s="165">
        <v>5.0500000000000007</v>
      </c>
      <c r="U2253" s="165">
        <v>10.83333333333333</v>
      </c>
      <c r="V2253" s="165">
        <v>723.9</v>
      </c>
      <c r="W2253" s="165">
        <v>606.59999999999991</v>
      </c>
      <c r="X2253" s="165" t="s">
        <v>3324</v>
      </c>
      <c r="Y2253" s="165">
        <v>26.499999999999947</v>
      </c>
      <c r="Z2253" s="165" t="s">
        <v>3329</v>
      </c>
      <c r="AA2253" s="165" t="s">
        <v>3298</v>
      </c>
    </row>
    <row r="2254" spans="1:27" s="74" customFormat="1" x14ac:dyDescent="0.15">
      <c r="A2254" s="165" t="s">
        <v>3352</v>
      </c>
      <c r="B2254" s="113" t="s">
        <v>3200</v>
      </c>
      <c r="C2254" s="165"/>
      <c r="D2254" s="199" t="s">
        <v>3297</v>
      </c>
      <c r="E2254" s="165">
        <v>287</v>
      </c>
      <c r="F2254" s="165">
        <v>43.2</v>
      </c>
      <c r="G2254" s="165">
        <v>81.8</v>
      </c>
      <c r="H2254" s="165">
        <v>261</v>
      </c>
      <c r="I2254" s="165">
        <v>10779</v>
      </c>
      <c r="J2254" s="165">
        <v>34122.999999999993</v>
      </c>
      <c r="K2254" s="165">
        <v>2789</v>
      </c>
      <c r="L2254" s="165"/>
      <c r="M2254" s="165">
        <v>47691</v>
      </c>
      <c r="N2254" s="165">
        <v>26</v>
      </c>
      <c r="O2254" s="165">
        <v>82</v>
      </c>
      <c r="P2254" s="165">
        <v>558</v>
      </c>
      <c r="Q2254" s="165"/>
      <c r="R2254" s="165">
        <v>665</v>
      </c>
      <c r="S2254" s="165">
        <v>6</v>
      </c>
      <c r="T2254" s="165">
        <v>5.2666666666666666</v>
      </c>
      <c r="U2254" s="165">
        <v>15.3</v>
      </c>
      <c r="V2254" s="165">
        <v>345</v>
      </c>
      <c r="W2254" s="165">
        <v>279.2</v>
      </c>
      <c r="X2254" s="165" t="s">
        <v>3328</v>
      </c>
      <c r="Y2254" s="165">
        <v>12.45</v>
      </c>
      <c r="Z2254" s="165" t="s">
        <v>3325</v>
      </c>
      <c r="AA2254" s="165" t="s">
        <v>3298</v>
      </c>
    </row>
    <row r="2255" spans="1:27" s="74" customFormat="1" x14ac:dyDescent="0.15">
      <c r="A2255" s="165" t="s">
        <v>3278</v>
      </c>
      <c r="B2255" s="113" t="s">
        <v>3200</v>
      </c>
      <c r="C2255" s="165"/>
      <c r="D2255" s="199" t="s">
        <v>3297</v>
      </c>
      <c r="E2255" s="165">
        <v>298</v>
      </c>
      <c r="F2255" s="165">
        <v>28.18</v>
      </c>
      <c r="G2255" s="165">
        <v>98.96</v>
      </c>
      <c r="H2255" s="165">
        <v>150</v>
      </c>
      <c r="I2255" s="165">
        <v>6155</v>
      </c>
      <c r="J2255" s="165">
        <v>46177</v>
      </c>
      <c r="K2255" s="165">
        <v>674</v>
      </c>
      <c r="L2255" s="165"/>
      <c r="M2255" s="165">
        <v>53005.999999999993</v>
      </c>
      <c r="N2255" s="165">
        <v>77</v>
      </c>
      <c r="O2255" s="165">
        <v>580.00000000000011</v>
      </c>
      <c r="P2255" s="165">
        <v>135</v>
      </c>
      <c r="Q2255" s="165"/>
      <c r="R2255" s="165">
        <v>792</v>
      </c>
      <c r="S2255" s="165">
        <v>6</v>
      </c>
      <c r="T2255" s="165">
        <v>6.0333333333333359</v>
      </c>
      <c r="U2255" s="165">
        <v>10.866666666666672</v>
      </c>
      <c r="V2255" s="165">
        <v>734.3</v>
      </c>
      <c r="W2255" s="165">
        <v>553.1</v>
      </c>
      <c r="X2255" s="165" t="s">
        <v>3324</v>
      </c>
      <c r="Y2255" s="165">
        <v>12.05</v>
      </c>
      <c r="Z2255" s="165" t="s">
        <v>3325</v>
      </c>
      <c r="AA2255" s="165" t="s">
        <v>3298</v>
      </c>
    </row>
    <row r="2256" spans="1:27" s="74" customFormat="1" x14ac:dyDescent="0.15">
      <c r="A2256" s="165" t="s">
        <v>3278</v>
      </c>
      <c r="B2256" s="113" t="s">
        <v>3200</v>
      </c>
      <c r="C2256" s="165"/>
      <c r="D2256" s="199" t="s">
        <v>3297</v>
      </c>
      <c r="E2256" s="165">
        <v>291</v>
      </c>
      <c r="F2256" s="165">
        <v>43.1</v>
      </c>
      <c r="G2256" s="165">
        <v>81.099999999999994</v>
      </c>
      <c r="H2256" s="165">
        <v>116</v>
      </c>
      <c r="I2256" s="165">
        <v>6912</v>
      </c>
      <c r="J2256" s="165">
        <v>26074</v>
      </c>
      <c r="K2256" s="165">
        <v>2407</v>
      </c>
      <c r="L2256" s="165"/>
      <c r="M2256" s="165">
        <v>35392</v>
      </c>
      <c r="N2256" s="165">
        <v>74</v>
      </c>
      <c r="O2256" s="165">
        <v>297</v>
      </c>
      <c r="P2256" s="165">
        <v>482</v>
      </c>
      <c r="Q2256" s="165"/>
      <c r="R2256" s="165">
        <v>852</v>
      </c>
      <c r="S2256" s="165">
        <v>6</v>
      </c>
      <c r="T2256" s="165">
        <v>4.2749999999999986</v>
      </c>
      <c r="U2256" s="165">
        <v>13.966666666666672</v>
      </c>
      <c r="V2256" s="165">
        <v>463.60000000000014</v>
      </c>
      <c r="W2256" s="165">
        <v>384.8</v>
      </c>
      <c r="X2256" s="165" t="s">
        <v>3328</v>
      </c>
      <c r="Y2256" s="165">
        <v>17.850000000000001</v>
      </c>
      <c r="Z2256" s="165" t="s">
        <v>3329</v>
      </c>
      <c r="AA2256" s="165" t="s">
        <v>3298</v>
      </c>
    </row>
    <row r="2257" spans="1:27" s="74" customFormat="1" x14ac:dyDescent="0.15">
      <c r="A2257" s="165" t="s">
        <v>3352</v>
      </c>
      <c r="B2257" s="113" t="s">
        <v>3200</v>
      </c>
      <c r="C2257" s="165"/>
      <c r="D2257" s="199" t="s">
        <v>3297</v>
      </c>
      <c r="E2257" s="165">
        <v>180</v>
      </c>
      <c r="F2257" s="165">
        <v>31.4</v>
      </c>
      <c r="G2257" s="165">
        <v>103.1</v>
      </c>
      <c r="H2257" s="165">
        <v>163</v>
      </c>
      <c r="I2257" s="165">
        <v>5947</v>
      </c>
      <c r="J2257" s="165">
        <v>25038</v>
      </c>
      <c r="K2257" s="165">
        <v>1146</v>
      </c>
      <c r="L2257" s="165"/>
      <c r="M2257" s="165">
        <v>32131</v>
      </c>
      <c r="N2257" s="165">
        <v>103</v>
      </c>
      <c r="O2257" s="165">
        <v>412</v>
      </c>
      <c r="P2257" s="165">
        <v>348</v>
      </c>
      <c r="Q2257" s="165"/>
      <c r="R2257" s="165">
        <v>864</v>
      </c>
      <c r="S2257" s="165">
        <v>6</v>
      </c>
      <c r="T2257" s="165">
        <v>6.4333333333333336</v>
      </c>
      <c r="U2257" s="165">
        <v>11.683333333333341</v>
      </c>
      <c r="V2257" s="165">
        <v>722.69999999999982</v>
      </c>
      <c r="W2257" s="165">
        <v>613.59999999999991</v>
      </c>
      <c r="X2257" s="165" t="s">
        <v>3324</v>
      </c>
      <c r="Y2257" s="165">
        <v>12.15</v>
      </c>
      <c r="Z2257" s="165" t="s">
        <v>3325</v>
      </c>
      <c r="AA2257" s="165" t="s">
        <v>3298</v>
      </c>
    </row>
    <row r="2258" spans="1:27" s="74" customFormat="1" x14ac:dyDescent="0.15">
      <c r="A2258" s="165" t="s">
        <v>3278</v>
      </c>
      <c r="B2258" s="113" t="s">
        <v>3200</v>
      </c>
      <c r="C2258" s="165"/>
      <c r="D2258" s="199" t="s">
        <v>3297</v>
      </c>
      <c r="E2258" s="165">
        <v>294</v>
      </c>
      <c r="F2258" s="165">
        <v>27.53</v>
      </c>
      <c r="G2258" s="165">
        <v>99.2</v>
      </c>
      <c r="H2258" s="165">
        <v>100</v>
      </c>
      <c r="I2258" s="165">
        <v>6055</v>
      </c>
      <c r="J2258" s="165">
        <v>25904</v>
      </c>
      <c r="K2258" s="165">
        <v>2021</v>
      </c>
      <c r="L2258" s="165"/>
      <c r="M2258" s="165">
        <v>33980</v>
      </c>
      <c r="N2258" s="165">
        <v>145</v>
      </c>
      <c r="O2258" s="165">
        <v>621</v>
      </c>
      <c r="P2258" s="165">
        <v>404</v>
      </c>
      <c r="Q2258" s="165"/>
      <c r="R2258" s="165">
        <v>1170</v>
      </c>
      <c r="S2258" s="165">
        <v>6</v>
      </c>
      <c r="T2258" s="165">
        <v>6.6</v>
      </c>
      <c r="U2258" s="165">
        <v>11.2</v>
      </c>
      <c r="V2258" s="165">
        <v>847.7</v>
      </c>
      <c r="W2258" s="165">
        <v>652.9</v>
      </c>
      <c r="X2258" s="165" t="s">
        <v>3324</v>
      </c>
      <c r="Y2258" s="165">
        <v>12.05</v>
      </c>
      <c r="Z2258" s="165" t="s">
        <v>3325</v>
      </c>
      <c r="AA2258" s="165" t="s">
        <v>3298</v>
      </c>
    </row>
    <row r="2259" spans="1:27" s="74" customFormat="1" x14ac:dyDescent="0.15">
      <c r="A2259" s="165" t="s">
        <v>3352</v>
      </c>
      <c r="B2259" s="113" t="s">
        <v>3164</v>
      </c>
      <c r="C2259" s="165"/>
      <c r="D2259" s="199" t="s">
        <v>3297</v>
      </c>
      <c r="E2259" s="165">
        <v>145</v>
      </c>
      <c r="F2259" s="165">
        <v>28.62</v>
      </c>
      <c r="G2259" s="165">
        <v>99.22</v>
      </c>
      <c r="H2259" s="165">
        <v>100</v>
      </c>
      <c r="I2259" s="165">
        <v>3775</v>
      </c>
      <c r="J2259" s="165">
        <v>11001</v>
      </c>
      <c r="K2259" s="165">
        <v>426.99999999999983</v>
      </c>
      <c r="L2259" s="165"/>
      <c r="M2259" s="165">
        <v>15203</v>
      </c>
      <c r="N2259" s="165">
        <v>84</v>
      </c>
      <c r="O2259" s="165">
        <v>246</v>
      </c>
      <c r="P2259" s="165">
        <v>426.99999999999983</v>
      </c>
      <c r="Q2259" s="165"/>
      <c r="R2259" s="165">
        <v>757</v>
      </c>
      <c r="S2259" s="165">
        <v>7</v>
      </c>
      <c r="T2259" s="165">
        <v>8.5749999999999993</v>
      </c>
      <c r="U2259" s="165">
        <v>12.671428571428569</v>
      </c>
      <c r="V2259" s="165">
        <v>668.2</v>
      </c>
      <c r="W2259" s="165">
        <v>577.4</v>
      </c>
      <c r="X2259" s="165" t="s">
        <v>3328</v>
      </c>
      <c r="Y2259" s="165">
        <v>24.399999999999949</v>
      </c>
      <c r="Z2259" s="165" t="s">
        <v>3329</v>
      </c>
      <c r="AA2259" s="165" t="s">
        <v>3298</v>
      </c>
    </row>
    <row r="2260" spans="1:27" s="74" customFormat="1" x14ac:dyDescent="0.15">
      <c r="A2260" s="165" t="s">
        <v>3352</v>
      </c>
      <c r="B2260" s="113" t="s">
        <v>3164</v>
      </c>
      <c r="C2260" s="165"/>
      <c r="D2260" s="199" t="s">
        <v>3297</v>
      </c>
      <c r="E2260" s="165">
        <v>130</v>
      </c>
      <c r="F2260" s="165">
        <v>39.159999999999997</v>
      </c>
      <c r="G2260" s="165">
        <v>113.64</v>
      </c>
      <c r="H2260" s="165">
        <v>62</v>
      </c>
      <c r="I2260" s="165">
        <v>1453</v>
      </c>
      <c r="J2260" s="165">
        <v>9922.9999999999945</v>
      </c>
      <c r="K2260" s="165">
        <v>345</v>
      </c>
      <c r="L2260" s="165"/>
      <c r="M2260" s="165">
        <v>11721</v>
      </c>
      <c r="N2260" s="165">
        <v>88</v>
      </c>
      <c r="O2260" s="165">
        <v>602</v>
      </c>
      <c r="P2260" s="165">
        <v>281</v>
      </c>
      <c r="Q2260" s="165"/>
      <c r="R2260" s="165">
        <v>971.00000000000011</v>
      </c>
      <c r="S2260" s="165">
        <v>7</v>
      </c>
      <c r="T2260" s="165">
        <v>8.3000000000000007</v>
      </c>
      <c r="U2260" s="165">
        <v>16.157142857142848</v>
      </c>
      <c r="V2260" s="165">
        <v>514.1</v>
      </c>
      <c r="W2260" s="165">
        <v>473.7</v>
      </c>
      <c r="X2260" s="165" t="s">
        <v>3328</v>
      </c>
      <c r="Y2260" s="165">
        <v>10.35</v>
      </c>
      <c r="Z2260" s="165" t="s">
        <v>3327</v>
      </c>
      <c r="AA2260" s="165" t="s">
        <v>3298</v>
      </c>
    </row>
    <row r="2261" spans="1:27" s="74" customFormat="1" x14ac:dyDescent="0.15">
      <c r="A2261" s="165" t="s">
        <v>3353</v>
      </c>
      <c r="B2261" s="113" t="s">
        <v>3164</v>
      </c>
      <c r="C2261" s="165"/>
      <c r="D2261" s="199" t="s">
        <v>3297</v>
      </c>
      <c r="E2261" s="165">
        <v>138</v>
      </c>
      <c r="F2261" s="165">
        <v>48.1</v>
      </c>
      <c r="G2261" s="165">
        <v>86.4</v>
      </c>
      <c r="H2261" s="165">
        <v>71</v>
      </c>
      <c r="I2261" s="165">
        <v>6393</v>
      </c>
      <c r="J2261" s="165">
        <v>16430</v>
      </c>
      <c r="K2261" s="165">
        <v>913.00000000000011</v>
      </c>
      <c r="L2261" s="165"/>
      <c r="M2261" s="165">
        <v>23735</v>
      </c>
      <c r="N2261" s="165">
        <v>110</v>
      </c>
      <c r="O2261" s="165">
        <v>276</v>
      </c>
      <c r="P2261" s="165">
        <v>687</v>
      </c>
      <c r="Q2261" s="165"/>
      <c r="R2261" s="165">
        <v>1072</v>
      </c>
      <c r="S2261" s="165">
        <v>7</v>
      </c>
      <c r="T2261" s="165">
        <v>4.658333333333335</v>
      </c>
      <c r="U2261" s="165">
        <v>15.042857142857139</v>
      </c>
      <c r="V2261" s="165">
        <v>205.6</v>
      </c>
      <c r="W2261" s="165">
        <v>149.69999999999999</v>
      </c>
      <c r="X2261" s="165" t="s">
        <v>3328</v>
      </c>
      <c r="Y2261" s="165">
        <v>30.949999999999946</v>
      </c>
      <c r="Z2261" s="165" t="s">
        <v>3329</v>
      </c>
      <c r="AA2261" s="165" t="s">
        <v>3298</v>
      </c>
    </row>
    <row r="2262" spans="1:27" s="74" customFormat="1" x14ac:dyDescent="0.15">
      <c r="A2262" s="165" t="s">
        <v>3354</v>
      </c>
      <c r="B2262" s="113" t="s">
        <v>3164</v>
      </c>
      <c r="C2262" s="165"/>
      <c r="D2262" s="199" t="s">
        <v>3297</v>
      </c>
      <c r="E2262" s="165">
        <v>140</v>
      </c>
      <c r="F2262" s="165">
        <v>47.7</v>
      </c>
      <c r="G2262" s="165">
        <v>86.9</v>
      </c>
      <c r="H2262" s="165">
        <v>177</v>
      </c>
      <c r="I2262" s="165">
        <v>8720</v>
      </c>
      <c r="J2262" s="165">
        <v>27199</v>
      </c>
      <c r="K2262" s="165">
        <v>1006</v>
      </c>
      <c r="L2262" s="165"/>
      <c r="M2262" s="165">
        <v>36925</v>
      </c>
      <c r="N2262" s="165">
        <v>56.000000000000007</v>
      </c>
      <c r="O2262" s="165">
        <v>140</v>
      </c>
      <c r="P2262" s="165">
        <v>968</v>
      </c>
      <c r="Q2262" s="165"/>
      <c r="R2262" s="165">
        <v>1165</v>
      </c>
      <c r="S2262" s="165">
        <v>7</v>
      </c>
      <c r="T2262" s="165">
        <v>5.4083333333333359</v>
      </c>
      <c r="U2262" s="165">
        <v>15.928571428571427</v>
      </c>
      <c r="V2262" s="165">
        <v>164.5</v>
      </c>
      <c r="W2262" s="165">
        <v>121.1</v>
      </c>
      <c r="X2262" s="165" t="s">
        <v>3328</v>
      </c>
      <c r="Y2262" s="165">
        <v>30.949999999999946</v>
      </c>
      <c r="Z2262" s="165" t="s">
        <v>3329</v>
      </c>
      <c r="AA2262" s="165" t="s">
        <v>3298</v>
      </c>
    </row>
    <row r="2263" spans="1:27" s="74" customFormat="1" x14ac:dyDescent="0.15">
      <c r="A2263" s="165" t="s">
        <v>3352</v>
      </c>
      <c r="B2263" s="113" t="s">
        <v>3164</v>
      </c>
      <c r="C2263" s="165"/>
      <c r="D2263" s="199" t="s">
        <v>3297</v>
      </c>
      <c r="E2263" s="165">
        <v>136</v>
      </c>
      <c r="F2263" s="165">
        <v>47.800000000000004</v>
      </c>
      <c r="G2263" s="165">
        <v>88.1</v>
      </c>
      <c r="H2263" s="165">
        <v>30</v>
      </c>
      <c r="I2263" s="165">
        <v>2052</v>
      </c>
      <c r="J2263" s="165">
        <v>2951</v>
      </c>
      <c r="K2263" s="165">
        <v>191</v>
      </c>
      <c r="L2263" s="165"/>
      <c r="M2263" s="165">
        <v>5193</v>
      </c>
      <c r="N2263" s="165">
        <v>238</v>
      </c>
      <c r="O2263" s="165">
        <v>322</v>
      </c>
      <c r="P2263" s="165">
        <v>191</v>
      </c>
      <c r="Q2263" s="165"/>
      <c r="R2263" s="165">
        <v>751</v>
      </c>
      <c r="S2263" s="165">
        <v>6</v>
      </c>
      <c r="T2263" s="165">
        <v>4.0833333333333339</v>
      </c>
      <c r="U2263" s="165">
        <v>16.2</v>
      </c>
      <c r="V2263" s="165">
        <v>175.1</v>
      </c>
      <c r="W2263" s="165">
        <v>97.9</v>
      </c>
      <c r="X2263" s="165" t="s">
        <v>3328</v>
      </c>
      <c r="Y2263" s="165">
        <v>30.949999999999946</v>
      </c>
      <c r="Z2263" s="165" t="s">
        <v>3329</v>
      </c>
      <c r="AA2263" s="165" t="s">
        <v>3298</v>
      </c>
    </row>
    <row r="2264" spans="1:27" s="74" customFormat="1" x14ac:dyDescent="0.15">
      <c r="A2264" s="165" t="s">
        <v>3352</v>
      </c>
      <c r="B2264" s="113" t="s">
        <v>3190</v>
      </c>
      <c r="C2264" s="165"/>
      <c r="D2264" s="199" t="s">
        <v>3364</v>
      </c>
      <c r="E2264" s="165">
        <v>1233</v>
      </c>
      <c r="F2264" s="165">
        <v>52.95</v>
      </c>
      <c r="G2264" s="165">
        <v>-7.25</v>
      </c>
      <c r="H2264" s="165">
        <v>14</v>
      </c>
      <c r="I2264" s="165">
        <v>3676</v>
      </c>
      <c r="J2264" s="165"/>
      <c r="K2264" s="165">
        <v>2340</v>
      </c>
      <c r="L2264" s="165"/>
      <c r="M2264" s="165">
        <v>16000</v>
      </c>
      <c r="N2264" s="165"/>
      <c r="O2264" s="165"/>
      <c r="P2264" s="165"/>
      <c r="Q2264" s="165"/>
      <c r="R2264" s="165">
        <v>2490</v>
      </c>
      <c r="S2264" s="165">
        <v>12</v>
      </c>
      <c r="T2264" s="165">
        <v>8.8333333333333339</v>
      </c>
      <c r="U2264" s="165">
        <v>8.8333333333333339</v>
      </c>
      <c r="V2264" s="165">
        <v>940.60000000000014</v>
      </c>
      <c r="W2264" s="165">
        <v>940.60000000000014</v>
      </c>
      <c r="X2264" s="165" t="s">
        <v>3324</v>
      </c>
      <c r="Y2264" s="165">
        <v>29.399999999999899</v>
      </c>
      <c r="Z2264" s="165" t="s">
        <v>3329</v>
      </c>
      <c r="AA2264" s="165" t="s">
        <v>3416</v>
      </c>
    </row>
    <row r="2265" spans="1:27" s="74" customFormat="1" x14ac:dyDescent="0.15">
      <c r="A2265" s="165" t="s">
        <v>3352</v>
      </c>
      <c r="B2265" s="113" t="s">
        <v>3201</v>
      </c>
      <c r="C2265" s="165"/>
      <c r="D2265" s="199" t="s">
        <v>3297</v>
      </c>
      <c r="E2265" s="165">
        <v>1189</v>
      </c>
      <c r="F2265" s="165">
        <v>28.1</v>
      </c>
      <c r="G2265" s="165">
        <v>111</v>
      </c>
      <c r="H2265" s="165">
        <v>23</v>
      </c>
      <c r="I2265" s="165">
        <v>1330</v>
      </c>
      <c r="J2265" s="165">
        <v>6124</v>
      </c>
      <c r="K2265" s="165">
        <v>465.00000000000011</v>
      </c>
      <c r="L2265" s="165"/>
      <c r="M2265" s="165">
        <v>7919</v>
      </c>
      <c r="N2265" s="165">
        <v>111</v>
      </c>
      <c r="O2265" s="165">
        <v>520</v>
      </c>
      <c r="P2265" s="165">
        <v>233</v>
      </c>
      <c r="Q2265" s="165"/>
      <c r="R2265" s="165">
        <v>864</v>
      </c>
      <c r="S2265" s="165">
        <v>12</v>
      </c>
      <c r="T2265" s="165">
        <v>16.166666666666671</v>
      </c>
      <c r="U2265" s="165">
        <v>16.166666666666671</v>
      </c>
      <c r="V2265" s="165">
        <v>1470.9</v>
      </c>
      <c r="W2265" s="165">
        <v>1470.9</v>
      </c>
      <c r="X2265" s="165" t="s">
        <v>3324</v>
      </c>
      <c r="Y2265" s="165"/>
      <c r="Z2265" s="165"/>
      <c r="AA2265" s="165" t="s">
        <v>3298</v>
      </c>
    </row>
    <row r="2266" spans="1:27" s="74" customFormat="1" x14ac:dyDescent="0.15">
      <c r="A2266" s="165" t="s">
        <v>3352</v>
      </c>
      <c r="B2266" s="113" t="s">
        <v>3201</v>
      </c>
      <c r="C2266" s="165"/>
      <c r="D2266" s="199" t="s">
        <v>3297</v>
      </c>
      <c r="E2266" s="165">
        <v>1191</v>
      </c>
      <c r="F2266" s="165">
        <v>24.8</v>
      </c>
      <c r="G2266" s="165">
        <v>111.5</v>
      </c>
      <c r="H2266" s="165">
        <v>26</v>
      </c>
      <c r="I2266" s="165">
        <v>1322</v>
      </c>
      <c r="J2266" s="165">
        <v>6665.0000000000009</v>
      </c>
      <c r="K2266" s="165">
        <v>513</v>
      </c>
      <c r="L2266" s="165"/>
      <c r="M2266" s="165">
        <v>8500</v>
      </c>
      <c r="N2266" s="165">
        <v>101</v>
      </c>
      <c r="O2266" s="165">
        <v>518</v>
      </c>
      <c r="P2266" s="165">
        <v>257</v>
      </c>
      <c r="Q2266" s="165"/>
      <c r="R2266" s="165">
        <v>874</v>
      </c>
      <c r="S2266" s="165">
        <v>12</v>
      </c>
      <c r="T2266" s="165">
        <v>16.383333333333329</v>
      </c>
      <c r="U2266" s="165">
        <v>16.383333333333329</v>
      </c>
      <c r="V2266" s="165">
        <v>1812.6</v>
      </c>
      <c r="W2266" s="165">
        <v>1812.6</v>
      </c>
      <c r="X2266" s="165" t="s">
        <v>3324</v>
      </c>
      <c r="Y2266" s="165">
        <v>28.499999999999947</v>
      </c>
      <c r="Z2266" s="165" t="s">
        <v>3329</v>
      </c>
      <c r="AA2266" s="165" t="s">
        <v>3298</v>
      </c>
    </row>
    <row r="2267" spans="1:27" s="74" customFormat="1" x14ac:dyDescent="0.15">
      <c r="A2267" s="165" t="s">
        <v>3352</v>
      </c>
      <c r="B2267" s="113" t="s">
        <v>3201</v>
      </c>
      <c r="C2267" s="165"/>
      <c r="D2267" s="199" t="s">
        <v>3297</v>
      </c>
      <c r="E2267" s="165">
        <v>1192</v>
      </c>
      <c r="F2267" s="165">
        <v>25.68</v>
      </c>
      <c r="G2267" s="165">
        <v>116.9</v>
      </c>
      <c r="H2267" s="165">
        <v>53</v>
      </c>
      <c r="I2267" s="165">
        <v>3720</v>
      </c>
      <c r="J2267" s="165">
        <v>14273</v>
      </c>
      <c r="K2267" s="165">
        <v>501.99999999999983</v>
      </c>
      <c r="L2267" s="165"/>
      <c r="M2267" s="165">
        <v>18495</v>
      </c>
      <c r="N2267" s="165">
        <v>125</v>
      </c>
      <c r="O2267" s="165">
        <v>587</v>
      </c>
      <c r="P2267" s="165">
        <v>295</v>
      </c>
      <c r="Q2267" s="165"/>
      <c r="R2267" s="165">
        <v>1007</v>
      </c>
      <c r="S2267" s="165">
        <v>12</v>
      </c>
      <c r="T2267" s="165">
        <v>17.44166666666667</v>
      </c>
      <c r="U2267" s="165">
        <v>17.44166666666667</v>
      </c>
      <c r="V2267" s="165">
        <v>1792.7</v>
      </c>
      <c r="W2267" s="165">
        <v>1792.7</v>
      </c>
      <c r="X2267" s="165" t="s">
        <v>3324</v>
      </c>
      <c r="Y2267" s="165">
        <v>3.8</v>
      </c>
      <c r="Z2267" s="165" t="s">
        <v>3327</v>
      </c>
      <c r="AA2267" s="165" t="s">
        <v>3298</v>
      </c>
    </row>
    <row r="2268" spans="1:27" s="74" customFormat="1" x14ac:dyDescent="0.15">
      <c r="A2268" s="165" t="s">
        <v>3353</v>
      </c>
      <c r="B2268" s="113" t="s">
        <v>3201</v>
      </c>
      <c r="C2268" s="165"/>
      <c r="D2268" s="199" t="s">
        <v>3297</v>
      </c>
      <c r="E2268" s="165">
        <v>1190</v>
      </c>
      <c r="F2268" s="165">
        <v>28.4</v>
      </c>
      <c r="G2268" s="165">
        <v>114.5</v>
      </c>
      <c r="H2268" s="165">
        <v>22</v>
      </c>
      <c r="I2268" s="165">
        <v>1730</v>
      </c>
      <c r="J2268" s="165">
        <v>6634.9999999999991</v>
      </c>
      <c r="K2268" s="165">
        <v>612</v>
      </c>
      <c r="L2268" s="165"/>
      <c r="M2268" s="165">
        <v>8977</v>
      </c>
      <c r="N2268" s="165">
        <v>175</v>
      </c>
      <c r="O2268" s="165">
        <v>638</v>
      </c>
      <c r="P2268" s="165">
        <v>314</v>
      </c>
      <c r="Q2268" s="165"/>
      <c r="R2268" s="165">
        <v>1127</v>
      </c>
      <c r="S2268" s="165">
        <v>12</v>
      </c>
      <c r="T2268" s="165">
        <v>16.824999999999999</v>
      </c>
      <c r="U2268" s="165">
        <v>16.824999999999999</v>
      </c>
      <c r="V2268" s="165">
        <v>1652.4</v>
      </c>
      <c r="W2268" s="165">
        <v>1652.4</v>
      </c>
      <c r="X2268" s="165" t="s">
        <v>3324</v>
      </c>
      <c r="Y2268" s="165">
        <v>4.8000000000000007</v>
      </c>
      <c r="Z2268" s="165" t="s">
        <v>3327</v>
      </c>
      <c r="AA2268" s="165" t="s">
        <v>3298</v>
      </c>
    </row>
    <row r="2269" spans="1:27" s="74" customFormat="1" x14ac:dyDescent="0.15">
      <c r="A2269" s="165" t="s">
        <v>3353</v>
      </c>
      <c r="B2269" s="113" t="s">
        <v>3201</v>
      </c>
      <c r="C2269" s="165"/>
      <c r="D2269" s="199" t="s">
        <v>3297</v>
      </c>
      <c r="E2269" s="165">
        <v>1193</v>
      </c>
      <c r="F2269" s="165">
        <v>27.5</v>
      </c>
      <c r="G2269" s="165">
        <v>117.6</v>
      </c>
      <c r="H2269" s="165">
        <v>35</v>
      </c>
      <c r="I2269" s="165">
        <v>5051</v>
      </c>
      <c r="J2269" s="165">
        <v>24840</v>
      </c>
      <c r="K2269" s="165">
        <v>919.99999999999989</v>
      </c>
      <c r="L2269" s="165"/>
      <c r="M2269" s="165">
        <v>30810</v>
      </c>
      <c r="N2269" s="165">
        <v>249</v>
      </c>
      <c r="O2269" s="165">
        <v>1281</v>
      </c>
      <c r="P2269" s="165">
        <v>532</v>
      </c>
      <c r="Q2269" s="165"/>
      <c r="R2269" s="165">
        <v>2062</v>
      </c>
      <c r="S2269" s="165">
        <v>12</v>
      </c>
      <c r="T2269" s="165">
        <v>15.59166666666667</v>
      </c>
      <c r="U2269" s="165">
        <v>15.59166666666667</v>
      </c>
      <c r="V2269" s="165">
        <v>1806.8</v>
      </c>
      <c r="W2269" s="165">
        <v>1806.8</v>
      </c>
      <c r="X2269" s="165" t="s">
        <v>3324</v>
      </c>
      <c r="Y2269" s="165">
        <v>4.8000000000000007</v>
      </c>
      <c r="Z2269" s="165" t="s">
        <v>3327</v>
      </c>
      <c r="AA2269" s="165" t="s">
        <v>3298</v>
      </c>
    </row>
    <row r="2270" spans="1:27" s="74" customFormat="1" x14ac:dyDescent="0.15">
      <c r="A2270" s="165" t="s">
        <v>3353</v>
      </c>
      <c r="B2270" s="113" t="s">
        <v>3201</v>
      </c>
      <c r="C2270" s="165"/>
      <c r="D2270" s="199" t="s">
        <v>3297</v>
      </c>
      <c r="E2270" s="165">
        <v>1188</v>
      </c>
      <c r="F2270" s="165">
        <v>27.12</v>
      </c>
      <c r="G2270" s="165">
        <v>110.23</v>
      </c>
      <c r="H2270" s="165">
        <v>32</v>
      </c>
      <c r="I2270" s="165">
        <v>1224</v>
      </c>
      <c r="J2270" s="165">
        <v>6035</v>
      </c>
      <c r="K2270" s="165">
        <v>463</v>
      </c>
      <c r="L2270" s="165"/>
      <c r="M2270" s="165">
        <v>7722</v>
      </c>
      <c r="N2270" s="165">
        <v>78</v>
      </c>
      <c r="O2270" s="165">
        <v>403</v>
      </c>
      <c r="P2270" s="165">
        <v>232</v>
      </c>
      <c r="Q2270" s="165"/>
      <c r="R2270" s="165">
        <v>713</v>
      </c>
      <c r="S2270" s="165">
        <v>9</v>
      </c>
      <c r="T2270" s="165">
        <v>14.125</v>
      </c>
      <c r="U2270" s="165">
        <v>17.533333333333321</v>
      </c>
      <c r="V2270" s="165">
        <v>1509.7</v>
      </c>
      <c r="W2270" s="165">
        <v>1336.2</v>
      </c>
      <c r="X2270" s="165" t="s">
        <v>3324</v>
      </c>
      <c r="Y2270" s="165">
        <v>3.8</v>
      </c>
      <c r="Z2270" s="165" t="s">
        <v>3327</v>
      </c>
      <c r="AA2270" s="165" t="s">
        <v>3298</v>
      </c>
    </row>
    <row r="2271" spans="1:27" s="74" customFormat="1" x14ac:dyDescent="0.15">
      <c r="A2271" s="165" t="s">
        <v>3353</v>
      </c>
      <c r="B2271" s="113" t="s">
        <v>3201</v>
      </c>
      <c r="C2271" s="165"/>
      <c r="D2271" s="199" t="s">
        <v>3297</v>
      </c>
      <c r="E2271" s="165">
        <v>1194</v>
      </c>
      <c r="F2271" s="165">
        <v>32.300000000000004</v>
      </c>
      <c r="G2271" s="165">
        <v>109.3</v>
      </c>
      <c r="H2271" s="165">
        <v>28</v>
      </c>
      <c r="I2271" s="165">
        <v>1985</v>
      </c>
      <c r="J2271" s="165">
        <v>6187</v>
      </c>
      <c r="K2271" s="165">
        <v>927.99999999999989</v>
      </c>
      <c r="L2271" s="165"/>
      <c r="M2271" s="165">
        <v>9100</v>
      </c>
      <c r="N2271" s="165">
        <v>111</v>
      </c>
      <c r="O2271" s="165">
        <v>383</v>
      </c>
      <c r="P2271" s="165">
        <v>463.99999999999983</v>
      </c>
      <c r="Q2271" s="165"/>
      <c r="R2271" s="165">
        <v>958</v>
      </c>
      <c r="S2271" s="165">
        <v>9</v>
      </c>
      <c r="T2271" s="165">
        <v>11.90833333333333</v>
      </c>
      <c r="U2271" s="165">
        <v>15.311111111111108</v>
      </c>
      <c r="V2271" s="165">
        <v>1096.8</v>
      </c>
      <c r="W2271" s="165">
        <v>1058.3</v>
      </c>
      <c r="X2271" s="165" t="s">
        <v>3324</v>
      </c>
      <c r="Y2271" s="165">
        <v>12.05</v>
      </c>
      <c r="Z2271" s="165" t="s">
        <v>3325</v>
      </c>
      <c r="AA2271" s="165" t="s">
        <v>3298</v>
      </c>
    </row>
    <row r="2272" spans="1:27" s="74" customFormat="1" x14ac:dyDescent="0.15">
      <c r="A2272" s="165" t="s">
        <v>3278</v>
      </c>
      <c r="B2272" s="113" t="s">
        <v>3202</v>
      </c>
      <c r="C2272" s="165"/>
      <c r="D2272" s="199" t="s">
        <v>3297</v>
      </c>
      <c r="E2272" s="165">
        <v>1200</v>
      </c>
      <c r="F2272" s="165">
        <v>28.65</v>
      </c>
      <c r="G2272" s="165">
        <v>108.59</v>
      </c>
      <c r="H2272" s="165">
        <v>29</v>
      </c>
      <c r="I2272" s="165">
        <v>942</v>
      </c>
      <c r="J2272" s="165">
        <v>4979</v>
      </c>
      <c r="K2272" s="165">
        <v>676</v>
      </c>
      <c r="L2272" s="165"/>
      <c r="M2272" s="165">
        <v>6597</v>
      </c>
      <c r="N2272" s="165">
        <v>80</v>
      </c>
      <c r="O2272" s="165">
        <v>424</v>
      </c>
      <c r="P2272" s="165">
        <v>225</v>
      </c>
      <c r="Q2272" s="165"/>
      <c r="R2272" s="165">
        <v>729</v>
      </c>
      <c r="S2272" s="165">
        <v>12</v>
      </c>
      <c r="T2272" s="165">
        <v>15.866666666666672</v>
      </c>
      <c r="U2272" s="165">
        <v>15.866666666666672</v>
      </c>
      <c r="V2272" s="165">
        <v>1305.5</v>
      </c>
      <c r="W2272" s="165">
        <v>1305.5</v>
      </c>
      <c r="X2272" s="165" t="s">
        <v>3324</v>
      </c>
      <c r="Y2272" s="165">
        <v>3.45</v>
      </c>
      <c r="Z2272" s="165" t="s">
        <v>3327</v>
      </c>
      <c r="AA2272" s="165" t="s">
        <v>3298</v>
      </c>
    </row>
    <row r="2273" spans="1:27" s="74" customFormat="1" x14ac:dyDescent="0.15">
      <c r="A2273" s="165" t="s">
        <v>3353</v>
      </c>
      <c r="B2273" s="113" t="s">
        <v>3202</v>
      </c>
      <c r="C2273" s="165"/>
      <c r="D2273" s="199" t="s">
        <v>3297</v>
      </c>
      <c r="E2273" s="165">
        <v>1196</v>
      </c>
      <c r="F2273" s="165">
        <v>27.4</v>
      </c>
      <c r="G2273" s="165">
        <v>106.2</v>
      </c>
      <c r="H2273" s="165">
        <v>74</v>
      </c>
      <c r="I2273" s="165">
        <v>1616</v>
      </c>
      <c r="J2273" s="165">
        <v>10911</v>
      </c>
      <c r="K2273" s="165">
        <v>1032</v>
      </c>
      <c r="L2273" s="165"/>
      <c r="M2273" s="165">
        <v>13559</v>
      </c>
      <c r="N2273" s="165">
        <v>61</v>
      </c>
      <c r="O2273" s="165">
        <v>369</v>
      </c>
      <c r="P2273" s="165">
        <v>365</v>
      </c>
      <c r="Q2273" s="165"/>
      <c r="R2273" s="165">
        <v>795</v>
      </c>
      <c r="S2273" s="165">
        <v>12</v>
      </c>
      <c r="T2273" s="165">
        <v>14.94166666666667</v>
      </c>
      <c r="U2273" s="165">
        <v>14.94166666666667</v>
      </c>
      <c r="V2273" s="165">
        <v>1077.0999999999999</v>
      </c>
      <c r="W2273" s="165">
        <v>1077.0999999999999</v>
      </c>
      <c r="X2273" s="165" t="s">
        <v>3324</v>
      </c>
      <c r="Y2273" s="165">
        <v>3.45</v>
      </c>
      <c r="Z2273" s="165" t="s">
        <v>3327</v>
      </c>
      <c r="AA2273" s="165" t="s">
        <v>3298</v>
      </c>
    </row>
    <row r="2274" spans="1:27" s="74" customFormat="1" x14ac:dyDescent="0.15">
      <c r="A2274" s="165" t="s">
        <v>3353</v>
      </c>
      <c r="B2274" s="113" t="s">
        <v>3202</v>
      </c>
      <c r="C2274" s="165"/>
      <c r="D2274" s="199" t="s">
        <v>3297</v>
      </c>
      <c r="E2274" s="165">
        <v>1198</v>
      </c>
      <c r="F2274" s="165">
        <v>28.32</v>
      </c>
      <c r="G2274" s="165">
        <v>106.48</v>
      </c>
      <c r="H2274" s="165">
        <v>41</v>
      </c>
      <c r="I2274" s="165">
        <v>1346</v>
      </c>
      <c r="J2274" s="165">
        <v>9067</v>
      </c>
      <c r="K2274" s="165">
        <v>943</v>
      </c>
      <c r="L2274" s="165"/>
      <c r="M2274" s="165">
        <v>11356</v>
      </c>
      <c r="N2274" s="165">
        <v>77</v>
      </c>
      <c r="O2274" s="165">
        <v>521</v>
      </c>
      <c r="P2274" s="165">
        <v>314</v>
      </c>
      <c r="Q2274" s="165"/>
      <c r="R2274" s="165">
        <v>911.99999999999989</v>
      </c>
      <c r="S2274" s="165">
        <v>12</v>
      </c>
      <c r="T2274" s="165">
        <v>14.616666666666671</v>
      </c>
      <c r="U2274" s="165">
        <v>14.616666666666671</v>
      </c>
      <c r="V2274" s="165">
        <v>1098</v>
      </c>
      <c r="W2274" s="165">
        <v>1098</v>
      </c>
      <c r="X2274" s="165" t="s">
        <v>3324</v>
      </c>
      <c r="Y2274" s="165">
        <v>28.8</v>
      </c>
      <c r="Z2274" s="165" t="s">
        <v>3329</v>
      </c>
      <c r="AA2274" s="165" t="s">
        <v>3298</v>
      </c>
    </row>
    <row r="2275" spans="1:27" s="74" customFormat="1" x14ac:dyDescent="0.15">
      <c r="A2275" s="165" t="s">
        <v>3352</v>
      </c>
      <c r="B2275" s="113" t="s">
        <v>3202</v>
      </c>
      <c r="C2275" s="165"/>
      <c r="D2275" s="199" t="s">
        <v>3297</v>
      </c>
      <c r="E2275" s="165">
        <v>1197</v>
      </c>
      <c r="F2275" s="165">
        <v>28.28</v>
      </c>
      <c r="G2275" s="165">
        <v>105.87</v>
      </c>
      <c r="H2275" s="165">
        <v>36</v>
      </c>
      <c r="I2275" s="165">
        <v>1593</v>
      </c>
      <c r="J2275" s="165">
        <v>10015</v>
      </c>
      <c r="K2275" s="165">
        <v>1123</v>
      </c>
      <c r="L2275" s="165"/>
      <c r="M2275" s="165">
        <v>12731</v>
      </c>
      <c r="N2275" s="165">
        <v>106</v>
      </c>
      <c r="O2275" s="165">
        <v>668.00000000000011</v>
      </c>
      <c r="P2275" s="165">
        <v>374</v>
      </c>
      <c r="Q2275" s="165"/>
      <c r="R2275" s="165">
        <v>1148</v>
      </c>
      <c r="S2275" s="165">
        <v>12</v>
      </c>
      <c r="T2275" s="165">
        <v>14.25</v>
      </c>
      <c r="U2275" s="165">
        <v>14.25</v>
      </c>
      <c r="V2275" s="165">
        <v>1067.8</v>
      </c>
      <c r="W2275" s="165">
        <v>1067.8</v>
      </c>
      <c r="X2275" s="165" t="s">
        <v>3324</v>
      </c>
      <c r="Y2275" s="165">
        <v>3.45</v>
      </c>
      <c r="Z2275" s="165" t="s">
        <v>3327</v>
      </c>
      <c r="AA2275" s="165" t="s">
        <v>3298</v>
      </c>
    </row>
    <row r="2276" spans="1:27" s="74" customFormat="1" x14ac:dyDescent="0.15">
      <c r="A2276" s="165" t="s">
        <v>3353</v>
      </c>
      <c r="B2276" s="113" t="s">
        <v>3202</v>
      </c>
      <c r="C2276" s="165"/>
      <c r="D2276" s="199" t="s">
        <v>3297</v>
      </c>
      <c r="E2276" s="165">
        <v>1195</v>
      </c>
      <c r="F2276" s="165">
        <v>25.5</v>
      </c>
      <c r="G2276" s="165">
        <v>110.25</v>
      </c>
      <c r="H2276" s="165">
        <v>135</v>
      </c>
      <c r="I2276" s="165">
        <v>7115.0000000000009</v>
      </c>
      <c r="J2276" s="165">
        <v>20122</v>
      </c>
      <c r="K2276" s="165">
        <v>806</v>
      </c>
      <c r="L2276" s="165"/>
      <c r="M2276" s="165">
        <v>28043</v>
      </c>
      <c r="N2276" s="165">
        <v>295</v>
      </c>
      <c r="O2276" s="165">
        <v>892</v>
      </c>
      <c r="P2276" s="165">
        <v>466</v>
      </c>
      <c r="Q2276" s="165"/>
      <c r="R2276" s="165">
        <v>1653</v>
      </c>
      <c r="S2276" s="165">
        <v>12</v>
      </c>
      <c r="T2276" s="165">
        <v>16.99166666666666</v>
      </c>
      <c r="U2276" s="165">
        <v>16.99166666666666</v>
      </c>
      <c r="V2276" s="165">
        <v>1730.7</v>
      </c>
      <c r="W2276" s="165">
        <v>1730.7</v>
      </c>
      <c r="X2276" s="165" t="s">
        <v>3324</v>
      </c>
      <c r="Y2276" s="165">
        <v>28.499999999999947</v>
      </c>
      <c r="Z2276" s="165" t="s">
        <v>3329</v>
      </c>
      <c r="AA2276" s="165" t="s">
        <v>3298</v>
      </c>
    </row>
    <row r="2277" spans="1:27" s="74" customFormat="1" x14ac:dyDescent="0.15">
      <c r="A2277" s="165" t="s">
        <v>3352</v>
      </c>
      <c r="B2277" s="113" t="s">
        <v>3202</v>
      </c>
      <c r="C2277" s="165"/>
      <c r="D2277" s="199" t="s">
        <v>3297</v>
      </c>
      <c r="E2277" s="165">
        <v>1199</v>
      </c>
      <c r="F2277" s="165">
        <v>28.5</v>
      </c>
      <c r="G2277" s="165">
        <v>102.1</v>
      </c>
      <c r="H2277" s="165">
        <v>220</v>
      </c>
      <c r="I2277" s="165">
        <v>2369</v>
      </c>
      <c r="J2277" s="165">
        <v>22448</v>
      </c>
      <c r="K2277" s="165">
        <v>1608</v>
      </c>
      <c r="L2277" s="165"/>
      <c r="M2277" s="165">
        <v>26425</v>
      </c>
      <c r="N2277" s="165">
        <v>20</v>
      </c>
      <c r="O2277" s="165">
        <v>191</v>
      </c>
      <c r="P2277" s="165">
        <v>536</v>
      </c>
      <c r="Q2277" s="165"/>
      <c r="R2277" s="165">
        <v>748</v>
      </c>
      <c r="S2277" s="165">
        <v>7</v>
      </c>
      <c r="T2277" s="165">
        <v>9.9083333333333332</v>
      </c>
      <c r="U2277" s="165">
        <v>13.8</v>
      </c>
      <c r="V2277" s="165">
        <v>952.1</v>
      </c>
      <c r="W2277" s="165">
        <v>903.30000000000007</v>
      </c>
      <c r="X2277" s="165" t="s">
        <v>3324</v>
      </c>
      <c r="Y2277" s="165">
        <v>3.8</v>
      </c>
      <c r="Z2277" s="165" t="s">
        <v>3327</v>
      </c>
      <c r="AA2277" s="165" t="s">
        <v>3298</v>
      </c>
    </row>
    <row r="2278" spans="1:27" s="74" customFormat="1" x14ac:dyDescent="0.15">
      <c r="A2278" s="165" t="s">
        <v>3353</v>
      </c>
      <c r="B2278" s="113" t="s">
        <v>3202</v>
      </c>
      <c r="C2278" s="165"/>
      <c r="D2278" s="199" t="s">
        <v>3297</v>
      </c>
      <c r="E2278" s="165">
        <v>1202</v>
      </c>
      <c r="F2278" s="165">
        <v>30.1</v>
      </c>
      <c r="G2278" s="165">
        <v>95</v>
      </c>
      <c r="H2278" s="165">
        <v>108</v>
      </c>
      <c r="I2278" s="165">
        <v>4639</v>
      </c>
      <c r="J2278" s="165">
        <v>22206</v>
      </c>
      <c r="K2278" s="165">
        <v>782</v>
      </c>
      <c r="L2278" s="165"/>
      <c r="M2278" s="165">
        <v>27627</v>
      </c>
      <c r="N2278" s="165">
        <v>188</v>
      </c>
      <c r="O2278" s="165">
        <v>602</v>
      </c>
      <c r="P2278" s="165">
        <v>474</v>
      </c>
      <c r="Q2278" s="165"/>
      <c r="R2278" s="165">
        <v>1264</v>
      </c>
      <c r="S2278" s="165">
        <v>7</v>
      </c>
      <c r="T2278" s="165">
        <v>8.5583333333333336</v>
      </c>
      <c r="U2278" s="165">
        <v>13.028571428571427</v>
      </c>
      <c r="V2278" s="165">
        <v>676.8</v>
      </c>
      <c r="W2278" s="165">
        <v>640.6</v>
      </c>
      <c r="X2278" s="165" t="s">
        <v>3328</v>
      </c>
      <c r="Y2278" s="165">
        <v>8.6000000000000014</v>
      </c>
      <c r="Z2278" s="165" t="s">
        <v>3327</v>
      </c>
      <c r="AA2278" s="165" t="s">
        <v>3298</v>
      </c>
    </row>
    <row r="2279" spans="1:27" s="74" customFormat="1" x14ac:dyDescent="0.15">
      <c r="A2279" s="165" t="s">
        <v>3353</v>
      </c>
      <c r="B2279" s="113" t="s">
        <v>3203</v>
      </c>
      <c r="C2279" s="165"/>
      <c r="D2279" s="199" t="s">
        <v>3297</v>
      </c>
      <c r="E2279" s="165">
        <v>1152</v>
      </c>
      <c r="F2279" s="165">
        <v>27</v>
      </c>
      <c r="G2279" s="165">
        <v>118.9</v>
      </c>
      <c r="H2279" s="165">
        <v>160</v>
      </c>
      <c r="I2279" s="165">
        <v>4658</v>
      </c>
      <c r="J2279" s="165">
        <v>19063</v>
      </c>
      <c r="K2279" s="165">
        <v>1128</v>
      </c>
      <c r="L2279" s="165"/>
      <c r="M2279" s="165">
        <v>24849</v>
      </c>
      <c r="N2279" s="165">
        <v>51</v>
      </c>
      <c r="O2279" s="165">
        <v>209</v>
      </c>
      <c r="P2279" s="165">
        <v>1128</v>
      </c>
      <c r="Q2279" s="165"/>
      <c r="R2279" s="165">
        <v>1388</v>
      </c>
      <c r="S2279" s="165">
        <v>12</v>
      </c>
      <c r="T2279" s="165">
        <v>15.33333333333333</v>
      </c>
      <c r="U2279" s="165">
        <v>15.33333333333333</v>
      </c>
      <c r="V2279" s="165">
        <v>94.8</v>
      </c>
      <c r="W2279" s="165">
        <v>94.8</v>
      </c>
      <c r="X2279" s="165" t="s">
        <v>3300</v>
      </c>
      <c r="Y2279" s="165">
        <v>3.45</v>
      </c>
      <c r="Z2279" s="165" t="s">
        <v>3327</v>
      </c>
      <c r="AA2279" s="165" t="s">
        <v>3298</v>
      </c>
    </row>
    <row r="2280" spans="1:27" s="74" customFormat="1" x14ac:dyDescent="0.15">
      <c r="A2280" s="165" t="s">
        <v>3353</v>
      </c>
      <c r="B2280" s="113" t="s">
        <v>3203</v>
      </c>
      <c r="C2280" s="165"/>
      <c r="D2280" s="199" t="s">
        <v>3297</v>
      </c>
      <c r="E2280" s="165">
        <v>1153</v>
      </c>
      <c r="F2280" s="165">
        <v>27.2</v>
      </c>
      <c r="G2280" s="165">
        <v>117.1</v>
      </c>
      <c r="H2280" s="165">
        <v>20</v>
      </c>
      <c r="I2280" s="165">
        <v>2722</v>
      </c>
      <c r="J2280" s="165">
        <v>9625</v>
      </c>
      <c r="K2280" s="165">
        <v>894</v>
      </c>
      <c r="L2280" s="165"/>
      <c r="M2280" s="165">
        <v>13241</v>
      </c>
      <c r="N2280" s="165">
        <v>269</v>
      </c>
      <c r="O2280" s="165">
        <v>951</v>
      </c>
      <c r="P2280" s="165">
        <v>298</v>
      </c>
      <c r="Q2280" s="165"/>
      <c r="R2280" s="165">
        <v>1518</v>
      </c>
      <c r="S2280" s="165">
        <v>12</v>
      </c>
      <c r="T2280" s="165">
        <v>17.850000000000001</v>
      </c>
      <c r="U2280" s="165">
        <v>17.850000000000001</v>
      </c>
      <c r="V2280" s="165">
        <v>109.2</v>
      </c>
      <c r="W2280" s="165">
        <v>109.2</v>
      </c>
      <c r="X2280" s="165" t="s">
        <v>3300</v>
      </c>
      <c r="Y2280" s="165">
        <v>28.499999999999947</v>
      </c>
      <c r="Z2280" s="165" t="s">
        <v>3329</v>
      </c>
      <c r="AA2280" s="165" t="s">
        <v>3298</v>
      </c>
    </row>
    <row r="2281" spans="1:27" s="74" customFormat="1" x14ac:dyDescent="0.15">
      <c r="A2281" s="165" t="s">
        <v>3352</v>
      </c>
      <c r="B2281" s="113" t="s">
        <v>3203</v>
      </c>
      <c r="C2281" s="165"/>
      <c r="D2281" s="199" t="s">
        <v>3297</v>
      </c>
      <c r="E2281" s="165">
        <v>1163</v>
      </c>
      <c r="F2281" s="165">
        <v>32.67</v>
      </c>
      <c r="G2281" s="165">
        <v>105.6</v>
      </c>
      <c r="H2281" s="165">
        <v>30</v>
      </c>
      <c r="I2281" s="165">
        <v>1335</v>
      </c>
      <c r="J2281" s="165">
        <v>6287</v>
      </c>
      <c r="K2281" s="165">
        <v>505.99999999999983</v>
      </c>
      <c r="L2281" s="165"/>
      <c r="M2281" s="165">
        <v>8128</v>
      </c>
      <c r="N2281" s="165">
        <v>61</v>
      </c>
      <c r="O2281" s="165">
        <v>318</v>
      </c>
      <c r="P2281" s="165">
        <v>315</v>
      </c>
      <c r="Q2281" s="165"/>
      <c r="R2281" s="165">
        <v>694</v>
      </c>
      <c r="S2281" s="165">
        <v>11</v>
      </c>
      <c r="T2281" s="165">
        <v>14.58333333333333</v>
      </c>
      <c r="U2281" s="165">
        <v>15.590909090909092</v>
      </c>
      <c r="V2281" s="165">
        <v>833.09999999999991</v>
      </c>
      <c r="W2281" s="165">
        <v>829.09999999999991</v>
      </c>
      <c r="X2281" s="165" t="s">
        <v>3328</v>
      </c>
      <c r="Y2281" s="165">
        <v>7</v>
      </c>
      <c r="Z2281" s="165" t="s">
        <v>3327</v>
      </c>
      <c r="AA2281" s="165" t="s">
        <v>3298</v>
      </c>
    </row>
    <row r="2282" spans="1:27" s="74" customFormat="1" x14ac:dyDescent="0.15">
      <c r="A2282" s="165" t="s">
        <v>3353</v>
      </c>
      <c r="B2282" s="113" t="s">
        <v>3203</v>
      </c>
      <c r="C2282" s="165"/>
      <c r="D2282" s="199" t="s">
        <v>3297</v>
      </c>
      <c r="E2282" s="165">
        <v>1159</v>
      </c>
      <c r="F2282" s="165">
        <v>30.8</v>
      </c>
      <c r="G2282" s="165">
        <v>111.7</v>
      </c>
      <c r="H2282" s="165">
        <v>20</v>
      </c>
      <c r="I2282" s="165">
        <v>2070</v>
      </c>
      <c r="J2282" s="165">
        <v>5558</v>
      </c>
      <c r="K2282" s="165">
        <v>488</v>
      </c>
      <c r="L2282" s="165"/>
      <c r="M2282" s="165">
        <v>8116</v>
      </c>
      <c r="N2282" s="165">
        <v>274</v>
      </c>
      <c r="O2282" s="165">
        <v>735</v>
      </c>
      <c r="P2282" s="165">
        <v>98</v>
      </c>
      <c r="Q2282" s="165"/>
      <c r="R2282" s="165">
        <v>1107</v>
      </c>
      <c r="S2282" s="165">
        <v>11</v>
      </c>
      <c r="T2282" s="165">
        <v>16.666666666666671</v>
      </c>
      <c r="U2282" s="165">
        <v>17.781818181818185</v>
      </c>
      <c r="V2282" s="165">
        <v>1096</v>
      </c>
      <c r="W2282" s="165">
        <v>1073.7</v>
      </c>
      <c r="X2282" s="165" t="s">
        <v>3324</v>
      </c>
      <c r="Y2282" s="165">
        <v>28.499999999999947</v>
      </c>
      <c r="Z2282" s="165" t="s">
        <v>3329</v>
      </c>
      <c r="AA2282" s="165" t="s">
        <v>3298</v>
      </c>
    </row>
    <row r="2283" spans="1:27" s="74" customFormat="1" x14ac:dyDescent="0.15">
      <c r="A2283" s="165" t="s">
        <v>3352</v>
      </c>
      <c r="B2283" s="113" t="s">
        <v>3203</v>
      </c>
      <c r="C2283" s="165"/>
      <c r="D2283" s="199" t="s">
        <v>3297</v>
      </c>
      <c r="E2283" s="165">
        <v>1162</v>
      </c>
      <c r="F2283" s="165">
        <v>28.9</v>
      </c>
      <c r="G2283" s="165">
        <v>113.8</v>
      </c>
      <c r="H2283" s="165">
        <v>23</v>
      </c>
      <c r="I2283" s="165">
        <v>2232</v>
      </c>
      <c r="J2283" s="165">
        <v>8275</v>
      </c>
      <c r="K2283" s="165">
        <v>916</v>
      </c>
      <c r="L2283" s="165"/>
      <c r="M2283" s="165">
        <v>11424</v>
      </c>
      <c r="N2283" s="165">
        <v>189</v>
      </c>
      <c r="O2283" s="165">
        <v>704</v>
      </c>
      <c r="P2283" s="165">
        <v>305</v>
      </c>
      <c r="Q2283" s="165"/>
      <c r="R2283" s="165">
        <v>1199</v>
      </c>
      <c r="S2283" s="165">
        <v>11</v>
      </c>
      <c r="T2283" s="165">
        <v>16.074999999999999</v>
      </c>
      <c r="U2283" s="165">
        <v>17.172727272727261</v>
      </c>
      <c r="V2283" s="165">
        <v>1455.1</v>
      </c>
      <c r="W2283" s="165">
        <v>1431.5</v>
      </c>
      <c r="X2283" s="165" t="s">
        <v>3324</v>
      </c>
      <c r="Y2283" s="165">
        <v>12.05</v>
      </c>
      <c r="Z2283" s="165" t="s">
        <v>3325</v>
      </c>
      <c r="AA2283" s="165" t="s">
        <v>3298</v>
      </c>
    </row>
    <row r="2284" spans="1:27" s="74" customFormat="1" x14ac:dyDescent="0.15">
      <c r="A2284" s="165" t="s">
        <v>3278</v>
      </c>
      <c r="B2284" s="113" t="s">
        <v>3203</v>
      </c>
      <c r="C2284" s="165"/>
      <c r="D2284" s="199" t="s">
        <v>3297</v>
      </c>
      <c r="E2284" s="165">
        <v>1184</v>
      </c>
      <c r="F2284" s="165">
        <v>26.67</v>
      </c>
      <c r="G2284" s="165">
        <v>100.11</v>
      </c>
      <c r="H2284" s="165">
        <v>38</v>
      </c>
      <c r="I2284" s="165">
        <v>795</v>
      </c>
      <c r="J2284" s="165">
        <v>3703</v>
      </c>
      <c r="K2284" s="165">
        <v>889</v>
      </c>
      <c r="L2284" s="165"/>
      <c r="M2284" s="165">
        <v>5387</v>
      </c>
      <c r="N2284" s="165">
        <v>37</v>
      </c>
      <c r="O2284" s="165">
        <v>173</v>
      </c>
      <c r="P2284" s="165">
        <v>445</v>
      </c>
      <c r="Q2284" s="165"/>
      <c r="R2284" s="165">
        <v>655</v>
      </c>
      <c r="S2284" s="165">
        <v>10</v>
      </c>
      <c r="T2284" s="165">
        <v>10.324999999999999</v>
      </c>
      <c r="U2284" s="165">
        <v>11.62</v>
      </c>
      <c r="V2284" s="165">
        <v>995.8</v>
      </c>
      <c r="W2284" s="165">
        <v>977.2</v>
      </c>
      <c r="X2284" s="165" t="s">
        <v>3324</v>
      </c>
      <c r="Y2284" s="165">
        <v>12.05</v>
      </c>
      <c r="Z2284" s="165" t="s">
        <v>3325</v>
      </c>
      <c r="AA2284" s="165" t="s">
        <v>3298</v>
      </c>
    </row>
    <row r="2285" spans="1:27" s="74" customFormat="1" x14ac:dyDescent="0.15">
      <c r="A2285" s="165" t="s">
        <v>3278</v>
      </c>
      <c r="B2285" s="113" t="s">
        <v>3203</v>
      </c>
      <c r="C2285" s="165"/>
      <c r="D2285" s="199" t="s">
        <v>3297</v>
      </c>
      <c r="E2285" s="165">
        <v>1151</v>
      </c>
      <c r="F2285" s="165">
        <v>26</v>
      </c>
      <c r="G2285" s="165">
        <v>119.3</v>
      </c>
      <c r="H2285" s="165">
        <v>102</v>
      </c>
      <c r="I2285" s="165">
        <v>3552</v>
      </c>
      <c r="J2285" s="165">
        <v>16869</v>
      </c>
      <c r="K2285" s="165">
        <v>840</v>
      </c>
      <c r="L2285" s="165"/>
      <c r="M2285" s="165">
        <v>21261</v>
      </c>
      <c r="N2285" s="165">
        <v>130</v>
      </c>
      <c r="O2285" s="165">
        <v>577.99999999999989</v>
      </c>
      <c r="P2285" s="165">
        <v>373</v>
      </c>
      <c r="Q2285" s="165"/>
      <c r="R2285" s="165">
        <v>1081</v>
      </c>
      <c r="S2285" s="165">
        <v>10</v>
      </c>
      <c r="T2285" s="165">
        <v>20.399999999999999</v>
      </c>
      <c r="U2285" s="165">
        <v>18.61</v>
      </c>
      <c r="V2285" s="165">
        <v>91.5</v>
      </c>
      <c r="W2285" s="165">
        <v>74.5</v>
      </c>
      <c r="X2285" s="165" t="s">
        <v>3300</v>
      </c>
      <c r="Y2285" s="165">
        <v>28.499999999999947</v>
      </c>
      <c r="Z2285" s="165" t="s">
        <v>3329</v>
      </c>
      <c r="AA2285" s="165" t="s">
        <v>3298</v>
      </c>
    </row>
    <row r="2286" spans="1:27" s="74" customFormat="1" x14ac:dyDescent="0.15">
      <c r="A2286" s="165" t="s">
        <v>3352</v>
      </c>
      <c r="B2286" s="113" t="s">
        <v>3203</v>
      </c>
      <c r="C2286" s="165"/>
      <c r="D2286" s="199" t="s">
        <v>3297</v>
      </c>
      <c r="E2286" s="165">
        <v>1161</v>
      </c>
      <c r="F2286" s="165">
        <v>30.3</v>
      </c>
      <c r="G2286" s="165">
        <v>108.9</v>
      </c>
      <c r="H2286" s="165">
        <v>80</v>
      </c>
      <c r="I2286" s="165">
        <v>5683</v>
      </c>
      <c r="J2286" s="165">
        <v>25528</v>
      </c>
      <c r="K2286" s="165">
        <v>1765</v>
      </c>
      <c r="L2286" s="165"/>
      <c r="M2286" s="165">
        <v>32976</v>
      </c>
      <c r="N2286" s="165">
        <v>186</v>
      </c>
      <c r="O2286" s="165">
        <v>835</v>
      </c>
      <c r="P2286" s="165">
        <v>353</v>
      </c>
      <c r="Q2286" s="165"/>
      <c r="R2286" s="165">
        <v>1374</v>
      </c>
      <c r="S2286" s="165">
        <v>10</v>
      </c>
      <c r="T2286" s="165">
        <v>12.641666666666669</v>
      </c>
      <c r="U2286" s="165">
        <v>14.68</v>
      </c>
      <c r="V2286" s="165">
        <v>1455.1</v>
      </c>
      <c r="W2286" s="165">
        <v>1399.8</v>
      </c>
      <c r="X2286" s="165" t="s">
        <v>3324</v>
      </c>
      <c r="Y2286" s="165">
        <v>28.499999999999947</v>
      </c>
      <c r="Z2286" s="165" t="s">
        <v>3329</v>
      </c>
      <c r="AA2286" s="165" t="s">
        <v>3298</v>
      </c>
    </row>
    <row r="2287" spans="1:27" s="74" customFormat="1" x14ac:dyDescent="0.15">
      <c r="A2287" s="165" t="s">
        <v>3352</v>
      </c>
      <c r="B2287" s="113" t="s">
        <v>3203</v>
      </c>
      <c r="C2287" s="165"/>
      <c r="D2287" s="199" t="s">
        <v>3297</v>
      </c>
      <c r="E2287" s="165">
        <v>1155</v>
      </c>
      <c r="F2287" s="165">
        <v>26.7</v>
      </c>
      <c r="G2287" s="165">
        <v>103.84</v>
      </c>
      <c r="H2287" s="165">
        <v>31</v>
      </c>
      <c r="I2287" s="165">
        <v>1822</v>
      </c>
      <c r="J2287" s="165">
        <v>6227</v>
      </c>
      <c r="K2287" s="165">
        <v>370</v>
      </c>
      <c r="L2287" s="165"/>
      <c r="M2287" s="165">
        <v>8419</v>
      </c>
      <c r="N2287" s="165">
        <v>139</v>
      </c>
      <c r="O2287" s="165">
        <v>476.99999999999983</v>
      </c>
      <c r="P2287" s="165">
        <v>185</v>
      </c>
      <c r="Q2287" s="165"/>
      <c r="R2287" s="165">
        <v>801</v>
      </c>
      <c r="S2287" s="165">
        <v>9</v>
      </c>
      <c r="T2287" s="165">
        <v>12.275</v>
      </c>
      <c r="U2287" s="165">
        <v>14.677777777777779</v>
      </c>
      <c r="V2287" s="165">
        <v>122.2</v>
      </c>
      <c r="W2287" s="165">
        <v>88.399999999999991</v>
      </c>
      <c r="X2287" s="165" t="s">
        <v>3300</v>
      </c>
      <c r="Y2287" s="165">
        <v>12.05</v>
      </c>
      <c r="Z2287" s="165" t="s">
        <v>3325</v>
      </c>
      <c r="AA2287" s="165" t="s">
        <v>3298</v>
      </c>
    </row>
    <row r="2288" spans="1:27" s="74" customFormat="1" x14ac:dyDescent="0.15">
      <c r="A2288" s="165" t="s">
        <v>3278</v>
      </c>
      <c r="B2288" s="113" t="s">
        <v>3203</v>
      </c>
      <c r="C2288" s="165"/>
      <c r="D2288" s="199" t="s">
        <v>3297</v>
      </c>
      <c r="E2288" s="165">
        <v>1166</v>
      </c>
      <c r="F2288" s="165">
        <v>33.200000000000003</v>
      </c>
      <c r="G2288" s="165">
        <v>107.5</v>
      </c>
      <c r="H2288" s="165">
        <v>56</v>
      </c>
      <c r="I2288" s="165">
        <v>2592</v>
      </c>
      <c r="J2288" s="165">
        <v>10446</v>
      </c>
      <c r="K2288" s="165">
        <v>796</v>
      </c>
      <c r="L2288" s="165"/>
      <c r="M2288" s="165">
        <v>13834</v>
      </c>
      <c r="N2288" s="165">
        <v>111</v>
      </c>
      <c r="O2288" s="165">
        <v>448.00000000000011</v>
      </c>
      <c r="P2288" s="165">
        <v>398</v>
      </c>
      <c r="Q2288" s="165"/>
      <c r="R2288" s="165">
        <v>957</v>
      </c>
      <c r="S2288" s="165">
        <v>9</v>
      </c>
      <c r="T2288" s="165">
        <v>14.45</v>
      </c>
      <c r="U2288" s="165">
        <v>18.088888888888889</v>
      </c>
      <c r="V2288" s="165">
        <v>880.89999999999986</v>
      </c>
      <c r="W2288" s="165">
        <v>856.19999999999993</v>
      </c>
      <c r="X2288" s="165" t="s">
        <v>3328</v>
      </c>
      <c r="Y2288" s="165">
        <v>12.45</v>
      </c>
      <c r="Z2288" s="165" t="s">
        <v>3325</v>
      </c>
      <c r="AA2288" s="165" t="s">
        <v>3298</v>
      </c>
    </row>
    <row r="2289" spans="1:27" s="74" customFormat="1" x14ac:dyDescent="0.15">
      <c r="A2289" s="165" t="s">
        <v>3278</v>
      </c>
      <c r="B2289" s="113" t="s">
        <v>3203</v>
      </c>
      <c r="C2289" s="165"/>
      <c r="D2289" s="199" t="s">
        <v>3297</v>
      </c>
      <c r="E2289" s="165">
        <v>1149</v>
      </c>
      <c r="F2289" s="165">
        <v>31</v>
      </c>
      <c r="G2289" s="165">
        <v>116.1</v>
      </c>
      <c r="H2289" s="165">
        <v>25</v>
      </c>
      <c r="I2289" s="165">
        <v>1937</v>
      </c>
      <c r="J2289" s="165">
        <v>8307</v>
      </c>
      <c r="K2289" s="165">
        <v>1128</v>
      </c>
      <c r="L2289" s="165"/>
      <c r="M2289" s="165">
        <v>11372</v>
      </c>
      <c r="N2289" s="165">
        <v>151</v>
      </c>
      <c r="O2289" s="165">
        <v>646.00000000000011</v>
      </c>
      <c r="P2289" s="165">
        <v>376</v>
      </c>
      <c r="Q2289" s="165"/>
      <c r="R2289" s="165">
        <v>1173</v>
      </c>
      <c r="S2289" s="165">
        <v>9</v>
      </c>
      <c r="T2289" s="165">
        <v>12.491666666666671</v>
      </c>
      <c r="U2289" s="165">
        <v>16.166666666666671</v>
      </c>
      <c r="V2289" s="165">
        <v>96.899999999999991</v>
      </c>
      <c r="W2289" s="165">
        <v>72</v>
      </c>
      <c r="X2289" s="165" t="s">
        <v>3300</v>
      </c>
      <c r="Y2289" s="165">
        <v>12.05</v>
      </c>
      <c r="Z2289" s="165" t="s">
        <v>3325</v>
      </c>
      <c r="AA2289" s="165" t="s">
        <v>3298</v>
      </c>
    </row>
    <row r="2290" spans="1:27" s="74" customFormat="1" x14ac:dyDescent="0.15">
      <c r="A2290" s="165" t="s">
        <v>3278</v>
      </c>
      <c r="B2290" s="113" t="s">
        <v>3203</v>
      </c>
      <c r="C2290" s="165"/>
      <c r="D2290" s="199" t="s">
        <v>3297</v>
      </c>
      <c r="E2290" s="165">
        <v>1158</v>
      </c>
      <c r="F2290" s="165">
        <v>31.6</v>
      </c>
      <c r="G2290" s="165">
        <v>114.8</v>
      </c>
      <c r="H2290" s="165">
        <v>34</v>
      </c>
      <c r="I2290" s="165">
        <v>2395</v>
      </c>
      <c r="J2290" s="165">
        <v>9573</v>
      </c>
      <c r="K2290" s="165">
        <v>919</v>
      </c>
      <c r="L2290" s="165"/>
      <c r="M2290" s="165">
        <v>12887</v>
      </c>
      <c r="N2290" s="165">
        <v>147</v>
      </c>
      <c r="O2290" s="165">
        <v>598</v>
      </c>
      <c r="P2290" s="165">
        <v>430</v>
      </c>
      <c r="Q2290" s="165"/>
      <c r="R2290" s="165">
        <v>1175</v>
      </c>
      <c r="S2290" s="165">
        <v>9</v>
      </c>
      <c r="T2290" s="165">
        <v>15.3</v>
      </c>
      <c r="U2290" s="165">
        <v>19.166666666666671</v>
      </c>
      <c r="V2290" s="165">
        <v>1218.5999999999999</v>
      </c>
      <c r="W2290" s="165">
        <v>1114.2</v>
      </c>
      <c r="X2290" s="165" t="s">
        <v>3324</v>
      </c>
      <c r="Y2290" s="165">
        <v>2.4</v>
      </c>
      <c r="Z2290" s="165" t="s">
        <v>3327</v>
      </c>
      <c r="AA2290" s="165" t="s">
        <v>3298</v>
      </c>
    </row>
    <row r="2291" spans="1:27" s="74" customFormat="1" x14ac:dyDescent="0.15">
      <c r="A2291" s="165" t="s">
        <v>3353</v>
      </c>
      <c r="B2291" s="113" t="s">
        <v>3203</v>
      </c>
      <c r="C2291" s="165"/>
      <c r="D2291" s="199" t="s">
        <v>3297</v>
      </c>
      <c r="E2291" s="165">
        <v>1157</v>
      </c>
      <c r="F2291" s="165">
        <v>31.5</v>
      </c>
      <c r="G2291" s="165">
        <v>115.5</v>
      </c>
      <c r="H2291" s="165">
        <v>48</v>
      </c>
      <c r="I2291" s="165">
        <v>3079</v>
      </c>
      <c r="J2291" s="165">
        <v>11289</v>
      </c>
      <c r="K2291" s="165">
        <v>1058</v>
      </c>
      <c r="L2291" s="165"/>
      <c r="M2291" s="165">
        <v>15426</v>
      </c>
      <c r="N2291" s="165">
        <v>179</v>
      </c>
      <c r="O2291" s="165">
        <v>655.00000000000011</v>
      </c>
      <c r="P2291" s="165">
        <v>361</v>
      </c>
      <c r="Q2291" s="165"/>
      <c r="R2291" s="165">
        <v>1194</v>
      </c>
      <c r="S2291" s="165">
        <v>9</v>
      </c>
      <c r="T2291" s="165">
        <v>14.466666666666672</v>
      </c>
      <c r="U2291" s="165">
        <v>18.3</v>
      </c>
      <c r="V2291" s="165">
        <v>1325.2</v>
      </c>
      <c r="W2291" s="165">
        <v>1204.5</v>
      </c>
      <c r="X2291" s="165" t="s">
        <v>3324</v>
      </c>
      <c r="Y2291" s="165">
        <v>2.4</v>
      </c>
      <c r="Z2291" s="165" t="s">
        <v>3327</v>
      </c>
      <c r="AA2291" s="165" t="s">
        <v>3298</v>
      </c>
    </row>
    <row r="2292" spans="1:27" s="74" customFormat="1" x14ac:dyDescent="0.15">
      <c r="A2292" s="165" t="s">
        <v>3353</v>
      </c>
      <c r="B2292" s="113" t="s">
        <v>3203</v>
      </c>
      <c r="C2292" s="165"/>
      <c r="D2292" s="199" t="s">
        <v>3297</v>
      </c>
      <c r="E2292" s="165">
        <v>1156</v>
      </c>
      <c r="F2292" s="165">
        <v>26.8</v>
      </c>
      <c r="G2292" s="165">
        <v>104.2</v>
      </c>
      <c r="H2292" s="165">
        <v>52</v>
      </c>
      <c r="I2292" s="165">
        <v>3764</v>
      </c>
      <c r="J2292" s="165">
        <v>13837</v>
      </c>
      <c r="K2292" s="165">
        <v>802.99999999999989</v>
      </c>
      <c r="L2292" s="165"/>
      <c r="M2292" s="165">
        <v>18404</v>
      </c>
      <c r="N2292" s="165">
        <v>182</v>
      </c>
      <c r="O2292" s="165">
        <v>682</v>
      </c>
      <c r="P2292" s="165">
        <v>362</v>
      </c>
      <c r="Q2292" s="165"/>
      <c r="R2292" s="165">
        <v>1226</v>
      </c>
      <c r="S2292" s="165">
        <v>9</v>
      </c>
      <c r="T2292" s="165">
        <v>11.516666666666671</v>
      </c>
      <c r="U2292" s="165">
        <v>13.922222222222221</v>
      </c>
      <c r="V2292" s="165">
        <v>114.7</v>
      </c>
      <c r="W2292" s="165">
        <v>83.199999999999989</v>
      </c>
      <c r="X2292" s="165" t="s">
        <v>3300</v>
      </c>
      <c r="Y2292" s="165">
        <v>12.05</v>
      </c>
      <c r="Z2292" s="165" t="s">
        <v>3325</v>
      </c>
      <c r="AA2292" s="165" t="s">
        <v>3298</v>
      </c>
    </row>
    <row r="2293" spans="1:27" s="74" customFormat="1" x14ac:dyDescent="0.15">
      <c r="A2293" s="165" t="s">
        <v>3278</v>
      </c>
      <c r="B2293" s="113" t="s">
        <v>3203</v>
      </c>
      <c r="C2293" s="165"/>
      <c r="D2293" s="199" t="s">
        <v>3297</v>
      </c>
      <c r="E2293" s="165">
        <v>1150</v>
      </c>
      <c r="F2293" s="165">
        <v>30.8</v>
      </c>
      <c r="G2293" s="165">
        <v>116.3</v>
      </c>
      <c r="H2293" s="165">
        <v>28</v>
      </c>
      <c r="I2293" s="165">
        <v>4050</v>
      </c>
      <c r="J2293" s="165">
        <v>16502</v>
      </c>
      <c r="K2293" s="165">
        <v>1330</v>
      </c>
      <c r="L2293" s="165"/>
      <c r="M2293" s="165">
        <v>21882</v>
      </c>
      <c r="N2293" s="165">
        <v>302</v>
      </c>
      <c r="O2293" s="165">
        <v>1192</v>
      </c>
      <c r="P2293" s="165">
        <v>674</v>
      </c>
      <c r="Q2293" s="165"/>
      <c r="R2293" s="165">
        <v>2168</v>
      </c>
      <c r="S2293" s="165">
        <v>9</v>
      </c>
      <c r="T2293" s="165">
        <v>14.53333333333333</v>
      </c>
      <c r="U2293" s="165">
        <v>18.277777777777779</v>
      </c>
      <c r="V2293" s="165">
        <v>99.1</v>
      </c>
      <c r="W2293" s="165">
        <v>74.199999999999989</v>
      </c>
      <c r="X2293" s="165" t="s">
        <v>3300</v>
      </c>
      <c r="Y2293" s="165">
        <v>3.45</v>
      </c>
      <c r="Z2293" s="165" t="s">
        <v>3327</v>
      </c>
      <c r="AA2293" s="165" t="s">
        <v>3298</v>
      </c>
    </row>
    <row r="2294" spans="1:27" s="74" customFormat="1" x14ac:dyDescent="0.15">
      <c r="A2294" s="165" t="s">
        <v>3353</v>
      </c>
      <c r="B2294" s="113" t="s">
        <v>3203</v>
      </c>
      <c r="C2294" s="165"/>
      <c r="D2294" s="199" t="s">
        <v>3297</v>
      </c>
      <c r="E2294" s="165">
        <v>1187</v>
      </c>
      <c r="F2294" s="165">
        <v>27.23</v>
      </c>
      <c r="G2294" s="165">
        <v>100.96</v>
      </c>
      <c r="H2294" s="165">
        <v>20</v>
      </c>
      <c r="I2294" s="165">
        <v>446</v>
      </c>
      <c r="J2294" s="165">
        <v>2062</v>
      </c>
      <c r="K2294" s="165">
        <v>547</v>
      </c>
      <c r="L2294" s="165"/>
      <c r="M2294" s="165">
        <v>3055</v>
      </c>
      <c r="N2294" s="165">
        <v>46</v>
      </c>
      <c r="O2294" s="165">
        <v>215</v>
      </c>
      <c r="P2294" s="165">
        <v>274</v>
      </c>
      <c r="Q2294" s="165"/>
      <c r="R2294" s="165">
        <v>535</v>
      </c>
      <c r="S2294" s="165">
        <v>8</v>
      </c>
      <c r="T2294" s="165">
        <v>11.016666666666671</v>
      </c>
      <c r="U2294" s="165">
        <v>13.85</v>
      </c>
      <c r="V2294" s="165">
        <v>965.1</v>
      </c>
      <c r="W2294" s="165">
        <v>936.00000000000011</v>
      </c>
      <c r="X2294" s="165" t="s">
        <v>3324</v>
      </c>
      <c r="Y2294" s="165">
        <v>12.05</v>
      </c>
      <c r="Z2294" s="165" t="s">
        <v>3325</v>
      </c>
      <c r="AA2294" s="165" t="s">
        <v>3298</v>
      </c>
    </row>
    <row r="2295" spans="1:27" s="74" customFormat="1" x14ac:dyDescent="0.15">
      <c r="A2295" s="165" t="s">
        <v>3278</v>
      </c>
      <c r="B2295" s="113" t="s">
        <v>3203</v>
      </c>
      <c r="C2295" s="165"/>
      <c r="D2295" s="199" t="s">
        <v>3297</v>
      </c>
      <c r="E2295" s="165">
        <v>1181</v>
      </c>
      <c r="F2295" s="165">
        <v>28.7</v>
      </c>
      <c r="G2295" s="165">
        <v>96.7</v>
      </c>
      <c r="H2295" s="165">
        <v>80</v>
      </c>
      <c r="I2295" s="165">
        <v>1825</v>
      </c>
      <c r="J2295" s="165">
        <v>10036</v>
      </c>
      <c r="K2295" s="165">
        <v>1212</v>
      </c>
      <c r="L2295" s="165"/>
      <c r="M2295" s="165">
        <v>13073</v>
      </c>
      <c r="N2295" s="165">
        <v>34</v>
      </c>
      <c r="O2295" s="165">
        <v>186</v>
      </c>
      <c r="P2295" s="165">
        <v>606</v>
      </c>
      <c r="Q2295" s="165"/>
      <c r="R2295" s="165">
        <v>826</v>
      </c>
      <c r="S2295" s="165">
        <v>8</v>
      </c>
      <c r="T2295" s="165">
        <v>10.366666666666672</v>
      </c>
      <c r="U2295" s="165">
        <v>13.425000000000001</v>
      </c>
      <c r="V2295" s="165">
        <v>911.89999999999986</v>
      </c>
      <c r="W2295" s="165">
        <v>855.9</v>
      </c>
      <c r="X2295" s="165" t="s">
        <v>3324</v>
      </c>
      <c r="Y2295" s="165">
        <v>13.8</v>
      </c>
      <c r="Z2295" s="165" t="s">
        <v>3325</v>
      </c>
      <c r="AA2295" s="165" t="s">
        <v>3298</v>
      </c>
    </row>
    <row r="2296" spans="1:27" s="74" customFormat="1" x14ac:dyDescent="0.15">
      <c r="A2296" s="165" t="s">
        <v>3278</v>
      </c>
      <c r="B2296" s="113" t="s">
        <v>3203</v>
      </c>
      <c r="C2296" s="165"/>
      <c r="D2296" s="199" t="s">
        <v>3297</v>
      </c>
      <c r="E2296" s="165">
        <v>1185</v>
      </c>
      <c r="F2296" s="165">
        <v>27.38</v>
      </c>
      <c r="G2296" s="165">
        <v>100.48</v>
      </c>
      <c r="H2296" s="165">
        <v>60</v>
      </c>
      <c r="I2296" s="165">
        <v>1671</v>
      </c>
      <c r="J2296" s="165">
        <v>9103</v>
      </c>
      <c r="K2296" s="165">
        <v>1131</v>
      </c>
      <c r="L2296" s="165"/>
      <c r="M2296" s="165">
        <v>11905</v>
      </c>
      <c r="N2296" s="165">
        <v>44</v>
      </c>
      <c r="O2296" s="165">
        <v>241</v>
      </c>
      <c r="P2296" s="165">
        <v>566</v>
      </c>
      <c r="Q2296" s="165"/>
      <c r="R2296" s="165">
        <v>851</v>
      </c>
      <c r="S2296" s="165">
        <v>8</v>
      </c>
      <c r="T2296" s="165">
        <v>10.775</v>
      </c>
      <c r="U2296" s="165">
        <v>13.625</v>
      </c>
      <c r="V2296" s="165">
        <v>909.59999999999991</v>
      </c>
      <c r="W2296" s="165">
        <v>874.5</v>
      </c>
      <c r="X2296" s="165" t="s">
        <v>3324</v>
      </c>
      <c r="Y2296" s="165">
        <v>12.05</v>
      </c>
      <c r="Z2296" s="165" t="s">
        <v>3325</v>
      </c>
      <c r="AA2296" s="165" t="s">
        <v>3298</v>
      </c>
    </row>
    <row r="2297" spans="1:27" s="74" customFormat="1" x14ac:dyDescent="0.15">
      <c r="A2297" s="165" t="s">
        <v>3278</v>
      </c>
      <c r="B2297" s="113" t="s">
        <v>3203</v>
      </c>
      <c r="C2297" s="165"/>
      <c r="D2297" s="199" t="s">
        <v>3297</v>
      </c>
      <c r="E2297" s="165">
        <v>1160</v>
      </c>
      <c r="F2297" s="165">
        <v>31.7</v>
      </c>
      <c r="G2297" s="165">
        <v>110.6</v>
      </c>
      <c r="H2297" s="165">
        <v>30</v>
      </c>
      <c r="I2297" s="165">
        <v>1412</v>
      </c>
      <c r="J2297" s="165">
        <v>5799</v>
      </c>
      <c r="K2297" s="165">
        <v>543</v>
      </c>
      <c r="L2297" s="165"/>
      <c r="M2297" s="165">
        <v>7754.0000000000009</v>
      </c>
      <c r="N2297" s="165">
        <v>115</v>
      </c>
      <c r="O2297" s="165">
        <v>472.00000000000011</v>
      </c>
      <c r="P2297" s="165">
        <v>317</v>
      </c>
      <c r="Q2297" s="165"/>
      <c r="R2297" s="165">
        <v>903.99999999999989</v>
      </c>
      <c r="S2297" s="165">
        <v>8</v>
      </c>
      <c r="T2297" s="165">
        <v>10.241666666666669</v>
      </c>
      <c r="U2297" s="165">
        <v>14.8</v>
      </c>
      <c r="V2297" s="165">
        <v>1190.9000000000001</v>
      </c>
      <c r="W2297" s="165">
        <v>1067.5</v>
      </c>
      <c r="X2297" s="165" t="s">
        <v>3324</v>
      </c>
      <c r="Y2297" s="165">
        <v>24.399999999999949</v>
      </c>
      <c r="Z2297" s="165" t="s">
        <v>3329</v>
      </c>
      <c r="AA2297" s="165" t="s">
        <v>3298</v>
      </c>
    </row>
    <row r="2298" spans="1:27" s="74" customFormat="1" x14ac:dyDescent="0.15">
      <c r="A2298" s="165" t="s">
        <v>3352</v>
      </c>
      <c r="B2298" s="113" t="s">
        <v>3203</v>
      </c>
      <c r="C2298" s="165"/>
      <c r="D2298" s="199" t="s">
        <v>3297</v>
      </c>
      <c r="E2298" s="165">
        <v>1180</v>
      </c>
      <c r="F2298" s="165">
        <v>28.7</v>
      </c>
      <c r="G2298" s="165">
        <v>96.7</v>
      </c>
      <c r="H2298" s="165">
        <v>55</v>
      </c>
      <c r="I2298" s="165">
        <v>6146</v>
      </c>
      <c r="J2298" s="165">
        <v>14879</v>
      </c>
      <c r="K2298" s="165">
        <v>522</v>
      </c>
      <c r="L2298" s="165"/>
      <c r="M2298" s="165">
        <v>21546</v>
      </c>
      <c r="N2298" s="165">
        <v>274</v>
      </c>
      <c r="O2298" s="165">
        <v>663</v>
      </c>
      <c r="P2298" s="165">
        <v>261</v>
      </c>
      <c r="Q2298" s="165"/>
      <c r="R2298" s="165">
        <v>1197</v>
      </c>
      <c r="S2298" s="165">
        <v>8</v>
      </c>
      <c r="T2298" s="165">
        <v>10.366666666666672</v>
      </c>
      <c r="U2298" s="165">
        <v>13.425000000000001</v>
      </c>
      <c r="V2298" s="165">
        <v>911.89999999999986</v>
      </c>
      <c r="W2298" s="165">
        <v>855.9</v>
      </c>
      <c r="X2298" s="165" t="s">
        <v>3324</v>
      </c>
      <c r="Y2298" s="165">
        <v>13.8</v>
      </c>
      <c r="Z2298" s="165" t="s">
        <v>3325</v>
      </c>
      <c r="AA2298" s="165" t="s">
        <v>3298</v>
      </c>
    </row>
    <row r="2299" spans="1:27" s="74" customFormat="1" x14ac:dyDescent="0.15">
      <c r="A2299" s="165" t="s">
        <v>3278</v>
      </c>
      <c r="B2299" s="113" t="s">
        <v>3203</v>
      </c>
      <c r="C2299" s="165"/>
      <c r="D2299" s="199" t="s">
        <v>3297</v>
      </c>
      <c r="E2299" s="165">
        <v>1183</v>
      </c>
      <c r="F2299" s="165">
        <v>28.25</v>
      </c>
      <c r="G2299" s="165">
        <v>99.2</v>
      </c>
      <c r="H2299" s="165">
        <v>50</v>
      </c>
      <c r="I2299" s="165">
        <v>1141</v>
      </c>
      <c r="J2299" s="165">
        <v>5947</v>
      </c>
      <c r="K2299" s="165">
        <v>851</v>
      </c>
      <c r="L2299" s="165"/>
      <c r="M2299" s="165">
        <v>7939</v>
      </c>
      <c r="N2299" s="165">
        <v>38</v>
      </c>
      <c r="O2299" s="165">
        <v>198</v>
      </c>
      <c r="P2299" s="165">
        <v>426</v>
      </c>
      <c r="Q2299" s="165"/>
      <c r="R2299" s="165">
        <v>662</v>
      </c>
      <c r="S2299" s="165">
        <v>7</v>
      </c>
      <c r="T2299" s="165">
        <v>8.8000000000000007</v>
      </c>
      <c r="U2299" s="165">
        <v>12.771428571428569</v>
      </c>
      <c r="V2299" s="165">
        <v>732.5</v>
      </c>
      <c r="W2299" s="165">
        <v>620.79999999999995</v>
      </c>
      <c r="X2299" s="165" t="s">
        <v>3328</v>
      </c>
      <c r="Y2299" s="165">
        <v>12.05</v>
      </c>
      <c r="Z2299" s="165" t="s">
        <v>3325</v>
      </c>
      <c r="AA2299" s="165" t="s">
        <v>3298</v>
      </c>
    </row>
    <row r="2300" spans="1:27" s="74" customFormat="1" x14ac:dyDescent="0.15">
      <c r="A2300" s="165" t="s">
        <v>3278</v>
      </c>
      <c r="B2300" s="113" t="s">
        <v>3203</v>
      </c>
      <c r="C2300" s="165"/>
      <c r="D2300" s="199" t="s">
        <v>3297</v>
      </c>
      <c r="E2300" s="165">
        <v>1168</v>
      </c>
      <c r="F2300" s="165">
        <v>27.9</v>
      </c>
      <c r="G2300" s="165">
        <v>101.2</v>
      </c>
      <c r="H2300" s="165">
        <v>64</v>
      </c>
      <c r="I2300" s="165">
        <v>1481</v>
      </c>
      <c r="J2300" s="165">
        <v>8046.0000000000009</v>
      </c>
      <c r="K2300" s="165">
        <v>960</v>
      </c>
      <c r="L2300" s="165"/>
      <c r="M2300" s="165">
        <v>10486</v>
      </c>
      <c r="N2300" s="165">
        <v>39</v>
      </c>
      <c r="O2300" s="165">
        <v>208</v>
      </c>
      <c r="P2300" s="165">
        <v>476.99999999999983</v>
      </c>
      <c r="Q2300" s="165"/>
      <c r="R2300" s="165">
        <v>724</v>
      </c>
      <c r="S2300" s="165">
        <v>7</v>
      </c>
      <c r="T2300" s="165">
        <v>10.883333333333331</v>
      </c>
      <c r="U2300" s="165">
        <v>14.61428571428571</v>
      </c>
      <c r="V2300" s="165">
        <v>928.5</v>
      </c>
      <c r="W2300" s="165">
        <v>891.1</v>
      </c>
      <c r="X2300" s="165" t="s">
        <v>3324</v>
      </c>
      <c r="Y2300" s="165">
        <v>26.499999999999947</v>
      </c>
      <c r="Z2300" s="165" t="s">
        <v>3329</v>
      </c>
      <c r="AA2300" s="165" t="s">
        <v>3298</v>
      </c>
    </row>
    <row r="2301" spans="1:27" s="74" customFormat="1" x14ac:dyDescent="0.15">
      <c r="A2301" s="165" t="s">
        <v>3352</v>
      </c>
      <c r="B2301" s="113" t="s">
        <v>3203</v>
      </c>
      <c r="C2301" s="165"/>
      <c r="D2301" s="199" t="s">
        <v>3297</v>
      </c>
      <c r="E2301" s="165">
        <v>1170</v>
      </c>
      <c r="F2301" s="165">
        <v>30.1</v>
      </c>
      <c r="G2301" s="165">
        <v>95</v>
      </c>
      <c r="H2301" s="165">
        <v>40</v>
      </c>
      <c r="I2301" s="165">
        <v>169</v>
      </c>
      <c r="J2301" s="165">
        <v>12276</v>
      </c>
      <c r="K2301" s="165">
        <v>701</v>
      </c>
      <c r="L2301" s="165"/>
      <c r="M2301" s="165">
        <v>14667</v>
      </c>
      <c r="N2301" s="165">
        <v>74</v>
      </c>
      <c r="O2301" s="165">
        <v>527</v>
      </c>
      <c r="P2301" s="165">
        <v>351</v>
      </c>
      <c r="Q2301" s="165"/>
      <c r="R2301" s="165">
        <v>952</v>
      </c>
      <c r="S2301" s="165">
        <v>7</v>
      </c>
      <c r="T2301" s="165">
        <v>8.5583333333333336</v>
      </c>
      <c r="U2301" s="165">
        <v>13.028571428571427</v>
      </c>
      <c r="V2301" s="165">
        <v>676.8</v>
      </c>
      <c r="W2301" s="165">
        <v>640.6</v>
      </c>
      <c r="X2301" s="165" t="s">
        <v>3328</v>
      </c>
      <c r="Y2301" s="165">
        <v>8.6000000000000014</v>
      </c>
      <c r="Z2301" s="165" t="s">
        <v>3327</v>
      </c>
      <c r="AA2301" s="165" t="s">
        <v>3298</v>
      </c>
    </row>
    <row r="2302" spans="1:27" s="74" customFormat="1" x14ac:dyDescent="0.15">
      <c r="A2302" s="165" t="s">
        <v>3353</v>
      </c>
      <c r="B2302" s="113" t="s">
        <v>3203</v>
      </c>
      <c r="C2302" s="165"/>
      <c r="D2302" s="199" t="s">
        <v>3297</v>
      </c>
      <c r="E2302" s="165">
        <v>1164</v>
      </c>
      <c r="F2302" s="165">
        <v>33.5</v>
      </c>
      <c r="G2302" s="165">
        <v>106.6</v>
      </c>
      <c r="H2302" s="165">
        <v>41</v>
      </c>
      <c r="I2302" s="165">
        <v>2862</v>
      </c>
      <c r="J2302" s="165">
        <v>7921.0000000000009</v>
      </c>
      <c r="K2302" s="165">
        <v>473.00000000000011</v>
      </c>
      <c r="L2302" s="165"/>
      <c r="M2302" s="165">
        <v>11256</v>
      </c>
      <c r="N2302" s="165">
        <v>174</v>
      </c>
      <c r="O2302" s="165">
        <v>462</v>
      </c>
      <c r="P2302" s="165">
        <v>329</v>
      </c>
      <c r="Q2302" s="165"/>
      <c r="R2302" s="165">
        <v>965</v>
      </c>
      <c r="S2302" s="165">
        <v>7</v>
      </c>
      <c r="T2302" s="165">
        <v>8.7916666666666661</v>
      </c>
      <c r="U2302" s="165">
        <v>14.6</v>
      </c>
      <c r="V2302" s="165">
        <v>832.00000000000011</v>
      </c>
      <c r="W2302" s="165">
        <v>753.4</v>
      </c>
      <c r="X2302" s="165" t="s">
        <v>3324</v>
      </c>
      <c r="Y2302" s="165">
        <v>14.55</v>
      </c>
      <c r="Z2302" s="165" t="s">
        <v>3325</v>
      </c>
      <c r="AA2302" s="165" t="s">
        <v>3298</v>
      </c>
    </row>
    <row r="2303" spans="1:27" s="74" customFormat="1" x14ac:dyDescent="0.15">
      <c r="A2303" s="165" t="s">
        <v>3278</v>
      </c>
      <c r="B2303" s="113" t="s">
        <v>3203</v>
      </c>
      <c r="C2303" s="165"/>
      <c r="D2303" s="199" t="s">
        <v>3297</v>
      </c>
      <c r="E2303" s="165">
        <v>1186</v>
      </c>
      <c r="F2303" s="165">
        <v>27.53</v>
      </c>
      <c r="G2303" s="165">
        <v>99.51</v>
      </c>
      <c r="H2303" s="165">
        <v>45</v>
      </c>
      <c r="I2303" s="165">
        <v>1973</v>
      </c>
      <c r="J2303" s="165">
        <v>11292</v>
      </c>
      <c r="K2303" s="165">
        <v>1212</v>
      </c>
      <c r="L2303" s="165"/>
      <c r="M2303" s="165">
        <v>14477</v>
      </c>
      <c r="N2303" s="165">
        <v>75</v>
      </c>
      <c r="O2303" s="165">
        <v>428</v>
      </c>
      <c r="P2303" s="165">
        <v>606</v>
      </c>
      <c r="Q2303" s="165"/>
      <c r="R2303" s="165">
        <v>1109</v>
      </c>
      <c r="S2303" s="165">
        <v>7</v>
      </c>
      <c r="T2303" s="165">
        <v>8.4499999999999993</v>
      </c>
      <c r="U2303" s="165">
        <v>12.242857142857138</v>
      </c>
      <c r="V2303" s="165">
        <v>846.3</v>
      </c>
      <c r="W2303" s="165">
        <v>726.1</v>
      </c>
      <c r="X2303" s="165" t="s">
        <v>3324</v>
      </c>
      <c r="Y2303" s="165">
        <v>12.05</v>
      </c>
      <c r="Z2303" s="165" t="s">
        <v>3325</v>
      </c>
      <c r="AA2303" s="165" t="s">
        <v>3298</v>
      </c>
    </row>
    <row r="2304" spans="1:27" s="74" customFormat="1" x14ac:dyDescent="0.15">
      <c r="A2304" s="165" t="s">
        <v>3278</v>
      </c>
      <c r="B2304" s="113" t="s">
        <v>3203</v>
      </c>
      <c r="C2304" s="165"/>
      <c r="D2304" s="199" t="s">
        <v>3297</v>
      </c>
      <c r="E2304" s="165">
        <v>1154</v>
      </c>
      <c r="F2304" s="165">
        <v>34.549999999999997</v>
      </c>
      <c r="G2304" s="165">
        <v>105.88</v>
      </c>
      <c r="H2304" s="165">
        <v>26</v>
      </c>
      <c r="I2304" s="165">
        <v>1061</v>
      </c>
      <c r="J2304" s="165">
        <v>4682</v>
      </c>
      <c r="K2304" s="165">
        <v>683</v>
      </c>
      <c r="L2304" s="165"/>
      <c r="M2304" s="165">
        <v>6426.0000000000009</v>
      </c>
      <c r="N2304" s="165">
        <v>130</v>
      </c>
      <c r="O2304" s="165">
        <v>647.00000000000011</v>
      </c>
      <c r="P2304" s="165">
        <v>362</v>
      </c>
      <c r="Q2304" s="165"/>
      <c r="R2304" s="165">
        <v>1137</v>
      </c>
      <c r="S2304" s="165">
        <v>7</v>
      </c>
      <c r="T2304" s="165">
        <v>10.28333333333333</v>
      </c>
      <c r="U2304" s="165">
        <v>16.671428571428571</v>
      </c>
      <c r="V2304" s="165">
        <v>121.7</v>
      </c>
      <c r="W2304" s="165">
        <v>73.500000000000014</v>
      </c>
      <c r="X2304" s="165" t="s">
        <v>3300</v>
      </c>
      <c r="Y2304" s="165">
        <v>20.249999999999947</v>
      </c>
      <c r="Z2304" s="165" t="s">
        <v>3329</v>
      </c>
      <c r="AA2304" s="165" t="s">
        <v>3298</v>
      </c>
    </row>
    <row r="2305" spans="1:27" s="74" customFormat="1" x14ac:dyDescent="0.15">
      <c r="A2305" s="165" t="s">
        <v>3352</v>
      </c>
      <c r="B2305" s="113" t="s">
        <v>3203</v>
      </c>
      <c r="C2305" s="165"/>
      <c r="D2305" s="199" t="s">
        <v>3297</v>
      </c>
      <c r="E2305" s="165">
        <v>1165</v>
      </c>
      <c r="F2305" s="165">
        <v>33.35</v>
      </c>
      <c r="G2305" s="165">
        <v>108.35</v>
      </c>
      <c r="H2305" s="165">
        <v>29</v>
      </c>
      <c r="I2305" s="165">
        <v>1755</v>
      </c>
      <c r="J2305" s="165">
        <v>6872.9999999999991</v>
      </c>
      <c r="K2305" s="165">
        <v>660</v>
      </c>
      <c r="L2305" s="165"/>
      <c r="M2305" s="165">
        <v>9288</v>
      </c>
      <c r="N2305" s="165">
        <v>163</v>
      </c>
      <c r="O2305" s="165">
        <v>758</v>
      </c>
      <c r="P2305" s="165">
        <v>433</v>
      </c>
      <c r="Q2305" s="165"/>
      <c r="R2305" s="165">
        <v>1354</v>
      </c>
      <c r="S2305" s="165">
        <v>7</v>
      </c>
      <c r="T2305" s="165">
        <v>8.6833333333333336</v>
      </c>
      <c r="U2305" s="165">
        <v>14.642857142857139</v>
      </c>
      <c r="V2305" s="165">
        <v>903.1</v>
      </c>
      <c r="W2305" s="165">
        <v>807.7</v>
      </c>
      <c r="X2305" s="165" t="s">
        <v>3324</v>
      </c>
      <c r="Y2305" s="165">
        <v>3.45</v>
      </c>
      <c r="Z2305" s="165" t="s">
        <v>3327</v>
      </c>
      <c r="AA2305" s="165" t="s">
        <v>3298</v>
      </c>
    </row>
    <row r="2306" spans="1:27" s="74" customFormat="1" x14ac:dyDescent="0.15">
      <c r="A2306" s="165" t="s">
        <v>3353</v>
      </c>
      <c r="B2306" s="113" t="s">
        <v>3203</v>
      </c>
      <c r="C2306" s="165"/>
      <c r="D2306" s="199" t="s">
        <v>3297</v>
      </c>
      <c r="E2306" s="165">
        <v>1167</v>
      </c>
      <c r="F2306" s="165">
        <v>33.9</v>
      </c>
      <c r="G2306" s="165">
        <v>107.2</v>
      </c>
      <c r="H2306" s="165">
        <v>35</v>
      </c>
      <c r="I2306" s="165">
        <v>3960</v>
      </c>
      <c r="J2306" s="165">
        <v>12414</v>
      </c>
      <c r="K2306" s="165">
        <v>700</v>
      </c>
      <c r="L2306" s="165"/>
      <c r="M2306" s="165">
        <v>17074</v>
      </c>
      <c r="N2306" s="165">
        <v>266</v>
      </c>
      <c r="O2306" s="165">
        <v>834</v>
      </c>
      <c r="P2306" s="165">
        <v>430.99999999999983</v>
      </c>
      <c r="Q2306" s="165"/>
      <c r="R2306" s="165">
        <v>1531</v>
      </c>
      <c r="S2306" s="165">
        <v>7</v>
      </c>
      <c r="T2306" s="165">
        <v>7.4416666666666664</v>
      </c>
      <c r="U2306" s="165">
        <v>13.385714285714293</v>
      </c>
      <c r="V2306" s="165">
        <v>848.59999999999991</v>
      </c>
      <c r="W2306" s="165">
        <v>762.8</v>
      </c>
      <c r="X2306" s="165" t="s">
        <v>3324</v>
      </c>
      <c r="Y2306" s="165">
        <v>15.599999999999952</v>
      </c>
      <c r="Z2306" s="165" t="s">
        <v>3329</v>
      </c>
      <c r="AA2306" s="165" t="s">
        <v>3298</v>
      </c>
    </row>
    <row r="2307" spans="1:27" s="74" customFormat="1" x14ac:dyDescent="0.15">
      <c r="A2307" s="165" t="s">
        <v>3352</v>
      </c>
      <c r="B2307" s="113" t="s">
        <v>3203</v>
      </c>
      <c r="C2307" s="165"/>
      <c r="D2307" s="199" t="s">
        <v>3297</v>
      </c>
      <c r="E2307" s="165">
        <v>1171</v>
      </c>
      <c r="F2307" s="165">
        <v>30.2</v>
      </c>
      <c r="G2307" s="165">
        <v>94.9</v>
      </c>
      <c r="H2307" s="165">
        <v>40</v>
      </c>
      <c r="I2307" s="165">
        <v>2045</v>
      </c>
      <c r="J2307" s="165">
        <v>13317</v>
      </c>
      <c r="K2307" s="165">
        <v>718</v>
      </c>
      <c r="L2307" s="165"/>
      <c r="M2307" s="165">
        <v>16079</v>
      </c>
      <c r="N2307" s="165">
        <v>97</v>
      </c>
      <c r="O2307" s="165">
        <v>604</v>
      </c>
      <c r="P2307" s="165">
        <v>360</v>
      </c>
      <c r="Q2307" s="165"/>
      <c r="R2307" s="165">
        <v>1060</v>
      </c>
      <c r="S2307" s="165">
        <v>6</v>
      </c>
      <c r="T2307" s="165">
        <v>6.6833333333333336</v>
      </c>
      <c r="U2307" s="165">
        <v>12.1</v>
      </c>
      <c r="V2307" s="165">
        <v>645.29999999999995</v>
      </c>
      <c r="W2307" s="165">
        <v>574.4</v>
      </c>
      <c r="X2307" s="165" t="s">
        <v>3328</v>
      </c>
      <c r="Y2307" s="165"/>
      <c r="Z2307" s="165"/>
      <c r="AA2307" s="165" t="s">
        <v>3298</v>
      </c>
    </row>
    <row r="2308" spans="1:27" s="74" customFormat="1" x14ac:dyDescent="0.15">
      <c r="A2308" s="165" t="s">
        <v>3352</v>
      </c>
      <c r="B2308" s="113" t="s">
        <v>3203</v>
      </c>
      <c r="C2308" s="165"/>
      <c r="D2308" s="199" t="s">
        <v>3297</v>
      </c>
      <c r="E2308" s="165">
        <v>1169</v>
      </c>
      <c r="F2308" s="165">
        <v>30</v>
      </c>
      <c r="G2308" s="165">
        <v>101</v>
      </c>
      <c r="H2308" s="165">
        <v>48</v>
      </c>
      <c r="I2308" s="165">
        <v>1796</v>
      </c>
      <c r="J2308" s="165">
        <v>10287</v>
      </c>
      <c r="K2308" s="165">
        <v>1173</v>
      </c>
      <c r="L2308" s="165"/>
      <c r="M2308" s="165">
        <v>13256</v>
      </c>
      <c r="N2308" s="165">
        <v>75</v>
      </c>
      <c r="O2308" s="165">
        <v>403</v>
      </c>
      <c r="P2308" s="165">
        <v>587</v>
      </c>
      <c r="Q2308" s="165"/>
      <c r="R2308" s="165">
        <v>1064</v>
      </c>
      <c r="S2308" s="165">
        <v>6</v>
      </c>
      <c r="T2308" s="165">
        <v>6.5749999999999984</v>
      </c>
      <c r="U2308" s="165">
        <v>11.85</v>
      </c>
      <c r="V2308" s="165">
        <v>701.6</v>
      </c>
      <c r="W2308" s="165">
        <v>649.60000000000014</v>
      </c>
      <c r="X2308" s="165" t="s">
        <v>3324</v>
      </c>
      <c r="Y2308" s="165">
        <v>26.499999999999947</v>
      </c>
      <c r="Z2308" s="165" t="s">
        <v>3329</v>
      </c>
      <c r="AA2308" s="165" t="s">
        <v>3298</v>
      </c>
    </row>
    <row r="2309" spans="1:27" s="74" customFormat="1" x14ac:dyDescent="0.15">
      <c r="A2309" s="165" t="s">
        <v>3352</v>
      </c>
      <c r="B2309" s="113" t="s">
        <v>3204</v>
      </c>
      <c r="C2309" s="165"/>
      <c r="D2309" s="199" t="s">
        <v>3297</v>
      </c>
      <c r="E2309" s="165">
        <v>1113</v>
      </c>
      <c r="F2309" s="165">
        <v>24.8</v>
      </c>
      <c r="G2309" s="165">
        <v>106.29</v>
      </c>
      <c r="H2309" s="165">
        <v>70</v>
      </c>
      <c r="I2309" s="165">
        <v>867</v>
      </c>
      <c r="J2309" s="165">
        <v>11128</v>
      </c>
      <c r="K2309" s="165">
        <v>703</v>
      </c>
      <c r="L2309" s="165"/>
      <c r="M2309" s="165">
        <v>12698</v>
      </c>
      <c r="N2309" s="165">
        <v>18</v>
      </c>
      <c r="O2309" s="165">
        <v>235</v>
      </c>
      <c r="P2309" s="165">
        <v>352</v>
      </c>
      <c r="Q2309" s="165"/>
      <c r="R2309" s="165">
        <v>605</v>
      </c>
      <c r="S2309" s="165">
        <v>12</v>
      </c>
      <c r="T2309" s="165">
        <v>18.899999999999999</v>
      </c>
      <c r="U2309" s="165">
        <v>18.899999999999999</v>
      </c>
      <c r="V2309" s="165">
        <v>108.3</v>
      </c>
      <c r="W2309" s="165">
        <v>108.3</v>
      </c>
      <c r="X2309" s="165" t="s">
        <v>3300</v>
      </c>
      <c r="Y2309" s="165">
        <v>3.15</v>
      </c>
      <c r="Z2309" s="165" t="s">
        <v>3327</v>
      </c>
      <c r="AA2309" s="165" t="s">
        <v>3298</v>
      </c>
    </row>
    <row r="2310" spans="1:27" s="74" customFormat="1" x14ac:dyDescent="0.15">
      <c r="A2310" s="165" t="s">
        <v>3353</v>
      </c>
      <c r="B2310" s="113" t="s">
        <v>3204</v>
      </c>
      <c r="C2310" s="165"/>
      <c r="D2310" s="199" t="s">
        <v>3297</v>
      </c>
      <c r="E2310" s="165">
        <v>1094</v>
      </c>
      <c r="F2310" s="165">
        <v>26.37</v>
      </c>
      <c r="G2310" s="165">
        <v>100.34</v>
      </c>
      <c r="H2310" s="165">
        <v>45</v>
      </c>
      <c r="I2310" s="165">
        <v>1850</v>
      </c>
      <c r="J2310" s="165">
        <v>6327.9999999999991</v>
      </c>
      <c r="K2310" s="165">
        <v>660</v>
      </c>
      <c r="L2310" s="165"/>
      <c r="M2310" s="165">
        <v>8838</v>
      </c>
      <c r="N2310" s="165">
        <v>108</v>
      </c>
      <c r="O2310" s="165">
        <v>369</v>
      </c>
      <c r="P2310" s="165">
        <v>132</v>
      </c>
      <c r="Q2310" s="165"/>
      <c r="R2310" s="165">
        <v>609</v>
      </c>
      <c r="S2310" s="165">
        <v>12</v>
      </c>
      <c r="T2310" s="165">
        <v>16.291666666666671</v>
      </c>
      <c r="U2310" s="165">
        <v>16.291666666666671</v>
      </c>
      <c r="V2310" s="165">
        <v>1017.2</v>
      </c>
      <c r="W2310" s="165">
        <v>1017.2</v>
      </c>
      <c r="X2310" s="165" t="s">
        <v>3328</v>
      </c>
      <c r="Y2310" s="165">
        <v>11.75</v>
      </c>
      <c r="Z2310" s="165" t="s">
        <v>3327</v>
      </c>
      <c r="AA2310" s="165" t="s">
        <v>3298</v>
      </c>
    </row>
    <row r="2311" spans="1:27" s="74" customFormat="1" x14ac:dyDescent="0.15">
      <c r="A2311" s="165" t="s">
        <v>3353</v>
      </c>
      <c r="B2311" s="113" t="s">
        <v>3204</v>
      </c>
      <c r="C2311" s="165"/>
      <c r="D2311" s="199" t="s">
        <v>3297</v>
      </c>
      <c r="E2311" s="165">
        <v>1114</v>
      </c>
      <c r="F2311" s="165">
        <v>24.95</v>
      </c>
      <c r="G2311" s="165">
        <v>106.29</v>
      </c>
      <c r="H2311" s="165">
        <v>48</v>
      </c>
      <c r="I2311" s="165">
        <v>823</v>
      </c>
      <c r="J2311" s="165">
        <v>10094</v>
      </c>
      <c r="K2311" s="165">
        <v>648</v>
      </c>
      <c r="L2311" s="165"/>
      <c r="M2311" s="165">
        <v>11565</v>
      </c>
      <c r="N2311" s="165">
        <v>27</v>
      </c>
      <c r="O2311" s="165">
        <v>334.99999999999983</v>
      </c>
      <c r="P2311" s="165">
        <v>324</v>
      </c>
      <c r="Q2311" s="165"/>
      <c r="R2311" s="165">
        <v>686</v>
      </c>
      <c r="S2311" s="165">
        <v>12</v>
      </c>
      <c r="T2311" s="165">
        <v>19.866666666666671</v>
      </c>
      <c r="U2311" s="165">
        <v>19.866666666666671</v>
      </c>
      <c r="V2311" s="165">
        <v>109.8</v>
      </c>
      <c r="W2311" s="165">
        <v>109.8</v>
      </c>
      <c r="X2311" s="165" t="s">
        <v>3300</v>
      </c>
      <c r="Y2311" s="165">
        <v>4.8000000000000007</v>
      </c>
      <c r="Z2311" s="165" t="s">
        <v>3327</v>
      </c>
      <c r="AA2311" s="165" t="s">
        <v>3298</v>
      </c>
    </row>
    <row r="2312" spans="1:27" s="74" customFormat="1" x14ac:dyDescent="0.15">
      <c r="A2312" s="165" t="s">
        <v>3353</v>
      </c>
      <c r="B2312" s="113" t="s">
        <v>3204</v>
      </c>
      <c r="C2312" s="165"/>
      <c r="D2312" s="199" t="s">
        <v>3297</v>
      </c>
      <c r="E2312" s="165">
        <v>1086</v>
      </c>
      <c r="F2312" s="165">
        <v>25.37</v>
      </c>
      <c r="G2312" s="165">
        <v>99.74</v>
      </c>
      <c r="H2312" s="165">
        <v>50</v>
      </c>
      <c r="I2312" s="165">
        <v>894</v>
      </c>
      <c r="J2312" s="165">
        <v>10501</v>
      </c>
      <c r="K2312" s="165">
        <v>684</v>
      </c>
      <c r="L2312" s="165"/>
      <c r="M2312" s="165">
        <v>12079</v>
      </c>
      <c r="N2312" s="165">
        <v>28</v>
      </c>
      <c r="O2312" s="165">
        <v>332</v>
      </c>
      <c r="P2312" s="165">
        <v>342</v>
      </c>
      <c r="Q2312" s="165"/>
      <c r="R2312" s="165">
        <v>702</v>
      </c>
      <c r="S2312" s="165">
        <v>12</v>
      </c>
      <c r="T2312" s="165">
        <v>14.69166666666667</v>
      </c>
      <c r="U2312" s="165">
        <v>14.69166666666667</v>
      </c>
      <c r="V2312" s="165">
        <v>1027.9000000000001</v>
      </c>
      <c r="W2312" s="165">
        <v>1027.9000000000001</v>
      </c>
      <c r="X2312" s="165" t="s">
        <v>3324</v>
      </c>
      <c r="Y2312" s="165">
        <v>3.45</v>
      </c>
      <c r="Z2312" s="165" t="s">
        <v>3327</v>
      </c>
      <c r="AA2312" s="165" t="s">
        <v>3298</v>
      </c>
    </row>
    <row r="2313" spans="1:27" s="74" customFormat="1" x14ac:dyDescent="0.15">
      <c r="A2313" s="165" t="s">
        <v>3353</v>
      </c>
      <c r="B2313" s="113" t="s">
        <v>3204</v>
      </c>
      <c r="C2313" s="165"/>
      <c r="D2313" s="199" t="s">
        <v>3297</v>
      </c>
      <c r="E2313" s="165">
        <v>1092</v>
      </c>
      <c r="F2313" s="165">
        <v>25.28</v>
      </c>
      <c r="G2313" s="165">
        <v>99.85</v>
      </c>
      <c r="H2313" s="165">
        <v>45</v>
      </c>
      <c r="I2313" s="165">
        <v>1059</v>
      </c>
      <c r="J2313" s="165">
        <v>9950</v>
      </c>
      <c r="K2313" s="165">
        <v>698</v>
      </c>
      <c r="L2313" s="165"/>
      <c r="M2313" s="165">
        <v>11707</v>
      </c>
      <c r="N2313" s="165">
        <v>38</v>
      </c>
      <c r="O2313" s="165">
        <v>357</v>
      </c>
      <c r="P2313" s="165">
        <v>349</v>
      </c>
      <c r="Q2313" s="165"/>
      <c r="R2313" s="165">
        <v>744</v>
      </c>
      <c r="S2313" s="165">
        <v>12</v>
      </c>
      <c r="T2313" s="165">
        <v>16.416666666666661</v>
      </c>
      <c r="U2313" s="165">
        <v>16.416666666666661</v>
      </c>
      <c r="V2313" s="165">
        <v>1004.2</v>
      </c>
      <c r="W2313" s="165">
        <v>1004.2</v>
      </c>
      <c r="X2313" s="165" t="s">
        <v>3328</v>
      </c>
      <c r="Y2313" s="165">
        <v>3.45</v>
      </c>
      <c r="Z2313" s="165" t="s">
        <v>3327</v>
      </c>
      <c r="AA2313" s="165" t="s">
        <v>3298</v>
      </c>
    </row>
    <row r="2314" spans="1:27" s="74" customFormat="1" x14ac:dyDescent="0.15">
      <c r="A2314" s="165" t="s">
        <v>3353</v>
      </c>
      <c r="B2314" s="113" t="s">
        <v>3204</v>
      </c>
      <c r="C2314" s="165"/>
      <c r="D2314" s="199" t="s">
        <v>3297</v>
      </c>
      <c r="E2314" s="165">
        <v>1091</v>
      </c>
      <c r="F2314" s="165">
        <v>25.58</v>
      </c>
      <c r="G2314" s="165">
        <v>99.8</v>
      </c>
      <c r="H2314" s="165">
        <v>35</v>
      </c>
      <c r="I2314" s="165">
        <v>1045</v>
      </c>
      <c r="J2314" s="165">
        <v>8352</v>
      </c>
      <c r="K2314" s="165">
        <v>616</v>
      </c>
      <c r="L2314" s="165"/>
      <c r="M2314" s="165">
        <v>10013</v>
      </c>
      <c r="N2314" s="165">
        <v>51</v>
      </c>
      <c r="O2314" s="165">
        <v>405</v>
      </c>
      <c r="P2314" s="165">
        <v>308</v>
      </c>
      <c r="Q2314" s="165"/>
      <c r="R2314" s="165">
        <v>764</v>
      </c>
      <c r="S2314" s="165">
        <v>12</v>
      </c>
      <c r="T2314" s="165">
        <v>14.883333333333331</v>
      </c>
      <c r="U2314" s="165">
        <v>14.883333333333331</v>
      </c>
      <c r="V2314" s="165">
        <v>1035.0999999999999</v>
      </c>
      <c r="W2314" s="165">
        <v>1035.0999999999999</v>
      </c>
      <c r="X2314" s="165" t="s">
        <v>3324</v>
      </c>
      <c r="Y2314" s="165">
        <v>3.45</v>
      </c>
      <c r="Z2314" s="165" t="s">
        <v>3327</v>
      </c>
      <c r="AA2314" s="165" t="s">
        <v>3298</v>
      </c>
    </row>
    <row r="2315" spans="1:27" s="74" customFormat="1" x14ac:dyDescent="0.15">
      <c r="A2315" s="165" t="s">
        <v>3353</v>
      </c>
      <c r="B2315" s="113" t="s">
        <v>3204</v>
      </c>
      <c r="C2315" s="165"/>
      <c r="D2315" s="199" t="s">
        <v>3297</v>
      </c>
      <c r="E2315" s="165">
        <v>1112</v>
      </c>
      <c r="F2315" s="165">
        <v>24.73</v>
      </c>
      <c r="G2315" s="165">
        <v>106.23</v>
      </c>
      <c r="H2315" s="165">
        <v>57</v>
      </c>
      <c r="I2315" s="165">
        <v>1235</v>
      </c>
      <c r="J2315" s="165">
        <v>16500</v>
      </c>
      <c r="K2315" s="165">
        <v>1028</v>
      </c>
      <c r="L2315" s="165"/>
      <c r="M2315" s="165">
        <v>18763</v>
      </c>
      <c r="N2315" s="165">
        <v>33</v>
      </c>
      <c r="O2315" s="165">
        <v>446</v>
      </c>
      <c r="P2315" s="165">
        <v>514</v>
      </c>
      <c r="Q2315" s="165"/>
      <c r="R2315" s="165">
        <v>993</v>
      </c>
      <c r="S2315" s="165">
        <v>12</v>
      </c>
      <c r="T2315" s="165">
        <v>18.899999999999999</v>
      </c>
      <c r="U2315" s="165">
        <v>18.899999999999999</v>
      </c>
      <c r="V2315" s="165">
        <v>108.3</v>
      </c>
      <c r="W2315" s="165">
        <v>108.3</v>
      </c>
      <c r="X2315" s="165" t="s">
        <v>3300</v>
      </c>
      <c r="Y2315" s="165">
        <v>3.4</v>
      </c>
      <c r="Z2315" s="165" t="s">
        <v>3327</v>
      </c>
      <c r="AA2315" s="165" t="s">
        <v>3298</v>
      </c>
    </row>
    <row r="2316" spans="1:27" s="74" customFormat="1" x14ac:dyDescent="0.15">
      <c r="A2316" s="165" t="s">
        <v>3353</v>
      </c>
      <c r="B2316" s="113" t="s">
        <v>3204</v>
      </c>
      <c r="C2316" s="165"/>
      <c r="D2316" s="199" t="s">
        <v>3297</v>
      </c>
      <c r="E2316" s="165">
        <v>1107</v>
      </c>
      <c r="F2316" s="165">
        <v>26.73</v>
      </c>
      <c r="G2316" s="165">
        <v>101.34</v>
      </c>
      <c r="H2316" s="165">
        <v>55</v>
      </c>
      <c r="I2316" s="165">
        <v>1605</v>
      </c>
      <c r="J2316" s="165">
        <v>1564</v>
      </c>
      <c r="K2316" s="165">
        <v>1079</v>
      </c>
      <c r="L2316" s="165"/>
      <c r="M2316" s="165">
        <v>18323</v>
      </c>
      <c r="N2316" s="165">
        <v>45</v>
      </c>
      <c r="O2316" s="165">
        <v>426.99999999999983</v>
      </c>
      <c r="P2316" s="165">
        <v>540</v>
      </c>
      <c r="Q2316" s="165"/>
      <c r="R2316" s="165">
        <v>1010</v>
      </c>
      <c r="S2316" s="165">
        <v>12</v>
      </c>
      <c r="T2316" s="165">
        <v>16.133333333333322</v>
      </c>
      <c r="U2316" s="165">
        <v>16.133333333333322</v>
      </c>
      <c r="V2316" s="165">
        <v>146.5</v>
      </c>
      <c r="W2316" s="165">
        <v>146.5</v>
      </c>
      <c r="X2316" s="165" t="s">
        <v>3300</v>
      </c>
      <c r="Y2316" s="165">
        <v>9.5500000000000007</v>
      </c>
      <c r="Z2316" s="165" t="s">
        <v>3327</v>
      </c>
      <c r="AA2316" s="165" t="s">
        <v>3298</v>
      </c>
    </row>
    <row r="2317" spans="1:27" s="74" customFormat="1" x14ac:dyDescent="0.15">
      <c r="A2317" s="165" t="s">
        <v>3353</v>
      </c>
      <c r="B2317" s="113" t="s">
        <v>3204</v>
      </c>
      <c r="C2317" s="165"/>
      <c r="D2317" s="199" t="s">
        <v>3297</v>
      </c>
      <c r="E2317" s="165">
        <v>1080</v>
      </c>
      <c r="F2317" s="165">
        <v>25.43</v>
      </c>
      <c r="G2317" s="165">
        <v>99.62</v>
      </c>
      <c r="H2317" s="165">
        <v>25</v>
      </c>
      <c r="I2317" s="165">
        <v>1460</v>
      </c>
      <c r="J2317" s="165">
        <v>8344</v>
      </c>
      <c r="K2317" s="165">
        <v>669</v>
      </c>
      <c r="L2317" s="165"/>
      <c r="M2317" s="165">
        <v>10473</v>
      </c>
      <c r="N2317" s="165">
        <v>106</v>
      </c>
      <c r="O2317" s="165">
        <v>605.00000000000011</v>
      </c>
      <c r="P2317" s="165">
        <v>335</v>
      </c>
      <c r="Q2317" s="165"/>
      <c r="R2317" s="165">
        <v>1046</v>
      </c>
      <c r="S2317" s="165">
        <v>12</v>
      </c>
      <c r="T2317" s="165">
        <v>15.258333333333329</v>
      </c>
      <c r="U2317" s="165">
        <v>15.258333333333329</v>
      </c>
      <c r="V2317" s="165">
        <v>1015.5</v>
      </c>
      <c r="W2317" s="165">
        <v>1015.5</v>
      </c>
      <c r="X2317" s="165" t="s">
        <v>3324</v>
      </c>
      <c r="Y2317" s="165">
        <v>3.45</v>
      </c>
      <c r="Z2317" s="165" t="s">
        <v>3327</v>
      </c>
      <c r="AA2317" s="165" t="s">
        <v>3298</v>
      </c>
    </row>
    <row r="2318" spans="1:27" s="74" customFormat="1" x14ac:dyDescent="0.15">
      <c r="A2318" s="165" t="s">
        <v>3353</v>
      </c>
      <c r="B2318" s="113" t="s">
        <v>3204</v>
      </c>
      <c r="C2318" s="165"/>
      <c r="D2318" s="199" t="s">
        <v>3297</v>
      </c>
      <c r="E2318" s="165">
        <v>1105</v>
      </c>
      <c r="F2318" s="165">
        <v>26.6</v>
      </c>
      <c r="G2318" s="165">
        <v>101.2</v>
      </c>
      <c r="H2318" s="165">
        <v>71</v>
      </c>
      <c r="I2318" s="165">
        <v>1961</v>
      </c>
      <c r="J2318" s="165">
        <v>16488</v>
      </c>
      <c r="K2318" s="165">
        <v>1111</v>
      </c>
      <c r="L2318" s="165"/>
      <c r="M2318" s="165">
        <v>19560</v>
      </c>
      <c r="N2318" s="165">
        <v>70</v>
      </c>
      <c r="O2318" s="165">
        <v>468.99999999999983</v>
      </c>
      <c r="P2318" s="165">
        <v>560</v>
      </c>
      <c r="Q2318" s="165"/>
      <c r="R2318" s="165">
        <v>1099</v>
      </c>
      <c r="S2318" s="165">
        <v>12</v>
      </c>
      <c r="T2318" s="165">
        <v>18.883333333333319</v>
      </c>
      <c r="U2318" s="165">
        <v>18.883333333333319</v>
      </c>
      <c r="V2318" s="165">
        <v>145.1</v>
      </c>
      <c r="W2318" s="165">
        <v>145.1</v>
      </c>
      <c r="X2318" s="165" t="s">
        <v>3300</v>
      </c>
      <c r="Y2318" s="165">
        <v>2.7</v>
      </c>
      <c r="Z2318" s="165" t="s">
        <v>3327</v>
      </c>
      <c r="AA2318" s="165" t="s">
        <v>3298</v>
      </c>
    </row>
    <row r="2319" spans="1:27" s="74" customFormat="1" x14ac:dyDescent="0.15">
      <c r="A2319" s="165" t="s">
        <v>3353</v>
      </c>
      <c r="B2319" s="113" t="s">
        <v>3204</v>
      </c>
      <c r="C2319" s="165"/>
      <c r="D2319" s="199" t="s">
        <v>3297</v>
      </c>
      <c r="E2319" s="165">
        <v>1108</v>
      </c>
      <c r="F2319" s="165">
        <v>26</v>
      </c>
      <c r="G2319" s="165">
        <v>101.7</v>
      </c>
      <c r="H2319" s="165">
        <v>58</v>
      </c>
      <c r="I2319" s="165">
        <v>2090</v>
      </c>
      <c r="J2319" s="165">
        <v>16257</v>
      </c>
      <c r="K2319" s="165">
        <v>1140</v>
      </c>
      <c r="L2319" s="165"/>
      <c r="M2319" s="165">
        <v>19487</v>
      </c>
      <c r="N2319" s="165">
        <v>86</v>
      </c>
      <c r="O2319" s="165">
        <v>618</v>
      </c>
      <c r="P2319" s="165">
        <v>576</v>
      </c>
      <c r="Q2319" s="165"/>
      <c r="R2319" s="165">
        <v>1280</v>
      </c>
      <c r="S2319" s="165">
        <v>12</v>
      </c>
      <c r="T2319" s="165">
        <v>17.75</v>
      </c>
      <c r="U2319" s="165">
        <v>17.75</v>
      </c>
      <c r="V2319" s="165">
        <v>147.69999999999999</v>
      </c>
      <c r="W2319" s="165">
        <v>147.69999999999999</v>
      </c>
      <c r="X2319" s="165" t="s">
        <v>3300</v>
      </c>
      <c r="Y2319" s="165">
        <v>3.4</v>
      </c>
      <c r="Z2319" s="165" t="s">
        <v>3327</v>
      </c>
      <c r="AA2319" s="165" t="s">
        <v>3298</v>
      </c>
    </row>
    <row r="2320" spans="1:27" s="74" customFormat="1" x14ac:dyDescent="0.15">
      <c r="A2320" s="165" t="s">
        <v>3353</v>
      </c>
      <c r="B2320" s="113" t="s">
        <v>3204</v>
      </c>
      <c r="C2320" s="165"/>
      <c r="D2320" s="199" t="s">
        <v>3297</v>
      </c>
      <c r="E2320" s="165">
        <v>1087</v>
      </c>
      <c r="F2320" s="165">
        <v>25.43</v>
      </c>
      <c r="G2320" s="165">
        <v>99.74</v>
      </c>
      <c r="H2320" s="165">
        <v>30</v>
      </c>
      <c r="I2320" s="165">
        <v>1757</v>
      </c>
      <c r="J2320" s="165">
        <v>12489</v>
      </c>
      <c r="K2320" s="165">
        <v>952</v>
      </c>
      <c r="L2320" s="165"/>
      <c r="M2320" s="165">
        <v>15198</v>
      </c>
      <c r="N2320" s="165">
        <v>102</v>
      </c>
      <c r="O2320" s="165">
        <v>728</v>
      </c>
      <c r="P2320" s="165">
        <v>476</v>
      </c>
      <c r="Q2320" s="165"/>
      <c r="R2320" s="165">
        <v>1306</v>
      </c>
      <c r="S2320" s="165">
        <v>12</v>
      </c>
      <c r="T2320" s="165">
        <v>14.69166666666667</v>
      </c>
      <c r="U2320" s="165">
        <v>14.69166666666667</v>
      </c>
      <c r="V2320" s="165">
        <v>1027.9000000000001</v>
      </c>
      <c r="W2320" s="165">
        <v>1027.9000000000001</v>
      </c>
      <c r="X2320" s="165" t="s">
        <v>3324</v>
      </c>
      <c r="Y2320" s="165">
        <v>3.45</v>
      </c>
      <c r="Z2320" s="165" t="s">
        <v>3327</v>
      </c>
      <c r="AA2320" s="165" t="s">
        <v>3298</v>
      </c>
    </row>
    <row r="2321" spans="1:27" s="74" customFormat="1" x14ac:dyDescent="0.15">
      <c r="A2321" s="165" t="s">
        <v>3353</v>
      </c>
      <c r="B2321" s="113" t="s">
        <v>3204</v>
      </c>
      <c r="C2321" s="165"/>
      <c r="D2321" s="199" t="s">
        <v>3297</v>
      </c>
      <c r="E2321" s="165">
        <v>1090</v>
      </c>
      <c r="F2321" s="165">
        <v>25.28</v>
      </c>
      <c r="G2321" s="165">
        <v>99.79</v>
      </c>
      <c r="H2321" s="165">
        <v>70</v>
      </c>
      <c r="I2321" s="165">
        <v>1111</v>
      </c>
      <c r="J2321" s="165">
        <v>11206</v>
      </c>
      <c r="K2321" s="165">
        <v>768</v>
      </c>
      <c r="L2321" s="165"/>
      <c r="M2321" s="165">
        <v>13085</v>
      </c>
      <c r="N2321" s="165">
        <v>23</v>
      </c>
      <c r="O2321" s="165">
        <v>237</v>
      </c>
      <c r="P2321" s="165">
        <v>384</v>
      </c>
      <c r="Q2321" s="165"/>
      <c r="R2321" s="165">
        <v>644</v>
      </c>
      <c r="S2321" s="165">
        <v>11</v>
      </c>
      <c r="T2321" s="165">
        <v>14.633333333333329</v>
      </c>
      <c r="U2321" s="165">
        <v>15.263636363636362</v>
      </c>
      <c r="V2321" s="165">
        <v>1024.7</v>
      </c>
      <c r="W2321" s="165">
        <v>1010.1</v>
      </c>
      <c r="X2321" s="165" t="s">
        <v>3324</v>
      </c>
      <c r="Y2321" s="165">
        <v>3.45</v>
      </c>
      <c r="Z2321" s="165" t="s">
        <v>3327</v>
      </c>
      <c r="AA2321" s="165" t="s">
        <v>3298</v>
      </c>
    </row>
    <row r="2322" spans="1:27" s="74" customFormat="1" x14ac:dyDescent="0.15">
      <c r="A2322" s="165" t="s">
        <v>3353</v>
      </c>
      <c r="B2322" s="113" t="s">
        <v>3204</v>
      </c>
      <c r="C2322" s="165"/>
      <c r="D2322" s="199" t="s">
        <v>3297</v>
      </c>
      <c r="E2322" s="165">
        <v>1088</v>
      </c>
      <c r="F2322" s="165">
        <v>25.87</v>
      </c>
      <c r="G2322" s="165">
        <v>99.74</v>
      </c>
      <c r="H2322" s="165">
        <v>45</v>
      </c>
      <c r="I2322" s="165">
        <v>1159</v>
      </c>
      <c r="J2322" s="165">
        <v>9847</v>
      </c>
      <c r="K2322" s="165">
        <v>713</v>
      </c>
      <c r="L2322" s="165"/>
      <c r="M2322" s="165">
        <v>11719</v>
      </c>
      <c r="N2322" s="165">
        <v>42</v>
      </c>
      <c r="O2322" s="165">
        <v>353</v>
      </c>
      <c r="P2322" s="165">
        <v>357</v>
      </c>
      <c r="Q2322" s="165"/>
      <c r="R2322" s="165">
        <v>752</v>
      </c>
      <c r="S2322" s="165">
        <v>11</v>
      </c>
      <c r="T2322" s="165">
        <v>13.85</v>
      </c>
      <c r="U2322" s="165">
        <v>14.472727272727273</v>
      </c>
      <c r="V2322" s="165">
        <v>1050.7</v>
      </c>
      <c r="W2322" s="165">
        <v>1035</v>
      </c>
      <c r="X2322" s="165" t="s">
        <v>3324</v>
      </c>
      <c r="Y2322" s="165">
        <v>3.45</v>
      </c>
      <c r="Z2322" s="165" t="s">
        <v>3327</v>
      </c>
      <c r="AA2322" s="165" t="s">
        <v>3298</v>
      </c>
    </row>
    <row r="2323" spans="1:27" s="74" customFormat="1" x14ac:dyDescent="0.15">
      <c r="A2323" s="165" t="s">
        <v>3353</v>
      </c>
      <c r="B2323" s="113" t="s">
        <v>3204</v>
      </c>
      <c r="C2323" s="165"/>
      <c r="D2323" s="199" t="s">
        <v>3297</v>
      </c>
      <c r="E2323" s="165">
        <v>1073</v>
      </c>
      <c r="F2323" s="165">
        <v>25.72</v>
      </c>
      <c r="G2323" s="165">
        <v>99.38</v>
      </c>
      <c r="H2323" s="165">
        <v>50</v>
      </c>
      <c r="I2323" s="165">
        <v>1224</v>
      </c>
      <c r="J2323" s="165">
        <v>12574</v>
      </c>
      <c r="K2323" s="165">
        <v>857</v>
      </c>
      <c r="L2323" s="165"/>
      <c r="M2323" s="165">
        <v>14655</v>
      </c>
      <c r="N2323" s="165">
        <v>39</v>
      </c>
      <c r="O2323" s="165">
        <v>397</v>
      </c>
      <c r="P2323" s="165">
        <v>429</v>
      </c>
      <c r="Q2323" s="165"/>
      <c r="R2323" s="165">
        <v>865</v>
      </c>
      <c r="S2323" s="165">
        <v>11</v>
      </c>
      <c r="T2323" s="165">
        <v>13.59166666666667</v>
      </c>
      <c r="U2323" s="165">
        <v>14.227272727272727</v>
      </c>
      <c r="V2323" s="165">
        <v>1066.2</v>
      </c>
      <c r="W2323" s="165">
        <v>1049.4000000000001</v>
      </c>
      <c r="X2323" s="165" t="s">
        <v>3324</v>
      </c>
      <c r="Y2323" s="165">
        <v>3.45</v>
      </c>
      <c r="Z2323" s="165" t="s">
        <v>3327</v>
      </c>
      <c r="AA2323" s="165" t="s">
        <v>3298</v>
      </c>
    </row>
    <row r="2324" spans="1:27" s="74" customFormat="1" x14ac:dyDescent="0.15">
      <c r="A2324" s="165" t="s">
        <v>3353</v>
      </c>
      <c r="B2324" s="113" t="s">
        <v>3204</v>
      </c>
      <c r="C2324" s="165"/>
      <c r="D2324" s="199" t="s">
        <v>3297</v>
      </c>
      <c r="E2324" s="165">
        <v>1081</v>
      </c>
      <c r="F2324" s="165">
        <v>25.58</v>
      </c>
      <c r="G2324" s="165">
        <v>99.62</v>
      </c>
      <c r="H2324" s="165">
        <v>30</v>
      </c>
      <c r="I2324" s="165">
        <v>1222</v>
      </c>
      <c r="J2324" s="165">
        <v>9041</v>
      </c>
      <c r="K2324" s="165">
        <v>681</v>
      </c>
      <c r="L2324" s="165"/>
      <c r="M2324" s="165">
        <v>10944</v>
      </c>
      <c r="N2324" s="165">
        <v>71</v>
      </c>
      <c r="O2324" s="165">
        <v>527</v>
      </c>
      <c r="P2324" s="165">
        <v>341</v>
      </c>
      <c r="Q2324" s="165"/>
      <c r="R2324" s="165">
        <v>939</v>
      </c>
      <c r="S2324" s="165">
        <v>11</v>
      </c>
      <c r="T2324" s="165">
        <v>13.8</v>
      </c>
      <c r="U2324" s="165">
        <v>14.427272727272728</v>
      </c>
      <c r="V2324" s="165">
        <v>1048.4000000000001</v>
      </c>
      <c r="W2324" s="165">
        <v>1032.5999999999999</v>
      </c>
      <c r="X2324" s="165" t="s">
        <v>3324</v>
      </c>
      <c r="Y2324" s="165">
        <v>3.45</v>
      </c>
      <c r="Z2324" s="165" t="s">
        <v>3327</v>
      </c>
      <c r="AA2324" s="165" t="s">
        <v>3298</v>
      </c>
    </row>
    <row r="2325" spans="1:27" s="74" customFormat="1" x14ac:dyDescent="0.15">
      <c r="A2325" s="165" t="s">
        <v>3353</v>
      </c>
      <c r="B2325" s="113" t="s">
        <v>3204</v>
      </c>
      <c r="C2325" s="165"/>
      <c r="D2325" s="199" t="s">
        <v>3297</v>
      </c>
      <c r="E2325" s="165">
        <v>1103</v>
      </c>
      <c r="F2325" s="165">
        <v>26.45</v>
      </c>
      <c r="G2325" s="165">
        <v>100.76</v>
      </c>
      <c r="H2325" s="165">
        <v>80</v>
      </c>
      <c r="I2325" s="165">
        <v>1098</v>
      </c>
      <c r="J2325" s="165">
        <v>9484</v>
      </c>
      <c r="K2325" s="165">
        <v>683</v>
      </c>
      <c r="L2325" s="165"/>
      <c r="M2325" s="165">
        <v>11265</v>
      </c>
      <c r="N2325" s="165">
        <v>20</v>
      </c>
      <c r="O2325" s="165">
        <v>171</v>
      </c>
      <c r="P2325" s="165">
        <v>342</v>
      </c>
      <c r="Q2325" s="165"/>
      <c r="R2325" s="165">
        <v>533</v>
      </c>
      <c r="S2325" s="165">
        <v>10</v>
      </c>
      <c r="T2325" s="165">
        <v>13.025</v>
      </c>
      <c r="U2325" s="165">
        <v>14.34</v>
      </c>
      <c r="V2325" s="165">
        <v>1015.6</v>
      </c>
      <c r="W2325" s="165">
        <v>1001.2</v>
      </c>
      <c r="X2325" s="165" t="s">
        <v>3324</v>
      </c>
      <c r="Y2325" s="165">
        <v>3.8</v>
      </c>
      <c r="Z2325" s="165" t="s">
        <v>3327</v>
      </c>
      <c r="AA2325" s="165" t="s">
        <v>3298</v>
      </c>
    </row>
    <row r="2326" spans="1:27" s="74" customFormat="1" x14ac:dyDescent="0.15">
      <c r="A2326" s="165" t="s">
        <v>3354</v>
      </c>
      <c r="B2326" s="113" t="s">
        <v>3204</v>
      </c>
      <c r="C2326" s="165"/>
      <c r="D2326" s="199" t="s">
        <v>3297</v>
      </c>
      <c r="E2326" s="165">
        <v>1111</v>
      </c>
      <c r="F2326" s="165">
        <v>26.73</v>
      </c>
      <c r="G2326" s="165">
        <v>104.41</v>
      </c>
      <c r="H2326" s="165">
        <v>36</v>
      </c>
      <c r="I2326" s="165">
        <v>2020</v>
      </c>
      <c r="J2326" s="165">
        <v>7089</v>
      </c>
      <c r="K2326" s="165">
        <v>733</v>
      </c>
      <c r="L2326" s="165"/>
      <c r="M2326" s="165">
        <v>9842</v>
      </c>
      <c r="N2326" s="165">
        <v>148</v>
      </c>
      <c r="O2326" s="165">
        <v>519</v>
      </c>
      <c r="P2326" s="165">
        <v>147</v>
      </c>
      <c r="Q2326" s="165"/>
      <c r="R2326" s="165">
        <v>814</v>
      </c>
      <c r="S2326" s="165">
        <v>10</v>
      </c>
      <c r="T2326" s="165">
        <v>12.54166666666667</v>
      </c>
      <c r="U2326" s="165">
        <v>14.09</v>
      </c>
      <c r="V2326" s="165">
        <v>112.6</v>
      </c>
      <c r="W2326" s="165">
        <v>92.100000000000009</v>
      </c>
      <c r="X2326" s="165" t="s">
        <v>3300</v>
      </c>
      <c r="Y2326" s="165">
        <v>12.05</v>
      </c>
      <c r="Z2326" s="165" t="s">
        <v>3325</v>
      </c>
      <c r="AA2326" s="165" t="s">
        <v>3298</v>
      </c>
    </row>
    <row r="2327" spans="1:27" s="74" customFormat="1" x14ac:dyDescent="0.15">
      <c r="A2327" s="165" t="s">
        <v>3278</v>
      </c>
      <c r="B2327" s="113" t="s">
        <v>3204</v>
      </c>
      <c r="C2327" s="165"/>
      <c r="D2327" s="199" t="s">
        <v>3297</v>
      </c>
      <c r="E2327" s="165">
        <v>1074</v>
      </c>
      <c r="F2327" s="165">
        <v>26.02</v>
      </c>
      <c r="G2327" s="165">
        <v>99.38</v>
      </c>
      <c r="H2327" s="165">
        <v>42</v>
      </c>
      <c r="I2327" s="165">
        <v>1169</v>
      </c>
      <c r="J2327" s="165">
        <v>10468</v>
      </c>
      <c r="K2327" s="165">
        <v>745</v>
      </c>
      <c r="L2327" s="165"/>
      <c r="M2327" s="165">
        <v>12382</v>
      </c>
      <c r="N2327" s="165">
        <v>46</v>
      </c>
      <c r="O2327" s="165">
        <v>407</v>
      </c>
      <c r="P2327" s="165">
        <v>373</v>
      </c>
      <c r="Q2327" s="165"/>
      <c r="R2327" s="165">
        <v>826</v>
      </c>
      <c r="S2327" s="165">
        <v>10</v>
      </c>
      <c r="T2327" s="165">
        <v>12.875</v>
      </c>
      <c r="U2327" s="165">
        <v>14.16</v>
      </c>
      <c r="V2327" s="165">
        <v>1064.4000000000001</v>
      </c>
      <c r="W2327" s="165">
        <v>1031.2</v>
      </c>
      <c r="X2327" s="165" t="s">
        <v>3324</v>
      </c>
      <c r="Y2327" s="165">
        <v>12.05</v>
      </c>
      <c r="Z2327" s="165" t="s">
        <v>3325</v>
      </c>
      <c r="AA2327" s="165" t="s">
        <v>3298</v>
      </c>
    </row>
    <row r="2328" spans="1:27" s="74" customFormat="1" x14ac:dyDescent="0.15">
      <c r="A2328" s="165" t="s">
        <v>3278</v>
      </c>
      <c r="B2328" s="113" t="s">
        <v>3204</v>
      </c>
      <c r="C2328" s="165"/>
      <c r="D2328" s="199" t="s">
        <v>3297</v>
      </c>
      <c r="E2328" s="165">
        <v>1101</v>
      </c>
      <c r="F2328" s="165">
        <v>26.7</v>
      </c>
      <c r="G2328" s="165">
        <v>100.7</v>
      </c>
      <c r="H2328" s="165">
        <v>77</v>
      </c>
      <c r="I2328" s="165">
        <v>1803</v>
      </c>
      <c r="J2328" s="165">
        <v>1939</v>
      </c>
      <c r="K2328" s="165">
        <v>1272</v>
      </c>
      <c r="L2328" s="165"/>
      <c r="M2328" s="165">
        <v>22466</v>
      </c>
      <c r="N2328" s="165">
        <v>44</v>
      </c>
      <c r="O2328" s="165">
        <v>399</v>
      </c>
      <c r="P2328" s="165">
        <v>637</v>
      </c>
      <c r="Q2328" s="165"/>
      <c r="R2328" s="165">
        <v>1080</v>
      </c>
      <c r="S2328" s="165">
        <v>10</v>
      </c>
      <c r="T2328" s="165">
        <v>13.808333333333341</v>
      </c>
      <c r="U2328" s="165">
        <v>15.14</v>
      </c>
      <c r="V2328" s="165">
        <v>999.9</v>
      </c>
      <c r="W2328" s="165">
        <v>988.80000000000007</v>
      </c>
      <c r="X2328" s="165" t="s">
        <v>3328</v>
      </c>
      <c r="Y2328" s="165">
        <v>28.499999999999947</v>
      </c>
      <c r="Z2328" s="165" t="s">
        <v>3329</v>
      </c>
      <c r="AA2328" s="165" t="s">
        <v>3298</v>
      </c>
    </row>
    <row r="2329" spans="1:27" s="74" customFormat="1" x14ac:dyDescent="0.15">
      <c r="A2329" s="165" t="s">
        <v>3352</v>
      </c>
      <c r="B2329" s="113" t="s">
        <v>3204</v>
      </c>
      <c r="C2329" s="165"/>
      <c r="D2329" s="199" t="s">
        <v>3297</v>
      </c>
      <c r="E2329" s="165">
        <v>1104</v>
      </c>
      <c r="F2329" s="165">
        <v>26.45</v>
      </c>
      <c r="G2329" s="165">
        <v>100.89</v>
      </c>
      <c r="H2329" s="165">
        <v>100</v>
      </c>
      <c r="I2329" s="165">
        <v>184</v>
      </c>
      <c r="J2329" s="165">
        <v>27810</v>
      </c>
      <c r="K2329" s="165">
        <v>1658</v>
      </c>
      <c r="L2329" s="165"/>
      <c r="M2329" s="165">
        <v>31308</v>
      </c>
      <c r="N2329" s="165">
        <v>25</v>
      </c>
      <c r="O2329" s="165">
        <v>383</v>
      </c>
      <c r="P2329" s="165">
        <v>828.99999999999989</v>
      </c>
      <c r="Q2329" s="165"/>
      <c r="R2329" s="165">
        <v>1237</v>
      </c>
      <c r="S2329" s="165">
        <v>10</v>
      </c>
      <c r="T2329" s="165">
        <v>13.21666666666667</v>
      </c>
      <c r="U2329" s="165">
        <v>14.55</v>
      </c>
      <c r="V2329" s="165">
        <v>141.6</v>
      </c>
      <c r="W2329" s="165">
        <v>112.4</v>
      </c>
      <c r="X2329" s="165" t="s">
        <v>3300</v>
      </c>
      <c r="Y2329" s="165">
        <v>3.45</v>
      </c>
      <c r="Z2329" s="165" t="s">
        <v>3327</v>
      </c>
      <c r="AA2329" s="165" t="s">
        <v>3298</v>
      </c>
    </row>
    <row r="2330" spans="1:27" s="74" customFormat="1" x14ac:dyDescent="0.15">
      <c r="A2330" s="165" t="s">
        <v>3353</v>
      </c>
      <c r="B2330" s="113" t="s">
        <v>3204</v>
      </c>
      <c r="C2330" s="165"/>
      <c r="D2330" s="199" t="s">
        <v>3297</v>
      </c>
      <c r="E2330" s="165">
        <v>1084</v>
      </c>
      <c r="F2330" s="165">
        <v>27.1</v>
      </c>
      <c r="G2330" s="165">
        <v>99.69</v>
      </c>
      <c r="H2330" s="165">
        <v>60</v>
      </c>
      <c r="I2330" s="165">
        <v>1115</v>
      </c>
      <c r="J2330" s="165">
        <v>8993</v>
      </c>
      <c r="K2330" s="165">
        <v>661</v>
      </c>
      <c r="L2330" s="165"/>
      <c r="M2330" s="165">
        <v>10769</v>
      </c>
      <c r="N2330" s="165">
        <v>28</v>
      </c>
      <c r="O2330" s="165">
        <v>229</v>
      </c>
      <c r="P2330" s="165">
        <v>331</v>
      </c>
      <c r="Q2330" s="165"/>
      <c r="R2330" s="165">
        <v>588</v>
      </c>
      <c r="S2330" s="165">
        <v>9</v>
      </c>
      <c r="T2330" s="165">
        <v>10.441666666666661</v>
      </c>
      <c r="U2330" s="165">
        <v>12.555555555555552</v>
      </c>
      <c r="V2330" s="165">
        <v>931</v>
      </c>
      <c r="W2330" s="165">
        <v>876.69999999999993</v>
      </c>
      <c r="X2330" s="165" t="s">
        <v>3324</v>
      </c>
      <c r="Y2330" s="165">
        <v>12.05</v>
      </c>
      <c r="Z2330" s="165" t="s">
        <v>3325</v>
      </c>
      <c r="AA2330" s="165" t="s">
        <v>3298</v>
      </c>
    </row>
    <row r="2331" spans="1:27" s="74" customFormat="1" x14ac:dyDescent="0.15">
      <c r="A2331" s="165" t="s">
        <v>3278</v>
      </c>
      <c r="B2331" s="113" t="s">
        <v>3204</v>
      </c>
      <c r="C2331" s="165"/>
      <c r="D2331" s="199" t="s">
        <v>3297</v>
      </c>
      <c r="E2331" s="165">
        <v>1070</v>
      </c>
      <c r="F2331" s="165">
        <v>26.15</v>
      </c>
      <c r="G2331" s="165">
        <v>99.08</v>
      </c>
      <c r="H2331" s="165">
        <v>110</v>
      </c>
      <c r="I2331" s="165">
        <v>1466</v>
      </c>
      <c r="J2331" s="165">
        <v>18350</v>
      </c>
      <c r="K2331" s="165">
        <v>1169</v>
      </c>
      <c r="L2331" s="165"/>
      <c r="M2331" s="165">
        <v>20985</v>
      </c>
      <c r="N2331" s="165">
        <v>18</v>
      </c>
      <c r="O2331" s="165">
        <v>226</v>
      </c>
      <c r="P2331" s="165">
        <v>585</v>
      </c>
      <c r="Q2331" s="165"/>
      <c r="R2331" s="165">
        <v>828.99999999999989</v>
      </c>
      <c r="S2331" s="165">
        <v>9</v>
      </c>
      <c r="T2331" s="165">
        <v>11.916666666666671</v>
      </c>
      <c r="U2331" s="165">
        <v>13.97777777777778</v>
      </c>
      <c r="V2331" s="165">
        <v>1102</v>
      </c>
      <c r="W2331" s="165">
        <v>1023.7</v>
      </c>
      <c r="X2331" s="165" t="s">
        <v>3324</v>
      </c>
      <c r="Y2331" s="165">
        <v>12.05</v>
      </c>
      <c r="Z2331" s="165" t="s">
        <v>3325</v>
      </c>
      <c r="AA2331" s="165" t="s">
        <v>3298</v>
      </c>
    </row>
    <row r="2332" spans="1:27" s="74" customFormat="1" x14ac:dyDescent="0.15">
      <c r="A2332" s="165" t="s">
        <v>3278</v>
      </c>
      <c r="B2332" s="113" t="s">
        <v>3204</v>
      </c>
      <c r="C2332" s="165"/>
      <c r="D2332" s="199" t="s">
        <v>3297</v>
      </c>
      <c r="E2332" s="165">
        <v>1079</v>
      </c>
      <c r="F2332" s="165">
        <v>27.32</v>
      </c>
      <c r="G2332" s="165">
        <v>99.57</v>
      </c>
      <c r="H2332" s="165">
        <v>110</v>
      </c>
      <c r="I2332" s="165">
        <v>1357</v>
      </c>
      <c r="J2332" s="165">
        <v>22534</v>
      </c>
      <c r="K2332" s="165">
        <v>1299</v>
      </c>
      <c r="L2332" s="165"/>
      <c r="M2332" s="165">
        <v>25190</v>
      </c>
      <c r="N2332" s="165">
        <v>17</v>
      </c>
      <c r="O2332" s="165">
        <v>277</v>
      </c>
      <c r="P2332" s="165">
        <v>650</v>
      </c>
      <c r="Q2332" s="165"/>
      <c r="R2332" s="165">
        <v>944</v>
      </c>
      <c r="S2332" s="165">
        <v>9</v>
      </c>
      <c r="T2332" s="165">
        <v>10.975</v>
      </c>
      <c r="U2332" s="165">
        <v>13.1</v>
      </c>
      <c r="V2332" s="165">
        <v>1097</v>
      </c>
      <c r="W2332" s="165">
        <v>998.30000000000007</v>
      </c>
      <c r="X2332" s="165" t="s">
        <v>3324</v>
      </c>
      <c r="Y2332" s="165">
        <v>12.05</v>
      </c>
      <c r="Z2332" s="165" t="s">
        <v>3325</v>
      </c>
      <c r="AA2332" s="165" t="s">
        <v>3298</v>
      </c>
    </row>
    <row r="2333" spans="1:27" s="74" customFormat="1" x14ac:dyDescent="0.15">
      <c r="A2333" s="165" t="s">
        <v>3278</v>
      </c>
      <c r="B2333" s="113" t="s">
        <v>3204</v>
      </c>
      <c r="C2333" s="165"/>
      <c r="D2333" s="199" t="s">
        <v>3297</v>
      </c>
      <c r="E2333" s="165">
        <v>1093</v>
      </c>
      <c r="F2333" s="165">
        <v>26.8</v>
      </c>
      <c r="G2333" s="165">
        <v>100.2</v>
      </c>
      <c r="H2333" s="165">
        <v>68</v>
      </c>
      <c r="I2333" s="165">
        <v>1825</v>
      </c>
      <c r="J2333" s="165">
        <v>15714</v>
      </c>
      <c r="K2333" s="165">
        <v>1094</v>
      </c>
      <c r="L2333" s="165"/>
      <c r="M2333" s="165">
        <v>18632</v>
      </c>
      <c r="N2333" s="165">
        <v>58</v>
      </c>
      <c r="O2333" s="165">
        <v>401.99999999999983</v>
      </c>
      <c r="P2333" s="165">
        <v>548</v>
      </c>
      <c r="Q2333" s="165"/>
      <c r="R2333" s="165">
        <v>1008</v>
      </c>
      <c r="S2333" s="165">
        <v>9</v>
      </c>
      <c r="T2333" s="165">
        <v>11.725</v>
      </c>
      <c r="U2333" s="165">
        <v>13.755555555555562</v>
      </c>
      <c r="V2333" s="165">
        <v>982.7</v>
      </c>
      <c r="W2333" s="165">
        <v>954.50000000000011</v>
      </c>
      <c r="X2333" s="165" t="s">
        <v>3324</v>
      </c>
      <c r="Y2333" s="165">
        <v>12.05</v>
      </c>
      <c r="Z2333" s="165" t="s">
        <v>3325</v>
      </c>
      <c r="AA2333" s="165" t="s">
        <v>3298</v>
      </c>
    </row>
    <row r="2334" spans="1:27" s="74" customFormat="1" x14ac:dyDescent="0.15">
      <c r="A2334" s="165" t="s">
        <v>3278</v>
      </c>
      <c r="B2334" s="113" t="s">
        <v>3204</v>
      </c>
      <c r="C2334" s="165"/>
      <c r="D2334" s="199" t="s">
        <v>3297</v>
      </c>
      <c r="E2334" s="165">
        <v>1110</v>
      </c>
      <c r="F2334" s="165">
        <v>26.77</v>
      </c>
      <c r="G2334" s="165">
        <v>104.13</v>
      </c>
      <c r="H2334" s="165">
        <v>23</v>
      </c>
      <c r="I2334" s="165">
        <v>1753</v>
      </c>
      <c r="J2334" s="165">
        <v>7466</v>
      </c>
      <c r="K2334" s="165">
        <v>600</v>
      </c>
      <c r="L2334" s="165"/>
      <c r="M2334" s="165">
        <v>9819</v>
      </c>
      <c r="N2334" s="165">
        <v>140</v>
      </c>
      <c r="O2334" s="165">
        <v>598</v>
      </c>
      <c r="P2334" s="165">
        <v>300</v>
      </c>
      <c r="Q2334" s="165"/>
      <c r="R2334" s="165">
        <v>1038</v>
      </c>
      <c r="S2334" s="165">
        <v>9</v>
      </c>
      <c r="T2334" s="165">
        <v>10.891666666666671</v>
      </c>
      <c r="U2334" s="165">
        <v>13.255555555555551</v>
      </c>
      <c r="V2334" s="165">
        <v>117.8</v>
      </c>
      <c r="W2334" s="165">
        <v>84.899999999999991</v>
      </c>
      <c r="X2334" s="165" t="s">
        <v>3300</v>
      </c>
      <c r="Y2334" s="165">
        <v>12.05</v>
      </c>
      <c r="Z2334" s="165" t="s">
        <v>3325</v>
      </c>
      <c r="AA2334" s="165" t="s">
        <v>3298</v>
      </c>
    </row>
    <row r="2335" spans="1:27" s="74" customFormat="1" x14ac:dyDescent="0.15">
      <c r="A2335" s="165" t="s">
        <v>3278</v>
      </c>
      <c r="B2335" s="113" t="s">
        <v>3204</v>
      </c>
      <c r="C2335" s="165"/>
      <c r="D2335" s="199" t="s">
        <v>3297</v>
      </c>
      <c r="E2335" s="165">
        <v>1082</v>
      </c>
      <c r="F2335" s="165">
        <v>25.87</v>
      </c>
      <c r="G2335" s="165">
        <v>99.62</v>
      </c>
      <c r="H2335" s="165">
        <v>63</v>
      </c>
      <c r="I2335" s="165">
        <v>1412</v>
      </c>
      <c r="J2335" s="165">
        <v>17972</v>
      </c>
      <c r="K2335" s="165">
        <v>1136</v>
      </c>
      <c r="L2335" s="165"/>
      <c r="M2335" s="165">
        <v>20519</v>
      </c>
      <c r="N2335" s="165">
        <v>38</v>
      </c>
      <c r="O2335" s="165">
        <v>463</v>
      </c>
      <c r="P2335" s="165">
        <v>568</v>
      </c>
      <c r="Q2335" s="165"/>
      <c r="R2335" s="165">
        <v>1069</v>
      </c>
      <c r="S2335" s="165">
        <v>9</v>
      </c>
      <c r="T2335" s="165">
        <v>11.69166666666667</v>
      </c>
      <c r="U2335" s="165">
        <v>13.711111111111107</v>
      </c>
      <c r="V2335" s="165">
        <v>1062.8</v>
      </c>
      <c r="W2335" s="165">
        <v>999.1</v>
      </c>
      <c r="X2335" s="165" t="s">
        <v>3324</v>
      </c>
      <c r="Y2335" s="165">
        <v>12.05</v>
      </c>
      <c r="Z2335" s="165" t="s">
        <v>3325</v>
      </c>
      <c r="AA2335" s="165" t="s">
        <v>3298</v>
      </c>
    </row>
    <row r="2336" spans="1:27" s="74" customFormat="1" x14ac:dyDescent="0.15">
      <c r="A2336" s="165" t="s">
        <v>3278</v>
      </c>
      <c r="B2336" s="113" t="s">
        <v>3204</v>
      </c>
      <c r="C2336" s="165"/>
      <c r="D2336" s="199" t="s">
        <v>3297</v>
      </c>
      <c r="E2336" s="165">
        <v>1077</v>
      </c>
      <c r="F2336" s="165">
        <v>25.72</v>
      </c>
      <c r="G2336" s="165">
        <v>99.5</v>
      </c>
      <c r="H2336" s="165">
        <v>50</v>
      </c>
      <c r="I2336" s="165">
        <v>1194</v>
      </c>
      <c r="J2336" s="165">
        <v>18101</v>
      </c>
      <c r="K2336" s="165">
        <v>1078</v>
      </c>
      <c r="L2336" s="165"/>
      <c r="M2336" s="165">
        <v>20373</v>
      </c>
      <c r="N2336" s="165">
        <v>38</v>
      </c>
      <c r="O2336" s="165">
        <v>572</v>
      </c>
      <c r="P2336" s="165">
        <v>539</v>
      </c>
      <c r="Q2336" s="165"/>
      <c r="R2336" s="165">
        <v>1149</v>
      </c>
      <c r="S2336" s="165">
        <v>9</v>
      </c>
      <c r="T2336" s="165">
        <v>12.43333333333333</v>
      </c>
      <c r="U2336" s="165">
        <v>14.466666666666672</v>
      </c>
      <c r="V2336" s="165">
        <v>1064.5999999999999</v>
      </c>
      <c r="W2336" s="165">
        <v>1000.6</v>
      </c>
      <c r="X2336" s="165" t="s">
        <v>3324</v>
      </c>
      <c r="Y2336" s="165">
        <v>12.05</v>
      </c>
      <c r="Z2336" s="165" t="s">
        <v>3325</v>
      </c>
      <c r="AA2336" s="165" t="s">
        <v>3298</v>
      </c>
    </row>
    <row r="2337" spans="1:27" s="74" customFormat="1" x14ac:dyDescent="0.15">
      <c r="A2337" s="165" t="s">
        <v>3278</v>
      </c>
      <c r="B2337" s="113" t="s">
        <v>3204</v>
      </c>
      <c r="C2337" s="165"/>
      <c r="D2337" s="199" t="s">
        <v>3297</v>
      </c>
      <c r="E2337" s="165">
        <v>1083</v>
      </c>
      <c r="F2337" s="165">
        <v>26.8</v>
      </c>
      <c r="G2337" s="165">
        <v>99.68</v>
      </c>
      <c r="H2337" s="165">
        <v>25</v>
      </c>
      <c r="I2337" s="165">
        <v>1920</v>
      </c>
      <c r="J2337" s="165">
        <v>9344</v>
      </c>
      <c r="K2337" s="165">
        <v>765</v>
      </c>
      <c r="L2337" s="165"/>
      <c r="M2337" s="165">
        <v>12029</v>
      </c>
      <c r="N2337" s="165">
        <v>139</v>
      </c>
      <c r="O2337" s="165">
        <v>677</v>
      </c>
      <c r="P2337" s="165">
        <v>383</v>
      </c>
      <c r="Q2337" s="165"/>
      <c r="R2337" s="165">
        <v>1199</v>
      </c>
      <c r="S2337" s="165">
        <v>9</v>
      </c>
      <c r="T2337" s="165">
        <v>10.19166666666667</v>
      </c>
      <c r="U2337" s="165">
        <v>12.255555555555551</v>
      </c>
      <c r="V2337" s="165">
        <v>975.89999999999964</v>
      </c>
      <c r="W2337" s="165">
        <v>921.49999999999989</v>
      </c>
      <c r="X2337" s="165" t="s">
        <v>3324</v>
      </c>
      <c r="Y2337" s="165">
        <v>12.05</v>
      </c>
      <c r="Z2337" s="165" t="s">
        <v>3325</v>
      </c>
      <c r="AA2337" s="165" t="s">
        <v>3298</v>
      </c>
    </row>
    <row r="2338" spans="1:27" s="74" customFormat="1" x14ac:dyDescent="0.15">
      <c r="A2338" s="165" t="s">
        <v>3278</v>
      </c>
      <c r="B2338" s="113" t="s">
        <v>3204</v>
      </c>
      <c r="C2338" s="165"/>
      <c r="D2338" s="199" t="s">
        <v>3297</v>
      </c>
      <c r="E2338" s="165">
        <v>1099</v>
      </c>
      <c r="F2338" s="165">
        <v>27.1</v>
      </c>
      <c r="G2338" s="165">
        <v>100.65</v>
      </c>
      <c r="H2338" s="165">
        <v>48</v>
      </c>
      <c r="I2338" s="165">
        <v>2454</v>
      </c>
      <c r="J2338" s="165">
        <v>15663</v>
      </c>
      <c r="K2338" s="165">
        <v>1227</v>
      </c>
      <c r="L2338" s="165"/>
      <c r="M2338" s="165">
        <v>19344</v>
      </c>
      <c r="N2338" s="165">
        <v>81</v>
      </c>
      <c r="O2338" s="165">
        <v>520</v>
      </c>
      <c r="P2338" s="165">
        <v>614</v>
      </c>
      <c r="Q2338" s="165"/>
      <c r="R2338" s="165">
        <v>1215</v>
      </c>
      <c r="S2338" s="165">
        <v>9</v>
      </c>
      <c r="T2338" s="165">
        <v>11.03333333333333</v>
      </c>
      <c r="U2338" s="165">
        <v>13.12222222222222</v>
      </c>
      <c r="V2338" s="165">
        <v>959.69999999999993</v>
      </c>
      <c r="W2338" s="165">
        <v>941.9</v>
      </c>
      <c r="X2338" s="165" t="s">
        <v>3324</v>
      </c>
      <c r="Y2338" s="165">
        <v>12.05</v>
      </c>
      <c r="Z2338" s="165" t="s">
        <v>3325</v>
      </c>
      <c r="AA2338" s="165" t="s">
        <v>3298</v>
      </c>
    </row>
    <row r="2339" spans="1:27" s="74" customFormat="1" x14ac:dyDescent="0.15">
      <c r="A2339" s="165" t="s">
        <v>3278</v>
      </c>
      <c r="B2339" s="113" t="s">
        <v>3204</v>
      </c>
      <c r="C2339" s="165"/>
      <c r="D2339" s="199" t="s">
        <v>3297</v>
      </c>
      <c r="E2339" s="165">
        <v>1097</v>
      </c>
      <c r="F2339" s="165">
        <v>27.1</v>
      </c>
      <c r="G2339" s="165">
        <v>100.59</v>
      </c>
      <c r="H2339" s="165">
        <v>140</v>
      </c>
      <c r="I2339" s="165">
        <v>2674</v>
      </c>
      <c r="J2339" s="165">
        <v>36881</v>
      </c>
      <c r="K2339" s="165">
        <v>2271</v>
      </c>
      <c r="L2339" s="165"/>
      <c r="M2339" s="165">
        <v>41826</v>
      </c>
      <c r="N2339" s="165">
        <v>25</v>
      </c>
      <c r="O2339" s="165">
        <v>340.00000000000011</v>
      </c>
      <c r="P2339" s="165">
        <v>1136</v>
      </c>
      <c r="Q2339" s="165"/>
      <c r="R2339" s="165">
        <v>1501</v>
      </c>
      <c r="S2339" s="165">
        <v>9</v>
      </c>
      <c r="T2339" s="165">
        <v>11.03333333333333</v>
      </c>
      <c r="U2339" s="165">
        <v>13.12222222222222</v>
      </c>
      <c r="V2339" s="165">
        <v>959.69999999999993</v>
      </c>
      <c r="W2339" s="165">
        <v>941.9</v>
      </c>
      <c r="X2339" s="165" t="s">
        <v>3324</v>
      </c>
      <c r="Y2339" s="165">
        <v>12.05</v>
      </c>
      <c r="Z2339" s="165" t="s">
        <v>3325</v>
      </c>
      <c r="AA2339" s="165" t="s">
        <v>3298</v>
      </c>
    </row>
    <row r="2340" spans="1:27" s="74" customFormat="1" x14ac:dyDescent="0.15">
      <c r="A2340" s="165" t="s">
        <v>3278</v>
      </c>
      <c r="B2340" s="113" t="s">
        <v>3204</v>
      </c>
      <c r="C2340" s="165"/>
      <c r="D2340" s="199" t="s">
        <v>3297</v>
      </c>
      <c r="E2340" s="165">
        <v>1071</v>
      </c>
      <c r="F2340" s="165">
        <v>26.3</v>
      </c>
      <c r="G2340" s="165">
        <v>99.32</v>
      </c>
      <c r="H2340" s="165">
        <v>120</v>
      </c>
      <c r="I2340" s="165">
        <v>1070</v>
      </c>
      <c r="J2340" s="165">
        <v>16326</v>
      </c>
      <c r="K2340" s="165">
        <v>969.99999999999989</v>
      </c>
      <c r="L2340" s="165"/>
      <c r="M2340" s="165">
        <v>18366</v>
      </c>
      <c r="N2340" s="165">
        <v>12</v>
      </c>
      <c r="O2340" s="165">
        <v>181</v>
      </c>
      <c r="P2340" s="165">
        <v>484.99999999999983</v>
      </c>
      <c r="Q2340" s="165"/>
      <c r="R2340" s="165">
        <v>678</v>
      </c>
      <c r="S2340" s="165">
        <v>8</v>
      </c>
      <c r="T2340" s="165">
        <v>10.21666666666667</v>
      </c>
      <c r="U2340" s="165">
        <v>12.925000000000001</v>
      </c>
      <c r="V2340" s="165">
        <v>1061.4000000000001</v>
      </c>
      <c r="W2340" s="165">
        <v>928.30000000000007</v>
      </c>
      <c r="X2340" s="165" t="s">
        <v>3324</v>
      </c>
      <c r="Y2340" s="165">
        <v>12.05</v>
      </c>
      <c r="Z2340" s="165" t="s">
        <v>3325</v>
      </c>
      <c r="AA2340" s="165" t="s">
        <v>3298</v>
      </c>
    </row>
    <row r="2341" spans="1:27" s="74" customFormat="1" x14ac:dyDescent="0.15">
      <c r="A2341" s="165" t="s">
        <v>3278</v>
      </c>
      <c r="B2341" s="113" t="s">
        <v>3204</v>
      </c>
      <c r="C2341" s="165"/>
      <c r="D2341" s="199" t="s">
        <v>3297</v>
      </c>
      <c r="E2341" s="165">
        <v>1095</v>
      </c>
      <c r="F2341" s="165">
        <v>27.45</v>
      </c>
      <c r="G2341" s="165">
        <v>100.48</v>
      </c>
      <c r="H2341" s="165">
        <v>20</v>
      </c>
      <c r="I2341" s="165">
        <v>1514</v>
      </c>
      <c r="J2341" s="165">
        <v>7600.9999999999991</v>
      </c>
      <c r="K2341" s="165">
        <v>621</v>
      </c>
      <c r="L2341" s="165"/>
      <c r="M2341" s="165">
        <v>9736</v>
      </c>
      <c r="N2341" s="165">
        <v>143</v>
      </c>
      <c r="O2341" s="165">
        <v>720</v>
      </c>
      <c r="P2341" s="165">
        <v>311</v>
      </c>
      <c r="Q2341" s="165"/>
      <c r="R2341" s="165">
        <v>1174</v>
      </c>
      <c r="S2341" s="165">
        <v>8</v>
      </c>
      <c r="T2341" s="165">
        <v>10.775</v>
      </c>
      <c r="U2341" s="165">
        <v>13.625</v>
      </c>
      <c r="V2341" s="165">
        <v>909.59999999999991</v>
      </c>
      <c r="W2341" s="165">
        <v>874.5</v>
      </c>
      <c r="X2341" s="165" t="s">
        <v>3324</v>
      </c>
      <c r="Y2341" s="165">
        <v>12.05</v>
      </c>
      <c r="Z2341" s="165" t="s">
        <v>3325</v>
      </c>
      <c r="AA2341" s="165" t="s">
        <v>3298</v>
      </c>
    </row>
    <row r="2342" spans="1:27" s="74" customFormat="1" x14ac:dyDescent="0.15">
      <c r="A2342" s="165" t="s">
        <v>3278</v>
      </c>
      <c r="B2342" s="113" t="s">
        <v>3204</v>
      </c>
      <c r="C2342" s="165"/>
      <c r="D2342" s="199" t="s">
        <v>3297</v>
      </c>
      <c r="E2342" s="165">
        <v>1102</v>
      </c>
      <c r="F2342" s="165">
        <v>27.32</v>
      </c>
      <c r="G2342" s="165">
        <v>100.72</v>
      </c>
      <c r="H2342" s="165">
        <v>20</v>
      </c>
      <c r="I2342" s="165">
        <v>1423</v>
      </c>
      <c r="J2342" s="165">
        <v>8554</v>
      </c>
      <c r="K2342" s="165">
        <v>679</v>
      </c>
      <c r="L2342" s="165"/>
      <c r="M2342" s="165">
        <v>10656</v>
      </c>
      <c r="N2342" s="165">
        <v>135</v>
      </c>
      <c r="O2342" s="165">
        <v>810</v>
      </c>
      <c r="P2342" s="165">
        <v>340</v>
      </c>
      <c r="Q2342" s="165"/>
      <c r="R2342" s="165">
        <v>1285</v>
      </c>
      <c r="S2342" s="165">
        <v>8</v>
      </c>
      <c r="T2342" s="165">
        <v>11.04166666666667</v>
      </c>
      <c r="U2342" s="165">
        <v>13.85</v>
      </c>
      <c r="V2342" s="165">
        <v>952.60000000000014</v>
      </c>
      <c r="W2342" s="165">
        <v>923.00000000000011</v>
      </c>
      <c r="X2342" s="165" t="s">
        <v>3324</v>
      </c>
      <c r="Y2342" s="165">
        <v>12.05</v>
      </c>
      <c r="Z2342" s="165" t="s">
        <v>3325</v>
      </c>
      <c r="AA2342" s="165" t="s">
        <v>3298</v>
      </c>
    </row>
    <row r="2343" spans="1:27" s="74" customFormat="1" x14ac:dyDescent="0.15">
      <c r="A2343" s="165" t="s">
        <v>3278</v>
      </c>
      <c r="B2343" s="113" t="s">
        <v>3204</v>
      </c>
      <c r="C2343" s="165"/>
      <c r="D2343" s="199" t="s">
        <v>3297</v>
      </c>
      <c r="E2343" s="165">
        <v>1098</v>
      </c>
      <c r="F2343" s="165">
        <v>27.82</v>
      </c>
      <c r="G2343" s="165">
        <v>100.6</v>
      </c>
      <c r="H2343" s="165">
        <v>150</v>
      </c>
      <c r="I2343" s="165">
        <v>1273</v>
      </c>
      <c r="J2343" s="165">
        <v>9254</v>
      </c>
      <c r="K2343" s="165">
        <v>701</v>
      </c>
      <c r="L2343" s="165"/>
      <c r="M2343" s="165">
        <v>11228</v>
      </c>
      <c r="N2343" s="165">
        <v>11</v>
      </c>
      <c r="O2343" s="165">
        <v>79</v>
      </c>
      <c r="P2343" s="165">
        <v>351</v>
      </c>
      <c r="Q2343" s="165"/>
      <c r="R2343" s="165">
        <v>441</v>
      </c>
      <c r="S2343" s="165">
        <v>7</v>
      </c>
      <c r="T2343" s="165">
        <v>7.9666666666666677</v>
      </c>
      <c r="U2343" s="165">
        <v>11.84285714285714</v>
      </c>
      <c r="V2343" s="165">
        <v>873.1</v>
      </c>
      <c r="W2343" s="165">
        <v>822.69999999999993</v>
      </c>
      <c r="X2343" s="165" t="s">
        <v>3324</v>
      </c>
      <c r="Y2343" s="165">
        <v>12.05</v>
      </c>
      <c r="Z2343" s="165" t="s">
        <v>3325</v>
      </c>
      <c r="AA2343" s="165" t="s">
        <v>3298</v>
      </c>
    </row>
    <row r="2344" spans="1:27" s="74" customFormat="1" x14ac:dyDescent="0.15">
      <c r="A2344" s="165" t="s">
        <v>3278</v>
      </c>
      <c r="B2344" s="113" t="s">
        <v>3204</v>
      </c>
      <c r="C2344" s="165"/>
      <c r="D2344" s="199" t="s">
        <v>3297</v>
      </c>
      <c r="E2344" s="165">
        <v>1100</v>
      </c>
      <c r="F2344" s="165">
        <v>27.67</v>
      </c>
      <c r="G2344" s="165">
        <v>100.66</v>
      </c>
      <c r="H2344" s="165">
        <v>100</v>
      </c>
      <c r="I2344" s="165">
        <v>1044</v>
      </c>
      <c r="J2344" s="165">
        <v>8727.0000000000018</v>
      </c>
      <c r="K2344" s="165">
        <v>635</v>
      </c>
      <c r="L2344" s="165"/>
      <c r="M2344" s="165">
        <v>10406</v>
      </c>
      <c r="N2344" s="165">
        <v>14</v>
      </c>
      <c r="O2344" s="165">
        <v>120</v>
      </c>
      <c r="P2344" s="165">
        <v>318</v>
      </c>
      <c r="Q2344" s="165"/>
      <c r="R2344" s="165">
        <v>451.99999999999983</v>
      </c>
      <c r="S2344" s="165">
        <v>7</v>
      </c>
      <c r="T2344" s="165">
        <v>7.9666666666666677</v>
      </c>
      <c r="U2344" s="165">
        <v>11.84285714285714</v>
      </c>
      <c r="V2344" s="165">
        <v>873.1</v>
      </c>
      <c r="W2344" s="165">
        <v>822.69999999999993</v>
      </c>
      <c r="X2344" s="165" t="s">
        <v>3324</v>
      </c>
      <c r="Y2344" s="165">
        <v>12.05</v>
      </c>
      <c r="Z2344" s="165" t="s">
        <v>3325</v>
      </c>
      <c r="AA2344" s="165" t="s">
        <v>3298</v>
      </c>
    </row>
    <row r="2345" spans="1:27" s="74" customFormat="1" x14ac:dyDescent="0.15">
      <c r="A2345" s="165" t="s">
        <v>3278</v>
      </c>
      <c r="B2345" s="113" t="s">
        <v>3204</v>
      </c>
      <c r="C2345" s="165"/>
      <c r="D2345" s="199" t="s">
        <v>3297</v>
      </c>
      <c r="E2345" s="165">
        <v>1096</v>
      </c>
      <c r="F2345" s="165">
        <v>27.75</v>
      </c>
      <c r="G2345" s="165">
        <v>100.54</v>
      </c>
      <c r="H2345" s="165">
        <v>150</v>
      </c>
      <c r="I2345" s="165">
        <v>1347</v>
      </c>
      <c r="J2345" s="165">
        <v>11645</v>
      </c>
      <c r="K2345" s="165">
        <v>838.00000000000011</v>
      </c>
      <c r="L2345" s="165"/>
      <c r="M2345" s="165">
        <v>13830</v>
      </c>
      <c r="N2345" s="165">
        <v>11</v>
      </c>
      <c r="O2345" s="165">
        <v>99</v>
      </c>
      <c r="P2345" s="165">
        <v>419.00000000000011</v>
      </c>
      <c r="Q2345" s="165"/>
      <c r="R2345" s="165">
        <v>529</v>
      </c>
      <c r="S2345" s="165">
        <v>7</v>
      </c>
      <c r="T2345" s="165">
        <v>7.9666666666666677</v>
      </c>
      <c r="U2345" s="165">
        <v>11.84285714285714</v>
      </c>
      <c r="V2345" s="165">
        <v>873.1</v>
      </c>
      <c r="W2345" s="165">
        <v>822.69999999999993</v>
      </c>
      <c r="X2345" s="165" t="s">
        <v>3324</v>
      </c>
      <c r="Y2345" s="165">
        <v>12.05</v>
      </c>
      <c r="Z2345" s="165" t="s">
        <v>3325</v>
      </c>
      <c r="AA2345" s="165" t="s">
        <v>3298</v>
      </c>
    </row>
    <row r="2346" spans="1:27" s="74" customFormat="1" x14ac:dyDescent="0.15">
      <c r="A2346" s="165" t="s">
        <v>3278</v>
      </c>
      <c r="B2346" s="113" t="s">
        <v>3204</v>
      </c>
      <c r="C2346" s="165"/>
      <c r="D2346" s="199" t="s">
        <v>3297</v>
      </c>
      <c r="E2346" s="165">
        <v>1106</v>
      </c>
      <c r="F2346" s="165">
        <v>27.9</v>
      </c>
      <c r="G2346" s="165">
        <v>101.2</v>
      </c>
      <c r="H2346" s="165">
        <v>93</v>
      </c>
      <c r="I2346" s="165">
        <v>1120</v>
      </c>
      <c r="J2346" s="165">
        <v>10635</v>
      </c>
      <c r="K2346" s="165">
        <v>724</v>
      </c>
      <c r="L2346" s="165"/>
      <c r="M2346" s="165">
        <v>12479</v>
      </c>
      <c r="N2346" s="165">
        <v>35</v>
      </c>
      <c r="O2346" s="165">
        <v>238</v>
      </c>
      <c r="P2346" s="165">
        <v>363</v>
      </c>
      <c r="Q2346" s="165"/>
      <c r="R2346" s="165">
        <v>635</v>
      </c>
      <c r="S2346" s="165">
        <v>7</v>
      </c>
      <c r="T2346" s="165">
        <v>10.883333333333331</v>
      </c>
      <c r="U2346" s="165">
        <v>14.61428571428571</v>
      </c>
      <c r="V2346" s="165">
        <v>145.1</v>
      </c>
      <c r="W2346" s="165">
        <v>73.899999999999991</v>
      </c>
      <c r="X2346" s="165" t="s">
        <v>3300</v>
      </c>
      <c r="Y2346" s="165">
        <v>26.499999999999947</v>
      </c>
      <c r="Z2346" s="165" t="s">
        <v>3329</v>
      </c>
      <c r="AA2346" s="165" t="s">
        <v>3298</v>
      </c>
    </row>
    <row r="2347" spans="1:27" s="74" customFormat="1" x14ac:dyDescent="0.15">
      <c r="A2347" s="165" t="s">
        <v>3352</v>
      </c>
      <c r="B2347" s="113" t="s">
        <v>3204</v>
      </c>
      <c r="C2347" s="165"/>
      <c r="D2347" s="199" t="s">
        <v>3297</v>
      </c>
      <c r="E2347" s="165">
        <v>1076</v>
      </c>
      <c r="F2347" s="165">
        <v>27.32</v>
      </c>
      <c r="G2347" s="165">
        <v>99.44</v>
      </c>
      <c r="H2347" s="165">
        <v>45</v>
      </c>
      <c r="I2347" s="165">
        <v>824</v>
      </c>
      <c r="J2347" s="165">
        <v>9729</v>
      </c>
      <c r="K2347" s="165">
        <v>633</v>
      </c>
      <c r="L2347" s="165"/>
      <c r="M2347" s="165">
        <v>11186</v>
      </c>
      <c r="N2347" s="165">
        <v>30</v>
      </c>
      <c r="O2347" s="165">
        <v>349</v>
      </c>
      <c r="P2347" s="165">
        <v>317</v>
      </c>
      <c r="Q2347" s="165"/>
      <c r="R2347" s="165">
        <v>696</v>
      </c>
      <c r="S2347" s="165">
        <v>7</v>
      </c>
      <c r="T2347" s="165">
        <v>8.6166666666666671</v>
      </c>
      <c r="U2347" s="165">
        <v>12.314285714285711</v>
      </c>
      <c r="V2347" s="165">
        <v>904.39999999999986</v>
      </c>
      <c r="W2347" s="165">
        <v>761.5</v>
      </c>
      <c r="X2347" s="165" t="s">
        <v>3324</v>
      </c>
      <c r="Y2347" s="165">
        <v>12.05</v>
      </c>
      <c r="Z2347" s="165" t="s">
        <v>3325</v>
      </c>
      <c r="AA2347" s="165" t="s">
        <v>3298</v>
      </c>
    </row>
    <row r="2348" spans="1:27" s="74" customFormat="1" x14ac:dyDescent="0.15">
      <c r="A2348" s="165" t="s">
        <v>3278</v>
      </c>
      <c r="B2348" s="113" t="s">
        <v>3204</v>
      </c>
      <c r="C2348" s="165"/>
      <c r="D2348" s="199" t="s">
        <v>3297</v>
      </c>
      <c r="E2348" s="165">
        <v>1089</v>
      </c>
      <c r="F2348" s="165">
        <v>26.95</v>
      </c>
      <c r="G2348" s="165">
        <v>99.75</v>
      </c>
      <c r="H2348" s="165">
        <v>35</v>
      </c>
      <c r="I2348" s="165">
        <v>1107</v>
      </c>
      <c r="J2348" s="165">
        <v>7928.9999999999991</v>
      </c>
      <c r="K2348" s="165">
        <v>603</v>
      </c>
      <c r="L2348" s="165"/>
      <c r="M2348" s="165">
        <v>9639</v>
      </c>
      <c r="N2348" s="165">
        <v>54</v>
      </c>
      <c r="O2348" s="165">
        <v>385</v>
      </c>
      <c r="P2348" s="165">
        <v>302</v>
      </c>
      <c r="Q2348" s="165"/>
      <c r="R2348" s="165">
        <v>741</v>
      </c>
      <c r="S2348" s="165">
        <v>7</v>
      </c>
      <c r="T2348" s="165">
        <v>9.25</v>
      </c>
      <c r="U2348" s="165">
        <v>12.857142857142863</v>
      </c>
      <c r="V2348" s="165">
        <v>951.7</v>
      </c>
      <c r="W2348" s="165">
        <v>829.6</v>
      </c>
      <c r="X2348" s="165" t="s">
        <v>3324</v>
      </c>
      <c r="Y2348" s="165">
        <v>3.45</v>
      </c>
      <c r="Z2348" s="165" t="s">
        <v>3327</v>
      </c>
      <c r="AA2348" s="165" t="s">
        <v>3298</v>
      </c>
    </row>
    <row r="2349" spans="1:27" s="74" customFormat="1" x14ac:dyDescent="0.15">
      <c r="A2349" s="165" t="s">
        <v>3353</v>
      </c>
      <c r="B2349" s="113" t="s">
        <v>3204</v>
      </c>
      <c r="C2349" s="165"/>
      <c r="D2349" s="199" t="s">
        <v>3297</v>
      </c>
      <c r="E2349" s="165">
        <v>1072</v>
      </c>
      <c r="F2349" s="165">
        <v>27.82</v>
      </c>
      <c r="G2349" s="165">
        <v>99.32</v>
      </c>
      <c r="H2349" s="165">
        <v>35</v>
      </c>
      <c r="I2349" s="165">
        <v>1274</v>
      </c>
      <c r="J2349" s="165">
        <v>8836</v>
      </c>
      <c r="K2349" s="165">
        <v>678</v>
      </c>
      <c r="L2349" s="165"/>
      <c r="M2349" s="165">
        <v>10788</v>
      </c>
      <c r="N2349" s="165">
        <v>62</v>
      </c>
      <c r="O2349" s="165">
        <v>427.99999999999983</v>
      </c>
      <c r="P2349" s="165">
        <v>339</v>
      </c>
      <c r="Q2349" s="165"/>
      <c r="R2349" s="165">
        <v>828.99999999999989</v>
      </c>
      <c r="S2349" s="165">
        <v>7</v>
      </c>
      <c r="T2349" s="165">
        <v>8.19166666666667</v>
      </c>
      <c r="U2349" s="165">
        <v>12.028571428571427</v>
      </c>
      <c r="V2349" s="165">
        <v>821.4</v>
      </c>
      <c r="W2349" s="165">
        <v>687.89999999999986</v>
      </c>
      <c r="X2349" s="165" t="s">
        <v>3324</v>
      </c>
      <c r="Y2349" s="165">
        <v>12.05</v>
      </c>
      <c r="Z2349" s="165" t="s">
        <v>3325</v>
      </c>
      <c r="AA2349" s="165" t="s">
        <v>3298</v>
      </c>
    </row>
    <row r="2350" spans="1:27" s="74" customFormat="1" x14ac:dyDescent="0.15">
      <c r="A2350" s="165" t="s">
        <v>3278</v>
      </c>
      <c r="B2350" s="113" t="s">
        <v>3204</v>
      </c>
      <c r="C2350" s="165"/>
      <c r="D2350" s="199" t="s">
        <v>3297</v>
      </c>
      <c r="E2350" s="165">
        <v>1078</v>
      </c>
      <c r="F2350" s="165">
        <v>27.17</v>
      </c>
      <c r="G2350" s="165">
        <v>99.5</v>
      </c>
      <c r="H2350" s="165">
        <v>50</v>
      </c>
      <c r="I2350" s="165">
        <v>1381</v>
      </c>
      <c r="J2350" s="165">
        <v>13266</v>
      </c>
      <c r="K2350" s="165">
        <v>924</v>
      </c>
      <c r="L2350" s="165"/>
      <c r="M2350" s="165">
        <v>15571</v>
      </c>
      <c r="N2350" s="165">
        <v>44</v>
      </c>
      <c r="O2350" s="165">
        <v>418.99999999999983</v>
      </c>
      <c r="P2350" s="165">
        <v>462</v>
      </c>
      <c r="Q2350" s="165"/>
      <c r="R2350" s="165">
        <v>925</v>
      </c>
      <c r="S2350" s="165">
        <v>7</v>
      </c>
      <c r="T2350" s="165">
        <v>9.94166666666667</v>
      </c>
      <c r="U2350" s="165">
        <v>13.571428571428569</v>
      </c>
      <c r="V2350" s="165">
        <v>930.6</v>
      </c>
      <c r="W2350" s="165">
        <v>787.30000000000007</v>
      </c>
      <c r="X2350" s="165" t="s">
        <v>3324</v>
      </c>
      <c r="Y2350" s="165">
        <v>12.05</v>
      </c>
      <c r="Z2350" s="165" t="s">
        <v>3325</v>
      </c>
      <c r="AA2350" s="165" t="s">
        <v>3298</v>
      </c>
    </row>
    <row r="2351" spans="1:27" s="74" customFormat="1" x14ac:dyDescent="0.15">
      <c r="A2351" s="165" t="s">
        <v>3278</v>
      </c>
      <c r="B2351" s="113" t="s">
        <v>3204</v>
      </c>
      <c r="C2351" s="165"/>
      <c r="D2351" s="199" t="s">
        <v>3297</v>
      </c>
      <c r="E2351" s="165">
        <v>1075</v>
      </c>
      <c r="F2351" s="165">
        <v>27.23</v>
      </c>
      <c r="G2351" s="165">
        <v>99.44</v>
      </c>
      <c r="H2351" s="165">
        <v>30</v>
      </c>
      <c r="I2351" s="165">
        <v>1511</v>
      </c>
      <c r="J2351" s="165">
        <v>10874</v>
      </c>
      <c r="K2351" s="165">
        <v>826</v>
      </c>
      <c r="L2351" s="165"/>
      <c r="M2351" s="165">
        <v>13211</v>
      </c>
      <c r="N2351" s="165">
        <v>88</v>
      </c>
      <c r="O2351" s="165">
        <v>634</v>
      </c>
      <c r="P2351" s="165">
        <v>413</v>
      </c>
      <c r="Q2351" s="165"/>
      <c r="R2351" s="165">
        <v>1135</v>
      </c>
      <c r="S2351" s="165">
        <v>7</v>
      </c>
      <c r="T2351" s="165">
        <v>8.6166666666666671</v>
      </c>
      <c r="U2351" s="165">
        <v>12.314285714285711</v>
      </c>
      <c r="V2351" s="165">
        <v>904.39999999999986</v>
      </c>
      <c r="W2351" s="165">
        <v>761.5</v>
      </c>
      <c r="X2351" s="165" t="s">
        <v>3324</v>
      </c>
      <c r="Y2351" s="165">
        <v>12.05</v>
      </c>
      <c r="Z2351" s="165" t="s">
        <v>3325</v>
      </c>
      <c r="AA2351" s="165" t="s">
        <v>3298</v>
      </c>
    </row>
    <row r="2352" spans="1:27" s="74" customFormat="1" x14ac:dyDescent="0.15">
      <c r="A2352" s="165" t="s">
        <v>3278</v>
      </c>
      <c r="B2352" s="113" t="s">
        <v>3204</v>
      </c>
      <c r="C2352" s="165"/>
      <c r="D2352" s="199" t="s">
        <v>3297</v>
      </c>
      <c r="E2352" s="165">
        <v>1069</v>
      </c>
      <c r="F2352" s="165">
        <v>28.6</v>
      </c>
      <c r="G2352" s="165">
        <v>97.4</v>
      </c>
      <c r="H2352" s="165">
        <v>76</v>
      </c>
      <c r="I2352" s="165">
        <v>3374</v>
      </c>
      <c r="J2352" s="165">
        <v>3219</v>
      </c>
      <c r="K2352" s="165">
        <v>624</v>
      </c>
      <c r="L2352" s="165"/>
      <c r="M2352" s="165">
        <v>36188</v>
      </c>
      <c r="N2352" s="165">
        <v>71</v>
      </c>
      <c r="O2352" s="165">
        <v>715</v>
      </c>
      <c r="P2352" s="165">
        <v>416</v>
      </c>
      <c r="Q2352" s="165"/>
      <c r="R2352" s="165">
        <v>1202</v>
      </c>
      <c r="S2352" s="165">
        <v>7</v>
      </c>
      <c r="T2352" s="165">
        <v>8.0750000000000011</v>
      </c>
      <c r="U2352" s="165">
        <v>12.085714285714293</v>
      </c>
      <c r="V2352" s="165">
        <v>826.5</v>
      </c>
      <c r="W2352" s="165">
        <v>716.1</v>
      </c>
      <c r="X2352" s="165" t="s">
        <v>3324</v>
      </c>
      <c r="Y2352" s="165">
        <v>12.05</v>
      </c>
      <c r="Z2352" s="165" t="s">
        <v>3325</v>
      </c>
      <c r="AA2352" s="165" t="s">
        <v>3298</v>
      </c>
    </row>
    <row r="2353" spans="1:27" s="74" customFormat="1" x14ac:dyDescent="0.15">
      <c r="A2353" s="165" t="s">
        <v>3278</v>
      </c>
      <c r="B2353" s="113" t="s">
        <v>3204</v>
      </c>
      <c r="C2353" s="165"/>
      <c r="D2353" s="199" t="s">
        <v>3297</v>
      </c>
      <c r="E2353" s="165">
        <v>1109</v>
      </c>
      <c r="F2353" s="165">
        <v>28</v>
      </c>
      <c r="G2353" s="165">
        <v>102.5</v>
      </c>
      <c r="H2353" s="165">
        <v>23</v>
      </c>
      <c r="I2353" s="165">
        <v>859</v>
      </c>
      <c r="J2353" s="165">
        <v>7950</v>
      </c>
      <c r="K2353" s="165">
        <v>642</v>
      </c>
      <c r="L2353" s="165"/>
      <c r="M2353" s="165">
        <v>9481</v>
      </c>
      <c r="N2353" s="165">
        <v>101</v>
      </c>
      <c r="O2353" s="165">
        <v>929.99999999999989</v>
      </c>
      <c r="P2353" s="165">
        <v>401</v>
      </c>
      <c r="Q2353" s="165"/>
      <c r="R2353" s="165">
        <v>1432</v>
      </c>
      <c r="S2353" s="165">
        <v>7</v>
      </c>
      <c r="T2353" s="165">
        <v>8.4333333333333318</v>
      </c>
      <c r="U2353" s="165">
        <v>12.37142857142857</v>
      </c>
      <c r="V2353" s="165">
        <v>132.9</v>
      </c>
      <c r="W2353" s="165">
        <v>67.300000000000011</v>
      </c>
      <c r="X2353" s="165" t="s">
        <v>3300</v>
      </c>
      <c r="Y2353" s="165">
        <v>3.45</v>
      </c>
      <c r="Z2353" s="165" t="s">
        <v>3327</v>
      </c>
      <c r="AA2353" s="165" t="s">
        <v>3298</v>
      </c>
    </row>
    <row r="2354" spans="1:27" s="74" customFormat="1" x14ac:dyDescent="0.15">
      <c r="A2354" s="165" t="s">
        <v>3353</v>
      </c>
      <c r="B2354" s="113" t="s">
        <v>3204</v>
      </c>
      <c r="C2354" s="165"/>
      <c r="D2354" s="199" t="s">
        <v>3297</v>
      </c>
      <c r="E2354" s="165">
        <v>1085</v>
      </c>
      <c r="F2354" s="165">
        <v>27.7</v>
      </c>
      <c r="G2354" s="165">
        <v>99.7</v>
      </c>
      <c r="H2354" s="165">
        <v>22</v>
      </c>
      <c r="I2354" s="165">
        <v>1771</v>
      </c>
      <c r="J2354" s="165">
        <v>7925.9999999999991</v>
      </c>
      <c r="K2354" s="165">
        <v>646</v>
      </c>
      <c r="L2354" s="165"/>
      <c r="M2354" s="165">
        <v>10343</v>
      </c>
      <c r="N2354" s="165">
        <v>150</v>
      </c>
      <c r="O2354" s="165">
        <v>670</v>
      </c>
      <c r="P2354" s="165">
        <v>323</v>
      </c>
      <c r="Q2354" s="165"/>
      <c r="R2354" s="165">
        <v>1143</v>
      </c>
      <c r="S2354" s="165">
        <v>6</v>
      </c>
      <c r="T2354" s="165">
        <v>6.5166666666666666</v>
      </c>
      <c r="U2354" s="165">
        <v>11.2</v>
      </c>
      <c r="V2354" s="165">
        <v>819.50000000000011</v>
      </c>
      <c r="W2354" s="165">
        <v>673.2</v>
      </c>
      <c r="X2354" s="165" t="s">
        <v>3324</v>
      </c>
      <c r="Y2354" s="165">
        <v>12.05</v>
      </c>
      <c r="Z2354" s="165" t="s">
        <v>3325</v>
      </c>
      <c r="AA2354" s="165" t="s">
        <v>3298</v>
      </c>
    </row>
    <row r="2355" spans="1:27" s="74" customFormat="1" x14ac:dyDescent="0.15">
      <c r="A2355" s="165" t="s">
        <v>3278</v>
      </c>
      <c r="B2355" s="113" t="s">
        <v>3205</v>
      </c>
      <c r="C2355" s="165"/>
      <c r="D2355" s="199" t="s">
        <v>3297</v>
      </c>
      <c r="E2355" s="165">
        <v>1146</v>
      </c>
      <c r="F2355" s="165">
        <v>28</v>
      </c>
      <c r="G2355" s="165">
        <v>106.6</v>
      </c>
      <c r="H2355" s="165">
        <v>26</v>
      </c>
      <c r="I2355" s="165">
        <v>989</v>
      </c>
      <c r="J2355" s="165">
        <v>7105</v>
      </c>
      <c r="K2355" s="165">
        <v>475</v>
      </c>
      <c r="L2355" s="165"/>
      <c r="M2355" s="165">
        <v>8569</v>
      </c>
      <c r="N2355" s="165">
        <v>80</v>
      </c>
      <c r="O2355" s="165">
        <v>572.00000000000011</v>
      </c>
      <c r="P2355" s="165">
        <v>317</v>
      </c>
      <c r="Q2355" s="165"/>
      <c r="R2355" s="165">
        <v>969</v>
      </c>
      <c r="S2355" s="165">
        <v>12</v>
      </c>
      <c r="T2355" s="165">
        <v>14.68333333333333</v>
      </c>
      <c r="U2355" s="165">
        <v>14.68333333333333</v>
      </c>
      <c r="V2355" s="165">
        <v>83.5</v>
      </c>
      <c r="W2355" s="165">
        <v>83.5</v>
      </c>
      <c r="X2355" s="165" t="s">
        <v>3300</v>
      </c>
      <c r="Y2355" s="165">
        <v>13.25</v>
      </c>
      <c r="Z2355" s="165" t="s">
        <v>3325</v>
      </c>
      <c r="AA2355" s="165" t="s">
        <v>3298</v>
      </c>
    </row>
    <row r="2356" spans="1:27" s="74" customFormat="1" x14ac:dyDescent="0.15">
      <c r="A2356" s="165" t="s">
        <v>3278</v>
      </c>
      <c r="B2356" s="113" t="s">
        <v>3205</v>
      </c>
      <c r="C2356" s="165"/>
      <c r="D2356" s="199" t="s">
        <v>3297</v>
      </c>
      <c r="E2356" s="165">
        <v>1119</v>
      </c>
      <c r="F2356" s="165">
        <v>25.9</v>
      </c>
      <c r="G2356" s="165">
        <v>110.1</v>
      </c>
      <c r="H2356" s="165">
        <v>101</v>
      </c>
      <c r="I2356" s="165">
        <v>2950</v>
      </c>
      <c r="J2356" s="165">
        <v>20532</v>
      </c>
      <c r="K2356" s="165">
        <v>826</v>
      </c>
      <c r="L2356" s="165"/>
      <c r="M2356" s="165">
        <v>24308</v>
      </c>
      <c r="N2356" s="165">
        <v>63</v>
      </c>
      <c r="O2356" s="165">
        <v>426.99999999999983</v>
      </c>
      <c r="P2356" s="165">
        <v>551</v>
      </c>
      <c r="Q2356" s="165"/>
      <c r="R2356" s="165">
        <v>1041</v>
      </c>
      <c r="S2356" s="165">
        <v>12</v>
      </c>
      <c r="T2356" s="165">
        <v>15.05</v>
      </c>
      <c r="U2356" s="165">
        <v>15.05</v>
      </c>
      <c r="V2356" s="165">
        <v>92.899999999999991</v>
      </c>
      <c r="W2356" s="165">
        <v>92.899999999999991</v>
      </c>
      <c r="X2356" s="165" t="s">
        <v>3300</v>
      </c>
      <c r="Y2356" s="165">
        <v>4.8000000000000007</v>
      </c>
      <c r="Z2356" s="165" t="s">
        <v>3327</v>
      </c>
      <c r="AA2356" s="165" t="s">
        <v>3298</v>
      </c>
    </row>
    <row r="2357" spans="1:27" s="74" customFormat="1" x14ac:dyDescent="0.15">
      <c r="A2357" s="165" t="s">
        <v>3353</v>
      </c>
      <c r="B2357" s="113" t="s">
        <v>3205</v>
      </c>
      <c r="C2357" s="165"/>
      <c r="D2357" s="199" t="s">
        <v>3297</v>
      </c>
      <c r="E2357" s="165">
        <v>1128</v>
      </c>
      <c r="F2357" s="165">
        <v>28.25</v>
      </c>
      <c r="G2357" s="165">
        <v>108.12</v>
      </c>
      <c r="H2357" s="165">
        <v>30</v>
      </c>
      <c r="I2357" s="165">
        <v>2263</v>
      </c>
      <c r="J2357" s="165">
        <v>12562</v>
      </c>
      <c r="K2357" s="165">
        <v>692</v>
      </c>
      <c r="L2357" s="165"/>
      <c r="M2357" s="165">
        <v>15517</v>
      </c>
      <c r="N2357" s="165">
        <v>90</v>
      </c>
      <c r="O2357" s="165">
        <v>497</v>
      </c>
      <c r="P2357" s="165">
        <v>462</v>
      </c>
      <c r="Q2357" s="165"/>
      <c r="R2357" s="165">
        <v>1049</v>
      </c>
      <c r="S2357" s="165">
        <v>12</v>
      </c>
      <c r="T2357" s="165">
        <v>15.34166666666667</v>
      </c>
      <c r="U2357" s="165">
        <v>15.34166666666667</v>
      </c>
      <c r="V2357" s="165">
        <v>85.8</v>
      </c>
      <c r="W2357" s="165">
        <v>85.8</v>
      </c>
      <c r="X2357" s="165" t="s">
        <v>3300</v>
      </c>
      <c r="Y2357" s="165">
        <v>28.499999999999947</v>
      </c>
      <c r="Z2357" s="165" t="s">
        <v>3329</v>
      </c>
      <c r="AA2357" s="165" t="s">
        <v>3298</v>
      </c>
    </row>
    <row r="2358" spans="1:27" s="74" customFormat="1" x14ac:dyDescent="0.15">
      <c r="A2358" s="165" t="s">
        <v>3352</v>
      </c>
      <c r="B2358" s="113" t="s">
        <v>3205</v>
      </c>
      <c r="C2358" s="165"/>
      <c r="D2358" s="199" t="s">
        <v>3297</v>
      </c>
      <c r="E2358" s="165">
        <v>1127</v>
      </c>
      <c r="F2358" s="165">
        <v>27.7</v>
      </c>
      <c r="G2358" s="165">
        <v>107.61</v>
      </c>
      <c r="H2358" s="165">
        <v>28</v>
      </c>
      <c r="I2358" s="165">
        <v>813.00000000000011</v>
      </c>
      <c r="J2358" s="165">
        <v>7604.0000000000009</v>
      </c>
      <c r="K2358" s="165">
        <v>642</v>
      </c>
      <c r="L2358" s="165"/>
      <c r="M2358" s="165">
        <v>9059</v>
      </c>
      <c r="N2358" s="165">
        <v>61</v>
      </c>
      <c r="O2358" s="165">
        <v>570</v>
      </c>
      <c r="P2358" s="165">
        <v>428</v>
      </c>
      <c r="Q2358" s="165"/>
      <c r="R2358" s="165">
        <v>1059</v>
      </c>
      <c r="S2358" s="165">
        <v>12</v>
      </c>
      <c r="T2358" s="165">
        <v>14.366666666666672</v>
      </c>
      <c r="U2358" s="165">
        <v>14.366666666666672</v>
      </c>
      <c r="V2358" s="165">
        <v>87.300000000000026</v>
      </c>
      <c r="W2358" s="165">
        <v>87.300000000000026</v>
      </c>
      <c r="X2358" s="165" t="s">
        <v>3300</v>
      </c>
      <c r="Y2358" s="165">
        <v>13.25</v>
      </c>
      <c r="Z2358" s="165" t="s">
        <v>3325</v>
      </c>
      <c r="AA2358" s="165" t="s">
        <v>3298</v>
      </c>
    </row>
    <row r="2359" spans="1:27" s="74" customFormat="1" x14ac:dyDescent="0.15">
      <c r="A2359" s="165" t="s">
        <v>3278</v>
      </c>
      <c r="B2359" s="113" t="s">
        <v>3205</v>
      </c>
      <c r="C2359" s="165"/>
      <c r="D2359" s="199" t="s">
        <v>3297</v>
      </c>
      <c r="E2359" s="165">
        <v>1142</v>
      </c>
      <c r="F2359" s="165">
        <v>21.92</v>
      </c>
      <c r="G2359" s="165">
        <v>107.65</v>
      </c>
      <c r="H2359" s="165">
        <v>16</v>
      </c>
      <c r="I2359" s="165">
        <v>906</v>
      </c>
      <c r="J2359" s="165">
        <v>6186</v>
      </c>
      <c r="K2359" s="165">
        <v>470</v>
      </c>
      <c r="L2359" s="165"/>
      <c r="M2359" s="165">
        <v>7562</v>
      </c>
      <c r="N2359" s="165">
        <v>106</v>
      </c>
      <c r="O2359" s="165">
        <v>722</v>
      </c>
      <c r="P2359" s="165">
        <v>313</v>
      </c>
      <c r="Q2359" s="165"/>
      <c r="R2359" s="165">
        <v>1141</v>
      </c>
      <c r="S2359" s="165">
        <v>12</v>
      </c>
      <c r="T2359" s="165">
        <v>21.641666666666662</v>
      </c>
      <c r="U2359" s="165">
        <v>21.641666666666662</v>
      </c>
      <c r="V2359" s="165">
        <v>89.6</v>
      </c>
      <c r="W2359" s="165">
        <v>89.6</v>
      </c>
      <c r="X2359" s="165" t="s">
        <v>3300</v>
      </c>
      <c r="Y2359" s="165">
        <v>2.2000000000000002</v>
      </c>
      <c r="Z2359" s="165" t="s">
        <v>3327</v>
      </c>
      <c r="AA2359" s="165" t="s">
        <v>3298</v>
      </c>
    </row>
    <row r="2360" spans="1:27" s="74" customFormat="1" x14ac:dyDescent="0.15">
      <c r="A2360" s="165" t="s">
        <v>3353</v>
      </c>
      <c r="B2360" s="113" t="s">
        <v>3205</v>
      </c>
      <c r="C2360" s="165"/>
      <c r="D2360" s="199" t="s">
        <v>3297</v>
      </c>
      <c r="E2360" s="165">
        <v>1136</v>
      </c>
      <c r="F2360" s="165">
        <v>26</v>
      </c>
      <c r="G2360" s="165">
        <v>110.6</v>
      </c>
      <c r="H2360" s="165">
        <v>30</v>
      </c>
      <c r="I2360" s="165">
        <v>1508</v>
      </c>
      <c r="J2360" s="165">
        <v>9391.9999999999945</v>
      </c>
      <c r="K2360" s="165">
        <v>763</v>
      </c>
      <c r="L2360" s="165"/>
      <c r="M2360" s="165">
        <v>11663</v>
      </c>
      <c r="N2360" s="165">
        <v>89</v>
      </c>
      <c r="O2360" s="165">
        <v>575</v>
      </c>
      <c r="P2360" s="165">
        <v>491</v>
      </c>
      <c r="Q2360" s="165"/>
      <c r="R2360" s="165">
        <v>1155</v>
      </c>
      <c r="S2360" s="165">
        <v>12</v>
      </c>
      <c r="T2360" s="165">
        <v>15.133333333333329</v>
      </c>
      <c r="U2360" s="165">
        <v>15.133333333333329</v>
      </c>
      <c r="V2360" s="165">
        <v>89.7</v>
      </c>
      <c r="W2360" s="165">
        <v>89.7</v>
      </c>
      <c r="X2360" s="165" t="s">
        <v>3300</v>
      </c>
      <c r="Y2360" s="165">
        <v>3.8</v>
      </c>
      <c r="Z2360" s="165" t="s">
        <v>3327</v>
      </c>
      <c r="AA2360" s="165" t="s">
        <v>3298</v>
      </c>
    </row>
    <row r="2361" spans="1:27" s="74" customFormat="1" x14ac:dyDescent="0.15">
      <c r="A2361" s="165" t="s">
        <v>3353</v>
      </c>
      <c r="B2361" s="113" t="s">
        <v>3205</v>
      </c>
      <c r="C2361" s="165"/>
      <c r="D2361" s="199" t="s">
        <v>3297</v>
      </c>
      <c r="E2361" s="165">
        <v>1145</v>
      </c>
      <c r="F2361" s="165">
        <v>26.88</v>
      </c>
      <c r="G2361" s="165">
        <v>107.83</v>
      </c>
      <c r="H2361" s="165">
        <v>23</v>
      </c>
      <c r="I2361" s="165">
        <v>918</v>
      </c>
      <c r="J2361" s="165">
        <v>7716</v>
      </c>
      <c r="K2361" s="165">
        <v>577</v>
      </c>
      <c r="L2361" s="165"/>
      <c r="M2361" s="165">
        <v>9211</v>
      </c>
      <c r="N2361" s="165">
        <v>83</v>
      </c>
      <c r="O2361" s="165">
        <v>698</v>
      </c>
      <c r="P2361" s="165">
        <v>385</v>
      </c>
      <c r="Q2361" s="165"/>
      <c r="R2361" s="165">
        <v>1166</v>
      </c>
      <c r="S2361" s="165">
        <v>12</v>
      </c>
      <c r="T2361" s="165">
        <v>15.34166666666667</v>
      </c>
      <c r="U2361" s="165">
        <v>15.34166666666667</v>
      </c>
      <c r="V2361" s="165">
        <v>92.300000000000011</v>
      </c>
      <c r="W2361" s="165">
        <v>92.300000000000011</v>
      </c>
      <c r="X2361" s="165" t="s">
        <v>3300</v>
      </c>
      <c r="Y2361" s="165">
        <v>13.25</v>
      </c>
      <c r="Z2361" s="165" t="s">
        <v>3325</v>
      </c>
      <c r="AA2361" s="165" t="s">
        <v>3298</v>
      </c>
    </row>
    <row r="2362" spans="1:27" s="74" customFormat="1" x14ac:dyDescent="0.15">
      <c r="A2362" s="165" t="s">
        <v>3278</v>
      </c>
      <c r="B2362" s="113" t="s">
        <v>3205</v>
      </c>
      <c r="C2362" s="165"/>
      <c r="D2362" s="199" t="s">
        <v>3297</v>
      </c>
      <c r="E2362" s="165">
        <v>1115</v>
      </c>
      <c r="F2362" s="165">
        <v>24.23</v>
      </c>
      <c r="G2362" s="165">
        <v>111.77</v>
      </c>
      <c r="H2362" s="165">
        <v>28</v>
      </c>
      <c r="I2362" s="165">
        <v>1311</v>
      </c>
      <c r="J2362" s="165">
        <v>8952</v>
      </c>
      <c r="K2362" s="165">
        <v>751</v>
      </c>
      <c r="L2362" s="165"/>
      <c r="M2362" s="165">
        <v>11014</v>
      </c>
      <c r="N2362" s="165">
        <v>89</v>
      </c>
      <c r="O2362" s="165">
        <v>606</v>
      </c>
      <c r="P2362" s="165">
        <v>501</v>
      </c>
      <c r="Q2362" s="165"/>
      <c r="R2362" s="165">
        <v>1196</v>
      </c>
      <c r="S2362" s="165">
        <v>12</v>
      </c>
      <c r="T2362" s="165">
        <v>19.758333333333319</v>
      </c>
      <c r="U2362" s="165">
        <v>19.758333333333319</v>
      </c>
      <c r="V2362" s="165">
        <v>99.899999999999991</v>
      </c>
      <c r="W2362" s="165">
        <v>99.899999999999991</v>
      </c>
      <c r="X2362" s="165" t="s">
        <v>3300</v>
      </c>
      <c r="Y2362" s="165">
        <v>3.4</v>
      </c>
      <c r="Z2362" s="165" t="s">
        <v>3327</v>
      </c>
      <c r="AA2362" s="165" t="s">
        <v>3298</v>
      </c>
    </row>
    <row r="2363" spans="1:27" s="74" customFormat="1" x14ac:dyDescent="0.15">
      <c r="A2363" s="165" t="s">
        <v>3353</v>
      </c>
      <c r="B2363" s="113" t="s">
        <v>3205</v>
      </c>
      <c r="C2363" s="165"/>
      <c r="D2363" s="199" t="s">
        <v>3297</v>
      </c>
      <c r="E2363" s="165">
        <v>1118</v>
      </c>
      <c r="F2363" s="165">
        <v>25.8</v>
      </c>
      <c r="G2363" s="165">
        <v>110.6</v>
      </c>
      <c r="H2363" s="165">
        <v>28</v>
      </c>
      <c r="I2363" s="165">
        <v>1375</v>
      </c>
      <c r="J2363" s="165">
        <v>9267</v>
      </c>
      <c r="K2363" s="165">
        <v>753</v>
      </c>
      <c r="L2363" s="165"/>
      <c r="M2363" s="165">
        <v>11395</v>
      </c>
      <c r="N2363" s="165">
        <v>93</v>
      </c>
      <c r="O2363" s="165">
        <v>628</v>
      </c>
      <c r="P2363" s="165">
        <v>501.99999999999983</v>
      </c>
      <c r="Q2363" s="165"/>
      <c r="R2363" s="165">
        <v>1223</v>
      </c>
      <c r="S2363" s="165">
        <v>12</v>
      </c>
      <c r="T2363" s="165">
        <v>16.908333333333317</v>
      </c>
      <c r="U2363" s="165">
        <v>16.908333333333317</v>
      </c>
      <c r="V2363" s="165">
        <v>90.100000000000009</v>
      </c>
      <c r="W2363" s="165">
        <v>90.100000000000009</v>
      </c>
      <c r="X2363" s="165" t="s">
        <v>3300</v>
      </c>
      <c r="Y2363" s="165">
        <v>4.8000000000000007</v>
      </c>
      <c r="Z2363" s="165" t="s">
        <v>3327</v>
      </c>
      <c r="AA2363" s="165" t="s">
        <v>3298</v>
      </c>
    </row>
    <row r="2364" spans="1:27" s="74" customFormat="1" x14ac:dyDescent="0.15">
      <c r="A2364" s="165" t="s">
        <v>3353</v>
      </c>
      <c r="B2364" s="113" t="s">
        <v>3205</v>
      </c>
      <c r="C2364" s="165"/>
      <c r="D2364" s="199" t="s">
        <v>3297</v>
      </c>
      <c r="E2364" s="165">
        <v>1141</v>
      </c>
      <c r="F2364" s="165">
        <v>28.3</v>
      </c>
      <c r="G2364" s="165">
        <v>114.7</v>
      </c>
      <c r="H2364" s="165">
        <v>52</v>
      </c>
      <c r="I2364" s="165">
        <v>4223</v>
      </c>
      <c r="J2364" s="165">
        <v>14952</v>
      </c>
      <c r="K2364" s="165">
        <v>815</v>
      </c>
      <c r="L2364" s="165"/>
      <c r="M2364" s="165">
        <v>19989</v>
      </c>
      <c r="N2364" s="165">
        <v>152</v>
      </c>
      <c r="O2364" s="165">
        <v>546</v>
      </c>
      <c r="P2364" s="165">
        <v>544</v>
      </c>
      <c r="Q2364" s="165"/>
      <c r="R2364" s="165">
        <v>1241</v>
      </c>
      <c r="S2364" s="165">
        <v>12</v>
      </c>
      <c r="T2364" s="165">
        <v>18.016666666666673</v>
      </c>
      <c r="U2364" s="165">
        <v>18.016666666666673</v>
      </c>
      <c r="V2364" s="165">
        <v>104</v>
      </c>
      <c r="W2364" s="165">
        <v>104</v>
      </c>
      <c r="X2364" s="165" t="s">
        <v>3300</v>
      </c>
      <c r="Y2364" s="165">
        <v>28.499999999999947</v>
      </c>
      <c r="Z2364" s="165" t="s">
        <v>3329</v>
      </c>
      <c r="AA2364" s="165" t="s">
        <v>3298</v>
      </c>
    </row>
    <row r="2365" spans="1:27" s="74" customFormat="1" x14ac:dyDescent="0.15">
      <c r="A2365" s="165" t="s">
        <v>3352</v>
      </c>
      <c r="B2365" s="113" t="s">
        <v>3205</v>
      </c>
      <c r="C2365" s="165"/>
      <c r="D2365" s="199" t="s">
        <v>3297</v>
      </c>
      <c r="E2365" s="165">
        <v>1130</v>
      </c>
      <c r="F2365" s="165">
        <v>28.47</v>
      </c>
      <c r="G2365" s="165">
        <v>106.97</v>
      </c>
      <c r="H2365" s="165">
        <v>28</v>
      </c>
      <c r="I2365" s="165">
        <v>968</v>
      </c>
      <c r="J2365" s="165">
        <v>9059</v>
      </c>
      <c r="K2365" s="165">
        <v>766</v>
      </c>
      <c r="L2365" s="165"/>
      <c r="M2365" s="165">
        <v>10793</v>
      </c>
      <c r="N2365" s="165">
        <v>73</v>
      </c>
      <c r="O2365" s="165">
        <v>680</v>
      </c>
      <c r="P2365" s="165">
        <v>511.00000000000011</v>
      </c>
      <c r="Q2365" s="165"/>
      <c r="R2365" s="165">
        <v>1264</v>
      </c>
      <c r="S2365" s="165">
        <v>12</v>
      </c>
      <c r="T2365" s="165">
        <v>13.95</v>
      </c>
      <c r="U2365" s="165">
        <v>13.95</v>
      </c>
      <c r="V2365" s="165">
        <v>79.600000000000009</v>
      </c>
      <c r="W2365" s="165">
        <v>79.600000000000009</v>
      </c>
      <c r="X2365" s="165" t="s">
        <v>3300</v>
      </c>
      <c r="Y2365" s="165">
        <v>13.25</v>
      </c>
      <c r="Z2365" s="165" t="s">
        <v>3325</v>
      </c>
      <c r="AA2365" s="165" t="s">
        <v>3298</v>
      </c>
    </row>
    <row r="2366" spans="1:27" s="74" customFormat="1" x14ac:dyDescent="0.15">
      <c r="A2366" s="165" t="s">
        <v>3278</v>
      </c>
      <c r="B2366" s="113" t="s">
        <v>3205</v>
      </c>
      <c r="C2366" s="165"/>
      <c r="D2366" s="199" t="s">
        <v>3297</v>
      </c>
      <c r="E2366" s="165">
        <v>1121</v>
      </c>
      <c r="F2366" s="165">
        <v>26.52</v>
      </c>
      <c r="G2366" s="165">
        <v>108.59</v>
      </c>
      <c r="H2366" s="165">
        <v>36</v>
      </c>
      <c r="I2366" s="165">
        <v>1351</v>
      </c>
      <c r="J2366" s="165">
        <v>14161</v>
      </c>
      <c r="K2366" s="165">
        <v>636</v>
      </c>
      <c r="L2366" s="165"/>
      <c r="M2366" s="165">
        <v>16148</v>
      </c>
      <c r="N2366" s="165">
        <v>80</v>
      </c>
      <c r="O2366" s="165">
        <v>837.00000000000011</v>
      </c>
      <c r="P2366" s="165">
        <v>424</v>
      </c>
      <c r="Q2366" s="165"/>
      <c r="R2366" s="165">
        <v>1341</v>
      </c>
      <c r="S2366" s="165">
        <v>12</v>
      </c>
      <c r="T2366" s="165">
        <v>15.483333333333331</v>
      </c>
      <c r="U2366" s="165">
        <v>15.483333333333331</v>
      </c>
      <c r="V2366" s="165">
        <v>98.199999999999989</v>
      </c>
      <c r="W2366" s="165">
        <v>98.199999999999989</v>
      </c>
      <c r="X2366" s="165" t="s">
        <v>3300</v>
      </c>
      <c r="Y2366" s="165">
        <v>28.499999999999947</v>
      </c>
      <c r="Z2366" s="165" t="s">
        <v>3329</v>
      </c>
      <c r="AA2366" s="165" t="s">
        <v>3298</v>
      </c>
    </row>
    <row r="2367" spans="1:27" s="74" customFormat="1" x14ac:dyDescent="0.15">
      <c r="A2367" s="165" t="s">
        <v>3352</v>
      </c>
      <c r="B2367" s="113" t="s">
        <v>3205</v>
      </c>
      <c r="C2367" s="165"/>
      <c r="D2367" s="199" t="s">
        <v>3297</v>
      </c>
      <c r="E2367" s="165">
        <v>1120</v>
      </c>
      <c r="F2367" s="165">
        <v>26.23</v>
      </c>
      <c r="G2367" s="165">
        <v>106.65</v>
      </c>
      <c r="H2367" s="165">
        <v>46</v>
      </c>
      <c r="I2367" s="165">
        <v>1683</v>
      </c>
      <c r="J2367" s="165">
        <v>16407</v>
      </c>
      <c r="K2367" s="165">
        <v>773</v>
      </c>
      <c r="L2367" s="165"/>
      <c r="M2367" s="165">
        <v>18863</v>
      </c>
      <c r="N2367" s="165">
        <v>79</v>
      </c>
      <c r="O2367" s="165">
        <v>769</v>
      </c>
      <c r="P2367" s="165">
        <v>515</v>
      </c>
      <c r="Q2367" s="165"/>
      <c r="R2367" s="165">
        <v>1363</v>
      </c>
      <c r="S2367" s="165">
        <v>12</v>
      </c>
      <c r="T2367" s="165">
        <v>15.566666666666663</v>
      </c>
      <c r="U2367" s="165">
        <v>15.566666666666663</v>
      </c>
      <c r="V2367" s="165">
        <v>94.3</v>
      </c>
      <c r="W2367" s="165">
        <v>94.3</v>
      </c>
      <c r="X2367" s="165" t="s">
        <v>3300</v>
      </c>
      <c r="Y2367" s="165">
        <v>3.15</v>
      </c>
      <c r="Z2367" s="165" t="s">
        <v>3327</v>
      </c>
      <c r="AA2367" s="165" t="s">
        <v>3298</v>
      </c>
    </row>
    <row r="2368" spans="1:27" s="74" customFormat="1" x14ac:dyDescent="0.15">
      <c r="A2368" s="165" t="s">
        <v>3353</v>
      </c>
      <c r="B2368" s="113" t="s">
        <v>3205</v>
      </c>
      <c r="C2368" s="165"/>
      <c r="D2368" s="199" t="s">
        <v>3297</v>
      </c>
      <c r="E2368" s="165">
        <v>1117</v>
      </c>
      <c r="F2368" s="165">
        <v>25.7</v>
      </c>
      <c r="G2368" s="165">
        <v>116.9</v>
      </c>
      <c r="H2368" s="165">
        <v>53</v>
      </c>
      <c r="I2368" s="165">
        <v>4576</v>
      </c>
      <c r="J2368" s="165">
        <v>17424</v>
      </c>
      <c r="K2368" s="165">
        <v>682</v>
      </c>
      <c r="L2368" s="165"/>
      <c r="M2368" s="165">
        <v>22682</v>
      </c>
      <c r="N2368" s="165">
        <v>195</v>
      </c>
      <c r="O2368" s="165">
        <v>748</v>
      </c>
      <c r="P2368" s="165">
        <v>429</v>
      </c>
      <c r="Q2368" s="165"/>
      <c r="R2368" s="165">
        <v>1372</v>
      </c>
      <c r="S2368" s="165">
        <v>12</v>
      </c>
      <c r="T2368" s="165">
        <v>17.44166666666667</v>
      </c>
      <c r="U2368" s="165">
        <v>17.44166666666667</v>
      </c>
      <c r="V2368" s="165">
        <v>108.9</v>
      </c>
      <c r="W2368" s="165">
        <v>108.9</v>
      </c>
      <c r="X2368" s="165" t="s">
        <v>3300</v>
      </c>
      <c r="Y2368" s="165">
        <v>3.8</v>
      </c>
      <c r="Z2368" s="165" t="s">
        <v>3327</v>
      </c>
      <c r="AA2368" s="165" t="s">
        <v>3298</v>
      </c>
    </row>
    <row r="2369" spans="1:27" s="74" customFormat="1" x14ac:dyDescent="0.15">
      <c r="A2369" s="165" t="s">
        <v>3353</v>
      </c>
      <c r="B2369" s="113" t="s">
        <v>3205</v>
      </c>
      <c r="C2369" s="165"/>
      <c r="D2369" s="199" t="s">
        <v>3297</v>
      </c>
      <c r="E2369" s="165">
        <v>1122</v>
      </c>
      <c r="F2369" s="165">
        <v>26.63</v>
      </c>
      <c r="G2369" s="165">
        <v>109.35</v>
      </c>
      <c r="H2369" s="165">
        <v>21</v>
      </c>
      <c r="I2369" s="165">
        <v>1158</v>
      </c>
      <c r="J2369" s="165">
        <v>8796</v>
      </c>
      <c r="K2369" s="165">
        <v>606</v>
      </c>
      <c r="L2369" s="165"/>
      <c r="M2369" s="165">
        <v>10560</v>
      </c>
      <c r="N2369" s="165">
        <v>114</v>
      </c>
      <c r="O2369" s="165">
        <v>867</v>
      </c>
      <c r="P2369" s="165">
        <v>404</v>
      </c>
      <c r="Q2369" s="165"/>
      <c r="R2369" s="165">
        <v>1385</v>
      </c>
      <c r="S2369" s="165">
        <v>12</v>
      </c>
      <c r="T2369" s="165">
        <v>15.574999999999999</v>
      </c>
      <c r="U2369" s="165">
        <v>15.574999999999999</v>
      </c>
      <c r="V2369" s="165">
        <v>98.7</v>
      </c>
      <c r="W2369" s="165">
        <v>98.7</v>
      </c>
      <c r="X2369" s="165" t="s">
        <v>3300</v>
      </c>
      <c r="Y2369" s="165">
        <v>3.8</v>
      </c>
      <c r="Z2369" s="165" t="s">
        <v>3327</v>
      </c>
      <c r="AA2369" s="165" t="s">
        <v>3298</v>
      </c>
    </row>
    <row r="2370" spans="1:27" s="74" customFormat="1" x14ac:dyDescent="0.15">
      <c r="A2370" s="165" t="s">
        <v>3353</v>
      </c>
      <c r="B2370" s="113" t="s">
        <v>3205</v>
      </c>
      <c r="C2370" s="165"/>
      <c r="D2370" s="199" t="s">
        <v>3297</v>
      </c>
      <c r="E2370" s="165">
        <v>1134</v>
      </c>
      <c r="F2370" s="165">
        <v>25.7</v>
      </c>
      <c r="G2370" s="165">
        <v>113.3</v>
      </c>
      <c r="H2370" s="165">
        <v>19</v>
      </c>
      <c r="I2370" s="165">
        <v>2469</v>
      </c>
      <c r="J2370" s="165">
        <v>10311</v>
      </c>
      <c r="K2370" s="165">
        <v>902</v>
      </c>
      <c r="L2370" s="165"/>
      <c r="M2370" s="165">
        <v>13682</v>
      </c>
      <c r="N2370" s="165">
        <v>242</v>
      </c>
      <c r="O2370" s="165">
        <v>1022</v>
      </c>
      <c r="P2370" s="165">
        <v>557</v>
      </c>
      <c r="Q2370" s="165"/>
      <c r="R2370" s="165">
        <v>1821</v>
      </c>
      <c r="S2370" s="165">
        <v>12</v>
      </c>
      <c r="T2370" s="165">
        <v>15.59166666666667</v>
      </c>
      <c r="U2370" s="165">
        <v>15.59166666666667</v>
      </c>
      <c r="V2370" s="165">
        <v>93.199999999999989</v>
      </c>
      <c r="W2370" s="165">
        <v>93.199999999999989</v>
      </c>
      <c r="X2370" s="165" t="s">
        <v>3300</v>
      </c>
      <c r="Y2370" s="165">
        <v>4.05</v>
      </c>
      <c r="Z2370" s="165" t="s">
        <v>3327</v>
      </c>
      <c r="AA2370" s="165" t="s">
        <v>3298</v>
      </c>
    </row>
    <row r="2371" spans="1:27" s="74" customFormat="1" x14ac:dyDescent="0.15">
      <c r="A2371" s="165" t="s">
        <v>3353</v>
      </c>
      <c r="B2371" s="113" t="s">
        <v>3205</v>
      </c>
      <c r="C2371" s="165"/>
      <c r="D2371" s="199" t="s">
        <v>3297</v>
      </c>
      <c r="E2371" s="165">
        <v>1135</v>
      </c>
      <c r="F2371" s="165">
        <v>25.8</v>
      </c>
      <c r="G2371" s="165">
        <v>117.2</v>
      </c>
      <c r="H2371" s="165">
        <v>25</v>
      </c>
      <c r="I2371" s="165">
        <v>3009</v>
      </c>
      <c r="J2371" s="165">
        <v>11358</v>
      </c>
      <c r="K2371" s="165">
        <v>1078</v>
      </c>
      <c r="L2371" s="165"/>
      <c r="M2371" s="165">
        <v>15445</v>
      </c>
      <c r="N2371" s="165">
        <v>237</v>
      </c>
      <c r="O2371" s="165">
        <v>899</v>
      </c>
      <c r="P2371" s="165">
        <v>719</v>
      </c>
      <c r="Q2371" s="165"/>
      <c r="R2371" s="165">
        <v>1854</v>
      </c>
      <c r="S2371" s="165">
        <v>12</v>
      </c>
      <c r="T2371" s="165">
        <v>17.475000000000001</v>
      </c>
      <c r="U2371" s="165">
        <v>17.475000000000001</v>
      </c>
      <c r="V2371" s="165">
        <v>107.5</v>
      </c>
      <c r="W2371" s="165">
        <v>107.5</v>
      </c>
      <c r="X2371" s="165" t="s">
        <v>3300</v>
      </c>
      <c r="Y2371" s="165">
        <v>28.499999999999947</v>
      </c>
      <c r="Z2371" s="165" t="s">
        <v>3329</v>
      </c>
      <c r="AA2371" s="165" t="s">
        <v>3298</v>
      </c>
    </row>
    <row r="2372" spans="1:27" s="74" customFormat="1" x14ac:dyDescent="0.15">
      <c r="A2372" s="165" t="s">
        <v>3352</v>
      </c>
      <c r="B2372" s="113" t="s">
        <v>3205</v>
      </c>
      <c r="C2372" s="165"/>
      <c r="D2372" s="199" t="s">
        <v>3297</v>
      </c>
      <c r="E2372" s="165">
        <v>1123</v>
      </c>
      <c r="F2372" s="165">
        <v>26.83</v>
      </c>
      <c r="G2372" s="165">
        <v>109.75</v>
      </c>
      <c r="H2372" s="165">
        <v>20</v>
      </c>
      <c r="I2372" s="165">
        <v>1704</v>
      </c>
      <c r="J2372" s="165">
        <v>7397</v>
      </c>
      <c r="K2372" s="165">
        <v>902.99999999999989</v>
      </c>
      <c r="L2372" s="165"/>
      <c r="M2372" s="165">
        <v>10004</v>
      </c>
      <c r="N2372" s="165">
        <v>255</v>
      </c>
      <c r="O2372" s="165">
        <v>1107</v>
      </c>
      <c r="P2372" s="165">
        <v>602</v>
      </c>
      <c r="Q2372" s="165"/>
      <c r="R2372" s="165">
        <v>1964</v>
      </c>
      <c r="S2372" s="165">
        <v>12</v>
      </c>
      <c r="T2372" s="165">
        <v>16.899999999999999</v>
      </c>
      <c r="U2372" s="165">
        <v>16.899999999999999</v>
      </c>
      <c r="V2372" s="165">
        <v>98.699999999999989</v>
      </c>
      <c r="W2372" s="165">
        <v>98.699999999999989</v>
      </c>
      <c r="X2372" s="165" t="s">
        <v>3300</v>
      </c>
      <c r="Y2372" s="165">
        <v>4.8000000000000007</v>
      </c>
      <c r="Z2372" s="165" t="s">
        <v>3327</v>
      </c>
      <c r="AA2372" s="165" t="s">
        <v>3298</v>
      </c>
    </row>
    <row r="2373" spans="1:27" s="74" customFormat="1" x14ac:dyDescent="0.15">
      <c r="A2373" s="165" t="s">
        <v>3353</v>
      </c>
      <c r="B2373" s="113" t="s">
        <v>3205</v>
      </c>
      <c r="C2373" s="165"/>
      <c r="D2373" s="199" t="s">
        <v>3297</v>
      </c>
      <c r="E2373" s="165">
        <v>1129</v>
      </c>
      <c r="F2373" s="165">
        <v>28.3</v>
      </c>
      <c r="G2373" s="165">
        <v>111.1</v>
      </c>
      <c r="H2373" s="165">
        <v>21</v>
      </c>
      <c r="I2373" s="165">
        <v>2817</v>
      </c>
      <c r="J2373" s="165">
        <v>11749</v>
      </c>
      <c r="K2373" s="165">
        <v>1044</v>
      </c>
      <c r="L2373" s="165"/>
      <c r="M2373" s="165">
        <v>15610</v>
      </c>
      <c r="N2373" s="165">
        <v>253</v>
      </c>
      <c r="O2373" s="165">
        <v>1053</v>
      </c>
      <c r="P2373" s="165">
        <v>696</v>
      </c>
      <c r="Q2373" s="165"/>
      <c r="R2373" s="165">
        <v>2002</v>
      </c>
      <c r="S2373" s="165">
        <v>12</v>
      </c>
      <c r="T2373" s="165">
        <v>16.466666666666658</v>
      </c>
      <c r="U2373" s="165">
        <v>16.466666666666658</v>
      </c>
      <c r="V2373" s="165">
        <v>87.4</v>
      </c>
      <c r="W2373" s="165">
        <v>87.4</v>
      </c>
      <c r="X2373" s="165" t="s">
        <v>3300</v>
      </c>
      <c r="Y2373" s="165"/>
      <c r="Z2373" s="165"/>
      <c r="AA2373" s="165" t="s">
        <v>3298</v>
      </c>
    </row>
    <row r="2374" spans="1:27" s="74" customFormat="1" x14ac:dyDescent="0.15">
      <c r="A2374" s="165" t="s">
        <v>3279</v>
      </c>
      <c r="B2374" s="113" t="s">
        <v>3205</v>
      </c>
      <c r="C2374" s="165"/>
      <c r="D2374" s="199" t="s">
        <v>3297</v>
      </c>
      <c r="E2374" s="165">
        <v>1116</v>
      </c>
      <c r="F2374" s="165">
        <v>25.3</v>
      </c>
      <c r="G2374" s="165">
        <v>111.3</v>
      </c>
      <c r="H2374" s="165">
        <v>54</v>
      </c>
      <c r="I2374" s="165">
        <v>8639</v>
      </c>
      <c r="J2374" s="165">
        <v>27502</v>
      </c>
      <c r="K2374" s="165">
        <v>1021</v>
      </c>
      <c r="L2374" s="165"/>
      <c r="M2374" s="165">
        <v>37162</v>
      </c>
      <c r="N2374" s="165">
        <v>317</v>
      </c>
      <c r="O2374" s="165">
        <v>1026</v>
      </c>
      <c r="P2374" s="165">
        <v>671</v>
      </c>
      <c r="Q2374" s="165"/>
      <c r="R2374" s="165">
        <v>2014</v>
      </c>
      <c r="S2374" s="165">
        <v>12</v>
      </c>
      <c r="T2374" s="165">
        <v>18.091666666666672</v>
      </c>
      <c r="U2374" s="165">
        <v>18.091666666666672</v>
      </c>
      <c r="V2374" s="165">
        <v>91.500000000000014</v>
      </c>
      <c r="W2374" s="165">
        <v>91.500000000000014</v>
      </c>
      <c r="X2374" s="165" t="s">
        <v>3300</v>
      </c>
      <c r="Y2374" s="165">
        <v>4.8000000000000007</v>
      </c>
      <c r="Z2374" s="165" t="s">
        <v>3327</v>
      </c>
      <c r="AA2374" s="165" t="s">
        <v>3298</v>
      </c>
    </row>
    <row r="2375" spans="1:27" s="74" customFormat="1" x14ac:dyDescent="0.15">
      <c r="A2375" s="165" t="s">
        <v>3353</v>
      </c>
      <c r="B2375" s="113" t="s">
        <v>3205</v>
      </c>
      <c r="C2375" s="165"/>
      <c r="D2375" s="199" t="s">
        <v>3297</v>
      </c>
      <c r="E2375" s="165">
        <v>1138</v>
      </c>
      <c r="F2375" s="165">
        <v>26.5</v>
      </c>
      <c r="G2375" s="165">
        <v>110.1</v>
      </c>
      <c r="H2375" s="165">
        <v>54</v>
      </c>
      <c r="I2375" s="165">
        <v>8474</v>
      </c>
      <c r="J2375" s="165">
        <v>27036</v>
      </c>
      <c r="K2375" s="165">
        <v>1184</v>
      </c>
      <c r="L2375" s="165"/>
      <c r="M2375" s="165">
        <v>36693</v>
      </c>
      <c r="N2375" s="165">
        <v>289</v>
      </c>
      <c r="O2375" s="165">
        <v>956</v>
      </c>
      <c r="P2375" s="165">
        <v>788</v>
      </c>
      <c r="Q2375" s="165"/>
      <c r="R2375" s="165">
        <v>2033</v>
      </c>
      <c r="S2375" s="165">
        <v>12</v>
      </c>
      <c r="T2375" s="165">
        <v>16.508333333333329</v>
      </c>
      <c r="U2375" s="165">
        <v>16.508333333333329</v>
      </c>
      <c r="V2375" s="165">
        <v>96.100000000000009</v>
      </c>
      <c r="W2375" s="165">
        <v>96.100000000000009</v>
      </c>
      <c r="X2375" s="165" t="s">
        <v>3300</v>
      </c>
      <c r="Y2375" s="165">
        <v>3.8</v>
      </c>
      <c r="Z2375" s="165" t="s">
        <v>3327</v>
      </c>
      <c r="AA2375" s="165" t="s">
        <v>3298</v>
      </c>
    </row>
    <row r="2376" spans="1:27" s="74" customFormat="1" x14ac:dyDescent="0.15">
      <c r="A2376" s="165" t="s">
        <v>3353</v>
      </c>
      <c r="B2376" s="113" t="s">
        <v>3205</v>
      </c>
      <c r="C2376" s="165"/>
      <c r="D2376" s="199" t="s">
        <v>3297</v>
      </c>
      <c r="E2376" s="165">
        <v>1148</v>
      </c>
      <c r="F2376" s="165">
        <v>28.5</v>
      </c>
      <c r="G2376" s="165">
        <v>120</v>
      </c>
      <c r="H2376" s="165">
        <v>18</v>
      </c>
      <c r="I2376" s="165">
        <v>2159</v>
      </c>
      <c r="J2376" s="165">
        <v>11787</v>
      </c>
      <c r="K2376" s="165">
        <v>717</v>
      </c>
      <c r="L2376" s="165"/>
      <c r="M2376" s="165">
        <v>14663</v>
      </c>
      <c r="N2376" s="165">
        <v>245</v>
      </c>
      <c r="O2376" s="165">
        <v>1316</v>
      </c>
      <c r="P2376" s="165">
        <v>478</v>
      </c>
      <c r="Q2376" s="165"/>
      <c r="R2376" s="165">
        <v>2038</v>
      </c>
      <c r="S2376" s="165">
        <v>12</v>
      </c>
      <c r="T2376" s="165">
        <v>16.883333333333319</v>
      </c>
      <c r="U2376" s="165">
        <v>16.883333333333319</v>
      </c>
      <c r="V2376" s="165">
        <v>103.7</v>
      </c>
      <c r="W2376" s="165">
        <v>103.7</v>
      </c>
      <c r="X2376" s="165" t="s">
        <v>3300</v>
      </c>
      <c r="Y2376" s="165">
        <v>2.4</v>
      </c>
      <c r="Z2376" s="165" t="s">
        <v>3327</v>
      </c>
      <c r="AA2376" s="165" t="s">
        <v>3298</v>
      </c>
    </row>
    <row r="2377" spans="1:27" s="74" customFormat="1" x14ac:dyDescent="0.15">
      <c r="A2377" s="165" t="s">
        <v>3353</v>
      </c>
      <c r="B2377" s="113" t="s">
        <v>3205</v>
      </c>
      <c r="C2377" s="165"/>
      <c r="D2377" s="199" t="s">
        <v>3297</v>
      </c>
      <c r="E2377" s="165">
        <v>1139</v>
      </c>
      <c r="F2377" s="165">
        <v>26.7</v>
      </c>
      <c r="G2377" s="165">
        <v>109.6</v>
      </c>
      <c r="H2377" s="165">
        <v>28</v>
      </c>
      <c r="I2377" s="165">
        <v>3660</v>
      </c>
      <c r="J2377" s="165">
        <v>14136</v>
      </c>
      <c r="K2377" s="165">
        <v>1320</v>
      </c>
      <c r="L2377" s="165"/>
      <c r="M2377" s="165">
        <v>19115</v>
      </c>
      <c r="N2377" s="165">
        <v>253</v>
      </c>
      <c r="O2377" s="165">
        <v>977</v>
      </c>
      <c r="P2377" s="165">
        <v>886.99999999999989</v>
      </c>
      <c r="Q2377" s="165"/>
      <c r="R2377" s="165">
        <v>2117</v>
      </c>
      <c r="S2377" s="165">
        <v>12</v>
      </c>
      <c r="T2377" s="165">
        <v>16.85833333333332</v>
      </c>
      <c r="U2377" s="165">
        <v>16.85833333333332</v>
      </c>
      <c r="V2377" s="165">
        <v>99.5</v>
      </c>
      <c r="W2377" s="165">
        <v>99.5</v>
      </c>
      <c r="X2377" s="165" t="s">
        <v>3300</v>
      </c>
      <c r="Y2377" s="165">
        <v>4.8000000000000007</v>
      </c>
      <c r="Z2377" s="165" t="s">
        <v>3327</v>
      </c>
      <c r="AA2377" s="165" t="s">
        <v>3298</v>
      </c>
    </row>
    <row r="2378" spans="1:27" s="74" customFormat="1" x14ac:dyDescent="0.15">
      <c r="A2378" s="165" t="s">
        <v>3353</v>
      </c>
      <c r="B2378" s="113" t="s">
        <v>3205</v>
      </c>
      <c r="C2378" s="165"/>
      <c r="D2378" s="199" t="s">
        <v>3297</v>
      </c>
      <c r="E2378" s="165">
        <v>1124</v>
      </c>
      <c r="F2378" s="165">
        <v>26.9</v>
      </c>
      <c r="G2378" s="165">
        <v>109.9</v>
      </c>
      <c r="H2378" s="165">
        <v>25</v>
      </c>
      <c r="I2378" s="165">
        <v>3571</v>
      </c>
      <c r="J2378" s="165">
        <v>14912</v>
      </c>
      <c r="K2378" s="165">
        <v>1318</v>
      </c>
      <c r="L2378" s="165"/>
      <c r="M2378" s="165">
        <v>19801</v>
      </c>
      <c r="N2378" s="165">
        <v>273</v>
      </c>
      <c r="O2378" s="165">
        <v>1146</v>
      </c>
      <c r="P2378" s="165">
        <v>868</v>
      </c>
      <c r="Q2378" s="165"/>
      <c r="R2378" s="165">
        <v>2287</v>
      </c>
      <c r="S2378" s="165">
        <v>12</v>
      </c>
      <c r="T2378" s="165">
        <v>16.183333333333319</v>
      </c>
      <c r="U2378" s="165">
        <v>16.183333333333319</v>
      </c>
      <c r="V2378" s="165">
        <v>96.9</v>
      </c>
      <c r="W2378" s="165">
        <v>96.9</v>
      </c>
      <c r="X2378" s="165" t="s">
        <v>3300</v>
      </c>
      <c r="Y2378" s="165">
        <v>4.05</v>
      </c>
      <c r="Z2378" s="165" t="s">
        <v>3327</v>
      </c>
      <c r="AA2378" s="165" t="s">
        <v>3298</v>
      </c>
    </row>
    <row r="2379" spans="1:27" s="74" customFormat="1" x14ac:dyDescent="0.15">
      <c r="A2379" s="165" t="s">
        <v>3353</v>
      </c>
      <c r="B2379" s="113" t="s">
        <v>3205</v>
      </c>
      <c r="C2379" s="165"/>
      <c r="D2379" s="199" t="s">
        <v>3297</v>
      </c>
      <c r="E2379" s="165">
        <v>1133</v>
      </c>
      <c r="F2379" s="165">
        <v>25.7</v>
      </c>
      <c r="G2379" s="165">
        <v>110</v>
      </c>
      <c r="H2379" s="165">
        <v>30</v>
      </c>
      <c r="I2379" s="165">
        <v>2874</v>
      </c>
      <c r="J2379" s="165">
        <v>18106</v>
      </c>
      <c r="K2379" s="165">
        <v>1514</v>
      </c>
      <c r="L2379" s="165"/>
      <c r="M2379" s="165">
        <v>22494</v>
      </c>
      <c r="N2379" s="165">
        <v>177</v>
      </c>
      <c r="O2379" s="165">
        <v>1128</v>
      </c>
      <c r="P2379" s="165">
        <v>994.99999999999989</v>
      </c>
      <c r="Q2379" s="165"/>
      <c r="R2379" s="165">
        <v>2299</v>
      </c>
      <c r="S2379" s="165">
        <v>12</v>
      </c>
      <c r="T2379" s="165">
        <v>15.741666666666669</v>
      </c>
      <c r="U2379" s="165">
        <v>15.741666666666669</v>
      </c>
      <c r="V2379" s="165">
        <v>93</v>
      </c>
      <c r="W2379" s="165">
        <v>93</v>
      </c>
      <c r="X2379" s="165" t="s">
        <v>3300</v>
      </c>
      <c r="Y2379" s="165">
        <v>3.15</v>
      </c>
      <c r="Z2379" s="165" t="s">
        <v>3327</v>
      </c>
      <c r="AA2379" s="165" t="s">
        <v>3298</v>
      </c>
    </row>
    <row r="2380" spans="1:27" s="74" customFormat="1" x14ac:dyDescent="0.15">
      <c r="A2380" s="165" t="s">
        <v>3353</v>
      </c>
      <c r="B2380" s="113" t="s">
        <v>3205</v>
      </c>
      <c r="C2380" s="165"/>
      <c r="D2380" s="199" t="s">
        <v>3297</v>
      </c>
      <c r="E2380" s="165">
        <v>1140</v>
      </c>
      <c r="F2380" s="165">
        <v>26.8</v>
      </c>
      <c r="G2380" s="165">
        <v>109.9</v>
      </c>
      <c r="H2380" s="165">
        <v>52</v>
      </c>
      <c r="I2380" s="165">
        <v>9024</v>
      </c>
      <c r="J2380" s="165">
        <v>29372</v>
      </c>
      <c r="K2380" s="165">
        <v>1279</v>
      </c>
      <c r="L2380" s="165"/>
      <c r="M2380" s="165">
        <v>39675</v>
      </c>
      <c r="N2380" s="165">
        <v>339</v>
      </c>
      <c r="O2380" s="165">
        <v>1117</v>
      </c>
      <c r="P2380" s="165">
        <v>849</v>
      </c>
      <c r="Q2380" s="165"/>
      <c r="R2380" s="165">
        <v>2304</v>
      </c>
      <c r="S2380" s="165">
        <v>12</v>
      </c>
      <c r="T2380" s="165">
        <v>16.44166666666667</v>
      </c>
      <c r="U2380" s="165">
        <v>16.44166666666667</v>
      </c>
      <c r="V2380" s="165">
        <v>97.2</v>
      </c>
      <c r="W2380" s="165">
        <v>97.2</v>
      </c>
      <c r="X2380" s="165" t="s">
        <v>3300</v>
      </c>
      <c r="Y2380" s="165">
        <v>4.8000000000000007</v>
      </c>
      <c r="Z2380" s="165" t="s">
        <v>3327</v>
      </c>
      <c r="AA2380" s="165" t="s">
        <v>3298</v>
      </c>
    </row>
    <row r="2381" spans="1:27" s="74" customFormat="1" x14ac:dyDescent="0.15">
      <c r="A2381" s="165" t="s">
        <v>3353</v>
      </c>
      <c r="B2381" s="113" t="s">
        <v>3205</v>
      </c>
      <c r="C2381" s="165"/>
      <c r="D2381" s="199" t="s">
        <v>3297</v>
      </c>
      <c r="E2381" s="165">
        <v>1147</v>
      </c>
      <c r="F2381" s="165">
        <v>28.03</v>
      </c>
      <c r="G2381" s="165">
        <v>108.11</v>
      </c>
      <c r="H2381" s="165">
        <v>27</v>
      </c>
      <c r="I2381" s="165">
        <v>943</v>
      </c>
      <c r="J2381" s="165">
        <v>7073.9999999999991</v>
      </c>
      <c r="K2381" s="165">
        <v>484</v>
      </c>
      <c r="L2381" s="165"/>
      <c r="M2381" s="165">
        <v>8501</v>
      </c>
      <c r="N2381" s="165">
        <v>73</v>
      </c>
      <c r="O2381" s="165">
        <v>550</v>
      </c>
      <c r="P2381" s="165">
        <v>323</v>
      </c>
      <c r="Q2381" s="165"/>
      <c r="R2381" s="165">
        <v>946.00000000000011</v>
      </c>
      <c r="S2381" s="165">
        <v>11</v>
      </c>
      <c r="T2381" s="165">
        <v>14.29166666666667</v>
      </c>
      <c r="U2381" s="165">
        <v>15.281818181818176</v>
      </c>
      <c r="V2381" s="165">
        <v>85.600000000000009</v>
      </c>
      <c r="W2381" s="165">
        <v>79.900000000000006</v>
      </c>
      <c r="X2381" s="165" t="s">
        <v>3300</v>
      </c>
      <c r="Y2381" s="165">
        <v>3.15</v>
      </c>
      <c r="Z2381" s="165" t="s">
        <v>3327</v>
      </c>
      <c r="AA2381" s="165" t="s">
        <v>3298</v>
      </c>
    </row>
    <row r="2382" spans="1:27" s="74" customFormat="1" x14ac:dyDescent="0.15">
      <c r="A2382" s="165" t="s">
        <v>3353</v>
      </c>
      <c r="B2382" s="113" t="s">
        <v>3205</v>
      </c>
      <c r="C2382" s="165"/>
      <c r="D2382" s="199" t="s">
        <v>3297</v>
      </c>
      <c r="E2382" s="165">
        <v>1125</v>
      </c>
      <c r="F2382" s="165">
        <v>27.03</v>
      </c>
      <c r="G2382" s="165">
        <v>109.13</v>
      </c>
      <c r="H2382" s="165">
        <v>30</v>
      </c>
      <c r="I2382" s="165">
        <v>966</v>
      </c>
      <c r="J2382" s="165">
        <v>8353</v>
      </c>
      <c r="K2382" s="165">
        <v>643</v>
      </c>
      <c r="L2382" s="165"/>
      <c r="M2382" s="165">
        <v>9962</v>
      </c>
      <c r="N2382" s="165">
        <v>68</v>
      </c>
      <c r="O2382" s="165">
        <v>587</v>
      </c>
      <c r="P2382" s="165">
        <v>429</v>
      </c>
      <c r="Q2382" s="165"/>
      <c r="R2382" s="165">
        <v>1084</v>
      </c>
      <c r="S2382" s="165">
        <v>11</v>
      </c>
      <c r="T2382" s="165">
        <v>15.21666666666667</v>
      </c>
      <c r="U2382" s="165">
        <v>16.24545454545455</v>
      </c>
      <c r="V2382" s="165">
        <v>96.9</v>
      </c>
      <c r="W2382" s="165">
        <v>89.8</v>
      </c>
      <c r="X2382" s="165" t="s">
        <v>3300</v>
      </c>
      <c r="Y2382" s="165">
        <v>3.15</v>
      </c>
      <c r="Z2382" s="165" t="s">
        <v>3327</v>
      </c>
      <c r="AA2382" s="165" t="s">
        <v>3298</v>
      </c>
    </row>
    <row r="2383" spans="1:27" s="74" customFormat="1" x14ac:dyDescent="0.15">
      <c r="A2383" s="165" t="s">
        <v>3353</v>
      </c>
      <c r="B2383" s="113" t="s">
        <v>3205</v>
      </c>
      <c r="C2383" s="165"/>
      <c r="D2383" s="199" t="s">
        <v>3297</v>
      </c>
      <c r="E2383" s="165">
        <v>1144</v>
      </c>
      <c r="F2383" s="165">
        <v>26.33</v>
      </c>
      <c r="G2383" s="165">
        <v>108</v>
      </c>
      <c r="H2383" s="165">
        <v>25</v>
      </c>
      <c r="I2383" s="165">
        <v>823</v>
      </c>
      <c r="J2383" s="165">
        <v>7588</v>
      </c>
      <c r="K2383" s="165">
        <v>630</v>
      </c>
      <c r="L2383" s="165"/>
      <c r="M2383" s="165">
        <v>9041</v>
      </c>
      <c r="N2383" s="165">
        <v>69</v>
      </c>
      <c r="O2383" s="165">
        <v>634</v>
      </c>
      <c r="P2383" s="165">
        <v>420</v>
      </c>
      <c r="Q2383" s="165"/>
      <c r="R2383" s="165">
        <v>1123</v>
      </c>
      <c r="S2383" s="165">
        <v>11</v>
      </c>
      <c r="T2383" s="165">
        <v>14.375</v>
      </c>
      <c r="U2383" s="165">
        <v>15.318181818181811</v>
      </c>
      <c r="V2383" s="165">
        <v>92.100000000000009</v>
      </c>
      <c r="W2383" s="165">
        <v>85.100000000000009</v>
      </c>
      <c r="X2383" s="165" t="s">
        <v>3300</v>
      </c>
      <c r="Y2383" s="165">
        <v>3.15</v>
      </c>
      <c r="Z2383" s="165" t="s">
        <v>3327</v>
      </c>
      <c r="AA2383" s="165" t="s">
        <v>3298</v>
      </c>
    </row>
    <row r="2384" spans="1:27" s="74" customFormat="1" x14ac:dyDescent="0.15">
      <c r="A2384" s="165" t="s">
        <v>3353</v>
      </c>
      <c r="B2384" s="113" t="s">
        <v>3205</v>
      </c>
      <c r="C2384" s="165"/>
      <c r="D2384" s="199" t="s">
        <v>3297</v>
      </c>
      <c r="E2384" s="165">
        <v>1143</v>
      </c>
      <c r="F2384" s="165">
        <v>26.27</v>
      </c>
      <c r="G2384" s="165">
        <v>108.24</v>
      </c>
      <c r="H2384" s="165">
        <v>21</v>
      </c>
      <c r="I2384" s="165">
        <v>877.99999999999989</v>
      </c>
      <c r="J2384" s="165">
        <v>7692</v>
      </c>
      <c r="K2384" s="165">
        <v>601</v>
      </c>
      <c r="L2384" s="165"/>
      <c r="M2384" s="165">
        <v>9171</v>
      </c>
      <c r="N2384" s="165">
        <v>87</v>
      </c>
      <c r="O2384" s="165">
        <v>758</v>
      </c>
      <c r="P2384" s="165">
        <v>401</v>
      </c>
      <c r="Q2384" s="165"/>
      <c r="R2384" s="165">
        <v>1246</v>
      </c>
      <c r="S2384" s="165">
        <v>11</v>
      </c>
      <c r="T2384" s="165">
        <v>14.29166666666667</v>
      </c>
      <c r="U2384" s="165">
        <v>15.245454545454541</v>
      </c>
      <c r="V2384" s="165">
        <v>93.2</v>
      </c>
      <c r="W2384" s="165">
        <v>86.1</v>
      </c>
      <c r="X2384" s="165" t="s">
        <v>3300</v>
      </c>
      <c r="Y2384" s="165">
        <v>28.499999999999947</v>
      </c>
      <c r="Z2384" s="165" t="s">
        <v>3329</v>
      </c>
      <c r="AA2384" s="165" t="s">
        <v>3298</v>
      </c>
    </row>
    <row r="2385" spans="1:27" s="74" customFormat="1" x14ac:dyDescent="0.15">
      <c r="A2385" s="165" t="s">
        <v>3354</v>
      </c>
      <c r="B2385" s="113" t="s">
        <v>3205</v>
      </c>
      <c r="C2385" s="165"/>
      <c r="D2385" s="199" t="s">
        <v>3297</v>
      </c>
      <c r="E2385" s="165">
        <v>1126</v>
      </c>
      <c r="F2385" s="165">
        <v>27.62</v>
      </c>
      <c r="G2385" s="165">
        <v>109.58</v>
      </c>
      <c r="H2385" s="165">
        <v>30</v>
      </c>
      <c r="I2385" s="165">
        <v>2745</v>
      </c>
      <c r="J2385" s="165">
        <v>10095</v>
      </c>
      <c r="K2385" s="165">
        <v>1007</v>
      </c>
      <c r="L2385" s="165"/>
      <c r="M2385" s="165">
        <v>13847</v>
      </c>
      <c r="N2385" s="165">
        <v>174</v>
      </c>
      <c r="O2385" s="165">
        <v>639</v>
      </c>
      <c r="P2385" s="165">
        <v>671</v>
      </c>
      <c r="Q2385" s="165"/>
      <c r="R2385" s="165">
        <v>1484</v>
      </c>
      <c r="S2385" s="165">
        <v>11</v>
      </c>
      <c r="T2385" s="165">
        <v>15.525</v>
      </c>
      <c r="U2385" s="165">
        <v>16.563636363636355</v>
      </c>
      <c r="V2385" s="165">
        <v>95.7</v>
      </c>
      <c r="W2385" s="165">
        <v>88.7</v>
      </c>
      <c r="X2385" s="165" t="s">
        <v>3300</v>
      </c>
      <c r="Y2385" s="165">
        <v>3.8</v>
      </c>
      <c r="Z2385" s="165" t="s">
        <v>3327</v>
      </c>
      <c r="AA2385" s="165" t="s">
        <v>3298</v>
      </c>
    </row>
    <row r="2386" spans="1:27" s="74" customFormat="1" x14ac:dyDescent="0.15">
      <c r="A2386" s="165" t="s">
        <v>3353</v>
      </c>
      <c r="B2386" s="113" t="s">
        <v>3205</v>
      </c>
      <c r="C2386" s="165"/>
      <c r="D2386" s="199" t="s">
        <v>3297</v>
      </c>
      <c r="E2386" s="165">
        <v>1137</v>
      </c>
      <c r="F2386" s="165">
        <v>26</v>
      </c>
      <c r="G2386" s="165">
        <v>110.4</v>
      </c>
      <c r="H2386" s="165">
        <v>30</v>
      </c>
      <c r="I2386" s="165">
        <v>1834</v>
      </c>
      <c r="J2386" s="165">
        <v>12400</v>
      </c>
      <c r="K2386" s="165">
        <v>1028</v>
      </c>
      <c r="L2386" s="165"/>
      <c r="M2386" s="165">
        <v>15262</v>
      </c>
      <c r="N2386" s="165">
        <v>119</v>
      </c>
      <c r="O2386" s="165">
        <v>800</v>
      </c>
      <c r="P2386" s="165">
        <v>684</v>
      </c>
      <c r="Q2386" s="165"/>
      <c r="R2386" s="165">
        <v>1604</v>
      </c>
      <c r="S2386" s="165">
        <v>10</v>
      </c>
      <c r="T2386" s="165">
        <v>13.45</v>
      </c>
      <c r="U2386" s="165">
        <v>15.53</v>
      </c>
      <c r="V2386" s="165">
        <v>89.300000000000011</v>
      </c>
      <c r="W2386" s="165">
        <v>76</v>
      </c>
      <c r="X2386" s="165" t="s">
        <v>3300</v>
      </c>
      <c r="Y2386" s="165">
        <v>3.4</v>
      </c>
      <c r="Z2386" s="165" t="s">
        <v>3327</v>
      </c>
      <c r="AA2386" s="165" t="s">
        <v>3298</v>
      </c>
    </row>
    <row r="2387" spans="1:27" s="74" customFormat="1" x14ac:dyDescent="0.15">
      <c r="A2387" s="165" t="s">
        <v>3278</v>
      </c>
      <c r="B2387" s="113" t="s">
        <v>3205</v>
      </c>
      <c r="C2387" s="165"/>
      <c r="D2387" s="199" t="s">
        <v>3297</v>
      </c>
      <c r="E2387" s="165">
        <v>1131</v>
      </c>
      <c r="F2387" s="165">
        <v>31.6</v>
      </c>
      <c r="G2387" s="165">
        <v>114.8</v>
      </c>
      <c r="H2387" s="165">
        <v>30</v>
      </c>
      <c r="I2387" s="165">
        <v>2427</v>
      </c>
      <c r="J2387" s="165">
        <v>12775</v>
      </c>
      <c r="K2387" s="165">
        <v>774</v>
      </c>
      <c r="L2387" s="165"/>
      <c r="M2387" s="165">
        <v>15976</v>
      </c>
      <c r="N2387" s="165">
        <v>156</v>
      </c>
      <c r="O2387" s="165">
        <v>819</v>
      </c>
      <c r="P2387" s="165">
        <v>523</v>
      </c>
      <c r="Q2387" s="165"/>
      <c r="R2387" s="165">
        <v>1498</v>
      </c>
      <c r="S2387" s="165">
        <v>9</v>
      </c>
      <c r="T2387" s="165">
        <v>15.3</v>
      </c>
      <c r="U2387" s="165">
        <v>19.166666666666671</v>
      </c>
      <c r="V2387" s="165">
        <v>106.7</v>
      </c>
      <c r="W2387" s="165">
        <v>80.2</v>
      </c>
      <c r="X2387" s="165" t="s">
        <v>3300</v>
      </c>
      <c r="Y2387" s="165">
        <v>2.4</v>
      </c>
      <c r="Z2387" s="165" t="s">
        <v>3327</v>
      </c>
      <c r="AA2387" s="165" t="s">
        <v>3298</v>
      </c>
    </row>
    <row r="2388" spans="1:27" s="74" customFormat="1" x14ac:dyDescent="0.15">
      <c r="A2388" s="165" t="s">
        <v>3353</v>
      </c>
      <c r="B2388" s="113" t="s">
        <v>3205</v>
      </c>
      <c r="C2388" s="165"/>
      <c r="D2388" s="199" t="s">
        <v>3297</v>
      </c>
      <c r="E2388" s="165">
        <v>1132</v>
      </c>
      <c r="F2388" s="165">
        <v>21.75</v>
      </c>
      <c r="G2388" s="165">
        <v>108.4</v>
      </c>
      <c r="H2388" s="165">
        <v>39</v>
      </c>
      <c r="I2388" s="165">
        <v>2408</v>
      </c>
      <c r="J2388" s="165">
        <v>11868</v>
      </c>
      <c r="K2388" s="165">
        <v>1235</v>
      </c>
      <c r="L2388" s="165"/>
      <c r="M2388" s="165">
        <v>15511</v>
      </c>
      <c r="N2388" s="165">
        <v>203</v>
      </c>
      <c r="O2388" s="165">
        <v>855.00000000000011</v>
      </c>
      <c r="P2388" s="165">
        <v>698</v>
      </c>
      <c r="Q2388" s="165"/>
      <c r="R2388" s="165">
        <v>1755</v>
      </c>
      <c r="S2388" s="165">
        <v>8</v>
      </c>
      <c r="T2388" s="165">
        <v>22.783333333333317</v>
      </c>
      <c r="U2388" s="165">
        <v>20.037500000000001</v>
      </c>
      <c r="V2388" s="165">
        <v>82.7</v>
      </c>
      <c r="W2388" s="165">
        <v>56.4</v>
      </c>
      <c r="X2388" s="165" t="s">
        <v>3300</v>
      </c>
      <c r="Y2388" s="165">
        <v>3.55</v>
      </c>
      <c r="Z2388" s="165" t="s">
        <v>3327</v>
      </c>
      <c r="AA2388" s="165" t="s">
        <v>3298</v>
      </c>
    </row>
    <row r="2389" spans="1:27" s="74" customFormat="1" x14ac:dyDescent="0.15">
      <c r="A2389" s="165" t="s">
        <v>3353</v>
      </c>
      <c r="B2389" s="113" t="s">
        <v>3166</v>
      </c>
      <c r="C2389" s="165"/>
      <c r="D2389" s="199" t="s">
        <v>3365</v>
      </c>
      <c r="E2389" s="165">
        <v>1215</v>
      </c>
      <c r="F2389" s="165">
        <v>47.17</v>
      </c>
      <c r="G2389" s="165">
        <v>-121.83</v>
      </c>
      <c r="H2389" s="165">
        <v>40</v>
      </c>
      <c r="I2389" s="165">
        <v>6197</v>
      </c>
      <c r="J2389" s="165">
        <v>34358</v>
      </c>
      <c r="K2389" s="165">
        <v>544</v>
      </c>
      <c r="L2389" s="165"/>
      <c r="M2389" s="165">
        <v>41062</v>
      </c>
      <c r="N2389" s="165">
        <v>219</v>
      </c>
      <c r="O2389" s="165">
        <v>871</v>
      </c>
      <c r="P2389" s="165">
        <v>128</v>
      </c>
      <c r="Q2389" s="165"/>
      <c r="R2389" s="165">
        <v>1218</v>
      </c>
      <c r="S2389" s="165">
        <v>6</v>
      </c>
      <c r="T2389" s="165">
        <v>6.991666666666668</v>
      </c>
      <c r="U2389" s="165">
        <v>11.816666666666672</v>
      </c>
      <c r="V2389" s="165">
        <v>2380.1999999999998</v>
      </c>
      <c r="W2389" s="165">
        <v>677.7</v>
      </c>
      <c r="X2389" s="165" t="s">
        <v>3391</v>
      </c>
      <c r="Y2389" s="165">
        <v>2.0499999999999998</v>
      </c>
      <c r="Z2389" s="165" t="s">
        <v>3327</v>
      </c>
      <c r="AA2389" s="165" t="s">
        <v>3302</v>
      </c>
    </row>
    <row r="2390" spans="1:27" s="74" customFormat="1" x14ac:dyDescent="0.15">
      <c r="A2390" s="165" t="s">
        <v>3352</v>
      </c>
      <c r="B2390" s="113" t="s">
        <v>3166</v>
      </c>
      <c r="C2390" s="165"/>
      <c r="D2390" s="199" t="s">
        <v>3365</v>
      </c>
      <c r="E2390" s="165">
        <v>1214</v>
      </c>
      <c r="F2390" s="165">
        <v>47.17</v>
      </c>
      <c r="G2390" s="165">
        <v>-121.83</v>
      </c>
      <c r="H2390" s="165">
        <v>40</v>
      </c>
      <c r="I2390" s="165">
        <v>4882</v>
      </c>
      <c r="J2390" s="165">
        <v>25744</v>
      </c>
      <c r="K2390" s="165">
        <v>435</v>
      </c>
      <c r="L2390" s="165"/>
      <c r="M2390" s="165">
        <v>31061</v>
      </c>
      <c r="N2390" s="165">
        <v>307</v>
      </c>
      <c r="O2390" s="165">
        <v>1019</v>
      </c>
      <c r="P2390" s="165">
        <v>102</v>
      </c>
      <c r="Q2390" s="165"/>
      <c r="R2390" s="165">
        <v>1428</v>
      </c>
      <c r="S2390" s="165">
        <v>6</v>
      </c>
      <c r="T2390" s="165">
        <v>6.991666666666668</v>
      </c>
      <c r="U2390" s="165">
        <v>11.816666666666672</v>
      </c>
      <c r="V2390" s="165">
        <v>2380.1999999999998</v>
      </c>
      <c r="W2390" s="165">
        <v>677.7</v>
      </c>
      <c r="X2390" s="165" t="s">
        <v>3391</v>
      </c>
      <c r="Y2390" s="165">
        <v>2.0499999999999998</v>
      </c>
      <c r="Z2390" s="165" t="s">
        <v>3327</v>
      </c>
      <c r="AA2390" s="165" t="s">
        <v>3302</v>
      </c>
    </row>
    <row r="2391" spans="1:27" s="74" customFormat="1" x14ac:dyDescent="0.15">
      <c r="A2391" s="165" t="s">
        <v>3353</v>
      </c>
      <c r="B2391" s="113" t="s">
        <v>3166</v>
      </c>
      <c r="C2391" s="165"/>
      <c r="D2391" s="199" t="s">
        <v>3365</v>
      </c>
      <c r="E2391" s="165">
        <v>1216</v>
      </c>
      <c r="F2391" s="165">
        <v>47.17</v>
      </c>
      <c r="G2391" s="165">
        <v>-121.83</v>
      </c>
      <c r="H2391" s="165">
        <v>70</v>
      </c>
      <c r="I2391" s="165">
        <v>6066</v>
      </c>
      <c r="J2391" s="165">
        <v>34691</v>
      </c>
      <c r="K2391" s="165">
        <v>413</v>
      </c>
      <c r="L2391" s="165"/>
      <c r="M2391" s="165">
        <v>41170</v>
      </c>
      <c r="N2391" s="165">
        <v>296</v>
      </c>
      <c r="O2391" s="165">
        <v>1334</v>
      </c>
      <c r="P2391" s="165">
        <v>89</v>
      </c>
      <c r="Q2391" s="165"/>
      <c r="R2391" s="165">
        <v>1719</v>
      </c>
      <c r="S2391" s="165">
        <v>6</v>
      </c>
      <c r="T2391" s="165">
        <v>6.991666666666668</v>
      </c>
      <c r="U2391" s="165">
        <v>11.816666666666672</v>
      </c>
      <c r="V2391" s="165">
        <v>2380.1999999999998</v>
      </c>
      <c r="W2391" s="165">
        <v>677.7</v>
      </c>
      <c r="X2391" s="165" t="s">
        <v>3391</v>
      </c>
      <c r="Y2391" s="165">
        <v>2.0499999999999998</v>
      </c>
      <c r="Z2391" s="165" t="s">
        <v>3327</v>
      </c>
      <c r="AA2391" s="165" t="s">
        <v>3302</v>
      </c>
    </row>
    <row r="2392" spans="1:27" s="74" customFormat="1" x14ac:dyDescent="0.15">
      <c r="A2392" s="165" t="s">
        <v>3353</v>
      </c>
      <c r="B2392" s="113" t="s">
        <v>3166</v>
      </c>
      <c r="C2392" s="165"/>
      <c r="D2392" s="199" t="s">
        <v>3365</v>
      </c>
      <c r="E2392" s="165">
        <v>1217</v>
      </c>
      <c r="F2392" s="165">
        <v>47.17</v>
      </c>
      <c r="G2392" s="165">
        <v>-121.83</v>
      </c>
      <c r="H2392" s="165">
        <v>70</v>
      </c>
      <c r="I2392" s="165">
        <v>6918</v>
      </c>
      <c r="J2392" s="165">
        <v>39902</v>
      </c>
      <c r="K2392" s="165">
        <v>524</v>
      </c>
      <c r="L2392" s="165"/>
      <c r="M2392" s="165">
        <v>47344</v>
      </c>
      <c r="N2392" s="165">
        <v>310</v>
      </c>
      <c r="O2392" s="165">
        <v>1482</v>
      </c>
      <c r="P2392" s="165">
        <v>113</v>
      </c>
      <c r="Q2392" s="165"/>
      <c r="R2392" s="165">
        <v>1905</v>
      </c>
      <c r="S2392" s="165">
        <v>6</v>
      </c>
      <c r="T2392" s="165">
        <v>6.991666666666668</v>
      </c>
      <c r="U2392" s="165">
        <v>11.816666666666672</v>
      </c>
      <c r="V2392" s="165">
        <v>2380.1999999999998</v>
      </c>
      <c r="W2392" s="165">
        <v>677.7</v>
      </c>
      <c r="X2392" s="165" t="s">
        <v>3391</v>
      </c>
      <c r="Y2392" s="165">
        <v>2.0499999999999998</v>
      </c>
      <c r="Z2392" s="165" t="s">
        <v>3327</v>
      </c>
      <c r="AA2392" s="165" t="s">
        <v>3302</v>
      </c>
    </row>
    <row r="2393" spans="1:27" s="74" customFormat="1" x14ac:dyDescent="0.15">
      <c r="A2393" s="165" t="s">
        <v>3353</v>
      </c>
      <c r="B2393" s="113" t="s">
        <v>3166</v>
      </c>
      <c r="C2393" s="165"/>
      <c r="D2393" s="199" t="s">
        <v>3365</v>
      </c>
      <c r="E2393" s="165">
        <v>1213</v>
      </c>
      <c r="F2393" s="165">
        <v>47.17</v>
      </c>
      <c r="G2393" s="165">
        <v>-121.83</v>
      </c>
      <c r="H2393" s="165">
        <v>10</v>
      </c>
      <c r="I2393" s="165">
        <v>1070</v>
      </c>
      <c r="J2393" s="165">
        <v>5707</v>
      </c>
      <c r="K2393" s="165">
        <v>343</v>
      </c>
      <c r="L2393" s="165"/>
      <c r="M2393" s="165">
        <v>7120</v>
      </c>
      <c r="N2393" s="165">
        <v>373</v>
      </c>
      <c r="O2393" s="165">
        <v>1514</v>
      </c>
      <c r="P2393" s="165">
        <v>49</v>
      </c>
      <c r="Q2393" s="165"/>
      <c r="R2393" s="165">
        <v>1936</v>
      </c>
      <c r="S2393" s="165">
        <v>6</v>
      </c>
      <c r="T2393" s="165">
        <v>6.991666666666668</v>
      </c>
      <c r="U2393" s="165">
        <v>11.816666666666672</v>
      </c>
      <c r="V2393" s="165">
        <v>2380.1999999999998</v>
      </c>
      <c r="W2393" s="165">
        <v>677.7</v>
      </c>
      <c r="X2393" s="165" t="s">
        <v>3391</v>
      </c>
      <c r="Y2393" s="165">
        <v>2.0499999999999998</v>
      </c>
      <c r="Z2393" s="165" t="s">
        <v>3327</v>
      </c>
      <c r="AA2393" s="165" t="s">
        <v>3302</v>
      </c>
    </row>
    <row r="2394" spans="1:27" s="74" customFormat="1" x14ac:dyDescent="0.15">
      <c r="A2394" s="165" t="s">
        <v>3353</v>
      </c>
      <c r="B2394" s="113" t="s">
        <v>3166</v>
      </c>
      <c r="C2394" s="165"/>
      <c r="D2394" s="199" t="s">
        <v>3366</v>
      </c>
      <c r="E2394" s="165">
        <v>1210</v>
      </c>
      <c r="F2394" s="165">
        <v>33.17</v>
      </c>
      <c r="G2394" s="165">
        <v>133.16999999999999</v>
      </c>
      <c r="H2394" s="165">
        <v>50</v>
      </c>
      <c r="I2394" s="165">
        <v>5860</v>
      </c>
      <c r="J2394" s="165">
        <v>19380</v>
      </c>
      <c r="K2394" s="165">
        <v>1140</v>
      </c>
      <c r="L2394" s="165"/>
      <c r="M2394" s="165">
        <v>26380</v>
      </c>
      <c r="N2394" s="165">
        <v>180</v>
      </c>
      <c r="O2394" s="165">
        <v>640</v>
      </c>
      <c r="P2394" s="165">
        <v>280</v>
      </c>
      <c r="Q2394" s="165"/>
      <c r="R2394" s="165">
        <v>1100</v>
      </c>
      <c r="S2394" s="165">
        <v>12</v>
      </c>
      <c r="T2394" s="165">
        <v>15.858333333333331</v>
      </c>
      <c r="U2394" s="165">
        <v>15.858333333333331</v>
      </c>
      <c r="V2394" s="165">
        <v>2240.6</v>
      </c>
      <c r="W2394" s="165">
        <v>2240.6</v>
      </c>
      <c r="X2394" s="165" t="s">
        <v>3391</v>
      </c>
      <c r="Y2394" s="165">
        <v>5.15</v>
      </c>
      <c r="Z2394" s="165" t="s">
        <v>3327</v>
      </c>
      <c r="AA2394" s="165"/>
    </row>
    <row r="2395" spans="1:27" s="74" customFormat="1" x14ac:dyDescent="0.15">
      <c r="A2395" s="165" t="s">
        <v>3353</v>
      </c>
      <c r="B2395" s="113" t="s">
        <v>3166</v>
      </c>
      <c r="C2395" s="165"/>
      <c r="D2395" s="199" t="s">
        <v>3366</v>
      </c>
      <c r="E2395" s="165">
        <v>1207</v>
      </c>
      <c r="F2395" s="165">
        <v>33.17</v>
      </c>
      <c r="G2395" s="165">
        <v>133.16999999999999</v>
      </c>
      <c r="H2395" s="165">
        <v>48</v>
      </c>
      <c r="I2395" s="165">
        <v>6740.0000000000009</v>
      </c>
      <c r="J2395" s="165">
        <v>22380</v>
      </c>
      <c r="K2395" s="165">
        <v>1210</v>
      </c>
      <c r="L2395" s="165"/>
      <c r="M2395" s="165">
        <v>30330</v>
      </c>
      <c r="N2395" s="165">
        <v>170</v>
      </c>
      <c r="O2395" s="165">
        <v>660</v>
      </c>
      <c r="P2395" s="165">
        <v>300</v>
      </c>
      <c r="Q2395" s="165"/>
      <c r="R2395" s="165">
        <v>1130</v>
      </c>
      <c r="S2395" s="165">
        <v>12</v>
      </c>
      <c r="T2395" s="165">
        <v>15.858333333333331</v>
      </c>
      <c r="U2395" s="165">
        <v>15.858333333333331</v>
      </c>
      <c r="V2395" s="165">
        <v>2240.6</v>
      </c>
      <c r="W2395" s="165">
        <v>2240.6</v>
      </c>
      <c r="X2395" s="165" t="s">
        <v>3391</v>
      </c>
      <c r="Y2395" s="165">
        <v>5.15</v>
      </c>
      <c r="Z2395" s="165" t="s">
        <v>3327</v>
      </c>
      <c r="AA2395" s="165"/>
    </row>
    <row r="2396" spans="1:27" s="74" customFormat="1" x14ac:dyDescent="0.15">
      <c r="A2396" s="165" t="s">
        <v>3353</v>
      </c>
      <c r="B2396" s="113" t="s">
        <v>3166</v>
      </c>
      <c r="C2396" s="165"/>
      <c r="D2396" s="199" t="s">
        <v>3366</v>
      </c>
      <c r="E2396" s="165">
        <v>1208</v>
      </c>
      <c r="F2396" s="165">
        <v>33.17</v>
      </c>
      <c r="G2396" s="165">
        <v>133.16999999999999</v>
      </c>
      <c r="H2396" s="165">
        <v>50</v>
      </c>
      <c r="I2396" s="165">
        <v>6080</v>
      </c>
      <c r="J2396" s="165">
        <v>20000</v>
      </c>
      <c r="K2396" s="165">
        <v>1280</v>
      </c>
      <c r="L2396" s="165"/>
      <c r="M2396" s="165">
        <v>27360</v>
      </c>
      <c r="N2396" s="165">
        <v>220</v>
      </c>
      <c r="O2396" s="165">
        <v>840</v>
      </c>
      <c r="P2396" s="165">
        <v>320</v>
      </c>
      <c r="Q2396" s="165"/>
      <c r="R2396" s="165">
        <v>1380</v>
      </c>
      <c r="S2396" s="165">
        <v>12</v>
      </c>
      <c r="T2396" s="165">
        <v>15.858333333333331</v>
      </c>
      <c r="U2396" s="165">
        <v>15.858333333333331</v>
      </c>
      <c r="V2396" s="165">
        <v>2240.6</v>
      </c>
      <c r="W2396" s="165">
        <v>2240.6</v>
      </c>
      <c r="X2396" s="165" t="s">
        <v>3391</v>
      </c>
      <c r="Y2396" s="165">
        <v>5.15</v>
      </c>
      <c r="Z2396" s="165" t="s">
        <v>3327</v>
      </c>
      <c r="AA2396" s="165"/>
    </row>
    <row r="2397" spans="1:27" s="74" customFormat="1" x14ac:dyDescent="0.15">
      <c r="A2397" s="165" t="s">
        <v>3353</v>
      </c>
      <c r="B2397" s="113" t="s">
        <v>3166</v>
      </c>
      <c r="C2397" s="165"/>
      <c r="D2397" s="199" t="s">
        <v>3366</v>
      </c>
      <c r="E2397" s="165">
        <v>1209</v>
      </c>
      <c r="F2397" s="165">
        <v>33.17</v>
      </c>
      <c r="G2397" s="165">
        <v>133.16999999999999</v>
      </c>
      <c r="H2397" s="165">
        <v>48</v>
      </c>
      <c r="I2397" s="165">
        <v>7059.9999999999991</v>
      </c>
      <c r="J2397" s="165">
        <v>2339</v>
      </c>
      <c r="K2397" s="165">
        <v>1330</v>
      </c>
      <c r="L2397" s="165"/>
      <c r="M2397" s="165">
        <v>31780</v>
      </c>
      <c r="N2397" s="165">
        <v>240</v>
      </c>
      <c r="O2397" s="165">
        <v>869.99999999999989</v>
      </c>
      <c r="P2397" s="165">
        <v>330</v>
      </c>
      <c r="Q2397" s="165"/>
      <c r="R2397" s="165">
        <v>1440</v>
      </c>
      <c r="S2397" s="165">
        <v>12</v>
      </c>
      <c r="T2397" s="165">
        <v>15.858333333333331</v>
      </c>
      <c r="U2397" s="165">
        <v>15.858333333333331</v>
      </c>
      <c r="V2397" s="165">
        <v>2240.6</v>
      </c>
      <c r="W2397" s="165">
        <v>2240.6</v>
      </c>
      <c r="X2397" s="165" t="s">
        <v>3391</v>
      </c>
      <c r="Y2397" s="165">
        <v>5.15</v>
      </c>
      <c r="Z2397" s="165" t="s">
        <v>3327</v>
      </c>
      <c r="AA2397" s="165"/>
    </row>
    <row r="2398" spans="1:27" s="74" customFormat="1" x14ac:dyDescent="0.15">
      <c r="A2398" s="165" t="s">
        <v>3353</v>
      </c>
      <c r="B2398" s="113" t="s">
        <v>3208</v>
      </c>
      <c r="C2398" s="165"/>
      <c r="D2398" s="199" t="s">
        <v>3297</v>
      </c>
      <c r="E2398" s="165">
        <v>324</v>
      </c>
      <c r="F2398" s="165">
        <v>32.6</v>
      </c>
      <c r="G2398" s="165">
        <v>118</v>
      </c>
      <c r="H2398" s="165">
        <v>18</v>
      </c>
      <c r="I2398" s="165">
        <v>1045</v>
      </c>
      <c r="J2398" s="165">
        <v>4915</v>
      </c>
      <c r="K2398" s="165">
        <v>513</v>
      </c>
      <c r="L2398" s="165"/>
      <c r="M2398" s="165">
        <v>6473</v>
      </c>
      <c r="N2398" s="165">
        <v>134</v>
      </c>
      <c r="O2398" s="165">
        <v>632</v>
      </c>
      <c r="P2398" s="165">
        <v>171</v>
      </c>
      <c r="Q2398" s="165"/>
      <c r="R2398" s="165">
        <v>938.00000000000011</v>
      </c>
      <c r="S2398" s="165">
        <v>12</v>
      </c>
      <c r="T2398" s="165">
        <v>8.8916666666666693</v>
      </c>
      <c r="U2398" s="165">
        <v>8.8916666666666693</v>
      </c>
      <c r="V2398" s="165">
        <v>1000.5</v>
      </c>
      <c r="W2398" s="165">
        <v>1000.5</v>
      </c>
      <c r="X2398" s="165" t="s">
        <v>3324</v>
      </c>
      <c r="Y2398" s="165">
        <v>20.249999999999947</v>
      </c>
      <c r="Z2398" s="165" t="s">
        <v>3329</v>
      </c>
      <c r="AA2398" s="165" t="s">
        <v>3298</v>
      </c>
    </row>
    <row r="2399" spans="1:27" s="74" customFormat="1" x14ac:dyDescent="0.15">
      <c r="A2399" s="165" t="s">
        <v>3352</v>
      </c>
      <c r="B2399" s="113" t="s">
        <v>3208</v>
      </c>
      <c r="C2399" s="165"/>
      <c r="D2399" s="199" t="s">
        <v>3297</v>
      </c>
      <c r="E2399" s="165">
        <v>343</v>
      </c>
      <c r="F2399" s="165">
        <v>36.4</v>
      </c>
      <c r="G2399" s="165">
        <v>117.2</v>
      </c>
      <c r="H2399" s="165">
        <v>23</v>
      </c>
      <c r="I2399" s="165">
        <v>720</v>
      </c>
      <c r="J2399" s="165">
        <v>3400</v>
      </c>
      <c r="K2399" s="165">
        <v>363</v>
      </c>
      <c r="L2399" s="165"/>
      <c r="M2399" s="165">
        <v>4483</v>
      </c>
      <c r="N2399" s="165">
        <v>71</v>
      </c>
      <c r="O2399" s="165">
        <v>334</v>
      </c>
      <c r="P2399" s="165">
        <v>121</v>
      </c>
      <c r="Q2399" s="165"/>
      <c r="R2399" s="165">
        <v>526</v>
      </c>
      <c r="S2399" s="165">
        <v>8</v>
      </c>
      <c r="T2399" s="165">
        <v>11.75</v>
      </c>
      <c r="U2399" s="165">
        <v>17.612500000000001</v>
      </c>
      <c r="V2399" s="165">
        <v>775.6</v>
      </c>
      <c r="W2399" s="165">
        <v>730.30000000000007</v>
      </c>
      <c r="X2399" s="165" t="s">
        <v>3328</v>
      </c>
      <c r="Y2399" s="165">
        <v>12.15</v>
      </c>
      <c r="Z2399" s="165" t="s">
        <v>3325</v>
      </c>
      <c r="AA2399" s="165" t="s">
        <v>3298</v>
      </c>
    </row>
    <row r="2400" spans="1:27" s="74" customFormat="1" x14ac:dyDescent="0.15">
      <c r="A2400" s="165" t="s">
        <v>3278</v>
      </c>
      <c r="B2400" s="113" t="s">
        <v>3208</v>
      </c>
      <c r="C2400" s="165"/>
      <c r="D2400" s="199" t="s">
        <v>3297</v>
      </c>
      <c r="E2400" s="165">
        <v>393</v>
      </c>
      <c r="F2400" s="165">
        <v>37</v>
      </c>
      <c r="G2400" s="165">
        <v>120</v>
      </c>
      <c r="H2400" s="165">
        <v>15</v>
      </c>
      <c r="I2400" s="165">
        <v>458</v>
      </c>
      <c r="J2400" s="165">
        <v>2276</v>
      </c>
      <c r="K2400" s="165">
        <v>308</v>
      </c>
      <c r="L2400" s="165"/>
      <c r="M2400" s="165">
        <v>3042</v>
      </c>
      <c r="N2400" s="165">
        <v>72</v>
      </c>
      <c r="O2400" s="165">
        <v>358</v>
      </c>
      <c r="P2400" s="165">
        <v>103</v>
      </c>
      <c r="Q2400" s="165"/>
      <c r="R2400" s="165">
        <v>533</v>
      </c>
      <c r="S2400" s="165">
        <v>8</v>
      </c>
      <c r="T2400" s="165">
        <v>10.925000000000001</v>
      </c>
      <c r="U2400" s="165">
        <v>16.862500000000001</v>
      </c>
      <c r="V2400" s="165">
        <v>696.40000000000009</v>
      </c>
      <c r="W2400" s="165">
        <v>650.50000000000011</v>
      </c>
      <c r="X2400" s="165" t="s">
        <v>3328</v>
      </c>
      <c r="Y2400" s="165">
        <v>12.15</v>
      </c>
      <c r="Z2400" s="165" t="s">
        <v>3325</v>
      </c>
      <c r="AA2400" s="165" t="s">
        <v>3298</v>
      </c>
    </row>
    <row r="2401" spans="1:27" s="74" customFormat="1" x14ac:dyDescent="0.15">
      <c r="A2401" s="165" t="s">
        <v>3278</v>
      </c>
      <c r="B2401" s="113" t="s">
        <v>3208</v>
      </c>
      <c r="C2401" s="165"/>
      <c r="D2401" s="199" t="s">
        <v>3297</v>
      </c>
      <c r="E2401" s="165">
        <v>371</v>
      </c>
      <c r="F2401" s="165">
        <v>36.700000000000003</v>
      </c>
      <c r="G2401" s="165">
        <v>121.1</v>
      </c>
      <c r="H2401" s="165">
        <v>15</v>
      </c>
      <c r="I2401" s="165">
        <v>643</v>
      </c>
      <c r="J2401" s="165">
        <v>3098</v>
      </c>
      <c r="K2401" s="165">
        <v>363</v>
      </c>
      <c r="L2401" s="165"/>
      <c r="M2401" s="165">
        <v>4104</v>
      </c>
      <c r="N2401" s="165">
        <v>101</v>
      </c>
      <c r="O2401" s="165">
        <v>488</v>
      </c>
      <c r="P2401" s="165">
        <v>121</v>
      </c>
      <c r="Q2401" s="165"/>
      <c r="R2401" s="165">
        <v>710</v>
      </c>
      <c r="S2401" s="165">
        <v>8</v>
      </c>
      <c r="T2401" s="165">
        <v>11.558333333333341</v>
      </c>
      <c r="U2401" s="165">
        <v>17.375</v>
      </c>
      <c r="V2401" s="165">
        <v>783.90000000000009</v>
      </c>
      <c r="W2401" s="165">
        <v>735.40000000000009</v>
      </c>
      <c r="X2401" s="165" t="s">
        <v>3328</v>
      </c>
      <c r="Y2401" s="165">
        <v>12.05</v>
      </c>
      <c r="Z2401" s="165" t="s">
        <v>3325</v>
      </c>
      <c r="AA2401" s="165" t="s">
        <v>3298</v>
      </c>
    </row>
    <row r="2402" spans="1:27" s="74" customFormat="1" x14ac:dyDescent="0.15">
      <c r="A2402" s="165" t="s">
        <v>3278</v>
      </c>
      <c r="B2402" s="113" t="s">
        <v>3208</v>
      </c>
      <c r="C2402" s="165"/>
      <c r="D2402" s="199" t="s">
        <v>3297</v>
      </c>
      <c r="E2402" s="165">
        <v>399</v>
      </c>
      <c r="F2402" s="165">
        <v>37.200000000000003</v>
      </c>
      <c r="G2402" s="165">
        <v>121.7</v>
      </c>
      <c r="H2402" s="165">
        <v>24</v>
      </c>
      <c r="I2402" s="165">
        <v>1267</v>
      </c>
      <c r="J2402" s="165">
        <v>5981</v>
      </c>
      <c r="K2402" s="165">
        <v>639</v>
      </c>
      <c r="L2402" s="165"/>
      <c r="M2402" s="165">
        <v>7886</v>
      </c>
      <c r="N2402" s="165">
        <v>118</v>
      </c>
      <c r="O2402" s="165">
        <v>557</v>
      </c>
      <c r="P2402" s="165">
        <v>213</v>
      </c>
      <c r="Q2402" s="165"/>
      <c r="R2402" s="165">
        <v>886.99999999999989</v>
      </c>
      <c r="S2402" s="165">
        <v>8</v>
      </c>
      <c r="T2402" s="165">
        <v>10.79166666666667</v>
      </c>
      <c r="U2402" s="165">
        <v>16.675000000000001</v>
      </c>
      <c r="V2402" s="165">
        <v>771.50000000000011</v>
      </c>
      <c r="W2402" s="165">
        <v>711.6</v>
      </c>
      <c r="X2402" s="165" t="s">
        <v>3328</v>
      </c>
      <c r="Y2402" s="165">
        <v>12.15</v>
      </c>
      <c r="Z2402" s="165" t="s">
        <v>3325</v>
      </c>
      <c r="AA2402" s="165" t="s">
        <v>3298</v>
      </c>
    </row>
    <row r="2403" spans="1:27" s="74" customFormat="1" x14ac:dyDescent="0.15">
      <c r="A2403" s="165" t="s">
        <v>3278</v>
      </c>
      <c r="B2403" s="113" t="s">
        <v>3208</v>
      </c>
      <c r="C2403" s="165"/>
      <c r="D2403" s="199" t="s">
        <v>3297</v>
      </c>
      <c r="E2403" s="165">
        <v>326</v>
      </c>
      <c r="F2403" s="165">
        <v>33.33</v>
      </c>
      <c r="G2403" s="165">
        <v>108.5</v>
      </c>
      <c r="H2403" s="165">
        <v>60</v>
      </c>
      <c r="I2403" s="165">
        <v>2497</v>
      </c>
      <c r="J2403" s="165">
        <v>13680</v>
      </c>
      <c r="K2403" s="165">
        <v>1116</v>
      </c>
      <c r="L2403" s="165"/>
      <c r="M2403" s="165">
        <v>17292</v>
      </c>
      <c r="N2403" s="165">
        <v>120</v>
      </c>
      <c r="O2403" s="165">
        <v>638</v>
      </c>
      <c r="P2403" s="165">
        <v>390</v>
      </c>
      <c r="Q2403" s="165"/>
      <c r="R2403" s="165">
        <v>1147</v>
      </c>
      <c r="S2403" s="165">
        <v>8</v>
      </c>
      <c r="T2403" s="165">
        <v>10.1</v>
      </c>
      <c r="U2403" s="165">
        <v>14.6875</v>
      </c>
      <c r="V2403" s="165">
        <v>961.3</v>
      </c>
      <c r="W2403" s="165">
        <v>892.4</v>
      </c>
      <c r="X2403" s="165" t="s">
        <v>3324</v>
      </c>
      <c r="Y2403" s="165">
        <v>12.05</v>
      </c>
      <c r="Z2403" s="165" t="s">
        <v>3325</v>
      </c>
      <c r="AA2403" s="165" t="s">
        <v>3298</v>
      </c>
    </row>
    <row r="2404" spans="1:27" s="74" customFormat="1" x14ac:dyDescent="0.15">
      <c r="A2404" s="165" t="s">
        <v>3278</v>
      </c>
      <c r="B2404" s="113" t="s">
        <v>3208</v>
      </c>
      <c r="C2404" s="165"/>
      <c r="D2404" s="199" t="s">
        <v>3297</v>
      </c>
      <c r="E2404" s="165">
        <v>352</v>
      </c>
      <c r="F2404" s="165">
        <v>36.479999999999997</v>
      </c>
      <c r="G2404" s="165">
        <v>112.45</v>
      </c>
      <c r="H2404" s="165">
        <v>56</v>
      </c>
      <c r="I2404" s="165">
        <v>662</v>
      </c>
      <c r="J2404" s="165">
        <v>1947</v>
      </c>
      <c r="K2404" s="165">
        <v>262</v>
      </c>
      <c r="L2404" s="165"/>
      <c r="M2404" s="165">
        <v>2871</v>
      </c>
      <c r="N2404" s="165">
        <v>29</v>
      </c>
      <c r="O2404" s="165">
        <v>86</v>
      </c>
      <c r="P2404" s="165">
        <v>87</v>
      </c>
      <c r="Q2404" s="165"/>
      <c r="R2404" s="165">
        <v>202</v>
      </c>
      <c r="S2404" s="165">
        <v>7</v>
      </c>
      <c r="T2404" s="165">
        <v>9.0916666666666668</v>
      </c>
      <c r="U2404" s="165">
        <v>16.428571428571427</v>
      </c>
      <c r="V2404" s="165">
        <v>610.6</v>
      </c>
      <c r="W2404" s="165">
        <v>553</v>
      </c>
      <c r="X2404" s="165" t="s">
        <v>3328</v>
      </c>
      <c r="Y2404" s="165">
        <v>26.499999999999947</v>
      </c>
      <c r="Z2404" s="165" t="s">
        <v>3329</v>
      </c>
      <c r="AA2404" s="165" t="s">
        <v>3298</v>
      </c>
    </row>
    <row r="2405" spans="1:27" s="74" customFormat="1" x14ac:dyDescent="0.15">
      <c r="A2405" s="165" t="s">
        <v>3352</v>
      </c>
      <c r="B2405" s="113" t="s">
        <v>3208</v>
      </c>
      <c r="C2405" s="165"/>
      <c r="D2405" s="199" t="s">
        <v>3297</v>
      </c>
      <c r="E2405" s="165">
        <v>335</v>
      </c>
      <c r="F2405" s="165">
        <v>35.770000000000003</v>
      </c>
      <c r="G2405" s="165">
        <v>112.28</v>
      </c>
      <c r="H2405" s="165">
        <v>28</v>
      </c>
      <c r="I2405" s="165">
        <v>494.00000000000011</v>
      </c>
      <c r="J2405" s="165">
        <v>1297</v>
      </c>
      <c r="K2405" s="165">
        <v>188</v>
      </c>
      <c r="L2405" s="165"/>
      <c r="M2405" s="165">
        <v>1979</v>
      </c>
      <c r="N2405" s="165">
        <v>41</v>
      </c>
      <c r="O2405" s="165">
        <v>107</v>
      </c>
      <c r="P2405" s="165">
        <v>63</v>
      </c>
      <c r="Q2405" s="165"/>
      <c r="R2405" s="165">
        <v>211</v>
      </c>
      <c r="S2405" s="165">
        <v>7</v>
      </c>
      <c r="T2405" s="165">
        <v>10.33333333333333</v>
      </c>
      <c r="U2405" s="165">
        <v>17.571428571428569</v>
      </c>
      <c r="V2405" s="165">
        <v>641.6</v>
      </c>
      <c r="W2405" s="165">
        <v>572.20000000000005</v>
      </c>
      <c r="X2405" s="165" t="s">
        <v>3328</v>
      </c>
      <c r="Y2405" s="165">
        <v>26.499999999999947</v>
      </c>
      <c r="Z2405" s="165" t="s">
        <v>3329</v>
      </c>
      <c r="AA2405" s="165" t="s">
        <v>3298</v>
      </c>
    </row>
    <row r="2406" spans="1:27" s="74" customFormat="1" x14ac:dyDescent="0.15">
      <c r="A2406" s="165" t="s">
        <v>3352</v>
      </c>
      <c r="B2406" s="113" t="s">
        <v>3208</v>
      </c>
      <c r="C2406" s="165"/>
      <c r="D2406" s="199" t="s">
        <v>3297</v>
      </c>
      <c r="E2406" s="165">
        <v>366</v>
      </c>
      <c r="F2406" s="165">
        <v>36.630000000000003</v>
      </c>
      <c r="G2406" s="165">
        <v>112.34</v>
      </c>
      <c r="H2406" s="165">
        <v>41</v>
      </c>
      <c r="I2406" s="165">
        <v>634</v>
      </c>
      <c r="J2406" s="165">
        <v>1809</v>
      </c>
      <c r="K2406" s="165">
        <v>248</v>
      </c>
      <c r="L2406" s="165"/>
      <c r="M2406" s="165">
        <v>2691</v>
      </c>
      <c r="N2406" s="165">
        <v>37</v>
      </c>
      <c r="O2406" s="165">
        <v>105</v>
      </c>
      <c r="P2406" s="165">
        <v>83</v>
      </c>
      <c r="Q2406" s="165"/>
      <c r="R2406" s="165">
        <v>225</v>
      </c>
      <c r="S2406" s="165">
        <v>7</v>
      </c>
      <c r="T2406" s="165">
        <v>8.6750000000000007</v>
      </c>
      <c r="U2406" s="165">
        <v>16.042857142857141</v>
      </c>
      <c r="V2406" s="165">
        <v>610.30000000000007</v>
      </c>
      <c r="W2406" s="165">
        <v>553.80000000000007</v>
      </c>
      <c r="X2406" s="165" t="s">
        <v>3328</v>
      </c>
      <c r="Y2406" s="165">
        <v>26.499999999999947</v>
      </c>
      <c r="Z2406" s="165" t="s">
        <v>3329</v>
      </c>
      <c r="AA2406" s="165" t="s">
        <v>3298</v>
      </c>
    </row>
    <row r="2407" spans="1:27" s="74" customFormat="1" x14ac:dyDescent="0.15">
      <c r="A2407" s="165" t="s">
        <v>3352</v>
      </c>
      <c r="B2407" s="113" t="s">
        <v>3208</v>
      </c>
      <c r="C2407" s="165"/>
      <c r="D2407" s="199" t="s">
        <v>3297</v>
      </c>
      <c r="E2407" s="165">
        <v>439</v>
      </c>
      <c r="F2407" s="165">
        <v>37.72</v>
      </c>
      <c r="G2407" s="165">
        <v>113.59</v>
      </c>
      <c r="H2407" s="165">
        <v>47</v>
      </c>
      <c r="I2407" s="165">
        <v>627</v>
      </c>
      <c r="J2407" s="165">
        <v>2088</v>
      </c>
      <c r="K2407" s="165">
        <v>260</v>
      </c>
      <c r="L2407" s="165"/>
      <c r="M2407" s="165">
        <v>2975</v>
      </c>
      <c r="N2407" s="165">
        <v>32</v>
      </c>
      <c r="O2407" s="165">
        <v>107</v>
      </c>
      <c r="P2407" s="165">
        <v>87</v>
      </c>
      <c r="Q2407" s="165"/>
      <c r="R2407" s="165">
        <v>226</v>
      </c>
      <c r="S2407" s="165">
        <v>7</v>
      </c>
      <c r="T2407" s="165">
        <v>9.2833333333333332</v>
      </c>
      <c r="U2407" s="165">
        <v>17.057142857142857</v>
      </c>
      <c r="V2407" s="165">
        <v>614</v>
      </c>
      <c r="W2407" s="165">
        <v>559.20000000000005</v>
      </c>
      <c r="X2407" s="165" t="s">
        <v>3328</v>
      </c>
      <c r="Y2407" s="165">
        <v>26.499999999999947</v>
      </c>
      <c r="Z2407" s="165" t="s">
        <v>3329</v>
      </c>
      <c r="AA2407" s="165" t="s">
        <v>3298</v>
      </c>
    </row>
    <row r="2408" spans="1:27" s="74" customFormat="1" x14ac:dyDescent="0.15">
      <c r="A2408" s="165" t="s">
        <v>3352</v>
      </c>
      <c r="B2408" s="113" t="s">
        <v>3208</v>
      </c>
      <c r="C2408" s="165"/>
      <c r="D2408" s="199" t="s">
        <v>3297</v>
      </c>
      <c r="E2408" s="165">
        <v>384</v>
      </c>
      <c r="F2408" s="165">
        <v>36.92</v>
      </c>
      <c r="G2408" s="165">
        <v>112.3</v>
      </c>
      <c r="H2408" s="165">
        <v>57</v>
      </c>
      <c r="I2408" s="165">
        <v>780</v>
      </c>
      <c r="J2408" s="165">
        <v>2136</v>
      </c>
      <c r="K2408" s="165">
        <v>301</v>
      </c>
      <c r="L2408" s="165"/>
      <c r="M2408" s="165">
        <v>3217</v>
      </c>
      <c r="N2408" s="165">
        <v>34</v>
      </c>
      <c r="O2408" s="165">
        <v>93</v>
      </c>
      <c r="P2408" s="165">
        <v>100</v>
      </c>
      <c r="Q2408" s="165"/>
      <c r="R2408" s="165">
        <v>227</v>
      </c>
      <c r="S2408" s="165">
        <v>7</v>
      </c>
      <c r="T2408" s="165">
        <v>6.5333333333333359</v>
      </c>
      <c r="U2408" s="165">
        <v>13.914285714285711</v>
      </c>
      <c r="V2408" s="165">
        <v>650.00000000000011</v>
      </c>
      <c r="W2408" s="165">
        <v>588.50000000000011</v>
      </c>
      <c r="X2408" s="165" t="s">
        <v>3328</v>
      </c>
      <c r="Y2408" s="165">
        <v>12.05</v>
      </c>
      <c r="Z2408" s="165" t="s">
        <v>3325</v>
      </c>
      <c r="AA2408" s="165" t="s">
        <v>3298</v>
      </c>
    </row>
    <row r="2409" spans="1:27" s="74" customFormat="1" x14ac:dyDescent="0.15">
      <c r="A2409" s="165" t="s">
        <v>3278</v>
      </c>
      <c r="B2409" s="113" t="s">
        <v>3208</v>
      </c>
      <c r="C2409" s="165"/>
      <c r="D2409" s="199" t="s">
        <v>3297</v>
      </c>
      <c r="E2409" s="165">
        <v>338</v>
      </c>
      <c r="F2409" s="165">
        <v>36</v>
      </c>
      <c r="G2409" s="165">
        <v>112.4</v>
      </c>
      <c r="H2409" s="165">
        <v>46</v>
      </c>
      <c r="I2409" s="165">
        <v>614</v>
      </c>
      <c r="J2409" s="165">
        <v>2108</v>
      </c>
      <c r="K2409" s="165">
        <v>258</v>
      </c>
      <c r="L2409" s="165"/>
      <c r="M2409" s="165">
        <v>2980</v>
      </c>
      <c r="N2409" s="165">
        <v>32</v>
      </c>
      <c r="O2409" s="165">
        <v>111</v>
      </c>
      <c r="P2409" s="165">
        <v>86</v>
      </c>
      <c r="Q2409" s="165"/>
      <c r="R2409" s="165">
        <v>229</v>
      </c>
      <c r="S2409" s="165">
        <v>7</v>
      </c>
      <c r="T2409" s="165">
        <v>10.141666666666669</v>
      </c>
      <c r="U2409" s="165">
        <v>17.399999999999999</v>
      </c>
      <c r="V2409" s="165">
        <v>629.09999999999991</v>
      </c>
      <c r="W2409" s="165">
        <v>565.9</v>
      </c>
      <c r="X2409" s="165" t="s">
        <v>3328</v>
      </c>
      <c r="Y2409" s="165">
        <v>23.999999999999947</v>
      </c>
      <c r="Z2409" s="165" t="s">
        <v>3329</v>
      </c>
      <c r="AA2409" s="165" t="s">
        <v>3298</v>
      </c>
    </row>
    <row r="2410" spans="1:27" s="74" customFormat="1" x14ac:dyDescent="0.15">
      <c r="A2410" s="165" t="s">
        <v>3352</v>
      </c>
      <c r="B2410" s="113" t="s">
        <v>3208</v>
      </c>
      <c r="C2410" s="165"/>
      <c r="D2410" s="199" t="s">
        <v>3297</v>
      </c>
      <c r="E2410" s="165">
        <v>342</v>
      </c>
      <c r="F2410" s="165">
        <v>36.32</v>
      </c>
      <c r="G2410" s="165">
        <v>112.16</v>
      </c>
      <c r="H2410" s="165">
        <v>53</v>
      </c>
      <c r="I2410" s="165">
        <v>798</v>
      </c>
      <c r="J2410" s="165">
        <v>2294</v>
      </c>
      <c r="K2410" s="165">
        <v>314</v>
      </c>
      <c r="L2410" s="165"/>
      <c r="M2410" s="165">
        <v>3406</v>
      </c>
      <c r="N2410" s="165">
        <v>37</v>
      </c>
      <c r="O2410" s="165">
        <v>106</v>
      </c>
      <c r="P2410" s="165">
        <v>105</v>
      </c>
      <c r="Q2410" s="165"/>
      <c r="R2410" s="165">
        <v>248</v>
      </c>
      <c r="S2410" s="165">
        <v>7</v>
      </c>
      <c r="T2410" s="165">
        <v>9.6000000000000014</v>
      </c>
      <c r="U2410" s="165">
        <v>16.914285714285715</v>
      </c>
      <c r="V2410" s="165">
        <v>609.59999999999991</v>
      </c>
      <c r="W2410" s="165">
        <v>550.29999999999995</v>
      </c>
      <c r="X2410" s="165" t="s">
        <v>3328</v>
      </c>
      <c r="Y2410" s="165">
        <v>31.65</v>
      </c>
      <c r="Z2410" s="165" t="s">
        <v>3329</v>
      </c>
      <c r="AA2410" s="165" t="s">
        <v>3298</v>
      </c>
    </row>
    <row r="2411" spans="1:27" s="74" customFormat="1" x14ac:dyDescent="0.15">
      <c r="A2411" s="165" t="s">
        <v>3352</v>
      </c>
      <c r="B2411" s="113" t="s">
        <v>3208</v>
      </c>
      <c r="C2411" s="165"/>
      <c r="D2411" s="199" t="s">
        <v>3297</v>
      </c>
      <c r="E2411" s="165">
        <v>359</v>
      </c>
      <c r="F2411" s="165">
        <v>36.549999999999997</v>
      </c>
      <c r="G2411" s="165">
        <v>112.41</v>
      </c>
      <c r="H2411" s="165">
        <v>46</v>
      </c>
      <c r="I2411" s="165">
        <v>746</v>
      </c>
      <c r="J2411" s="165">
        <v>2239</v>
      </c>
      <c r="K2411" s="165">
        <v>298</v>
      </c>
      <c r="L2411" s="165"/>
      <c r="M2411" s="165">
        <v>3283</v>
      </c>
      <c r="N2411" s="165">
        <v>39</v>
      </c>
      <c r="O2411" s="165">
        <v>117</v>
      </c>
      <c r="P2411" s="165">
        <v>99</v>
      </c>
      <c r="Q2411" s="165"/>
      <c r="R2411" s="165">
        <v>255</v>
      </c>
      <c r="S2411" s="165">
        <v>7</v>
      </c>
      <c r="T2411" s="165">
        <v>8.6750000000000007</v>
      </c>
      <c r="U2411" s="165">
        <v>16.042857142857141</v>
      </c>
      <c r="V2411" s="165">
        <v>610.30000000000007</v>
      </c>
      <c r="W2411" s="165">
        <v>553.80000000000007</v>
      </c>
      <c r="X2411" s="165" t="s">
        <v>3328</v>
      </c>
      <c r="Y2411" s="165">
        <v>26.499999999999947</v>
      </c>
      <c r="Z2411" s="165" t="s">
        <v>3329</v>
      </c>
      <c r="AA2411" s="165" t="s">
        <v>3298</v>
      </c>
    </row>
    <row r="2412" spans="1:27" s="74" customFormat="1" x14ac:dyDescent="0.15">
      <c r="A2412" s="165" t="s">
        <v>3352</v>
      </c>
      <c r="B2412" s="113" t="s">
        <v>3208</v>
      </c>
      <c r="C2412" s="165"/>
      <c r="D2412" s="199" t="s">
        <v>3297</v>
      </c>
      <c r="E2412" s="165">
        <v>361</v>
      </c>
      <c r="F2412" s="165">
        <v>36.58</v>
      </c>
      <c r="G2412" s="165">
        <v>112.1</v>
      </c>
      <c r="H2412" s="165">
        <v>50</v>
      </c>
      <c r="I2412" s="165">
        <v>712</v>
      </c>
      <c r="J2412" s="165">
        <v>2554</v>
      </c>
      <c r="K2412" s="165">
        <v>304</v>
      </c>
      <c r="L2412" s="165"/>
      <c r="M2412" s="165">
        <v>3570</v>
      </c>
      <c r="N2412" s="165">
        <v>35</v>
      </c>
      <c r="O2412" s="165">
        <v>125</v>
      </c>
      <c r="P2412" s="165">
        <v>101</v>
      </c>
      <c r="Q2412" s="165"/>
      <c r="R2412" s="165">
        <v>261</v>
      </c>
      <c r="S2412" s="165">
        <v>7</v>
      </c>
      <c r="T2412" s="165">
        <v>7.0083333333333337</v>
      </c>
      <c r="U2412" s="165">
        <v>14.3</v>
      </c>
      <c r="V2412" s="165">
        <v>660.99999999999989</v>
      </c>
      <c r="W2412" s="165">
        <v>596.5</v>
      </c>
      <c r="X2412" s="165" t="s">
        <v>3328</v>
      </c>
      <c r="Y2412" s="165">
        <v>20.100000000000001</v>
      </c>
      <c r="Z2412" s="165" t="s">
        <v>3329</v>
      </c>
      <c r="AA2412" s="165" t="s">
        <v>3298</v>
      </c>
    </row>
    <row r="2413" spans="1:27" s="74" customFormat="1" x14ac:dyDescent="0.15">
      <c r="A2413" s="165" t="s">
        <v>3352</v>
      </c>
      <c r="B2413" s="113" t="s">
        <v>3208</v>
      </c>
      <c r="C2413" s="165"/>
      <c r="D2413" s="199" t="s">
        <v>3297</v>
      </c>
      <c r="E2413" s="165">
        <v>351</v>
      </c>
      <c r="F2413" s="165">
        <v>36.479999999999997</v>
      </c>
      <c r="G2413" s="165">
        <v>112.43</v>
      </c>
      <c r="H2413" s="165">
        <v>56</v>
      </c>
      <c r="I2413" s="165">
        <v>814</v>
      </c>
      <c r="J2413" s="165">
        <v>2674</v>
      </c>
      <c r="K2413" s="165">
        <v>336</v>
      </c>
      <c r="L2413" s="165"/>
      <c r="M2413" s="165">
        <v>3824</v>
      </c>
      <c r="N2413" s="165">
        <v>36</v>
      </c>
      <c r="O2413" s="165">
        <v>118</v>
      </c>
      <c r="P2413" s="165">
        <v>112</v>
      </c>
      <c r="Q2413" s="165"/>
      <c r="R2413" s="165">
        <v>266</v>
      </c>
      <c r="S2413" s="165">
        <v>7</v>
      </c>
      <c r="T2413" s="165">
        <v>9.0916666666666668</v>
      </c>
      <c r="U2413" s="165">
        <v>16.428571428571427</v>
      </c>
      <c r="V2413" s="165">
        <v>610.6</v>
      </c>
      <c r="W2413" s="165">
        <v>553</v>
      </c>
      <c r="X2413" s="165" t="s">
        <v>3328</v>
      </c>
      <c r="Y2413" s="165">
        <v>26.499999999999947</v>
      </c>
      <c r="Z2413" s="165" t="s">
        <v>3329</v>
      </c>
      <c r="AA2413" s="165" t="s">
        <v>3298</v>
      </c>
    </row>
    <row r="2414" spans="1:27" s="74" customFormat="1" x14ac:dyDescent="0.15">
      <c r="A2414" s="165" t="s">
        <v>3352</v>
      </c>
      <c r="B2414" s="113" t="s">
        <v>3208</v>
      </c>
      <c r="C2414" s="165"/>
      <c r="D2414" s="199" t="s">
        <v>3297</v>
      </c>
      <c r="E2414" s="165">
        <v>394</v>
      </c>
      <c r="F2414" s="165">
        <v>37.020000000000003</v>
      </c>
      <c r="G2414" s="165">
        <v>112.33</v>
      </c>
      <c r="H2414" s="165">
        <v>46</v>
      </c>
      <c r="I2414" s="165">
        <v>796</v>
      </c>
      <c r="J2414" s="165">
        <v>2432</v>
      </c>
      <c r="K2414" s="165">
        <v>320</v>
      </c>
      <c r="L2414" s="165"/>
      <c r="M2414" s="165">
        <v>3548</v>
      </c>
      <c r="N2414" s="165">
        <v>42</v>
      </c>
      <c r="O2414" s="165">
        <v>128</v>
      </c>
      <c r="P2414" s="165">
        <v>107</v>
      </c>
      <c r="Q2414" s="165"/>
      <c r="R2414" s="165">
        <v>277</v>
      </c>
      <c r="S2414" s="165">
        <v>7</v>
      </c>
      <c r="T2414" s="165">
        <v>7.0250000000000004</v>
      </c>
      <c r="U2414" s="165">
        <v>14.47142857142857</v>
      </c>
      <c r="V2414" s="165">
        <v>556.80000000000007</v>
      </c>
      <c r="W2414" s="165">
        <v>509</v>
      </c>
      <c r="X2414" s="165" t="s">
        <v>3328</v>
      </c>
      <c r="Y2414" s="165">
        <v>26.499999999999947</v>
      </c>
      <c r="Z2414" s="165" t="s">
        <v>3329</v>
      </c>
      <c r="AA2414" s="165" t="s">
        <v>3298</v>
      </c>
    </row>
    <row r="2415" spans="1:27" s="74" customFormat="1" x14ac:dyDescent="0.15">
      <c r="A2415" s="165" t="s">
        <v>3352</v>
      </c>
      <c r="B2415" s="113" t="s">
        <v>3208</v>
      </c>
      <c r="C2415" s="165"/>
      <c r="D2415" s="199" t="s">
        <v>3297</v>
      </c>
      <c r="E2415" s="165">
        <v>334</v>
      </c>
      <c r="F2415" s="165">
        <v>35.75</v>
      </c>
      <c r="G2415" s="165">
        <v>112.17</v>
      </c>
      <c r="H2415" s="165">
        <v>35</v>
      </c>
      <c r="I2415" s="165">
        <v>684</v>
      </c>
      <c r="J2415" s="165">
        <v>2173</v>
      </c>
      <c r="K2415" s="165">
        <v>279</v>
      </c>
      <c r="L2415" s="165"/>
      <c r="M2415" s="165">
        <v>3136</v>
      </c>
      <c r="N2415" s="165">
        <v>46</v>
      </c>
      <c r="O2415" s="165">
        <v>147</v>
      </c>
      <c r="P2415" s="165">
        <v>93</v>
      </c>
      <c r="Q2415" s="165"/>
      <c r="R2415" s="165">
        <v>286</v>
      </c>
      <c r="S2415" s="165">
        <v>7</v>
      </c>
      <c r="T2415" s="165">
        <v>9.2583333333333311</v>
      </c>
      <c r="U2415" s="165">
        <v>16.428571428571427</v>
      </c>
      <c r="V2415" s="165">
        <v>674.49999999999989</v>
      </c>
      <c r="W2415" s="165">
        <v>601.19999999999993</v>
      </c>
      <c r="X2415" s="165" t="s">
        <v>3328</v>
      </c>
      <c r="Y2415" s="165">
        <v>26.499999999999947</v>
      </c>
      <c r="Z2415" s="165" t="s">
        <v>3329</v>
      </c>
      <c r="AA2415" s="165" t="s">
        <v>3298</v>
      </c>
    </row>
    <row r="2416" spans="1:27" s="74" customFormat="1" x14ac:dyDescent="0.15">
      <c r="A2416" s="165" t="s">
        <v>3352</v>
      </c>
      <c r="B2416" s="113" t="s">
        <v>3208</v>
      </c>
      <c r="C2416" s="165"/>
      <c r="D2416" s="199" t="s">
        <v>3297</v>
      </c>
      <c r="E2416" s="165">
        <v>329</v>
      </c>
      <c r="F2416" s="165">
        <v>35.43</v>
      </c>
      <c r="G2416" s="165">
        <v>112.12</v>
      </c>
      <c r="H2416" s="165">
        <v>36</v>
      </c>
      <c r="I2416" s="165">
        <v>758</v>
      </c>
      <c r="J2416" s="165">
        <v>2204</v>
      </c>
      <c r="K2416" s="165">
        <v>299</v>
      </c>
      <c r="L2416" s="165"/>
      <c r="M2416" s="165">
        <v>3261</v>
      </c>
      <c r="N2416" s="165">
        <v>50</v>
      </c>
      <c r="O2416" s="165">
        <v>145</v>
      </c>
      <c r="P2416" s="165">
        <v>100</v>
      </c>
      <c r="Q2416" s="165"/>
      <c r="R2416" s="165">
        <v>295</v>
      </c>
      <c r="S2416" s="165">
        <v>7</v>
      </c>
      <c r="T2416" s="165">
        <v>8.8500000000000014</v>
      </c>
      <c r="U2416" s="165">
        <v>15.914285714285711</v>
      </c>
      <c r="V2416" s="165">
        <v>726.09999999999991</v>
      </c>
      <c r="W2416" s="165">
        <v>642.1</v>
      </c>
      <c r="X2416" s="165" t="s">
        <v>3328</v>
      </c>
      <c r="Y2416" s="165">
        <v>12.05</v>
      </c>
      <c r="Z2416" s="165" t="s">
        <v>3325</v>
      </c>
      <c r="AA2416" s="165" t="s">
        <v>3298</v>
      </c>
    </row>
    <row r="2417" spans="1:27" s="74" customFormat="1" x14ac:dyDescent="0.15">
      <c r="A2417" s="165" t="s">
        <v>3278</v>
      </c>
      <c r="B2417" s="113" t="s">
        <v>3208</v>
      </c>
      <c r="C2417" s="165"/>
      <c r="D2417" s="199" t="s">
        <v>3297</v>
      </c>
      <c r="E2417" s="165">
        <v>456</v>
      </c>
      <c r="F2417" s="165">
        <v>37.92</v>
      </c>
      <c r="G2417" s="165">
        <v>111.98</v>
      </c>
      <c r="H2417" s="165">
        <v>58</v>
      </c>
      <c r="I2417" s="165">
        <v>994</v>
      </c>
      <c r="J2417" s="165">
        <v>2989</v>
      </c>
      <c r="K2417" s="165">
        <v>397</v>
      </c>
      <c r="L2417" s="165"/>
      <c r="M2417" s="165">
        <v>4380</v>
      </c>
      <c r="N2417" s="165">
        <v>42</v>
      </c>
      <c r="O2417" s="165">
        <v>127</v>
      </c>
      <c r="P2417" s="165">
        <v>132</v>
      </c>
      <c r="Q2417" s="165"/>
      <c r="R2417" s="165">
        <v>301</v>
      </c>
      <c r="S2417" s="165">
        <v>7</v>
      </c>
      <c r="T2417" s="165">
        <v>6.4333333333333345</v>
      </c>
      <c r="U2417" s="165">
        <v>14.328571428571427</v>
      </c>
      <c r="V2417" s="165">
        <v>565.10000000000014</v>
      </c>
      <c r="W2417" s="165">
        <v>517.70000000000005</v>
      </c>
      <c r="X2417" s="165" t="s">
        <v>3328</v>
      </c>
      <c r="Y2417" s="165">
        <v>26.499999999999947</v>
      </c>
      <c r="Z2417" s="165" t="s">
        <v>3329</v>
      </c>
      <c r="AA2417" s="165" t="s">
        <v>3298</v>
      </c>
    </row>
    <row r="2418" spans="1:27" s="74" customFormat="1" x14ac:dyDescent="0.15">
      <c r="A2418" s="165" t="s">
        <v>3352</v>
      </c>
      <c r="B2418" s="113" t="s">
        <v>3208</v>
      </c>
      <c r="C2418" s="165"/>
      <c r="D2418" s="199" t="s">
        <v>3297</v>
      </c>
      <c r="E2418" s="165">
        <v>436</v>
      </c>
      <c r="F2418" s="165">
        <v>37.700000000000003</v>
      </c>
      <c r="G2418" s="165">
        <v>111.7</v>
      </c>
      <c r="H2418" s="165">
        <v>51</v>
      </c>
      <c r="I2418" s="165">
        <v>860</v>
      </c>
      <c r="J2418" s="165">
        <v>2964</v>
      </c>
      <c r="K2418" s="165">
        <v>362</v>
      </c>
      <c r="L2418" s="165"/>
      <c r="M2418" s="165">
        <v>4186</v>
      </c>
      <c r="N2418" s="165">
        <v>41</v>
      </c>
      <c r="O2418" s="165">
        <v>141</v>
      </c>
      <c r="P2418" s="165">
        <v>121</v>
      </c>
      <c r="Q2418" s="165"/>
      <c r="R2418" s="165">
        <v>303</v>
      </c>
      <c r="S2418" s="165">
        <v>7</v>
      </c>
      <c r="T2418" s="165">
        <v>5.833333333333333</v>
      </c>
      <c r="U2418" s="165">
        <v>13.642857142857139</v>
      </c>
      <c r="V2418" s="165">
        <v>591.40000000000009</v>
      </c>
      <c r="W2418" s="165">
        <v>539.90000000000009</v>
      </c>
      <c r="X2418" s="165" t="s">
        <v>3328</v>
      </c>
      <c r="Y2418" s="165">
        <v>26.499999999999947</v>
      </c>
      <c r="Z2418" s="165" t="s">
        <v>3329</v>
      </c>
      <c r="AA2418" s="165" t="s">
        <v>3298</v>
      </c>
    </row>
    <row r="2419" spans="1:27" s="74" customFormat="1" x14ac:dyDescent="0.15">
      <c r="A2419" s="165" t="s">
        <v>3352</v>
      </c>
      <c r="B2419" s="113" t="s">
        <v>3208</v>
      </c>
      <c r="C2419" s="165"/>
      <c r="D2419" s="199" t="s">
        <v>3297</v>
      </c>
      <c r="E2419" s="165">
        <v>413</v>
      </c>
      <c r="F2419" s="165">
        <v>37.47</v>
      </c>
      <c r="G2419" s="165">
        <v>113.35</v>
      </c>
      <c r="H2419" s="165">
        <v>65</v>
      </c>
      <c r="I2419" s="165">
        <v>971.00000000000011</v>
      </c>
      <c r="J2419" s="165">
        <v>3477</v>
      </c>
      <c r="K2419" s="165">
        <v>415.00000000000011</v>
      </c>
      <c r="L2419" s="165"/>
      <c r="M2419" s="165">
        <v>4863</v>
      </c>
      <c r="N2419" s="165">
        <v>37</v>
      </c>
      <c r="O2419" s="165">
        <v>133</v>
      </c>
      <c r="P2419" s="165">
        <v>138</v>
      </c>
      <c r="Q2419" s="165"/>
      <c r="R2419" s="165">
        <v>308</v>
      </c>
      <c r="S2419" s="165">
        <v>7</v>
      </c>
      <c r="T2419" s="165">
        <v>6.125</v>
      </c>
      <c r="U2419" s="165">
        <v>13.671428571428569</v>
      </c>
      <c r="V2419" s="165">
        <v>674.19999999999982</v>
      </c>
      <c r="W2419" s="165">
        <v>612.39999999999986</v>
      </c>
      <c r="X2419" s="165" t="s">
        <v>3324</v>
      </c>
      <c r="Y2419" s="165">
        <v>31.65</v>
      </c>
      <c r="Z2419" s="165" t="s">
        <v>3329</v>
      </c>
      <c r="AA2419" s="165" t="s">
        <v>3298</v>
      </c>
    </row>
    <row r="2420" spans="1:27" s="74" customFormat="1" x14ac:dyDescent="0.15">
      <c r="A2420" s="165" t="s">
        <v>3352</v>
      </c>
      <c r="B2420" s="113" t="s">
        <v>3208</v>
      </c>
      <c r="C2420" s="165"/>
      <c r="D2420" s="199" t="s">
        <v>3297</v>
      </c>
      <c r="E2420" s="165">
        <v>408</v>
      </c>
      <c r="F2420" s="165">
        <v>37.4</v>
      </c>
      <c r="G2420" s="165">
        <v>113.48</v>
      </c>
      <c r="H2420" s="165">
        <v>42</v>
      </c>
      <c r="I2420" s="165">
        <v>819</v>
      </c>
      <c r="J2420" s="165">
        <v>2795</v>
      </c>
      <c r="K2420" s="165">
        <v>343</v>
      </c>
      <c r="L2420" s="165"/>
      <c r="M2420" s="165">
        <v>3957</v>
      </c>
      <c r="N2420" s="165">
        <v>47</v>
      </c>
      <c r="O2420" s="165">
        <v>159</v>
      </c>
      <c r="P2420" s="165">
        <v>114</v>
      </c>
      <c r="Q2420" s="165"/>
      <c r="R2420" s="165">
        <v>320</v>
      </c>
      <c r="S2420" s="165">
        <v>7</v>
      </c>
      <c r="T2420" s="165">
        <v>6.125</v>
      </c>
      <c r="U2420" s="165">
        <v>13.671428571428569</v>
      </c>
      <c r="V2420" s="165">
        <v>674.19999999999982</v>
      </c>
      <c r="W2420" s="165">
        <v>612.39999999999986</v>
      </c>
      <c r="X2420" s="165" t="s">
        <v>3324</v>
      </c>
      <c r="Y2420" s="165">
        <v>31.65</v>
      </c>
      <c r="Z2420" s="165" t="s">
        <v>3329</v>
      </c>
      <c r="AA2420" s="165" t="s">
        <v>3298</v>
      </c>
    </row>
    <row r="2421" spans="1:27" s="74" customFormat="1" x14ac:dyDescent="0.15">
      <c r="A2421" s="165" t="s">
        <v>3352</v>
      </c>
      <c r="B2421" s="113" t="s">
        <v>3208</v>
      </c>
      <c r="C2421" s="165"/>
      <c r="D2421" s="199" t="s">
        <v>3297</v>
      </c>
      <c r="E2421" s="165">
        <v>355</v>
      </c>
      <c r="F2421" s="165">
        <v>36.520000000000003</v>
      </c>
      <c r="G2421" s="165">
        <v>112.18</v>
      </c>
      <c r="H2421" s="165">
        <v>45</v>
      </c>
      <c r="I2421" s="165">
        <v>898</v>
      </c>
      <c r="J2421" s="165">
        <v>2873</v>
      </c>
      <c r="K2421" s="165">
        <v>368</v>
      </c>
      <c r="L2421" s="165"/>
      <c r="M2421" s="165">
        <v>4139</v>
      </c>
      <c r="N2421" s="165">
        <v>48</v>
      </c>
      <c r="O2421" s="165">
        <v>154</v>
      </c>
      <c r="P2421" s="165">
        <v>123</v>
      </c>
      <c r="Q2421" s="165"/>
      <c r="R2421" s="165">
        <v>325</v>
      </c>
      <c r="S2421" s="165">
        <v>7</v>
      </c>
      <c r="T2421" s="165">
        <v>8.5250000000000004</v>
      </c>
      <c r="U2421" s="165">
        <v>15.87142857142857</v>
      </c>
      <c r="V2421" s="165">
        <v>612.69999999999993</v>
      </c>
      <c r="W2421" s="165">
        <v>555.29999999999995</v>
      </c>
      <c r="X2421" s="165" t="s">
        <v>3328</v>
      </c>
      <c r="Y2421" s="165">
        <v>12.45</v>
      </c>
      <c r="Z2421" s="165" t="s">
        <v>3325</v>
      </c>
      <c r="AA2421" s="165" t="s">
        <v>3298</v>
      </c>
    </row>
    <row r="2422" spans="1:27" s="74" customFormat="1" x14ac:dyDescent="0.15">
      <c r="A2422" s="165" t="s">
        <v>3278</v>
      </c>
      <c r="B2422" s="113" t="s">
        <v>3208</v>
      </c>
      <c r="C2422" s="165"/>
      <c r="D2422" s="199" t="s">
        <v>3297</v>
      </c>
      <c r="E2422" s="165">
        <v>452</v>
      </c>
      <c r="F2422" s="165">
        <v>37.800000000000004</v>
      </c>
      <c r="G2422" s="165">
        <v>111.98</v>
      </c>
      <c r="H2422" s="165">
        <v>56</v>
      </c>
      <c r="I2422" s="165">
        <v>1025</v>
      </c>
      <c r="J2422" s="165">
        <v>3267</v>
      </c>
      <c r="K2422" s="165">
        <v>419.00000000000011</v>
      </c>
      <c r="L2422" s="165"/>
      <c r="M2422" s="165">
        <v>4711</v>
      </c>
      <c r="N2422" s="165">
        <v>45</v>
      </c>
      <c r="O2422" s="165">
        <v>144</v>
      </c>
      <c r="P2422" s="165">
        <v>140</v>
      </c>
      <c r="Q2422" s="165"/>
      <c r="R2422" s="165">
        <v>329</v>
      </c>
      <c r="S2422" s="165">
        <v>7</v>
      </c>
      <c r="T2422" s="165">
        <v>5.7500000000000009</v>
      </c>
      <c r="U2422" s="165">
        <v>13.51428571428572</v>
      </c>
      <c r="V2422" s="165">
        <v>597.29999999999995</v>
      </c>
      <c r="W2422" s="165">
        <v>545</v>
      </c>
      <c r="X2422" s="165" t="s">
        <v>3328</v>
      </c>
      <c r="Y2422" s="165">
        <v>26.499999999999947</v>
      </c>
      <c r="Z2422" s="165" t="s">
        <v>3329</v>
      </c>
      <c r="AA2422" s="165" t="s">
        <v>3298</v>
      </c>
    </row>
    <row r="2423" spans="1:27" s="74" customFormat="1" x14ac:dyDescent="0.15">
      <c r="A2423" s="165" t="s">
        <v>3352</v>
      </c>
      <c r="B2423" s="113" t="s">
        <v>3208</v>
      </c>
      <c r="C2423" s="165"/>
      <c r="D2423" s="199" t="s">
        <v>3297</v>
      </c>
      <c r="E2423" s="165">
        <v>358</v>
      </c>
      <c r="F2423" s="165">
        <v>36.53</v>
      </c>
      <c r="G2423" s="165">
        <v>112.43</v>
      </c>
      <c r="H2423" s="165">
        <v>36</v>
      </c>
      <c r="I2423" s="165">
        <v>716</v>
      </c>
      <c r="J2423" s="165">
        <v>2737</v>
      </c>
      <c r="K2423" s="165">
        <v>313</v>
      </c>
      <c r="L2423" s="165"/>
      <c r="M2423" s="165">
        <v>3766</v>
      </c>
      <c r="N2423" s="165">
        <v>47</v>
      </c>
      <c r="O2423" s="165">
        <v>180</v>
      </c>
      <c r="P2423" s="165">
        <v>104</v>
      </c>
      <c r="Q2423" s="165"/>
      <c r="R2423" s="165">
        <v>331</v>
      </c>
      <c r="S2423" s="165">
        <v>7</v>
      </c>
      <c r="T2423" s="165">
        <v>8.6750000000000007</v>
      </c>
      <c r="U2423" s="165">
        <v>16.042857142857141</v>
      </c>
      <c r="V2423" s="165">
        <v>610.30000000000007</v>
      </c>
      <c r="W2423" s="165">
        <v>553.80000000000007</v>
      </c>
      <c r="X2423" s="165" t="s">
        <v>3328</v>
      </c>
      <c r="Y2423" s="165">
        <v>20.100000000000001</v>
      </c>
      <c r="Z2423" s="165" t="s">
        <v>3329</v>
      </c>
      <c r="AA2423" s="165" t="s">
        <v>3298</v>
      </c>
    </row>
    <row r="2424" spans="1:27" s="74" customFormat="1" x14ac:dyDescent="0.15">
      <c r="A2424" s="165" t="s">
        <v>3352</v>
      </c>
      <c r="B2424" s="113" t="s">
        <v>3208</v>
      </c>
      <c r="C2424" s="165"/>
      <c r="D2424" s="199" t="s">
        <v>3297</v>
      </c>
      <c r="E2424" s="165">
        <v>340</v>
      </c>
      <c r="F2424" s="165">
        <v>36.17</v>
      </c>
      <c r="G2424" s="165">
        <v>112.29</v>
      </c>
      <c r="H2424" s="165">
        <v>47</v>
      </c>
      <c r="I2424" s="165">
        <v>980.00000000000011</v>
      </c>
      <c r="J2424" s="165">
        <v>2919</v>
      </c>
      <c r="K2424" s="165">
        <v>390</v>
      </c>
      <c r="L2424" s="165"/>
      <c r="M2424" s="165">
        <v>4289</v>
      </c>
      <c r="N2424" s="165">
        <v>51</v>
      </c>
      <c r="O2424" s="165">
        <v>151</v>
      </c>
      <c r="P2424" s="165">
        <v>130</v>
      </c>
      <c r="Q2424" s="165"/>
      <c r="R2424" s="165">
        <v>332</v>
      </c>
      <c r="S2424" s="165">
        <v>7</v>
      </c>
      <c r="T2424" s="165">
        <v>9.9166666666666679</v>
      </c>
      <c r="U2424" s="165">
        <v>17.24285714285714</v>
      </c>
      <c r="V2424" s="165">
        <v>600.1</v>
      </c>
      <c r="W2424" s="165">
        <v>542.1</v>
      </c>
      <c r="X2424" s="165" t="s">
        <v>3328</v>
      </c>
      <c r="Y2424" s="165">
        <v>8.15</v>
      </c>
      <c r="Z2424" s="165" t="s">
        <v>3327</v>
      </c>
      <c r="AA2424" s="165" t="s">
        <v>3298</v>
      </c>
    </row>
    <row r="2425" spans="1:27" s="74" customFormat="1" x14ac:dyDescent="0.15">
      <c r="A2425" s="165" t="s">
        <v>3353</v>
      </c>
      <c r="B2425" s="113" t="s">
        <v>3208</v>
      </c>
      <c r="C2425" s="165"/>
      <c r="D2425" s="199" t="s">
        <v>3297</v>
      </c>
      <c r="E2425" s="165">
        <v>362</v>
      </c>
      <c r="F2425" s="165">
        <v>36.6</v>
      </c>
      <c r="G2425" s="165">
        <v>112.07</v>
      </c>
      <c r="H2425" s="165">
        <v>59</v>
      </c>
      <c r="I2425" s="165">
        <v>932</v>
      </c>
      <c r="J2425" s="165">
        <v>3681</v>
      </c>
      <c r="K2425" s="165">
        <v>413</v>
      </c>
      <c r="L2425" s="165"/>
      <c r="M2425" s="165">
        <v>5026</v>
      </c>
      <c r="N2425" s="165">
        <v>39</v>
      </c>
      <c r="O2425" s="165">
        <v>155</v>
      </c>
      <c r="P2425" s="165">
        <v>138</v>
      </c>
      <c r="Q2425" s="165"/>
      <c r="R2425" s="165">
        <v>332</v>
      </c>
      <c r="S2425" s="165">
        <v>7</v>
      </c>
      <c r="T2425" s="165">
        <v>7.0083333333333337</v>
      </c>
      <c r="U2425" s="165">
        <v>14.3</v>
      </c>
      <c r="V2425" s="165">
        <v>660.99999999999989</v>
      </c>
      <c r="W2425" s="165">
        <v>596.5</v>
      </c>
      <c r="X2425" s="165" t="s">
        <v>3328</v>
      </c>
      <c r="Y2425" s="165">
        <v>20.100000000000001</v>
      </c>
      <c r="Z2425" s="165" t="s">
        <v>3329</v>
      </c>
      <c r="AA2425" s="165" t="s">
        <v>3298</v>
      </c>
    </row>
    <row r="2426" spans="1:27" s="74" customFormat="1" x14ac:dyDescent="0.15">
      <c r="A2426" s="165" t="s">
        <v>3352</v>
      </c>
      <c r="B2426" s="113" t="s">
        <v>3208</v>
      </c>
      <c r="C2426" s="165"/>
      <c r="D2426" s="199" t="s">
        <v>3297</v>
      </c>
      <c r="E2426" s="165">
        <v>451</v>
      </c>
      <c r="F2426" s="165">
        <v>37.800000000000004</v>
      </c>
      <c r="G2426" s="165">
        <v>111.7</v>
      </c>
      <c r="H2426" s="165">
        <v>56</v>
      </c>
      <c r="I2426" s="165">
        <v>925</v>
      </c>
      <c r="J2426" s="165">
        <v>3559</v>
      </c>
      <c r="K2426" s="165">
        <v>405.99999999999983</v>
      </c>
      <c r="L2426" s="165"/>
      <c r="M2426" s="165">
        <v>4890</v>
      </c>
      <c r="N2426" s="165">
        <v>41</v>
      </c>
      <c r="O2426" s="165">
        <v>157</v>
      </c>
      <c r="P2426" s="165">
        <v>135</v>
      </c>
      <c r="Q2426" s="165"/>
      <c r="R2426" s="165">
        <v>333</v>
      </c>
      <c r="S2426" s="165">
        <v>7</v>
      </c>
      <c r="T2426" s="165">
        <v>5.833333333333333</v>
      </c>
      <c r="U2426" s="165">
        <v>13.642857142857139</v>
      </c>
      <c r="V2426" s="165">
        <v>591.40000000000009</v>
      </c>
      <c r="W2426" s="165">
        <v>539.90000000000009</v>
      </c>
      <c r="X2426" s="165" t="s">
        <v>3328</v>
      </c>
      <c r="Y2426" s="165">
        <v>20.100000000000001</v>
      </c>
      <c r="Z2426" s="165" t="s">
        <v>3329</v>
      </c>
      <c r="AA2426" s="165" t="s">
        <v>3298</v>
      </c>
    </row>
    <row r="2427" spans="1:27" s="74" customFormat="1" x14ac:dyDescent="0.15">
      <c r="A2427" s="165" t="s">
        <v>3352</v>
      </c>
      <c r="B2427" s="113" t="s">
        <v>3208</v>
      </c>
      <c r="C2427" s="165"/>
      <c r="D2427" s="199" t="s">
        <v>3297</v>
      </c>
      <c r="E2427" s="165">
        <v>339</v>
      </c>
      <c r="F2427" s="165">
        <v>36.08</v>
      </c>
      <c r="G2427" s="165">
        <v>111.07</v>
      </c>
      <c r="H2427" s="165">
        <v>56</v>
      </c>
      <c r="I2427" s="165">
        <v>996.00000000000011</v>
      </c>
      <c r="J2427" s="165">
        <v>3554</v>
      </c>
      <c r="K2427" s="165">
        <v>425</v>
      </c>
      <c r="L2427" s="165"/>
      <c r="M2427" s="165">
        <v>4975</v>
      </c>
      <c r="N2427" s="165">
        <v>44</v>
      </c>
      <c r="O2427" s="165">
        <v>156</v>
      </c>
      <c r="P2427" s="165">
        <v>142</v>
      </c>
      <c r="Q2427" s="165"/>
      <c r="R2427" s="165">
        <v>342</v>
      </c>
      <c r="S2427" s="165">
        <v>7</v>
      </c>
      <c r="T2427" s="165">
        <v>8.4333333333333336</v>
      </c>
      <c r="U2427" s="165">
        <v>15.7</v>
      </c>
      <c r="V2427" s="165">
        <v>662.99999999999989</v>
      </c>
      <c r="W2427" s="165">
        <v>596.4</v>
      </c>
      <c r="X2427" s="165" t="s">
        <v>3328</v>
      </c>
      <c r="Y2427" s="165">
        <v>31.65</v>
      </c>
      <c r="Z2427" s="165" t="s">
        <v>3329</v>
      </c>
      <c r="AA2427" s="165" t="s">
        <v>3298</v>
      </c>
    </row>
    <row r="2428" spans="1:27" s="74" customFormat="1" x14ac:dyDescent="0.15">
      <c r="A2428" s="165" t="s">
        <v>3352</v>
      </c>
      <c r="B2428" s="113" t="s">
        <v>3208</v>
      </c>
      <c r="C2428" s="165"/>
      <c r="D2428" s="199" t="s">
        <v>3297</v>
      </c>
      <c r="E2428" s="165">
        <v>356</v>
      </c>
      <c r="F2428" s="165">
        <v>36.520000000000003</v>
      </c>
      <c r="G2428" s="165">
        <v>112.54</v>
      </c>
      <c r="H2428" s="165">
        <v>30</v>
      </c>
      <c r="I2428" s="165">
        <v>744</v>
      </c>
      <c r="J2428" s="165">
        <v>2400</v>
      </c>
      <c r="K2428" s="165">
        <v>305</v>
      </c>
      <c r="L2428" s="165"/>
      <c r="M2428" s="165">
        <v>3449</v>
      </c>
      <c r="N2428" s="165">
        <v>57</v>
      </c>
      <c r="O2428" s="165">
        <v>185</v>
      </c>
      <c r="P2428" s="165">
        <v>102</v>
      </c>
      <c r="Q2428" s="165"/>
      <c r="R2428" s="165">
        <v>344</v>
      </c>
      <c r="S2428" s="165">
        <v>7</v>
      </c>
      <c r="T2428" s="165">
        <v>9.3000000000000025</v>
      </c>
      <c r="U2428" s="165">
        <v>16.685714285714283</v>
      </c>
      <c r="V2428" s="165">
        <v>591.50000000000011</v>
      </c>
      <c r="W2428" s="165">
        <v>538.20000000000005</v>
      </c>
      <c r="X2428" s="165" t="s">
        <v>3328</v>
      </c>
      <c r="Y2428" s="165">
        <v>26.499999999999947</v>
      </c>
      <c r="Z2428" s="165" t="s">
        <v>3329</v>
      </c>
      <c r="AA2428" s="165" t="s">
        <v>3298</v>
      </c>
    </row>
    <row r="2429" spans="1:27" s="74" customFormat="1" x14ac:dyDescent="0.15">
      <c r="A2429" s="165" t="s">
        <v>3352</v>
      </c>
      <c r="B2429" s="113" t="s">
        <v>3208</v>
      </c>
      <c r="C2429" s="165"/>
      <c r="D2429" s="199" t="s">
        <v>3297</v>
      </c>
      <c r="E2429" s="165">
        <v>395</v>
      </c>
      <c r="F2429" s="165">
        <v>37.020000000000003</v>
      </c>
      <c r="G2429" s="165">
        <v>112.37</v>
      </c>
      <c r="H2429" s="165">
        <v>41</v>
      </c>
      <c r="I2429" s="165">
        <v>897.00000000000011</v>
      </c>
      <c r="J2429" s="165">
        <v>2941</v>
      </c>
      <c r="K2429" s="165">
        <v>371</v>
      </c>
      <c r="L2429" s="165"/>
      <c r="M2429" s="165">
        <v>4209</v>
      </c>
      <c r="N2429" s="165">
        <v>52</v>
      </c>
      <c r="O2429" s="165">
        <v>171</v>
      </c>
      <c r="P2429" s="165">
        <v>124</v>
      </c>
      <c r="Q2429" s="165"/>
      <c r="R2429" s="165">
        <v>347</v>
      </c>
      <c r="S2429" s="165">
        <v>7</v>
      </c>
      <c r="T2429" s="165">
        <v>7.0250000000000004</v>
      </c>
      <c r="U2429" s="165">
        <v>14.47142857142857</v>
      </c>
      <c r="V2429" s="165">
        <v>622.6</v>
      </c>
      <c r="W2429" s="165">
        <v>566.4</v>
      </c>
      <c r="X2429" s="165" t="s">
        <v>3328</v>
      </c>
      <c r="Y2429" s="165">
        <v>26.499999999999947</v>
      </c>
      <c r="Z2429" s="165" t="s">
        <v>3329</v>
      </c>
      <c r="AA2429" s="165" t="s">
        <v>3298</v>
      </c>
    </row>
    <row r="2430" spans="1:27" s="74" customFormat="1" x14ac:dyDescent="0.15">
      <c r="A2430" s="165" t="s">
        <v>3352</v>
      </c>
      <c r="B2430" s="113" t="s">
        <v>3208</v>
      </c>
      <c r="C2430" s="165"/>
      <c r="D2430" s="199" t="s">
        <v>3297</v>
      </c>
      <c r="E2430" s="165">
        <v>457</v>
      </c>
      <c r="F2430" s="165">
        <v>38.020000000000003</v>
      </c>
      <c r="G2430" s="165">
        <v>112.98</v>
      </c>
      <c r="H2430" s="165">
        <v>27</v>
      </c>
      <c r="I2430" s="165">
        <v>768</v>
      </c>
      <c r="J2430" s="165">
        <v>2143</v>
      </c>
      <c r="K2430" s="165">
        <v>299</v>
      </c>
      <c r="L2430" s="165"/>
      <c r="M2430" s="165">
        <v>3210</v>
      </c>
      <c r="N2430" s="165">
        <v>65</v>
      </c>
      <c r="O2430" s="165">
        <v>183</v>
      </c>
      <c r="P2430" s="165">
        <v>100</v>
      </c>
      <c r="Q2430" s="165"/>
      <c r="R2430" s="165">
        <v>348</v>
      </c>
      <c r="S2430" s="165">
        <v>7</v>
      </c>
      <c r="T2430" s="165">
        <v>6.375</v>
      </c>
      <c r="U2430" s="165">
        <v>14.157142857142862</v>
      </c>
      <c r="V2430" s="165">
        <v>584.6</v>
      </c>
      <c r="W2430" s="165">
        <v>535.30000000000007</v>
      </c>
      <c r="X2430" s="165" t="s">
        <v>3328</v>
      </c>
      <c r="Y2430" s="165">
        <v>26.499999999999947</v>
      </c>
      <c r="Z2430" s="165" t="s">
        <v>3329</v>
      </c>
      <c r="AA2430" s="165" t="s">
        <v>3298</v>
      </c>
    </row>
    <row r="2431" spans="1:27" s="74" customFormat="1" x14ac:dyDescent="0.15">
      <c r="A2431" s="165" t="s">
        <v>3352</v>
      </c>
      <c r="B2431" s="113" t="s">
        <v>3208</v>
      </c>
      <c r="C2431" s="165"/>
      <c r="D2431" s="199" t="s">
        <v>3297</v>
      </c>
      <c r="E2431" s="165">
        <v>332</v>
      </c>
      <c r="F2431" s="165">
        <v>35.68</v>
      </c>
      <c r="G2431" s="165">
        <v>112.1</v>
      </c>
      <c r="H2431" s="165">
        <v>28</v>
      </c>
      <c r="I2431" s="165">
        <v>796</v>
      </c>
      <c r="J2431" s="165">
        <v>2241</v>
      </c>
      <c r="K2431" s="165">
        <v>310</v>
      </c>
      <c r="L2431" s="165"/>
      <c r="M2431" s="165">
        <v>3347</v>
      </c>
      <c r="N2431" s="165">
        <v>65</v>
      </c>
      <c r="O2431" s="165">
        <v>184</v>
      </c>
      <c r="P2431" s="165">
        <v>103</v>
      </c>
      <c r="Q2431" s="165"/>
      <c r="R2431" s="165">
        <v>352</v>
      </c>
      <c r="S2431" s="165">
        <v>7</v>
      </c>
      <c r="T2431" s="165">
        <v>9.2583333333333311</v>
      </c>
      <c r="U2431" s="165">
        <v>16.428571428571427</v>
      </c>
      <c r="V2431" s="165">
        <v>674.49999999999989</v>
      </c>
      <c r="W2431" s="165">
        <v>601.19999999999993</v>
      </c>
      <c r="X2431" s="165" t="s">
        <v>3328</v>
      </c>
      <c r="Y2431" s="165">
        <v>26.499999999999947</v>
      </c>
      <c r="Z2431" s="165" t="s">
        <v>3329</v>
      </c>
      <c r="AA2431" s="165" t="s">
        <v>3298</v>
      </c>
    </row>
    <row r="2432" spans="1:27" s="74" customFormat="1" x14ac:dyDescent="0.15">
      <c r="A2432" s="165" t="s">
        <v>3352</v>
      </c>
      <c r="B2432" s="113" t="s">
        <v>3208</v>
      </c>
      <c r="C2432" s="165"/>
      <c r="D2432" s="199" t="s">
        <v>3297</v>
      </c>
      <c r="E2432" s="165">
        <v>410</v>
      </c>
      <c r="F2432" s="165">
        <v>37.47</v>
      </c>
      <c r="G2432" s="165">
        <v>111.77</v>
      </c>
      <c r="H2432" s="165">
        <v>52</v>
      </c>
      <c r="I2432" s="165">
        <v>1073</v>
      </c>
      <c r="J2432" s="165">
        <v>3383</v>
      </c>
      <c r="K2432" s="165">
        <v>437</v>
      </c>
      <c r="L2432" s="165"/>
      <c r="M2432" s="165">
        <v>4893</v>
      </c>
      <c r="N2432" s="165">
        <v>50</v>
      </c>
      <c r="O2432" s="165">
        <v>159</v>
      </c>
      <c r="P2432" s="165">
        <v>146</v>
      </c>
      <c r="Q2432" s="165"/>
      <c r="R2432" s="165">
        <v>355</v>
      </c>
      <c r="S2432" s="165">
        <v>7</v>
      </c>
      <c r="T2432" s="165">
        <v>6.9749999999999988</v>
      </c>
      <c r="U2432" s="165">
        <v>14.642857142857139</v>
      </c>
      <c r="V2432" s="165">
        <v>582.79999999999995</v>
      </c>
      <c r="W2432" s="165">
        <v>532</v>
      </c>
      <c r="X2432" s="165" t="s">
        <v>3328</v>
      </c>
      <c r="Y2432" s="165">
        <v>26.499999999999947</v>
      </c>
      <c r="Z2432" s="165" t="s">
        <v>3329</v>
      </c>
      <c r="AA2432" s="165" t="s">
        <v>3298</v>
      </c>
    </row>
    <row r="2433" spans="1:27" s="74" customFormat="1" x14ac:dyDescent="0.15">
      <c r="A2433" s="165" t="s">
        <v>3352</v>
      </c>
      <c r="B2433" s="113" t="s">
        <v>3208</v>
      </c>
      <c r="C2433" s="165"/>
      <c r="D2433" s="199" t="s">
        <v>3297</v>
      </c>
      <c r="E2433" s="165">
        <v>448</v>
      </c>
      <c r="F2433" s="165">
        <v>37.75</v>
      </c>
      <c r="G2433" s="165">
        <v>111.86</v>
      </c>
      <c r="H2433" s="165">
        <v>66</v>
      </c>
      <c r="I2433" s="165">
        <v>1079</v>
      </c>
      <c r="J2433" s="165">
        <v>4128</v>
      </c>
      <c r="K2433" s="165">
        <v>472</v>
      </c>
      <c r="L2433" s="165"/>
      <c r="M2433" s="165">
        <v>5679</v>
      </c>
      <c r="N2433" s="165">
        <v>41</v>
      </c>
      <c r="O2433" s="165">
        <v>157</v>
      </c>
      <c r="P2433" s="165">
        <v>157</v>
      </c>
      <c r="Q2433" s="165"/>
      <c r="R2433" s="165">
        <v>355</v>
      </c>
      <c r="S2433" s="165">
        <v>7</v>
      </c>
      <c r="T2433" s="165">
        <v>5.7500000000000009</v>
      </c>
      <c r="U2433" s="165">
        <v>13.51428571428572</v>
      </c>
      <c r="V2433" s="165">
        <v>597.29999999999995</v>
      </c>
      <c r="W2433" s="165">
        <v>545</v>
      </c>
      <c r="X2433" s="165" t="s">
        <v>3328</v>
      </c>
      <c r="Y2433" s="165">
        <v>20.100000000000001</v>
      </c>
      <c r="Z2433" s="165" t="s">
        <v>3329</v>
      </c>
      <c r="AA2433" s="165" t="s">
        <v>3298</v>
      </c>
    </row>
    <row r="2434" spans="1:27" s="74" customFormat="1" x14ac:dyDescent="0.15">
      <c r="A2434" s="165" t="s">
        <v>3352</v>
      </c>
      <c r="B2434" s="113" t="s">
        <v>3208</v>
      </c>
      <c r="C2434" s="165"/>
      <c r="D2434" s="199" t="s">
        <v>3297</v>
      </c>
      <c r="E2434" s="165">
        <v>330</v>
      </c>
      <c r="F2434" s="165">
        <v>35.58</v>
      </c>
      <c r="G2434" s="165">
        <v>112.02</v>
      </c>
      <c r="H2434" s="165">
        <v>53</v>
      </c>
      <c r="I2434" s="165">
        <v>1042</v>
      </c>
      <c r="J2434" s="165">
        <v>3525</v>
      </c>
      <c r="K2434" s="165">
        <v>436.00000000000011</v>
      </c>
      <c r="L2434" s="165"/>
      <c r="M2434" s="165">
        <v>5003</v>
      </c>
      <c r="N2434" s="165">
        <v>48</v>
      </c>
      <c r="O2434" s="165">
        <v>163</v>
      </c>
      <c r="P2434" s="165">
        <v>145</v>
      </c>
      <c r="Q2434" s="165"/>
      <c r="R2434" s="165">
        <v>356</v>
      </c>
      <c r="S2434" s="165">
        <v>7</v>
      </c>
      <c r="T2434" s="165">
        <v>9.8500000000000014</v>
      </c>
      <c r="U2434" s="165">
        <v>17.014285714285716</v>
      </c>
      <c r="V2434" s="165">
        <v>673.5</v>
      </c>
      <c r="W2434" s="165">
        <v>598.20000000000005</v>
      </c>
      <c r="X2434" s="165" t="s">
        <v>3328</v>
      </c>
      <c r="Y2434" s="165">
        <v>20.100000000000001</v>
      </c>
      <c r="Z2434" s="165" t="s">
        <v>3329</v>
      </c>
      <c r="AA2434" s="165" t="s">
        <v>3298</v>
      </c>
    </row>
    <row r="2435" spans="1:27" s="74" customFormat="1" x14ac:dyDescent="0.15">
      <c r="A2435" s="165" t="s">
        <v>3352</v>
      </c>
      <c r="B2435" s="113" t="s">
        <v>3208</v>
      </c>
      <c r="C2435" s="165"/>
      <c r="D2435" s="199" t="s">
        <v>3297</v>
      </c>
      <c r="E2435" s="165">
        <v>373</v>
      </c>
      <c r="F2435" s="165">
        <v>36.730000000000004</v>
      </c>
      <c r="G2435" s="165">
        <v>112.23</v>
      </c>
      <c r="H2435" s="165">
        <v>43</v>
      </c>
      <c r="I2435" s="165">
        <v>933</v>
      </c>
      <c r="J2435" s="165">
        <v>3130</v>
      </c>
      <c r="K2435" s="165">
        <v>389</v>
      </c>
      <c r="L2435" s="165"/>
      <c r="M2435" s="165">
        <v>4452</v>
      </c>
      <c r="N2435" s="165">
        <v>52</v>
      </c>
      <c r="O2435" s="165">
        <v>175</v>
      </c>
      <c r="P2435" s="165">
        <v>130</v>
      </c>
      <c r="Q2435" s="165"/>
      <c r="R2435" s="165">
        <v>357</v>
      </c>
      <c r="S2435" s="165">
        <v>7</v>
      </c>
      <c r="T2435" s="165">
        <v>7.7750000000000012</v>
      </c>
      <c r="U2435" s="165">
        <v>15.157142857142862</v>
      </c>
      <c r="V2435" s="165">
        <v>622.4</v>
      </c>
      <c r="W2435" s="165">
        <v>564.5</v>
      </c>
      <c r="X2435" s="165" t="s">
        <v>3328</v>
      </c>
      <c r="Y2435" s="165">
        <v>20.100000000000001</v>
      </c>
      <c r="Z2435" s="165" t="s">
        <v>3329</v>
      </c>
      <c r="AA2435" s="165" t="s">
        <v>3298</v>
      </c>
    </row>
    <row r="2436" spans="1:27" s="74" customFormat="1" x14ac:dyDescent="0.15">
      <c r="A2436" s="165" t="s">
        <v>3352</v>
      </c>
      <c r="B2436" s="113" t="s">
        <v>3208</v>
      </c>
      <c r="C2436" s="165"/>
      <c r="D2436" s="199" t="s">
        <v>3297</v>
      </c>
      <c r="E2436" s="165">
        <v>345</v>
      </c>
      <c r="F2436" s="165">
        <v>36.42</v>
      </c>
      <c r="G2436" s="165">
        <v>112.47</v>
      </c>
      <c r="H2436" s="165">
        <v>33</v>
      </c>
      <c r="I2436" s="165">
        <v>828.99999999999989</v>
      </c>
      <c r="J2436" s="165">
        <v>2686</v>
      </c>
      <c r="K2436" s="165">
        <v>341</v>
      </c>
      <c r="L2436" s="165"/>
      <c r="M2436" s="165">
        <v>3856</v>
      </c>
      <c r="N2436" s="165">
        <v>59</v>
      </c>
      <c r="O2436" s="165">
        <v>190</v>
      </c>
      <c r="P2436" s="165">
        <v>114</v>
      </c>
      <c r="Q2436" s="165"/>
      <c r="R2436" s="165">
        <v>363</v>
      </c>
      <c r="S2436" s="165">
        <v>7</v>
      </c>
      <c r="T2436" s="165">
        <v>9.0916666666666668</v>
      </c>
      <c r="U2436" s="165">
        <v>16.428571428571427</v>
      </c>
      <c r="V2436" s="165">
        <v>608.09999999999991</v>
      </c>
      <c r="W2436" s="165">
        <v>550.9</v>
      </c>
      <c r="X2436" s="165" t="s">
        <v>3328</v>
      </c>
      <c r="Y2436" s="165">
        <v>26.499999999999947</v>
      </c>
      <c r="Z2436" s="165" t="s">
        <v>3329</v>
      </c>
      <c r="AA2436" s="165" t="s">
        <v>3298</v>
      </c>
    </row>
    <row r="2437" spans="1:27" s="74" customFormat="1" x14ac:dyDescent="0.15">
      <c r="A2437" s="165" t="s">
        <v>3352</v>
      </c>
      <c r="B2437" s="113" t="s">
        <v>3208</v>
      </c>
      <c r="C2437" s="165"/>
      <c r="D2437" s="199" t="s">
        <v>3297</v>
      </c>
      <c r="E2437" s="165">
        <v>405</v>
      </c>
      <c r="F2437" s="165">
        <v>37.32</v>
      </c>
      <c r="G2437" s="165">
        <v>113.48</v>
      </c>
      <c r="H2437" s="165">
        <v>53</v>
      </c>
      <c r="I2437" s="165">
        <v>1018</v>
      </c>
      <c r="J2437" s="165">
        <v>3737</v>
      </c>
      <c r="K2437" s="165">
        <v>438.99999999999983</v>
      </c>
      <c r="L2437" s="165"/>
      <c r="M2437" s="165">
        <v>5194</v>
      </c>
      <c r="N2437" s="165">
        <v>47</v>
      </c>
      <c r="O2437" s="165">
        <v>172</v>
      </c>
      <c r="P2437" s="165">
        <v>146</v>
      </c>
      <c r="Q2437" s="165"/>
      <c r="R2437" s="165">
        <v>365</v>
      </c>
      <c r="S2437" s="165">
        <v>7</v>
      </c>
      <c r="T2437" s="165">
        <v>6.549999999999998</v>
      </c>
      <c r="U2437" s="165">
        <v>14.057142857142862</v>
      </c>
      <c r="V2437" s="165">
        <v>672.9</v>
      </c>
      <c r="W2437" s="165">
        <v>611.5</v>
      </c>
      <c r="X2437" s="165" t="s">
        <v>3324</v>
      </c>
      <c r="Y2437" s="165">
        <v>26.499999999999947</v>
      </c>
      <c r="Z2437" s="165" t="s">
        <v>3329</v>
      </c>
      <c r="AA2437" s="165" t="s">
        <v>3298</v>
      </c>
    </row>
    <row r="2438" spans="1:27" s="74" customFormat="1" x14ac:dyDescent="0.15">
      <c r="A2438" s="165" t="s">
        <v>3352</v>
      </c>
      <c r="B2438" s="113" t="s">
        <v>3208</v>
      </c>
      <c r="C2438" s="165"/>
      <c r="D2438" s="199" t="s">
        <v>3297</v>
      </c>
      <c r="E2438" s="165">
        <v>397</v>
      </c>
      <c r="F2438" s="165">
        <v>37.119999999999997</v>
      </c>
      <c r="G2438" s="165">
        <v>113.45</v>
      </c>
      <c r="H2438" s="165">
        <v>62</v>
      </c>
      <c r="I2438" s="165">
        <v>1120</v>
      </c>
      <c r="J2438" s="165">
        <v>4042</v>
      </c>
      <c r="K2438" s="165">
        <v>480</v>
      </c>
      <c r="L2438" s="165"/>
      <c r="M2438" s="165">
        <v>5642</v>
      </c>
      <c r="N2438" s="165">
        <v>45</v>
      </c>
      <c r="O2438" s="165">
        <v>162</v>
      </c>
      <c r="P2438" s="165">
        <v>160</v>
      </c>
      <c r="Q2438" s="165"/>
      <c r="R2438" s="165">
        <v>367</v>
      </c>
      <c r="S2438" s="165">
        <v>7</v>
      </c>
      <c r="T2438" s="165">
        <v>7.3500000000000005</v>
      </c>
      <c r="U2438" s="165">
        <v>14.84285714285714</v>
      </c>
      <c r="V2438" s="165">
        <v>622.6</v>
      </c>
      <c r="W2438" s="165">
        <v>566.4</v>
      </c>
      <c r="X2438" s="165" t="s">
        <v>3328</v>
      </c>
      <c r="Y2438" s="165">
        <v>31.65</v>
      </c>
      <c r="Z2438" s="165" t="s">
        <v>3329</v>
      </c>
      <c r="AA2438" s="165" t="s">
        <v>3298</v>
      </c>
    </row>
    <row r="2439" spans="1:27" s="74" customFormat="1" x14ac:dyDescent="0.15">
      <c r="A2439" s="165" t="s">
        <v>3352</v>
      </c>
      <c r="B2439" s="113" t="s">
        <v>3208</v>
      </c>
      <c r="C2439" s="165"/>
      <c r="D2439" s="199" t="s">
        <v>3297</v>
      </c>
      <c r="E2439" s="165">
        <v>347</v>
      </c>
      <c r="F2439" s="165">
        <v>36.450000000000003</v>
      </c>
      <c r="G2439" s="165">
        <v>111.22</v>
      </c>
      <c r="H2439" s="165">
        <v>29</v>
      </c>
      <c r="I2439" s="165">
        <v>864</v>
      </c>
      <c r="J2439" s="165">
        <v>2365</v>
      </c>
      <c r="K2439" s="165">
        <v>333</v>
      </c>
      <c r="L2439" s="165"/>
      <c r="M2439" s="165">
        <v>3562</v>
      </c>
      <c r="N2439" s="165">
        <v>69</v>
      </c>
      <c r="O2439" s="165">
        <v>188</v>
      </c>
      <c r="P2439" s="165">
        <v>111</v>
      </c>
      <c r="Q2439" s="165"/>
      <c r="R2439" s="165">
        <v>368</v>
      </c>
      <c r="S2439" s="165">
        <v>7</v>
      </c>
      <c r="T2439" s="165">
        <v>7.9833333333333343</v>
      </c>
      <c r="U2439" s="165">
        <v>15.34285714285714</v>
      </c>
      <c r="V2439" s="165">
        <v>640.9</v>
      </c>
      <c r="W2439" s="165">
        <v>579.4</v>
      </c>
      <c r="X2439" s="165" t="s">
        <v>3328</v>
      </c>
      <c r="Y2439" s="165">
        <v>26.499999999999947</v>
      </c>
      <c r="Z2439" s="165" t="s">
        <v>3329</v>
      </c>
      <c r="AA2439" s="165" t="s">
        <v>3298</v>
      </c>
    </row>
    <row r="2440" spans="1:27" s="74" customFormat="1" x14ac:dyDescent="0.15">
      <c r="A2440" s="165" t="s">
        <v>3352</v>
      </c>
      <c r="B2440" s="113" t="s">
        <v>3208</v>
      </c>
      <c r="C2440" s="165"/>
      <c r="D2440" s="199" t="s">
        <v>3297</v>
      </c>
      <c r="E2440" s="165">
        <v>453</v>
      </c>
      <c r="F2440" s="165">
        <v>37.82</v>
      </c>
      <c r="G2440" s="165">
        <v>112.32</v>
      </c>
      <c r="H2440" s="165">
        <v>42</v>
      </c>
      <c r="I2440" s="165">
        <v>993</v>
      </c>
      <c r="J2440" s="165">
        <v>3233</v>
      </c>
      <c r="K2440" s="165">
        <v>409</v>
      </c>
      <c r="L2440" s="165"/>
      <c r="M2440" s="165">
        <v>4635</v>
      </c>
      <c r="N2440" s="165">
        <v>57</v>
      </c>
      <c r="O2440" s="165">
        <v>184</v>
      </c>
      <c r="P2440" s="165">
        <v>136</v>
      </c>
      <c r="Q2440" s="165"/>
      <c r="R2440" s="165">
        <v>377</v>
      </c>
      <c r="S2440" s="165">
        <v>7</v>
      </c>
      <c r="T2440" s="165">
        <v>6.5583333333333353</v>
      </c>
      <c r="U2440" s="165">
        <v>14.285714285714292</v>
      </c>
      <c r="V2440" s="165">
        <v>579.80000000000007</v>
      </c>
      <c r="W2440" s="165">
        <v>530.30000000000007</v>
      </c>
      <c r="X2440" s="165" t="s">
        <v>3328</v>
      </c>
      <c r="Y2440" s="165">
        <v>13.8</v>
      </c>
      <c r="Z2440" s="165" t="s">
        <v>3325</v>
      </c>
      <c r="AA2440" s="165" t="s">
        <v>3298</v>
      </c>
    </row>
    <row r="2441" spans="1:27" s="74" customFormat="1" x14ac:dyDescent="0.15">
      <c r="A2441" s="165" t="s">
        <v>3278</v>
      </c>
      <c r="B2441" s="113" t="s">
        <v>3208</v>
      </c>
      <c r="C2441" s="165"/>
      <c r="D2441" s="199" t="s">
        <v>3297</v>
      </c>
      <c r="E2441" s="165">
        <v>331</v>
      </c>
      <c r="F2441" s="165">
        <v>35.6</v>
      </c>
      <c r="G2441" s="165">
        <v>112.08</v>
      </c>
      <c r="H2441" s="165">
        <v>55</v>
      </c>
      <c r="I2441" s="165">
        <v>1125</v>
      </c>
      <c r="J2441" s="165">
        <v>3802</v>
      </c>
      <c r="K2441" s="165">
        <v>470</v>
      </c>
      <c r="L2441" s="165"/>
      <c r="M2441" s="165">
        <v>5397</v>
      </c>
      <c r="N2441" s="165">
        <v>50</v>
      </c>
      <c r="O2441" s="165">
        <v>170</v>
      </c>
      <c r="P2441" s="165">
        <v>157</v>
      </c>
      <c r="Q2441" s="165"/>
      <c r="R2441" s="165">
        <v>377</v>
      </c>
      <c r="S2441" s="165">
        <v>7</v>
      </c>
      <c r="T2441" s="165">
        <v>9.8500000000000014</v>
      </c>
      <c r="U2441" s="165">
        <v>17.014285714285716</v>
      </c>
      <c r="V2441" s="165">
        <v>673.5</v>
      </c>
      <c r="W2441" s="165">
        <v>598.20000000000005</v>
      </c>
      <c r="X2441" s="165" t="s">
        <v>3328</v>
      </c>
      <c r="Y2441" s="165">
        <v>26.499999999999947</v>
      </c>
      <c r="Z2441" s="165" t="s">
        <v>3329</v>
      </c>
      <c r="AA2441" s="165" t="s">
        <v>3298</v>
      </c>
    </row>
    <row r="2442" spans="1:27" s="74" customFormat="1" x14ac:dyDescent="0.15">
      <c r="A2442" s="165" t="s">
        <v>3352</v>
      </c>
      <c r="B2442" s="113" t="s">
        <v>3208</v>
      </c>
      <c r="C2442" s="165"/>
      <c r="D2442" s="199" t="s">
        <v>3297</v>
      </c>
      <c r="E2442" s="165">
        <v>463</v>
      </c>
      <c r="F2442" s="165">
        <v>38.42</v>
      </c>
      <c r="G2442" s="165">
        <v>112.4</v>
      </c>
      <c r="H2442" s="165">
        <v>31</v>
      </c>
      <c r="I2442" s="165">
        <v>897.00000000000011</v>
      </c>
      <c r="J2442" s="165">
        <v>2581</v>
      </c>
      <c r="K2442" s="165">
        <v>353</v>
      </c>
      <c r="L2442" s="165"/>
      <c r="M2442" s="165">
        <v>3831</v>
      </c>
      <c r="N2442" s="165">
        <v>67</v>
      </c>
      <c r="O2442" s="165">
        <v>194</v>
      </c>
      <c r="P2442" s="165">
        <v>118</v>
      </c>
      <c r="Q2442" s="165"/>
      <c r="R2442" s="165">
        <v>379</v>
      </c>
      <c r="S2442" s="165">
        <v>7</v>
      </c>
      <c r="T2442" s="165">
        <v>6.9083333333333359</v>
      </c>
      <c r="U2442" s="165">
        <v>14.94285714285714</v>
      </c>
      <c r="V2442" s="165">
        <v>523.6</v>
      </c>
      <c r="W2442" s="165">
        <v>483.9</v>
      </c>
      <c r="X2442" s="165" t="s">
        <v>3328</v>
      </c>
      <c r="Y2442" s="165">
        <v>26.499999999999947</v>
      </c>
      <c r="Z2442" s="165" t="s">
        <v>3329</v>
      </c>
      <c r="AA2442" s="165" t="s">
        <v>3298</v>
      </c>
    </row>
    <row r="2443" spans="1:27" s="74" customFormat="1" x14ac:dyDescent="0.15">
      <c r="A2443" s="165" t="s">
        <v>3352</v>
      </c>
      <c r="B2443" s="113" t="s">
        <v>3208</v>
      </c>
      <c r="C2443" s="165"/>
      <c r="D2443" s="199" t="s">
        <v>3297</v>
      </c>
      <c r="E2443" s="165">
        <v>390</v>
      </c>
      <c r="F2443" s="165">
        <v>36.979999999999997</v>
      </c>
      <c r="G2443" s="165">
        <v>112.37</v>
      </c>
      <c r="H2443" s="165">
        <v>36</v>
      </c>
      <c r="I2443" s="165">
        <v>938.00000000000011</v>
      </c>
      <c r="J2443" s="165">
        <v>2969</v>
      </c>
      <c r="K2443" s="165">
        <v>382</v>
      </c>
      <c r="L2443" s="165"/>
      <c r="M2443" s="165">
        <v>4289</v>
      </c>
      <c r="N2443" s="165">
        <v>61</v>
      </c>
      <c r="O2443" s="165">
        <v>195</v>
      </c>
      <c r="P2443" s="165">
        <v>127</v>
      </c>
      <c r="Q2443" s="165"/>
      <c r="R2443" s="165">
        <v>383</v>
      </c>
      <c r="S2443" s="165">
        <v>7</v>
      </c>
      <c r="T2443" s="165">
        <v>6.416666666666667</v>
      </c>
      <c r="U2443" s="165">
        <v>13.8</v>
      </c>
      <c r="V2443" s="165">
        <v>657.4</v>
      </c>
      <c r="W2443" s="165">
        <v>595.19999999999993</v>
      </c>
      <c r="X2443" s="165" t="s">
        <v>3328</v>
      </c>
      <c r="Y2443" s="165">
        <v>12.05</v>
      </c>
      <c r="Z2443" s="165" t="s">
        <v>3325</v>
      </c>
      <c r="AA2443" s="165" t="s">
        <v>3298</v>
      </c>
    </row>
    <row r="2444" spans="1:27" s="74" customFormat="1" x14ac:dyDescent="0.15">
      <c r="A2444" s="165" t="s">
        <v>3278</v>
      </c>
      <c r="B2444" s="113" t="s">
        <v>3208</v>
      </c>
      <c r="C2444" s="165"/>
      <c r="D2444" s="199" t="s">
        <v>3297</v>
      </c>
      <c r="E2444" s="165">
        <v>344</v>
      </c>
      <c r="F2444" s="165">
        <v>36.42</v>
      </c>
      <c r="G2444" s="165">
        <v>112.25</v>
      </c>
      <c r="H2444" s="165">
        <v>60</v>
      </c>
      <c r="I2444" s="165">
        <v>1188</v>
      </c>
      <c r="J2444" s="165">
        <v>4110</v>
      </c>
      <c r="K2444" s="165">
        <v>501</v>
      </c>
      <c r="L2444" s="165"/>
      <c r="M2444" s="165">
        <v>5799</v>
      </c>
      <c r="N2444" s="165">
        <v>49</v>
      </c>
      <c r="O2444" s="165">
        <v>170</v>
      </c>
      <c r="P2444" s="165">
        <v>167</v>
      </c>
      <c r="Q2444" s="165"/>
      <c r="R2444" s="165">
        <v>386</v>
      </c>
      <c r="S2444" s="165">
        <v>7</v>
      </c>
      <c r="T2444" s="165">
        <v>9.4000000000000021</v>
      </c>
      <c r="U2444" s="165">
        <v>16.74285714285714</v>
      </c>
      <c r="V2444" s="165">
        <v>640.9</v>
      </c>
      <c r="W2444" s="165">
        <v>579.4</v>
      </c>
      <c r="X2444" s="165" t="s">
        <v>3328</v>
      </c>
      <c r="Y2444" s="165">
        <v>26.499999999999947</v>
      </c>
      <c r="Z2444" s="165" t="s">
        <v>3329</v>
      </c>
      <c r="AA2444" s="165" t="s">
        <v>3298</v>
      </c>
    </row>
    <row r="2445" spans="1:27" s="74" customFormat="1" x14ac:dyDescent="0.15">
      <c r="A2445" s="165" t="s">
        <v>3352</v>
      </c>
      <c r="B2445" s="113" t="s">
        <v>3208</v>
      </c>
      <c r="C2445" s="165"/>
      <c r="D2445" s="199" t="s">
        <v>3297</v>
      </c>
      <c r="E2445" s="165">
        <v>388</v>
      </c>
      <c r="F2445" s="165">
        <v>36.97</v>
      </c>
      <c r="G2445" s="165">
        <v>112.35</v>
      </c>
      <c r="H2445" s="165">
        <v>61</v>
      </c>
      <c r="I2445" s="165">
        <v>1115</v>
      </c>
      <c r="J2445" s="165">
        <v>4461</v>
      </c>
      <c r="K2445" s="165">
        <v>496</v>
      </c>
      <c r="L2445" s="165"/>
      <c r="M2445" s="165">
        <v>6072</v>
      </c>
      <c r="N2445" s="165">
        <v>45</v>
      </c>
      <c r="O2445" s="165">
        <v>182</v>
      </c>
      <c r="P2445" s="165">
        <v>165</v>
      </c>
      <c r="Q2445" s="165"/>
      <c r="R2445" s="165">
        <v>392</v>
      </c>
      <c r="S2445" s="165">
        <v>7</v>
      </c>
      <c r="T2445" s="165">
        <v>6.416666666666667</v>
      </c>
      <c r="U2445" s="165">
        <v>13.8</v>
      </c>
      <c r="V2445" s="165">
        <v>657.4</v>
      </c>
      <c r="W2445" s="165">
        <v>595.19999999999993</v>
      </c>
      <c r="X2445" s="165" t="s">
        <v>3328</v>
      </c>
      <c r="Y2445" s="165">
        <v>20.100000000000001</v>
      </c>
      <c r="Z2445" s="165" t="s">
        <v>3329</v>
      </c>
      <c r="AA2445" s="165" t="s">
        <v>3298</v>
      </c>
    </row>
    <row r="2446" spans="1:27" s="74" customFormat="1" x14ac:dyDescent="0.15">
      <c r="A2446" s="165" t="s">
        <v>3352</v>
      </c>
      <c r="B2446" s="113" t="s">
        <v>3208</v>
      </c>
      <c r="C2446" s="165"/>
      <c r="D2446" s="199" t="s">
        <v>3297</v>
      </c>
      <c r="E2446" s="165">
        <v>433</v>
      </c>
      <c r="F2446" s="165">
        <v>37.68</v>
      </c>
      <c r="G2446" s="165">
        <v>111.82</v>
      </c>
      <c r="H2446" s="165">
        <v>33</v>
      </c>
      <c r="I2446" s="165">
        <v>889</v>
      </c>
      <c r="J2446" s="165">
        <v>2931</v>
      </c>
      <c r="K2446" s="165">
        <v>368</v>
      </c>
      <c r="L2446" s="165"/>
      <c r="M2446" s="165">
        <v>4188</v>
      </c>
      <c r="N2446" s="165">
        <v>63</v>
      </c>
      <c r="O2446" s="165">
        <v>207</v>
      </c>
      <c r="P2446" s="165">
        <v>123</v>
      </c>
      <c r="Q2446" s="165"/>
      <c r="R2446" s="165">
        <v>393</v>
      </c>
      <c r="S2446" s="165">
        <v>7</v>
      </c>
      <c r="T2446" s="165">
        <v>5.833333333333333</v>
      </c>
      <c r="U2446" s="165">
        <v>13.642857142857139</v>
      </c>
      <c r="V2446" s="165">
        <v>591.40000000000009</v>
      </c>
      <c r="W2446" s="165">
        <v>539.90000000000009</v>
      </c>
      <c r="X2446" s="165" t="s">
        <v>3328</v>
      </c>
      <c r="Y2446" s="165">
        <v>20.100000000000001</v>
      </c>
      <c r="Z2446" s="165" t="s">
        <v>3329</v>
      </c>
      <c r="AA2446" s="165" t="s">
        <v>3298</v>
      </c>
    </row>
    <row r="2447" spans="1:27" s="74" customFormat="1" x14ac:dyDescent="0.15">
      <c r="A2447" s="165" t="s">
        <v>3352</v>
      </c>
      <c r="B2447" s="113" t="s">
        <v>3208</v>
      </c>
      <c r="C2447" s="165"/>
      <c r="D2447" s="199" t="s">
        <v>3297</v>
      </c>
      <c r="E2447" s="165">
        <v>379</v>
      </c>
      <c r="F2447" s="165">
        <v>36.83</v>
      </c>
      <c r="G2447" s="165">
        <v>112.41</v>
      </c>
      <c r="H2447" s="165">
        <v>68</v>
      </c>
      <c r="I2447" s="165">
        <v>1210</v>
      </c>
      <c r="J2447" s="165">
        <v>4631</v>
      </c>
      <c r="K2447" s="165">
        <v>530</v>
      </c>
      <c r="L2447" s="165"/>
      <c r="M2447" s="165">
        <v>6371</v>
      </c>
      <c r="N2447" s="165">
        <v>45</v>
      </c>
      <c r="O2447" s="165">
        <v>171</v>
      </c>
      <c r="P2447" s="165">
        <v>177</v>
      </c>
      <c r="Q2447" s="165"/>
      <c r="R2447" s="165">
        <v>393</v>
      </c>
      <c r="S2447" s="165">
        <v>7</v>
      </c>
      <c r="T2447" s="165">
        <v>7.8416666666666677</v>
      </c>
      <c r="U2447" s="165">
        <v>15.21428571428571</v>
      </c>
      <c r="V2447" s="165">
        <v>657.4</v>
      </c>
      <c r="W2447" s="165">
        <v>595.19999999999993</v>
      </c>
      <c r="X2447" s="165" t="s">
        <v>3328</v>
      </c>
      <c r="Y2447" s="165">
        <v>20.100000000000001</v>
      </c>
      <c r="Z2447" s="165" t="s">
        <v>3329</v>
      </c>
      <c r="AA2447" s="165" t="s">
        <v>3298</v>
      </c>
    </row>
    <row r="2448" spans="1:27" s="74" customFormat="1" x14ac:dyDescent="0.15">
      <c r="A2448" s="165" t="s">
        <v>3352</v>
      </c>
      <c r="B2448" s="113" t="s">
        <v>3208</v>
      </c>
      <c r="C2448" s="165"/>
      <c r="D2448" s="199" t="s">
        <v>3297</v>
      </c>
      <c r="E2448" s="165">
        <v>421</v>
      </c>
      <c r="F2448" s="165">
        <v>37.5</v>
      </c>
      <c r="G2448" s="165">
        <v>111.86</v>
      </c>
      <c r="H2448" s="165">
        <v>55</v>
      </c>
      <c r="I2448" s="165">
        <v>1239</v>
      </c>
      <c r="J2448" s="165">
        <v>3829</v>
      </c>
      <c r="K2448" s="165">
        <v>500</v>
      </c>
      <c r="L2448" s="165"/>
      <c r="M2448" s="165">
        <v>5568</v>
      </c>
      <c r="N2448" s="165">
        <v>55.000000000000007</v>
      </c>
      <c r="O2448" s="165">
        <v>172</v>
      </c>
      <c r="P2448" s="165">
        <v>167</v>
      </c>
      <c r="Q2448" s="165"/>
      <c r="R2448" s="165">
        <v>394</v>
      </c>
      <c r="S2448" s="165">
        <v>7</v>
      </c>
      <c r="T2448" s="165">
        <v>7.5583333333333353</v>
      </c>
      <c r="U2448" s="165">
        <v>15.31428571428572</v>
      </c>
      <c r="V2448" s="165">
        <v>555.90000000000009</v>
      </c>
      <c r="W2448" s="165">
        <v>509.2</v>
      </c>
      <c r="X2448" s="165" t="s">
        <v>3328</v>
      </c>
      <c r="Y2448" s="165">
        <v>26.499999999999947</v>
      </c>
      <c r="Z2448" s="165" t="s">
        <v>3329</v>
      </c>
      <c r="AA2448" s="165" t="s">
        <v>3298</v>
      </c>
    </row>
    <row r="2449" spans="1:27" s="74" customFormat="1" x14ac:dyDescent="0.15">
      <c r="A2449" s="165" t="s">
        <v>3352</v>
      </c>
      <c r="B2449" s="113" t="s">
        <v>3208</v>
      </c>
      <c r="C2449" s="165"/>
      <c r="D2449" s="199" t="s">
        <v>3297</v>
      </c>
      <c r="E2449" s="165">
        <v>409</v>
      </c>
      <c r="F2449" s="165">
        <v>37.42</v>
      </c>
      <c r="G2449" s="165">
        <v>113.46</v>
      </c>
      <c r="H2449" s="165">
        <v>46</v>
      </c>
      <c r="I2449" s="165">
        <v>1152</v>
      </c>
      <c r="J2449" s="165">
        <v>3622</v>
      </c>
      <c r="K2449" s="165">
        <v>468</v>
      </c>
      <c r="L2449" s="165"/>
      <c r="M2449" s="165">
        <v>5242</v>
      </c>
      <c r="N2449" s="165">
        <v>61</v>
      </c>
      <c r="O2449" s="165">
        <v>190</v>
      </c>
      <c r="P2449" s="165">
        <v>156</v>
      </c>
      <c r="Q2449" s="165"/>
      <c r="R2449" s="165">
        <v>407</v>
      </c>
      <c r="S2449" s="165">
        <v>7</v>
      </c>
      <c r="T2449" s="165">
        <v>6.125</v>
      </c>
      <c r="U2449" s="165">
        <v>13.671428571428569</v>
      </c>
      <c r="V2449" s="165">
        <v>674.19999999999982</v>
      </c>
      <c r="W2449" s="165">
        <v>612.39999999999986</v>
      </c>
      <c r="X2449" s="165" t="s">
        <v>3324</v>
      </c>
      <c r="Y2449" s="165">
        <v>31.65</v>
      </c>
      <c r="Z2449" s="165" t="s">
        <v>3329</v>
      </c>
      <c r="AA2449" s="165" t="s">
        <v>3298</v>
      </c>
    </row>
    <row r="2450" spans="1:27" s="74" customFormat="1" x14ac:dyDescent="0.15">
      <c r="A2450" s="165" t="s">
        <v>3352</v>
      </c>
      <c r="B2450" s="113" t="s">
        <v>3208</v>
      </c>
      <c r="C2450" s="165"/>
      <c r="D2450" s="199" t="s">
        <v>3297</v>
      </c>
      <c r="E2450" s="165">
        <v>396</v>
      </c>
      <c r="F2450" s="165">
        <v>37.020000000000003</v>
      </c>
      <c r="G2450" s="165">
        <v>112.42</v>
      </c>
      <c r="H2450" s="165">
        <v>46</v>
      </c>
      <c r="I2450" s="165">
        <v>1094</v>
      </c>
      <c r="J2450" s="165">
        <v>3801</v>
      </c>
      <c r="K2450" s="165">
        <v>462</v>
      </c>
      <c r="L2450" s="165"/>
      <c r="M2450" s="165">
        <v>5357</v>
      </c>
      <c r="N2450" s="165">
        <v>57</v>
      </c>
      <c r="O2450" s="165">
        <v>200</v>
      </c>
      <c r="P2450" s="165">
        <v>154</v>
      </c>
      <c r="Q2450" s="165"/>
      <c r="R2450" s="165">
        <v>411.00000000000011</v>
      </c>
      <c r="S2450" s="165">
        <v>7</v>
      </c>
      <c r="T2450" s="165">
        <v>7.0250000000000004</v>
      </c>
      <c r="U2450" s="165">
        <v>14.47142857142857</v>
      </c>
      <c r="V2450" s="165">
        <v>622.6</v>
      </c>
      <c r="W2450" s="165">
        <v>566.4</v>
      </c>
      <c r="X2450" s="165" t="s">
        <v>3328</v>
      </c>
      <c r="Y2450" s="165">
        <v>20.100000000000001</v>
      </c>
      <c r="Z2450" s="165" t="s">
        <v>3329</v>
      </c>
      <c r="AA2450" s="165" t="s">
        <v>3298</v>
      </c>
    </row>
    <row r="2451" spans="1:27" s="74" customFormat="1" x14ac:dyDescent="0.15">
      <c r="A2451" s="165" t="s">
        <v>3352</v>
      </c>
      <c r="B2451" s="113" t="s">
        <v>3208</v>
      </c>
      <c r="C2451" s="165"/>
      <c r="D2451" s="199" t="s">
        <v>3297</v>
      </c>
      <c r="E2451" s="165">
        <v>389</v>
      </c>
      <c r="F2451" s="165">
        <v>36.979999999999997</v>
      </c>
      <c r="G2451" s="165">
        <v>112.28</v>
      </c>
      <c r="H2451" s="165">
        <v>46</v>
      </c>
      <c r="I2451" s="165">
        <v>1132</v>
      </c>
      <c r="J2451" s="165">
        <v>3802</v>
      </c>
      <c r="K2451" s="165">
        <v>472</v>
      </c>
      <c r="L2451" s="165"/>
      <c r="M2451" s="165">
        <v>5406</v>
      </c>
      <c r="N2451" s="165">
        <v>59</v>
      </c>
      <c r="O2451" s="165">
        <v>200</v>
      </c>
      <c r="P2451" s="165">
        <v>157</v>
      </c>
      <c r="Q2451" s="165"/>
      <c r="R2451" s="165">
        <v>416</v>
      </c>
      <c r="S2451" s="165">
        <v>7</v>
      </c>
      <c r="T2451" s="165">
        <v>6.5333333333333359</v>
      </c>
      <c r="U2451" s="165">
        <v>13.914285714285711</v>
      </c>
      <c r="V2451" s="165">
        <v>650.00000000000011</v>
      </c>
      <c r="W2451" s="165">
        <v>588.50000000000011</v>
      </c>
      <c r="X2451" s="165" t="s">
        <v>3328</v>
      </c>
      <c r="Y2451" s="165">
        <v>12.05</v>
      </c>
      <c r="Z2451" s="165" t="s">
        <v>3325</v>
      </c>
      <c r="AA2451" s="165" t="s">
        <v>3298</v>
      </c>
    </row>
    <row r="2452" spans="1:27" s="74" customFormat="1" x14ac:dyDescent="0.15">
      <c r="A2452" s="165" t="s">
        <v>3278</v>
      </c>
      <c r="B2452" s="113" t="s">
        <v>3208</v>
      </c>
      <c r="C2452" s="165"/>
      <c r="D2452" s="199" t="s">
        <v>3297</v>
      </c>
      <c r="E2452" s="165">
        <v>375</v>
      </c>
      <c r="F2452" s="165">
        <v>36.770000000000003</v>
      </c>
      <c r="G2452" s="165">
        <v>112.37</v>
      </c>
      <c r="H2452" s="165">
        <v>36</v>
      </c>
      <c r="I2452" s="165">
        <v>1100</v>
      </c>
      <c r="J2452" s="165">
        <v>3127</v>
      </c>
      <c r="K2452" s="165">
        <v>430</v>
      </c>
      <c r="L2452" s="165"/>
      <c r="M2452" s="165">
        <v>4657</v>
      </c>
      <c r="N2452" s="165">
        <v>72</v>
      </c>
      <c r="O2452" s="165">
        <v>204</v>
      </c>
      <c r="P2452" s="165">
        <v>143</v>
      </c>
      <c r="Q2452" s="165"/>
      <c r="R2452" s="165">
        <v>419.00000000000011</v>
      </c>
      <c r="S2452" s="165">
        <v>7</v>
      </c>
      <c r="T2452" s="165">
        <v>7.8416666666666677</v>
      </c>
      <c r="U2452" s="165">
        <v>15.21428571428571</v>
      </c>
      <c r="V2452" s="165">
        <v>623.79999999999995</v>
      </c>
      <c r="W2452" s="165">
        <v>566.1</v>
      </c>
      <c r="X2452" s="165" t="s">
        <v>3328</v>
      </c>
      <c r="Y2452" s="165">
        <v>26.499999999999947</v>
      </c>
      <c r="Z2452" s="165" t="s">
        <v>3329</v>
      </c>
      <c r="AA2452" s="165" t="s">
        <v>3298</v>
      </c>
    </row>
    <row r="2453" spans="1:27" s="74" customFormat="1" x14ac:dyDescent="0.15">
      <c r="A2453" s="165" t="s">
        <v>3352</v>
      </c>
      <c r="B2453" s="113" t="s">
        <v>3208</v>
      </c>
      <c r="C2453" s="165"/>
      <c r="D2453" s="199" t="s">
        <v>3297</v>
      </c>
      <c r="E2453" s="165">
        <v>426</v>
      </c>
      <c r="F2453" s="165">
        <v>37.630000000000003</v>
      </c>
      <c r="G2453" s="165">
        <v>111.84</v>
      </c>
      <c r="H2453" s="165">
        <v>50</v>
      </c>
      <c r="I2453" s="165">
        <v>1230</v>
      </c>
      <c r="J2453" s="165">
        <v>3923</v>
      </c>
      <c r="K2453" s="165">
        <v>503</v>
      </c>
      <c r="L2453" s="165"/>
      <c r="M2453" s="165">
        <v>5656</v>
      </c>
      <c r="N2453" s="165">
        <v>60</v>
      </c>
      <c r="O2453" s="165">
        <v>191</v>
      </c>
      <c r="P2453" s="165">
        <v>168</v>
      </c>
      <c r="Q2453" s="165"/>
      <c r="R2453" s="165">
        <v>419.00000000000011</v>
      </c>
      <c r="S2453" s="165">
        <v>7</v>
      </c>
      <c r="T2453" s="165">
        <v>6.4749999999999996</v>
      </c>
      <c r="U2453" s="165">
        <v>14.242857142857138</v>
      </c>
      <c r="V2453" s="165">
        <v>555.90000000000009</v>
      </c>
      <c r="W2453" s="165">
        <v>509.2</v>
      </c>
      <c r="X2453" s="165" t="s">
        <v>3328</v>
      </c>
      <c r="Y2453" s="165">
        <v>26.499999999999947</v>
      </c>
      <c r="Z2453" s="165" t="s">
        <v>3329</v>
      </c>
      <c r="AA2453" s="165" t="s">
        <v>3298</v>
      </c>
    </row>
    <row r="2454" spans="1:27" s="74" customFormat="1" x14ac:dyDescent="0.15">
      <c r="A2454" s="165" t="s">
        <v>3352</v>
      </c>
      <c r="B2454" s="113" t="s">
        <v>3208</v>
      </c>
      <c r="C2454" s="165"/>
      <c r="D2454" s="199" t="s">
        <v>3297</v>
      </c>
      <c r="E2454" s="165">
        <v>406</v>
      </c>
      <c r="F2454" s="165">
        <v>37.33</v>
      </c>
      <c r="G2454" s="165">
        <v>113.37</v>
      </c>
      <c r="H2454" s="165">
        <v>35</v>
      </c>
      <c r="I2454" s="165">
        <v>1017</v>
      </c>
      <c r="J2454" s="165">
        <v>3204</v>
      </c>
      <c r="K2454" s="165">
        <v>413.99999999999983</v>
      </c>
      <c r="L2454" s="165"/>
      <c r="M2454" s="165">
        <v>4635</v>
      </c>
      <c r="N2454" s="165">
        <v>68</v>
      </c>
      <c r="O2454" s="165">
        <v>215</v>
      </c>
      <c r="P2454" s="165">
        <v>138</v>
      </c>
      <c r="Q2454" s="165"/>
      <c r="R2454" s="165">
        <v>421</v>
      </c>
      <c r="S2454" s="165">
        <v>7</v>
      </c>
      <c r="T2454" s="165">
        <v>6.549999999999998</v>
      </c>
      <c r="U2454" s="165">
        <v>14.057142857142862</v>
      </c>
      <c r="V2454" s="165">
        <v>672.9</v>
      </c>
      <c r="W2454" s="165">
        <v>611.5</v>
      </c>
      <c r="X2454" s="165" t="s">
        <v>3324</v>
      </c>
      <c r="Y2454" s="165">
        <v>26.499999999999947</v>
      </c>
      <c r="Z2454" s="165" t="s">
        <v>3329</v>
      </c>
      <c r="AA2454" s="165" t="s">
        <v>3298</v>
      </c>
    </row>
    <row r="2455" spans="1:27" s="74" customFormat="1" x14ac:dyDescent="0.15">
      <c r="A2455" s="165" t="s">
        <v>3352</v>
      </c>
      <c r="B2455" s="113" t="s">
        <v>3208</v>
      </c>
      <c r="C2455" s="165"/>
      <c r="D2455" s="199" t="s">
        <v>3297</v>
      </c>
      <c r="E2455" s="165">
        <v>429</v>
      </c>
      <c r="F2455" s="165">
        <v>37.65</v>
      </c>
      <c r="G2455" s="165">
        <v>111.73</v>
      </c>
      <c r="H2455" s="165">
        <v>56</v>
      </c>
      <c r="I2455" s="165">
        <v>1184</v>
      </c>
      <c r="J2455" s="165">
        <v>4482</v>
      </c>
      <c r="K2455" s="165">
        <v>516</v>
      </c>
      <c r="L2455" s="165"/>
      <c r="M2455" s="165">
        <v>6182</v>
      </c>
      <c r="N2455" s="165">
        <v>52</v>
      </c>
      <c r="O2455" s="165">
        <v>197</v>
      </c>
      <c r="P2455" s="165">
        <v>172</v>
      </c>
      <c r="Q2455" s="165"/>
      <c r="R2455" s="165">
        <v>421</v>
      </c>
      <c r="S2455" s="165">
        <v>7</v>
      </c>
      <c r="T2455" s="165">
        <v>5.833333333333333</v>
      </c>
      <c r="U2455" s="165">
        <v>13.642857142857139</v>
      </c>
      <c r="V2455" s="165">
        <v>584.20000000000005</v>
      </c>
      <c r="W2455" s="165">
        <v>533.70000000000005</v>
      </c>
      <c r="X2455" s="165" t="s">
        <v>3328</v>
      </c>
      <c r="Y2455" s="165">
        <v>26.499999999999947</v>
      </c>
      <c r="Z2455" s="165" t="s">
        <v>3329</v>
      </c>
      <c r="AA2455" s="165" t="s">
        <v>3298</v>
      </c>
    </row>
    <row r="2456" spans="1:27" s="74" customFormat="1" x14ac:dyDescent="0.15">
      <c r="A2456" s="165" t="s">
        <v>3352</v>
      </c>
      <c r="B2456" s="113" t="s">
        <v>3208</v>
      </c>
      <c r="C2456" s="165"/>
      <c r="D2456" s="199" t="s">
        <v>3297</v>
      </c>
      <c r="E2456" s="165">
        <v>333</v>
      </c>
      <c r="F2456" s="165">
        <v>35.72</v>
      </c>
      <c r="G2456" s="165">
        <v>112.22</v>
      </c>
      <c r="H2456" s="165">
        <v>24</v>
      </c>
      <c r="I2456" s="165">
        <v>881</v>
      </c>
      <c r="J2456" s="165">
        <v>2415</v>
      </c>
      <c r="K2456" s="165">
        <v>340</v>
      </c>
      <c r="L2456" s="165"/>
      <c r="M2456" s="165">
        <v>3636</v>
      </c>
      <c r="N2456" s="165">
        <v>83</v>
      </c>
      <c r="O2456" s="165">
        <v>228</v>
      </c>
      <c r="P2456" s="165">
        <v>113</v>
      </c>
      <c r="Q2456" s="165"/>
      <c r="R2456" s="165">
        <v>424</v>
      </c>
      <c r="S2456" s="165">
        <v>7</v>
      </c>
      <c r="T2456" s="165">
        <v>10.33333333333333</v>
      </c>
      <c r="U2456" s="165">
        <v>17.571428571428569</v>
      </c>
      <c r="V2456" s="165">
        <v>641.6</v>
      </c>
      <c r="W2456" s="165">
        <v>572.20000000000005</v>
      </c>
      <c r="X2456" s="165" t="s">
        <v>3328</v>
      </c>
      <c r="Y2456" s="165">
        <v>26.499999999999947</v>
      </c>
      <c r="Z2456" s="165" t="s">
        <v>3329</v>
      </c>
      <c r="AA2456" s="165" t="s">
        <v>3298</v>
      </c>
    </row>
    <row r="2457" spans="1:27" s="74" customFormat="1" x14ac:dyDescent="0.15">
      <c r="A2457" s="165" t="s">
        <v>3352</v>
      </c>
      <c r="B2457" s="113" t="s">
        <v>3208</v>
      </c>
      <c r="C2457" s="165"/>
      <c r="D2457" s="199" t="s">
        <v>3297</v>
      </c>
      <c r="E2457" s="165">
        <v>363</v>
      </c>
      <c r="F2457" s="165">
        <v>36.6</v>
      </c>
      <c r="G2457" s="165">
        <v>112.34</v>
      </c>
      <c r="H2457" s="165">
        <v>29</v>
      </c>
      <c r="I2457" s="165">
        <v>969.99999999999989</v>
      </c>
      <c r="J2457" s="165">
        <v>2783</v>
      </c>
      <c r="K2457" s="165">
        <v>381</v>
      </c>
      <c r="L2457" s="165"/>
      <c r="M2457" s="165">
        <v>4134</v>
      </c>
      <c r="N2457" s="165">
        <v>77</v>
      </c>
      <c r="O2457" s="165">
        <v>221</v>
      </c>
      <c r="P2457" s="165">
        <v>127</v>
      </c>
      <c r="Q2457" s="165"/>
      <c r="R2457" s="165">
        <v>425</v>
      </c>
      <c r="S2457" s="165">
        <v>7</v>
      </c>
      <c r="T2457" s="165">
        <v>8.6750000000000007</v>
      </c>
      <c r="U2457" s="165">
        <v>16.042857142857141</v>
      </c>
      <c r="V2457" s="165">
        <v>610.30000000000007</v>
      </c>
      <c r="W2457" s="165">
        <v>553.80000000000007</v>
      </c>
      <c r="X2457" s="165" t="s">
        <v>3328</v>
      </c>
      <c r="Y2457" s="165">
        <v>26.499999999999947</v>
      </c>
      <c r="Z2457" s="165" t="s">
        <v>3329</v>
      </c>
      <c r="AA2457" s="165" t="s">
        <v>3298</v>
      </c>
    </row>
    <row r="2458" spans="1:27" s="74" customFormat="1" x14ac:dyDescent="0.15">
      <c r="A2458" s="165" t="s">
        <v>3352</v>
      </c>
      <c r="B2458" s="113" t="s">
        <v>3208</v>
      </c>
      <c r="C2458" s="165"/>
      <c r="D2458" s="199" t="s">
        <v>3297</v>
      </c>
      <c r="E2458" s="165">
        <v>382</v>
      </c>
      <c r="F2458" s="165">
        <v>36.9</v>
      </c>
      <c r="G2458" s="165">
        <v>112.41</v>
      </c>
      <c r="H2458" s="165">
        <v>56</v>
      </c>
      <c r="I2458" s="165">
        <v>1369</v>
      </c>
      <c r="J2458" s="165">
        <v>4169</v>
      </c>
      <c r="K2458" s="165">
        <v>550</v>
      </c>
      <c r="L2458" s="165"/>
      <c r="M2458" s="165">
        <v>6088</v>
      </c>
      <c r="N2458" s="165">
        <v>60</v>
      </c>
      <c r="O2458" s="165">
        <v>184</v>
      </c>
      <c r="P2458" s="165">
        <v>183</v>
      </c>
      <c r="Q2458" s="165"/>
      <c r="R2458" s="165">
        <v>426.99999999999983</v>
      </c>
      <c r="S2458" s="165">
        <v>7</v>
      </c>
      <c r="T2458" s="165">
        <v>6.416666666666667</v>
      </c>
      <c r="U2458" s="165">
        <v>13.8</v>
      </c>
      <c r="V2458" s="165">
        <v>657.4</v>
      </c>
      <c r="W2458" s="165">
        <v>595.19999999999993</v>
      </c>
      <c r="X2458" s="165" t="s">
        <v>3328</v>
      </c>
      <c r="Y2458" s="165">
        <v>20.100000000000001</v>
      </c>
      <c r="Z2458" s="165" t="s">
        <v>3329</v>
      </c>
      <c r="AA2458" s="165" t="s">
        <v>3298</v>
      </c>
    </row>
    <row r="2459" spans="1:27" s="74" customFormat="1" x14ac:dyDescent="0.15">
      <c r="A2459" s="165" t="s">
        <v>3352</v>
      </c>
      <c r="B2459" s="113" t="s">
        <v>3208</v>
      </c>
      <c r="C2459" s="165"/>
      <c r="D2459" s="199" t="s">
        <v>3297</v>
      </c>
      <c r="E2459" s="165">
        <v>349</v>
      </c>
      <c r="F2459" s="165">
        <v>36.450000000000003</v>
      </c>
      <c r="G2459" s="165">
        <v>112.29</v>
      </c>
      <c r="H2459" s="165">
        <v>56</v>
      </c>
      <c r="I2459" s="165">
        <v>1221</v>
      </c>
      <c r="J2459" s="165">
        <v>4500</v>
      </c>
      <c r="K2459" s="165">
        <v>527</v>
      </c>
      <c r="L2459" s="165"/>
      <c r="M2459" s="165">
        <v>6248</v>
      </c>
      <c r="N2459" s="165">
        <v>54</v>
      </c>
      <c r="O2459" s="165">
        <v>198</v>
      </c>
      <c r="P2459" s="165">
        <v>176</v>
      </c>
      <c r="Q2459" s="165"/>
      <c r="R2459" s="165">
        <v>428</v>
      </c>
      <c r="S2459" s="165">
        <v>7</v>
      </c>
      <c r="T2459" s="165">
        <v>9.4000000000000021</v>
      </c>
      <c r="U2459" s="165">
        <v>16.74285714285714</v>
      </c>
      <c r="V2459" s="165">
        <v>600.6</v>
      </c>
      <c r="W2459" s="165">
        <v>543.9</v>
      </c>
      <c r="X2459" s="165" t="s">
        <v>3328</v>
      </c>
      <c r="Y2459" s="165">
        <v>26.499999999999947</v>
      </c>
      <c r="Z2459" s="165" t="s">
        <v>3329</v>
      </c>
      <c r="AA2459" s="165" t="s">
        <v>3298</v>
      </c>
    </row>
    <row r="2460" spans="1:27" s="74" customFormat="1" x14ac:dyDescent="0.15">
      <c r="A2460" s="165" t="s">
        <v>3354</v>
      </c>
      <c r="B2460" s="113" t="s">
        <v>3208</v>
      </c>
      <c r="C2460" s="165"/>
      <c r="D2460" s="199" t="s">
        <v>3297</v>
      </c>
      <c r="E2460" s="165">
        <v>350</v>
      </c>
      <c r="F2460" s="165">
        <v>36.47</v>
      </c>
      <c r="G2460" s="165">
        <v>112.41</v>
      </c>
      <c r="H2460" s="165">
        <v>56</v>
      </c>
      <c r="I2460" s="165">
        <v>1295</v>
      </c>
      <c r="J2460" s="165">
        <v>4395</v>
      </c>
      <c r="K2460" s="165">
        <v>542</v>
      </c>
      <c r="L2460" s="165"/>
      <c r="M2460" s="165">
        <v>6232</v>
      </c>
      <c r="N2460" s="165">
        <v>57</v>
      </c>
      <c r="O2460" s="165">
        <v>193</v>
      </c>
      <c r="P2460" s="165">
        <v>181</v>
      </c>
      <c r="Q2460" s="165"/>
      <c r="R2460" s="165">
        <v>430.99999999999983</v>
      </c>
      <c r="S2460" s="165">
        <v>7</v>
      </c>
      <c r="T2460" s="165">
        <v>9.0916666666666668</v>
      </c>
      <c r="U2460" s="165">
        <v>16.428571428571427</v>
      </c>
      <c r="V2460" s="165">
        <v>610.6</v>
      </c>
      <c r="W2460" s="165">
        <v>553</v>
      </c>
      <c r="X2460" s="165" t="s">
        <v>3328</v>
      </c>
      <c r="Y2460" s="165">
        <v>26.499999999999947</v>
      </c>
      <c r="Z2460" s="165" t="s">
        <v>3329</v>
      </c>
      <c r="AA2460" s="165" t="s">
        <v>3298</v>
      </c>
    </row>
    <row r="2461" spans="1:27" s="74" customFormat="1" x14ac:dyDescent="0.15">
      <c r="A2461" s="165" t="s">
        <v>3352</v>
      </c>
      <c r="B2461" s="113" t="s">
        <v>3208</v>
      </c>
      <c r="C2461" s="165"/>
      <c r="D2461" s="199" t="s">
        <v>3297</v>
      </c>
      <c r="E2461" s="165">
        <v>460</v>
      </c>
      <c r="F2461" s="165">
        <v>38.22</v>
      </c>
      <c r="G2461" s="165">
        <v>111.32</v>
      </c>
      <c r="H2461" s="165">
        <v>54</v>
      </c>
      <c r="I2461" s="165">
        <v>1207</v>
      </c>
      <c r="J2461" s="165">
        <v>4556</v>
      </c>
      <c r="K2461" s="165">
        <v>526</v>
      </c>
      <c r="L2461" s="165"/>
      <c r="M2461" s="165">
        <v>6289</v>
      </c>
      <c r="N2461" s="165">
        <v>55.000000000000007</v>
      </c>
      <c r="O2461" s="165">
        <v>208</v>
      </c>
      <c r="P2461" s="165">
        <v>175</v>
      </c>
      <c r="Q2461" s="165"/>
      <c r="R2461" s="165">
        <v>438</v>
      </c>
      <c r="S2461" s="165">
        <v>7</v>
      </c>
      <c r="T2461" s="165">
        <v>5.7249999999999996</v>
      </c>
      <c r="U2461" s="165">
        <v>13.985714285714282</v>
      </c>
      <c r="V2461" s="165">
        <v>551.6</v>
      </c>
      <c r="W2461" s="165">
        <v>505.7</v>
      </c>
      <c r="X2461" s="165" t="s">
        <v>3328</v>
      </c>
      <c r="Y2461" s="165">
        <v>26.499999999999947</v>
      </c>
      <c r="Z2461" s="165" t="s">
        <v>3329</v>
      </c>
      <c r="AA2461" s="165" t="s">
        <v>3298</v>
      </c>
    </row>
    <row r="2462" spans="1:27" s="74" customFormat="1" x14ac:dyDescent="0.15">
      <c r="A2462" s="165" t="s">
        <v>3352</v>
      </c>
      <c r="B2462" s="113" t="s">
        <v>3208</v>
      </c>
      <c r="C2462" s="165"/>
      <c r="D2462" s="199" t="s">
        <v>3297</v>
      </c>
      <c r="E2462" s="165">
        <v>392</v>
      </c>
      <c r="F2462" s="165">
        <v>37</v>
      </c>
      <c r="G2462" s="165">
        <v>112.35</v>
      </c>
      <c r="H2462" s="165">
        <v>51</v>
      </c>
      <c r="I2462" s="165">
        <v>1241</v>
      </c>
      <c r="J2462" s="165">
        <v>4355</v>
      </c>
      <c r="K2462" s="165">
        <v>526</v>
      </c>
      <c r="L2462" s="165"/>
      <c r="M2462" s="165">
        <v>6122</v>
      </c>
      <c r="N2462" s="165">
        <v>59</v>
      </c>
      <c r="O2462" s="165">
        <v>208</v>
      </c>
      <c r="P2462" s="165">
        <v>175</v>
      </c>
      <c r="Q2462" s="165"/>
      <c r="R2462" s="165">
        <v>442</v>
      </c>
      <c r="S2462" s="165">
        <v>7</v>
      </c>
      <c r="T2462" s="165">
        <v>7.0250000000000004</v>
      </c>
      <c r="U2462" s="165">
        <v>14.47142857142857</v>
      </c>
      <c r="V2462" s="165">
        <v>622.6</v>
      </c>
      <c r="W2462" s="165">
        <v>566.4</v>
      </c>
      <c r="X2462" s="165" t="s">
        <v>3328</v>
      </c>
      <c r="Y2462" s="165">
        <v>26.499999999999947</v>
      </c>
      <c r="Z2462" s="165" t="s">
        <v>3329</v>
      </c>
      <c r="AA2462" s="165" t="s">
        <v>3298</v>
      </c>
    </row>
    <row r="2463" spans="1:27" s="74" customFormat="1" x14ac:dyDescent="0.15">
      <c r="A2463" s="165" t="s">
        <v>3352</v>
      </c>
      <c r="B2463" s="113" t="s">
        <v>3208</v>
      </c>
      <c r="C2463" s="165"/>
      <c r="D2463" s="199" t="s">
        <v>3297</v>
      </c>
      <c r="E2463" s="165">
        <v>402</v>
      </c>
      <c r="F2463" s="165">
        <v>37.270000000000003</v>
      </c>
      <c r="G2463" s="165">
        <v>113.59</v>
      </c>
      <c r="H2463" s="165">
        <v>41</v>
      </c>
      <c r="I2463" s="165">
        <v>1131</v>
      </c>
      <c r="J2463" s="165">
        <v>3810</v>
      </c>
      <c r="K2463" s="165">
        <v>472</v>
      </c>
      <c r="L2463" s="165"/>
      <c r="M2463" s="165">
        <v>5413</v>
      </c>
      <c r="N2463" s="165">
        <v>66</v>
      </c>
      <c r="O2463" s="165">
        <v>222</v>
      </c>
      <c r="P2463" s="165">
        <v>157</v>
      </c>
      <c r="Q2463" s="165"/>
      <c r="R2463" s="165">
        <v>445</v>
      </c>
      <c r="S2463" s="165">
        <v>7</v>
      </c>
      <c r="T2463" s="165">
        <v>6.2250000000000005</v>
      </c>
      <c r="U2463" s="165">
        <v>13.71428571428571</v>
      </c>
      <c r="V2463" s="165">
        <v>694.69999999999982</v>
      </c>
      <c r="W2463" s="165">
        <v>630.1</v>
      </c>
      <c r="X2463" s="165" t="s">
        <v>3324</v>
      </c>
      <c r="Y2463" s="165">
        <v>28.8</v>
      </c>
      <c r="Z2463" s="165" t="s">
        <v>3329</v>
      </c>
      <c r="AA2463" s="165" t="s">
        <v>3298</v>
      </c>
    </row>
    <row r="2464" spans="1:27" s="74" customFormat="1" x14ac:dyDescent="0.15">
      <c r="A2464" s="165" t="s">
        <v>3352</v>
      </c>
      <c r="B2464" s="113" t="s">
        <v>3208</v>
      </c>
      <c r="C2464" s="165"/>
      <c r="D2464" s="199" t="s">
        <v>3297</v>
      </c>
      <c r="E2464" s="165">
        <v>357</v>
      </c>
      <c r="F2464" s="165">
        <v>36.53</v>
      </c>
      <c r="G2464" s="165">
        <v>112.3</v>
      </c>
      <c r="H2464" s="165">
        <v>50</v>
      </c>
      <c r="I2464" s="165">
        <v>1294</v>
      </c>
      <c r="J2464" s="165">
        <v>4240</v>
      </c>
      <c r="K2464" s="165">
        <v>534</v>
      </c>
      <c r="L2464" s="165"/>
      <c r="M2464" s="165">
        <v>6068</v>
      </c>
      <c r="N2464" s="165">
        <v>63</v>
      </c>
      <c r="O2464" s="165">
        <v>207</v>
      </c>
      <c r="P2464" s="165">
        <v>178</v>
      </c>
      <c r="Q2464" s="165"/>
      <c r="R2464" s="165">
        <v>448.00000000000011</v>
      </c>
      <c r="S2464" s="165">
        <v>7</v>
      </c>
      <c r="T2464" s="165">
        <v>8.5250000000000004</v>
      </c>
      <c r="U2464" s="165">
        <v>15.87142857142857</v>
      </c>
      <c r="V2464" s="165">
        <v>612.69999999999993</v>
      </c>
      <c r="W2464" s="165">
        <v>555.29999999999995</v>
      </c>
      <c r="X2464" s="165" t="s">
        <v>3328</v>
      </c>
      <c r="Y2464" s="165">
        <v>26.499999999999947</v>
      </c>
      <c r="Z2464" s="165" t="s">
        <v>3329</v>
      </c>
      <c r="AA2464" s="165" t="s">
        <v>3298</v>
      </c>
    </row>
    <row r="2465" spans="1:27" s="74" customFormat="1" x14ac:dyDescent="0.15">
      <c r="A2465" s="165" t="s">
        <v>3352</v>
      </c>
      <c r="B2465" s="113" t="s">
        <v>3208</v>
      </c>
      <c r="C2465" s="165"/>
      <c r="D2465" s="199" t="s">
        <v>3297</v>
      </c>
      <c r="E2465" s="165">
        <v>412</v>
      </c>
      <c r="F2465" s="165">
        <v>37.47</v>
      </c>
      <c r="G2465" s="165">
        <v>113.31</v>
      </c>
      <c r="H2465" s="165">
        <v>55</v>
      </c>
      <c r="I2465" s="165">
        <v>1329</v>
      </c>
      <c r="J2465" s="165">
        <v>4629</v>
      </c>
      <c r="K2465" s="165">
        <v>562</v>
      </c>
      <c r="L2465" s="165"/>
      <c r="M2465" s="165">
        <v>6520</v>
      </c>
      <c r="N2465" s="165">
        <v>59</v>
      </c>
      <c r="O2465" s="165">
        <v>207</v>
      </c>
      <c r="P2465" s="165">
        <v>187</v>
      </c>
      <c r="Q2465" s="165"/>
      <c r="R2465" s="165">
        <v>453</v>
      </c>
      <c r="S2465" s="165">
        <v>7</v>
      </c>
      <c r="T2465" s="165">
        <v>6.1583333333333323</v>
      </c>
      <c r="U2465" s="165">
        <v>13.7</v>
      </c>
      <c r="V2465" s="165">
        <v>663.5</v>
      </c>
      <c r="W2465" s="165">
        <v>603.1</v>
      </c>
      <c r="X2465" s="165" t="s">
        <v>3328</v>
      </c>
      <c r="Y2465" s="165">
        <v>26.499999999999947</v>
      </c>
      <c r="Z2465" s="165" t="s">
        <v>3329</v>
      </c>
      <c r="AA2465" s="165" t="s">
        <v>3298</v>
      </c>
    </row>
    <row r="2466" spans="1:27" s="74" customFormat="1" x14ac:dyDescent="0.15">
      <c r="A2466" s="165" t="s">
        <v>3352</v>
      </c>
      <c r="B2466" s="113" t="s">
        <v>3208</v>
      </c>
      <c r="C2466" s="165"/>
      <c r="D2466" s="199" t="s">
        <v>3297</v>
      </c>
      <c r="E2466" s="165">
        <v>438</v>
      </c>
      <c r="F2466" s="165">
        <v>37.72</v>
      </c>
      <c r="G2466" s="165">
        <v>111.86</v>
      </c>
      <c r="H2466" s="165">
        <v>47</v>
      </c>
      <c r="I2466" s="165">
        <v>1217</v>
      </c>
      <c r="J2466" s="165">
        <v>4293</v>
      </c>
      <c r="K2466" s="165">
        <v>517</v>
      </c>
      <c r="L2466" s="165"/>
      <c r="M2466" s="165">
        <v>6027</v>
      </c>
      <c r="N2466" s="165">
        <v>63</v>
      </c>
      <c r="O2466" s="165">
        <v>221</v>
      </c>
      <c r="P2466" s="165">
        <v>172</v>
      </c>
      <c r="Q2466" s="165"/>
      <c r="R2466" s="165">
        <v>455.99999999999983</v>
      </c>
      <c r="S2466" s="165">
        <v>7</v>
      </c>
      <c r="T2466" s="165">
        <v>5.7500000000000009</v>
      </c>
      <c r="U2466" s="165">
        <v>13.51428571428572</v>
      </c>
      <c r="V2466" s="165">
        <v>597.29999999999995</v>
      </c>
      <c r="W2466" s="165">
        <v>545</v>
      </c>
      <c r="X2466" s="165" t="s">
        <v>3328</v>
      </c>
      <c r="Y2466" s="165">
        <v>26.499999999999947</v>
      </c>
      <c r="Z2466" s="165" t="s">
        <v>3329</v>
      </c>
      <c r="AA2466" s="165" t="s">
        <v>3298</v>
      </c>
    </row>
    <row r="2467" spans="1:27" s="74" customFormat="1" x14ac:dyDescent="0.15">
      <c r="A2467" s="165" t="s">
        <v>3352</v>
      </c>
      <c r="B2467" s="113" t="s">
        <v>3208</v>
      </c>
      <c r="C2467" s="165"/>
      <c r="D2467" s="199" t="s">
        <v>3297</v>
      </c>
      <c r="E2467" s="165">
        <v>430</v>
      </c>
      <c r="F2467" s="165">
        <v>37.65</v>
      </c>
      <c r="G2467" s="165">
        <v>111.82</v>
      </c>
      <c r="H2467" s="165">
        <v>54</v>
      </c>
      <c r="I2467" s="165">
        <v>1236</v>
      </c>
      <c r="J2467" s="165">
        <v>4830</v>
      </c>
      <c r="K2467" s="165">
        <v>546</v>
      </c>
      <c r="L2467" s="165"/>
      <c r="M2467" s="165">
        <v>6612</v>
      </c>
      <c r="N2467" s="165">
        <v>56.000000000000007</v>
      </c>
      <c r="O2467" s="165">
        <v>219</v>
      </c>
      <c r="P2467" s="165">
        <v>182</v>
      </c>
      <c r="Q2467" s="165"/>
      <c r="R2467" s="165">
        <v>457</v>
      </c>
      <c r="S2467" s="165">
        <v>7</v>
      </c>
      <c r="T2467" s="165">
        <v>5.833333333333333</v>
      </c>
      <c r="U2467" s="165">
        <v>13.642857142857139</v>
      </c>
      <c r="V2467" s="165">
        <v>584.20000000000005</v>
      </c>
      <c r="W2467" s="165">
        <v>533.70000000000005</v>
      </c>
      <c r="X2467" s="165" t="s">
        <v>3328</v>
      </c>
      <c r="Y2467" s="165">
        <v>26.499999999999947</v>
      </c>
      <c r="Z2467" s="165" t="s">
        <v>3329</v>
      </c>
      <c r="AA2467" s="165" t="s">
        <v>3298</v>
      </c>
    </row>
    <row r="2468" spans="1:27" s="74" customFormat="1" x14ac:dyDescent="0.15">
      <c r="A2468" s="165" t="s">
        <v>3352</v>
      </c>
      <c r="B2468" s="113" t="s">
        <v>3208</v>
      </c>
      <c r="C2468" s="165"/>
      <c r="D2468" s="199" t="s">
        <v>3297</v>
      </c>
      <c r="E2468" s="165">
        <v>435</v>
      </c>
      <c r="F2468" s="165">
        <v>37.700000000000003</v>
      </c>
      <c r="G2468" s="165">
        <v>111.66</v>
      </c>
      <c r="H2468" s="165">
        <v>58</v>
      </c>
      <c r="I2468" s="165">
        <v>1354</v>
      </c>
      <c r="J2468" s="165">
        <v>4844</v>
      </c>
      <c r="K2468" s="165">
        <v>578</v>
      </c>
      <c r="L2468" s="165"/>
      <c r="M2468" s="165">
        <v>6776.0000000000009</v>
      </c>
      <c r="N2468" s="165">
        <v>58</v>
      </c>
      <c r="O2468" s="165">
        <v>207</v>
      </c>
      <c r="P2468" s="165">
        <v>193</v>
      </c>
      <c r="Q2468" s="165"/>
      <c r="R2468" s="165">
        <v>458</v>
      </c>
      <c r="S2468" s="165">
        <v>7</v>
      </c>
      <c r="T2468" s="165">
        <v>5.833333333333333</v>
      </c>
      <c r="U2468" s="165">
        <v>13.642857142857139</v>
      </c>
      <c r="V2468" s="165">
        <v>591.40000000000009</v>
      </c>
      <c r="W2468" s="165">
        <v>539.90000000000009</v>
      </c>
      <c r="X2468" s="165" t="s">
        <v>3328</v>
      </c>
      <c r="Y2468" s="165">
        <v>10.35</v>
      </c>
      <c r="Z2468" s="165" t="s">
        <v>3327</v>
      </c>
      <c r="AA2468" s="165" t="s">
        <v>3298</v>
      </c>
    </row>
    <row r="2469" spans="1:27" s="74" customFormat="1" x14ac:dyDescent="0.15">
      <c r="A2469" s="165" t="s">
        <v>3353</v>
      </c>
      <c r="B2469" s="113" t="s">
        <v>3208</v>
      </c>
      <c r="C2469" s="165"/>
      <c r="D2469" s="199" t="s">
        <v>3297</v>
      </c>
      <c r="E2469" s="165">
        <v>398</v>
      </c>
      <c r="F2469" s="165">
        <v>37.18</v>
      </c>
      <c r="G2469" s="165">
        <v>113.52</v>
      </c>
      <c r="H2469" s="165">
        <v>51</v>
      </c>
      <c r="I2469" s="165">
        <v>1274</v>
      </c>
      <c r="J2469" s="165">
        <v>4521</v>
      </c>
      <c r="K2469" s="165">
        <v>542</v>
      </c>
      <c r="L2469" s="165"/>
      <c r="M2469" s="165">
        <v>6337</v>
      </c>
      <c r="N2469" s="165">
        <v>61</v>
      </c>
      <c r="O2469" s="165">
        <v>217</v>
      </c>
      <c r="P2469" s="165">
        <v>181</v>
      </c>
      <c r="Q2469" s="165"/>
      <c r="R2469" s="165">
        <v>459</v>
      </c>
      <c r="S2469" s="165">
        <v>7</v>
      </c>
      <c r="T2469" s="165">
        <v>6.2250000000000005</v>
      </c>
      <c r="U2469" s="165">
        <v>13.71428571428571</v>
      </c>
      <c r="V2469" s="165">
        <v>694.69999999999982</v>
      </c>
      <c r="W2469" s="165">
        <v>630.1</v>
      </c>
      <c r="X2469" s="165" t="s">
        <v>3324</v>
      </c>
      <c r="Y2469" s="165">
        <v>28.8</v>
      </c>
      <c r="Z2469" s="165" t="s">
        <v>3329</v>
      </c>
      <c r="AA2469" s="165" t="s">
        <v>3298</v>
      </c>
    </row>
    <row r="2470" spans="1:27" s="74" customFormat="1" x14ac:dyDescent="0.15">
      <c r="A2470" s="165" t="s">
        <v>3352</v>
      </c>
      <c r="B2470" s="113" t="s">
        <v>3208</v>
      </c>
      <c r="C2470" s="165"/>
      <c r="D2470" s="199" t="s">
        <v>3297</v>
      </c>
      <c r="E2470" s="165">
        <v>341</v>
      </c>
      <c r="F2470" s="165">
        <v>36.17</v>
      </c>
      <c r="G2470" s="165">
        <v>112.47</v>
      </c>
      <c r="H2470" s="165">
        <v>38</v>
      </c>
      <c r="I2470" s="165">
        <v>1115</v>
      </c>
      <c r="J2470" s="165">
        <v>3784</v>
      </c>
      <c r="K2470" s="165">
        <v>467</v>
      </c>
      <c r="L2470" s="165"/>
      <c r="M2470" s="165">
        <v>5366</v>
      </c>
      <c r="N2470" s="165">
        <v>70</v>
      </c>
      <c r="O2470" s="165">
        <v>237</v>
      </c>
      <c r="P2470" s="165">
        <v>156</v>
      </c>
      <c r="Q2470" s="165"/>
      <c r="R2470" s="165">
        <v>463</v>
      </c>
      <c r="S2470" s="165">
        <v>7</v>
      </c>
      <c r="T2470" s="165">
        <v>9.033333333333335</v>
      </c>
      <c r="U2470" s="165">
        <v>16.328571428571429</v>
      </c>
      <c r="V2470" s="165">
        <v>629.09999999999991</v>
      </c>
      <c r="W2470" s="165">
        <v>567.5</v>
      </c>
      <c r="X2470" s="165" t="s">
        <v>3328</v>
      </c>
      <c r="Y2470" s="165">
        <v>23.999999999999947</v>
      </c>
      <c r="Z2470" s="165" t="s">
        <v>3329</v>
      </c>
      <c r="AA2470" s="165" t="s">
        <v>3298</v>
      </c>
    </row>
    <row r="2471" spans="1:27" s="74" customFormat="1" x14ac:dyDescent="0.15">
      <c r="A2471" s="165" t="s">
        <v>3352</v>
      </c>
      <c r="B2471" s="113" t="s">
        <v>3208</v>
      </c>
      <c r="C2471" s="165"/>
      <c r="D2471" s="199" t="s">
        <v>3297</v>
      </c>
      <c r="E2471" s="165">
        <v>443</v>
      </c>
      <c r="F2471" s="165">
        <v>37.730000000000004</v>
      </c>
      <c r="G2471" s="165">
        <v>111.7</v>
      </c>
      <c r="H2471" s="165">
        <v>56</v>
      </c>
      <c r="I2471" s="165">
        <v>1245</v>
      </c>
      <c r="J2471" s="165">
        <v>5191</v>
      </c>
      <c r="K2471" s="165">
        <v>563</v>
      </c>
      <c r="L2471" s="165"/>
      <c r="M2471" s="165">
        <v>6998.9999999999991</v>
      </c>
      <c r="N2471" s="165">
        <v>55.000000000000007</v>
      </c>
      <c r="O2471" s="165">
        <v>229</v>
      </c>
      <c r="P2471" s="165">
        <v>188</v>
      </c>
      <c r="Q2471" s="165"/>
      <c r="R2471" s="165">
        <v>472</v>
      </c>
      <c r="S2471" s="165">
        <v>7</v>
      </c>
      <c r="T2471" s="165">
        <v>5.833333333333333</v>
      </c>
      <c r="U2471" s="165">
        <v>13.642857142857139</v>
      </c>
      <c r="V2471" s="165">
        <v>591.40000000000009</v>
      </c>
      <c r="W2471" s="165">
        <v>539.90000000000009</v>
      </c>
      <c r="X2471" s="165" t="s">
        <v>3328</v>
      </c>
      <c r="Y2471" s="165">
        <v>26.499999999999947</v>
      </c>
      <c r="Z2471" s="165" t="s">
        <v>3329</v>
      </c>
      <c r="AA2471" s="165" t="s">
        <v>3298</v>
      </c>
    </row>
    <row r="2472" spans="1:27" s="74" customFormat="1" x14ac:dyDescent="0.15">
      <c r="A2472" s="165" t="s">
        <v>3352</v>
      </c>
      <c r="B2472" s="113" t="s">
        <v>3208</v>
      </c>
      <c r="C2472" s="165"/>
      <c r="D2472" s="199" t="s">
        <v>3297</v>
      </c>
      <c r="E2472" s="165">
        <v>444</v>
      </c>
      <c r="F2472" s="165">
        <v>37.730000000000004</v>
      </c>
      <c r="G2472" s="165">
        <v>111.84</v>
      </c>
      <c r="H2472" s="165">
        <v>59</v>
      </c>
      <c r="I2472" s="165">
        <v>1293</v>
      </c>
      <c r="J2472" s="165">
        <v>5366</v>
      </c>
      <c r="K2472" s="165">
        <v>584</v>
      </c>
      <c r="L2472" s="165"/>
      <c r="M2472" s="165">
        <v>7243.0000000000009</v>
      </c>
      <c r="N2472" s="165">
        <v>54</v>
      </c>
      <c r="O2472" s="165">
        <v>225</v>
      </c>
      <c r="P2472" s="165">
        <v>195</v>
      </c>
      <c r="Q2472" s="165"/>
      <c r="R2472" s="165">
        <v>474</v>
      </c>
      <c r="S2472" s="165">
        <v>7</v>
      </c>
      <c r="T2472" s="165">
        <v>5.7500000000000009</v>
      </c>
      <c r="U2472" s="165">
        <v>13.51428571428572</v>
      </c>
      <c r="V2472" s="165">
        <v>597.29999999999995</v>
      </c>
      <c r="W2472" s="165">
        <v>545</v>
      </c>
      <c r="X2472" s="165" t="s">
        <v>3328</v>
      </c>
      <c r="Y2472" s="165">
        <v>20.100000000000001</v>
      </c>
      <c r="Z2472" s="165" t="s">
        <v>3329</v>
      </c>
      <c r="AA2472" s="165" t="s">
        <v>3298</v>
      </c>
    </row>
    <row r="2473" spans="1:27" s="74" customFormat="1" x14ac:dyDescent="0.15">
      <c r="A2473" s="165" t="s">
        <v>3352</v>
      </c>
      <c r="B2473" s="113" t="s">
        <v>3208</v>
      </c>
      <c r="C2473" s="165"/>
      <c r="D2473" s="199" t="s">
        <v>3297</v>
      </c>
      <c r="E2473" s="165">
        <v>387</v>
      </c>
      <c r="F2473" s="165">
        <v>36.97</v>
      </c>
      <c r="G2473" s="165">
        <v>112.3</v>
      </c>
      <c r="H2473" s="165">
        <v>52</v>
      </c>
      <c r="I2473" s="165">
        <v>1435</v>
      </c>
      <c r="J2473" s="165">
        <v>4544</v>
      </c>
      <c r="K2473" s="165">
        <v>585</v>
      </c>
      <c r="L2473" s="165"/>
      <c r="M2473" s="165">
        <v>6564</v>
      </c>
      <c r="N2473" s="165">
        <v>68</v>
      </c>
      <c r="O2473" s="165">
        <v>214</v>
      </c>
      <c r="P2473" s="165">
        <v>195</v>
      </c>
      <c r="Q2473" s="165"/>
      <c r="R2473" s="165">
        <v>476.99999999999983</v>
      </c>
      <c r="S2473" s="165">
        <v>7</v>
      </c>
      <c r="T2473" s="165">
        <v>6.5333333333333359</v>
      </c>
      <c r="U2473" s="165">
        <v>13.914285714285711</v>
      </c>
      <c r="V2473" s="165">
        <v>650.00000000000011</v>
      </c>
      <c r="W2473" s="165">
        <v>588.50000000000011</v>
      </c>
      <c r="X2473" s="165" t="s">
        <v>3328</v>
      </c>
      <c r="Y2473" s="165">
        <v>12.05</v>
      </c>
      <c r="Z2473" s="165" t="s">
        <v>3325</v>
      </c>
      <c r="AA2473" s="165" t="s">
        <v>3298</v>
      </c>
    </row>
    <row r="2474" spans="1:27" s="74" customFormat="1" x14ac:dyDescent="0.15">
      <c r="A2474" s="165" t="s">
        <v>3278</v>
      </c>
      <c r="B2474" s="113" t="s">
        <v>3208</v>
      </c>
      <c r="C2474" s="165"/>
      <c r="D2474" s="199" t="s">
        <v>3297</v>
      </c>
      <c r="E2474" s="165">
        <v>459</v>
      </c>
      <c r="F2474" s="165">
        <v>38.130000000000003</v>
      </c>
      <c r="G2474" s="165">
        <v>112.39</v>
      </c>
      <c r="H2474" s="165">
        <v>56</v>
      </c>
      <c r="I2474" s="165">
        <v>1384</v>
      </c>
      <c r="J2474" s="165">
        <v>5029.0000000000009</v>
      </c>
      <c r="K2474" s="165">
        <v>594</v>
      </c>
      <c r="L2474" s="165"/>
      <c r="M2474" s="165">
        <v>7006.9999999999991</v>
      </c>
      <c r="N2474" s="165">
        <v>61</v>
      </c>
      <c r="O2474" s="165">
        <v>222</v>
      </c>
      <c r="P2474" s="165">
        <v>198</v>
      </c>
      <c r="Q2474" s="165"/>
      <c r="R2474" s="165">
        <v>480.99999999999983</v>
      </c>
      <c r="S2474" s="165">
        <v>7</v>
      </c>
      <c r="T2474" s="165">
        <v>7</v>
      </c>
      <c r="U2474" s="165">
        <v>14.87142857142857</v>
      </c>
      <c r="V2474" s="165">
        <v>545.5</v>
      </c>
      <c r="W2474" s="165">
        <v>501.9</v>
      </c>
      <c r="X2474" s="165" t="s">
        <v>3328</v>
      </c>
      <c r="Y2474" s="165">
        <v>31.65</v>
      </c>
      <c r="Z2474" s="165" t="s">
        <v>3329</v>
      </c>
      <c r="AA2474" s="165" t="s">
        <v>3298</v>
      </c>
    </row>
    <row r="2475" spans="1:27" s="74" customFormat="1" x14ac:dyDescent="0.15">
      <c r="A2475" s="165" t="s">
        <v>3352</v>
      </c>
      <c r="B2475" s="113" t="s">
        <v>3208</v>
      </c>
      <c r="C2475" s="165"/>
      <c r="D2475" s="199" t="s">
        <v>3297</v>
      </c>
      <c r="E2475" s="165">
        <v>385</v>
      </c>
      <c r="F2475" s="165">
        <v>36.92</v>
      </c>
      <c r="G2475" s="165">
        <v>112.39</v>
      </c>
      <c r="H2475" s="165">
        <v>66</v>
      </c>
      <c r="I2475" s="165">
        <v>1514</v>
      </c>
      <c r="J2475" s="165">
        <v>5589</v>
      </c>
      <c r="K2475" s="165">
        <v>654</v>
      </c>
      <c r="L2475" s="165"/>
      <c r="M2475" s="165">
        <v>7756.9999999999991</v>
      </c>
      <c r="N2475" s="165">
        <v>57</v>
      </c>
      <c r="O2475" s="165">
        <v>212</v>
      </c>
      <c r="P2475" s="165">
        <v>218</v>
      </c>
      <c r="Q2475" s="165"/>
      <c r="R2475" s="165">
        <v>487</v>
      </c>
      <c r="S2475" s="165">
        <v>7</v>
      </c>
      <c r="T2475" s="165">
        <v>6.416666666666667</v>
      </c>
      <c r="U2475" s="165">
        <v>13.8</v>
      </c>
      <c r="V2475" s="165">
        <v>657.4</v>
      </c>
      <c r="W2475" s="165">
        <v>595.19999999999993</v>
      </c>
      <c r="X2475" s="165" t="s">
        <v>3328</v>
      </c>
      <c r="Y2475" s="165">
        <v>20.100000000000001</v>
      </c>
      <c r="Z2475" s="165" t="s">
        <v>3329</v>
      </c>
      <c r="AA2475" s="165" t="s">
        <v>3298</v>
      </c>
    </row>
    <row r="2476" spans="1:27" s="74" customFormat="1" x14ac:dyDescent="0.15">
      <c r="A2476" s="165" t="s">
        <v>3352</v>
      </c>
      <c r="B2476" s="113" t="s">
        <v>3208</v>
      </c>
      <c r="C2476" s="165"/>
      <c r="D2476" s="199" t="s">
        <v>3297</v>
      </c>
      <c r="E2476" s="165">
        <v>450</v>
      </c>
      <c r="F2476" s="165">
        <v>37.78</v>
      </c>
      <c r="G2476" s="165">
        <v>111.95</v>
      </c>
      <c r="H2476" s="165">
        <v>41</v>
      </c>
      <c r="I2476" s="165">
        <v>1345</v>
      </c>
      <c r="J2476" s="165">
        <v>4077</v>
      </c>
      <c r="K2476" s="165">
        <v>539</v>
      </c>
      <c r="L2476" s="165"/>
      <c r="M2476" s="165">
        <v>5961</v>
      </c>
      <c r="N2476" s="165">
        <v>78</v>
      </c>
      <c r="O2476" s="165">
        <v>238</v>
      </c>
      <c r="P2476" s="165">
        <v>180</v>
      </c>
      <c r="Q2476" s="165"/>
      <c r="R2476" s="165">
        <v>496</v>
      </c>
      <c r="S2476" s="165">
        <v>7</v>
      </c>
      <c r="T2476" s="165">
        <v>5.7500000000000009</v>
      </c>
      <c r="U2476" s="165">
        <v>13.51428571428572</v>
      </c>
      <c r="V2476" s="165">
        <v>597.29999999999995</v>
      </c>
      <c r="W2476" s="165">
        <v>545</v>
      </c>
      <c r="X2476" s="165" t="s">
        <v>3328</v>
      </c>
      <c r="Y2476" s="165">
        <v>26.499999999999947</v>
      </c>
      <c r="Z2476" s="165" t="s">
        <v>3329</v>
      </c>
      <c r="AA2476" s="165" t="s">
        <v>3298</v>
      </c>
    </row>
    <row r="2477" spans="1:27" s="74" customFormat="1" x14ac:dyDescent="0.15">
      <c r="A2477" s="165" t="s">
        <v>3352</v>
      </c>
      <c r="B2477" s="113" t="s">
        <v>3208</v>
      </c>
      <c r="C2477" s="165"/>
      <c r="D2477" s="199" t="s">
        <v>3297</v>
      </c>
      <c r="E2477" s="165">
        <v>368</v>
      </c>
      <c r="F2477" s="165">
        <v>36.65</v>
      </c>
      <c r="G2477" s="165">
        <v>112.27</v>
      </c>
      <c r="H2477" s="165">
        <v>45</v>
      </c>
      <c r="I2477" s="165">
        <v>1363</v>
      </c>
      <c r="J2477" s="165">
        <v>4488</v>
      </c>
      <c r="K2477" s="165">
        <v>564</v>
      </c>
      <c r="L2477" s="165"/>
      <c r="M2477" s="165">
        <v>6415.0000000000009</v>
      </c>
      <c r="N2477" s="165">
        <v>73</v>
      </c>
      <c r="O2477" s="165">
        <v>241</v>
      </c>
      <c r="P2477" s="165">
        <v>188</v>
      </c>
      <c r="Q2477" s="165"/>
      <c r="R2477" s="165">
        <v>501.99999999999983</v>
      </c>
      <c r="S2477" s="165">
        <v>7</v>
      </c>
      <c r="T2477" s="165">
        <v>8.5250000000000004</v>
      </c>
      <c r="U2477" s="165">
        <v>15.87142857142857</v>
      </c>
      <c r="V2477" s="165">
        <v>612.69999999999993</v>
      </c>
      <c r="W2477" s="165">
        <v>555.29999999999995</v>
      </c>
      <c r="X2477" s="165" t="s">
        <v>3328</v>
      </c>
      <c r="Y2477" s="165">
        <v>20.249999999999947</v>
      </c>
      <c r="Z2477" s="165" t="s">
        <v>3329</v>
      </c>
      <c r="AA2477" s="165" t="s">
        <v>3298</v>
      </c>
    </row>
    <row r="2478" spans="1:27" s="74" customFormat="1" x14ac:dyDescent="0.15">
      <c r="A2478" s="165" t="s">
        <v>3352</v>
      </c>
      <c r="B2478" s="113" t="s">
        <v>3208</v>
      </c>
      <c r="C2478" s="165"/>
      <c r="D2478" s="199" t="s">
        <v>3297</v>
      </c>
      <c r="E2478" s="165">
        <v>381</v>
      </c>
      <c r="F2478" s="165">
        <v>36.9</v>
      </c>
      <c r="G2478" s="165">
        <v>112.37</v>
      </c>
      <c r="H2478" s="165">
        <v>39</v>
      </c>
      <c r="I2478" s="165">
        <v>1317</v>
      </c>
      <c r="J2478" s="165">
        <v>4049</v>
      </c>
      <c r="K2478" s="165">
        <v>531</v>
      </c>
      <c r="L2478" s="165"/>
      <c r="M2478" s="165">
        <v>5897</v>
      </c>
      <c r="N2478" s="165">
        <v>80</v>
      </c>
      <c r="O2478" s="165">
        <v>247</v>
      </c>
      <c r="P2478" s="165">
        <v>177</v>
      </c>
      <c r="Q2478" s="165"/>
      <c r="R2478" s="165">
        <v>504</v>
      </c>
      <c r="S2478" s="165">
        <v>7</v>
      </c>
      <c r="T2478" s="165">
        <v>6.416666666666667</v>
      </c>
      <c r="U2478" s="165">
        <v>13.8</v>
      </c>
      <c r="V2478" s="165">
        <v>657.4</v>
      </c>
      <c r="W2478" s="165">
        <v>595.19999999999993</v>
      </c>
      <c r="X2478" s="165" t="s">
        <v>3328</v>
      </c>
      <c r="Y2478" s="165">
        <v>26.499999999999947</v>
      </c>
      <c r="Z2478" s="165" t="s">
        <v>3329</v>
      </c>
      <c r="AA2478" s="165" t="s">
        <v>3298</v>
      </c>
    </row>
    <row r="2479" spans="1:27" s="74" customFormat="1" x14ac:dyDescent="0.15">
      <c r="A2479" s="165" t="s">
        <v>3352</v>
      </c>
      <c r="B2479" s="113" t="s">
        <v>3208</v>
      </c>
      <c r="C2479" s="165"/>
      <c r="D2479" s="199" t="s">
        <v>3297</v>
      </c>
      <c r="E2479" s="165">
        <v>415</v>
      </c>
      <c r="F2479" s="165">
        <v>37.47</v>
      </c>
      <c r="G2479" s="165">
        <v>113.28</v>
      </c>
      <c r="H2479" s="165">
        <v>56</v>
      </c>
      <c r="I2479" s="165">
        <v>1463</v>
      </c>
      <c r="J2479" s="165">
        <v>5291</v>
      </c>
      <c r="K2479" s="165">
        <v>627</v>
      </c>
      <c r="L2479" s="165"/>
      <c r="M2479" s="165">
        <v>7381</v>
      </c>
      <c r="N2479" s="165">
        <v>64</v>
      </c>
      <c r="O2479" s="165">
        <v>233</v>
      </c>
      <c r="P2479" s="165">
        <v>209</v>
      </c>
      <c r="Q2479" s="165"/>
      <c r="R2479" s="165">
        <v>505.99999999999983</v>
      </c>
      <c r="S2479" s="165">
        <v>7</v>
      </c>
      <c r="T2479" s="165">
        <v>6.1583333333333323</v>
      </c>
      <c r="U2479" s="165">
        <v>13.7</v>
      </c>
      <c r="V2479" s="165">
        <v>663.5</v>
      </c>
      <c r="W2479" s="165">
        <v>603.1</v>
      </c>
      <c r="X2479" s="165" t="s">
        <v>3328</v>
      </c>
      <c r="Y2479" s="165">
        <v>31.65</v>
      </c>
      <c r="Z2479" s="165" t="s">
        <v>3329</v>
      </c>
      <c r="AA2479" s="165" t="s">
        <v>3298</v>
      </c>
    </row>
    <row r="2480" spans="1:27" s="74" customFormat="1" x14ac:dyDescent="0.15">
      <c r="A2480" s="165" t="s">
        <v>3352</v>
      </c>
      <c r="B2480" s="113" t="s">
        <v>3208</v>
      </c>
      <c r="C2480" s="165"/>
      <c r="D2480" s="199" t="s">
        <v>3297</v>
      </c>
      <c r="E2480" s="165">
        <v>411</v>
      </c>
      <c r="F2480" s="165">
        <v>37.47</v>
      </c>
      <c r="G2480" s="165">
        <v>111.81</v>
      </c>
      <c r="H2480" s="165">
        <v>62</v>
      </c>
      <c r="I2480" s="165">
        <v>1387</v>
      </c>
      <c r="J2480" s="165">
        <v>6121</v>
      </c>
      <c r="K2480" s="165">
        <v>641</v>
      </c>
      <c r="L2480" s="165"/>
      <c r="M2480" s="165">
        <v>8148.9999999999991</v>
      </c>
      <c r="N2480" s="165">
        <v>56.000000000000007</v>
      </c>
      <c r="O2480" s="165">
        <v>245</v>
      </c>
      <c r="P2480" s="165">
        <v>214</v>
      </c>
      <c r="Q2480" s="165"/>
      <c r="R2480" s="165">
        <v>515</v>
      </c>
      <c r="S2480" s="165">
        <v>7</v>
      </c>
      <c r="T2480" s="165">
        <v>8.5250000000000004</v>
      </c>
      <c r="U2480" s="165">
        <v>16.2</v>
      </c>
      <c r="V2480" s="165">
        <v>582.79999999999995</v>
      </c>
      <c r="W2480" s="165">
        <v>532</v>
      </c>
      <c r="X2480" s="165" t="s">
        <v>3328</v>
      </c>
      <c r="Y2480" s="165">
        <v>26.499999999999947</v>
      </c>
      <c r="Z2480" s="165" t="s">
        <v>3329</v>
      </c>
      <c r="AA2480" s="165" t="s">
        <v>3298</v>
      </c>
    </row>
    <row r="2481" spans="1:27" s="74" customFormat="1" x14ac:dyDescent="0.15">
      <c r="A2481" s="165" t="s">
        <v>3352</v>
      </c>
      <c r="B2481" s="113" t="s">
        <v>3208</v>
      </c>
      <c r="C2481" s="165"/>
      <c r="D2481" s="199" t="s">
        <v>3297</v>
      </c>
      <c r="E2481" s="165">
        <v>378</v>
      </c>
      <c r="F2481" s="165">
        <v>36.82</v>
      </c>
      <c r="G2481" s="165">
        <v>112.34</v>
      </c>
      <c r="H2481" s="165">
        <v>44</v>
      </c>
      <c r="I2481" s="165">
        <v>1354</v>
      </c>
      <c r="J2481" s="165">
        <v>4632</v>
      </c>
      <c r="K2481" s="165">
        <v>568</v>
      </c>
      <c r="L2481" s="165"/>
      <c r="M2481" s="165">
        <v>6554.0000000000009</v>
      </c>
      <c r="N2481" s="165">
        <v>74</v>
      </c>
      <c r="O2481" s="165">
        <v>254</v>
      </c>
      <c r="P2481" s="165">
        <v>189</v>
      </c>
      <c r="Q2481" s="165"/>
      <c r="R2481" s="165">
        <v>517</v>
      </c>
      <c r="S2481" s="165">
        <v>7</v>
      </c>
      <c r="T2481" s="165">
        <v>7.8416666666666677</v>
      </c>
      <c r="U2481" s="165">
        <v>15.21428571428571</v>
      </c>
      <c r="V2481" s="165">
        <v>623.79999999999995</v>
      </c>
      <c r="W2481" s="165">
        <v>566.1</v>
      </c>
      <c r="X2481" s="165" t="s">
        <v>3328</v>
      </c>
      <c r="Y2481" s="165">
        <v>12.45</v>
      </c>
      <c r="Z2481" s="165" t="s">
        <v>3325</v>
      </c>
      <c r="AA2481" s="165" t="s">
        <v>3298</v>
      </c>
    </row>
    <row r="2482" spans="1:27" s="74" customFormat="1" x14ac:dyDescent="0.15">
      <c r="A2482" s="165" t="s">
        <v>3278</v>
      </c>
      <c r="B2482" s="113" t="s">
        <v>3208</v>
      </c>
      <c r="C2482" s="165"/>
      <c r="D2482" s="199" t="s">
        <v>3297</v>
      </c>
      <c r="E2482" s="165">
        <v>420</v>
      </c>
      <c r="F2482" s="165">
        <v>37.5</v>
      </c>
      <c r="G2482" s="165">
        <v>111.72</v>
      </c>
      <c r="H2482" s="165">
        <v>61</v>
      </c>
      <c r="I2482" s="165">
        <v>1336</v>
      </c>
      <c r="J2482" s="165">
        <v>6309</v>
      </c>
      <c r="K2482" s="165">
        <v>633</v>
      </c>
      <c r="L2482" s="165"/>
      <c r="M2482" s="165">
        <v>8278</v>
      </c>
      <c r="N2482" s="165">
        <v>54</v>
      </c>
      <c r="O2482" s="165">
        <v>257</v>
      </c>
      <c r="P2482" s="165">
        <v>211</v>
      </c>
      <c r="Q2482" s="165"/>
      <c r="R2482" s="165">
        <v>522</v>
      </c>
      <c r="S2482" s="165">
        <v>7</v>
      </c>
      <c r="T2482" s="165">
        <v>6.4749999999999996</v>
      </c>
      <c r="U2482" s="165">
        <v>14.242857142857138</v>
      </c>
      <c r="V2482" s="165">
        <v>584.20000000000005</v>
      </c>
      <c r="W2482" s="165">
        <v>533.70000000000005</v>
      </c>
      <c r="X2482" s="165" t="s">
        <v>3328</v>
      </c>
      <c r="Y2482" s="165">
        <v>26.499999999999947</v>
      </c>
      <c r="Z2482" s="165" t="s">
        <v>3329</v>
      </c>
      <c r="AA2482" s="165" t="s">
        <v>3298</v>
      </c>
    </row>
    <row r="2483" spans="1:27" s="74" customFormat="1" x14ac:dyDescent="0.15">
      <c r="A2483" s="165" t="s">
        <v>3352</v>
      </c>
      <c r="B2483" s="113" t="s">
        <v>3208</v>
      </c>
      <c r="C2483" s="165"/>
      <c r="D2483" s="199" t="s">
        <v>3297</v>
      </c>
      <c r="E2483" s="165">
        <v>449</v>
      </c>
      <c r="F2483" s="165">
        <v>37.75</v>
      </c>
      <c r="G2483" s="165">
        <v>111.91</v>
      </c>
      <c r="H2483" s="165">
        <v>55</v>
      </c>
      <c r="I2483" s="165">
        <v>1461</v>
      </c>
      <c r="J2483" s="165">
        <v>5475</v>
      </c>
      <c r="K2483" s="165">
        <v>635</v>
      </c>
      <c r="L2483" s="165"/>
      <c r="M2483" s="165">
        <v>7570.9999999999991</v>
      </c>
      <c r="N2483" s="165">
        <v>65</v>
      </c>
      <c r="O2483" s="165">
        <v>245</v>
      </c>
      <c r="P2483" s="165">
        <v>212</v>
      </c>
      <c r="Q2483" s="165"/>
      <c r="R2483" s="165">
        <v>522</v>
      </c>
      <c r="S2483" s="165">
        <v>7</v>
      </c>
      <c r="T2483" s="165">
        <v>5.7500000000000009</v>
      </c>
      <c r="U2483" s="165">
        <v>13.51428571428572</v>
      </c>
      <c r="V2483" s="165">
        <v>597.29999999999995</v>
      </c>
      <c r="W2483" s="165">
        <v>545</v>
      </c>
      <c r="X2483" s="165" t="s">
        <v>3328</v>
      </c>
      <c r="Y2483" s="165">
        <v>20.100000000000001</v>
      </c>
      <c r="Z2483" s="165" t="s">
        <v>3329</v>
      </c>
      <c r="AA2483" s="165" t="s">
        <v>3298</v>
      </c>
    </row>
    <row r="2484" spans="1:27" s="74" customFormat="1" x14ac:dyDescent="0.15">
      <c r="A2484" s="165" t="s">
        <v>3352</v>
      </c>
      <c r="B2484" s="113" t="s">
        <v>3208</v>
      </c>
      <c r="C2484" s="165"/>
      <c r="D2484" s="199" t="s">
        <v>3297</v>
      </c>
      <c r="E2484" s="165">
        <v>365</v>
      </c>
      <c r="F2484" s="165">
        <v>36.630000000000003</v>
      </c>
      <c r="G2484" s="165">
        <v>112.07</v>
      </c>
      <c r="H2484" s="165">
        <v>56</v>
      </c>
      <c r="I2484" s="165">
        <v>1419</v>
      </c>
      <c r="J2484" s="165">
        <v>5729</v>
      </c>
      <c r="K2484" s="165">
        <v>634</v>
      </c>
      <c r="L2484" s="165"/>
      <c r="M2484" s="165">
        <v>7781.9999999999991</v>
      </c>
      <c r="N2484" s="165">
        <v>62</v>
      </c>
      <c r="O2484" s="165">
        <v>252</v>
      </c>
      <c r="P2484" s="165">
        <v>211</v>
      </c>
      <c r="Q2484" s="165"/>
      <c r="R2484" s="165">
        <v>525</v>
      </c>
      <c r="S2484" s="165">
        <v>7</v>
      </c>
      <c r="T2484" s="165">
        <v>7.0083333333333337</v>
      </c>
      <c r="U2484" s="165">
        <v>14.3</v>
      </c>
      <c r="V2484" s="165">
        <v>660.99999999999989</v>
      </c>
      <c r="W2484" s="165">
        <v>596.5</v>
      </c>
      <c r="X2484" s="165" t="s">
        <v>3328</v>
      </c>
      <c r="Y2484" s="165">
        <v>12.05</v>
      </c>
      <c r="Z2484" s="165" t="s">
        <v>3325</v>
      </c>
      <c r="AA2484" s="165" t="s">
        <v>3298</v>
      </c>
    </row>
    <row r="2485" spans="1:27" s="74" customFormat="1" x14ac:dyDescent="0.15">
      <c r="A2485" s="165" t="s">
        <v>3278</v>
      </c>
      <c r="B2485" s="113" t="s">
        <v>3208</v>
      </c>
      <c r="C2485" s="165"/>
      <c r="D2485" s="199" t="s">
        <v>3297</v>
      </c>
      <c r="E2485" s="165">
        <v>404</v>
      </c>
      <c r="F2485" s="165">
        <v>37.300000000000004</v>
      </c>
      <c r="G2485" s="165">
        <v>111.23</v>
      </c>
      <c r="H2485" s="165">
        <v>49</v>
      </c>
      <c r="I2485" s="165">
        <v>703</v>
      </c>
      <c r="J2485" s="165">
        <v>2759</v>
      </c>
      <c r="K2485" s="165">
        <v>754</v>
      </c>
      <c r="L2485" s="165"/>
      <c r="M2485" s="165">
        <v>4215</v>
      </c>
      <c r="N2485" s="165">
        <v>30</v>
      </c>
      <c r="O2485" s="165">
        <v>120</v>
      </c>
      <c r="P2485" s="165">
        <v>377</v>
      </c>
      <c r="Q2485" s="165"/>
      <c r="R2485" s="165">
        <v>527</v>
      </c>
      <c r="S2485" s="165">
        <v>7</v>
      </c>
      <c r="T2485" s="165">
        <v>6.7500000000000009</v>
      </c>
      <c r="U2485" s="165">
        <v>14.44285714285714</v>
      </c>
      <c r="V2485" s="165">
        <v>595.49999999999989</v>
      </c>
      <c r="W2485" s="165">
        <v>543.4</v>
      </c>
      <c r="X2485" s="165" t="s">
        <v>3328</v>
      </c>
      <c r="Y2485" s="165">
        <v>26.499999999999947</v>
      </c>
      <c r="Z2485" s="165" t="s">
        <v>3329</v>
      </c>
      <c r="AA2485" s="165" t="s">
        <v>3298</v>
      </c>
    </row>
    <row r="2486" spans="1:27" s="74" customFormat="1" x14ac:dyDescent="0.15">
      <c r="A2486" s="165" t="s">
        <v>3352</v>
      </c>
      <c r="B2486" s="113" t="s">
        <v>3208</v>
      </c>
      <c r="C2486" s="165"/>
      <c r="D2486" s="199" t="s">
        <v>3297</v>
      </c>
      <c r="E2486" s="165">
        <v>364</v>
      </c>
      <c r="F2486" s="165">
        <v>36.630000000000003</v>
      </c>
      <c r="G2486" s="165">
        <v>111.22</v>
      </c>
      <c r="H2486" s="165">
        <v>38</v>
      </c>
      <c r="I2486" s="165">
        <v>1381</v>
      </c>
      <c r="J2486" s="165">
        <v>4138</v>
      </c>
      <c r="K2486" s="165">
        <v>551</v>
      </c>
      <c r="L2486" s="165"/>
      <c r="M2486" s="165">
        <v>6070</v>
      </c>
      <c r="N2486" s="165">
        <v>86</v>
      </c>
      <c r="O2486" s="165">
        <v>259.00000000000011</v>
      </c>
      <c r="P2486" s="165">
        <v>184</v>
      </c>
      <c r="Q2486" s="165"/>
      <c r="R2486" s="165">
        <v>529</v>
      </c>
      <c r="S2486" s="165">
        <v>7</v>
      </c>
      <c r="T2486" s="165">
        <v>7.3750000000000009</v>
      </c>
      <c r="U2486" s="165">
        <v>14.757142857142862</v>
      </c>
      <c r="V2486" s="165">
        <v>641.6</v>
      </c>
      <c r="W2486" s="165">
        <v>580.5</v>
      </c>
      <c r="X2486" s="165" t="s">
        <v>3328</v>
      </c>
      <c r="Y2486" s="165">
        <v>12.15</v>
      </c>
      <c r="Z2486" s="165" t="s">
        <v>3325</v>
      </c>
      <c r="AA2486" s="165" t="s">
        <v>3298</v>
      </c>
    </row>
    <row r="2487" spans="1:27" s="74" customFormat="1" x14ac:dyDescent="0.15">
      <c r="A2487" s="165" t="s">
        <v>3278</v>
      </c>
      <c r="B2487" s="113" t="s">
        <v>3208</v>
      </c>
      <c r="C2487" s="165"/>
      <c r="D2487" s="199" t="s">
        <v>3297</v>
      </c>
      <c r="E2487" s="165">
        <v>416</v>
      </c>
      <c r="F2487" s="165">
        <v>37.47</v>
      </c>
      <c r="G2487" s="165">
        <v>113.33</v>
      </c>
      <c r="H2487" s="165">
        <v>50</v>
      </c>
      <c r="I2487" s="165">
        <v>1481</v>
      </c>
      <c r="J2487" s="165">
        <v>5341</v>
      </c>
      <c r="K2487" s="165">
        <v>634</v>
      </c>
      <c r="L2487" s="165"/>
      <c r="M2487" s="165">
        <v>7456</v>
      </c>
      <c r="N2487" s="165">
        <v>72</v>
      </c>
      <c r="O2487" s="165">
        <v>260</v>
      </c>
      <c r="P2487" s="165">
        <v>211</v>
      </c>
      <c r="Q2487" s="165"/>
      <c r="R2487" s="165">
        <v>543</v>
      </c>
      <c r="S2487" s="165">
        <v>7</v>
      </c>
      <c r="T2487" s="165">
        <v>6.1583333333333323</v>
      </c>
      <c r="U2487" s="165">
        <v>13.7</v>
      </c>
      <c r="V2487" s="165">
        <v>663.5</v>
      </c>
      <c r="W2487" s="165">
        <v>603.1</v>
      </c>
      <c r="X2487" s="165" t="s">
        <v>3328</v>
      </c>
      <c r="Y2487" s="165">
        <v>26.499999999999947</v>
      </c>
      <c r="Z2487" s="165" t="s">
        <v>3329</v>
      </c>
      <c r="AA2487" s="165" t="s">
        <v>3298</v>
      </c>
    </row>
    <row r="2488" spans="1:27" s="74" customFormat="1" x14ac:dyDescent="0.15">
      <c r="A2488" s="165" t="s">
        <v>3352</v>
      </c>
      <c r="B2488" s="113" t="s">
        <v>3208</v>
      </c>
      <c r="C2488" s="165"/>
      <c r="D2488" s="199" t="s">
        <v>3297</v>
      </c>
      <c r="E2488" s="165">
        <v>407</v>
      </c>
      <c r="F2488" s="165">
        <v>37.35</v>
      </c>
      <c r="G2488" s="165">
        <v>111.32</v>
      </c>
      <c r="H2488" s="165">
        <v>33</v>
      </c>
      <c r="I2488" s="165">
        <v>1364</v>
      </c>
      <c r="J2488" s="165">
        <v>3840</v>
      </c>
      <c r="K2488" s="165">
        <v>532</v>
      </c>
      <c r="L2488" s="165"/>
      <c r="M2488" s="165">
        <v>5736</v>
      </c>
      <c r="N2488" s="165">
        <v>97</v>
      </c>
      <c r="O2488" s="165">
        <v>272</v>
      </c>
      <c r="P2488" s="165">
        <v>177</v>
      </c>
      <c r="Q2488" s="165"/>
      <c r="R2488" s="165">
        <v>546</v>
      </c>
      <c r="S2488" s="165">
        <v>7</v>
      </c>
      <c r="T2488" s="165">
        <v>7.3499999999999988</v>
      </c>
      <c r="U2488" s="165">
        <v>15.2</v>
      </c>
      <c r="V2488" s="165">
        <v>565.1</v>
      </c>
      <c r="W2488" s="165">
        <v>517.6</v>
      </c>
      <c r="X2488" s="165" t="s">
        <v>3328</v>
      </c>
      <c r="Y2488" s="165">
        <v>8.15</v>
      </c>
      <c r="Z2488" s="165" t="s">
        <v>3327</v>
      </c>
      <c r="AA2488" s="165" t="s">
        <v>3298</v>
      </c>
    </row>
    <row r="2489" spans="1:27" s="74" customFormat="1" x14ac:dyDescent="0.15">
      <c r="A2489" s="165" t="s">
        <v>3353</v>
      </c>
      <c r="B2489" s="113" t="s">
        <v>3208</v>
      </c>
      <c r="C2489" s="165"/>
      <c r="D2489" s="199" t="s">
        <v>3297</v>
      </c>
      <c r="E2489" s="165">
        <v>417</v>
      </c>
      <c r="F2489" s="165">
        <v>37.47</v>
      </c>
      <c r="G2489" s="165">
        <v>113.27</v>
      </c>
      <c r="H2489" s="165">
        <v>74</v>
      </c>
      <c r="I2489" s="165">
        <v>1702</v>
      </c>
      <c r="J2489" s="165">
        <v>6898</v>
      </c>
      <c r="K2489" s="165">
        <v>761</v>
      </c>
      <c r="L2489" s="165"/>
      <c r="M2489" s="165">
        <v>9361</v>
      </c>
      <c r="N2489" s="165">
        <v>58</v>
      </c>
      <c r="O2489" s="165">
        <v>236</v>
      </c>
      <c r="P2489" s="165">
        <v>254</v>
      </c>
      <c r="Q2489" s="165"/>
      <c r="R2489" s="165">
        <v>548</v>
      </c>
      <c r="S2489" s="165">
        <v>7</v>
      </c>
      <c r="T2489" s="165">
        <v>6.1583333333333323</v>
      </c>
      <c r="U2489" s="165">
        <v>13.7</v>
      </c>
      <c r="V2489" s="165">
        <v>663.5</v>
      </c>
      <c r="W2489" s="165">
        <v>603.1</v>
      </c>
      <c r="X2489" s="165" t="s">
        <v>3328</v>
      </c>
      <c r="Y2489" s="165">
        <v>31.65</v>
      </c>
      <c r="Z2489" s="165" t="s">
        <v>3329</v>
      </c>
      <c r="AA2489" s="165" t="s">
        <v>3298</v>
      </c>
    </row>
    <row r="2490" spans="1:27" s="74" customFormat="1" x14ac:dyDescent="0.15">
      <c r="A2490" s="165" t="s">
        <v>3352</v>
      </c>
      <c r="B2490" s="113" t="s">
        <v>3208</v>
      </c>
      <c r="C2490" s="165"/>
      <c r="D2490" s="199" t="s">
        <v>3297</v>
      </c>
      <c r="E2490" s="165">
        <v>458</v>
      </c>
      <c r="F2490" s="165">
        <v>38.1</v>
      </c>
      <c r="G2490" s="165">
        <v>111.25</v>
      </c>
      <c r="H2490" s="165">
        <v>48</v>
      </c>
      <c r="I2490" s="165">
        <v>1438</v>
      </c>
      <c r="J2490" s="165">
        <v>5345</v>
      </c>
      <c r="K2490" s="165">
        <v>623</v>
      </c>
      <c r="L2490" s="165"/>
      <c r="M2490" s="165">
        <v>7406</v>
      </c>
      <c r="N2490" s="165">
        <v>73</v>
      </c>
      <c r="O2490" s="165">
        <v>271</v>
      </c>
      <c r="P2490" s="165">
        <v>208</v>
      </c>
      <c r="Q2490" s="165"/>
      <c r="R2490" s="165">
        <v>552</v>
      </c>
      <c r="S2490" s="165">
        <v>7</v>
      </c>
      <c r="T2490" s="165">
        <v>5.7166666666666659</v>
      </c>
      <c r="U2490" s="165">
        <v>13.87142857142857</v>
      </c>
      <c r="V2490" s="165">
        <v>561.5</v>
      </c>
      <c r="W2490" s="165">
        <v>514.29999999999995</v>
      </c>
      <c r="X2490" s="165" t="s">
        <v>3328</v>
      </c>
      <c r="Y2490" s="165">
        <v>20.100000000000001</v>
      </c>
      <c r="Z2490" s="165" t="s">
        <v>3329</v>
      </c>
      <c r="AA2490" s="165" t="s">
        <v>3298</v>
      </c>
    </row>
    <row r="2491" spans="1:27" s="74" customFormat="1" x14ac:dyDescent="0.15">
      <c r="A2491" s="165" t="s">
        <v>3352</v>
      </c>
      <c r="B2491" s="113" t="s">
        <v>3208</v>
      </c>
      <c r="C2491" s="165"/>
      <c r="D2491" s="199" t="s">
        <v>3297</v>
      </c>
      <c r="E2491" s="165">
        <v>374</v>
      </c>
      <c r="F2491" s="165">
        <v>36.770000000000003</v>
      </c>
      <c r="G2491" s="165">
        <v>112.34</v>
      </c>
      <c r="H2491" s="165">
        <v>71</v>
      </c>
      <c r="I2491" s="165">
        <v>1806</v>
      </c>
      <c r="J2491" s="165">
        <v>6584</v>
      </c>
      <c r="K2491" s="165">
        <v>776</v>
      </c>
      <c r="L2491" s="165"/>
      <c r="M2491" s="165">
        <v>9166</v>
      </c>
      <c r="N2491" s="165">
        <v>64</v>
      </c>
      <c r="O2491" s="165">
        <v>234</v>
      </c>
      <c r="P2491" s="165">
        <v>259</v>
      </c>
      <c r="Q2491" s="165"/>
      <c r="R2491" s="165">
        <v>557</v>
      </c>
      <c r="S2491" s="165">
        <v>7</v>
      </c>
      <c r="T2491" s="165">
        <v>7.8416666666666677</v>
      </c>
      <c r="U2491" s="165">
        <v>15.21428571428571</v>
      </c>
      <c r="V2491" s="165">
        <v>623.79999999999995</v>
      </c>
      <c r="W2491" s="165">
        <v>566.1</v>
      </c>
      <c r="X2491" s="165" t="s">
        <v>3328</v>
      </c>
      <c r="Y2491" s="165">
        <v>31.65</v>
      </c>
      <c r="Z2491" s="165" t="s">
        <v>3329</v>
      </c>
      <c r="AA2491" s="165" t="s">
        <v>3298</v>
      </c>
    </row>
    <row r="2492" spans="1:27" s="74" customFormat="1" x14ac:dyDescent="0.15">
      <c r="A2492" s="165" t="s">
        <v>3352</v>
      </c>
      <c r="B2492" s="113" t="s">
        <v>3208</v>
      </c>
      <c r="C2492" s="165"/>
      <c r="D2492" s="199" t="s">
        <v>3297</v>
      </c>
      <c r="E2492" s="165">
        <v>400</v>
      </c>
      <c r="F2492" s="165">
        <v>37.230000000000004</v>
      </c>
      <c r="G2492" s="165">
        <v>112.51</v>
      </c>
      <c r="H2492" s="165">
        <v>40</v>
      </c>
      <c r="I2492" s="165">
        <v>1545</v>
      </c>
      <c r="J2492" s="165">
        <v>4547</v>
      </c>
      <c r="K2492" s="165">
        <v>613</v>
      </c>
      <c r="L2492" s="165"/>
      <c r="M2492" s="165">
        <v>6705</v>
      </c>
      <c r="N2492" s="165">
        <v>92</v>
      </c>
      <c r="O2492" s="165">
        <v>271</v>
      </c>
      <c r="P2492" s="165">
        <v>204</v>
      </c>
      <c r="Q2492" s="165"/>
      <c r="R2492" s="165">
        <v>567</v>
      </c>
      <c r="S2492" s="165">
        <v>7</v>
      </c>
      <c r="T2492" s="165">
        <v>7.1833333333333327</v>
      </c>
      <c r="U2492" s="165">
        <v>14.7</v>
      </c>
      <c r="V2492" s="165">
        <v>609.5</v>
      </c>
      <c r="W2492" s="165">
        <v>555.9</v>
      </c>
      <c r="X2492" s="165" t="s">
        <v>3328</v>
      </c>
      <c r="Y2492" s="165">
        <v>13.8</v>
      </c>
      <c r="Z2492" s="165" t="s">
        <v>3325</v>
      </c>
      <c r="AA2492" s="165" t="s">
        <v>3298</v>
      </c>
    </row>
    <row r="2493" spans="1:27" s="74" customFormat="1" x14ac:dyDescent="0.15">
      <c r="A2493" s="165" t="s">
        <v>3278</v>
      </c>
      <c r="B2493" s="113" t="s">
        <v>3208</v>
      </c>
      <c r="C2493" s="165"/>
      <c r="D2493" s="199" t="s">
        <v>3297</v>
      </c>
      <c r="E2493" s="165">
        <v>337</v>
      </c>
      <c r="F2493" s="165">
        <v>35.979999999999997</v>
      </c>
      <c r="G2493" s="165">
        <v>112.06</v>
      </c>
      <c r="H2493" s="165">
        <v>45</v>
      </c>
      <c r="I2493" s="165">
        <v>1582</v>
      </c>
      <c r="J2493" s="165">
        <v>4983.0000000000009</v>
      </c>
      <c r="K2493" s="165">
        <v>644</v>
      </c>
      <c r="L2493" s="165"/>
      <c r="M2493" s="165">
        <v>7209</v>
      </c>
      <c r="N2493" s="165">
        <v>85</v>
      </c>
      <c r="O2493" s="165">
        <v>267.00000000000011</v>
      </c>
      <c r="P2493" s="165">
        <v>215</v>
      </c>
      <c r="Q2493" s="165"/>
      <c r="R2493" s="165">
        <v>567</v>
      </c>
      <c r="S2493" s="165">
        <v>7</v>
      </c>
      <c r="T2493" s="165">
        <v>8.9666666666666686</v>
      </c>
      <c r="U2493" s="165">
        <v>16.171428571428571</v>
      </c>
      <c r="V2493" s="165">
        <v>665.7</v>
      </c>
      <c r="W2493" s="165">
        <v>595.4</v>
      </c>
      <c r="X2493" s="165" t="s">
        <v>3328</v>
      </c>
      <c r="Y2493" s="165">
        <v>31.65</v>
      </c>
      <c r="Z2493" s="165" t="s">
        <v>3329</v>
      </c>
      <c r="AA2493" s="165" t="s">
        <v>3298</v>
      </c>
    </row>
    <row r="2494" spans="1:27" s="74" customFormat="1" x14ac:dyDescent="0.15">
      <c r="A2494" s="165" t="s">
        <v>3352</v>
      </c>
      <c r="B2494" s="113" t="s">
        <v>3208</v>
      </c>
      <c r="C2494" s="165"/>
      <c r="D2494" s="199" t="s">
        <v>3297</v>
      </c>
      <c r="E2494" s="165">
        <v>470</v>
      </c>
      <c r="F2494" s="165">
        <v>40.4</v>
      </c>
      <c r="G2494" s="165">
        <v>118.9</v>
      </c>
      <c r="H2494" s="165">
        <v>26</v>
      </c>
      <c r="I2494" s="165">
        <v>791</v>
      </c>
      <c r="J2494" s="165">
        <v>3474</v>
      </c>
      <c r="K2494" s="165">
        <v>639</v>
      </c>
      <c r="L2494" s="165"/>
      <c r="M2494" s="165">
        <v>4904</v>
      </c>
      <c r="N2494" s="165">
        <v>68</v>
      </c>
      <c r="O2494" s="165">
        <v>300</v>
      </c>
      <c r="P2494" s="165">
        <v>213</v>
      </c>
      <c r="Q2494" s="165"/>
      <c r="R2494" s="165">
        <v>580</v>
      </c>
      <c r="S2494" s="165">
        <v>7</v>
      </c>
      <c r="T2494" s="165">
        <v>8.4750000000000014</v>
      </c>
      <c r="U2494" s="165">
        <v>17.100000000000001</v>
      </c>
      <c r="V2494" s="165">
        <v>702.39999999999986</v>
      </c>
      <c r="W2494" s="165">
        <v>672.9</v>
      </c>
      <c r="X2494" s="165" t="s">
        <v>3328</v>
      </c>
      <c r="Y2494" s="165">
        <v>26.499999999999947</v>
      </c>
      <c r="Z2494" s="165" t="s">
        <v>3329</v>
      </c>
      <c r="AA2494" s="165" t="s">
        <v>3298</v>
      </c>
    </row>
    <row r="2495" spans="1:27" s="74" customFormat="1" x14ac:dyDescent="0.15">
      <c r="A2495" s="165" t="s">
        <v>3352</v>
      </c>
      <c r="B2495" s="113" t="s">
        <v>3208</v>
      </c>
      <c r="C2495" s="165"/>
      <c r="D2495" s="199" t="s">
        <v>3297</v>
      </c>
      <c r="E2495" s="165">
        <v>401</v>
      </c>
      <c r="F2495" s="165">
        <v>37.25</v>
      </c>
      <c r="G2495" s="165">
        <v>111.23</v>
      </c>
      <c r="H2495" s="165">
        <v>43</v>
      </c>
      <c r="I2495" s="165">
        <v>826</v>
      </c>
      <c r="J2495" s="165">
        <v>2642</v>
      </c>
      <c r="K2495" s="165">
        <v>821.00000000000011</v>
      </c>
      <c r="L2495" s="165"/>
      <c r="M2495" s="165">
        <v>4289</v>
      </c>
      <c r="N2495" s="165">
        <v>40</v>
      </c>
      <c r="O2495" s="165">
        <v>129</v>
      </c>
      <c r="P2495" s="165">
        <v>411.00000000000011</v>
      </c>
      <c r="Q2495" s="165"/>
      <c r="R2495" s="165">
        <v>580</v>
      </c>
      <c r="S2495" s="165">
        <v>7</v>
      </c>
      <c r="T2495" s="165">
        <v>6.7500000000000009</v>
      </c>
      <c r="U2495" s="165">
        <v>14.44285714285714</v>
      </c>
      <c r="V2495" s="165">
        <v>595.49999999999989</v>
      </c>
      <c r="W2495" s="165">
        <v>543.4</v>
      </c>
      <c r="X2495" s="165" t="s">
        <v>3328</v>
      </c>
      <c r="Y2495" s="165">
        <v>14.55</v>
      </c>
      <c r="Z2495" s="165" t="s">
        <v>3325</v>
      </c>
      <c r="AA2495" s="165" t="s">
        <v>3298</v>
      </c>
    </row>
    <row r="2496" spans="1:27" s="74" customFormat="1" x14ac:dyDescent="0.15">
      <c r="A2496" s="165" t="s">
        <v>3278</v>
      </c>
      <c r="B2496" s="113" t="s">
        <v>3208</v>
      </c>
      <c r="C2496" s="165"/>
      <c r="D2496" s="199" t="s">
        <v>3297</v>
      </c>
      <c r="E2496" s="165">
        <v>367</v>
      </c>
      <c r="F2496" s="165">
        <v>36.65</v>
      </c>
      <c r="G2496" s="165">
        <v>112.1</v>
      </c>
      <c r="H2496" s="165">
        <v>56</v>
      </c>
      <c r="I2496" s="165">
        <v>1694</v>
      </c>
      <c r="J2496" s="165">
        <v>6140</v>
      </c>
      <c r="K2496" s="165">
        <v>727</v>
      </c>
      <c r="L2496" s="165"/>
      <c r="M2496" s="165">
        <v>8561</v>
      </c>
      <c r="N2496" s="165">
        <v>75</v>
      </c>
      <c r="O2496" s="165">
        <v>270</v>
      </c>
      <c r="P2496" s="165">
        <v>242</v>
      </c>
      <c r="Q2496" s="165"/>
      <c r="R2496" s="165">
        <v>587</v>
      </c>
      <c r="S2496" s="165">
        <v>7</v>
      </c>
      <c r="T2496" s="165">
        <v>7.0083333333333337</v>
      </c>
      <c r="U2496" s="165">
        <v>14.3</v>
      </c>
      <c r="V2496" s="165">
        <v>660.99999999999989</v>
      </c>
      <c r="W2496" s="165">
        <v>596.5</v>
      </c>
      <c r="X2496" s="165" t="s">
        <v>3328</v>
      </c>
      <c r="Y2496" s="165">
        <v>20.100000000000001</v>
      </c>
      <c r="Z2496" s="165" t="s">
        <v>3329</v>
      </c>
      <c r="AA2496" s="165" t="s">
        <v>3298</v>
      </c>
    </row>
    <row r="2497" spans="1:27" s="74" customFormat="1" x14ac:dyDescent="0.15">
      <c r="A2497" s="165" t="s">
        <v>3352</v>
      </c>
      <c r="B2497" s="113" t="s">
        <v>3208</v>
      </c>
      <c r="C2497" s="165"/>
      <c r="D2497" s="199" t="s">
        <v>3297</v>
      </c>
      <c r="E2497" s="165">
        <v>383</v>
      </c>
      <c r="F2497" s="165">
        <v>36.92</v>
      </c>
      <c r="G2497" s="165">
        <v>112.04</v>
      </c>
      <c r="H2497" s="165">
        <v>38</v>
      </c>
      <c r="I2497" s="165">
        <v>1569</v>
      </c>
      <c r="J2497" s="165">
        <v>4806.9999999999991</v>
      </c>
      <c r="K2497" s="165">
        <v>632</v>
      </c>
      <c r="L2497" s="165"/>
      <c r="M2497" s="165">
        <v>7008</v>
      </c>
      <c r="N2497" s="165">
        <v>98</v>
      </c>
      <c r="O2497" s="165">
        <v>300</v>
      </c>
      <c r="P2497" s="165">
        <v>211</v>
      </c>
      <c r="Q2497" s="165"/>
      <c r="R2497" s="165">
        <v>609</v>
      </c>
      <c r="S2497" s="165">
        <v>7</v>
      </c>
      <c r="T2497" s="165">
        <v>5.875</v>
      </c>
      <c r="U2497" s="165">
        <v>13.242857142857138</v>
      </c>
      <c r="V2497" s="165">
        <v>667.30000000000007</v>
      </c>
      <c r="W2497" s="165">
        <v>603.20000000000005</v>
      </c>
      <c r="X2497" s="165" t="s">
        <v>3328</v>
      </c>
      <c r="Y2497" s="165">
        <v>20.100000000000001</v>
      </c>
      <c r="Z2497" s="165" t="s">
        <v>3329</v>
      </c>
      <c r="AA2497" s="165" t="s">
        <v>3298</v>
      </c>
    </row>
    <row r="2498" spans="1:27" s="74" customFormat="1" x14ac:dyDescent="0.15">
      <c r="A2498" s="165" t="s">
        <v>3352</v>
      </c>
      <c r="B2498" s="113" t="s">
        <v>3208</v>
      </c>
      <c r="C2498" s="165"/>
      <c r="D2498" s="199" t="s">
        <v>3297</v>
      </c>
      <c r="E2498" s="165">
        <v>418</v>
      </c>
      <c r="F2498" s="165">
        <v>37.479999999999997</v>
      </c>
      <c r="G2498" s="165">
        <v>111.75</v>
      </c>
      <c r="H2498" s="165">
        <v>64</v>
      </c>
      <c r="I2498" s="165">
        <v>1700</v>
      </c>
      <c r="J2498" s="165">
        <v>7284</v>
      </c>
      <c r="K2498" s="165">
        <v>777</v>
      </c>
      <c r="L2498" s="165"/>
      <c r="M2498" s="165">
        <v>9761</v>
      </c>
      <c r="N2498" s="165">
        <v>66</v>
      </c>
      <c r="O2498" s="165">
        <v>284</v>
      </c>
      <c r="P2498" s="165">
        <v>259</v>
      </c>
      <c r="Q2498" s="165"/>
      <c r="R2498" s="165">
        <v>609</v>
      </c>
      <c r="S2498" s="165">
        <v>7</v>
      </c>
      <c r="T2498" s="165">
        <v>6.9749999999999988</v>
      </c>
      <c r="U2498" s="165">
        <v>14.642857142857139</v>
      </c>
      <c r="V2498" s="165">
        <v>582.79999999999995</v>
      </c>
      <c r="W2498" s="165">
        <v>532</v>
      </c>
      <c r="X2498" s="165" t="s">
        <v>3328</v>
      </c>
      <c r="Y2498" s="165">
        <v>26.499999999999947</v>
      </c>
      <c r="Z2498" s="165" t="s">
        <v>3329</v>
      </c>
      <c r="AA2498" s="165" t="s">
        <v>3298</v>
      </c>
    </row>
    <row r="2499" spans="1:27" s="74" customFormat="1" x14ac:dyDescent="0.15">
      <c r="A2499" s="165" t="s">
        <v>3352</v>
      </c>
      <c r="B2499" s="113" t="s">
        <v>3208</v>
      </c>
      <c r="C2499" s="165"/>
      <c r="D2499" s="199" t="s">
        <v>3297</v>
      </c>
      <c r="E2499" s="165">
        <v>424</v>
      </c>
      <c r="F2499" s="165">
        <v>37.630000000000003</v>
      </c>
      <c r="G2499" s="165">
        <v>111.7</v>
      </c>
      <c r="H2499" s="165">
        <v>52</v>
      </c>
      <c r="I2499" s="165">
        <v>1757</v>
      </c>
      <c r="J2499" s="165">
        <v>6022</v>
      </c>
      <c r="K2499" s="165">
        <v>738</v>
      </c>
      <c r="L2499" s="165"/>
      <c r="M2499" s="165">
        <v>8517</v>
      </c>
      <c r="N2499" s="165">
        <v>83</v>
      </c>
      <c r="O2499" s="165">
        <v>284</v>
      </c>
      <c r="P2499" s="165">
        <v>246</v>
      </c>
      <c r="Q2499" s="165"/>
      <c r="R2499" s="165">
        <v>613</v>
      </c>
      <c r="S2499" s="165">
        <v>7</v>
      </c>
      <c r="T2499" s="165">
        <v>6.4749999999999996</v>
      </c>
      <c r="U2499" s="165">
        <v>14.242857142857138</v>
      </c>
      <c r="V2499" s="165">
        <v>584.20000000000005</v>
      </c>
      <c r="W2499" s="165">
        <v>533.70000000000005</v>
      </c>
      <c r="X2499" s="165" t="s">
        <v>3328</v>
      </c>
      <c r="Y2499" s="165">
        <v>10.35</v>
      </c>
      <c r="Z2499" s="165" t="s">
        <v>3327</v>
      </c>
      <c r="AA2499" s="165" t="s">
        <v>3298</v>
      </c>
    </row>
    <row r="2500" spans="1:27" s="74" customFormat="1" x14ac:dyDescent="0.15">
      <c r="A2500" s="165" t="s">
        <v>3353</v>
      </c>
      <c r="B2500" s="113" t="s">
        <v>3208</v>
      </c>
      <c r="C2500" s="165"/>
      <c r="D2500" s="199" t="s">
        <v>3297</v>
      </c>
      <c r="E2500" s="165">
        <v>346</v>
      </c>
      <c r="F2500" s="165">
        <v>36.43</v>
      </c>
      <c r="G2500" s="165">
        <v>111.87</v>
      </c>
      <c r="H2500" s="165">
        <v>60</v>
      </c>
      <c r="I2500" s="165">
        <v>1845</v>
      </c>
      <c r="J2500" s="165">
        <v>6817.9999999999991</v>
      </c>
      <c r="K2500" s="165">
        <v>797</v>
      </c>
      <c r="L2500" s="165"/>
      <c r="M2500" s="165">
        <v>9460</v>
      </c>
      <c r="N2500" s="165">
        <v>76</v>
      </c>
      <c r="O2500" s="165">
        <v>282</v>
      </c>
      <c r="P2500" s="165">
        <v>266</v>
      </c>
      <c r="Q2500" s="165"/>
      <c r="R2500" s="165">
        <v>624</v>
      </c>
      <c r="S2500" s="165">
        <v>7</v>
      </c>
      <c r="T2500" s="165">
        <v>7.9749999999999988</v>
      </c>
      <c r="U2500" s="165">
        <v>15.257142857142862</v>
      </c>
      <c r="V2500" s="165">
        <v>644.6</v>
      </c>
      <c r="W2500" s="165">
        <v>581.4</v>
      </c>
      <c r="X2500" s="165" t="s">
        <v>3328</v>
      </c>
      <c r="Y2500" s="165">
        <v>12.05</v>
      </c>
      <c r="Z2500" s="165" t="s">
        <v>3325</v>
      </c>
      <c r="AA2500" s="165" t="s">
        <v>3298</v>
      </c>
    </row>
    <row r="2501" spans="1:27" s="74" customFormat="1" x14ac:dyDescent="0.15">
      <c r="A2501" s="165" t="s">
        <v>3278</v>
      </c>
      <c r="B2501" s="113" t="s">
        <v>3208</v>
      </c>
      <c r="C2501" s="165"/>
      <c r="D2501" s="199" t="s">
        <v>3297</v>
      </c>
      <c r="E2501" s="165">
        <v>391</v>
      </c>
      <c r="F2501" s="165">
        <v>37</v>
      </c>
      <c r="G2501" s="165">
        <v>112.3</v>
      </c>
      <c r="H2501" s="165">
        <v>41</v>
      </c>
      <c r="I2501" s="165">
        <v>1619</v>
      </c>
      <c r="J2501" s="165">
        <v>5387</v>
      </c>
      <c r="K2501" s="165">
        <v>672</v>
      </c>
      <c r="L2501" s="165"/>
      <c r="M2501" s="165">
        <v>7678</v>
      </c>
      <c r="N2501" s="165">
        <v>94</v>
      </c>
      <c r="O2501" s="165">
        <v>314</v>
      </c>
      <c r="P2501" s="165">
        <v>224</v>
      </c>
      <c r="Q2501" s="165"/>
      <c r="R2501" s="165">
        <v>632</v>
      </c>
      <c r="S2501" s="165">
        <v>7</v>
      </c>
      <c r="T2501" s="165">
        <v>8.9583333333333339</v>
      </c>
      <c r="U2501" s="165">
        <v>16.457142857142856</v>
      </c>
      <c r="V2501" s="165">
        <v>556.80000000000007</v>
      </c>
      <c r="W2501" s="165">
        <v>509</v>
      </c>
      <c r="X2501" s="165" t="s">
        <v>3328</v>
      </c>
      <c r="Y2501" s="165">
        <v>20.100000000000001</v>
      </c>
      <c r="Z2501" s="165" t="s">
        <v>3329</v>
      </c>
      <c r="AA2501" s="165" t="s">
        <v>3298</v>
      </c>
    </row>
    <row r="2502" spans="1:27" s="74" customFormat="1" x14ac:dyDescent="0.15">
      <c r="A2502" s="165" t="s">
        <v>3352</v>
      </c>
      <c r="B2502" s="113" t="s">
        <v>3208</v>
      </c>
      <c r="C2502" s="165"/>
      <c r="D2502" s="199" t="s">
        <v>3297</v>
      </c>
      <c r="E2502" s="165">
        <v>414</v>
      </c>
      <c r="F2502" s="165">
        <v>37.47</v>
      </c>
      <c r="G2502" s="165">
        <v>111.7</v>
      </c>
      <c r="H2502" s="165">
        <v>53</v>
      </c>
      <c r="I2502" s="165">
        <v>1706</v>
      </c>
      <c r="J2502" s="165">
        <v>6752</v>
      </c>
      <c r="K2502" s="165">
        <v>756</v>
      </c>
      <c r="L2502" s="165"/>
      <c r="M2502" s="165">
        <v>9214</v>
      </c>
      <c r="N2502" s="165">
        <v>79</v>
      </c>
      <c r="O2502" s="165">
        <v>312</v>
      </c>
      <c r="P2502" s="165">
        <v>252</v>
      </c>
      <c r="Q2502" s="165"/>
      <c r="R2502" s="165">
        <v>643</v>
      </c>
      <c r="S2502" s="165">
        <v>7</v>
      </c>
      <c r="T2502" s="165">
        <v>10.050000000000001</v>
      </c>
      <c r="U2502" s="165">
        <v>18.157142857142848</v>
      </c>
      <c r="V2502" s="165">
        <v>582.79999999999995</v>
      </c>
      <c r="W2502" s="165">
        <v>532</v>
      </c>
      <c r="X2502" s="165" t="s">
        <v>3328</v>
      </c>
      <c r="Y2502" s="165">
        <v>26.499999999999947</v>
      </c>
      <c r="Z2502" s="165" t="s">
        <v>3329</v>
      </c>
      <c r="AA2502" s="165" t="s">
        <v>3298</v>
      </c>
    </row>
    <row r="2503" spans="1:27" s="74" customFormat="1" x14ac:dyDescent="0.15">
      <c r="A2503" s="165" t="s">
        <v>3352</v>
      </c>
      <c r="B2503" s="113" t="s">
        <v>3208</v>
      </c>
      <c r="C2503" s="165"/>
      <c r="D2503" s="199" t="s">
        <v>3297</v>
      </c>
      <c r="E2503" s="165">
        <v>380</v>
      </c>
      <c r="F2503" s="165">
        <v>36.85</v>
      </c>
      <c r="G2503" s="165">
        <v>113.04</v>
      </c>
      <c r="H2503" s="165">
        <v>62</v>
      </c>
      <c r="I2503" s="165">
        <v>1947</v>
      </c>
      <c r="J2503" s="165">
        <v>7443.0000000000009</v>
      </c>
      <c r="K2503" s="165">
        <v>852</v>
      </c>
      <c r="L2503" s="165"/>
      <c r="M2503" s="165">
        <v>10242</v>
      </c>
      <c r="N2503" s="165">
        <v>78</v>
      </c>
      <c r="O2503" s="165">
        <v>299</v>
      </c>
      <c r="P2503" s="165">
        <v>284</v>
      </c>
      <c r="Q2503" s="165"/>
      <c r="R2503" s="165">
        <v>661</v>
      </c>
      <c r="S2503" s="165">
        <v>7</v>
      </c>
      <c r="T2503" s="165">
        <v>8.4500000000000011</v>
      </c>
      <c r="U2503" s="165">
        <v>15.97142857142857</v>
      </c>
      <c r="V2503" s="165">
        <v>613.5</v>
      </c>
      <c r="W2503" s="165">
        <v>560.79999999999995</v>
      </c>
      <c r="X2503" s="165" t="s">
        <v>3328</v>
      </c>
      <c r="Y2503" s="165">
        <v>26.499999999999947</v>
      </c>
      <c r="Z2503" s="165" t="s">
        <v>3329</v>
      </c>
      <c r="AA2503" s="165" t="s">
        <v>3298</v>
      </c>
    </row>
    <row r="2504" spans="1:27" s="74" customFormat="1" x14ac:dyDescent="0.15">
      <c r="A2504" s="165" t="s">
        <v>3352</v>
      </c>
      <c r="B2504" s="113" t="s">
        <v>3208</v>
      </c>
      <c r="C2504" s="165"/>
      <c r="D2504" s="199" t="s">
        <v>3297</v>
      </c>
      <c r="E2504" s="165">
        <v>336</v>
      </c>
      <c r="F2504" s="165">
        <v>35.950000000000003</v>
      </c>
      <c r="G2504" s="165">
        <v>113.11</v>
      </c>
      <c r="H2504" s="165">
        <v>59</v>
      </c>
      <c r="I2504" s="165">
        <v>1987</v>
      </c>
      <c r="J2504" s="165">
        <v>7736</v>
      </c>
      <c r="K2504" s="165">
        <v>876</v>
      </c>
      <c r="L2504" s="165"/>
      <c r="M2504" s="165">
        <v>10599</v>
      </c>
      <c r="N2504" s="165">
        <v>83</v>
      </c>
      <c r="O2504" s="165">
        <v>325</v>
      </c>
      <c r="P2504" s="165">
        <v>292</v>
      </c>
      <c r="Q2504" s="165"/>
      <c r="R2504" s="165">
        <v>700</v>
      </c>
      <c r="S2504" s="165">
        <v>7</v>
      </c>
      <c r="T2504" s="165">
        <v>9.6333333333333346</v>
      </c>
      <c r="U2504" s="165">
        <v>16.857142857142858</v>
      </c>
      <c r="V2504" s="165">
        <v>649.70000000000005</v>
      </c>
      <c r="W2504" s="165">
        <v>584.19999999999993</v>
      </c>
      <c r="X2504" s="165" t="s">
        <v>3328</v>
      </c>
      <c r="Y2504" s="165">
        <v>26.499999999999947</v>
      </c>
      <c r="Z2504" s="165" t="s">
        <v>3329</v>
      </c>
      <c r="AA2504" s="165" t="s">
        <v>3298</v>
      </c>
    </row>
    <row r="2505" spans="1:27" s="74" customFormat="1" x14ac:dyDescent="0.15">
      <c r="A2505" s="165" t="s">
        <v>3352</v>
      </c>
      <c r="B2505" s="113" t="s">
        <v>3208</v>
      </c>
      <c r="C2505" s="165"/>
      <c r="D2505" s="199" t="s">
        <v>3297</v>
      </c>
      <c r="E2505" s="165">
        <v>471</v>
      </c>
      <c r="F2505" s="165">
        <v>40.5</v>
      </c>
      <c r="G2505" s="165">
        <v>123.2</v>
      </c>
      <c r="H2505" s="165">
        <v>95</v>
      </c>
      <c r="I2505" s="165">
        <v>1322</v>
      </c>
      <c r="J2505" s="165">
        <v>10396</v>
      </c>
      <c r="K2505" s="165">
        <v>1044</v>
      </c>
      <c r="L2505" s="165"/>
      <c r="M2505" s="165">
        <v>12762</v>
      </c>
      <c r="N2505" s="165">
        <v>46</v>
      </c>
      <c r="O2505" s="165">
        <v>301</v>
      </c>
      <c r="P2505" s="165">
        <v>363</v>
      </c>
      <c r="Q2505" s="165"/>
      <c r="R2505" s="165">
        <v>710</v>
      </c>
      <c r="S2505" s="165">
        <v>7</v>
      </c>
      <c r="T2505" s="165">
        <v>9.2083333333333304</v>
      </c>
      <c r="U2505" s="165">
        <v>18.2</v>
      </c>
      <c r="V2505" s="165">
        <v>851.3</v>
      </c>
      <c r="W2505" s="165">
        <v>782.30000000000007</v>
      </c>
      <c r="X2505" s="165" t="s">
        <v>3324</v>
      </c>
      <c r="Y2505" s="165">
        <v>15.4</v>
      </c>
      <c r="Z2505" s="165" t="s">
        <v>3325</v>
      </c>
      <c r="AA2505" s="165" t="s">
        <v>3298</v>
      </c>
    </row>
    <row r="2506" spans="1:27" s="74" customFormat="1" x14ac:dyDescent="0.15">
      <c r="A2506" s="165" t="s">
        <v>3278</v>
      </c>
      <c r="B2506" s="113" t="s">
        <v>3208</v>
      </c>
      <c r="C2506" s="165"/>
      <c r="D2506" s="199" t="s">
        <v>3297</v>
      </c>
      <c r="E2506" s="165">
        <v>403</v>
      </c>
      <c r="F2506" s="165">
        <v>37.28</v>
      </c>
      <c r="G2506" s="165">
        <v>111.18</v>
      </c>
      <c r="H2506" s="165">
        <v>37</v>
      </c>
      <c r="I2506" s="165">
        <v>878.99999999999989</v>
      </c>
      <c r="J2506" s="165">
        <v>3349</v>
      </c>
      <c r="K2506" s="165">
        <v>941</v>
      </c>
      <c r="L2506" s="165"/>
      <c r="M2506" s="165">
        <v>5169</v>
      </c>
      <c r="N2506" s="165">
        <v>50</v>
      </c>
      <c r="O2506" s="165">
        <v>190</v>
      </c>
      <c r="P2506" s="165">
        <v>471</v>
      </c>
      <c r="Q2506" s="165"/>
      <c r="R2506" s="165">
        <v>711</v>
      </c>
      <c r="S2506" s="165">
        <v>7</v>
      </c>
      <c r="T2506" s="165">
        <v>6.7500000000000009</v>
      </c>
      <c r="U2506" s="165">
        <v>14.44285714285714</v>
      </c>
      <c r="V2506" s="165">
        <v>595.49999999999989</v>
      </c>
      <c r="W2506" s="165">
        <v>543.4</v>
      </c>
      <c r="X2506" s="165" t="s">
        <v>3328</v>
      </c>
      <c r="Y2506" s="165">
        <v>26.499999999999947</v>
      </c>
      <c r="Z2506" s="165" t="s">
        <v>3329</v>
      </c>
      <c r="AA2506" s="165" t="s">
        <v>3298</v>
      </c>
    </row>
    <row r="2507" spans="1:27" s="74" customFormat="1" x14ac:dyDescent="0.15">
      <c r="A2507" s="165" t="s">
        <v>3352</v>
      </c>
      <c r="B2507" s="113" t="s">
        <v>3208</v>
      </c>
      <c r="C2507" s="165"/>
      <c r="D2507" s="199" t="s">
        <v>3297</v>
      </c>
      <c r="E2507" s="165">
        <v>386</v>
      </c>
      <c r="F2507" s="165">
        <v>36.93</v>
      </c>
      <c r="G2507" s="165">
        <v>112.35</v>
      </c>
      <c r="H2507" s="165">
        <v>36</v>
      </c>
      <c r="I2507" s="165">
        <v>1901</v>
      </c>
      <c r="J2507" s="165">
        <v>5840</v>
      </c>
      <c r="K2507" s="165">
        <v>766</v>
      </c>
      <c r="L2507" s="165"/>
      <c r="M2507" s="165">
        <v>8507</v>
      </c>
      <c r="N2507" s="165">
        <v>125</v>
      </c>
      <c r="O2507" s="165">
        <v>383</v>
      </c>
      <c r="P2507" s="165">
        <v>255</v>
      </c>
      <c r="Q2507" s="165"/>
      <c r="R2507" s="165">
        <v>763</v>
      </c>
      <c r="S2507" s="165">
        <v>7</v>
      </c>
      <c r="T2507" s="165">
        <v>6.416666666666667</v>
      </c>
      <c r="U2507" s="165">
        <v>13.8</v>
      </c>
      <c r="V2507" s="165">
        <v>657.4</v>
      </c>
      <c r="W2507" s="165">
        <v>595.19999999999993</v>
      </c>
      <c r="X2507" s="165" t="s">
        <v>3328</v>
      </c>
      <c r="Y2507" s="165">
        <v>20.100000000000001</v>
      </c>
      <c r="Z2507" s="165" t="s">
        <v>3329</v>
      </c>
      <c r="AA2507" s="165" t="s">
        <v>3298</v>
      </c>
    </row>
    <row r="2508" spans="1:27" s="74" customFormat="1" x14ac:dyDescent="0.15">
      <c r="A2508" s="165" t="s">
        <v>3352</v>
      </c>
      <c r="B2508" s="113" t="s">
        <v>3208</v>
      </c>
      <c r="C2508" s="165"/>
      <c r="D2508" s="199" t="s">
        <v>3297</v>
      </c>
      <c r="E2508" s="165">
        <v>425</v>
      </c>
      <c r="F2508" s="165">
        <v>37.630000000000003</v>
      </c>
      <c r="G2508" s="165">
        <v>111.75</v>
      </c>
      <c r="H2508" s="165">
        <v>56</v>
      </c>
      <c r="I2508" s="165">
        <v>2135</v>
      </c>
      <c r="J2508" s="165">
        <v>8201</v>
      </c>
      <c r="K2508" s="165">
        <v>936</v>
      </c>
      <c r="L2508" s="165"/>
      <c r="M2508" s="165">
        <v>11272</v>
      </c>
      <c r="N2508" s="165">
        <v>94</v>
      </c>
      <c r="O2508" s="165">
        <v>361.00000000000011</v>
      </c>
      <c r="P2508" s="165">
        <v>312</v>
      </c>
      <c r="Q2508" s="165"/>
      <c r="R2508" s="165">
        <v>767</v>
      </c>
      <c r="S2508" s="165">
        <v>7</v>
      </c>
      <c r="T2508" s="165">
        <v>6.4749999999999996</v>
      </c>
      <c r="U2508" s="165">
        <v>14.242857142857138</v>
      </c>
      <c r="V2508" s="165">
        <v>584.20000000000005</v>
      </c>
      <c r="W2508" s="165">
        <v>533.70000000000005</v>
      </c>
      <c r="X2508" s="165" t="s">
        <v>3328</v>
      </c>
      <c r="Y2508" s="165">
        <v>26.499999999999947</v>
      </c>
      <c r="Z2508" s="165" t="s">
        <v>3329</v>
      </c>
      <c r="AA2508" s="165" t="s">
        <v>3298</v>
      </c>
    </row>
    <row r="2509" spans="1:27" s="74" customFormat="1" x14ac:dyDescent="0.15">
      <c r="A2509" s="165" t="s">
        <v>3352</v>
      </c>
      <c r="B2509" s="113" t="s">
        <v>3208</v>
      </c>
      <c r="C2509" s="165"/>
      <c r="D2509" s="199" t="s">
        <v>3297</v>
      </c>
      <c r="E2509" s="165">
        <v>354</v>
      </c>
      <c r="F2509" s="165">
        <v>36.5</v>
      </c>
      <c r="G2509" s="165">
        <v>109.4</v>
      </c>
      <c r="H2509" s="165">
        <v>45</v>
      </c>
      <c r="I2509" s="165">
        <v>2605</v>
      </c>
      <c r="J2509" s="165">
        <v>8678</v>
      </c>
      <c r="K2509" s="165">
        <v>469.00000000000011</v>
      </c>
      <c r="L2509" s="165"/>
      <c r="M2509" s="165">
        <v>11752</v>
      </c>
      <c r="N2509" s="165">
        <v>172</v>
      </c>
      <c r="O2509" s="165">
        <v>484.99999999999983</v>
      </c>
      <c r="P2509" s="165">
        <v>94</v>
      </c>
      <c r="Q2509" s="165"/>
      <c r="R2509" s="165">
        <v>774</v>
      </c>
      <c r="S2509" s="165">
        <v>7</v>
      </c>
      <c r="T2509" s="165">
        <v>9.5000000000000018</v>
      </c>
      <c r="U2509" s="165">
        <v>16.914285714285715</v>
      </c>
      <c r="V2509" s="165">
        <v>561.30000000000007</v>
      </c>
      <c r="W2509" s="165">
        <v>514.5</v>
      </c>
      <c r="X2509" s="165" t="s">
        <v>3328</v>
      </c>
      <c r="Y2509" s="165">
        <v>26.499999999999947</v>
      </c>
      <c r="Z2509" s="165" t="s">
        <v>3329</v>
      </c>
      <c r="AA2509" s="165" t="s">
        <v>3298</v>
      </c>
    </row>
    <row r="2510" spans="1:27" s="74" customFormat="1" x14ac:dyDescent="0.15">
      <c r="A2510" s="165" t="s">
        <v>3352</v>
      </c>
      <c r="B2510" s="113" t="s">
        <v>3208</v>
      </c>
      <c r="C2510" s="165"/>
      <c r="D2510" s="199" t="s">
        <v>3297</v>
      </c>
      <c r="E2510" s="165">
        <v>360</v>
      </c>
      <c r="F2510" s="165">
        <v>36.58</v>
      </c>
      <c r="G2510" s="165">
        <v>111.2</v>
      </c>
      <c r="H2510" s="165">
        <v>37</v>
      </c>
      <c r="I2510" s="165">
        <v>1887</v>
      </c>
      <c r="J2510" s="165">
        <v>6196</v>
      </c>
      <c r="K2510" s="165">
        <v>780</v>
      </c>
      <c r="L2510" s="165"/>
      <c r="M2510" s="165">
        <v>8863</v>
      </c>
      <c r="N2510" s="165">
        <v>121</v>
      </c>
      <c r="O2510" s="165">
        <v>396</v>
      </c>
      <c r="P2510" s="165">
        <v>260</v>
      </c>
      <c r="Q2510" s="165"/>
      <c r="R2510" s="165">
        <v>777</v>
      </c>
      <c r="S2510" s="165">
        <v>7</v>
      </c>
      <c r="T2510" s="165">
        <v>7.3750000000000009</v>
      </c>
      <c r="U2510" s="165">
        <v>14.757142857142862</v>
      </c>
      <c r="V2510" s="165">
        <v>641.6</v>
      </c>
      <c r="W2510" s="165">
        <v>580.5</v>
      </c>
      <c r="X2510" s="165" t="s">
        <v>3328</v>
      </c>
      <c r="Y2510" s="165">
        <v>20.100000000000001</v>
      </c>
      <c r="Z2510" s="165" t="s">
        <v>3329</v>
      </c>
      <c r="AA2510" s="165" t="s">
        <v>3298</v>
      </c>
    </row>
    <row r="2511" spans="1:27" s="74" customFormat="1" x14ac:dyDescent="0.15">
      <c r="A2511" s="165" t="s">
        <v>3352</v>
      </c>
      <c r="B2511" s="113" t="s">
        <v>3208</v>
      </c>
      <c r="C2511" s="165"/>
      <c r="D2511" s="199" t="s">
        <v>3297</v>
      </c>
      <c r="E2511" s="165">
        <v>472</v>
      </c>
      <c r="F2511" s="165">
        <v>40.9</v>
      </c>
      <c r="G2511" s="165">
        <v>117.9</v>
      </c>
      <c r="H2511" s="165">
        <v>25</v>
      </c>
      <c r="I2511" s="165">
        <v>1124</v>
      </c>
      <c r="J2511" s="165">
        <v>4883</v>
      </c>
      <c r="K2511" s="165">
        <v>762</v>
      </c>
      <c r="L2511" s="165"/>
      <c r="M2511" s="165">
        <v>6769</v>
      </c>
      <c r="N2511" s="165">
        <v>102</v>
      </c>
      <c r="O2511" s="165">
        <v>443.99999999999983</v>
      </c>
      <c r="P2511" s="165">
        <v>254</v>
      </c>
      <c r="Q2511" s="165"/>
      <c r="R2511" s="165">
        <v>801</v>
      </c>
      <c r="S2511" s="165">
        <v>7</v>
      </c>
      <c r="T2511" s="165">
        <v>9.1583333333333332</v>
      </c>
      <c r="U2511" s="165">
        <v>18.114285714285717</v>
      </c>
      <c r="V2511" s="165">
        <v>550.19999999999982</v>
      </c>
      <c r="W2511" s="165">
        <v>525.79999999999995</v>
      </c>
      <c r="X2511" s="165" t="s">
        <v>3328</v>
      </c>
      <c r="Y2511" s="165">
        <v>26.499999999999947</v>
      </c>
      <c r="Z2511" s="165" t="s">
        <v>3329</v>
      </c>
      <c r="AA2511" s="165" t="s">
        <v>3298</v>
      </c>
    </row>
    <row r="2512" spans="1:27" s="74" customFormat="1" x14ac:dyDescent="0.15">
      <c r="A2512" s="165" t="s">
        <v>3352</v>
      </c>
      <c r="B2512" s="113" t="s">
        <v>3208</v>
      </c>
      <c r="C2512" s="165"/>
      <c r="D2512" s="199" t="s">
        <v>3297</v>
      </c>
      <c r="E2512" s="165">
        <v>432</v>
      </c>
      <c r="F2512" s="165">
        <v>37.67</v>
      </c>
      <c r="G2512" s="165">
        <v>111.97</v>
      </c>
      <c r="H2512" s="165">
        <v>30</v>
      </c>
      <c r="I2512" s="165">
        <v>1332</v>
      </c>
      <c r="J2512" s="165">
        <v>2903</v>
      </c>
      <c r="K2512" s="165">
        <v>1037</v>
      </c>
      <c r="L2512" s="165"/>
      <c r="M2512" s="165">
        <v>5272</v>
      </c>
      <c r="N2512" s="165">
        <v>94</v>
      </c>
      <c r="O2512" s="165">
        <v>205</v>
      </c>
      <c r="P2512" s="165">
        <v>519</v>
      </c>
      <c r="Q2512" s="165"/>
      <c r="R2512" s="165">
        <v>818</v>
      </c>
      <c r="S2512" s="165">
        <v>7</v>
      </c>
      <c r="T2512" s="165">
        <v>6.3166666666666664</v>
      </c>
      <c r="U2512" s="165">
        <v>14.071428571428569</v>
      </c>
      <c r="V2512" s="165">
        <v>583.4000000000002</v>
      </c>
      <c r="W2512" s="165">
        <v>533.40000000000009</v>
      </c>
      <c r="X2512" s="165" t="s">
        <v>3328</v>
      </c>
      <c r="Y2512" s="165">
        <v>26.499999999999947</v>
      </c>
      <c r="Z2512" s="165" t="s">
        <v>3329</v>
      </c>
      <c r="AA2512" s="165" t="s">
        <v>3298</v>
      </c>
    </row>
    <row r="2513" spans="1:27" s="74" customFormat="1" x14ac:dyDescent="0.15">
      <c r="A2513" s="165" t="s">
        <v>3352</v>
      </c>
      <c r="B2513" s="113" t="s">
        <v>3208</v>
      </c>
      <c r="C2513" s="165"/>
      <c r="D2513" s="199" t="s">
        <v>3297</v>
      </c>
      <c r="E2513" s="165">
        <v>469</v>
      </c>
      <c r="F2513" s="165">
        <v>40.300000000000004</v>
      </c>
      <c r="G2513" s="165">
        <v>116.8</v>
      </c>
      <c r="H2513" s="165">
        <v>30</v>
      </c>
      <c r="I2513" s="165">
        <v>1258</v>
      </c>
      <c r="J2513" s="165">
        <v>3333</v>
      </c>
      <c r="K2513" s="165">
        <v>1054</v>
      </c>
      <c r="L2513" s="165"/>
      <c r="M2513" s="165">
        <v>5645</v>
      </c>
      <c r="N2513" s="165">
        <v>89</v>
      </c>
      <c r="O2513" s="165">
        <v>236</v>
      </c>
      <c r="P2513" s="165">
        <v>527</v>
      </c>
      <c r="Q2513" s="165"/>
      <c r="R2513" s="165">
        <v>852.99999999999989</v>
      </c>
      <c r="S2513" s="165">
        <v>7</v>
      </c>
      <c r="T2513" s="165">
        <v>11.775</v>
      </c>
      <c r="U2513" s="165">
        <v>20.285714285714281</v>
      </c>
      <c r="V2513" s="165">
        <v>486.4</v>
      </c>
      <c r="W2513" s="165">
        <v>465.2</v>
      </c>
      <c r="X2513" s="165" t="s">
        <v>3328</v>
      </c>
      <c r="Y2513" s="165">
        <v>26.499999999999947</v>
      </c>
      <c r="Z2513" s="165" t="s">
        <v>3329</v>
      </c>
      <c r="AA2513" s="165" t="s">
        <v>3298</v>
      </c>
    </row>
    <row r="2514" spans="1:27" s="74" customFormat="1" x14ac:dyDescent="0.15">
      <c r="A2514" s="165" t="s">
        <v>3352</v>
      </c>
      <c r="B2514" s="113" t="s">
        <v>3208</v>
      </c>
      <c r="C2514" s="165"/>
      <c r="D2514" s="199" t="s">
        <v>3297</v>
      </c>
      <c r="E2514" s="165">
        <v>353</v>
      </c>
      <c r="F2514" s="165">
        <v>36.5</v>
      </c>
      <c r="G2514" s="165">
        <v>118.2</v>
      </c>
      <c r="H2514" s="165">
        <v>27</v>
      </c>
      <c r="I2514" s="165">
        <v>1147</v>
      </c>
      <c r="J2514" s="165">
        <v>5413</v>
      </c>
      <c r="K2514" s="165">
        <v>714</v>
      </c>
      <c r="L2514" s="165"/>
      <c r="M2514" s="165">
        <v>7273</v>
      </c>
      <c r="N2514" s="165">
        <v>100</v>
      </c>
      <c r="O2514" s="165">
        <v>471</v>
      </c>
      <c r="P2514" s="165">
        <v>293</v>
      </c>
      <c r="Q2514" s="165"/>
      <c r="R2514" s="165">
        <v>864</v>
      </c>
      <c r="S2514" s="165">
        <v>7</v>
      </c>
      <c r="T2514" s="165">
        <v>11.6</v>
      </c>
      <c r="U2514" s="165">
        <v>19.3</v>
      </c>
      <c r="V2514" s="165">
        <v>696.80000000000007</v>
      </c>
      <c r="W2514" s="165">
        <v>632.30000000000007</v>
      </c>
      <c r="X2514" s="165" t="s">
        <v>3328</v>
      </c>
      <c r="Y2514" s="165">
        <v>31.65</v>
      </c>
      <c r="Z2514" s="165" t="s">
        <v>3329</v>
      </c>
      <c r="AA2514" s="165" t="s">
        <v>3298</v>
      </c>
    </row>
    <row r="2515" spans="1:27" s="74" customFormat="1" x14ac:dyDescent="0.15">
      <c r="A2515" s="165" t="s">
        <v>3352</v>
      </c>
      <c r="B2515" s="113" t="s">
        <v>3208</v>
      </c>
      <c r="C2515" s="165"/>
      <c r="D2515" s="199" t="s">
        <v>3297</v>
      </c>
      <c r="E2515" s="165">
        <v>348</v>
      </c>
      <c r="F2515" s="165">
        <v>36.450000000000003</v>
      </c>
      <c r="G2515" s="165">
        <v>111.36</v>
      </c>
      <c r="H2515" s="165">
        <v>40</v>
      </c>
      <c r="I2515" s="165">
        <v>1120</v>
      </c>
      <c r="J2515" s="165">
        <v>4162</v>
      </c>
      <c r="K2515" s="165">
        <v>1180</v>
      </c>
      <c r="L2515" s="165"/>
      <c r="M2515" s="165">
        <v>6462</v>
      </c>
      <c r="N2515" s="165">
        <v>59</v>
      </c>
      <c r="O2515" s="165">
        <v>218</v>
      </c>
      <c r="P2515" s="165">
        <v>590</v>
      </c>
      <c r="Q2515" s="165"/>
      <c r="R2515" s="165">
        <v>867</v>
      </c>
      <c r="S2515" s="165">
        <v>7</v>
      </c>
      <c r="T2515" s="165">
        <v>9.0666666666666718</v>
      </c>
      <c r="U2515" s="165">
        <v>16.471428571428568</v>
      </c>
      <c r="V2515" s="165">
        <v>608.09999999999991</v>
      </c>
      <c r="W2515" s="165">
        <v>550.9</v>
      </c>
      <c r="X2515" s="165" t="s">
        <v>3328</v>
      </c>
      <c r="Y2515" s="165">
        <v>31.65</v>
      </c>
      <c r="Z2515" s="165" t="s">
        <v>3329</v>
      </c>
      <c r="AA2515" s="165" t="s">
        <v>3298</v>
      </c>
    </row>
    <row r="2516" spans="1:27" s="74" customFormat="1" x14ac:dyDescent="0.15">
      <c r="A2516" s="165" t="s">
        <v>3352</v>
      </c>
      <c r="B2516" s="113" t="s">
        <v>3208</v>
      </c>
      <c r="C2516" s="165"/>
      <c r="D2516" s="199" t="s">
        <v>3297</v>
      </c>
      <c r="E2516" s="165">
        <v>473</v>
      </c>
      <c r="F2516" s="165">
        <v>41</v>
      </c>
      <c r="G2516" s="165">
        <v>118.6</v>
      </c>
      <c r="H2516" s="165">
        <v>42</v>
      </c>
      <c r="I2516" s="165">
        <v>1770</v>
      </c>
      <c r="J2516" s="165">
        <v>7656.9999999999991</v>
      </c>
      <c r="K2516" s="165">
        <v>1114</v>
      </c>
      <c r="L2516" s="165"/>
      <c r="M2516" s="165">
        <v>10540</v>
      </c>
      <c r="N2516" s="165">
        <v>104</v>
      </c>
      <c r="O2516" s="165">
        <v>448.00000000000011</v>
      </c>
      <c r="P2516" s="165">
        <v>371</v>
      </c>
      <c r="Q2516" s="165"/>
      <c r="R2516" s="165">
        <v>923</v>
      </c>
      <c r="S2516" s="165">
        <v>7</v>
      </c>
      <c r="T2516" s="165">
        <v>7.6749999999999998</v>
      </c>
      <c r="U2516" s="165">
        <v>16.5</v>
      </c>
      <c r="V2516" s="165">
        <v>596.5</v>
      </c>
      <c r="W2516" s="165">
        <v>570.49999999999989</v>
      </c>
      <c r="X2516" s="165" t="s">
        <v>3328</v>
      </c>
      <c r="Y2516" s="165">
        <v>20.100000000000001</v>
      </c>
      <c r="Z2516" s="165" t="s">
        <v>3329</v>
      </c>
      <c r="AA2516" s="165" t="s">
        <v>3298</v>
      </c>
    </row>
    <row r="2517" spans="1:27" s="74" customFormat="1" x14ac:dyDescent="0.15">
      <c r="A2517" s="165" t="s">
        <v>3352</v>
      </c>
      <c r="B2517" s="113" t="s">
        <v>3208</v>
      </c>
      <c r="C2517" s="165"/>
      <c r="D2517" s="199" t="s">
        <v>3297</v>
      </c>
      <c r="E2517" s="165">
        <v>476</v>
      </c>
      <c r="F2517" s="165">
        <v>42.27</v>
      </c>
      <c r="G2517" s="165">
        <v>118.97</v>
      </c>
      <c r="H2517" s="165">
        <v>35</v>
      </c>
      <c r="I2517" s="165">
        <v>2698</v>
      </c>
      <c r="J2517" s="165">
        <v>8304</v>
      </c>
      <c r="K2517" s="165">
        <v>580</v>
      </c>
      <c r="L2517" s="165"/>
      <c r="M2517" s="165">
        <v>11582</v>
      </c>
      <c r="N2517" s="165">
        <v>176</v>
      </c>
      <c r="O2517" s="165">
        <v>572</v>
      </c>
      <c r="P2517" s="165">
        <v>194</v>
      </c>
      <c r="Q2517" s="165"/>
      <c r="R2517" s="165">
        <v>941</v>
      </c>
      <c r="S2517" s="165">
        <v>7</v>
      </c>
      <c r="T2517" s="165">
        <v>7.3666666666666663</v>
      </c>
      <c r="U2517" s="165">
        <v>16.585714285714282</v>
      </c>
      <c r="V2517" s="165">
        <v>380.7</v>
      </c>
      <c r="W2517" s="165">
        <v>364.4</v>
      </c>
      <c r="X2517" s="165" t="s">
        <v>3328</v>
      </c>
      <c r="Y2517" s="165">
        <v>26.499999999999947</v>
      </c>
      <c r="Z2517" s="165" t="s">
        <v>3329</v>
      </c>
      <c r="AA2517" s="165" t="s">
        <v>3298</v>
      </c>
    </row>
    <row r="2518" spans="1:27" s="74" customFormat="1" x14ac:dyDescent="0.15">
      <c r="A2518" s="165" t="s">
        <v>3352</v>
      </c>
      <c r="B2518" s="113" t="s">
        <v>3208</v>
      </c>
      <c r="C2518" s="165"/>
      <c r="D2518" s="199" t="s">
        <v>3297</v>
      </c>
      <c r="E2518" s="165">
        <v>328</v>
      </c>
      <c r="F2518" s="165">
        <v>34</v>
      </c>
      <c r="G2518" s="165">
        <v>107.3</v>
      </c>
      <c r="H2518" s="165">
        <v>86</v>
      </c>
      <c r="I2518" s="165">
        <v>5996</v>
      </c>
      <c r="J2518" s="165">
        <v>21371</v>
      </c>
      <c r="K2518" s="165">
        <v>509</v>
      </c>
      <c r="L2518" s="165"/>
      <c r="M2518" s="165">
        <v>27875</v>
      </c>
      <c r="N2518" s="165">
        <v>178</v>
      </c>
      <c r="O2518" s="165">
        <v>631</v>
      </c>
      <c r="P2518" s="165">
        <v>173</v>
      </c>
      <c r="Q2518" s="165"/>
      <c r="R2518" s="165">
        <v>981</v>
      </c>
      <c r="S2518" s="165">
        <v>7</v>
      </c>
      <c r="T2518" s="165">
        <v>7.4416666666666664</v>
      </c>
      <c r="U2518" s="165">
        <v>13.385714285714293</v>
      </c>
      <c r="V2518" s="165">
        <v>817.90000000000009</v>
      </c>
      <c r="W2518" s="165">
        <v>735.6</v>
      </c>
      <c r="X2518" s="165" t="s">
        <v>3324</v>
      </c>
      <c r="Y2518" s="165">
        <v>12.05</v>
      </c>
      <c r="Z2518" s="165" t="s">
        <v>3325</v>
      </c>
      <c r="AA2518" s="165" t="s">
        <v>3298</v>
      </c>
    </row>
    <row r="2519" spans="1:27" s="74" customFormat="1" x14ac:dyDescent="0.15">
      <c r="A2519" s="165" t="s">
        <v>3278</v>
      </c>
      <c r="B2519" s="113" t="s">
        <v>3208</v>
      </c>
      <c r="C2519" s="165"/>
      <c r="D2519" s="199" t="s">
        <v>3297</v>
      </c>
      <c r="E2519" s="165">
        <v>474</v>
      </c>
      <c r="F2519" s="165">
        <v>41.6</v>
      </c>
      <c r="G2519" s="165">
        <v>119.3</v>
      </c>
      <c r="H2519" s="165">
        <v>36</v>
      </c>
      <c r="I2519" s="165">
        <v>2907</v>
      </c>
      <c r="J2519" s="165">
        <v>8963.0000000000018</v>
      </c>
      <c r="K2519" s="165">
        <v>776</v>
      </c>
      <c r="L2519" s="165"/>
      <c r="M2519" s="165">
        <v>12645</v>
      </c>
      <c r="N2519" s="165">
        <v>201</v>
      </c>
      <c r="O2519" s="165">
        <v>622</v>
      </c>
      <c r="P2519" s="165">
        <v>258</v>
      </c>
      <c r="Q2519" s="165"/>
      <c r="R2519" s="165">
        <v>1082</v>
      </c>
      <c r="S2519" s="165">
        <v>7</v>
      </c>
      <c r="T2519" s="165">
        <v>7.8083333333333327</v>
      </c>
      <c r="U2519" s="165">
        <v>17.114285714285717</v>
      </c>
      <c r="V2519" s="165">
        <v>498.9</v>
      </c>
      <c r="W2519" s="165">
        <v>478.7</v>
      </c>
      <c r="X2519" s="165" t="s">
        <v>3328</v>
      </c>
      <c r="Y2519" s="165">
        <v>15.4</v>
      </c>
      <c r="Z2519" s="165" t="s">
        <v>3325</v>
      </c>
      <c r="AA2519" s="165" t="s">
        <v>3298</v>
      </c>
    </row>
    <row r="2520" spans="1:27" s="74" customFormat="1" x14ac:dyDescent="0.15">
      <c r="A2520" s="165" t="s">
        <v>3278</v>
      </c>
      <c r="B2520" s="113" t="s">
        <v>3208</v>
      </c>
      <c r="C2520" s="165"/>
      <c r="D2520" s="199" t="s">
        <v>3297</v>
      </c>
      <c r="E2520" s="165">
        <v>370</v>
      </c>
      <c r="F2520" s="165">
        <v>36.700000000000003</v>
      </c>
      <c r="G2520" s="165">
        <v>112.12</v>
      </c>
      <c r="H2520" s="165">
        <v>50</v>
      </c>
      <c r="I2520" s="165">
        <v>1415</v>
      </c>
      <c r="J2520" s="165">
        <v>6093</v>
      </c>
      <c r="K2520" s="165">
        <v>648</v>
      </c>
      <c r="L2520" s="165"/>
      <c r="M2520" s="165">
        <v>8156</v>
      </c>
      <c r="N2520" s="165">
        <v>69</v>
      </c>
      <c r="O2520" s="165">
        <v>296</v>
      </c>
      <c r="P2520" s="165">
        <v>216</v>
      </c>
      <c r="Q2520" s="165"/>
      <c r="R2520" s="165">
        <v>581</v>
      </c>
      <c r="S2520" s="165">
        <v>6</v>
      </c>
      <c r="T2520" s="165">
        <v>5.0083333333333329</v>
      </c>
      <c r="U2520" s="165">
        <v>13.28333333333334</v>
      </c>
      <c r="V2520" s="165">
        <v>712.1</v>
      </c>
      <c r="W2520" s="165">
        <v>599.5</v>
      </c>
      <c r="X2520" s="165" t="s">
        <v>3324</v>
      </c>
      <c r="Y2520" s="165">
        <v>3.45</v>
      </c>
      <c r="Z2520" s="165" t="s">
        <v>3327</v>
      </c>
      <c r="AA2520" s="165" t="s">
        <v>3298</v>
      </c>
    </row>
    <row r="2521" spans="1:27" s="74" customFormat="1" x14ac:dyDescent="0.15">
      <c r="A2521" s="165" t="s">
        <v>3353</v>
      </c>
      <c r="B2521" s="113" t="s">
        <v>3208</v>
      </c>
      <c r="C2521" s="165"/>
      <c r="D2521" s="199" t="s">
        <v>3297</v>
      </c>
      <c r="E2521" s="165">
        <v>369</v>
      </c>
      <c r="F2521" s="165">
        <v>36.700000000000003</v>
      </c>
      <c r="G2521" s="165">
        <v>112.07</v>
      </c>
      <c r="H2521" s="165">
        <v>56</v>
      </c>
      <c r="I2521" s="165">
        <v>1805</v>
      </c>
      <c r="J2521" s="165">
        <v>6899.0000000000009</v>
      </c>
      <c r="K2521" s="165">
        <v>790</v>
      </c>
      <c r="L2521" s="165"/>
      <c r="M2521" s="165">
        <v>9494</v>
      </c>
      <c r="N2521" s="165">
        <v>79</v>
      </c>
      <c r="O2521" s="165">
        <v>304</v>
      </c>
      <c r="P2521" s="165">
        <v>263</v>
      </c>
      <c r="Q2521" s="165"/>
      <c r="R2521" s="165">
        <v>646</v>
      </c>
      <c r="S2521" s="165">
        <v>6</v>
      </c>
      <c r="T2521" s="165">
        <v>5.0083333333333329</v>
      </c>
      <c r="U2521" s="165">
        <v>13.28333333333334</v>
      </c>
      <c r="V2521" s="165">
        <v>712.1</v>
      </c>
      <c r="W2521" s="165">
        <v>599.5</v>
      </c>
      <c r="X2521" s="165" t="s">
        <v>3324</v>
      </c>
      <c r="Y2521" s="165">
        <v>12.05</v>
      </c>
      <c r="Z2521" s="165" t="s">
        <v>3325</v>
      </c>
      <c r="AA2521" s="165" t="s">
        <v>3298</v>
      </c>
    </row>
    <row r="2522" spans="1:27" s="74" customFormat="1" x14ac:dyDescent="0.15">
      <c r="A2522" s="165" t="s">
        <v>3278</v>
      </c>
      <c r="B2522" s="113" t="s">
        <v>3208</v>
      </c>
      <c r="C2522" s="165"/>
      <c r="D2522" s="199" t="s">
        <v>3297</v>
      </c>
      <c r="E2522" s="165">
        <v>377</v>
      </c>
      <c r="F2522" s="165">
        <v>36.82</v>
      </c>
      <c r="G2522" s="165">
        <v>112.17</v>
      </c>
      <c r="H2522" s="165">
        <v>43</v>
      </c>
      <c r="I2522" s="165">
        <v>1711</v>
      </c>
      <c r="J2522" s="165">
        <v>6368</v>
      </c>
      <c r="K2522" s="165">
        <v>741</v>
      </c>
      <c r="L2522" s="165"/>
      <c r="M2522" s="165">
        <v>8820</v>
      </c>
      <c r="N2522" s="165">
        <v>96</v>
      </c>
      <c r="O2522" s="165">
        <v>356</v>
      </c>
      <c r="P2522" s="165">
        <v>247</v>
      </c>
      <c r="Q2522" s="165"/>
      <c r="R2522" s="165">
        <v>699</v>
      </c>
      <c r="S2522" s="165">
        <v>6</v>
      </c>
      <c r="T2522" s="165">
        <v>5.0083333333333329</v>
      </c>
      <c r="U2522" s="165">
        <v>13.28333333333334</v>
      </c>
      <c r="V2522" s="165">
        <v>622.4</v>
      </c>
      <c r="W2522" s="165">
        <v>530.79999999999995</v>
      </c>
      <c r="X2522" s="165" t="s">
        <v>3324</v>
      </c>
      <c r="Y2522" s="165">
        <v>20.100000000000001</v>
      </c>
      <c r="Z2522" s="165" t="s">
        <v>3329</v>
      </c>
      <c r="AA2522" s="165" t="s">
        <v>3298</v>
      </c>
    </row>
    <row r="2523" spans="1:27" s="74" customFormat="1" x14ac:dyDescent="0.15">
      <c r="A2523" s="165" t="s">
        <v>3352</v>
      </c>
      <c r="B2523" s="113" t="s">
        <v>3208</v>
      </c>
      <c r="C2523" s="165"/>
      <c r="D2523" s="199" t="s">
        <v>3297</v>
      </c>
      <c r="E2523" s="165">
        <v>376</v>
      </c>
      <c r="F2523" s="165">
        <v>36.78</v>
      </c>
      <c r="G2523" s="165">
        <v>112.12</v>
      </c>
      <c r="H2523" s="165">
        <v>45</v>
      </c>
      <c r="I2523" s="165">
        <v>1832</v>
      </c>
      <c r="J2523" s="165">
        <v>6597</v>
      </c>
      <c r="K2523" s="165">
        <v>784</v>
      </c>
      <c r="L2523" s="165"/>
      <c r="M2523" s="165">
        <v>9213</v>
      </c>
      <c r="N2523" s="165">
        <v>98</v>
      </c>
      <c r="O2523" s="165">
        <v>354</v>
      </c>
      <c r="P2523" s="165">
        <v>261</v>
      </c>
      <c r="Q2523" s="165"/>
      <c r="R2523" s="165">
        <v>713</v>
      </c>
      <c r="S2523" s="165">
        <v>6</v>
      </c>
      <c r="T2523" s="165">
        <v>5.0083333333333329</v>
      </c>
      <c r="U2523" s="165">
        <v>13.28333333333334</v>
      </c>
      <c r="V2523" s="165">
        <v>712.1</v>
      </c>
      <c r="W2523" s="165">
        <v>599.5</v>
      </c>
      <c r="X2523" s="165" t="s">
        <v>3324</v>
      </c>
      <c r="Y2523" s="165">
        <v>12.05</v>
      </c>
      <c r="Z2523" s="165" t="s">
        <v>3325</v>
      </c>
      <c r="AA2523" s="165" t="s">
        <v>3298</v>
      </c>
    </row>
    <row r="2524" spans="1:27" s="74" customFormat="1" x14ac:dyDescent="0.15">
      <c r="A2524" s="165" t="s">
        <v>3278</v>
      </c>
      <c r="B2524" s="113" t="s">
        <v>3208</v>
      </c>
      <c r="C2524" s="165"/>
      <c r="D2524" s="199" t="s">
        <v>3297</v>
      </c>
      <c r="E2524" s="165">
        <v>372</v>
      </c>
      <c r="F2524" s="165">
        <v>36.700000000000003</v>
      </c>
      <c r="G2524" s="165">
        <v>112</v>
      </c>
      <c r="H2524" s="165">
        <v>25</v>
      </c>
      <c r="I2524" s="165">
        <v>2347</v>
      </c>
      <c r="J2524" s="165">
        <v>5787</v>
      </c>
      <c r="K2524" s="165">
        <v>866</v>
      </c>
      <c r="L2524" s="165"/>
      <c r="M2524" s="165">
        <v>9001</v>
      </c>
      <c r="N2524" s="165">
        <v>243</v>
      </c>
      <c r="O2524" s="165">
        <v>744.99999999999989</v>
      </c>
      <c r="P2524" s="165">
        <v>169</v>
      </c>
      <c r="Q2524" s="165"/>
      <c r="R2524" s="165">
        <v>1162</v>
      </c>
      <c r="S2524" s="165">
        <v>6</v>
      </c>
      <c r="T2524" s="165">
        <v>5.0083333333333329</v>
      </c>
      <c r="U2524" s="165">
        <v>13.28333333333334</v>
      </c>
      <c r="V2524" s="165">
        <v>712.1</v>
      </c>
      <c r="W2524" s="165">
        <v>599.5</v>
      </c>
      <c r="X2524" s="165" t="s">
        <v>3324</v>
      </c>
      <c r="Y2524" s="165">
        <v>12.05</v>
      </c>
      <c r="Z2524" s="165" t="s">
        <v>3325</v>
      </c>
      <c r="AA2524" s="165" t="s">
        <v>3298</v>
      </c>
    </row>
    <row r="2525" spans="1:27" s="74" customFormat="1" x14ac:dyDescent="0.15">
      <c r="A2525" s="165" t="s">
        <v>3278</v>
      </c>
      <c r="B2525" s="113" t="s">
        <v>3209</v>
      </c>
      <c r="C2525" s="165" t="s">
        <v>3385</v>
      </c>
      <c r="D2525" s="199" t="s">
        <v>3312</v>
      </c>
      <c r="E2525" s="165">
        <v>11</v>
      </c>
      <c r="F2525" s="165">
        <v>60.86</v>
      </c>
      <c r="G2525" s="165">
        <v>23.85</v>
      </c>
      <c r="H2525" s="165">
        <v>28</v>
      </c>
      <c r="I2525" s="165">
        <v>700</v>
      </c>
      <c r="J2525" s="165">
        <v>1480</v>
      </c>
      <c r="K2525" s="165">
        <v>23</v>
      </c>
      <c r="L2525" s="165"/>
      <c r="M2525" s="165">
        <v>2410</v>
      </c>
      <c r="N2525" s="165">
        <v>96</v>
      </c>
      <c r="O2525" s="165">
        <v>162</v>
      </c>
      <c r="P2525" s="165">
        <v>90</v>
      </c>
      <c r="Q2525" s="165"/>
      <c r="R2525" s="165">
        <v>348</v>
      </c>
      <c r="S2525" s="165">
        <v>6</v>
      </c>
      <c r="T2525" s="165">
        <v>3.2749999999999999</v>
      </c>
      <c r="U2525" s="165">
        <v>10.983333333333331</v>
      </c>
      <c r="V2525" s="165">
        <v>601.29999999999995</v>
      </c>
      <c r="W2525" s="165">
        <v>365.3</v>
      </c>
      <c r="X2525" s="165" t="s">
        <v>3330</v>
      </c>
      <c r="Y2525" s="165">
        <v>2.65</v>
      </c>
      <c r="Z2525" s="165" t="s">
        <v>3327</v>
      </c>
      <c r="AA2525" s="165" t="s">
        <v>3331</v>
      </c>
    </row>
    <row r="2526" spans="1:27" s="74" customFormat="1" x14ac:dyDescent="0.15">
      <c r="A2526" s="165" t="s">
        <v>3353</v>
      </c>
      <c r="B2526" s="113" t="s">
        <v>3209</v>
      </c>
      <c r="C2526" s="165" t="s">
        <v>3385</v>
      </c>
      <c r="D2526" s="199" t="s">
        <v>3312</v>
      </c>
      <c r="E2526" s="165">
        <v>13</v>
      </c>
      <c r="F2526" s="165">
        <v>60.86</v>
      </c>
      <c r="G2526" s="165">
        <v>23.85</v>
      </c>
      <c r="H2526" s="165">
        <v>47</v>
      </c>
      <c r="I2526" s="165">
        <v>1100</v>
      </c>
      <c r="J2526" s="165">
        <v>372</v>
      </c>
      <c r="K2526" s="165">
        <v>350</v>
      </c>
      <c r="L2526" s="165"/>
      <c r="M2526" s="165">
        <v>5170</v>
      </c>
      <c r="N2526" s="165">
        <v>107</v>
      </c>
      <c r="O2526" s="165">
        <v>285</v>
      </c>
      <c r="P2526" s="165">
        <v>138</v>
      </c>
      <c r="Q2526" s="165"/>
      <c r="R2526" s="165">
        <v>530</v>
      </c>
      <c r="S2526" s="165">
        <v>6</v>
      </c>
      <c r="T2526" s="165">
        <v>3.2749999999999999</v>
      </c>
      <c r="U2526" s="165">
        <v>10.983333333333331</v>
      </c>
      <c r="V2526" s="165">
        <v>601.29999999999995</v>
      </c>
      <c r="W2526" s="165">
        <v>365.3</v>
      </c>
      <c r="X2526" s="165" t="s">
        <v>3330</v>
      </c>
      <c r="Y2526" s="165">
        <v>2.65</v>
      </c>
      <c r="Z2526" s="165" t="s">
        <v>3327</v>
      </c>
      <c r="AA2526" s="165" t="s">
        <v>3331</v>
      </c>
    </row>
    <row r="2527" spans="1:27" s="74" customFormat="1" x14ac:dyDescent="0.15">
      <c r="A2527" s="165" t="s">
        <v>3353</v>
      </c>
      <c r="B2527" s="113" t="s">
        <v>3209</v>
      </c>
      <c r="C2527" s="165" t="s">
        <v>3385</v>
      </c>
      <c r="D2527" s="199" t="s">
        <v>3312</v>
      </c>
      <c r="E2527" s="165">
        <v>12</v>
      </c>
      <c r="F2527" s="165">
        <v>60.86</v>
      </c>
      <c r="G2527" s="165">
        <v>23.85</v>
      </c>
      <c r="H2527" s="165">
        <v>45</v>
      </c>
      <c r="I2527" s="165">
        <v>194</v>
      </c>
      <c r="J2527" s="165">
        <v>6830</v>
      </c>
      <c r="K2527" s="165">
        <v>440.00000000000011</v>
      </c>
      <c r="L2527" s="165"/>
      <c r="M2527" s="165">
        <v>9210</v>
      </c>
      <c r="N2527" s="165">
        <v>129</v>
      </c>
      <c r="O2527" s="165">
        <v>377</v>
      </c>
      <c r="P2527" s="165">
        <v>174</v>
      </c>
      <c r="Q2527" s="165"/>
      <c r="R2527" s="165">
        <v>680</v>
      </c>
      <c r="S2527" s="165">
        <v>6</v>
      </c>
      <c r="T2527" s="165">
        <v>3.2749999999999999</v>
      </c>
      <c r="U2527" s="165">
        <v>10.983333333333331</v>
      </c>
      <c r="V2527" s="165">
        <v>601.29999999999995</v>
      </c>
      <c r="W2527" s="165">
        <v>365.3</v>
      </c>
      <c r="X2527" s="165" t="s">
        <v>3330</v>
      </c>
      <c r="Y2527" s="165">
        <v>2.65</v>
      </c>
      <c r="Z2527" s="165" t="s">
        <v>3327</v>
      </c>
      <c r="AA2527" s="165" t="s">
        <v>3331</v>
      </c>
    </row>
    <row r="2528" spans="1:27" s="74" customFormat="1" x14ac:dyDescent="0.15">
      <c r="A2528" s="165" t="s">
        <v>3353</v>
      </c>
      <c r="B2528" s="113" t="s">
        <v>3210</v>
      </c>
      <c r="C2528" s="165" t="s">
        <v>3385</v>
      </c>
      <c r="D2528" s="199" t="s">
        <v>3313</v>
      </c>
      <c r="E2528" s="165">
        <v>7</v>
      </c>
      <c r="F2528" s="165">
        <v>45.14</v>
      </c>
      <c r="G2528" s="165">
        <v>78.319999999999993</v>
      </c>
      <c r="H2528" s="165">
        <v>130</v>
      </c>
      <c r="I2528" s="165">
        <v>4750</v>
      </c>
      <c r="J2528" s="165">
        <v>15900</v>
      </c>
      <c r="K2528" s="165">
        <v>1000</v>
      </c>
      <c r="L2528" s="165">
        <v>20</v>
      </c>
      <c r="M2528" s="165">
        <v>21670</v>
      </c>
      <c r="N2528" s="165">
        <v>65</v>
      </c>
      <c r="O2528" s="165">
        <v>215</v>
      </c>
      <c r="P2528" s="165">
        <v>169</v>
      </c>
      <c r="Q2528" s="165">
        <v>5</v>
      </c>
      <c r="R2528" s="165">
        <v>449</v>
      </c>
      <c r="S2528" s="165">
        <v>7</v>
      </c>
      <c r="T2528" s="165">
        <v>7.708333333333333</v>
      </c>
      <c r="U2528" s="165">
        <v>16.5</v>
      </c>
      <c r="V2528" s="165">
        <v>374.3</v>
      </c>
      <c r="W2528" s="165">
        <v>223</v>
      </c>
      <c r="X2528" s="165" t="s">
        <v>3328</v>
      </c>
      <c r="Y2528" s="165">
        <v>21.5</v>
      </c>
      <c r="Z2528" s="165" t="s">
        <v>3329</v>
      </c>
      <c r="AA2528" s="165"/>
    </row>
    <row r="2529" spans="1:27" s="74" customFormat="1" x14ac:dyDescent="0.15">
      <c r="A2529" s="165" t="s">
        <v>3352</v>
      </c>
      <c r="B2529" s="113" t="s">
        <v>3210</v>
      </c>
      <c r="C2529" s="165" t="s">
        <v>3385</v>
      </c>
      <c r="D2529" s="199" t="s">
        <v>3313</v>
      </c>
      <c r="E2529" s="165">
        <v>6</v>
      </c>
      <c r="F2529" s="165">
        <v>45.14</v>
      </c>
      <c r="G2529" s="165">
        <v>78.319999999999993</v>
      </c>
      <c r="H2529" s="165">
        <v>84</v>
      </c>
      <c r="I2529" s="165">
        <v>2800</v>
      </c>
      <c r="J2529" s="165">
        <v>10540</v>
      </c>
      <c r="K2529" s="165">
        <v>1590</v>
      </c>
      <c r="L2529" s="165">
        <v>20</v>
      </c>
      <c r="M2529" s="165">
        <v>14950</v>
      </c>
      <c r="N2529" s="165">
        <v>72</v>
      </c>
      <c r="O2529" s="165">
        <v>306</v>
      </c>
      <c r="P2529" s="165">
        <v>139</v>
      </c>
      <c r="Q2529" s="165">
        <v>25</v>
      </c>
      <c r="R2529" s="165">
        <v>517</v>
      </c>
      <c r="S2529" s="165">
        <v>7</v>
      </c>
      <c r="T2529" s="165">
        <v>7.708333333333333</v>
      </c>
      <c r="U2529" s="165">
        <v>16.5</v>
      </c>
      <c r="V2529" s="165">
        <v>374.3</v>
      </c>
      <c r="W2529" s="165">
        <v>223</v>
      </c>
      <c r="X2529" s="165" t="s">
        <v>3328</v>
      </c>
      <c r="Y2529" s="165">
        <v>21.5</v>
      </c>
      <c r="Z2529" s="165" t="s">
        <v>3329</v>
      </c>
      <c r="AA2529" s="165"/>
    </row>
    <row r="2530" spans="1:27" s="74" customFormat="1" x14ac:dyDescent="0.15">
      <c r="A2530" s="165" t="s">
        <v>3352</v>
      </c>
      <c r="B2530" s="113" t="s">
        <v>3210</v>
      </c>
      <c r="C2530" s="165" t="s">
        <v>3385</v>
      </c>
      <c r="D2530" s="199" t="s">
        <v>3313</v>
      </c>
      <c r="E2530" s="165">
        <v>9</v>
      </c>
      <c r="F2530" s="165">
        <v>45.14</v>
      </c>
      <c r="G2530" s="165">
        <v>78.319999999999993</v>
      </c>
      <c r="H2530" s="165">
        <v>246</v>
      </c>
      <c r="I2530" s="165">
        <v>6200</v>
      </c>
      <c r="J2530" s="165">
        <v>1532</v>
      </c>
      <c r="K2530" s="165">
        <v>2000</v>
      </c>
      <c r="L2530" s="165">
        <v>10</v>
      </c>
      <c r="M2530" s="165">
        <v>23530</v>
      </c>
      <c r="N2530" s="165">
        <v>106</v>
      </c>
      <c r="O2530" s="165">
        <v>575</v>
      </c>
      <c r="P2530" s="165">
        <v>255</v>
      </c>
      <c r="Q2530" s="165">
        <v>38</v>
      </c>
      <c r="R2530" s="165">
        <v>936</v>
      </c>
      <c r="S2530" s="165">
        <v>7</v>
      </c>
      <c r="T2530" s="165">
        <v>7.708333333333333</v>
      </c>
      <c r="U2530" s="165">
        <v>16.5</v>
      </c>
      <c r="V2530" s="165">
        <v>374.3</v>
      </c>
      <c r="W2530" s="165">
        <v>223</v>
      </c>
      <c r="X2530" s="165" t="s">
        <v>3328</v>
      </c>
      <c r="Y2530" s="165">
        <v>21.5</v>
      </c>
      <c r="Z2530" s="165" t="s">
        <v>3329</v>
      </c>
      <c r="AA2530" s="165"/>
    </row>
    <row r="2531" spans="1:27" s="74" customFormat="1" x14ac:dyDescent="0.15">
      <c r="A2531" s="165" t="s">
        <v>3352</v>
      </c>
      <c r="B2531" s="113" t="s">
        <v>3210</v>
      </c>
      <c r="C2531" s="165" t="s">
        <v>3385</v>
      </c>
      <c r="D2531" s="199" t="s">
        <v>3313</v>
      </c>
      <c r="E2531" s="165">
        <v>8</v>
      </c>
      <c r="F2531" s="165">
        <v>45.14</v>
      </c>
      <c r="G2531" s="165">
        <v>78.319999999999993</v>
      </c>
      <c r="H2531" s="165">
        <v>212</v>
      </c>
      <c r="I2531" s="165">
        <v>10450</v>
      </c>
      <c r="J2531" s="165">
        <v>44080</v>
      </c>
      <c r="K2531" s="165">
        <v>2120</v>
      </c>
      <c r="L2531" s="165">
        <v>10</v>
      </c>
      <c r="M2531" s="165">
        <v>56660</v>
      </c>
      <c r="N2531" s="165">
        <v>156</v>
      </c>
      <c r="O2531" s="165">
        <v>741</v>
      </c>
      <c r="P2531" s="165">
        <v>261</v>
      </c>
      <c r="Q2531" s="165">
        <v>11</v>
      </c>
      <c r="R2531" s="165">
        <v>1158</v>
      </c>
      <c r="S2531" s="165">
        <v>7</v>
      </c>
      <c r="T2531" s="165">
        <v>7.708333333333333</v>
      </c>
      <c r="U2531" s="165">
        <v>16.5</v>
      </c>
      <c r="V2531" s="165">
        <v>374.3</v>
      </c>
      <c r="W2531" s="165">
        <v>223</v>
      </c>
      <c r="X2531" s="165" t="s">
        <v>3328</v>
      </c>
      <c r="Y2531" s="165">
        <v>21.5</v>
      </c>
      <c r="Z2531" s="165" t="s">
        <v>3329</v>
      </c>
      <c r="AA2531" s="165"/>
    </row>
    <row r="2532" spans="1:27" s="74" customFormat="1" x14ac:dyDescent="0.15">
      <c r="A2532" s="165" t="s">
        <v>3352</v>
      </c>
      <c r="B2532" s="113" t="s">
        <v>3397</v>
      </c>
      <c r="C2532" s="165" t="s">
        <v>3385</v>
      </c>
      <c r="D2532" s="199" t="s">
        <v>3381</v>
      </c>
      <c r="E2532" s="165">
        <v>90</v>
      </c>
      <c r="F2532" s="165">
        <v>62</v>
      </c>
      <c r="G2532" s="165">
        <v>34</v>
      </c>
      <c r="H2532" s="165">
        <v>37</v>
      </c>
      <c r="I2532" s="165">
        <v>660</v>
      </c>
      <c r="J2532" s="165">
        <v>2260</v>
      </c>
      <c r="K2532" s="165">
        <v>570</v>
      </c>
      <c r="L2532" s="165"/>
      <c r="M2532" s="165">
        <v>3490</v>
      </c>
      <c r="N2532" s="165">
        <v>27</v>
      </c>
      <c r="O2532" s="165">
        <v>164</v>
      </c>
      <c r="P2532" s="165">
        <v>148</v>
      </c>
      <c r="Q2532" s="165"/>
      <c r="R2532" s="165">
        <v>339</v>
      </c>
      <c r="S2532" s="165">
        <v>6</v>
      </c>
      <c r="T2532" s="165">
        <v>2.625</v>
      </c>
      <c r="U2532" s="165">
        <v>11.05</v>
      </c>
      <c r="V2532" s="165">
        <v>574.59999999999991</v>
      </c>
      <c r="W2532" s="165">
        <v>372.3</v>
      </c>
      <c r="X2532" s="165" t="s">
        <v>3330</v>
      </c>
      <c r="Y2532" s="165">
        <v>50.349999999999895</v>
      </c>
      <c r="Z2532" s="165" t="s">
        <v>3329</v>
      </c>
      <c r="AA2532" s="165"/>
    </row>
    <row r="2533" spans="1:27" s="74" customFormat="1" x14ac:dyDescent="0.15">
      <c r="A2533" s="165" t="s">
        <v>3352</v>
      </c>
      <c r="B2533" s="113" t="s">
        <v>3397</v>
      </c>
      <c r="C2533" s="165" t="s">
        <v>3385</v>
      </c>
      <c r="D2533" s="199" t="s">
        <v>3381</v>
      </c>
      <c r="E2533" s="165">
        <v>92</v>
      </c>
      <c r="F2533" s="165">
        <v>62</v>
      </c>
      <c r="G2533" s="165">
        <v>34</v>
      </c>
      <c r="H2533" s="165">
        <v>45</v>
      </c>
      <c r="I2533" s="165">
        <v>1010</v>
      </c>
      <c r="J2533" s="165">
        <v>3770</v>
      </c>
      <c r="K2533" s="165">
        <v>819.99999999999989</v>
      </c>
      <c r="L2533" s="165"/>
      <c r="M2533" s="165">
        <v>5600.0000000000009</v>
      </c>
      <c r="N2533" s="165">
        <v>36</v>
      </c>
      <c r="O2533" s="165">
        <v>278</v>
      </c>
      <c r="P2533" s="165">
        <v>233</v>
      </c>
      <c r="Q2533" s="165"/>
      <c r="R2533" s="165">
        <v>547</v>
      </c>
      <c r="S2533" s="165">
        <v>6</v>
      </c>
      <c r="T2533" s="165">
        <v>2.625</v>
      </c>
      <c r="U2533" s="165">
        <v>11.05</v>
      </c>
      <c r="V2533" s="165">
        <v>574.59999999999991</v>
      </c>
      <c r="W2533" s="165">
        <v>372.3</v>
      </c>
      <c r="X2533" s="165" t="s">
        <v>3330</v>
      </c>
      <c r="Y2533" s="165">
        <v>50.349999999999895</v>
      </c>
      <c r="Z2533" s="165" t="s">
        <v>3329</v>
      </c>
      <c r="AA2533" s="165"/>
    </row>
    <row r="2534" spans="1:27" s="74" customFormat="1" x14ac:dyDescent="0.15">
      <c r="A2534" s="165" t="s">
        <v>3352</v>
      </c>
      <c r="B2534" s="113" t="s">
        <v>3397</v>
      </c>
      <c r="C2534" s="165" t="s">
        <v>3385</v>
      </c>
      <c r="D2534" s="199" t="s">
        <v>3381</v>
      </c>
      <c r="E2534" s="165">
        <v>93</v>
      </c>
      <c r="F2534" s="165">
        <v>62</v>
      </c>
      <c r="G2534" s="165">
        <v>34</v>
      </c>
      <c r="H2534" s="165">
        <v>68</v>
      </c>
      <c r="I2534" s="165">
        <v>2910</v>
      </c>
      <c r="J2534" s="165">
        <v>12110</v>
      </c>
      <c r="K2534" s="165">
        <v>1150</v>
      </c>
      <c r="L2534" s="165">
        <v>1</v>
      </c>
      <c r="M2534" s="165">
        <v>16171</v>
      </c>
      <c r="N2534" s="165">
        <v>50</v>
      </c>
      <c r="O2534" s="165">
        <v>366</v>
      </c>
      <c r="P2534" s="165">
        <v>286</v>
      </c>
      <c r="Q2534" s="165">
        <v>1</v>
      </c>
      <c r="R2534" s="165">
        <v>702</v>
      </c>
      <c r="S2534" s="165">
        <v>6</v>
      </c>
      <c r="T2534" s="165">
        <v>2.625</v>
      </c>
      <c r="U2534" s="165">
        <v>11.05</v>
      </c>
      <c r="V2534" s="165">
        <v>574.59999999999991</v>
      </c>
      <c r="W2534" s="165">
        <v>372.3</v>
      </c>
      <c r="X2534" s="165" t="s">
        <v>3330</v>
      </c>
      <c r="Y2534" s="165">
        <v>50.349999999999895</v>
      </c>
      <c r="Z2534" s="165" t="s">
        <v>3329</v>
      </c>
      <c r="AA2534" s="165"/>
    </row>
    <row r="2535" spans="1:27" s="74" customFormat="1" x14ac:dyDescent="0.15">
      <c r="A2535" s="165" t="s">
        <v>3352</v>
      </c>
      <c r="B2535" s="113" t="s">
        <v>3397</v>
      </c>
      <c r="C2535" s="165" t="s">
        <v>3385</v>
      </c>
      <c r="D2535" s="199" t="s">
        <v>3381</v>
      </c>
      <c r="E2535" s="165">
        <v>91</v>
      </c>
      <c r="F2535" s="165">
        <v>62</v>
      </c>
      <c r="G2535" s="165">
        <v>34</v>
      </c>
      <c r="H2535" s="165">
        <v>39</v>
      </c>
      <c r="I2535" s="165">
        <v>1460</v>
      </c>
      <c r="J2535" s="165">
        <v>5940.0000000000009</v>
      </c>
      <c r="K2535" s="165">
        <v>102</v>
      </c>
      <c r="L2535" s="165"/>
      <c r="M2535" s="165">
        <v>8420</v>
      </c>
      <c r="N2535" s="165">
        <v>48</v>
      </c>
      <c r="O2535" s="165">
        <v>381</v>
      </c>
      <c r="P2535" s="165">
        <v>278</v>
      </c>
      <c r="Q2535" s="165"/>
      <c r="R2535" s="165">
        <v>707</v>
      </c>
      <c r="S2535" s="165">
        <v>6</v>
      </c>
      <c r="T2535" s="165">
        <v>2.625</v>
      </c>
      <c r="U2535" s="165">
        <v>11.05</v>
      </c>
      <c r="V2535" s="165">
        <v>574.59999999999991</v>
      </c>
      <c r="W2535" s="165">
        <v>372.3</v>
      </c>
      <c r="X2535" s="165" t="s">
        <v>3330</v>
      </c>
      <c r="Y2535" s="165">
        <v>50.349999999999895</v>
      </c>
      <c r="Z2535" s="165" t="s">
        <v>3329</v>
      </c>
      <c r="AA2535" s="165"/>
    </row>
    <row r="2536" spans="1:27" s="74" customFormat="1" x14ac:dyDescent="0.15">
      <c r="A2536" s="165" t="s">
        <v>3352</v>
      </c>
      <c r="B2536" s="113" t="s">
        <v>3397</v>
      </c>
      <c r="C2536" s="165" t="s">
        <v>3385</v>
      </c>
      <c r="D2536" s="199" t="s">
        <v>3382</v>
      </c>
      <c r="E2536" s="165">
        <v>88</v>
      </c>
      <c r="F2536" s="165">
        <v>62</v>
      </c>
      <c r="G2536" s="165">
        <v>34</v>
      </c>
      <c r="H2536" s="165">
        <v>42</v>
      </c>
      <c r="I2536" s="165">
        <v>800</v>
      </c>
      <c r="J2536" s="165">
        <v>2800</v>
      </c>
      <c r="K2536" s="165">
        <v>650</v>
      </c>
      <c r="L2536" s="165"/>
      <c r="M2536" s="165">
        <v>4250</v>
      </c>
      <c r="N2536" s="165">
        <v>29</v>
      </c>
      <c r="O2536" s="165">
        <v>214</v>
      </c>
      <c r="P2536" s="165">
        <v>192</v>
      </c>
      <c r="Q2536" s="165"/>
      <c r="R2536" s="165">
        <v>434.99999999999983</v>
      </c>
      <c r="S2536" s="165">
        <v>6</v>
      </c>
      <c r="T2536" s="165">
        <v>2.625</v>
      </c>
      <c r="U2536" s="165">
        <v>11.05</v>
      </c>
      <c r="V2536" s="165">
        <v>574.59999999999991</v>
      </c>
      <c r="W2536" s="165">
        <v>372.3</v>
      </c>
      <c r="X2536" s="165" t="s">
        <v>3330</v>
      </c>
      <c r="Y2536" s="165">
        <v>50.349999999999895</v>
      </c>
      <c r="Z2536" s="165" t="s">
        <v>3329</v>
      </c>
      <c r="AA2536" s="165"/>
    </row>
    <row r="2537" spans="1:27" s="74" customFormat="1" x14ac:dyDescent="0.15">
      <c r="A2537" s="165" t="s">
        <v>3352</v>
      </c>
      <c r="B2537" s="113" t="s">
        <v>3397</v>
      </c>
      <c r="C2537" s="165" t="s">
        <v>3385</v>
      </c>
      <c r="D2537" s="199" t="s">
        <v>3382</v>
      </c>
      <c r="E2537" s="165">
        <v>89</v>
      </c>
      <c r="F2537" s="165">
        <v>62</v>
      </c>
      <c r="G2537" s="165">
        <v>34</v>
      </c>
      <c r="H2537" s="165">
        <v>43</v>
      </c>
      <c r="I2537" s="165">
        <v>1680</v>
      </c>
      <c r="J2537" s="165">
        <v>7100</v>
      </c>
      <c r="K2537" s="165">
        <v>950</v>
      </c>
      <c r="L2537" s="165"/>
      <c r="M2537" s="165">
        <v>9730</v>
      </c>
      <c r="N2537" s="165">
        <v>53</v>
      </c>
      <c r="O2537" s="165">
        <v>425</v>
      </c>
      <c r="P2537" s="165">
        <v>161</v>
      </c>
      <c r="Q2537" s="165"/>
      <c r="R2537" s="165">
        <v>639</v>
      </c>
      <c r="S2537" s="165">
        <v>6</v>
      </c>
      <c r="T2537" s="165">
        <v>2.625</v>
      </c>
      <c r="U2537" s="165">
        <v>11.05</v>
      </c>
      <c r="V2537" s="165">
        <v>574.59999999999991</v>
      </c>
      <c r="W2537" s="165">
        <v>372.3</v>
      </c>
      <c r="X2537" s="165" t="s">
        <v>3330</v>
      </c>
      <c r="Y2537" s="165">
        <v>50.349999999999895</v>
      </c>
      <c r="Z2537" s="165" t="s">
        <v>3329</v>
      </c>
      <c r="AA2537" s="165"/>
    </row>
    <row r="2538" spans="1:27" s="74" customFormat="1" x14ac:dyDescent="0.15">
      <c r="A2538" s="165" t="s">
        <v>3352</v>
      </c>
      <c r="B2538" s="113" t="s">
        <v>3397</v>
      </c>
      <c r="C2538" s="165" t="s">
        <v>3385</v>
      </c>
      <c r="D2538" s="199" t="s">
        <v>3382</v>
      </c>
      <c r="E2538" s="165">
        <v>87</v>
      </c>
      <c r="F2538" s="165">
        <v>62</v>
      </c>
      <c r="G2538" s="165">
        <v>34</v>
      </c>
      <c r="H2538" s="165">
        <v>38</v>
      </c>
      <c r="I2538" s="165">
        <v>1830</v>
      </c>
      <c r="J2538" s="165">
        <v>7750</v>
      </c>
      <c r="K2538" s="165">
        <v>990</v>
      </c>
      <c r="L2538" s="165"/>
      <c r="M2538" s="165">
        <v>10570</v>
      </c>
      <c r="N2538" s="165">
        <v>61</v>
      </c>
      <c r="O2538" s="165">
        <v>473.00000000000011</v>
      </c>
      <c r="P2538" s="165">
        <v>300</v>
      </c>
      <c r="Q2538" s="165"/>
      <c r="R2538" s="165">
        <v>834</v>
      </c>
      <c r="S2538" s="165">
        <v>6</v>
      </c>
      <c r="T2538" s="165">
        <v>2.625</v>
      </c>
      <c r="U2538" s="165">
        <v>11.05</v>
      </c>
      <c r="V2538" s="165">
        <v>574.59999999999991</v>
      </c>
      <c r="W2538" s="165">
        <v>372.3</v>
      </c>
      <c r="X2538" s="165" t="s">
        <v>3330</v>
      </c>
      <c r="Y2538" s="165">
        <v>50.349999999999895</v>
      </c>
      <c r="Z2538" s="165" t="s">
        <v>3329</v>
      </c>
      <c r="AA2538" s="165"/>
    </row>
    <row r="2539" spans="1:27" s="74" customFormat="1" x14ac:dyDescent="0.15">
      <c r="A2539" s="165" t="s">
        <v>3352</v>
      </c>
      <c r="B2539" s="113" t="s">
        <v>3397</v>
      </c>
      <c r="C2539" s="165" t="s">
        <v>3385</v>
      </c>
      <c r="D2539" s="199" t="s">
        <v>3383</v>
      </c>
      <c r="E2539" s="165">
        <v>83</v>
      </c>
      <c r="F2539" s="165">
        <v>62</v>
      </c>
      <c r="G2539" s="165">
        <v>34</v>
      </c>
      <c r="H2539" s="165">
        <v>22</v>
      </c>
      <c r="I2539" s="165">
        <v>620</v>
      </c>
      <c r="J2539" s="165">
        <v>204</v>
      </c>
      <c r="K2539" s="165">
        <v>550</v>
      </c>
      <c r="L2539" s="165"/>
      <c r="M2539" s="165">
        <v>3210</v>
      </c>
      <c r="N2539" s="165">
        <v>52</v>
      </c>
      <c r="O2539" s="165">
        <v>213</v>
      </c>
      <c r="P2539" s="165">
        <v>173</v>
      </c>
      <c r="Q2539" s="165"/>
      <c r="R2539" s="165">
        <v>438</v>
      </c>
      <c r="S2539" s="165">
        <v>6</v>
      </c>
      <c r="T2539" s="165">
        <v>2.625</v>
      </c>
      <c r="U2539" s="165">
        <v>11.05</v>
      </c>
      <c r="V2539" s="165">
        <v>574.59999999999991</v>
      </c>
      <c r="W2539" s="165">
        <v>372.3</v>
      </c>
      <c r="X2539" s="165" t="s">
        <v>3330</v>
      </c>
      <c r="Y2539" s="165">
        <v>50.349999999999895</v>
      </c>
      <c r="Z2539" s="165" t="s">
        <v>3329</v>
      </c>
      <c r="AA2539" s="165"/>
    </row>
    <row r="2540" spans="1:27" s="74" customFormat="1" x14ac:dyDescent="0.15">
      <c r="A2540" s="165" t="s">
        <v>3352</v>
      </c>
      <c r="B2540" s="113" t="s">
        <v>3397</v>
      </c>
      <c r="C2540" s="165" t="s">
        <v>3385</v>
      </c>
      <c r="D2540" s="199" t="s">
        <v>3383</v>
      </c>
      <c r="E2540" s="165">
        <v>84</v>
      </c>
      <c r="F2540" s="165">
        <v>62</v>
      </c>
      <c r="G2540" s="165">
        <v>34</v>
      </c>
      <c r="H2540" s="165">
        <v>37</v>
      </c>
      <c r="I2540" s="165">
        <v>1410</v>
      </c>
      <c r="J2540" s="165">
        <v>5290</v>
      </c>
      <c r="K2540" s="165">
        <v>910</v>
      </c>
      <c r="L2540" s="165"/>
      <c r="M2540" s="165">
        <v>7609.9999999999991</v>
      </c>
      <c r="N2540" s="165">
        <v>48</v>
      </c>
      <c r="O2540" s="165">
        <v>329</v>
      </c>
      <c r="P2540" s="165">
        <v>252</v>
      </c>
      <c r="Q2540" s="165"/>
      <c r="R2540" s="165">
        <v>629</v>
      </c>
      <c r="S2540" s="165">
        <v>6</v>
      </c>
      <c r="T2540" s="165">
        <v>2.625</v>
      </c>
      <c r="U2540" s="165">
        <v>11.05</v>
      </c>
      <c r="V2540" s="165">
        <v>574.59999999999991</v>
      </c>
      <c r="W2540" s="165">
        <v>372.3</v>
      </c>
      <c r="X2540" s="165" t="s">
        <v>3330</v>
      </c>
      <c r="Y2540" s="165">
        <v>50.349999999999895</v>
      </c>
      <c r="Z2540" s="165" t="s">
        <v>3329</v>
      </c>
      <c r="AA2540" s="165"/>
    </row>
    <row r="2541" spans="1:27" s="74" customFormat="1" x14ac:dyDescent="0.15">
      <c r="A2541" s="165" t="s">
        <v>3352</v>
      </c>
      <c r="B2541" s="113" t="s">
        <v>3397</v>
      </c>
      <c r="C2541" s="165" t="s">
        <v>3385</v>
      </c>
      <c r="D2541" s="199" t="s">
        <v>3383</v>
      </c>
      <c r="E2541" s="165">
        <v>85</v>
      </c>
      <c r="F2541" s="165">
        <v>62</v>
      </c>
      <c r="G2541" s="165">
        <v>34</v>
      </c>
      <c r="H2541" s="165">
        <v>45</v>
      </c>
      <c r="I2541" s="165">
        <v>1580</v>
      </c>
      <c r="J2541" s="165">
        <v>6839.9999999999991</v>
      </c>
      <c r="K2541" s="165">
        <v>980.00000000000011</v>
      </c>
      <c r="L2541" s="165"/>
      <c r="M2541" s="165">
        <v>9399.9999999999945</v>
      </c>
      <c r="N2541" s="165">
        <v>52</v>
      </c>
      <c r="O2541" s="165">
        <v>358</v>
      </c>
      <c r="P2541" s="165">
        <v>265</v>
      </c>
      <c r="Q2541" s="165"/>
      <c r="R2541" s="165">
        <v>675</v>
      </c>
      <c r="S2541" s="165">
        <v>6</v>
      </c>
      <c r="T2541" s="165">
        <v>2.625</v>
      </c>
      <c r="U2541" s="165">
        <v>11.05</v>
      </c>
      <c r="V2541" s="165">
        <v>574.59999999999991</v>
      </c>
      <c r="W2541" s="165">
        <v>372.3</v>
      </c>
      <c r="X2541" s="165" t="s">
        <v>3330</v>
      </c>
      <c r="Y2541" s="165">
        <v>50.349999999999895</v>
      </c>
      <c r="Z2541" s="165" t="s">
        <v>3329</v>
      </c>
      <c r="AA2541" s="165"/>
    </row>
    <row r="2542" spans="1:27" s="74" customFormat="1" x14ac:dyDescent="0.15">
      <c r="A2542" s="165" t="s">
        <v>3352</v>
      </c>
      <c r="B2542" s="113" t="s">
        <v>3397</v>
      </c>
      <c r="C2542" s="165" t="s">
        <v>3385</v>
      </c>
      <c r="D2542" s="199" t="s">
        <v>3383</v>
      </c>
      <c r="E2542" s="165">
        <v>86</v>
      </c>
      <c r="F2542" s="165">
        <v>62</v>
      </c>
      <c r="G2542" s="165">
        <v>34</v>
      </c>
      <c r="H2542" s="165">
        <v>54</v>
      </c>
      <c r="I2542" s="165">
        <v>2160</v>
      </c>
      <c r="J2542" s="165">
        <v>8720</v>
      </c>
      <c r="K2542" s="165">
        <v>1090</v>
      </c>
      <c r="L2542" s="165"/>
      <c r="M2542" s="165">
        <v>11970</v>
      </c>
      <c r="N2542" s="165">
        <v>53</v>
      </c>
      <c r="O2542" s="165">
        <v>380</v>
      </c>
      <c r="P2542" s="165">
        <v>280</v>
      </c>
      <c r="Q2542" s="165"/>
      <c r="R2542" s="165">
        <v>713</v>
      </c>
      <c r="S2542" s="165">
        <v>6</v>
      </c>
      <c r="T2542" s="165">
        <v>2.625</v>
      </c>
      <c r="U2542" s="165">
        <v>11.05</v>
      </c>
      <c r="V2542" s="165">
        <v>574.59999999999991</v>
      </c>
      <c r="W2542" s="165">
        <v>372.3</v>
      </c>
      <c r="X2542" s="165" t="s">
        <v>3330</v>
      </c>
      <c r="Y2542" s="165">
        <v>50.349999999999895</v>
      </c>
      <c r="Z2542" s="165" t="s">
        <v>3329</v>
      </c>
      <c r="AA2542" s="165"/>
    </row>
    <row r="2543" spans="1:27" s="74" customFormat="1" x14ac:dyDescent="0.15">
      <c r="A2543" s="165" t="s">
        <v>3352</v>
      </c>
      <c r="B2543" s="113" t="s">
        <v>3395</v>
      </c>
      <c r="C2543" s="165" t="s">
        <v>3385</v>
      </c>
      <c r="D2543" s="199" t="s">
        <v>3248</v>
      </c>
      <c r="E2543" s="165">
        <v>82</v>
      </c>
      <c r="F2543" s="165">
        <v>45.02</v>
      </c>
      <c r="G2543" s="165">
        <v>-123.56</v>
      </c>
      <c r="H2543" s="165">
        <v>121</v>
      </c>
      <c r="I2543" s="165">
        <v>18670</v>
      </c>
      <c r="J2543" s="165">
        <v>86340.000000000015</v>
      </c>
      <c r="K2543" s="165">
        <v>810</v>
      </c>
      <c r="L2543" s="165"/>
      <c r="M2543" s="165">
        <v>105820</v>
      </c>
      <c r="N2543" s="165">
        <v>270</v>
      </c>
      <c r="O2543" s="165">
        <v>1670</v>
      </c>
      <c r="P2543" s="165">
        <v>580</v>
      </c>
      <c r="Q2543" s="165"/>
      <c r="R2543" s="165">
        <v>2520</v>
      </c>
      <c r="S2543" s="165">
        <v>12</v>
      </c>
      <c r="T2543" s="165">
        <v>9.6916666666666647</v>
      </c>
      <c r="U2543" s="165">
        <v>9.6916666666666647</v>
      </c>
      <c r="V2543" s="165">
        <v>1689.1</v>
      </c>
      <c r="W2543" s="165">
        <v>1689.1</v>
      </c>
      <c r="X2543" s="165" t="s">
        <v>3324</v>
      </c>
      <c r="Y2543" s="165">
        <v>6.6</v>
      </c>
      <c r="Z2543" s="165" t="s">
        <v>3327</v>
      </c>
      <c r="AA2543" s="165" t="s">
        <v>3396</v>
      </c>
    </row>
    <row r="2544" spans="1:27" s="74" customFormat="1" x14ac:dyDescent="0.15">
      <c r="A2544" s="165" t="s">
        <v>3353</v>
      </c>
      <c r="B2544" s="113" t="s">
        <v>3395</v>
      </c>
      <c r="C2544" s="165" t="s">
        <v>3385</v>
      </c>
      <c r="D2544" s="199" t="s">
        <v>3248</v>
      </c>
      <c r="E2544" s="165">
        <v>81</v>
      </c>
      <c r="F2544" s="165">
        <v>45.02</v>
      </c>
      <c r="G2544" s="165">
        <v>-123.56</v>
      </c>
      <c r="H2544" s="165">
        <v>26</v>
      </c>
      <c r="I2544" s="165">
        <v>3840</v>
      </c>
      <c r="J2544" s="165">
        <v>17160</v>
      </c>
      <c r="K2544" s="165">
        <v>2110</v>
      </c>
      <c r="L2544" s="165"/>
      <c r="M2544" s="165">
        <v>23110</v>
      </c>
      <c r="N2544" s="165">
        <v>550</v>
      </c>
      <c r="O2544" s="165">
        <v>2600</v>
      </c>
      <c r="P2544" s="165">
        <v>1220</v>
      </c>
      <c r="Q2544" s="165"/>
      <c r="R2544" s="165">
        <v>4370</v>
      </c>
      <c r="S2544" s="165">
        <v>12</v>
      </c>
      <c r="T2544" s="165">
        <v>9.6916666666666647</v>
      </c>
      <c r="U2544" s="165">
        <v>9.6916666666666647</v>
      </c>
      <c r="V2544" s="165">
        <v>1689.1</v>
      </c>
      <c r="W2544" s="165">
        <v>1689.1</v>
      </c>
      <c r="X2544" s="165" t="s">
        <v>3324</v>
      </c>
      <c r="Y2544" s="165">
        <v>6.6</v>
      </c>
      <c r="Z2544" s="165" t="s">
        <v>3327</v>
      </c>
      <c r="AA2544" s="165" t="s">
        <v>3396</v>
      </c>
    </row>
    <row r="2545" spans="1:27" s="74" customFormat="1" x14ac:dyDescent="0.15">
      <c r="A2545" s="165" t="s">
        <v>3353</v>
      </c>
      <c r="B2545" s="113" t="s">
        <v>3211</v>
      </c>
      <c r="C2545" s="165" t="s">
        <v>3385</v>
      </c>
      <c r="D2545" s="199" t="s">
        <v>3249</v>
      </c>
      <c r="E2545" s="165">
        <v>80</v>
      </c>
      <c r="F2545" s="165">
        <v>44.15</v>
      </c>
      <c r="G2545" s="165">
        <v>-122.2</v>
      </c>
      <c r="H2545" s="165">
        <v>450</v>
      </c>
      <c r="I2545" s="165">
        <v>20900</v>
      </c>
      <c r="J2545" s="165">
        <v>69400</v>
      </c>
      <c r="K2545" s="165">
        <v>1240</v>
      </c>
      <c r="L2545" s="165"/>
      <c r="M2545" s="165">
        <v>91540</v>
      </c>
      <c r="N2545" s="165">
        <v>935</v>
      </c>
      <c r="O2545" s="165">
        <v>270</v>
      </c>
      <c r="P2545" s="165">
        <v>470</v>
      </c>
      <c r="Q2545" s="165"/>
      <c r="R2545" s="165">
        <v>1675</v>
      </c>
      <c r="S2545" s="165">
        <v>6</v>
      </c>
      <c r="T2545" s="165">
        <v>8.0916666666666668</v>
      </c>
      <c r="U2545" s="165">
        <v>13.05</v>
      </c>
      <c r="V2545" s="165">
        <v>1603.8</v>
      </c>
      <c r="W2545" s="165">
        <v>386.7</v>
      </c>
      <c r="X2545" s="165" t="s">
        <v>3324</v>
      </c>
      <c r="Y2545" s="165">
        <v>2.0499999999999998</v>
      </c>
      <c r="Z2545" s="165" t="s">
        <v>3327</v>
      </c>
      <c r="AA2545" s="165" t="s">
        <v>3394</v>
      </c>
    </row>
    <row r="2546" spans="1:27" s="74" customFormat="1" x14ac:dyDescent="0.15">
      <c r="A2546" s="165" t="s">
        <v>3353</v>
      </c>
      <c r="B2546" s="113" t="s">
        <v>3392</v>
      </c>
      <c r="C2546" s="165" t="s">
        <v>3385</v>
      </c>
      <c r="D2546" s="199" t="s">
        <v>3250</v>
      </c>
      <c r="E2546" s="165">
        <v>79</v>
      </c>
      <c r="F2546" s="165">
        <v>44.28</v>
      </c>
      <c r="G2546" s="165">
        <v>-123.29</v>
      </c>
      <c r="H2546" s="165">
        <v>40</v>
      </c>
      <c r="I2546" s="165">
        <v>4930</v>
      </c>
      <c r="J2546" s="165">
        <v>23570</v>
      </c>
      <c r="K2546" s="165">
        <v>1470</v>
      </c>
      <c r="L2546" s="165"/>
      <c r="M2546" s="165">
        <v>29970</v>
      </c>
      <c r="N2546" s="165">
        <v>916</v>
      </c>
      <c r="O2546" s="165">
        <v>164</v>
      </c>
      <c r="P2546" s="165">
        <v>241</v>
      </c>
      <c r="Q2546" s="165"/>
      <c r="R2546" s="165">
        <v>1321</v>
      </c>
      <c r="S2546" s="165">
        <v>12</v>
      </c>
      <c r="T2546" s="165">
        <v>11.45833333333333</v>
      </c>
      <c r="U2546" s="165">
        <v>11.45833333333333</v>
      </c>
      <c r="V2546" s="165">
        <v>1216.2</v>
      </c>
      <c r="W2546" s="165">
        <v>1216.2</v>
      </c>
      <c r="X2546" s="165" t="s">
        <v>3324</v>
      </c>
      <c r="Y2546" s="165">
        <v>11.799999999999951</v>
      </c>
      <c r="Z2546" s="165" t="s">
        <v>3327</v>
      </c>
      <c r="AA2546" s="165" t="s">
        <v>3393</v>
      </c>
    </row>
    <row r="2547" spans="1:27" s="74" customFormat="1" x14ac:dyDescent="0.15">
      <c r="A2547" s="165" t="s">
        <v>3353</v>
      </c>
      <c r="B2547" s="113" t="s">
        <v>3212</v>
      </c>
      <c r="C2547" s="165" t="s">
        <v>3385</v>
      </c>
      <c r="D2547" s="199" t="s">
        <v>3257</v>
      </c>
      <c r="E2547" s="165">
        <v>62</v>
      </c>
      <c r="F2547" s="165">
        <v>47.19</v>
      </c>
      <c r="G2547" s="165">
        <v>-121.35</v>
      </c>
      <c r="H2547" s="165">
        <v>23</v>
      </c>
      <c r="I2547" s="165">
        <v>2470</v>
      </c>
      <c r="J2547" s="165">
        <v>3550</v>
      </c>
      <c r="K2547" s="165">
        <v>1360</v>
      </c>
      <c r="L2547" s="165"/>
      <c r="M2547" s="165">
        <v>7380</v>
      </c>
      <c r="N2547" s="165">
        <v>178</v>
      </c>
      <c r="O2547" s="165">
        <v>480.99999999999983</v>
      </c>
      <c r="P2547" s="165">
        <v>126</v>
      </c>
      <c r="Q2547" s="165"/>
      <c r="R2547" s="165">
        <v>785</v>
      </c>
      <c r="S2547" s="165">
        <v>6</v>
      </c>
      <c r="T2547" s="165">
        <v>5.3000000000000007</v>
      </c>
      <c r="U2547" s="165">
        <v>10.766666666666671</v>
      </c>
      <c r="V2547" s="165">
        <v>2032.6</v>
      </c>
      <c r="W2547" s="165">
        <v>521.59999999999991</v>
      </c>
      <c r="X2547" s="165" t="s">
        <v>3391</v>
      </c>
      <c r="Y2547" s="165">
        <v>2.0499999999999998</v>
      </c>
      <c r="Z2547" s="165" t="s">
        <v>3327</v>
      </c>
      <c r="AA2547" s="165" t="s">
        <v>3326</v>
      </c>
    </row>
    <row r="2548" spans="1:27" s="74" customFormat="1" x14ac:dyDescent="0.15">
      <c r="A2548" s="165" t="s">
        <v>3353</v>
      </c>
      <c r="B2548" s="113" t="s">
        <v>3212</v>
      </c>
      <c r="C2548" s="165" t="s">
        <v>3385</v>
      </c>
      <c r="D2548" s="199" t="s">
        <v>3257</v>
      </c>
      <c r="E2548" s="165">
        <v>63</v>
      </c>
      <c r="F2548" s="165">
        <v>47.19</v>
      </c>
      <c r="G2548" s="165">
        <v>-121.35</v>
      </c>
      <c r="H2548" s="165">
        <v>180</v>
      </c>
      <c r="I2548" s="165">
        <v>1377</v>
      </c>
      <c r="J2548" s="165">
        <v>42390</v>
      </c>
      <c r="K2548" s="165">
        <v>2170</v>
      </c>
      <c r="L2548" s="165"/>
      <c r="M2548" s="165">
        <v>58329.999999999993</v>
      </c>
      <c r="N2548" s="165">
        <v>1223</v>
      </c>
      <c r="O2548" s="165">
        <v>347</v>
      </c>
      <c r="P2548" s="165">
        <v>103</v>
      </c>
      <c r="Q2548" s="165"/>
      <c r="R2548" s="165">
        <v>1673</v>
      </c>
      <c r="S2548" s="165">
        <v>6</v>
      </c>
      <c r="T2548" s="165">
        <v>5.3000000000000007</v>
      </c>
      <c r="U2548" s="165">
        <v>10.766666666666671</v>
      </c>
      <c r="V2548" s="165">
        <v>2032.6</v>
      </c>
      <c r="W2548" s="165">
        <v>521.59999999999991</v>
      </c>
      <c r="X2548" s="165" t="s">
        <v>3391</v>
      </c>
      <c r="Y2548" s="165">
        <v>2.0499999999999998</v>
      </c>
      <c r="Z2548" s="165" t="s">
        <v>3327</v>
      </c>
      <c r="AA2548" s="165" t="s">
        <v>3326</v>
      </c>
    </row>
    <row r="2549" spans="1:27" s="74" customFormat="1" x14ac:dyDescent="0.15">
      <c r="A2549" s="165" t="s">
        <v>3353</v>
      </c>
      <c r="B2549" s="113" t="s">
        <v>3169</v>
      </c>
      <c r="C2549" s="165" t="s">
        <v>3385</v>
      </c>
      <c r="D2549" s="199" t="s">
        <v>3258</v>
      </c>
      <c r="E2549" s="165">
        <v>49</v>
      </c>
      <c r="F2549" s="165">
        <v>33.200000000000003</v>
      </c>
      <c r="G2549" s="165">
        <v>133</v>
      </c>
      <c r="H2549" s="165">
        <v>443</v>
      </c>
      <c r="I2549" s="165">
        <v>13660</v>
      </c>
      <c r="J2549" s="165">
        <v>43890</v>
      </c>
      <c r="K2549" s="165">
        <v>780</v>
      </c>
      <c r="L2549" s="165"/>
      <c r="M2549" s="165">
        <v>58330.000000000007</v>
      </c>
      <c r="N2549" s="165">
        <v>60</v>
      </c>
      <c r="O2549" s="165">
        <v>319</v>
      </c>
      <c r="P2549" s="165">
        <v>228</v>
      </c>
      <c r="Q2549" s="165">
        <v>12</v>
      </c>
      <c r="R2549" s="165">
        <v>607</v>
      </c>
      <c r="S2549" s="165">
        <v>11</v>
      </c>
      <c r="T2549" s="165">
        <v>14.65833333333333</v>
      </c>
      <c r="U2549" s="165">
        <v>15.609090909090911</v>
      </c>
      <c r="V2549" s="165">
        <v>2162.3000000000002</v>
      </c>
      <c r="W2549" s="165">
        <v>2098.6</v>
      </c>
      <c r="X2549" s="165" t="s">
        <v>3324</v>
      </c>
      <c r="Y2549" s="165">
        <v>5.15</v>
      </c>
      <c r="Z2549" s="165" t="s">
        <v>3327</v>
      </c>
      <c r="AA2549" s="165" t="s">
        <v>3326</v>
      </c>
    </row>
    <row r="2550" spans="1:27" s="74" customFormat="1" x14ac:dyDescent="0.15">
      <c r="A2550" s="165" t="s">
        <v>3353</v>
      </c>
      <c r="B2550" s="113" t="s">
        <v>3170</v>
      </c>
      <c r="C2550" s="165" t="s">
        <v>3385</v>
      </c>
      <c r="D2550" s="199" t="s">
        <v>3259</v>
      </c>
      <c r="E2550" s="165">
        <v>48</v>
      </c>
      <c r="F2550" s="165">
        <v>36.300000000000004</v>
      </c>
      <c r="G2550" s="165">
        <v>138</v>
      </c>
      <c r="H2550" s="165">
        <v>100</v>
      </c>
      <c r="I2550" s="165">
        <v>5500</v>
      </c>
      <c r="J2550" s="165">
        <v>18200</v>
      </c>
      <c r="K2550" s="165">
        <v>2100</v>
      </c>
      <c r="L2550" s="165"/>
      <c r="M2550" s="165">
        <v>25800</v>
      </c>
      <c r="N2550" s="165">
        <v>170</v>
      </c>
      <c r="O2550" s="165">
        <v>550</v>
      </c>
      <c r="P2550" s="165">
        <v>390</v>
      </c>
      <c r="Q2550" s="165"/>
      <c r="R2550" s="165">
        <v>1110</v>
      </c>
      <c r="S2550" s="165">
        <v>6</v>
      </c>
      <c r="T2550" s="165">
        <v>7.4833333333333343</v>
      </c>
      <c r="U2550" s="165">
        <v>15.366666666666672</v>
      </c>
      <c r="V2550" s="165">
        <v>1426.4</v>
      </c>
      <c r="W2550" s="165">
        <v>1042.7</v>
      </c>
      <c r="X2550" s="165" t="s">
        <v>3324</v>
      </c>
      <c r="Y2550" s="165">
        <v>6.6</v>
      </c>
      <c r="Z2550" s="165" t="s">
        <v>3327</v>
      </c>
      <c r="AA2550" s="165" t="s">
        <v>3362</v>
      </c>
    </row>
    <row r="2551" spans="1:27" s="74" customFormat="1" x14ac:dyDescent="0.15">
      <c r="A2551" s="165" t="s">
        <v>3353</v>
      </c>
      <c r="B2551" s="113" t="s">
        <v>3170</v>
      </c>
      <c r="C2551" s="165" t="s">
        <v>3385</v>
      </c>
      <c r="D2551" s="199" t="s">
        <v>3252</v>
      </c>
      <c r="E2551" s="165">
        <v>47</v>
      </c>
      <c r="F2551" s="165">
        <v>35.300000000000004</v>
      </c>
      <c r="G2551" s="165">
        <v>138.4</v>
      </c>
      <c r="H2551" s="165">
        <v>130</v>
      </c>
      <c r="I2551" s="165">
        <v>5420</v>
      </c>
      <c r="J2551" s="165">
        <v>23800</v>
      </c>
      <c r="K2551" s="165">
        <v>1880</v>
      </c>
      <c r="L2551" s="165"/>
      <c r="M2551" s="165">
        <v>31100</v>
      </c>
      <c r="N2551" s="165">
        <v>160</v>
      </c>
      <c r="O2551" s="165">
        <v>680</v>
      </c>
      <c r="P2551" s="165">
        <v>440.00000000000011</v>
      </c>
      <c r="Q2551" s="165"/>
      <c r="R2551" s="165">
        <v>1280</v>
      </c>
      <c r="S2551" s="165">
        <v>8</v>
      </c>
      <c r="T2551" s="165">
        <v>11.891666666666671</v>
      </c>
      <c r="U2551" s="165">
        <v>16.612500000000001</v>
      </c>
      <c r="V2551" s="165">
        <v>1652.2</v>
      </c>
      <c r="W2551" s="165">
        <v>1386.2</v>
      </c>
      <c r="X2551" s="165" t="s">
        <v>3324</v>
      </c>
      <c r="Y2551" s="165">
        <v>5.15</v>
      </c>
      <c r="Z2551" s="165" t="s">
        <v>3327</v>
      </c>
      <c r="AA2551" s="165" t="s">
        <v>3421</v>
      </c>
    </row>
    <row r="2552" spans="1:27" s="74" customFormat="1" x14ac:dyDescent="0.15">
      <c r="A2552" s="165" t="s">
        <v>3353</v>
      </c>
      <c r="B2552" s="113" t="s">
        <v>3170</v>
      </c>
      <c r="C2552" s="165" t="s">
        <v>3385</v>
      </c>
      <c r="D2552" s="199" t="s">
        <v>3253</v>
      </c>
      <c r="E2552" s="165">
        <v>46</v>
      </c>
      <c r="F2552" s="165">
        <v>35.300000000000004</v>
      </c>
      <c r="G2552" s="165">
        <v>138.4</v>
      </c>
      <c r="H2552" s="165">
        <v>90</v>
      </c>
      <c r="I2552" s="165">
        <v>6180</v>
      </c>
      <c r="J2552" s="165">
        <v>20670</v>
      </c>
      <c r="K2552" s="165">
        <v>1670</v>
      </c>
      <c r="L2552" s="165"/>
      <c r="M2552" s="165">
        <v>28520</v>
      </c>
      <c r="N2552" s="165">
        <v>260</v>
      </c>
      <c r="O2552" s="165">
        <v>860</v>
      </c>
      <c r="P2552" s="165">
        <v>330</v>
      </c>
      <c r="Q2552" s="165"/>
      <c r="R2552" s="165">
        <v>1450</v>
      </c>
      <c r="S2552" s="165">
        <v>8</v>
      </c>
      <c r="T2552" s="165">
        <v>11.891666666666671</v>
      </c>
      <c r="U2552" s="165">
        <v>16.612500000000001</v>
      </c>
      <c r="V2552" s="165">
        <v>1652.2</v>
      </c>
      <c r="W2552" s="165">
        <v>1386.2</v>
      </c>
      <c r="X2552" s="165" t="s">
        <v>3324</v>
      </c>
      <c r="Y2552" s="165">
        <v>5.15</v>
      </c>
      <c r="Z2552" s="165" t="s">
        <v>3327</v>
      </c>
      <c r="AA2552" s="165" t="s">
        <v>3421</v>
      </c>
    </row>
    <row r="2553" spans="1:27" s="74" customFormat="1" x14ac:dyDescent="0.15">
      <c r="A2553" s="165" t="s">
        <v>3353</v>
      </c>
      <c r="B2553" s="113" t="s">
        <v>3170</v>
      </c>
      <c r="C2553" s="165" t="s">
        <v>3385</v>
      </c>
      <c r="D2553" s="199" t="s">
        <v>3253</v>
      </c>
      <c r="E2553" s="165">
        <v>45</v>
      </c>
      <c r="F2553" s="165">
        <v>35.300000000000004</v>
      </c>
      <c r="G2553" s="165">
        <v>138.4</v>
      </c>
      <c r="H2553" s="165">
        <v>70</v>
      </c>
      <c r="I2553" s="165">
        <v>3690</v>
      </c>
      <c r="J2553" s="165">
        <v>12390</v>
      </c>
      <c r="K2553" s="165">
        <v>1760</v>
      </c>
      <c r="L2553" s="165"/>
      <c r="M2553" s="165">
        <v>17840</v>
      </c>
      <c r="N2553" s="165">
        <v>310</v>
      </c>
      <c r="O2553" s="165">
        <v>1030</v>
      </c>
      <c r="P2553" s="165">
        <v>340</v>
      </c>
      <c r="Q2553" s="165"/>
      <c r="R2553" s="165">
        <v>1680</v>
      </c>
      <c r="S2553" s="165">
        <v>8</v>
      </c>
      <c r="T2553" s="165">
        <v>11.891666666666671</v>
      </c>
      <c r="U2553" s="165">
        <v>16.612500000000001</v>
      </c>
      <c r="V2553" s="165">
        <v>1652.2</v>
      </c>
      <c r="W2553" s="165">
        <v>1386.2</v>
      </c>
      <c r="X2553" s="165" t="s">
        <v>3324</v>
      </c>
      <c r="Y2553" s="165">
        <v>5.15</v>
      </c>
      <c r="Z2553" s="165" t="s">
        <v>3327</v>
      </c>
      <c r="AA2553" s="165" t="s">
        <v>3421</v>
      </c>
    </row>
    <row r="2554" spans="1:27" s="74" customFormat="1" x14ac:dyDescent="0.15">
      <c r="A2554" s="165" t="s">
        <v>3353</v>
      </c>
      <c r="B2554" s="113" t="s">
        <v>3170</v>
      </c>
      <c r="C2554" s="165" t="s">
        <v>3385</v>
      </c>
      <c r="D2554" s="199" t="s">
        <v>3253</v>
      </c>
      <c r="E2554" s="165">
        <v>44</v>
      </c>
      <c r="F2554" s="165">
        <v>35.300000000000004</v>
      </c>
      <c r="G2554" s="165">
        <v>138.4</v>
      </c>
      <c r="H2554" s="165">
        <v>20</v>
      </c>
      <c r="I2554" s="165">
        <v>1630</v>
      </c>
      <c r="J2554" s="165">
        <v>5500</v>
      </c>
      <c r="K2554" s="165">
        <v>1400</v>
      </c>
      <c r="L2554" s="165"/>
      <c r="M2554" s="165">
        <v>8530</v>
      </c>
      <c r="N2554" s="165">
        <v>360</v>
      </c>
      <c r="O2554" s="165">
        <v>1210</v>
      </c>
      <c r="P2554" s="165">
        <v>290</v>
      </c>
      <c r="Q2554" s="165"/>
      <c r="R2554" s="165">
        <v>1860</v>
      </c>
      <c r="S2554" s="165">
        <v>8</v>
      </c>
      <c r="T2554" s="165">
        <v>11.891666666666671</v>
      </c>
      <c r="U2554" s="165">
        <v>16.612500000000001</v>
      </c>
      <c r="V2554" s="165">
        <v>1652.2</v>
      </c>
      <c r="W2554" s="165">
        <v>1386.2</v>
      </c>
      <c r="X2554" s="165" t="s">
        <v>3324</v>
      </c>
      <c r="Y2554" s="165">
        <v>5.15</v>
      </c>
      <c r="Z2554" s="165" t="s">
        <v>3327</v>
      </c>
      <c r="AA2554" s="165" t="s">
        <v>3421</v>
      </c>
    </row>
    <row r="2555" spans="1:27" s="74" customFormat="1" x14ac:dyDescent="0.15">
      <c r="A2555" s="165" t="s">
        <v>3353</v>
      </c>
      <c r="B2555" s="113" t="s">
        <v>3169</v>
      </c>
      <c r="C2555" s="165" t="s">
        <v>3385</v>
      </c>
      <c r="D2555" s="199" t="s">
        <v>3254</v>
      </c>
      <c r="E2555" s="165">
        <v>43</v>
      </c>
      <c r="F2555" s="165">
        <v>33.200000000000003</v>
      </c>
      <c r="G2555" s="165">
        <v>133</v>
      </c>
      <c r="H2555" s="165">
        <v>121</v>
      </c>
      <c r="I2555" s="165">
        <v>11490</v>
      </c>
      <c r="J2555" s="165">
        <v>36080</v>
      </c>
      <c r="K2555" s="165">
        <v>1500</v>
      </c>
      <c r="L2555" s="165"/>
      <c r="M2555" s="165">
        <v>49070.000000000007</v>
      </c>
      <c r="N2555" s="165">
        <v>90</v>
      </c>
      <c r="O2555" s="165">
        <v>372</v>
      </c>
      <c r="P2555" s="165">
        <v>211</v>
      </c>
      <c r="Q2555" s="165">
        <v>121</v>
      </c>
      <c r="R2555" s="165">
        <v>673</v>
      </c>
      <c r="S2555" s="165">
        <v>11</v>
      </c>
      <c r="T2555" s="165">
        <v>14.65833333333333</v>
      </c>
      <c r="U2555" s="165">
        <v>15.609090909090911</v>
      </c>
      <c r="V2555" s="165">
        <v>2162.3000000000002</v>
      </c>
      <c r="W2555" s="165">
        <v>2098.6</v>
      </c>
      <c r="X2555" s="165" t="s">
        <v>3324</v>
      </c>
      <c r="Y2555" s="165">
        <v>5.15</v>
      </c>
      <c r="Z2555" s="165" t="s">
        <v>3327</v>
      </c>
      <c r="AA2555" s="165" t="s">
        <v>3326</v>
      </c>
    </row>
    <row r="2556" spans="1:27" s="74" customFormat="1" x14ac:dyDescent="0.15">
      <c r="A2556" s="165" t="s">
        <v>3353</v>
      </c>
      <c r="B2556" s="113" t="s">
        <v>3208</v>
      </c>
      <c r="C2556" s="165" t="s">
        <v>3356</v>
      </c>
      <c r="D2556" s="199" t="s">
        <v>3297</v>
      </c>
      <c r="E2556" s="165">
        <v>447</v>
      </c>
      <c r="F2556" s="165">
        <v>37.75</v>
      </c>
      <c r="G2556" s="165">
        <v>111.82</v>
      </c>
      <c r="H2556" s="165">
        <v>66</v>
      </c>
      <c r="I2556" s="165">
        <v>833</v>
      </c>
      <c r="J2556" s="165">
        <v>3389</v>
      </c>
      <c r="K2556" s="165">
        <v>373</v>
      </c>
      <c r="L2556" s="165"/>
      <c r="M2556" s="165">
        <v>4595</v>
      </c>
      <c r="N2556" s="165">
        <v>32</v>
      </c>
      <c r="O2556" s="165">
        <v>128</v>
      </c>
      <c r="P2556" s="165">
        <v>124</v>
      </c>
      <c r="Q2556" s="165"/>
      <c r="R2556" s="165">
        <v>284</v>
      </c>
      <c r="S2556" s="165">
        <v>5</v>
      </c>
      <c r="T2556" s="165">
        <v>5.833333333333333</v>
      </c>
      <c r="U2556" s="165">
        <v>16.260000000000002</v>
      </c>
      <c r="V2556" s="165">
        <v>591.40000000000009</v>
      </c>
      <c r="W2556" s="165">
        <v>469.6</v>
      </c>
      <c r="X2556" s="165" t="s">
        <v>3328</v>
      </c>
      <c r="Y2556" s="165">
        <v>26.499999999999947</v>
      </c>
      <c r="Z2556" s="165" t="s">
        <v>3329</v>
      </c>
      <c r="AA2556" s="165" t="s">
        <v>3298</v>
      </c>
    </row>
    <row r="2557" spans="1:27" s="74" customFormat="1" x14ac:dyDescent="0.15">
      <c r="A2557" s="165" t="s">
        <v>3352</v>
      </c>
      <c r="B2557" s="113" t="s">
        <v>3208</v>
      </c>
      <c r="C2557" s="165" t="s">
        <v>3356</v>
      </c>
      <c r="D2557" s="199" t="s">
        <v>3297</v>
      </c>
      <c r="E2557" s="165">
        <v>454</v>
      </c>
      <c r="F2557" s="165">
        <v>37.9</v>
      </c>
      <c r="G2557" s="165">
        <v>111.36</v>
      </c>
      <c r="H2557" s="165">
        <v>62</v>
      </c>
      <c r="I2557" s="165">
        <v>1028</v>
      </c>
      <c r="J2557" s="165">
        <v>3864</v>
      </c>
      <c r="K2557" s="165">
        <v>447</v>
      </c>
      <c r="L2557" s="165"/>
      <c r="M2557" s="165">
        <v>5339</v>
      </c>
      <c r="N2557" s="165">
        <v>41</v>
      </c>
      <c r="O2557" s="165">
        <v>155</v>
      </c>
      <c r="P2557" s="165">
        <v>149</v>
      </c>
      <c r="Q2557" s="165"/>
      <c r="R2557" s="165">
        <v>345</v>
      </c>
      <c r="S2557" s="165">
        <v>5</v>
      </c>
      <c r="T2557" s="165">
        <v>4.3833333333333337</v>
      </c>
      <c r="U2557" s="165">
        <v>14.92</v>
      </c>
      <c r="V2557" s="165">
        <v>611.6</v>
      </c>
      <c r="W2557" s="165">
        <v>483.6</v>
      </c>
      <c r="X2557" s="165" t="s">
        <v>3324</v>
      </c>
      <c r="Y2557" s="165">
        <v>26.499999999999947</v>
      </c>
      <c r="Z2557" s="165" t="s">
        <v>3329</v>
      </c>
      <c r="AA2557" s="165" t="s">
        <v>3298</v>
      </c>
    </row>
    <row r="2558" spans="1:27" s="74" customFormat="1" x14ac:dyDescent="0.15">
      <c r="A2558" s="165" t="s">
        <v>3352</v>
      </c>
      <c r="B2558" s="113" t="s">
        <v>3208</v>
      </c>
      <c r="C2558" s="165" t="s">
        <v>3356</v>
      </c>
      <c r="D2558" s="199" t="s">
        <v>3297</v>
      </c>
      <c r="E2558" s="165">
        <v>419</v>
      </c>
      <c r="F2558" s="165">
        <v>37.5</v>
      </c>
      <c r="G2558" s="165">
        <v>111.59</v>
      </c>
      <c r="H2558" s="165">
        <v>61</v>
      </c>
      <c r="I2558" s="165">
        <v>930.00000000000011</v>
      </c>
      <c r="J2558" s="165">
        <v>4165.0000000000009</v>
      </c>
      <c r="K2558" s="165">
        <v>432</v>
      </c>
      <c r="L2558" s="165"/>
      <c r="M2558" s="165">
        <v>5527</v>
      </c>
      <c r="N2558" s="165">
        <v>38</v>
      </c>
      <c r="O2558" s="165">
        <v>169</v>
      </c>
      <c r="P2558" s="165">
        <v>144</v>
      </c>
      <c r="Q2558" s="165"/>
      <c r="R2558" s="165">
        <v>351</v>
      </c>
      <c r="S2558" s="165">
        <v>5</v>
      </c>
      <c r="T2558" s="165">
        <v>4.7333333333333343</v>
      </c>
      <c r="U2558" s="165">
        <v>15.02</v>
      </c>
      <c r="V2558" s="165">
        <v>632.1</v>
      </c>
      <c r="W2558" s="165">
        <v>497.9</v>
      </c>
      <c r="X2558" s="165" t="s">
        <v>3324</v>
      </c>
      <c r="Y2558" s="165">
        <v>20.100000000000001</v>
      </c>
      <c r="Z2558" s="165" t="s">
        <v>3329</v>
      </c>
      <c r="AA2558" s="165" t="s">
        <v>3298</v>
      </c>
    </row>
    <row r="2559" spans="1:27" s="74" customFormat="1" x14ac:dyDescent="0.15">
      <c r="A2559" s="165" t="s">
        <v>3352</v>
      </c>
      <c r="B2559" s="113" t="s">
        <v>3164</v>
      </c>
      <c r="C2559" s="165" t="s">
        <v>3356</v>
      </c>
      <c r="D2559" s="199" t="s">
        <v>3297</v>
      </c>
      <c r="E2559" s="165">
        <v>99</v>
      </c>
      <c r="F2559" s="165">
        <v>52.300000000000004</v>
      </c>
      <c r="G2559" s="165">
        <v>124.7</v>
      </c>
      <c r="H2559" s="165">
        <v>111</v>
      </c>
      <c r="I2559" s="165">
        <v>1879</v>
      </c>
      <c r="J2559" s="165">
        <v>6533</v>
      </c>
      <c r="K2559" s="165">
        <v>271</v>
      </c>
      <c r="L2559" s="165"/>
      <c r="M2559" s="165">
        <v>8683</v>
      </c>
      <c r="N2559" s="165">
        <v>37</v>
      </c>
      <c r="O2559" s="165">
        <v>128</v>
      </c>
      <c r="P2559" s="165">
        <v>216</v>
      </c>
      <c r="Q2559" s="165"/>
      <c r="R2559" s="165">
        <v>381</v>
      </c>
      <c r="S2559" s="165">
        <v>5</v>
      </c>
      <c r="T2559" s="165">
        <v>-3.4416666666666669</v>
      </c>
      <c r="U2559" s="165">
        <v>13.34</v>
      </c>
      <c r="V2559" s="165">
        <v>485.00000000000011</v>
      </c>
      <c r="W2559" s="165">
        <v>408.1</v>
      </c>
      <c r="X2559" s="165" t="s">
        <v>3330</v>
      </c>
      <c r="Y2559" s="165">
        <v>18.05</v>
      </c>
      <c r="Z2559" s="165" t="s">
        <v>3329</v>
      </c>
      <c r="AA2559" s="165" t="s">
        <v>3298</v>
      </c>
    </row>
    <row r="2560" spans="1:27" s="74" customFormat="1" x14ac:dyDescent="0.15">
      <c r="A2560" s="165" t="s">
        <v>3352</v>
      </c>
      <c r="B2560" s="113" t="s">
        <v>3208</v>
      </c>
      <c r="C2560" s="165" t="s">
        <v>3356</v>
      </c>
      <c r="D2560" s="199" t="s">
        <v>3297</v>
      </c>
      <c r="E2560" s="165">
        <v>440</v>
      </c>
      <c r="F2560" s="165">
        <v>37.730000000000004</v>
      </c>
      <c r="G2560" s="165">
        <v>111.48</v>
      </c>
      <c r="H2560" s="165">
        <v>51</v>
      </c>
      <c r="I2560" s="165">
        <v>877.99999999999989</v>
      </c>
      <c r="J2560" s="165">
        <v>4313</v>
      </c>
      <c r="K2560" s="165">
        <v>422</v>
      </c>
      <c r="L2560" s="165"/>
      <c r="M2560" s="165">
        <v>5613</v>
      </c>
      <c r="N2560" s="165">
        <v>42</v>
      </c>
      <c r="O2560" s="165">
        <v>206</v>
      </c>
      <c r="P2560" s="165">
        <v>141</v>
      </c>
      <c r="Q2560" s="165"/>
      <c r="R2560" s="165">
        <v>389</v>
      </c>
      <c r="S2560" s="165">
        <v>5</v>
      </c>
      <c r="T2560" s="165">
        <v>4.7416666666666663</v>
      </c>
      <c r="U2560" s="165">
        <v>15.18</v>
      </c>
      <c r="V2560" s="165">
        <v>614.09999999999991</v>
      </c>
      <c r="W2560" s="165">
        <v>485.3</v>
      </c>
      <c r="X2560" s="165" t="s">
        <v>3324</v>
      </c>
      <c r="Y2560" s="165">
        <v>20.100000000000001</v>
      </c>
      <c r="Z2560" s="165" t="s">
        <v>3329</v>
      </c>
      <c r="AA2560" s="165" t="s">
        <v>3298</v>
      </c>
    </row>
    <row r="2561" spans="1:27" s="74" customFormat="1" x14ac:dyDescent="0.15">
      <c r="A2561" s="165" t="s">
        <v>3352</v>
      </c>
      <c r="B2561" s="113" t="s">
        <v>3208</v>
      </c>
      <c r="C2561" s="165" t="s">
        <v>3356</v>
      </c>
      <c r="D2561" s="199" t="s">
        <v>3297</v>
      </c>
      <c r="E2561" s="165">
        <v>446</v>
      </c>
      <c r="F2561" s="165">
        <v>37.75</v>
      </c>
      <c r="G2561" s="165">
        <v>111.79</v>
      </c>
      <c r="H2561" s="165">
        <v>59</v>
      </c>
      <c r="I2561" s="165">
        <v>1191</v>
      </c>
      <c r="J2561" s="165">
        <v>4209</v>
      </c>
      <c r="K2561" s="165">
        <v>505.99999999999983</v>
      </c>
      <c r="L2561" s="165"/>
      <c r="M2561" s="165">
        <v>5906</v>
      </c>
      <c r="N2561" s="165">
        <v>50</v>
      </c>
      <c r="O2561" s="165">
        <v>177</v>
      </c>
      <c r="P2561" s="165">
        <v>169</v>
      </c>
      <c r="Q2561" s="165"/>
      <c r="R2561" s="165">
        <v>396</v>
      </c>
      <c r="S2561" s="165">
        <v>5</v>
      </c>
      <c r="T2561" s="165">
        <v>5.833333333333333</v>
      </c>
      <c r="U2561" s="165">
        <v>16.260000000000002</v>
      </c>
      <c r="V2561" s="165">
        <v>591.40000000000009</v>
      </c>
      <c r="W2561" s="165">
        <v>469.6</v>
      </c>
      <c r="X2561" s="165" t="s">
        <v>3328</v>
      </c>
      <c r="Y2561" s="165">
        <v>20.100000000000001</v>
      </c>
      <c r="Z2561" s="165" t="s">
        <v>3329</v>
      </c>
      <c r="AA2561" s="165" t="s">
        <v>3298</v>
      </c>
    </row>
    <row r="2562" spans="1:27" s="74" customFormat="1" x14ac:dyDescent="0.15">
      <c r="A2562" s="165" t="s">
        <v>3352</v>
      </c>
      <c r="B2562" s="113" t="s">
        <v>3208</v>
      </c>
      <c r="C2562" s="165" t="s">
        <v>3356</v>
      </c>
      <c r="D2562" s="199" t="s">
        <v>3297</v>
      </c>
      <c r="E2562" s="165">
        <v>423</v>
      </c>
      <c r="F2562" s="165">
        <v>37.630000000000003</v>
      </c>
      <c r="G2562" s="165">
        <v>111.66</v>
      </c>
      <c r="H2562" s="165">
        <v>52</v>
      </c>
      <c r="I2562" s="165">
        <v>1190</v>
      </c>
      <c r="J2562" s="165">
        <v>4059</v>
      </c>
      <c r="K2562" s="165">
        <v>499</v>
      </c>
      <c r="L2562" s="165"/>
      <c r="M2562" s="165">
        <v>5748</v>
      </c>
      <c r="N2562" s="165">
        <v>56.000000000000007</v>
      </c>
      <c r="O2562" s="165">
        <v>191</v>
      </c>
      <c r="P2562" s="165">
        <v>166</v>
      </c>
      <c r="Q2562" s="165"/>
      <c r="R2562" s="165">
        <v>413</v>
      </c>
      <c r="S2562" s="165">
        <v>5</v>
      </c>
      <c r="T2562" s="165">
        <v>4.7333333333333343</v>
      </c>
      <c r="U2562" s="165">
        <v>15.02</v>
      </c>
      <c r="V2562" s="165">
        <v>632.1</v>
      </c>
      <c r="W2562" s="165">
        <v>497.9</v>
      </c>
      <c r="X2562" s="165" t="s">
        <v>3324</v>
      </c>
      <c r="Y2562" s="165">
        <v>10.35</v>
      </c>
      <c r="Z2562" s="165" t="s">
        <v>3327</v>
      </c>
      <c r="AA2562" s="165" t="s">
        <v>3298</v>
      </c>
    </row>
    <row r="2563" spans="1:27" s="74" customFormat="1" x14ac:dyDescent="0.15">
      <c r="A2563" s="165" t="s">
        <v>3353</v>
      </c>
      <c r="B2563" s="113" t="s">
        <v>3208</v>
      </c>
      <c r="C2563" s="165" t="s">
        <v>3356</v>
      </c>
      <c r="D2563" s="199" t="s">
        <v>3297</v>
      </c>
      <c r="E2563" s="165">
        <v>431</v>
      </c>
      <c r="F2563" s="165">
        <v>37.67</v>
      </c>
      <c r="G2563" s="165">
        <v>111.57</v>
      </c>
      <c r="H2563" s="165">
        <v>71</v>
      </c>
      <c r="I2563" s="165">
        <v>1164</v>
      </c>
      <c r="J2563" s="165">
        <v>5443</v>
      </c>
      <c r="K2563" s="165">
        <v>549</v>
      </c>
      <c r="L2563" s="165"/>
      <c r="M2563" s="165">
        <v>7156</v>
      </c>
      <c r="N2563" s="165">
        <v>41</v>
      </c>
      <c r="O2563" s="165">
        <v>193</v>
      </c>
      <c r="P2563" s="165">
        <v>183</v>
      </c>
      <c r="Q2563" s="165"/>
      <c r="R2563" s="165">
        <v>417</v>
      </c>
      <c r="S2563" s="165">
        <v>5</v>
      </c>
      <c r="T2563" s="165">
        <v>4.9083333333333359</v>
      </c>
      <c r="U2563" s="165">
        <v>15.32</v>
      </c>
      <c r="V2563" s="165">
        <v>614</v>
      </c>
      <c r="W2563" s="165">
        <v>485.50000000000011</v>
      </c>
      <c r="X2563" s="165" t="s">
        <v>3324</v>
      </c>
      <c r="Y2563" s="165">
        <v>26.499999999999947</v>
      </c>
      <c r="Z2563" s="165" t="s">
        <v>3329</v>
      </c>
      <c r="AA2563" s="165" t="s">
        <v>3298</v>
      </c>
    </row>
    <row r="2564" spans="1:27" s="74" customFormat="1" x14ac:dyDescent="0.15">
      <c r="A2564" s="165" t="s">
        <v>3352</v>
      </c>
      <c r="B2564" s="113" t="s">
        <v>3200</v>
      </c>
      <c r="C2564" s="165" t="s">
        <v>3356</v>
      </c>
      <c r="D2564" s="199" t="s">
        <v>3297</v>
      </c>
      <c r="E2564" s="165">
        <v>183</v>
      </c>
      <c r="F2564" s="165">
        <v>31.9</v>
      </c>
      <c r="G2564" s="165">
        <v>102.2</v>
      </c>
      <c r="H2564" s="165">
        <v>243</v>
      </c>
      <c r="I2564" s="165">
        <v>4741</v>
      </c>
      <c r="J2564" s="165">
        <v>22679</v>
      </c>
      <c r="K2564" s="165">
        <v>731</v>
      </c>
      <c r="L2564" s="165"/>
      <c r="M2564" s="165">
        <v>28150</v>
      </c>
      <c r="N2564" s="165">
        <v>50</v>
      </c>
      <c r="O2564" s="165">
        <v>23</v>
      </c>
      <c r="P2564" s="165">
        <v>146</v>
      </c>
      <c r="Q2564" s="165"/>
      <c r="R2564" s="165">
        <v>426</v>
      </c>
      <c r="S2564" s="165">
        <v>5</v>
      </c>
      <c r="T2564" s="165">
        <v>3.875</v>
      </c>
      <c r="U2564" s="165">
        <v>10.14</v>
      </c>
      <c r="V2564" s="165">
        <v>684.3</v>
      </c>
      <c r="W2564" s="165">
        <v>545.6</v>
      </c>
      <c r="X2564" s="165" t="s">
        <v>3324</v>
      </c>
      <c r="Y2564" s="165">
        <v>26.499999999999947</v>
      </c>
      <c r="Z2564" s="165" t="s">
        <v>3329</v>
      </c>
      <c r="AA2564" s="165" t="s">
        <v>3298</v>
      </c>
    </row>
    <row r="2565" spans="1:27" s="74" customFormat="1" x14ac:dyDescent="0.15">
      <c r="A2565" s="165" t="s">
        <v>3352</v>
      </c>
      <c r="B2565" s="113" t="s">
        <v>3171</v>
      </c>
      <c r="C2565" s="165" t="s">
        <v>3356</v>
      </c>
      <c r="D2565" s="199" t="s">
        <v>3297</v>
      </c>
      <c r="E2565" s="165">
        <v>319</v>
      </c>
      <c r="F2565" s="165">
        <v>50.2</v>
      </c>
      <c r="G2565" s="165">
        <v>126.4</v>
      </c>
      <c r="H2565" s="165">
        <v>180</v>
      </c>
      <c r="I2565" s="165">
        <v>2507</v>
      </c>
      <c r="J2565" s="165">
        <v>11608</v>
      </c>
      <c r="K2565" s="165">
        <v>469.00000000000011</v>
      </c>
      <c r="L2565" s="165"/>
      <c r="M2565" s="165">
        <v>14584</v>
      </c>
      <c r="N2565" s="165">
        <v>27</v>
      </c>
      <c r="O2565" s="165">
        <v>118</v>
      </c>
      <c r="P2565" s="165">
        <v>292</v>
      </c>
      <c r="Q2565" s="165"/>
      <c r="R2565" s="165">
        <v>437</v>
      </c>
      <c r="S2565" s="165">
        <v>5</v>
      </c>
      <c r="T2565" s="165">
        <v>-2.2000000000000002</v>
      </c>
      <c r="U2565" s="165">
        <v>13.92</v>
      </c>
      <c r="V2565" s="165">
        <v>534.1</v>
      </c>
      <c r="W2565" s="165">
        <v>458.2</v>
      </c>
      <c r="X2565" s="165" t="s">
        <v>3330</v>
      </c>
      <c r="Y2565" s="165">
        <v>12.05</v>
      </c>
      <c r="Z2565" s="165" t="s">
        <v>3325</v>
      </c>
      <c r="AA2565" s="165" t="s">
        <v>3298</v>
      </c>
    </row>
    <row r="2566" spans="1:27" s="74" customFormat="1" x14ac:dyDescent="0.15">
      <c r="A2566" s="165" t="s">
        <v>3354</v>
      </c>
      <c r="B2566" s="113" t="s">
        <v>3171</v>
      </c>
      <c r="C2566" s="165" t="s">
        <v>3356</v>
      </c>
      <c r="D2566" s="199" t="s">
        <v>3297</v>
      </c>
      <c r="E2566" s="165">
        <v>314</v>
      </c>
      <c r="F2566" s="165">
        <v>52.300000000000004</v>
      </c>
      <c r="G2566" s="165">
        <v>124.7</v>
      </c>
      <c r="H2566" s="165">
        <v>134</v>
      </c>
      <c r="I2566" s="165">
        <v>2150</v>
      </c>
      <c r="J2566" s="165">
        <v>10187</v>
      </c>
      <c r="K2566" s="165">
        <v>407</v>
      </c>
      <c r="L2566" s="165"/>
      <c r="M2566" s="165">
        <v>12743</v>
      </c>
      <c r="N2566" s="165">
        <v>35</v>
      </c>
      <c r="O2566" s="165">
        <v>154</v>
      </c>
      <c r="P2566" s="165">
        <v>250</v>
      </c>
      <c r="Q2566" s="165"/>
      <c r="R2566" s="165">
        <v>438.99999999999983</v>
      </c>
      <c r="S2566" s="165">
        <v>5</v>
      </c>
      <c r="T2566" s="165">
        <v>-3.4416666666666669</v>
      </c>
      <c r="U2566" s="165">
        <v>13.34</v>
      </c>
      <c r="V2566" s="165">
        <v>505.49999999999983</v>
      </c>
      <c r="W2566" s="165">
        <v>431.99999999999983</v>
      </c>
      <c r="X2566" s="165" t="s">
        <v>3330</v>
      </c>
      <c r="Y2566" s="165">
        <v>18.05</v>
      </c>
      <c r="Z2566" s="165" t="s">
        <v>3329</v>
      </c>
      <c r="AA2566" s="165" t="s">
        <v>3298</v>
      </c>
    </row>
    <row r="2567" spans="1:27" s="74" customFormat="1" x14ac:dyDescent="0.15">
      <c r="A2567" s="165" t="s">
        <v>3352</v>
      </c>
      <c r="B2567" s="113" t="s">
        <v>3200</v>
      </c>
      <c r="C2567" s="165" t="s">
        <v>3356</v>
      </c>
      <c r="D2567" s="199" t="s">
        <v>3297</v>
      </c>
      <c r="E2567" s="165">
        <v>166</v>
      </c>
      <c r="F2567" s="165">
        <v>38.79</v>
      </c>
      <c r="G2567" s="165">
        <v>111.93</v>
      </c>
      <c r="H2567" s="165">
        <v>56</v>
      </c>
      <c r="I2567" s="165">
        <v>868</v>
      </c>
      <c r="J2567" s="165">
        <v>5530.9999999999991</v>
      </c>
      <c r="K2567" s="165">
        <v>524</v>
      </c>
      <c r="L2567" s="165"/>
      <c r="M2567" s="165">
        <v>6922</v>
      </c>
      <c r="N2567" s="165">
        <v>46</v>
      </c>
      <c r="O2567" s="165">
        <v>291</v>
      </c>
      <c r="P2567" s="165">
        <v>105</v>
      </c>
      <c r="Q2567" s="165"/>
      <c r="R2567" s="165">
        <v>441</v>
      </c>
      <c r="S2567" s="165">
        <v>5</v>
      </c>
      <c r="T2567" s="165">
        <v>1.6583333333333321</v>
      </c>
      <c r="U2567" s="165">
        <v>12.3</v>
      </c>
      <c r="V2567" s="165">
        <v>639.4</v>
      </c>
      <c r="W2567" s="165">
        <v>505.4</v>
      </c>
      <c r="X2567" s="165" t="s">
        <v>3330</v>
      </c>
      <c r="Y2567" s="165">
        <v>8.6000000000000014</v>
      </c>
      <c r="Z2567" s="165" t="s">
        <v>3327</v>
      </c>
      <c r="AA2567" s="165" t="s">
        <v>3298</v>
      </c>
    </row>
    <row r="2568" spans="1:27" s="74" customFormat="1" x14ac:dyDescent="0.15">
      <c r="A2568" s="165" t="s">
        <v>3353</v>
      </c>
      <c r="B2568" s="113" t="s">
        <v>3200</v>
      </c>
      <c r="C2568" s="165" t="s">
        <v>3356</v>
      </c>
      <c r="D2568" s="199" t="s">
        <v>3297</v>
      </c>
      <c r="E2568" s="165">
        <v>193</v>
      </c>
      <c r="F2568" s="165">
        <v>33.58</v>
      </c>
      <c r="G2568" s="165">
        <v>103.73</v>
      </c>
      <c r="H2568" s="165">
        <v>121</v>
      </c>
      <c r="I2568" s="165">
        <v>3265</v>
      </c>
      <c r="J2568" s="165">
        <v>12077</v>
      </c>
      <c r="K2568" s="165">
        <v>705</v>
      </c>
      <c r="L2568" s="165"/>
      <c r="M2568" s="165">
        <v>16047</v>
      </c>
      <c r="N2568" s="165">
        <v>66</v>
      </c>
      <c r="O2568" s="165">
        <v>221</v>
      </c>
      <c r="P2568" s="165">
        <v>155</v>
      </c>
      <c r="Q2568" s="165"/>
      <c r="R2568" s="165">
        <v>442</v>
      </c>
      <c r="S2568" s="165">
        <v>5</v>
      </c>
      <c r="T2568" s="165">
        <v>2.6166666666666667</v>
      </c>
      <c r="U2568" s="165">
        <v>9.6000000000000014</v>
      </c>
      <c r="V2568" s="165">
        <v>686.5</v>
      </c>
      <c r="W2568" s="165">
        <v>523.1</v>
      </c>
      <c r="X2568" s="165" t="s">
        <v>3330</v>
      </c>
      <c r="Y2568" s="165">
        <v>12.05</v>
      </c>
      <c r="Z2568" s="165" t="s">
        <v>3325</v>
      </c>
      <c r="AA2568" s="165" t="s">
        <v>3298</v>
      </c>
    </row>
    <row r="2569" spans="1:27" s="74" customFormat="1" x14ac:dyDescent="0.15">
      <c r="A2569" s="165" t="s">
        <v>3278</v>
      </c>
      <c r="B2569" s="113" t="s">
        <v>3200</v>
      </c>
      <c r="C2569" s="165" t="s">
        <v>3356</v>
      </c>
      <c r="D2569" s="199" t="s">
        <v>3297</v>
      </c>
      <c r="E2569" s="165">
        <v>250</v>
      </c>
      <c r="F2569" s="165">
        <v>30.9</v>
      </c>
      <c r="G2569" s="165">
        <v>100.3</v>
      </c>
      <c r="H2569" s="165">
        <v>317</v>
      </c>
      <c r="I2569" s="165">
        <v>7327</v>
      </c>
      <c r="J2569" s="165">
        <v>37241</v>
      </c>
      <c r="K2569" s="165">
        <v>1000</v>
      </c>
      <c r="L2569" s="165"/>
      <c r="M2569" s="165">
        <v>45568</v>
      </c>
      <c r="N2569" s="165">
        <v>40</v>
      </c>
      <c r="O2569" s="165">
        <v>202</v>
      </c>
      <c r="P2569" s="165">
        <v>200</v>
      </c>
      <c r="Q2569" s="165"/>
      <c r="R2569" s="165">
        <v>442</v>
      </c>
      <c r="S2569" s="165">
        <v>5</v>
      </c>
      <c r="T2569" s="165">
        <v>4.45</v>
      </c>
      <c r="U2569" s="165">
        <v>10.94</v>
      </c>
      <c r="V2569" s="165">
        <v>652.79999999999995</v>
      </c>
      <c r="W2569" s="165">
        <v>563.70000000000005</v>
      </c>
      <c r="X2569" s="165" t="s">
        <v>3324</v>
      </c>
      <c r="Y2569" s="165">
        <v>14.65</v>
      </c>
      <c r="Z2569" s="165" t="s">
        <v>3325</v>
      </c>
      <c r="AA2569" s="165" t="s">
        <v>3298</v>
      </c>
    </row>
    <row r="2570" spans="1:27" s="74" customFormat="1" x14ac:dyDescent="0.15">
      <c r="A2570" s="165" t="s">
        <v>3278</v>
      </c>
      <c r="B2570" s="113" t="s">
        <v>3200</v>
      </c>
      <c r="C2570" s="165" t="s">
        <v>3356</v>
      </c>
      <c r="D2570" s="199" t="s">
        <v>3297</v>
      </c>
      <c r="E2570" s="165">
        <v>214</v>
      </c>
      <c r="F2570" s="165">
        <v>33.33</v>
      </c>
      <c r="G2570" s="165">
        <v>104.15</v>
      </c>
      <c r="H2570" s="165">
        <v>128</v>
      </c>
      <c r="I2570" s="165">
        <v>2930</v>
      </c>
      <c r="J2570" s="165">
        <v>11164</v>
      </c>
      <c r="K2570" s="165">
        <v>632</v>
      </c>
      <c r="L2570" s="165"/>
      <c r="M2570" s="165">
        <v>14726</v>
      </c>
      <c r="N2570" s="165">
        <v>60</v>
      </c>
      <c r="O2570" s="165">
        <v>218</v>
      </c>
      <c r="P2570" s="165">
        <v>173</v>
      </c>
      <c r="Q2570" s="165"/>
      <c r="R2570" s="165">
        <v>451</v>
      </c>
      <c r="S2570" s="165">
        <v>5</v>
      </c>
      <c r="T2570" s="165">
        <v>4.416666666666667</v>
      </c>
      <c r="U2570" s="165">
        <v>11.22</v>
      </c>
      <c r="V2570" s="165">
        <v>714.30000000000007</v>
      </c>
      <c r="W2570" s="165">
        <v>534.80000000000007</v>
      </c>
      <c r="X2570" s="165" t="s">
        <v>3324</v>
      </c>
      <c r="Y2570" s="165">
        <v>26.499999999999947</v>
      </c>
      <c r="Z2570" s="165" t="s">
        <v>3329</v>
      </c>
      <c r="AA2570" s="165" t="s">
        <v>3298</v>
      </c>
    </row>
    <row r="2571" spans="1:27" s="74" customFormat="1" x14ac:dyDescent="0.15">
      <c r="A2571" s="165" t="s">
        <v>3352</v>
      </c>
      <c r="B2571" s="113" t="s">
        <v>3208</v>
      </c>
      <c r="C2571" s="165" t="s">
        <v>3356</v>
      </c>
      <c r="D2571" s="199" t="s">
        <v>3297</v>
      </c>
      <c r="E2571" s="165">
        <v>466</v>
      </c>
      <c r="F2571" s="165">
        <v>38.619999999999997</v>
      </c>
      <c r="G2571" s="165">
        <v>111.73</v>
      </c>
      <c r="H2571" s="165">
        <v>42</v>
      </c>
      <c r="I2571" s="165">
        <v>1154</v>
      </c>
      <c r="J2571" s="165">
        <v>3942</v>
      </c>
      <c r="K2571" s="165">
        <v>484</v>
      </c>
      <c r="L2571" s="165"/>
      <c r="M2571" s="165">
        <v>5580</v>
      </c>
      <c r="N2571" s="165">
        <v>66</v>
      </c>
      <c r="O2571" s="165">
        <v>225</v>
      </c>
      <c r="P2571" s="165">
        <v>161</v>
      </c>
      <c r="Q2571" s="165"/>
      <c r="R2571" s="165">
        <v>451.99999999999983</v>
      </c>
      <c r="S2571" s="165">
        <v>5</v>
      </c>
      <c r="T2571" s="165">
        <v>3.8166666666666655</v>
      </c>
      <c r="U2571" s="165">
        <v>14.62</v>
      </c>
      <c r="V2571" s="165">
        <v>589</v>
      </c>
      <c r="W2571" s="165">
        <v>469.3</v>
      </c>
      <c r="X2571" s="165" t="s">
        <v>3324</v>
      </c>
      <c r="Y2571" s="165">
        <v>31.65</v>
      </c>
      <c r="Z2571" s="165" t="s">
        <v>3329</v>
      </c>
      <c r="AA2571" s="165" t="s">
        <v>3298</v>
      </c>
    </row>
    <row r="2572" spans="1:27" s="74" customFormat="1" x14ac:dyDescent="0.15">
      <c r="A2572" s="165" t="s">
        <v>3352</v>
      </c>
      <c r="B2572" s="113" t="s">
        <v>3200</v>
      </c>
      <c r="C2572" s="165" t="s">
        <v>3356</v>
      </c>
      <c r="D2572" s="199" t="s">
        <v>3297</v>
      </c>
      <c r="E2572" s="165">
        <v>207</v>
      </c>
      <c r="F2572" s="165">
        <v>33.230000000000004</v>
      </c>
      <c r="G2572" s="165">
        <v>103.7</v>
      </c>
      <c r="H2572" s="165">
        <v>169</v>
      </c>
      <c r="I2572" s="165">
        <v>3988</v>
      </c>
      <c r="J2572" s="165">
        <v>16275</v>
      </c>
      <c r="K2572" s="165">
        <v>774</v>
      </c>
      <c r="L2572" s="165"/>
      <c r="M2572" s="165">
        <v>21037</v>
      </c>
      <c r="N2572" s="165">
        <v>61</v>
      </c>
      <c r="O2572" s="165">
        <v>232</v>
      </c>
      <c r="P2572" s="165">
        <v>161</v>
      </c>
      <c r="Q2572" s="165"/>
      <c r="R2572" s="165">
        <v>454</v>
      </c>
      <c r="S2572" s="165">
        <v>5</v>
      </c>
      <c r="T2572" s="165">
        <v>2.6249999999999991</v>
      </c>
      <c r="U2572" s="165">
        <v>9.4</v>
      </c>
      <c r="V2572" s="165">
        <v>712.30000000000007</v>
      </c>
      <c r="W2572" s="165">
        <v>536.1</v>
      </c>
      <c r="X2572" s="165" t="s">
        <v>3330</v>
      </c>
      <c r="Y2572" s="165">
        <v>8.6000000000000014</v>
      </c>
      <c r="Z2572" s="165" t="s">
        <v>3327</v>
      </c>
      <c r="AA2572" s="165" t="s">
        <v>3298</v>
      </c>
    </row>
    <row r="2573" spans="1:27" s="74" customFormat="1" x14ac:dyDescent="0.15">
      <c r="A2573" s="165" t="s">
        <v>3353</v>
      </c>
      <c r="B2573" s="113" t="s">
        <v>3208</v>
      </c>
      <c r="C2573" s="165" t="s">
        <v>3356</v>
      </c>
      <c r="D2573" s="199" t="s">
        <v>3297</v>
      </c>
      <c r="E2573" s="165">
        <v>428</v>
      </c>
      <c r="F2573" s="165">
        <v>37.65</v>
      </c>
      <c r="G2573" s="165">
        <v>111.63</v>
      </c>
      <c r="H2573" s="165">
        <v>66</v>
      </c>
      <c r="I2573" s="165">
        <v>1328</v>
      </c>
      <c r="J2573" s="165">
        <v>5458</v>
      </c>
      <c r="K2573" s="165">
        <v>597</v>
      </c>
      <c r="L2573" s="165"/>
      <c r="M2573" s="165">
        <v>7383</v>
      </c>
      <c r="N2573" s="165">
        <v>50</v>
      </c>
      <c r="O2573" s="165">
        <v>208</v>
      </c>
      <c r="P2573" s="165">
        <v>199</v>
      </c>
      <c r="Q2573" s="165"/>
      <c r="R2573" s="165">
        <v>457</v>
      </c>
      <c r="S2573" s="165">
        <v>5</v>
      </c>
      <c r="T2573" s="165">
        <v>4.9083333333333359</v>
      </c>
      <c r="U2573" s="165">
        <v>15.32</v>
      </c>
      <c r="V2573" s="165">
        <v>632.1</v>
      </c>
      <c r="W2573" s="165">
        <v>497.9</v>
      </c>
      <c r="X2573" s="165" t="s">
        <v>3324</v>
      </c>
      <c r="Y2573" s="165">
        <v>31.65</v>
      </c>
      <c r="Z2573" s="165" t="s">
        <v>3329</v>
      </c>
      <c r="AA2573" s="165" t="s">
        <v>3298</v>
      </c>
    </row>
    <row r="2574" spans="1:27" s="74" customFormat="1" x14ac:dyDescent="0.15">
      <c r="A2574" s="165" t="s">
        <v>3352</v>
      </c>
      <c r="B2574" s="113" t="s">
        <v>3200</v>
      </c>
      <c r="C2574" s="165" t="s">
        <v>3356</v>
      </c>
      <c r="D2574" s="199" t="s">
        <v>3297</v>
      </c>
      <c r="E2574" s="165">
        <v>195</v>
      </c>
      <c r="F2574" s="165">
        <v>33.6</v>
      </c>
      <c r="G2574" s="165">
        <v>103.74</v>
      </c>
      <c r="H2574" s="165">
        <v>130</v>
      </c>
      <c r="I2574" s="165">
        <v>3014</v>
      </c>
      <c r="J2574" s="165">
        <v>10995</v>
      </c>
      <c r="K2574" s="165">
        <v>610</v>
      </c>
      <c r="L2574" s="165"/>
      <c r="M2574" s="165">
        <v>14619</v>
      </c>
      <c r="N2574" s="165">
        <v>70</v>
      </c>
      <c r="O2574" s="165">
        <v>228</v>
      </c>
      <c r="P2574" s="165">
        <v>165</v>
      </c>
      <c r="Q2574" s="165"/>
      <c r="R2574" s="165">
        <v>463</v>
      </c>
      <c r="S2574" s="165">
        <v>5</v>
      </c>
      <c r="T2574" s="165">
        <v>2.6166666666666667</v>
      </c>
      <c r="U2574" s="165">
        <v>9.6000000000000014</v>
      </c>
      <c r="V2574" s="165">
        <v>686.5</v>
      </c>
      <c r="W2574" s="165">
        <v>523.1</v>
      </c>
      <c r="X2574" s="165" t="s">
        <v>3330</v>
      </c>
      <c r="Y2574" s="165">
        <v>12.05</v>
      </c>
      <c r="Z2574" s="165" t="s">
        <v>3325</v>
      </c>
      <c r="AA2574" s="165" t="s">
        <v>3298</v>
      </c>
    </row>
    <row r="2575" spans="1:27" s="74" customFormat="1" x14ac:dyDescent="0.15">
      <c r="A2575" s="165" t="s">
        <v>3278</v>
      </c>
      <c r="B2575" s="113" t="s">
        <v>3200</v>
      </c>
      <c r="C2575" s="165" t="s">
        <v>3356</v>
      </c>
      <c r="D2575" s="199" t="s">
        <v>3297</v>
      </c>
      <c r="E2575" s="165">
        <v>251</v>
      </c>
      <c r="F2575" s="165">
        <v>30</v>
      </c>
      <c r="G2575" s="165">
        <v>101</v>
      </c>
      <c r="H2575" s="165">
        <v>164</v>
      </c>
      <c r="I2575" s="165">
        <v>4368</v>
      </c>
      <c r="J2575" s="165">
        <v>16464</v>
      </c>
      <c r="K2575" s="165">
        <v>881</v>
      </c>
      <c r="L2575" s="165"/>
      <c r="M2575" s="165">
        <v>21712</v>
      </c>
      <c r="N2575" s="165">
        <v>63</v>
      </c>
      <c r="O2575" s="165">
        <v>237</v>
      </c>
      <c r="P2575" s="165">
        <v>176</v>
      </c>
      <c r="Q2575" s="165"/>
      <c r="R2575" s="165">
        <v>476.99999999999983</v>
      </c>
      <c r="S2575" s="165">
        <v>5</v>
      </c>
      <c r="T2575" s="165">
        <v>5.7</v>
      </c>
      <c r="U2575" s="165">
        <v>11.76</v>
      </c>
      <c r="V2575" s="165">
        <v>669.00000000000011</v>
      </c>
      <c r="W2575" s="165">
        <v>570.6</v>
      </c>
      <c r="X2575" s="165" t="s">
        <v>3328</v>
      </c>
      <c r="Y2575" s="165">
        <v>26.499999999999947</v>
      </c>
      <c r="Z2575" s="165" t="s">
        <v>3329</v>
      </c>
      <c r="AA2575" s="165" t="s">
        <v>3298</v>
      </c>
    </row>
    <row r="2576" spans="1:27" s="74" customFormat="1" x14ac:dyDescent="0.15">
      <c r="A2576" s="165" t="s">
        <v>3352</v>
      </c>
      <c r="B2576" s="113" t="s">
        <v>3200</v>
      </c>
      <c r="C2576" s="165" t="s">
        <v>3356</v>
      </c>
      <c r="D2576" s="199" t="s">
        <v>3297</v>
      </c>
      <c r="E2576" s="165">
        <v>249</v>
      </c>
      <c r="F2576" s="165">
        <v>30.9</v>
      </c>
      <c r="G2576" s="165">
        <v>102.33</v>
      </c>
      <c r="H2576" s="165">
        <v>214</v>
      </c>
      <c r="I2576" s="165">
        <v>4700</v>
      </c>
      <c r="J2576" s="165">
        <v>21812</v>
      </c>
      <c r="K2576" s="165">
        <v>769</v>
      </c>
      <c r="L2576" s="165"/>
      <c r="M2576" s="165">
        <v>27280</v>
      </c>
      <c r="N2576" s="165">
        <v>62</v>
      </c>
      <c r="O2576" s="165">
        <v>263.00000000000011</v>
      </c>
      <c r="P2576" s="165">
        <v>161</v>
      </c>
      <c r="Q2576" s="165"/>
      <c r="R2576" s="165">
        <v>484.99999999999983</v>
      </c>
      <c r="S2576" s="165">
        <v>5</v>
      </c>
      <c r="T2576" s="165">
        <v>3.5499999999999989</v>
      </c>
      <c r="U2576" s="165">
        <v>9.7000000000000011</v>
      </c>
      <c r="V2576" s="165">
        <v>750.8</v>
      </c>
      <c r="W2576" s="165">
        <v>601</v>
      </c>
      <c r="X2576" s="165" t="s">
        <v>3324</v>
      </c>
      <c r="Y2576" s="165">
        <v>8.6000000000000014</v>
      </c>
      <c r="Z2576" s="165" t="s">
        <v>3327</v>
      </c>
      <c r="AA2576" s="165" t="s">
        <v>3298</v>
      </c>
    </row>
    <row r="2577" spans="1:27" s="74" customFormat="1" x14ac:dyDescent="0.15">
      <c r="A2577" s="165" t="s">
        <v>3353</v>
      </c>
      <c r="B2577" s="113" t="s">
        <v>3200</v>
      </c>
      <c r="C2577" s="165" t="s">
        <v>3356</v>
      </c>
      <c r="D2577" s="199" t="s">
        <v>3297</v>
      </c>
      <c r="E2577" s="165">
        <v>245</v>
      </c>
      <c r="F2577" s="165">
        <v>32.6</v>
      </c>
      <c r="G2577" s="165">
        <v>103.6</v>
      </c>
      <c r="H2577" s="165">
        <v>198</v>
      </c>
      <c r="I2577" s="165">
        <v>5467</v>
      </c>
      <c r="J2577" s="165">
        <v>23974</v>
      </c>
      <c r="K2577" s="165">
        <v>886</v>
      </c>
      <c r="L2577" s="165"/>
      <c r="M2577" s="165">
        <v>30327</v>
      </c>
      <c r="N2577" s="165">
        <v>59</v>
      </c>
      <c r="O2577" s="165">
        <v>258</v>
      </c>
      <c r="P2577" s="165">
        <v>177</v>
      </c>
      <c r="Q2577" s="165"/>
      <c r="R2577" s="165">
        <v>494.00000000000011</v>
      </c>
      <c r="S2577" s="165">
        <v>5</v>
      </c>
      <c r="T2577" s="165">
        <v>4.1333333333333337</v>
      </c>
      <c r="U2577" s="165">
        <v>10.54</v>
      </c>
      <c r="V2577" s="165">
        <v>737.6</v>
      </c>
      <c r="W2577" s="165">
        <v>547.70000000000005</v>
      </c>
      <c r="X2577" s="165" t="s">
        <v>3324</v>
      </c>
      <c r="Y2577" s="165">
        <v>26.499999999999947</v>
      </c>
      <c r="Z2577" s="165" t="s">
        <v>3329</v>
      </c>
      <c r="AA2577" s="165" t="s">
        <v>3298</v>
      </c>
    </row>
    <row r="2578" spans="1:27" s="74" customFormat="1" x14ac:dyDescent="0.15">
      <c r="A2578" s="165" t="s">
        <v>3352</v>
      </c>
      <c r="B2578" s="113" t="s">
        <v>3208</v>
      </c>
      <c r="C2578" s="165" t="s">
        <v>3356</v>
      </c>
      <c r="D2578" s="199" t="s">
        <v>3297</v>
      </c>
      <c r="E2578" s="165">
        <v>462</v>
      </c>
      <c r="F2578" s="165">
        <v>38.380000000000003</v>
      </c>
      <c r="G2578" s="165">
        <v>111.43</v>
      </c>
      <c r="H2578" s="165">
        <v>51</v>
      </c>
      <c r="I2578" s="165">
        <v>1407</v>
      </c>
      <c r="J2578" s="165">
        <v>4814</v>
      </c>
      <c r="K2578" s="165">
        <v>590</v>
      </c>
      <c r="L2578" s="165"/>
      <c r="M2578" s="165">
        <v>6811</v>
      </c>
      <c r="N2578" s="165">
        <v>67</v>
      </c>
      <c r="O2578" s="165">
        <v>231</v>
      </c>
      <c r="P2578" s="165">
        <v>197</v>
      </c>
      <c r="Q2578" s="165"/>
      <c r="R2578" s="165">
        <v>495</v>
      </c>
      <c r="S2578" s="165">
        <v>5</v>
      </c>
      <c r="T2578" s="165">
        <v>4.6083333333333334</v>
      </c>
      <c r="U2578" s="165">
        <v>15.52</v>
      </c>
      <c r="V2578" s="165">
        <v>571.4</v>
      </c>
      <c r="W2578" s="165">
        <v>455.2</v>
      </c>
      <c r="X2578" s="165" t="s">
        <v>3324</v>
      </c>
      <c r="Y2578" s="165">
        <v>10.35</v>
      </c>
      <c r="Z2578" s="165" t="s">
        <v>3327</v>
      </c>
      <c r="AA2578" s="165" t="s">
        <v>3298</v>
      </c>
    </row>
    <row r="2579" spans="1:27" s="74" customFormat="1" x14ac:dyDescent="0.15">
      <c r="A2579" s="165" t="s">
        <v>3353</v>
      </c>
      <c r="B2579" s="113" t="s">
        <v>3208</v>
      </c>
      <c r="C2579" s="165" t="s">
        <v>3356</v>
      </c>
      <c r="D2579" s="199" t="s">
        <v>3297</v>
      </c>
      <c r="E2579" s="165">
        <v>461</v>
      </c>
      <c r="F2579" s="165">
        <v>38.25</v>
      </c>
      <c r="G2579" s="165">
        <v>111.37</v>
      </c>
      <c r="H2579" s="165">
        <v>52</v>
      </c>
      <c r="I2579" s="165">
        <v>1212</v>
      </c>
      <c r="J2579" s="165">
        <v>5383</v>
      </c>
      <c r="K2579" s="165">
        <v>561</v>
      </c>
      <c r="L2579" s="165"/>
      <c r="M2579" s="165">
        <v>7156</v>
      </c>
      <c r="N2579" s="165">
        <v>57</v>
      </c>
      <c r="O2579" s="165">
        <v>253</v>
      </c>
      <c r="P2579" s="165">
        <v>187</v>
      </c>
      <c r="Q2579" s="165"/>
      <c r="R2579" s="165">
        <v>497</v>
      </c>
      <c r="S2579" s="165">
        <v>5</v>
      </c>
      <c r="T2579" s="165">
        <v>4.7749999999999986</v>
      </c>
      <c r="U2579" s="165">
        <v>15.6</v>
      </c>
      <c r="V2579" s="165">
        <v>578.19999999999993</v>
      </c>
      <c r="W2579" s="165">
        <v>459.9</v>
      </c>
      <c r="X2579" s="165" t="s">
        <v>3324</v>
      </c>
      <c r="Y2579" s="165">
        <v>20.100000000000001</v>
      </c>
      <c r="Z2579" s="165" t="s">
        <v>3329</v>
      </c>
      <c r="AA2579" s="165" t="s">
        <v>3298</v>
      </c>
    </row>
    <row r="2580" spans="1:27" s="74" customFormat="1" x14ac:dyDescent="0.15">
      <c r="A2580" s="165" t="s">
        <v>3352</v>
      </c>
      <c r="B2580" s="113" t="s">
        <v>3200</v>
      </c>
      <c r="C2580" s="165" t="s">
        <v>3356</v>
      </c>
      <c r="D2580" s="199" t="s">
        <v>3297</v>
      </c>
      <c r="E2580" s="165">
        <v>190</v>
      </c>
      <c r="F2580" s="165">
        <v>33.520000000000003</v>
      </c>
      <c r="G2580" s="165">
        <v>103.76</v>
      </c>
      <c r="H2580" s="165">
        <v>143</v>
      </c>
      <c r="I2580" s="165">
        <v>3456</v>
      </c>
      <c r="J2580" s="165">
        <v>13432</v>
      </c>
      <c r="K2580" s="165">
        <v>611</v>
      </c>
      <c r="L2580" s="165"/>
      <c r="M2580" s="165">
        <v>17498</v>
      </c>
      <c r="N2580" s="165">
        <v>69</v>
      </c>
      <c r="O2580" s="165">
        <v>250</v>
      </c>
      <c r="P2580" s="165">
        <v>180</v>
      </c>
      <c r="Q2580" s="165"/>
      <c r="R2580" s="165">
        <v>499</v>
      </c>
      <c r="S2580" s="165">
        <v>5</v>
      </c>
      <c r="T2580" s="165">
        <v>2.6166666666666667</v>
      </c>
      <c r="U2580" s="165">
        <v>9.6000000000000014</v>
      </c>
      <c r="V2580" s="165">
        <v>686.5</v>
      </c>
      <c r="W2580" s="165">
        <v>523.1</v>
      </c>
      <c r="X2580" s="165" t="s">
        <v>3330</v>
      </c>
      <c r="Y2580" s="165">
        <v>8.6000000000000014</v>
      </c>
      <c r="Z2580" s="165" t="s">
        <v>3327</v>
      </c>
      <c r="AA2580" s="165" t="s">
        <v>3298</v>
      </c>
    </row>
    <row r="2581" spans="1:27" s="74" customFormat="1" x14ac:dyDescent="0.15">
      <c r="A2581" s="165" t="s">
        <v>3353</v>
      </c>
      <c r="B2581" s="113" t="s">
        <v>3200</v>
      </c>
      <c r="C2581" s="165" t="s">
        <v>3356</v>
      </c>
      <c r="D2581" s="199" t="s">
        <v>3297</v>
      </c>
      <c r="E2581" s="165">
        <v>151</v>
      </c>
      <c r="F2581" s="165">
        <v>52.4</v>
      </c>
      <c r="G2581" s="165">
        <v>125.4</v>
      </c>
      <c r="H2581" s="165">
        <v>50</v>
      </c>
      <c r="I2581" s="165">
        <v>1258</v>
      </c>
      <c r="J2581" s="165">
        <v>5204</v>
      </c>
      <c r="K2581" s="165">
        <v>386</v>
      </c>
      <c r="L2581" s="165"/>
      <c r="M2581" s="165">
        <v>6848</v>
      </c>
      <c r="N2581" s="165">
        <v>66</v>
      </c>
      <c r="O2581" s="165">
        <v>290</v>
      </c>
      <c r="P2581" s="165">
        <v>145</v>
      </c>
      <c r="Q2581" s="165"/>
      <c r="R2581" s="165">
        <v>501</v>
      </c>
      <c r="S2581" s="165">
        <v>5</v>
      </c>
      <c r="T2581" s="165">
        <v>-2.7666666666666671</v>
      </c>
      <c r="U2581" s="165">
        <v>14.08</v>
      </c>
      <c r="V2581" s="165">
        <v>487.7</v>
      </c>
      <c r="W2581" s="165">
        <v>405.1</v>
      </c>
      <c r="X2581" s="165" t="s">
        <v>3330</v>
      </c>
      <c r="Y2581" s="165">
        <v>20.549999999999901</v>
      </c>
      <c r="Z2581" s="165" t="s">
        <v>3329</v>
      </c>
      <c r="AA2581" s="165" t="s">
        <v>3298</v>
      </c>
    </row>
    <row r="2582" spans="1:27" s="74" customFormat="1" x14ac:dyDescent="0.15">
      <c r="A2582" s="165" t="s">
        <v>3352</v>
      </c>
      <c r="B2582" s="113" t="s">
        <v>3200</v>
      </c>
      <c r="C2582" s="165" t="s">
        <v>3356</v>
      </c>
      <c r="D2582" s="199" t="s">
        <v>3297</v>
      </c>
      <c r="E2582" s="165">
        <v>161</v>
      </c>
      <c r="F2582" s="165">
        <v>43.51</v>
      </c>
      <c r="G2582" s="165">
        <v>117.22</v>
      </c>
      <c r="H2582" s="165">
        <v>170</v>
      </c>
      <c r="I2582" s="165">
        <v>2741</v>
      </c>
      <c r="J2582" s="165">
        <v>6201.0000000000009</v>
      </c>
      <c r="K2582" s="165">
        <v>783</v>
      </c>
      <c r="L2582" s="165"/>
      <c r="M2582" s="165">
        <v>9725</v>
      </c>
      <c r="N2582" s="165">
        <v>58</v>
      </c>
      <c r="O2582" s="165">
        <v>288.99999999999983</v>
      </c>
      <c r="P2582" s="165">
        <v>157</v>
      </c>
      <c r="Q2582" s="165"/>
      <c r="R2582" s="165">
        <v>503</v>
      </c>
      <c r="S2582" s="165">
        <v>5</v>
      </c>
      <c r="T2582" s="165">
        <v>0.66666666666666696</v>
      </c>
      <c r="U2582" s="165">
        <v>13.8</v>
      </c>
      <c r="V2582" s="165">
        <v>386.4</v>
      </c>
      <c r="W2582" s="165">
        <v>337.9</v>
      </c>
      <c r="X2582" s="165" t="s">
        <v>3328</v>
      </c>
      <c r="Y2582" s="165">
        <v>9.1499999999999968</v>
      </c>
      <c r="Z2582" s="165" t="s">
        <v>3327</v>
      </c>
      <c r="AA2582" s="165" t="s">
        <v>3298</v>
      </c>
    </row>
    <row r="2583" spans="1:27" s="74" customFormat="1" x14ac:dyDescent="0.15">
      <c r="A2583" s="165" t="s">
        <v>3353</v>
      </c>
      <c r="B2583" s="113" t="s">
        <v>3200</v>
      </c>
      <c r="C2583" s="165" t="s">
        <v>3356</v>
      </c>
      <c r="D2583" s="199" t="s">
        <v>3297</v>
      </c>
      <c r="E2583" s="165">
        <v>167</v>
      </c>
      <c r="F2583" s="165">
        <v>38.89</v>
      </c>
      <c r="G2583" s="165">
        <v>112.03</v>
      </c>
      <c r="H2583" s="165">
        <v>50</v>
      </c>
      <c r="I2583" s="165">
        <v>867</v>
      </c>
      <c r="J2583" s="165">
        <v>5521</v>
      </c>
      <c r="K2583" s="165">
        <v>519</v>
      </c>
      <c r="L2583" s="165"/>
      <c r="M2583" s="165">
        <v>6906.9999999999991</v>
      </c>
      <c r="N2583" s="165">
        <v>55.000000000000007</v>
      </c>
      <c r="O2583" s="165">
        <v>349</v>
      </c>
      <c r="P2583" s="165">
        <v>104</v>
      </c>
      <c r="Q2583" s="165"/>
      <c r="R2583" s="165">
        <v>507</v>
      </c>
      <c r="S2583" s="165">
        <v>5</v>
      </c>
      <c r="T2583" s="165">
        <v>1.7749999999999999</v>
      </c>
      <c r="U2583" s="165">
        <v>12.5</v>
      </c>
      <c r="V2583" s="165">
        <v>628.9</v>
      </c>
      <c r="W2583" s="165">
        <v>498.4</v>
      </c>
      <c r="X2583" s="165" t="s">
        <v>3330</v>
      </c>
      <c r="Y2583" s="165">
        <v>14.55</v>
      </c>
      <c r="Z2583" s="165" t="s">
        <v>3325</v>
      </c>
      <c r="AA2583" s="165" t="s">
        <v>3298</v>
      </c>
    </row>
    <row r="2584" spans="1:27" s="74" customFormat="1" x14ac:dyDescent="0.15">
      <c r="A2584" s="165" t="s">
        <v>3278</v>
      </c>
      <c r="B2584" s="113" t="s">
        <v>3200</v>
      </c>
      <c r="C2584" s="165" t="s">
        <v>3356</v>
      </c>
      <c r="D2584" s="199" t="s">
        <v>3297</v>
      </c>
      <c r="E2584" s="165">
        <v>197</v>
      </c>
      <c r="F2584" s="165">
        <v>33.630000000000003</v>
      </c>
      <c r="G2584" s="165">
        <v>103.76</v>
      </c>
      <c r="H2584" s="165">
        <v>120</v>
      </c>
      <c r="I2584" s="165">
        <v>4230</v>
      </c>
      <c r="J2584" s="165">
        <v>20423</v>
      </c>
      <c r="K2584" s="165">
        <v>612</v>
      </c>
      <c r="L2584" s="165"/>
      <c r="M2584" s="165">
        <v>25265</v>
      </c>
      <c r="N2584" s="165">
        <v>68</v>
      </c>
      <c r="O2584" s="165">
        <v>331</v>
      </c>
      <c r="P2584" s="165">
        <v>122</v>
      </c>
      <c r="Q2584" s="165"/>
      <c r="R2584" s="165">
        <v>521</v>
      </c>
      <c r="S2584" s="165">
        <v>5</v>
      </c>
      <c r="T2584" s="165">
        <v>2.6166666666666667</v>
      </c>
      <c r="U2584" s="165">
        <v>9.6000000000000014</v>
      </c>
      <c r="V2584" s="165">
        <v>686.5</v>
      </c>
      <c r="W2584" s="165">
        <v>523.1</v>
      </c>
      <c r="X2584" s="165" t="s">
        <v>3330</v>
      </c>
      <c r="Y2584" s="165">
        <v>13.8</v>
      </c>
      <c r="Z2584" s="165" t="s">
        <v>3325</v>
      </c>
      <c r="AA2584" s="165" t="s">
        <v>3298</v>
      </c>
    </row>
    <row r="2585" spans="1:27" s="74" customFormat="1" x14ac:dyDescent="0.15">
      <c r="A2585" s="165" t="s">
        <v>3278</v>
      </c>
      <c r="B2585" s="113" t="s">
        <v>3203</v>
      </c>
      <c r="C2585" s="165" t="s">
        <v>3356</v>
      </c>
      <c r="D2585" s="199" t="s">
        <v>3297</v>
      </c>
      <c r="E2585" s="165">
        <v>1178</v>
      </c>
      <c r="F2585" s="165">
        <v>29</v>
      </c>
      <c r="G2585" s="165">
        <v>93.1</v>
      </c>
      <c r="H2585" s="165">
        <v>108</v>
      </c>
      <c r="I2585" s="165">
        <v>1665</v>
      </c>
      <c r="J2585" s="165">
        <v>11063</v>
      </c>
      <c r="K2585" s="165">
        <v>662</v>
      </c>
      <c r="L2585" s="165"/>
      <c r="M2585" s="165">
        <v>13390</v>
      </c>
      <c r="N2585" s="165">
        <v>24</v>
      </c>
      <c r="O2585" s="165">
        <v>154</v>
      </c>
      <c r="P2585" s="165">
        <v>344</v>
      </c>
      <c r="Q2585" s="165"/>
      <c r="R2585" s="165">
        <v>522</v>
      </c>
      <c r="S2585" s="165">
        <v>5</v>
      </c>
      <c r="T2585" s="165">
        <v>4.0583333333333327</v>
      </c>
      <c r="U2585" s="165">
        <v>10.6</v>
      </c>
      <c r="V2585" s="165">
        <v>370.5</v>
      </c>
      <c r="W2585" s="165">
        <v>306.2</v>
      </c>
      <c r="X2585" s="165" t="s">
        <v>3328</v>
      </c>
      <c r="Y2585" s="165">
        <v>12.05</v>
      </c>
      <c r="Z2585" s="165" t="s">
        <v>3325</v>
      </c>
      <c r="AA2585" s="165" t="s">
        <v>3298</v>
      </c>
    </row>
    <row r="2586" spans="1:27" s="74" customFormat="1" x14ac:dyDescent="0.15">
      <c r="A2586" s="165" t="s">
        <v>3278</v>
      </c>
      <c r="B2586" s="113" t="s">
        <v>3164</v>
      </c>
      <c r="C2586" s="165" t="s">
        <v>3356</v>
      </c>
      <c r="D2586" s="199" t="s">
        <v>3297</v>
      </c>
      <c r="E2586" s="165">
        <v>137</v>
      </c>
      <c r="F2586" s="165">
        <v>43.800000000000004</v>
      </c>
      <c r="G2586" s="165">
        <v>93</v>
      </c>
      <c r="H2586" s="165">
        <v>132</v>
      </c>
      <c r="I2586" s="165">
        <v>4223</v>
      </c>
      <c r="J2586" s="165">
        <v>10380</v>
      </c>
      <c r="K2586" s="165">
        <v>463.99999999999983</v>
      </c>
      <c r="L2586" s="165"/>
      <c r="M2586" s="165">
        <v>15067</v>
      </c>
      <c r="N2586" s="165">
        <v>19</v>
      </c>
      <c r="O2586" s="165">
        <v>48</v>
      </c>
      <c r="P2586" s="165">
        <v>458</v>
      </c>
      <c r="Q2586" s="165"/>
      <c r="R2586" s="165">
        <v>525</v>
      </c>
      <c r="S2586" s="165">
        <v>5</v>
      </c>
      <c r="T2586" s="165">
        <v>4.158333333333335</v>
      </c>
      <c r="U2586" s="165">
        <v>16.260000000000002</v>
      </c>
      <c r="V2586" s="165">
        <v>191</v>
      </c>
      <c r="W2586" s="165">
        <v>143.4</v>
      </c>
      <c r="X2586" s="165" t="s">
        <v>3328</v>
      </c>
      <c r="Y2586" s="165">
        <v>32.19999999999996</v>
      </c>
      <c r="Z2586" s="165" t="s">
        <v>3329</v>
      </c>
      <c r="AA2586" s="165" t="s">
        <v>3298</v>
      </c>
    </row>
    <row r="2587" spans="1:27" s="74" customFormat="1" x14ac:dyDescent="0.15">
      <c r="A2587" s="165" t="s">
        <v>3352</v>
      </c>
      <c r="B2587" s="113" t="s">
        <v>3200</v>
      </c>
      <c r="C2587" s="165" t="s">
        <v>3356</v>
      </c>
      <c r="D2587" s="199" t="s">
        <v>3297</v>
      </c>
      <c r="E2587" s="165">
        <v>233</v>
      </c>
      <c r="F2587" s="165">
        <v>33.270000000000003</v>
      </c>
      <c r="G2587" s="165">
        <v>103.82</v>
      </c>
      <c r="H2587" s="165">
        <v>131</v>
      </c>
      <c r="I2587" s="165">
        <v>3782</v>
      </c>
      <c r="J2587" s="165">
        <v>13675</v>
      </c>
      <c r="K2587" s="165">
        <v>744</v>
      </c>
      <c r="L2587" s="165"/>
      <c r="M2587" s="165">
        <v>18201</v>
      </c>
      <c r="N2587" s="165">
        <v>75</v>
      </c>
      <c r="O2587" s="165">
        <v>261</v>
      </c>
      <c r="P2587" s="165">
        <v>191</v>
      </c>
      <c r="Q2587" s="165"/>
      <c r="R2587" s="165">
        <v>526</v>
      </c>
      <c r="S2587" s="165">
        <v>5</v>
      </c>
      <c r="T2587" s="165">
        <v>2.6249999999999991</v>
      </c>
      <c r="U2587" s="165">
        <v>9.4</v>
      </c>
      <c r="V2587" s="165">
        <v>712.30000000000007</v>
      </c>
      <c r="W2587" s="165">
        <v>536.1</v>
      </c>
      <c r="X2587" s="165" t="s">
        <v>3330</v>
      </c>
      <c r="Y2587" s="165">
        <v>12.05</v>
      </c>
      <c r="Z2587" s="165" t="s">
        <v>3325</v>
      </c>
      <c r="AA2587" s="165" t="s">
        <v>3298</v>
      </c>
    </row>
    <row r="2588" spans="1:27" s="74" customFormat="1" x14ac:dyDescent="0.15">
      <c r="A2588" s="165" t="s">
        <v>3278</v>
      </c>
      <c r="B2588" s="113" t="s">
        <v>3200</v>
      </c>
      <c r="C2588" s="165" t="s">
        <v>3356</v>
      </c>
      <c r="D2588" s="199" t="s">
        <v>3297</v>
      </c>
      <c r="E2588" s="165">
        <v>175</v>
      </c>
      <c r="F2588" s="165">
        <v>31.7</v>
      </c>
      <c r="G2588" s="165">
        <v>101.6</v>
      </c>
      <c r="H2588" s="165">
        <v>178</v>
      </c>
      <c r="I2588" s="165">
        <v>5346</v>
      </c>
      <c r="J2588" s="165">
        <v>24943</v>
      </c>
      <c r="K2588" s="165">
        <v>863.00000000000011</v>
      </c>
      <c r="L2588" s="165"/>
      <c r="M2588" s="165">
        <v>31151</v>
      </c>
      <c r="N2588" s="165">
        <v>66</v>
      </c>
      <c r="O2588" s="165">
        <v>289</v>
      </c>
      <c r="P2588" s="165">
        <v>172</v>
      </c>
      <c r="Q2588" s="165"/>
      <c r="R2588" s="165">
        <v>527</v>
      </c>
      <c r="S2588" s="165">
        <v>5</v>
      </c>
      <c r="T2588" s="165">
        <v>4.1749999999999998</v>
      </c>
      <c r="U2588" s="165">
        <v>10.62</v>
      </c>
      <c r="V2588" s="165">
        <v>663.2</v>
      </c>
      <c r="W2588" s="165">
        <v>548</v>
      </c>
      <c r="X2588" s="165" t="s">
        <v>3324</v>
      </c>
      <c r="Y2588" s="165">
        <v>8.6000000000000014</v>
      </c>
      <c r="Z2588" s="165" t="s">
        <v>3327</v>
      </c>
      <c r="AA2588" s="165" t="s">
        <v>3298</v>
      </c>
    </row>
    <row r="2589" spans="1:27" s="74" customFormat="1" x14ac:dyDescent="0.15">
      <c r="A2589" s="165" t="s">
        <v>3353</v>
      </c>
      <c r="B2589" s="113" t="s">
        <v>3200</v>
      </c>
      <c r="C2589" s="165" t="s">
        <v>3356</v>
      </c>
      <c r="D2589" s="199" t="s">
        <v>3297</v>
      </c>
      <c r="E2589" s="165">
        <v>165</v>
      </c>
      <c r="F2589" s="165">
        <v>38.770000000000003</v>
      </c>
      <c r="G2589" s="165">
        <v>111.88</v>
      </c>
      <c r="H2589" s="165">
        <v>65</v>
      </c>
      <c r="I2589" s="165">
        <v>1220</v>
      </c>
      <c r="J2589" s="165">
        <v>7759</v>
      </c>
      <c r="K2589" s="165">
        <v>723</v>
      </c>
      <c r="L2589" s="165"/>
      <c r="M2589" s="165">
        <v>9702</v>
      </c>
      <c r="N2589" s="165">
        <v>54</v>
      </c>
      <c r="O2589" s="165">
        <v>340.00000000000011</v>
      </c>
      <c r="P2589" s="165">
        <v>145</v>
      </c>
      <c r="Q2589" s="165"/>
      <c r="R2589" s="165">
        <v>538</v>
      </c>
      <c r="S2589" s="165">
        <v>5</v>
      </c>
      <c r="T2589" s="165">
        <v>1.6583333333333321</v>
      </c>
      <c r="U2589" s="165">
        <v>12.3</v>
      </c>
      <c r="V2589" s="165">
        <v>639.4</v>
      </c>
      <c r="W2589" s="165">
        <v>505.4</v>
      </c>
      <c r="X2589" s="165" t="s">
        <v>3330</v>
      </c>
      <c r="Y2589" s="165">
        <v>8.6000000000000014</v>
      </c>
      <c r="Z2589" s="165" t="s">
        <v>3327</v>
      </c>
      <c r="AA2589" s="165" t="s">
        <v>3298</v>
      </c>
    </row>
    <row r="2590" spans="1:27" s="74" customFormat="1" x14ac:dyDescent="0.15">
      <c r="A2590" s="165" t="s">
        <v>3353</v>
      </c>
      <c r="B2590" s="113" t="s">
        <v>3208</v>
      </c>
      <c r="C2590" s="165" t="s">
        <v>3356</v>
      </c>
      <c r="D2590" s="199" t="s">
        <v>3297</v>
      </c>
      <c r="E2590" s="165">
        <v>467</v>
      </c>
      <c r="F2590" s="165">
        <v>38.68</v>
      </c>
      <c r="G2590" s="165">
        <v>111.97</v>
      </c>
      <c r="H2590" s="165">
        <v>28</v>
      </c>
      <c r="I2590" s="165">
        <v>1224</v>
      </c>
      <c r="J2590" s="165">
        <v>3513</v>
      </c>
      <c r="K2590" s="165">
        <v>480.99999999999983</v>
      </c>
      <c r="L2590" s="165"/>
      <c r="M2590" s="165">
        <v>5218</v>
      </c>
      <c r="N2590" s="165">
        <v>101</v>
      </c>
      <c r="O2590" s="165">
        <v>288.99999999999983</v>
      </c>
      <c r="P2590" s="165">
        <v>160</v>
      </c>
      <c r="Q2590" s="165"/>
      <c r="R2590" s="165">
        <v>550</v>
      </c>
      <c r="S2590" s="165">
        <v>5</v>
      </c>
      <c r="T2590" s="165">
        <v>1.6583333333333321</v>
      </c>
      <c r="U2590" s="165">
        <v>12.3</v>
      </c>
      <c r="V2590" s="165">
        <v>577.5</v>
      </c>
      <c r="W2590" s="165">
        <v>462</v>
      </c>
      <c r="X2590" s="165" t="s">
        <v>3330</v>
      </c>
      <c r="Y2590" s="165">
        <v>26.499999999999947</v>
      </c>
      <c r="Z2590" s="165" t="s">
        <v>3329</v>
      </c>
      <c r="AA2590" s="165" t="s">
        <v>3298</v>
      </c>
    </row>
    <row r="2591" spans="1:27" s="74" customFormat="1" x14ac:dyDescent="0.15">
      <c r="A2591" s="165" t="s">
        <v>3352</v>
      </c>
      <c r="B2591" s="113" t="s">
        <v>3208</v>
      </c>
      <c r="C2591" s="165" t="s">
        <v>3356</v>
      </c>
      <c r="D2591" s="199" t="s">
        <v>3297</v>
      </c>
      <c r="E2591" s="165">
        <v>465</v>
      </c>
      <c r="F2591" s="165">
        <v>38.450000000000003</v>
      </c>
      <c r="G2591" s="165">
        <v>111.39</v>
      </c>
      <c r="H2591" s="165">
        <v>68</v>
      </c>
      <c r="I2591" s="165">
        <v>1731</v>
      </c>
      <c r="J2591" s="165">
        <v>6569</v>
      </c>
      <c r="K2591" s="165">
        <v>755</v>
      </c>
      <c r="L2591" s="165"/>
      <c r="M2591" s="165">
        <v>9055</v>
      </c>
      <c r="N2591" s="165">
        <v>64</v>
      </c>
      <c r="O2591" s="165">
        <v>243</v>
      </c>
      <c r="P2591" s="165">
        <v>252</v>
      </c>
      <c r="Q2591" s="165"/>
      <c r="R2591" s="165">
        <v>559</v>
      </c>
      <c r="S2591" s="165">
        <v>5</v>
      </c>
      <c r="T2591" s="165">
        <v>4.6083333333333334</v>
      </c>
      <c r="U2591" s="165">
        <v>15.52</v>
      </c>
      <c r="V2591" s="165">
        <v>571.4</v>
      </c>
      <c r="W2591" s="165">
        <v>455.2</v>
      </c>
      <c r="X2591" s="165" t="s">
        <v>3324</v>
      </c>
      <c r="Y2591" s="165">
        <v>26.499999999999947</v>
      </c>
      <c r="Z2591" s="165" t="s">
        <v>3329</v>
      </c>
      <c r="AA2591" s="165" t="s">
        <v>3298</v>
      </c>
    </row>
    <row r="2592" spans="1:27" s="74" customFormat="1" x14ac:dyDescent="0.15">
      <c r="A2592" s="165" t="s">
        <v>3352</v>
      </c>
      <c r="B2592" s="113" t="s">
        <v>3208</v>
      </c>
      <c r="C2592" s="165" t="s">
        <v>3356</v>
      </c>
      <c r="D2592" s="199" t="s">
        <v>3297</v>
      </c>
      <c r="E2592" s="165">
        <v>468</v>
      </c>
      <c r="F2592" s="165">
        <v>38.68</v>
      </c>
      <c r="G2592" s="165">
        <v>111.94</v>
      </c>
      <c r="H2592" s="165">
        <v>51</v>
      </c>
      <c r="I2592" s="165">
        <v>1580</v>
      </c>
      <c r="J2592" s="165">
        <v>5508</v>
      </c>
      <c r="K2592" s="165">
        <v>668</v>
      </c>
      <c r="L2592" s="165"/>
      <c r="M2592" s="165">
        <v>7756</v>
      </c>
      <c r="N2592" s="165">
        <v>76</v>
      </c>
      <c r="O2592" s="165">
        <v>264</v>
      </c>
      <c r="P2592" s="165">
        <v>223</v>
      </c>
      <c r="Q2592" s="165"/>
      <c r="R2592" s="165">
        <v>563</v>
      </c>
      <c r="S2592" s="165">
        <v>5</v>
      </c>
      <c r="T2592" s="165">
        <v>1.6583333333333321</v>
      </c>
      <c r="U2592" s="165">
        <v>12.3</v>
      </c>
      <c r="V2592" s="165">
        <v>577.5</v>
      </c>
      <c r="W2592" s="165">
        <v>462</v>
      </c>
      <c r="X2592" s="165" t="s">
        <v>3330</v>
      </c>
      <c r="Y2592" s="165">
        <v>26.499999999999947</v>
      </c>
      <c r="Z2592" s="165" t="s">
        <v>3329</v>
      </c>
      <c r="AA2592" s="165" t="s">
        <v>3298</v>
      </c>
    </row>
    <row r="2593" spans="1:27" s="74" customFormat="1" x14ac:dyDescent="0.15">
      <c r="A2593" s="165" t="s">
        <v>3352</v>
      </c>
      <c r="B2593" s="113" t="s">
        <v>3200</v>
      </c>
      <c r="C2593" s="165" t="s">
        <v>3356</v>
      </c>
      <c r="D2593" s="199" t="s">
        <v>3297</v>
      </c>
      <c r="E2593" s="165">
        <v>192</v>
      </c>
      <c r="F2593" s="165">
        <v>33.57</v>
      </c>
      <c r="G2593" s="165">
        <v>103.67</v>
      </c>
      <c r="H2593" s="165">
        <v>151</v>
      </c>
      <c r="I2593" s="165">
        <v>4469</v>
      </c>
      <c r="J2593" s="165">
        <v>18034</v>
      </c>
      <c r="K2593" s="165">
        <v>834</v>
      </c>
      <c r="L2593" s="165"/>
      <c r="M2593" s="165">
        <v>23337</v>
      </c>
      <c r="N2593" s="165">
        <v>80</v>
      </c>
      <c r="O2593" s="165">
        <v>302</v>
      </c>
      <c r="P2593" s="165">
        <v>184</v>
      </c>
      <c r="Q2593" s="165"/>
      <c r="R2593" s="165">
        <v>567</v>
      </c>
      <c r="S2593" s="165">
        <v>5</v>
      </c>
      <c r="T2593" s="165">
        <v>2.6166666666666667</v>
      </c>
      <c r="U2593" s="165">
        <v>9.6000000000000014</v>
      </c>
      <c r="V2593" s="165">
        <v>689</v>
      </c>
      <c r="W2593" s="165">
        <v>528.5</v>
      </c>
      <c r="X2593" s="165" t="s">
        <v>3330</v>
      </c>
      <c r="Y2593" s="165">
        <v>12.15</v>
      </c>
      <c r="Z2593" s="165" t="s">
        <v>3325</v>
      </c>
      <c r="AA2593" s="165" t="s">
        <v>3298</v>
      </c>
    </row>
    <row r="2594" spans="1:27" s="74" customFormat="1" x14ac:dyDescent="0.15">
      <c r="A2594" s="165" t="s">
        <v>3278</v>
      </c>
      <c r="B2594" s="113" t="s">
        <v>3200</v>
      </c>
      <c r="C2594" s="165" t="s">
        <v>3356</v>
      </c>
      <c r="D2594" s="199" t="s">
        <v>3297</v>
      </c>
      <c r="E2594" s="165">
        <v>267</v>
      </c>
      <c r="F2594" s="165">
        <v>29.2</v>
      </c>
      <c r="G2594" s="165">
        <v>94.1</v>
      </c>
      <c r="H2594" s="165">
        <v>140</v>
      </c>
      <c r="I2594" s="165">
        <v>3667</v>
      </c>
      <c r="J2594" s="165">
        <v>23537</v>
      </c>
      <c r="K2594" s="165">
        <v>504</v>
      </c>
      <c r="L2594" s="165"/>
      <c r="M2594" s="165">
        <v>27708</v>
      </c>
      <c r="N2594" s="165">
        <v>65</v>
      </c>
      <c r="O2594" s="165">
        <v>380</v>
      </c>
      <c r="P2594" s="165">
        <v>128</v>
      </c>
      <c r="Q2594" s="165"/>
      <c r="R2594" s="165">
        <v>572</v>
      </c>
      <c r="S2594" s="165">
        <v>5</v>
      </c>
      <c r="T2594" s="165">
        <v>5.6583333333333323</v>
      </c>
      <c r="U2594" s="165">
        <v>11.66</v>
      </c>
      <c r="V2594" s="165">
        <v>567.70000000000016</v>
      </c>
      <c r="W2594" s="165">
        <v>465.5</v>
      </c>
      <c r="X2594" s="165" t="s">
        <v>3328</v>
      </c>
      <c r="Y2594" s="165">
        <v>20.100000000000001</v>
      </c>
      <c r="Z2594" s="165" t="s">
        <v>3329</v>
      </c>
      <c r="AA2594" s="165" t="s">
        <v>3298</v>
      </c>
    </row>
    <row r="2595" spans="1:27" s="74" customFormat="1" x14ac:dyDescent="0.15">
      <c r="A2595" s="165" t="s">
        <v>3352</v>
      </c>
      <c r="B2595" s="113" t="s">
        <v>3200</v>
      </c>
      <c r="C2595" s="165" t="s">
        <v>3356</v>
      </c>
      <c r="D2595" s="199" t="s">
        <v>3297</v>
      </c>
      <c r="E2595" s="165">
        <v>196</v>
      </c>
      <c r="F2595" s="165">
        <v>33.619999999999997</v>
      </c>
      <c r="G2595" s="165">
        <v>103.73</v>
      </c>
      <c r="H2595" s="165">
        <v>115</v>
      </c>
      <c r="I2595" s="165">
        <v>3670</v>
      </c>
      <c r="J2595" s="165">
        <v>13981</v>
      </c>
      <c r="K2595" s="165">
        <v>701</v>
      </c>
      <c r="L2595" s="165"/>
      <c r="M2595" s="165">
        <v>18352</v>
      </c>
      <c r="N2595" s="165">
        <v>80</v>
      </c>
      <c r="O2595" s="165">
        <v>293</v>
      </c>
      <c r="P2595" s="165">
        <v>204</v>
      </c>
      <c r="Q2595" s="165"/>
      <c r="R2595" s="165">
        <v>576</v>
      </c>
      <c r="S2595" s="165">
        <v>5</v>
      </c>
      <c r="T2595" s="165">
        <v>2.6166666666666667</v>
      </c>
      <c r="U2595" s="165">
        <v>9.6000000000000014</v>
      </c>
      <c r="V2595" s="165">
        <v>686.5</v>
      </c>
      <c r="W2595" s="165">
        <v>523.1</v>
      </c>
      <c r="X2595" s="165" t="s">
        <v>3330</v>
      </c>
      <c r="Y2595" s="165">
        <v>12.05</v>
      </c>
      <c r="Z2595" s="165" t="s">
        <v>3325</v>
      </c>
      <c r="AA2595" s="165" t="s">
        <v>3298</v>
      </c>
    </row>
    <row r="2596" spans="1:27" s="74" customFormat="1" x14ac:dyDescent="0.15">
      <c r="A2596" s="165" t="s">
        <v>3278</v>
      </c>
      <c r="B2596" s="113" t="s">
        <v>3171</v>
      </c>
      <c r="C2596" s="165" t="s">
        <v>3356</v>
      </c>
      <c r="D2596" s="199" t="s">
        <v>3297</v>
      </c>
      <c r="E2596" s="165">
        <v>315</v>
      </c>
      <c r="F2596" s="165">
        <v>51.7</v>
      </c>
      <c r="G2596" s="165">
        <v>126.6</v>
      </c>
      <c r="H2596" s="165">
        <v>84</v>
      </c>
      <c r="I2596" s="165">
        <v>2157</v>
      </c>
      <c r="J2596" s="165">
        <v>7284</v>
      </c>
      <c r="K2596" s="165">
        <v>480.99999999999983</v>
      </c>
      <c r="L2596" s="165"/>
      <c r="M2596" s="165">
        <v>9922</v>
      </c>
      <c r="N2596" s="165">
        <v>74</v>
      </c>
      <c r="O2596" s="165">
        <v>221</v>
      </c>
      <c r="P2596" s="165">
        <v>283</v>
      </c>
      <c r="Q2596" s="165"/>
      <c r="R2596" s="165">
        <v>578</v>
      </c>
      <c r="S2596" s="165">
        <v>5</v>
      </c>
      <c r="T2596" s="165">
        <v>-1.4166666666666659</v>
      </c>
      <c r="U2596" s="165">
        <v>15.4</v>
      </c>
      <c r="V2596" s="165">
        <v>485.3</v>
      </c>
      <c r="W2596" s="165">
        <v>402.1</v>
      </c>
      <c r="X2596" s="165" t="s">
        <v>3330</v>
      </c>
      <c r="Y2596" s="165">
        <v>13.1</v>
      </c>
      <c r="Z2596" s="165" t="s">
        <v>3325</v>
      </c>
      <c r="AA2596" s="165" t="s">
        <v>3298</v>
      </c>
    </row>
    <row r="2597" spans="1:27" s="74" customFormat="1" x14ac:dyDescent="0.15">
      <c r="A2597" s="165" t="s">
        <v>3278</v>
      </c>
      <c r="B2597" s="113" t="s">
        <v>3208</v>
      </c>
      <c r="C2597" s="165" t="s">
        <v>3356</v>
      </c>
      <c r="D2597" s="199" t="s">
        <v>3297</v>
      </c>
      <c r="E2597" s="165">
        <v>441</v>
      </c>
      <c r="F2597" s="165">
        <v>37.730000000000004</v>
      </c>
      <c r="G2597" s="165">
        <v>111.61</v>
      </c>
      <c r="H2597" s="165">
        <v>42</v>
      </c>
      <c r="I2597" s="165">
        <v>1402</v>
      </c>
      <c r="J2597" s="165">
        <v>5290</v>
      </c>
      <c r="K2597" s="165">
        <v>611</v>
      </c>
      <c r="L2597" s="165"/>
      <c r="M2597" s="165">
        <v>7303</v>
      </c>
      <c r="N2597" s="165">
        <v>80</v>
      </c>
      <c r="O2597" s="165">
        <v>301</v>
      </c>
      <c r="P2597" s="165">
        <v>204</v>
      </c>
      <c r="Q2597" s="165"/>
      <c r="R2597" s="165">
        <v>585</v>
      </c>
      <c r="S2597" s="165">
        <v>5</v>
      </c>
      <c r="T2597" s="165">
        <v>4.9083333333333359</v>
      </c>
      <c r="U2597" s="165">
        <v>15.32</v>
      </c>
      <c r="V2597" s="165">
        <v>614</v>
      </c>
      <c r="W2597" s="165">
        <v>485.50000000000011</v>
      </c>
      <c r="X2597" s="165" t="s">
        <v>3324</v>
      </c>
      <c r="Y2597" s="165">
        <v>10.35</v>
      </c>
      <c r="Z2597" s="165" t="s">
        <v>3327</v>
      </c>
      <c r="AA2597" s="165" t="s">
        <v>3298</v>
      </c>
    </row>
    <row r="2598" spans="1:27" s="74" customFormat="1" x14ac:dyDescent="0.15">
      <c r="A2598" s="165" t="s">
        <v>3353</v>
      </c>
      <c r="B2598" s="113" t="s">
        <v>3164</v>
      </c>
      <c r="C2598" s="165" t="s">
        <v>3356</v>
      </c>
      <c r="D2598" s="199" t="s">
        <v>3297</v>
      </c>
      <c r="E2598" s="165">
        <v>114</v>
      </c>
      <c r="F2598" s="165">
        <v>50.4</v>
      </c>
      <c r="G2598" s="165">
        <v>124</v>
      </c>
      <c r="H2598" s="165">
        <v>136</v>
      </c>
      <c r="I2598" s="165">
        <v>3251</v>
      </c>
      <c r="J2598" s="165">
        <v>9036</v>
      </c>
      <c r="K2598" s="165">
        <v>366</v>
      </c>
      <c r="L2598" s="165"/>
      <c r="M2598" s="165">
        <v>12653</v>
      </c>
      <c r="N2598" s="165">
        <v>60</v>
      </c>
      <c r="O2598" s="165">
        <v>165</v>
      </c>
      <c r="P2598" s="165">
        <v>366</v>
      </c>
      <c r="Q2598" s="165"/>
      <c r="R2598" s="165">
        <v>591</v>
      </c>
      <c r="S2598" s="165">
        <v>5</v>
      </c>
      <c r="T2598" s="165">
        <v>-2.3666666666666667</v>
      </c>
      <c r="U2598" s="165">
        <v>13.84</v>
      </c>
      <c r="V2598" s="165">
        <v>489.2</v>
      </c>
      <c r="W2598" s="165">
        <v>424.7</v>
      </c>
      <c r="X2598" s="165" t="s">
        <v>3330</v>
      </c>
      <c r="Y2598" s="165">
        <v>13.1</v>
      </c>
      <c r="Z2598" s="165" t="s">
        <v>3325</v>
      </c>
      <c r="AA2598" s="165" t="s">
        <v>3298</v>
      </c>
    </row>
    <row r="2599" spans="1:27" s="74" customFormat="1" x14ac:dyDescent="0.15">
      <c r="A2599" s="165" t="s">
        <v>3278</v>
      </c>
      <c r="B2599" s="113" t="s">
        <v>3202</v>
      </c>
      <c r="C2599" s="165" t="s">
        <v>3356</v>
      </c>
      <c r="D2599" s="199" t="s">
        <v>3297</v>
      </c>
      <c r="E2599" s="165">
        <v>1203</v>
      </c>
      <c r="F2599" s="165">
        <v>30.9</v>
      </c>
      <c r="G2599" s="165">
        <v>102.4</v>
      </c>
      <c r="H2599" s="165">
        <v>199</v>
      </c>
      <c r="I2599" s="165">
        <v>1795</v>
      </c>
      <c r="J2599" s="165">
        <v>15842</v>
      </c>
      <c r="K2599" s="165">
        <v>836</v>
      </c>
      <c r="L2599" s="165"/>
      <c r="M2599" s="165">
        <v>18473</v>
      </c>
      <c r="N2599" s="165">
        <v>42</v>
      </c>
      <c r="O2599" s="165">
        <v>215</v>
      </c>
      <c r="P2599" s="165">
        <v>335</v>
      </c>
      <c r="Q2599" s="165"/>
      <c r="R2599" s="165">
        <v>592</v>
      </c>
      <c r="S2599" s="165">
        <v>5</v>
      </c>
      <c r="T2599" s="165">
        <v>3.5499999999999989</v>
      </c>
      <c r="U2599" s="165">
        <v>9.7000000000000011</v>
      </c>
      <c r="V2599" s="165">
        <v>725.19999999999993</v>
      </c>
      <c r="W2599" s="165">
        <v>573.9</v>
      </c>
      <c r="X2599" s="165" t="s">
        <v>3324</v>
      </c>
      <c r="Y2599" s="165">
        <v>12.05</v>
      </c>
      <c r="Z2599" s="165" t="s">
        <v>3325</v>
      </c>
      <c r="AA2599" s="165" t="s">
        <v>3298</v>
      </c>
    </row>
    <row r="2600" spans="1:27" s="74" customFormat="1" x14ac:dyDescent="0.15">
      <c r="A2600" s="165" t="s">
        <v>3278</v>
      </c>
      <c r="B2600" s="113" t="s">
        <v>3200</v>
      </c>
      <c r="C2600" s="165" t="s">
        <v>3356</v>
      </c>
      <c r="D2600" s="199" t="s">
        <v>3297</v>
      </c>
      <c r="E2600" s="165">
        <v>168</v>
      </c>
      <c r="F2600" s="165">
        <v>39.119999999999997</v>
      </c>
      <c r="G2600" s="165">
        <v>113.57</v>
      </c>
      <c r="H2600" s="165">
        <v>61</v>
      </c>
      <c r="I2600" s="165">
        <v>1256</v>
      </c>
      <c r="J2600" s="165">
        <v>7994</v>
      </c>
      <c r="K2600" s="165">
        <v>752</v>
      </c>
      <c r="L2600" s="165"/>
      <c r="M2600" s="165">
        <v>10002</v>
      </c>
      <c r="N2600" s="165">
        <v>60</v>
      </c>
      <c r="O2600" s="165">
        <v>384</v>
      </c>
      <c r="P2600" s="165">
        <v>150</v>
      </c>
      <c r="Q2600" s="165"/>
      <c r="R2600" s="165">
        <v>594</v>
      </c>
      <c r="S2600" s="165">
        <v>5</v>
      </c>
      <c r="T2600" s="165">
        <v>0.5</v>
      </c>
      <c r="U2600" s="165">
        <v>11.1</v>
      </c>
      <c r="V2600" s="165">
        <v>725.80000000000007</v>
      </c>
      <c r="W2600" s="165">
        <v>565.69999999999993</v>
      </c>
      <c r="X2600" s="165" t="s">
        <v>3330</v>
      </c>
      <c r="Y2600" s="165">
        <v>12.05</v>
      </c>
      <c r="Z2600" s="165" t="s">
        <v>3325</v>
      </c>
      <c r="AA2600" s="165" t="s">
        <v>3298</v>
      </c>
    </row>
    <row r="2601" spans="1:27" s="74" customFormat="1" x14ac:dyDescent="0.15">
      <c r="A2601" s="165" t="s">
        <v>3278</v>
      </c>
      <c r="B2601" s="113" t="s">
        <v>3200</v>
      </c>
      <c r="C2601" s="165" t="s">
        <v>3356</v>
      </c>
      <c r="D2601" s="199" t="s">
        <v>3297</v>
      </c>
      <c r="E2601" s="165">
        <v>218</v>
      </c>
      <c r="F2601" s="165">
        <v>33.32</v>
      </c>
      <c r="G2601" s="165">
        <v>103.61</v>
      </c>
      <c r="H2601" s="165">
        <v>129</v>
      </c>
      <c r="I2601" s="165">
        <v>4350</v>
      </c>
      <c r="J2601" s="165">
        <v>16949</v>
      </c>
      <c r="K2601" s="165">
        <v>778</v>
      </c>
      <c r="L2601" s="165"/>
      <c r="M2601" s="165">
        <v>22077</v>
      </c>
      <c r="N2601" s="165">
        <v>81</v>
      </c>
      <c r="O2601" s="165">
        <v>312</v>
      </c>
      <c r="P2601" s="165">
        <v>206</v>
      </c>
      <c r="Q2601" s="165"/>
      <c r="R2601" s="165">
        <v>599</v>
      </c>
      <c r="S2601" s="165">
        <v>5</v>
      </c>
      <c r="T2601" s="165">
        <v>4.7416666666666671</v>
      </c>
      <c r="U2601" s="165">
        <v>11.68</v>
      </c>
      <c r="V2601" s="165">
        <v>716.3</v>
      </c>
      <c r="W2601" s="165">
        <v>544.80000000000007</v>
      </c>
      <c r="X2601" s="165" t="s">
        <v>3324</v>
      </c>
      <c r="Y2601" s="165">
        <v>8.6000000000000014</v>
      </c>
      <c r="Z2601" s="165" t="s">
        <v>3327</v>
      </c>
      <c r="AA2601" s="165" t="s">
        <v>3298</v>
      </c>
    </row>
    <row r="2602" spans="1:27" s="74" customFormat="1" x14ac:dyDescent="0.15">
      <c r="A2602" s="165" t="s">
        <v>3353</v>
      </c>
      <c r="B2602" s="113" t="s">
        <v>3208</v>
      </c>
      <c r="C2602" s="165" t="s">
        <v>3356</v>
      </c>
      <c r="D2602" s="199" t="s">
        <v>3297</v>
      </c>
      <c r="E2602" s="165">
        <v>442</v>
      </c>
      <c r="F2602" s="165">
        <v>37.730000000000004</v>
      </c>
      <c r="G2602" s="165">
        <v>111.66</v>
      </c>
      <c r="H2602" s="165">
        <v>56</v>
      </c>
      <c r="I2602" s="165">
        <v>1666</v>
      </c>
      <c r="J2602" s="165">
        <v>6505</v>
      </c>
      <c r="K2602" s="165">
        <v>735</v>
      </c>
      <c r="L2602" s="165"/>
      <c r="M2602" s="165">
        <v>8906</v>
      </c>
      <c r="N2602" s="165">
        <v>73</v>
      </c>
      <c r="O2602" s="165">
        <v>286.00000000000011</v>
      </c>
      <c r="P2602" s="165">
        <v>245</v>
      </c>
      <c r="Q2602" s="165"/>
      <c r="R2602" s="165">
        <v>604</v>
      </c>
      <c r="S2602" s="165">
        <v>5</v>
      </c>
      <c r="T2602" s="165">
        <v>4.9083333333333359</v>
      </c>
      <c r="U2602" s="165">
        <v>15.32</v>
      </c>
      <c r="V2602" s="165">
        <v>591.40000000000009</v>
      </c>
      <c r="W2602" s="165">
        <v>469.6</v>
      </c>
      <c r="X2602" s="165" t="s">
        <v>3324</v>
      </c>
      <c r="Y2602" s="165">
        <v>26.499999999999947</v>
      </c>
      <c r="Z2602" s="165" t="s">
        <v>3329</v>
      </c>
      <c r="AA2602" s="165" t="s">
        <v>3298</v>
      </c>
    </row>
    <row r="2603" spans="1:27" s="74" customFormat="1" x14ac:dyDescent="0.15">
      <c r="A2603" s="165" t="s">
        <v>3352</v>
      </c>
      <c r="B2603" s="113" t="s">
        <v>3203</v>
      </c>
      <c r="C2603" s="165" t="s">
        <v>3356</v>
      </c>
      <c r="D2603" s="199" t="s">
        <v>3297</v>
      </c>
      <c r="E2603" s="165">
        <v>1174</v>
      </c>
      <c r="F2603" s="165">
        <v>29.2</v>
      </c>
      <c r="G2603" s="165">
        <v>94.1</v>
      </c>
      <c r="H2603" s="165">
        <v>80</v>
      </c>
      <c r="I2603" s="165">
        <v>1526</v>
      </c>
      <c r="J2603" s="165">
        <v>1027</v>
      </c>
      <c r="K2603" s="165">
        <v>717</v>
      </c>
      <c r="L2603" s="165"/>
      <c r="M2603" s="165">
        <v>12512</v>
      </c>
      <c r="N2603" s="165">
        <v>33</v>
      </c>
      <c r="O2603" s="165">
        <v>218</v>
      </c>
      <c r="P2603" s="165">
        <v>359</v>
      </c>
      <c r="Q2603" s="165"/>
      <c r="R2603" s="165">
        <v>609</v>
      </c>
      <c r="S2603" s="165">
        <v>5</v>
      </c>
      <c r="T2603" s="165">
        <v>5.6583333333333323</v>
      </c>
      <c r="U2603" s="165">
        <v>11.66</v>
      </c>
      <c r="V2603" s="165">
        <v>567.70000000000016</v>
      </c>
      <c r="W2603" s="165">
        <v>465.5</v>
      </c>
      <c r="X2603" s="165" t="s">
        <v>3328</v>
      </c>
      <c r="Y2603" s="165">
        <v>20.100000000000001</v>
      </c>
      <c r="Z2603" s="165" t="s">
        <v>3329</v>
      </c>
      <c r="AA2603" s="165" t="s">
        <v>3298</v>
      </c>
    </row>
    <row r="2604" spans="1:27" s="74" customFormat="1" x14ac:dyDescent="0.15">
      <c r="A2604" s="165" t="s">
        <v>3352</v>
      </c>
      <c r="B2604" s="113" t="s">
        <v>3200</v>
      </c>
      <c r="C2604" s="165" t="s">
        <v>3356</v>
      </c>
      <c r="D2604" s="199" t="s">
        <v>3297</v>
      </c>
      <c r="E2604" s="165">
        <v>147</v>
      </c>
      <c r="F2604" s="165">
        <v>42.4</v>
      </c>
      <c r="G2604" s="165">
        <v>117.2</v>
      </c>
      <c r="H2604" s="165">
        <v>55</v>
      </c>
      <c r="I2604" s="165">
        <v>1161</v>
      </c>
      <c r="J2604" s="165">
        <v>7395</v>
      </c>
      <c r="K2604" s="165">
        <v>699</v>
      </c>
      <c r="L2604" s="165"/>
      <c r="M2604" s="165">
        <v>9255</v>
      </c>
      <c r="N2604" s="165">
        <v>65</v>
      </c>
      <c r="O2604" s="165">
        <v>415.00000000000011</v>
      </c>
      <c r="P2604" s="165">
        <v>140</v>
      </c>
      <c r="Q2604" s="165"/>
      <c r="R2604" s="165">
        <v>619</v>
      </c>
      <c r="S2604" s="165">
        <v>5</v>
      </c>
      <c r="T2604" s="165">
        <v>0.86666666666666603</v>
      </c>
      <c r="U2604" s="165">
        <v>13.28</v>
      </c>
      <c r="V2604" s="165">
        <v>459.2</v>
      </c>
      <c r="W2604" s="165">
        <v>397.9</v>
      </c>
      <c r="X2604" s="165" t="s">
        <v>3330</v>
      </c>
      <c r="Y2604" s="165">
        <v>14.65</v>
      </c>
      <c r="Z2604" s="165" t="s">
        <v>3325</v>
      </c>
      <c r="AA2604" s="165" t="s">
        <v>3298</v>
      </c>
    </row>
    <row r="2605" spans="1:27" s="74" customFormat="1" x14ac:dyDescent="0.15">
      <c r="A2605" s="165" t="s">
        <v>3278</v>
      </c>
      <c r="B2605" s="113" t="s">
        <v>3208</v>
      </c>
      <c r="C2605" s="165" t="s">
        <v>3356</v>
      </c>
      <c r="D2605" s="199" t="s">
        <v>3297</v>
      </c>
      <c r="E2605" s="165">
        <v>464</v>
      </c>
      <c r="F2605" s="165">
        <v>38.43</v>
      </c>
      <c r="G2605" s="165">
        <v>111.37</v>
      </c>
      <c r="H2605" s="165">
        <v>50</v>
      </c>
      <c r="I2605" s="165">
        <v>1709</v>
      </c>
      <c r="J2605" s="165">
        <v>6125</v>
      </c>
      <c r="K2605" s="165">
        <v>730</v>
      </c>
      <c r="L2605" s="165"/>
      <c r="M2605" s="165">
        <v>8564</v>
      </c>
      <c r="N2605" s="165">
        <v>83</v>
      </c>
      <c r="O2605" s="165">
        <v>298</v>
      </c>
      <c r="P2605" s="165">
        <v>243</v>
      </c>
      <c r="Q2605" s="165"/>
      <c r="R2605" s="165">
        <v>624</v>
      </c>
      <c r="S2605" s="165">
        <v>5</v>
      </c>
      <c r="T2605" s="165">
        <v>4.6083333333333334</v>
      </c>
      <c r="U2605" s="165">
        <v>15.52</v>
      </c>
      <c r="V2605" s="165">
        <v>571.4</v>
      </c>
      <c r="W2605" s="165">
        <v>455.2</v>
      </c>
      <c r="X2605" s="165" t="s">
        <v>3324</v>
      </c>
      <c r="Y2605" s="165">
        <v>26.499999999999947</v>
      </c>
      <c r="Z2605" s="165" t="s">
        <v>3329</v>
      </c>
      <c r="AA2605" s="165" t="s">
        <v>3298</v>
      </c>
    </row>
    <row r="2606" spans="1:27" s="74" customFormat="1" x14ac:dyDescent="0.15">
      <c r="A2606" s="165" t="s">
        <v>3352</v>
      </c>
      <c r="B2606" s="113" t="s">
        <v>3164</v>
      </c>
      <c r="C2606" s="165" t="s">
        <v>3356</v>
      </c>
      <c r="D2606" s="199" t="s">
        <v>3297</v>
      </c>
      <c r="E2606" s="165">
        <v>134</v>
      </c>
      <c r="F2606" s="165">
        <v>30.9</v>
      </c>
      <c r="G2606" s="165">
        <v>102.4</v>
      </c>
      <c r="H2606" s="165">
        <v>193</v>
      </c>
      <c r="I2606" s="165">
        <v>3407</v>
      </c>
      <c r="J2606" s="165">
        <v>10774</v>
      </c>
      <c r="K2606" s="165">
        <v>395</v>
      </c>
      <c r="L2606" s="165"/>
      <c r="M2606" s="165">
        <v>14576</v>
      </c>
      <c r="N2606" s="165">
        <v>60</v>
      </c>
      <c r="O2606" s="165">
        <v>173</v>
      </c>
      <c r="P2606" s="165">
        <v>395</v>
      </c>
      <c r="Q2606" s="165"/>
      <c r="R2606" s="165">
        <v>627</v>
      </c>
      <c r="S2606" s="165">
        <v>5</v>
      </c>
      <c r="T2606" s="165">
        <v>3.5499999999999989</v>
      </c>
      <c r="U2606" s="165">
        <v>9.7000000000000011</v>
      </c>
      <c r="V2606" s="165">
        <v>1021.7</v>
      </c>
      <c r="W2606" s="165">
        <v>655.40000000000009</v>
      </c>
      <c r="X2606" s="165" t="s">
        <v>3324</v>
      </c>
      <c r="Y2606" s="165">
        <v>12.05</v>
      </c>
      <c r="Z2606" s="165" t="s">
        <v>3325</v>
      </c>
      <c r="AA2606" s="165" t="s">
        <v>3298</v>
      </c>
    </row>
    <row r="2607" spans="1:27" s="74" customFormat="1" x14ac:dyDescent="0.15">
      <c r="A2607" s="165" t="s">
        <v>3278</v>
      </c>
      <c r="B2607" s="113" t="s">
        <v>3200</v>
      </c>
      <c r="C2607" s="165" t="s">
        <v>3356</v>
      </c>
      <c r="D2607" s="199" t="s">
        <v>3297</v>
      </c>
      <c r="E2607" s="165">
        <v>212</v>
      </c>
      <c r="F2607" s="165">
        <v>33.68</v>
      </c>
      <c r="G2607" s="165">
        <v>104.03</v>
      </c>
      <c r="H2607" s="165">
        <v>169</v>
      </c>
      <c r="I2607" s="165">
        <v>5468</v>
      </c>
      <c r="J2607" s="165">
        <v>20109</v>
      </c>
      <c r="K2607" s="165">
        <v>1054</v>
      </c>
      <c r="L2607" s="165"/>
      <c r="M2607" s="165">
        <v>26630</v>
      </c>
      <c r="N2607" s="165">
        <v>81</v>
      </c>
      <c r="O2607" s="165">
        <v>297</v>
      </c>
      <c r="P2607" s="165">
        <v>250</v>
      </c>
      <c r="Q2607" s="165"/>
      <c r="R2607" s="165">
        <v>628</v>
      </c>
      <c r="S2607" s="165">
        <v>5</v>
      </c>
      <c r="T2607" s="165">
        <v>3.4916666666666667</v>
      </c>
      <c r="U2607" s="165">
        <v>10.62</v>
      </c>
      <c r="V2607" s="165">
        <v>638.70000000000005</v>
      </c>
      <c r="W2607" s="165">
        <v>490.5</v>
      </c>
      <c r="X2607" s="165" t="s">
        <v>3330</v>
      </c>
      <c r="Y2607" s="165">
        <v>13.8</v>
      </c>
      <c r="Z2607" s="165" t="s">
        <v>3325</v>
      </c>
      <c r="AA2607" s="165" t="s">
        <v>3298</v>
      </c>
    </row>
    <row r="2608" spans="1:27" s="74" customFormat="1" x14ac:dyDescent="0.15">
      <c r="A2608" s="165" t="s">
        <v>3278</v>
      </c>
      <c r="B2608" s="113" t="s">
        <v>3172</v>
      </c>
      <c r="C2608" s="165" t="s">
        <v>3356</v>
      </c>
      <c r="D2608" s="199" t="s">
        <v>3256</v>
      </c>
      <c r="E2608" s="165">
        <v>65</v>
      </c>
      <c r="F2608" s="165">
        <v>48.2</v>
      </c>
      <c r="G2608" s="165">
        <v>-116.5</v>
      </c>
      <c r="H2608" s="165">
        <v>20</v>
      </c>
      <c r="I2608" s="165">
        <v>1120</v>
      </c>
      <c r="J2608" s="165">
        <v>102</v>
      </c>
      <c r="K2608" s="165">
        <v>380</v>
      </c>
      <c r="L2608" s="165"/>
      <c r="M2608" s="165">
        <v>2520</v>
      </c>
      <c r="N2608" s="165">
        <v>158</v>
      </c>
      <c r="O2608" s="165">
        <v>327</v>
      </c>
      <c r="P2608" s="165">
        <v>145</v>
      </c>
      <c r="Q2608" s="165"/>
      <c r="R2608" s="165">
        <v>630</v>
      </c>
      <c r="S2608" s="165">
        <v>5</v>
      </c>
      <c r="T2608" s="165">
        <v>6.7666666666666657</v>
      </c>
      <c r="U2608" s="165">
        <v>14.68</v>
      </c>
      <c r="V2608" s="165">
        <v>857.4</v>
      </c>
      <c r="W2608" s="165">
        <v>234.7</v>
      </c>
      <c r="X2608" s="165" t="s">
        <v>3324</v>
      </c>
      <c r="Y2608" s="165">
        <v>2.0499999999999998</v>
      </c>
      <c r="Z2608" s="165" t="s">
        <v>3327</v>
      </c>
      <c r="AA2608" s="165" t="s">
        <v>3369</v>
      </c>
    </row>
    <row r="2609" spans="1:27" s="74" customFormat="1" x14ac:dyDescent="0.15">
      <c r="A2609" s="165" t="s">
        <v>3353</v>
      </c>
      <c r="B2609" s="113" t="s">
        <v>3164</v>
      </c>
      <c r="C2609" s="165" t="s">
        <v>3356</v>
      </c>
      <c r="D2609" s="199" t="s">
        <v>3297</v>
      </c>
      <c r="E2609" s="165">
        <v>100</v>
      </c>
      <c r="F2609" s="165">
        <v>51.7</v>
      </c>
      <c r="G2609" s="165">
        <v>126.6</v>
      </c>
      <c r="H2609" s="165">
        <v>75</v>
      </c>
      <c r="I2609" s="165">
        <v>2558</v>
      </c>
      <c r="J2609" s="165">
        <v>6517</v>
      </c>
      <c r="K2609" s="165">
        <v>293</v>
      </c>
      <c r="L2609" s="165"/>
      <c r="M2609" s="165">
        <v>9368</v>
      </c>
      <c r="N2609" s="165">
        <v>103</v>
      </c>
      <c r="O2609" s="165">
        <v>238</v>
      </c>
      <c r="P2609" s="165">
        <v>290</v>
      </c>
      <c r="Q2609" s="165"/>
      <c r="R2609" s="165">
        <v>632</v>
      </c>
      <c r="S2609" s="165">
        <v>5</v>
      </c>
      <c r="T2609" s="165">
        <v>-1.4166666666666659</v>
      </c>
      <c r="U2609" s="165">
        <v>15.4</v>
      </c>
      <c r="V2609" s="165">
        <v>485.3</v>
      </c>
      <c r="W2609" s="165">
        <v>402.1</v>
      </c>
      <c r="X2609" s="165" t="s">
        <v>3330</v>
      </c>
      <c r="Y2609" s="165">
        <v>13.1</v>
      </c>
      <c r="Z2609" s="165" t="s">
        <v>3325</v>
      </c>
      <c r="AA2609" s="165" t="s">
        <v>3298</v>
      </c>
    </row>
    <row r="2610" spans="1:27" s="74" customFormat="1" x14ac:dyDescent="0.15">
      <c r="A2610" s="165" t="s">
        <v>3278</v>
      </c>
      <c r="B2610" s="113" t="s">
        <v>3172</v>
      </c>
      <c r="C2610" s="165" t="s">
        <v>3356</v>
      </c>
      <c r="D2610" s="199" t="s">
        <v>3256</v>
      </c>
      <c r="E2610" s="165">
        <v>69</v>
      </c>
      <c r="F2610" s="165">
        <v>48.2</v>
      </c>
      <c r="G2610" s="165">
        <v>-116.5</v>
      </c>
      <c r="H2610" s="165">
        <v>250</v>
      </c>
      <c r="I2610" s="165">
        <v>8400</v>
      </c>
      <c r="J2610" s="165">
        <v>30400</v>
      </c>
      <c r="K2610" s="165">
        <v>1200</v>
      </c>
      <c r="L2610" s="165"/>
      <c r="M2610" s="165">
        <v>40000</v>
      </c>
      <c r="N2610" s="165">
        <v>80</v>
      </c>
      <c r="O2610" s="165">
        <v>267</v>
      </c>
      <c r="P2610" s="165">
        <v>286</v>
      </c>
      <c r="Q2610" s="165"/>
      <c r="R2610" s="165">
        <v>633</v>
      </c>
      <c r="S2610" s="165">
        <v>5</v>
      </c>
      <c r="T2610" s="165">
        <v>6.7666666666666657</v>
      </c>
      <c r="U2610" s="165">
        <v>14.68</v>
      </c>
      <c r="V2610" s="165">
        <v>857.4</v>
      </c>
      <c r="W2610" s="165">
        <v>234.7</v>
      </c>
      <c r="X2610" s="165" t="s">
        <v>3324</v>
      </c>
      <c r="Y2610" s="165">
        <v>2.0499999999999998</v>
      </c>
      <c r="Z2610" s="165" t="s">
        <v>3327</v>
      </c>
      <c r="AA2610" s="165" t="s">
        <v>3369</v>
      </c>
    </row>
    <row r="2611" spans="1:27" s="74" customFormat="1" x14ac:dyDescent="0.15">
      <c r="A2611" s="165" t="s">
        <v>3353</v>
      </c>
      <c r="B2611" s="113" t="s">
        <v>3200</v>
      </c>
      <c r="C2611" s="165" t="s">
        <v>3356</v>
      </c>
      <c r="D2611" s="199" t="s">
        <v>3297</v>
      </c>
      <c r="E2611" s="165">
        <v>164</v>
      </c>
      <c r="F2611" s="165">
        <v>38.75</v>
      </c>
      <c r="G2611" s="165">
        <v>111.88</v>
      </c>
      <c r="H2611" s="165">
        <v>55</v>
      </c>
      <c r="I2611" s="165">
        <v>1244</v>
      </c>
      <c r="J2611" s="165">
        <v>7919.0000000000009</v>
      </c>
      <c r="K2611" s="165">
        <v>744</v>
      </c>
      <c r="L2611" s="165"/>
      <c r="M2611" s="165">
        <v>9906</v>
      </c>
      <c r="N2611" s="165">
        <v>67</v>
      </c>
      <c r="O2611" s="165">
        <v>425</v>
      </c>
      <c r="P2611" s="165">
        <v>149</v>
      </c>
      <c r="Q2611" s="165"/>
      <c r="R2611" s="165">
        <v>640</v>
      </c>
      <c r="S2611" s="165">
        <v>5</v>
      </c>
      <c r="T2611" s="165">
        <v>1.6583333333333321</v>
      </c>
      <c r="U2611" s="165">
        <v>12.3</v>
      </c>
      <c r="V2611" s="165">
        <v>639.4</v>
      </c>
      <c r="W2611" s="165">
        <v>505.4</v>
      </c>
      <c r="X2611" s="165" t="s">
        <v>3330</v>
      </c>
      <c r="Y2611" s="165">
        <v>8.6000000000000014</v>
      </c>
      <c r="Z2611" s="165" t="s">
        <v>3327</v>
      </c>
      <c r="AA2611" s="165" t="s">
        <v>3298</v>
      </c>
    </row>
    <row r="2612" spans="1:27" s="74" customFormat="1" x14ac:dyDescent="0.15">
      <c r="A2612" s="165" t="s">
        <v>3353</v>
      </c>
      <c r="B2612" s="113" t="s">
        <v>3164</v>
      </c>
      <c r="C2612" s="165" t="s">
        <v>3356</v>
      </c>
      <c r="D2612" s="199" t="s">
        <v>3297</v>
      </c>
      <c r="E2612" s="165">
        <v>101</v>
      </c>
      <c r="F2612" s="165">
        <v>46.5</v>
      </c>
      <c r="G2612" s="165">
        <v>131.80000000000001</v>
      </c>
      <c r="H2612" s="165">
        <v>108</v>
      </c>
      <c r="I2612" s="165">
        <v>2407</v>
      </c>
      <c r="J2612" s="165">
        <v>11062</v>
      </c>
      <c r="K2612" s="165">
        <v>459.99999999999983</v>
      </c>
      <c r="L2612" s="165"/>
      <c r="M2612" s="165">
        <v>13927</v>
      </c>
      <c r="N2612" s="165">
        <v>60</v>
      </c>
      <c r="O2612" s="165">
        <v>268</v>
      </c>
      <c r="P2612" s="165">
        <v>332</v>
      </c>
      <c r="Q2612" s="165"/>
      <c r="R2612" s="165">
        <v>659</v>
      </c>
      <c r="S2612" s="165">
        <v>5</v>
      </c>
      <c r="T2612" s="165">
        <v>3.4916666666666667</v>
      </c>
      <c r="U2612" s="165">
        <v>17.96</v>
      </c>
      <c r="V2612" s="165">
        <v>540.09999999999991</v>
      </c>
      <c r="W2612" s="165">
        <v>445.8</v>
      </c>
      <c r="X2612" s="165" t="s">
        <v>3324</v>
      </c>
      <c r="Y2612" s="165">
        <v>13.1</v>
      </c>
      <c r="Z2612" s="165" t="s">
        <v>3325</v>
      </c>
      <c r="AA2612" s="165" t="s">
        <v>3298</v>
      </c>
    </row>
    <row r="2613" spans="1:27" s="74" customFormat="1" x14ac:dyDescent="0.15">
      <c r="A2613" s="165" t="s">
        <v>3278</v>
      </c>
      <c r="B2613" s="113" t="s">
        <v>3200</v>
      </c>
      <c r="C2613" s="165" t="s">
        <v>3356</v>
      </c>
      <c r="D2613" s="199" t="s">
        <v>3297</v>
      </c>
      <c r="E2613" s="165">
        <v>199</v>
      </c>
      <c r="F2613" s="165">
        <v>33.67</v>
      </c>
      <c r="G2613" s="165">
        <v>103.77</v>
      </c>
      <c r="H2613" s="165">
        <v>94</v>
      </c>
      <c r="I2613" s="165">
        <v>3946</v>
      </c>
      <c r="J2613" s="165">
        <v>14994</v>
      </c>
      <c r="K2613" s="165">
        <v>758</v>
      </c>
      <c r="L2613" s="165"/>
      <c r="M2613" s="165">
        <v>19698</v>
      </c>
      <c r="N2613" s="165">
        <v>101</v>
      </c>
      <c r="O2613" s="165">
        <v>365</v>
      </c>
      <c r="P2613" s="165">
        <v>198</v>
      </c>
      <c r="Q2613" s="165"/>
      <c r="R2613" s="165">
        <v>664</v>
      </c>
      <c r="S2613" s="165">
        <v>5</v>
      </c>
      <c r="T2613" s="165">
        <v>2.6166666666666667</v>
      </c>
      <c r="U2613" s="165">
        <v>9.6000000000000014</v>
      </c>
      <c r="V2613" s="165">
        <v>680.1</v>
      </c>
      <c r="W2613" s="165">
        <v>521.79999999999995</v>
      </c>
      <c r="X2613" s="165" t="s">
        <v>3330</v>
      </c>
      <c r="Y2613" s="165">
        <v>12.05</v>
      </c>
      <c r="Z2613" s="165" t="s">
        <v>3325</v>
      </c>
      <c r="AA2613" s="165" t="s">
        <v>3298</v>
      </c>
    </row>
    <row r="2614" spans="1:27" s="74" customFormat="1" x14ac:dyDescent="0.15">
      <c r="A2614" s="165" t="s">
        <v>3278</v>
      </c>
      <c r="B2614" s="113" t="s">
        <v>3200</v>
      </c>
      <c r="C2614" s="165" t="s">
        <v>3356</v>
      </c>
      <c r="D2614" s="199" t="s">
        <v>3297</v>
      </c>
      <c r="E2614" s="165">
        <v>178</v>
      </c>
      <c r="F2614" s="165">
        <v>32</v>
      </c>
      <c r="G2614" s="165">
        <v>102.9</v>
      </c>
      <c r="H2614" s="165">
        <v>166</v>
      </c>
      <c r="I2614" s="165">
        <v>6352</v>
      </c>
      <c r="J2614" s="165">
        <v>27652</v>
      </c>
      <c r="K2614" s="165">
        <v>1058</v>
      </c>
      <c r="L2614" s="165"/>
      <c r="M2614" s="165">
        <v>35062</v>
      </c>
      <c r="N2614" s="165">
        <v>86</v>
      </c>
      <c r="O2614" s="165">
        <v>357.99999999999983</v>
      </c>
      <c r="P2614" s="165">
        <v>23</v>
      </c>
      <c r="Q2614" s="165"/>
      <c r="R2614" s="165">
        <v>674</v>
      </c>
      <c r="S2614" s="165">
        <v>5</v>
      </c>
      <c r="T2614" s="165">
        <v>5.2416666666666671</v>
      </c>
      <c r="U2614" s="165">
        <v>11.44</v>
      </c>
      <c r="V2614" s="165">
        <v>701.49999999999989</v>
      </c>
      <c r="W2614" s="165">
        <v>538.29999999999995</v>
      </c>
      <c r="X2614" s="165" t="s">
        <v>3324</v>
      </c>
      <c r="Y2614" s="165">
        <v>12.15</v>
      </c>
      <c r="Z2614" s="165" t="s">
        <v>3325</v>
      </c>
      <c r="AA2614" s="165" t="s">
        <v>3298</v>
      </c>
    </row>
    <row r="2615" spans="1:27" s="74" customFormat="1" x14ac:dyDescent="0.15">
      <c r="A2615" s="165" t="s">
        <v>3278</v>
      </c>
      <c r="B2615" s="113" t="s">
        <v>3200</v>
      </c>
      <c r="C2615" s="165" t="s">
        <v>3356</v>
      </c>
      <c r="D2615" s="199" t="s">
        <v>3297</v>
      </c>
      <c r="E2615" s="165">
        <v>284</v>
      </c>
      <c r="F2615" s="165">
        <v>43.800000000000004</v>
      </c>
      <c r="G2615" s="165">
        <v>90.3</v>
      </c>
      <c r="H2615" s="165">
        <v>86</v>
      </c>
      <c r="I2615" s="165">
        <v>2682</v>
      </c>
      <c r="J2615" s="165">
        <v>12366</v>
      </c>
      <c r="K2615" s="165">
        <v>1291</v>
      </c>
      <c r="L2615" s="165"/>
      <c r="M2615" s="165">
        <v>16339</v>
      </c>
      <c r="N2615" s="165">
        <v>78</v>
      </c>
      <c r="O2615" s="165">
        <v>340.00000000000011</v>
      </c>
      <c r="P2615" s="165">
        <v>258</v>
      </c>
      <c r="Q2615" s="165"/>
      <c r="R2615" s="165">
        <v>676</v>
      </c>
      <c r="S2615" s="165">
        <v>5</v>
      </c>
      <c r="T2615" s="165">
        <v>4.1833333333333336</v>
      </c>
      <c r="U2615" s="165">
        <v>16.84</v>
      </c>
      <c r="V2615" s="165">
        <v>141.80000000000001</v>
      </c>
      <c r="W2615" s="165">
        <v>101.9</v>
      </c>
      <c r="X2615" s="165" t="s">
        <v>3300</v>
      </c>
      <c r="Y2615" s="165">
        <v>12.45</v>
      </c>
      <c r="Z2615" s="165" t="s">
        <v>3325</v>
      </c>
      <c r="AA2615" s="165" t="s">
        <v>3298</v>
      </c>
    </row>
    <row r="2616" spans="1:27" s="74" customFormat="1" x14ac:dyDescent="0.15">
      <c r="A2616" s="165" t="s">
        <v>3278</v>
      </c>
      <c r="B2616" s="113" t="s">
        <v>3208</v>
      </c>
      <c r="C2616" s="165" t="s">
        <v>3356</v>
      </c>
      <c r="D2616" s="199" t="s">
        <v>3297</v>
      </c>
      <c r="E2616" s="165">
        <v>445</v>
      </c>
      <c r="F2616" s="165">
        <v>37.75</v>
      </c>
      <c r="G2616" s="165">
        <v>111.64</v>
      </c>
      <c r="H2616" s="165">
        <v>57</v>
      </c>
      <c r="I2616" s="165">
        <v>1864</v>
      </c>
      <c r="J2616" s="165">
        <v>7517</v>
      </c>
      <c r="K2616" s="165">
        <v>832</v>
      </c>
      <c r="L2616" s="165"/>
      <c r="M2616" s="165">
        <v>10213</v>
      </c>
      <c r="N2616" s="165">
        <v>81</v>
      </c>
      <c r="O2616" s="165">
        <v>326</v>
      </c>
      <c r="P2616" s="165">
        <v>277</v>
      </c>
      <c r="Q2616" s="165"/>
      <c r="R2616" s="165">
        <v>684</v>
      </c>
      <c r="S2616" s="165">
        <v>5</v>
      </c>
      <c r="T2616" s="165">
        <v>4.9083333333333359</v>
      </c>
      <c r="U2616" s="165">
        <v>15.32</v>
      </c>
      <c r="V2616" s="165">
        <v>614</v>
      </c>
      <c r="W2616" s="165">
        <v>485.50000000000011</v>
      </c>
      <c r="X2616" s="165" t="s">
        <v>3324</v>
      </c>
      <c r="Y2616" s="165">
        <v>10.35</v>
      </c>
      <c r="Z2616" s="165" t="s">
        <v>3327</v>
      </c>
      <c r="AA2616" s="165" t="s">
        <v>3298</v>
      </c>
    </row>
    <row r="2617" spans="1:27" s="74" customFormat="1" x14ac:dyDescent="0.15">
      <c r="A2617" s="165" t="s">
        <v>3353</v>
      </c>
      <c r="B2617" s="113" t="s">
        <v>3208</v>
      </c>
      <c r="C2617" s="165" t="s">
        <v>3356</v>
      </c>
      <c r="D2617" s="199" t="s">
        <v>3297</v>
      </c>
      <c r="E2617" s="165">
        <v>477</v>
      </c>
      <c r="F2617" s="165">
        <v>42.6</v>
      </c>
      <c r="G2617" s="165">
        <v>129.5</v>
      </c>
      <c r="H2617" s="165">
        <v>30</v>
      </c>
      <c r="I2617" s="165">
        <v>1185</v>
      </c>
      <c r="J2617" s="165">
        <v>5573</v>
      </c>
      <c r="K2617" s="165">
        <v>581</v>
      </c>
      <c r="L2617" s="165"/>
      <c r="M2617" s="165">
        <v>7339</v>
      </c>
      <c r="N2617" s="165">
        <v>86</v>
      </c>
      <c r="O2617" s="165">
        <v>405</v>
      </c>
      <c r="P2617" s="165">
        <v>194</v>
      </c>
      <c r="Q2617" s="165"/>
      <c r="R2617" s="165">
        <v>685</v>
      </c>
      <c r="S2617" s="165">
        <v>5</v>
      </c>
      <c r="T2617" s="165">
        <v>2.7416666666666671</v>
      </c>
      <c r="U2617" s="165">
        <v>15.1</v>
      </c>
      <c r="V2617" s="165">
        <v>625.19999999999993</v>
      </c>
      <c r="W2617" s="165">
        <v>490.9</v>
      </c>
      <c r="X2617" s="165" t="s">
        <v>3330</v>
      </c>
      <c r="Y2617" s="165">
        <v>12.05</v>
      </c>
      <c r="Z2617" s="165" t="s">
        <v>3325</v>
      </c>
      <c r="AA2617" s="165" t="s">
        <v>3298</v>
      </c>
    </row>
    <row r="2618" spans="1:27" s="74" customFormat="1" x14ac:dyDescent="0.15">
      <c r="A2618" s="165" t="s">
        <v>3278</v>
      </c>
      <c r="B2618" s="113" t="s">
        <v>3164</v>
      </c>
      <c r="C2618" s="165" t="s">
        <v>3356</v>
      </c>
      <c r="D2618" s="199" t="s">
        <v>3297</v>
      </c>
      <c r="E2618" s="165">
        <v>128</v>
      </c>
      <c r="F2618" s="165">
        <v>38.840000000000003</v>
      </c>
      <c r="G2618" s="165">
        <v>112.04</v>
      </c>
      <c r="H2618" s="165">
        <v>43</v>
      </c>
      <c r="I2618" s="165">
        <v>880.00000000000011</v>
      </c>
      <c r="J2618" s="165">
        <v>5906</v>
      </c>
      <c r="K2618" s="165">
        <v>167</v>
      </c>
      <c r="L2618" s="165"/>
      <c r="M2618" s="165">
        <v>6952</v>
      </c>
      <c r="N2618" s="165">
        <v>68</v>
      </c>
      <c r="O2618" s="165">
        <v>456.00000000000011</v>
      </c>
      <c r="P2618" s="165">
        <v>167</v>
      </c>
      <c r="Q2618" s="165"/>
      <c r="R2618" s="165">
        <v>691</v>
      </c>
      <c r="S2618" s="165">
        <v>5</v>
      </c>
      <c r="T2618" s="165">
        <v>1.7749999999999999</v>
      </c>
      <c r="U2618" s="165">
        <v>12.5</v>
      </c>
      <c r="V2618" s="165">
        <v>628.9</v>
      </c>
      <c r="W2618" s="165">
        <v>498.4</v>
      </c>
      <c r="X2618" s="165" t="s">
        <v>3330</v>
      </c>
      <c r="Y2618" s="165">
        <v>20.100000000000001</v>
      </c>
      <c r="Z2618" s="165" t="s">
        <v>3329</v>
      </c>
      <c r="AA2618" s="165" t="s">
        <v>3298</v>
      </c>
    </row>
    <row r="2619" spans="1:27" s="74" customFormat="1" x14ac:dyDescent="0.15">
      <c r="A2619" s="165" t="s">
        <v>3352</v>
      </c>
      <c r="B2619" s="113" t="s">
        <v>3200</v>
      </c>
      <c r="C2619" s="165" t="s">
        <v>3356</v>
      </c>
      <c r="D2619" s="199" t="s">
        <v>3297</v>
      </c>
      <c r="E2619" s="165">
        <v>187</v>
      </c>
      <c r="F2619" s="165">
        <v>33.25</v>
      </c>
      <c r="G2619" s="165">
        <v>103.77</v>
      </c>
      <c r="H2619" s="165">
        <v>122</v>
      </c>
      <c r="I2619" s="165">
        <v>4970</v>
      </c>
      <c r="J2619" s="165">
        <v>18335</v>
      </c>
      <c r="K2619" s="165">
        <v>1013</v>
      </c>
      <c r="L2619" s="165"/>
      <c r="M2619" s="165">
        <v>24318</v>
      </c>
      <c r="N2619" s="165">
        <v>99</v>
      </c>
      <c r="O2619" s="165">
        <v>358</v>
      </c>
      <c r="P2619" s="165">
        <v>242</v>
      </c>
      <c r="Q2619" s="165"/>
      <c r="R2619" s="165">
        <v>699</v>
      </c>
      <c r="S2619" s="165">
        <v>5</v>
      </c>
      <c r="T2619" s="165">
        <v>2.6249999999999991</v>
      </c>
      <c r="U2619" s="165">
        <v>9.4</v>
      </c>
      <c r="V2619" s="165">
        <v>712.30000000000007</v>
      </c>
      <c r="W2619" s="165">
        <v>536.1</v>
      </c>
      <c r="X2619" s="165" t="s">
        <v>3330</v>
      </c>
      <c r="Y2619" s="165">
        <v>12.05</v>
      </c>
      <c r="Z2619" s="165" t="s">
        <v>3325</v>
      </c>
      <c r="AA2619" s="165" t="s">
        <v>3298</v>
      </c>
    </row>
    <row r="2620" spans="1:27" s="74" customFormat="1" x14ac:dyDescent="0.15">
      <c r="A2620" s="165" t="s">
        <v>3278</v>
      </c>
      <c r="B2620" s="113" t="s">
        <v>3200</v>
      </c>
      <c r="C2620" s="165" t="s">
        <v>3356</v>
      </c>
      <c r="D2620" s="199" t="s">
        <v>3297</v>
      </c>
      <c r="E2620" s="165">
        <v>189</v>
      </c>
      <c r="F2620" s="165">
        <v>33.300000000000004</v>
      </c>
      <c r="G2620" s="165">
        <v>103.75</v>
      </c>
      <c r="H2620" s="165">
        <v>103</v>
      </c>
      <c r="I2620" s="165">
        <v>4662</v>
      </c>
      <c r="J2620" s="165">
        <v>17014</v>
      </c>
      <c r="K2620" s="165">
        <v>1064</v>
      </c>
      <c r="L2620" s="165"/>
      <c r="M2620" s="165">
        <v>22740</v>
      </c>
      <c r="N2620" s="165">
        <v>112</v>
      </c>
      <c r="O2620" s="165">
        <v>390.00000000000011</v>
      </c>
      <c r="P2620" s="165">
        <v>219</v>
      </c>
      <c r="Q2620" s="165"/>
      <c r="R2620" s="165">
        <v>722</v>
      </c>
      <c r="S2620" s="165">
        <v>5</v>
      </c>
      <c r="T2620" s="165">
        <v>2.6249999999999991</v>
      </c>
      <c r="U2620" s="165">
        <v>9.4</v>
      </c>
      <c r="V2620" s="165">
        <v>712.30000000000007</v>
      </c>
      <c r="W2620" s="165">
        <v>536.1</v>
      </c>
      <c r="X2620" s="165" t="s">
        <v>3330</v>
      </c>
      <c r="Y2620" s="165">
        <v>12.05</v>
      </c>
      <c r="Z2620" s="165" t="s">
        <v>3325</v>
      </c>
      <c r="AA2620" s="165" t="s">
        <v>3298</v>
      </c>
    </row>
    <row r="2621" spans="1:27" s="74" customFormat="1" x14ac:dyDescent="0.15">
      <c r="A2621" s="165" t="s">
        <v>3278</v>
      </c>
      <c r="B2621" s="113" t="s">
        <v>3164</v>
      </c>
      <c r="C2621" s="165" t="s">
        <v>3356</v>
      </c>
      <c r="D2621" s="199" t="s">
        <v>3297</v>
      </c>
      <c r="E2621" s="165">
        <v>127</v>
      </c>
      <c r="F2621" s="165">
        <v>38.67</v>
      </c>
      <c r="G2621" s="165">
        <v>111.88</v>
      </c>
      <c r="H2621" s="165">
        <v>54</v>
      </c>
      <c r="I2621" s="165">
        <v>978.99999999999989</v>
      </c>
      <c r="J2621" s="165">
        <v>6697</v>
      </c>
      <c r="K2621" s="165">
        <v>194</v>
      </c>
      <c r="L2621" s="165"/>
      <c r="M2621" s="165">
        <v>7870</v>
      </c>
      <c r="N2621" s="165">
        <v>68</v>
      </c>
      <c r="O2621" s="165">
        <v>463.99999999999983</v>
      </c>
      <c r="P2621" s="165">
        <v>194</v>
      </c>
      <c r="Q2621" s="165"/>
      <c r="R2621" s="165">
        <v>725</v>
      </c>
      <c r="S2621" s="165">
        <v>5</v>
      </c>
      <c r="T2621" s="165">
        <v>1.6583333333333321</v>
      </c>
      <c r="U2621" s="165">
        <v>12.3</v>
      </c>
      <c r="V2621" s="165">
        <v>639.4</v>
      </c>
      <c r="W2621" s="165">
        <v>505.4</v>
      </c>
      <c r="X2621" s="165" t="s">
        <v>3330</v>
      </c>
      <c r="Y2621" s="165">
        <v>26.499999999999947</v>
      </c>
      <c r="Z2621" s="165" t="s">
        <v>3329</v>
      </c>
      <c r="AA2621" s="165" t="s">
        <v>3298</v>
      </c>
    </row>
    <row r="2622" spans="1:27" s="74" customFormat="1" x14ac:dyDescent="0.15">
      <c r="A2622" s="165" t="s">
        <v>3352</v>
      </c>
      <c r="B2622" s="113" t="s">
        <v>3200</v>
      </c>
      <c r="C2622" s="165" t="s">
        <v>3356</v>
      </c>
      <c r="D2622" s="199" t="s">
        <v>3297</v>
      </c>
      <c r="E2622" s="165">
        <v>160</v>
      </c>
      <c r="F2622" s="165">
        <v>43.300000000000004</v>
      </c>
      <c r="G2622" s="165">
        <v>129.69999999999999</v>
      </c>
      <c r="H2622" s="165">
        <v>132</v>
      </c>
      <c r="I2622" s="165">
        <v>2511</v>
      </c>
      <c r="J2622" s="165">
        <v>13693</v>
      </c>
      <c r="K2622" s="165">
        <v>1141</v>
      </c>
      <c r="L2622" s="165"/>
      <c r="M2622" s="165">
        <v>17344</v>
      </c>
      <c r="N2622" s="165">
        <v>67</v>
      </c>
      <c r="O2622" s="165">
        <v>367</v>
      </c>
      <c r="P2622" s="165">
        <v>294</v>
      </c>
      <c r="Q2622" s="165"/>
      <c r="R2622" s="165">
        <v>727</v>
      </c>
      <c r="S2622" s="165">
        <v>5</v>
      </c>
      <c r="T2622" s="165">
        <v>4.2666666666666666</v>
      </c>
      <c r="U2622" s="165">
        <v>17.12</v>
      </c>
      <c r="V2622" s="165">
        <v>569.00000000000011</v>
      </c>
      <c r="W2622" s="165">
        <v>447.9</v>
      </c>
      <c r="X2622" s="165" t="s">
        <v>3330</v>
      </c>
      <c r="Y2622" s="165">
        <v>12.05</v>
      </c>
      <c r="Z2622" s="165" t="s">
        <v>3325</v>
      </c>
      <c r="AA2622" s="165" t="s">
        <v>3298</v>
      </c>
    </row>
    <row r="2623" spans="1:27" s="74" customFormat="1" x14ac:dyDescent="0.15">
      <c r="A2623" s="165" t="s">
        <v>3278</v>
      </c>
      <c r="B2623" s="113" t="s">
        <v>3200</v>
      </c>
      <c r="C2623" s="165" t="s">
        <v>3356</v>
      </c>
      <c r="D2623" s="199" t="s">
        <v>3297</v>
      </c>
      <c r="E2623" s="165">
        <v>268</v>
      </c>
      <c r="F2623" s="165">
        <v>29.7</v>
      </c>
      <c r="G2623" s="165">
        <v>94.1</v>
      </c>
      <c r="H2623" s="165">
        <v>149</v>
      </c>
      <c r="I2623" s="165">
        <v>4327</v>
      </c>
      <c r="J2623" s="165">
        <v>28480</v>
      </c>
      <c r="K2623" s="165">
        <v>554</v>
      </c>
      <c r="L2623" s="165"/>
      <c r="M2623" s="165">
        <v>33361</v>
      </c>
      <c r="N2623" s="165">
        <v>70</v>
      </c>
      <c r="O2623" s="165">
        <v>458</v>
      </c>
      <c r="P2623" s="165">
        <v>204</v>
      </c>
      <c r="Q2623" s="165"/>
      <c r="R2623" s="165">
        <v>733</v>
      </c>
      <c r="S2623" s="165">
        <v>5</v>
      </c>
      <c r="T2623" s="165">
        <v>4.3</v>
      </c>
      <c r="U2623" s="165">
        <v>10.62</v>
      </c>
      <c r="V2623" s="165">
        <v>573.20000000000005</v>
      </c>
      <c r="W2623" s="165">
        <v>476.8</v>
      </c>
      <c r="X2623" s="165" t="s">
        <v>3328</v>
      </c>
      <c r="Y2623" s="165">
        <v>12.05</v>
      </c>
      <c r="Z2623" s="165" t="s">
        <v>3325</v>
      </c>
      <c r="AA2623" s="165" t="s">
        <v>3298</v>
      </c>
    </row>
    <row r="2624" spans="1:27" s="74" customFormat="1" x14ac:dyDescent="0.15">
      <c r="A2624" s="165" t="s">
        <v>3278</v>
      </c>
      <c r="B2624" s="113" t="s">
        <v>3200</v>
      </c>
      <c r="C2624" s="165" t="s">
        <v>3356</v>
      </c>
      <c r="D2624" s="199" t="s">
        <v>3297</v>
      </c>
      <c r="E2624" s="165">
        <v>148</v>
      </c>
      <c r="F2624" s="165">
        <v>46.5</v>
      </c>
      <c r="G2624" s="165">
        <v>131.80000000000001</v>
      </c>
      <c r="H2624" s="165">
        <v>77</v>
      </c>
      <c r="I2624" s="165">
        <v>2172</v>
      </c>
      <c r="J2624" s="165">
        <v>9693</v>
      </c>
      <c r="K2624" s="165">
        <v>757</v>
      </c>
      <c r="L2624" s="165"/>
      <c r="M2624" s="165">
        <v>12622</v>
      </c>
      <c r="N2624" s="165">
        <v>93</v>
      </c>
      <c r="O2624" s="165">
        <v>426.99999999999983</v>
      </c>
      <c r="P2624" s="165">
        <v>223</v>
      </c>
      <c r="Q2624" s="165"/>
      <c r="R2624" s="165">
        <v>743</v>
      </c>
      <c r="S2624" s="165">
        <v>5</v>
      </c>
      <c r="T2624" s="165">
        <v>3.4916666666666667</v>
      </c>
      <c r="U2624" s="165">
        <v>17.96</v>
      </c>
      <c r="V2624" s="165">
        <v>521.50000000000011</v>
      </c>
      <c r="W2624" s="165">
        <v>429.3</v>
      </c>
      <c r="X2624" s="165" t="s">
        <v>3328</v>
      </c>
      <c r="Y2624" s="165">
        <v>13.1</v>
      </c>
      <c r="Z2624" s="165" t="s">
        <v>3325</v>
      </c>
      <c r="AA2624" s="165" t="s">
        <v>3298</v>
      </c>
    </row>
    <row r="2625" spans="1:27" s="74" customFormat="1" x14ac:dyDescent="0.15">
      <c r="A2625" s="165" t="s">
        <v>3278</v>
      </c>
      <c r="B2625" s="113" t="s">
        <v>3164</v>
      </c>
      <c r="C2625" s="165" t="s">
        <v>3356</v>
      </c>
      <c r="D2625" s="199" t="s">
        <v>3297</v>
      </c>
      <c r="E2625" s="165">
        <v>141</v>
      </c>
      <c r="F2625" s="165">
        <v>47.800000000000004</v>
      </c>
      <c r="G2625" s="165">
        <v>88.7</v>
      </c>
      <c r="H2625" s="165">
        <v>107</v>
      </c>
      <c r="I2625" s="165">
        <v>5040</v>
      </c>
      <c r="J2625" s="165">
        <v>13688</v>
      </c>
      <c r="K2625" s="165">
        <v>682</v>
      </c>
      <c r="L2625" s="165"/>
      <c r="M2625" s="165">
        <v>19411</v>
      </c>
      <c r="N2625" s="165">
        <v>62</v>
      </c>
      <c r="O2625" s="165">
        <v>146</v>
      </c>
      <c r="P2625" s="165">
        <v>541</v>
      </c>
      <c r="Q2625" s="165"/>
      <c r="R2625" s="165">
        <v>750</v>
      </c>
      <c r="S2625" s="165">
        <v>5</v>
      </c>
      <c r="T2625" s="165">
        <v>-0.28333333333333399</v>
      </c>
      <c r="U2625" s="165">
        <v>12.34</v>
      </c>
      <c r="V2625" s="165">
        <v>196.3</v>
      </c>
      <c r="W2625" s="165">
        <v>124.9</v>
      </c>
      <c r="X2625" s="165" t="s">
        <v>3328</v>
      </c>
      <c r="Y2625" s="165">
        <v>17.850000000000001</v>
      </c>
      <c r="Z2625" s="165" t="s">
        <v>3329</v>
      </c>
      <c r="AA2625" s="165" t="s">
        <v>3298</v>
      </c>
    </row>
    <row r="2626" spans="1:27" s="74" customFormat="1" x14ac:dyDescent="0.15">
      <c r="A2626" s="165" t="s">
        <v>3352</v>
      </c>
      <c r="B2626" s="113" t="s">
        <v>3200</v>
      </c>
      <c r="C2626" s="165" t="s">
        <v>3356</v>
      </c>
      <c r="D2626" s="199" t="s">
        <v>3297</v>
      </c>
      <c r="E2626" s="165">
        <v>211</v>
      </c>
      <c r="F2626" s="165">
        <v>33.65</v>
      </c>
      <c r="G2626" s="165">
        <v>104.05</v>
      </c>
      <c r="H2626" s="165">
        <v>171</v>
      </c>
      <c r="I2626" s="165">
        <v>5927</v>
      </c>
      <c r="J2626" s="165">
        <v>23557</v>
      </c>
      <c r="K2626" s="165">
        <v>1012</v>
      </c>
      <c r="L2626" s="165"/>
      <c r="M2626" s="165">
        <v>30496</v>
      </c>
      <c r="N2626" s="165">
        <v>87</v>
      </c>
      <c r="O2626" s="165">
        <v>340</v>
      </c>
      <c r="P2626" s="165">
        <v>325</v>
      </c>
      <c r="Q2626" s="165"/>
      <c r="R2626" s="165">
        <v>752</v>
      </c>
      <c r="S2626" s="165">
        <v>5</v>
      </c>
      <c r="T2626" s="165">
        <v>2.4833333333333343</v>
      </c>
      <c r="U2626" s="165">
        <v>9.48</v>
      </c>
      <c r="V2626" s="165">
        <v>705</v>
      </c>
      <c r="W2626" s="165">
        <v>533.6</v>
      </c>
      <c r="X2626" s="165" t="s">
        <v>3330</v>
      </c>
      <c r="Y2626" s="165">
        <v>12.05</v>
      </c>
      <c r="Z2626" s="165" t="s">
        <v>3325</v>
      </c>
      <c r="AA2626" s="165" t="s">
        <v>3298</v>
      </c>
    </row>
    <row r="2627" spans="1:27" s="74" customFormat="1" x14ac:dyDescent="0.15">
      <c r="A2627" s="165" t="s">
        <v>3278</v>
      </c>
      <c r="B2627" s="113" t="s">
        <v>3164</v>
      </c>
      <c r="C2627" s="165" t="s">
        <v>3356</v>
      </c>
      <c r="D2627" s="199" t="s">
        <v>3297</v>
      </c>
      <c r="E2627" s="165">
        <v>105</v>
      </c>
      <c r="F2627" s="165">
        <v>49.5</v>
      </c>
      <c r="G2627" s="165">
        <v>128.4</v>
      </c>
      <c r="H2627" s="165">
        <v>85</v>
      </c>
      <c r="I2627" s="165">
        <v>3463</v>
      </c>
      <c r="J2627" s="165">
        <v>9558</v>
      </c>
      <c r="K2627" s="165">
        <v>398</v>
      </c>
      <c r="L2627" s="165"/>
      <c r="M2627" s="165">
        <v>13417</v>
      </c>
      <c r="N2627" s="165">
        <v>101</v>
      </c>
      <c r="O2627" s="165">
        <v>276</v>
      </c>
      <c r="P2627" s="165">
        <v>387</v>
      </c>
      <c r="Q2627" s="165"/>
      <c r="R2627" s="165">
        <v>765</v>
      </c>
      <c r="S2627" s="165">
        <v>5</v>
      </c>
      <c r="T2627" s="165">
        <v>0.233333333333333</v>
      </c>
      <c r="U2627" s="165">
        <v>16.34</v>
      </c>
      <c r="V2627" s="165">
        <v>585.70000000000005</v>
      </c>
      <c r="W2627" s="165">
        <v>488.19999999999987</v>
      </c>
      <c r="X2627" s="165" t="s">
        <v>3330</v>
      </c>
      <c r="Y2627" s="165">
        <v>15.599999999999952</v>
      </c>
      <c r="Z2627" s="165" t="s">
        <v>3325</v>
      </c>
      <c r="AA2627" s="165" t="s">
        <v>3298</v>
      </c>
    </row>
    <row r="2628" spans="1:27" s="74" customFormat="1" x14ac:dyDescent="0.15">
      <c r="A2628" s="165" t="s">
        <v>3278</v>
      </c>
      <c r="B2628" s="113" t="s">
        <v>3200</v>
      </c>
      <c r="C2628" s="165" t="s">
        <v>3356</v>
      </c>
      <c r="D2628" s="199" t="s">
        <v>3297</v>
      </c>
      <c r="E2628" s="165">
        <v>210</v>
      </c>
      <c r="F2628" s="165">
        <v>33.630000000000003</v>
      </c>
      <c r="G2628" s="165">
        <v>104.05</v>
      </c>
      <c r="H2628" s="165">
        <v>121</v>
      </c>
      <c r="I2628" s="165">
        <v>4776</v>
      </c>
      <c r="J2628" s="165">
        <v>16948</v>
      </c>
      <c r="K2628" s="165">
        <v>834</v>
      </c>
      <c r="L2628" s="165"/>
      <c r="M2628" s="165">
        <v>22558</v>
      </c>
      <c r="N2628" s="165">
        <v>105</v>
      </c>
      <c r="O2628" s="165">
        <v>362</v>
      </c>
      <c r="P2628" s="165">
        <v>299</v>
      </c>
      <c r="Q2628" s="165"/>
      <c r="R2628" s="165">
        <v>766</v>
      </c>
      <c r="S2628" s="165">
        <v>5</v>
      </c>
      <c r="T2628" s="165">
        <v>2.4833333333333343</v>
      </c>
      <c r="U2628" s="165">
        <v>9.48</v>
      </c>
      <c r="V2628" s="165">
        <v>705</v>
      </c>
      <c r="W2628" s="165">
        <v>533.6</v>
      </c>
      <c r="X2628" s="165" t="s">
        <v>3330</v>
      </c>
      <c r="Y2628" s="165">
        <v>12.05</v>
      </c>
      <c r="Z2628" s="165" t="s">
        <v>3325</v>
      </c>
      <c r="AA2628" s="165" t="s">
        <v>3298</v>
      </c>
    </row>
    <row r="2629" spans="1:27" s="74" customFormat="1" x14ac:dyDescent="0.15">
      <c r="A2629" s="165" t="s">
        <v>3278</v>
      </c>
      <c r="B2629" s="113" t="s">
        <v>3164</v>
      </c>
      <c r="C2629" s="165" t="s">
        <v>3356</v>
      </c>
      <c r="D2629" s="199" t="s">
        <v>3297</v>
      </c>
      <c r="E2629" s="165">
        <v>126</v>
      </c>
      <c r="F2629" s="165">
        <v>37.86</v>
      </c>
      <c r="G2629" s="165">
        <v>111.57</v>
      </c>
      <c r="H2629" s="165">
        <v>48</v>
      </c>
      <c r="I2629" s="165">
        <v>964</v>
      </c>
      <c r="J2629" s="165">
        <v>6658</v>
      </c>
      <c r="K2629" s="165">
        <v>195</v>
      </c>
      <c r="L2629" s="165"/>
      <c r="M2629" s="165">
        <v>7818.0000000000009</v>
      </c>
      <c r="N2629" s="165">
        <v>73</v>
      </c>
      <c r="O2629" s="165">
        <v>502.00000000000011</v>
      </c>
      <c r="P2629" s="165">
        <v>195</v>
      </c>
      <c r="Q2629" s="165"/>
      <c r="R2629" s="165">
        <v>770</v>
      </c>
      <c r="S2629" s="165">
        <v>5</v>
      </c>
      <c r="T2629" s="165">
        <v>4.0500000000000007</v>
      </c>
      <c r="U2629" s="165">
        <v>14.5</v>
      </c>
      <c r="V2629" s="165">
        <v>625.4</v>
      </c>
      <c r="W2629" s="165">
        <v>493.8</v>
      </c>
      <c r="X2629" s="165" t="s">
        <v>3324</v>
      </c>
      <c r="Y2629" s="165">
        <v>12.05</v>
      </c>
      <c r="Z2629" s="165" t="s">
        <v>3325</v>
      </c>
      <c r="AA2629" s="165" t="s">
        <v>3298</v>
      </c>
    </row>
    <row r="2630" spans="1:27" s="74" customFormat="1" x14ac:dyDescent="0.15">
      <c r="A2630" s="165" t="s">
        <v>3278</v>
      </c>
      <c r="B2630" s="113" t="s">
        <v>3200</v>
      </c>
      <c r="C2630" s="165" t="s">
        <v>3356</v>
      </c>
      <c r="D2630" s="199" t="s">
        <v>3297</v>
      </c>
      <c r="E2630" s="165">
        <v>162</v>
      </c>
      <c r="F2630" s="165">
        <v>38.770000000000003</v>
      </c>
      <c r="G2630" s="165">
        <v>105.9</v>
      </c>
      <c r="H2630" s="165">
        <v>74</v>
      </c>
      <c r="I2630" s="165">
        <v>1932</v>
      </c>
      <c r="J2630" s="165">
        <v>6232</v>
      </c>
      <c r="K2630" s="165">
        <v>1664</v>
      </c>
      <c r="L2630" s="165"/>
      <c r="M2630" s="165">
        <v>9829</v>
      </c>
      <c r="N2630" s="165">
        <v>73</v>
      </c>
      <c r="O2630" s="165">
        <v>366</v>
      </c>
      <c r="P2630" s="165">
        <v>333</v>
      </c>
      <c r="Q2630" s="165"/>
      <c r="R2630" s="165">
        <v>771</v>
      </c>
      <c r="S2630" s="165">
        <v>5</v>
      </c>
      <c r="T2630" s="165">
        <v>3.5083333333333342</v>
      </c>
      <c r="U2630" s="165">
        <v>14.42</v>
      </c>
      <c r="V2630" s="165">
        <v>271</v>
      </c>
      <c r="W2630" s="165">
        <v>221.3</v>
      </c>
      <c r="X2630" s="165" t="s">
        <v>3328</v>
      </c>
      <c r="Y2630" s="165">
        <v>14.65</v>
      </c>
      <c r="Z2630" s="165" t="s">
        <v>3325</v>
      </c>
      <c r="AA2630" s="165" t="s">
        <v>3298</v>
      </c>
    </row>
    <row r="2631" spans="1:27" s="74" customFormat="1" x14ac:dyDescent="0.15">
      <c r="A2631" s="165" t="s">
        <v>3278</v>
      </c>
      <c r="B2631" s="113" t="s">
        <v>3200</v>
      </c>
      <c r="C2631" s="165" t="s">
        <v>3356</v>
      </c>
      <c r="D2631" s="199" t="s">
        <v>3297</v>
      </c>
      <c r="E2631" s="165">
        <v>297</v>
      </c>
      <c r="F2631" s="165">
        <v>28</v>
      </c>
      <c r="G2631" s="165">
        <v>99.15</v>
      </c>
      <c r="H2631" s="165">
        <v>175</v>
      </c>
      <c r="I2631" s="165">
        <v>5372</v>
      </c>
      <c r="J2631" s="165">
        <v>32328</v>
      </c>
      <c r="K2631" s="165">
        <v>994</v>
      </c>
      <c r="L2631" s="165"/>
      <c r="M2631" s="165">
        <v>38693</v>
      </c>
      <c r="N2631" s="165">
        <v>80</v>
      </c>
      <c r="O2631" s="165">
        <v>496</v>
      </c>
      <c r="P2631" s="165">
        <v>199</v>
      </c>
      <c r="Q2631" s="165"/>
      <c r="R2631" s="165">
        <v>774</v>
      </c>
      <c r="S2631" s="165">
        <v>5</v>
      </c>
      <c r="T2631" s="165">
        <v>4.1749999999999998</v>
      </c>
      <c r="U2631" s="165">
        <v>9.7200000000000006</v>
      </c>
      <c r="V2631" s="165">
        <v>765</v>
      </c>
      <c r="W2631" s="165">
        <v>535.9</v>
      </c>
      <c r="X2631" s="165" t="s">
        <v>3324</v>
      </c>
      <c r="Y2631" s="165">
        <v>12.05</v>
      </c>
      <c r="Z2631" s="165" t="s">
        <v>3325</v>
      </c>
      <c r="AA2631" s="165" t="s">
        <v>3298</v>
      </c>
    </row>
    <row r="2632" spans="1:27" s="74" customFormat="1" x14ac:dyDescent="0.15">
      <c r="A2632" s="165" t="s">
        <v>3278</v>
      </c>
      <c r="B2632" s="113" t="s">
        <v>3200</v>
      </c>
      <c r="C2632" s="165" t="s">
        <v>3356</v>
      </c>
      <c r="D2632" s="199" t="s">
        <v>3297</v>
      </c>
      <c r="E2632" s="165">
        <v>198</v>
      </c>
      <c r="F2632" s="165">
        <v>33.65</v>
      </c>
      <c r="G2632" s="165">
        <v>103.75</v>
      </c>
      <c r="H2632" s="165">
        <v>118</v>
      </c>
      <c r="I2632" s="165">
        <v>6417</v>
      </c>
      <c r="J2632" s="165">
        <v>25598</v>
      </c>
      <c r="K2632" s="165">
        <v>1148</v>
      </c>
      <c r="L2632" s="165"/>
      <c r="M2632" s="165">
        <v>33163</v>
      </c>
      <c r="N2632" s="165">
        <v>112</v>
      </c>
      <c r="O2632" s="165">
        <v>438.99999999999983</v>
      </c>
      <c r="P2632" s="165">
        <v>247</v>
      </c>
      <c r="Q2632" s="165"/>
      <c r="R2632" s="165">
        <v>798</v>
      </c>
      <c r="S2632" s="165">
        <v>5</v>
      </c>
      <c r="T2632" s="165">
        <v>2.6166666666666667</v>
      </c>
      <c r="U2632" s="165">
        <v>9.6000000000000014</v>
      </c>
      <c r="V2632" s="165">
        <v>686.5</v>
      </c>
      <c r="W2632" s="165">
        <v>523.1</v>
      </c>
      <c r="X2632" s="165" t="s">
        <v>3330</v>
      </c>
      <c r="Y2632" s="165">
        <v>13.8</v>
      </c>
      <c r="Z2632" s="165" t="s">
        <v>3325</v>
      </c>
      <c r="AA2632" s="165" t="s">
        <v>3298</v>
      </c>
    </row>
    <row r="2633" spans="1:27" s="74" customFormat="1" x14ac:dyDescent="0.15">
      <c r="A2633" s="165" t="s">
        <v>3278</v>
      </c>
      <c r="B2633" s="113" t="s">
        <v>3200</v>
      </c>
      <c r="C2633" s="165" t="s">
        <v>3356</v>
      </c>
      <c r="D2633" s="199" t="s">
        <v>3297</v>
      </c>
      <c r="E2633" s="165">
        <v>149</v>
      </c>
      <c r="F2633" s="165">
        <v>44.300000000000004</v>
      </c>
      <c r="G2633" s="165">
        <v>129.4</v>
      </c>
      <c r="H2633" s="165">
        <v>131</v>
      </c>
      <c r="I2633" s="165">
        <v>2971</v>
      </c>
      <c r="J2633" s="165">
        <v>15194</v>
      </c>
      <c r="K2633" s="165">
        <v>1239</v>
      </c>
      <c r="L2633" s="165"/>
      <c r="M2633" s="165">
        <v>19403</v>
      </c>
      <c r="N2633" s="165">
        <v>85</v>
      </c>
      <c r="O2633" s="165">
        <v>428</v>
      </c>
      <c r="P2633" s="165">
        <v>299</v>
      </c>
      <c r="Q2633" s="165"/>
      <c r="R2633" s="165">
        <v>811</v>
      </c>
      <c r="S2633" s="165">
        <v>5</v>
      </c>
      <c r="T2633" s="165">
        <v>3.933333333333334</v>
      </c>
      <c r="U2633" s="165">
        <v>17.82</v>
      </c>
      <c r="V2633" s="165">
        <v>555.20000000000005</v>
      </c>
      <c r="W2633" s="165">
        <v>451.4</v>
      </c>
      <c r="X2633" s="165" t="s">
        <v>3328</v>
      </c>
      <c r="Y2633" s="165">
        <v>28.499999999999947</v>
      </c>
      <c r="Z2633" s="165" t="s">
        <v>3329</v>
      </c>
      <c r="AA2633" s="165" t="s">
        <v>3298</v>
      </c>
    </row>
    <row r="2634" spans="1:27" s="74" customFormat="1" x14ac:dyDescent="0.15">
      <c r="A2634" s="165" t="s">
        <v>3352</v>
      </c>
      <c r="B2634" s="113" t="s">
        <v>3208</v>
      </c>
      <c r="C2634" s="165" t="s">
        <v>3356</v>
      </c>
      <c r="D2634" s="199" t="s">
        <v>3297</v>
      </c>
      <c r="E2634" s="165">
        <v>325</v>
      </c>
      <c r="F2634" s="165">
        <v>33.22</v>
      </c>
      <c r="G2634" s="165">
        <v>103.84</v>
      </c>
      <c r="H2634" s="165">
        <v>51</v>
      </c>
      <c r="I2634" s="165">
        <v>1605</v>
      </c>
      <c r="J2634" s="165">
        <v>12155</v>
      </c>
      <c r="K2634" s="165">
        <v>455</v>
      </c>
      <c r="L2634" s="165"/>
      <c r="M2634" s="165">
        <v>14215</v>
      </c>
      <c r="N2634" s="165">
        <v>77</v>
      </c>
      <c r="O2634" s="165">
        <v>586.99999999999989</v>
      </c>
      <c r="P2634" s="165">
        <v>150</v>
      </c>
      <c r="Q2634" s="165"/>
      <c r="R2634" s="165">
        <v>814</v>
      </c>
      <c r="S2634" s="165">
        <v>5</v>
      </c>
      <c r="T2634" s="165">
        <v>2.6249999999999991</v>
      </c>
      <c r="U2634" s="165">
        <v>9.4</v>
      </c>
      <c r="V2634" s="165">
        <v>698.69999999999993</v>
      </c>
      <c r="W2634" s="165">
        <v>523.79999999999995</v>
      </c>
      <c r="X2634" s="165" t="s">
        <v>3330</v>
      </c>
      <c r="Y2634" s="165">
        <v>8.6000000000000014</v>
      </c>
      <c r="Z2634" s="165" t="s">
        <v>3327</v>
      </c>
      <c r="AA2634" s="165" t="s">
        <v>3298</v>
      </c>
    </row>
    <row r="2635" spans="1:27" s="74" customFormat="1" x14ac:dyDescent="0.15">
      <c r="A2635" s="165" t="s">
        <v>3353</v>
      </c>
      <c r="B2635" s="113" t="s">
        <v>3200</v>
      </c>
      <c r="C2635" s="165" t="s">
        <v>3356</v>
      </c>
      <c r="D2635" s="199" t="s">
        <v>3297</v>
      </c>
      <c r="E2635" s="165">
        <v>258</v>
      </c>
      <c r="F2635" s="165">
        <v>29.8</v>
      </c>
      <c r="G2635" s="165">
        <v>95.7</v>
      </c>
      <c r="H2635" s="165">
        <v>152</v>
      </c>
      <c r="I2635" s="165">
        <v>5079</v>
      </c>
      <c r="J2635" s="165">
        <v>40664</v>
      </c>
      <c r="K2635" s="165">
        <v>542</v>
      </c>
      <c r="L2635" s="165"/>
      <c r="M2635" s="165">
        <v>46286</v>
      </c>
      <c r="N2635" s="165">
        <v>82</v>
      </c>
      <c r="O2635" s="165">
        <v>570</v>
      </c>
      <c r="P2635" s="165">
        <v>162</v>
      </c>
      <c r="Q2635" s="165"/>
      <c r="R2635" s="165">
        <v>814</v>
      </c>
      <c r="S2635" s="165">
        <v>5</v>
      </c>
      <c r="T2635" s="165">
        <v>4.0666666666666664</v>
      </c>
      <c r="U2635" s="165">
        <v>10.24</v>
      </c>
      <c r="V2635" s="165">
        <v>662.30000000000018</v>
      </c>
      <c r="W2635" s="165">
        <v>525.6</v>
      </c>
      <c r="X2635" s="165" t="s">
        <v>3324</v>
      </c>
      <c r="Y2635" s="165">
        <v>12.05</v>
      </c>
      <c r="Z2635" s="165" t="s">
        <v>3325</v>
      </c>
      <c r="AA2635" s="165" t="s">
        <v>3298</v>
      </c>
    </row>
    <row r="2636" spans="1:27" s="74" customFormat="1" x14ac:dyDescent="0.15">
      <c r="A2636" s="165" t="s">
        <v>3278</v>
      </c>
      <c r="B2636" s="113" t="s">
        <v>3208</v>
      </c>
      <c r="C2636" s="165" t="s">
        <v>3356</v>
      </c>
      <c r="D2636" s="199" t="s">
        <v>3297</v>
      </c>
      <c r="E2636" s="165">
        <v>422</v>
      </c>
      <c r="F2636" s="165">
        <v>37.520000000000003</v>
      </c>
      <c r="G2636" s="165">
        <v>111.66</v>
      </c>
      <c r="H2636" s="165">
        <v>63</v>
      </c>
      <c r="I2636" s="165">
        <v>2280</v>
      </c>
      <c r="J2636" s="165">
        <v>9513</v>
      </c>
      <c r="K2636" s="165">
        <v>1029</v>
      </c>
      <c r="L2636" s="165"/>
      <c r="M2636" s="165">
        <v>12822</v>
      </c>
      <c r="N2636" s="165">
        <v>93</v>
      </c>
      <c r="O2636" s="165">
        <v>384</v>
      </c>
      <c r="P2636" s="165">
        <v>343</v>
      </c>
      <c r="Q2636" s="165"/>
      <c r="R2636" s="165">
        <v>819</v>
      </c>
      <c r="S2636" s="165">
        <v>5</v>
      </c>
      <c r="T2636" s="165">
        <v>4.7333333333333343</v>
      </c>
      <c r="U2636" s="165">
        <v>15.02</v>
      </c>
      <c r="V2636" s="165">
        <v>632.1</v>
      </c>
      <c r="W2636" s="165">
        <v>497.9</v>
      </c>
      <c r="X2636" s="165" t="s">
        <v>3324</v>
      </c>
      <c r="Y2636" s="165">
        <v>26.499999999999947</v>
      </c>
      <c r="Z2636" s="165" t="s">
        <v>3329</v>
      </c>
      <c r="AA2636" s="165" t="s">
        <v>3298</v>
      </c>
    </row>
    <row r="2637" spans="1:27" s="74" customFormat="1" x14ac:dyDescent="0.15">
      <c r="A2637" s="165" t="s">
        <v>3352</v>
      </c>
      <c r="B2637" s="113" t="s">
        <v>3172</v>
      </c>
      <c r="C2637" s="165" t="s">
        <v>3356</v>
      </c>
      <c r="D2637" s="199" t="s">
        <v>3256</v>
      </c>
      <c r="E2637" s="165">
        <v>68</v>
      </c>
      <c r="F2637" s="165">
        <v>48.2</v>
      </c>
      <c r="G2637" s="165">
        <v>-116.5</v>
      </c>
      <c r="H2637" s="165">
        <v>110</v>
      </c>
      <c r="I2637" s="165">
        <v>6900</v>
      </c>
      <c r="J2637" s="165">
        <v>26700</v>
      </c>
      <c r="K2637" s="165">
        <v>1000</v>
      </c>
      <c r="L2637" s="165"/>
      <c r="M2637" s="165">
        <v>34600</v>
      </c>
      <c r="N2637" s="165">
        <v>70</v>
      </c>
      <c r="O2637" s="165">
        <v>280</v>
      </c>
      <c r="P2637" s="165">
        <v>470</v>
      </c>
      <c r="Q2637" s="165"/>
      <c r="R2637" s="165">
        <v>819.99999999999989</v>
      </c>
      <c r="S2637" s="165">
        <v>5</v>
      </c>
      <c r="T2637" s="165">
        <v>6.7666666666666657</v>
      </c>
      <c r="U2637" s="165">
        <v>14.68</v>
      </c>
      <c r="V2637" s="165">
        <v>857.4</v>
      </c>
      <c r="W2637" s="165">
        <v>234.7</v>
      </c>
      <c r="X2637" s="165" t="s">
        <v>3324</v>
      </c>
      <c r="Y2637" s="165">
        <v>2.0499999999999998</v>
      </c>
      <c r="Z2637" s="165" t="s">
        <v>3327</v>
      </c>
      <c r="AA2637" s="165" t="s">
        <v>3369</v>
      </c>
    </row>
    <row r="2638" spans="1:27" s="74" customFormat="1" x14ac:dyDescent="0.15">
      <c r="A2638" s="165" t="s">
        <v>3353</v>
      </c>
      <c r="B2638" s="113" t="s">
        <v>3200</v>
      </c>
      <c r="C2638" s="165" t="s">
        <v>3356</v>
      </c>
      <c r="D2638" s="199" t="s">
        <v>3297</v>
      </c>
      <c r="E2638" s="165">
        <v>169</v>
      </c>
      <c r="F2638" s="165">
        <v>39.5</v>
      </c>
      <c r="G2638" s="165">
        <v>112.2</v>
      </c>
      <c r="H2638" s="165">
        <v>57</v>
      </c>
      <c r="I2638" s="165">
        <v>1714</v>
      </c>
      <c r="J2638" s="165">
        <v>10926</v>
      </c>
      <c r="K2638" s="165">
        <v>1042</v>
      </c>
      <c r="L2638" s="165"/>
      <c r="M2638" s="165">
        <v>13682</v>
      </c>
      <c r="N2638" s="165">
        <v>85</v>
      </c>
      <c r="O2638" s="165">
        <v>541</v>
      </c>
      <c r="P2638" s="165">
        <v>208</v>
      </c>
      <c r="Q2638" s="165"/>
      <c r="R2638" s="165">
        <v>834</v>
      </c>
      <c r="S2638" s="165">
        <v>5</v>
      </c>
      <c r="T2638" s="165">
        <v>4.6750000000000007</v>
      </c>
      <c r="U2638" s="165">
        <v>15.9</v>
      </c>
      <c r="V2638" s="165">
        <v>503.6</v>
      </c>
      <c r="W2638" s="165">
        <v>411</v>
      </c>
      <c r="X2638" s="165" t="s">
        <v>3328</v>
      </c>
      <c r="Y2638" s="165">
        <v>26.499999999999947</v>
      </c>
      <c r="Z2638" s="165" t="s">
        <v>3329</v>
      </c>
      <c r="AA2638" s="165" t="s">
        <v>3298</v>
      </c>
    </row>
    <row r="2639" spans="1:27" s="74" customFormat="1" x14ac:dyDescent="0.15">
      <c r="A2639" s="165" t="s">
        <v>3352</v>
      </c>
      <c r="B2639" s="113" t="s">
        <v>3164</v>
      </c>
      <c r="C2639" s="165" t="s">
        <v>3356</v>
      </c>
      <c r="D2639" s="199" t="s">
        <v>3297</v>
      </c>
      <c r="E2639" s="165">
        <v>107</v>
      </c>
      <c r="F2639" s="165">
        <v>42.75</v>
      </c>
      <c r="G2639" s="165">
        <v>128.27000000000001</v>
      </c>
      <c r="H2639" s="165">
        <v>160</v>
      </c>
      <c r="I2639" s="165">
        <v>2011</v>
      </c>
      <c r="J2639" s="165">
        <v>22092</v>
      </c>
      <c r="K2639" s="165">
        <v>505.99999999999983</v>
      </c>
      <c r="L2639" s="165"/>
      <c r="M2639" s="165">
        <v>24609</v>
      </c>
      <c r="N2639" s="165">
        <v>88</v>
      </c>
      <c r="O2639" s="165">
        <v>257</v>
      </c>
      <c r="P2639" s="165">
        <v>505.99999999999983</v>
      </c>
      <c r="Q2639" s="165"/>
      <c r="R2639" s="165">
        <v>851</v>
      </c>
      <c r="S2639" s="165">
        <v>5</v>
      </c>
      <c r="T2639" s="165">
        <v>3.2250000000000001</v>
      </c>
      <c r="U2639" s="165">
        <v>16.46</v>
      </c>
      <c r="V2639" s="165">
        <v>623.00000000000011</v>
      </c>
      <c r="W2639" s="165">
        <v>511.1</v>
      </c>
      <c r="X2639" s="165" t="s">
        <v>3324</v>
      </c>
      <c r="Y2639" s="165">
        <v>15.599999999999952</v>
      </c>
      <c r="Z2639" s="165" t="s">
        <v>3325</v>
      </c>
      <c r="AA2639" s="165" t="s">
        <v>3298</v>
      </c>
    </row>
    <row r="2640" spans="1:27" s="74" customFormat="1" x14ac:dyDescent="0.15">
      <c r="A2640" s="165" t="s">
        <v>3278</v>
      </c>
      <c r="B2640" s="113" t="s">
        <v>3200</v>
      </c>
      <c r="C2640" s="165" t="s">
        <v>3356</v>
      </c>
      <c r="D2640" s="199" t="s">
        <v>3297</v>
      </c>
      <c r="E2640" s="165">
        <v>202</v>
      </c>
      <c r="F2640" s="165">
        <v>33.67</v>
      </c>
      <c r="G2640" s="165">
        <v>104.04</v>
      </c>
      <c r="H2640" s="165">
        <v>162</v>
      </c>
      <c r="I2640" s="165">
        <v>6356</v>
      </c>
      <c r="J2640" s="165">
        <v>22383</v>
      </c>
      <c r="K2640" s="165">
        <v>1206</v>
      </c>
      <c r="L2640" s="165"/>
      <c r="M2640" s="165">
        <v>29945</v>
      </c>
      <c r="N2640" s="165">
        <v>100</v>
      </c>
      <c r="O2640" s="165">
        <v>336.00000000000011</v>
      </c>
      <c r="P2640" s="165">
        <v>416</v>
      </c>
      <c r="Q2640" s="165"/>
      <c r="R2640" s="165">
        <v>852</v>
      </c>
      <c r="S2640" s="165">
        <v>5</v>
      </c>
      <c r="T2640" s="165">
        <v>3.4916666666666667</v>
      </c>
      <c r="U2640" s="165">
        <v>10.62</v>
      </c>
      <c r="V2640" s="165">
        <v>677.99999999999989</v>
      </c>
      <c r="W2640" s="165">
        <v>517</v>
      </c>
      <c r="X2640" s="165" t="s">
        <v>3330</v>
      </c>
      <c r="Y2640" s="165">
        <v>12.05</v>
      </c>
      <c r="Z2640" s="165" t="s">
        <v>3325</v>
      </c>
      <c r="AA2640" s="165" t="s">
        <v>3298</v>
      </c>
    </row>
    <row r="2641" spans="1:27" s="74" customFormat="1" x14ac:dyDescent="0.15">
      <c r="A2641" s="165" t="s">
        <v>3278</v>
      </c>
      <c r="B2641" s="113" t="s">
        <v>3164</v>
      </c>
      <c r="C2641" s="165" t="s">
        <v>3356</v>
      </c>
      <c r="D2641" s="199" t="s">
        <v>3297</v>
      </c>
      <c r="E2641" s="165">
        <v>143</v>
      </c>
      <c r="F2641" s="165">
        <v>47.1</v>
      </c>
      <c r="G2641" s="165">
        <v>89.3</v>
      </c>
      <c r="H2641" s="165">
        <v>156</v>
      </c>
      <c r="I2641" s="165">
        <v>6583</v>
      </c>
      <c r="J2641" s="165">
        <v>19493</v>
      </c>
      <c r="K2641" s="165">
        <v>834</v>
      </c>
      <c r="L2641" s="165"/>
      <c r="M2641" s="165">
        <v>26909</v>
      </c>
      <c r="N2641" s="165">
        <v>47</v>
      </c>
      <c r="O2641" s="165">
        <v>106</v>
      </c>
      <c r="P2641" s="165">
        <v>731</v>
      </c>
      <c r="Q2641" s="165"/>
      <c r="R2641" s="165">
        <v>885</v>
      </c>
      <c r="S2641" s="165">
        <v>5</v>
      </c>
      <c r="T2641" s="165">
        <v>2.8916666666666657</v>
      </c>
      <c r="U2641" s="165">
        <v>17.46</v>
      </c>
      <c r="V2641" s="165">
        <v>166.6</v>
      </c>
      <c r="W2641" s="165">
        <v>85.899999999999991</v>
      </c>
      <c r="X2641" s="165" t="s">
        <v>3328</v>
      </c>
      <c r="Y2641" s="165">
        <v>19.749999999999947</v>
      </c>
      <c r="Z2641" s="165" t="s">
        <v>3329</v>
      </c>
      <c r="AA2641" s="165" t="s">
        <v>3298</v>
      </c>
    </row>
    <row r="2642" spans="1:27" s="74" customFormat="1" x14ac:dyDescent="0.15">
      <c r="A2642" s="165" t="s">
        <v>3352</v>
      </c>
      <c r="B2642" s="113" t="s">
        <v>3208</v>
      </c>
      <c r="C2642" s="165" t="s">
        <v>3356</v>
      </c>
      <c r="D2642" s="199" t="s">
        <v>3297</v>
      </c>
      <c r="E2642" s="165">
        <v>427</v>
      </c>
      <c r="F2642" s="165">
        <v>37.65</v>
      </c>
      <c r="G2642" s="165">
        <v>111.59</v>
      </c>
      <c r="H2642" s="165">
        <v>61</v>
      </c>
      <c r="I2642" s="165">
        <v>2392</v>
      </c>
      <c r="J2642" s="165">
        <v>10811</v>
      </c>
      <c r="K2642" s="165">
        <v>1115</v>
      </c>
      <c r="L2642" s="165"/>
      <c r="M2642" s="165">
        <v>14318</v>
      </c>
      <c r="N2642" s="165">
        <v>97</v>
      </c>
      <c r="O2642" s="165">
        <v>440.00000000000011</v>
      </c>
      <c r="P2642" s="165">
        <v>372</v>
      </c>
      <c r="Q2642" s="165"/>
      <c r="R2642" s="165">
        <v>909</v>
      </c>
      <c r="S2642" s="165">
        <v>5</v>
      </c>
      <c r="T2642" s="165">
        <v>4.9083333333333359</v>
      </c>
      <c r="U2642" s="165">
        <v>15.32</v>
      </c>
      <c r="V2642" s="165">
        <v>632.1</v>
      </c>
      <c r="W2642" s="165">
        <v>497.9</v>
      </c>
      <c r="X2642" s="165" t="s">
        <v>3324</v>
      </c>
      <c r="Y2642" s="165">
        <v>10.35</v>
      </c>
      <c r="Z2642" s="165" t="s">
        <v>3327</v>
      </c>
      <c r="AA2642" s="165" t="s">
        <v>3298</v>
      </c>
    </row>
    <row r="2643" spans="1:27" s="74" customFormat="1" x14ac:dyDescent="0.15">
      <c r="A2643" s="165" t="s">
        <v>3353</v>
      </c>
      <c r="B2643" s="113" t="s">
        <v>3172</v>
      </c>
      <c r="C2643" s="165" t="s">
        <v>3356</v>
      </c>
      <c r="D2643" s="199" t="s">
        <v>3256</v>
      </c>
      <c r="E2643" s="165">
        <v>66</v>
      </c>
      <c r="F2643" s="165">
        <v>48.2</v>
      </c>
      <c r="G2643" s="165">
        <v>-116.5</v>
      </c>
      <c r="H2643" s="165">
        <v>100</v>
      </c>
      <c r="I2643" s="165">
        <v>5800</v>
      </c>
      <c r="J2643" s="165">
        <v>25200</v>
      </c>
      <c r="K2643" s="165">
        <v>1300</v>
      </c>
      <c r="L2643" s="165"/>
      <c r="M2643" s="165">
        <v>32300</v>
      </c>
      <c r="N2643" s="165">
        <v>70</v>
      </c>
      <c r="O2643" s="165">
        <v>409.99999999999983</v>
      </c>
      <c r="P2643" s="165">
        <v>440.00000000000011</v>
      </c>
      <c r="Q2643" s="165"/>
      <c r="R2643" s="165">
        <v>919.99999999999989</v>
      </c>
      <c r="S2643" s="165">
        <v>5</v>
      </c>
      <c r="T2643" s="165">
        <v>6.7666666666666657</v>
      </c>
      <c r="U2643" s="165">
        <v>14.68</v>
      </c>
      <c r="V2643" s="165">
        <v>857.4</v>
      </c>
      <c r="W2643" s="165">
        <v>234.7</v>
      </c>
      <c r="X2643" s="165" t="s">
        <v>3324</v>
      </c>
      <c r="Y2643" s="165">
        <v>2.0499999999999998</v>
      </c>
      <c r="Z2643" s="165" t="s">
        <v>3327</v>
      </c>
      <c r="AA2643" s="165" t="s">
        <v>3369</v>
      </c>
    </row>
    <row r="2644" spans="1:27" s="74" customFormat="1" x14ac:dyDescent="0.15">
      <c r="A2644" s="165" t="s">
        <v>3353</v>
      </c>
      <c r="B2644" s="113" t="s">
        <v>3208</v>
      </c>
      <c r="C2644" s="165" t="s">
        <v>3356</v>
      </c>
      <c r="D2644" s="199" t="s">
        <v>3297</v>
      </c>
      <c r="E2644" s="165">
        <v>434</v>
      </c>
      <c r="F2644" s="165">
        <v>37.700000000000003</v>
      </c>
      <c r="G2644" s="165">
        <v>111.43</v>
      </c>
      <c r="H2644" s="165">
        <v>55</v>
      </c>
      <c r="I2644" s="165">
        <v>2159</v>
      </c>
      <c r="J2644" s="165">
        <v>10717</v>
      </c>
      <c r="K2644" s="165">
        <v>1042</v>
      </c>
      <c r="L2644" s="165"/>
      <c r="M2644" s="165">
        <v>13918</v>
      </c>
      <c r="N2644" s="165">
        <v>97</v>
      </c>
      <c r="O2644" s="165">
        <v>480</v>
      </c>
      <c r="P2644" s="165">
        <v>347</v>
      </c>
      <c r="Q2644" s="165"/>
      <c r="R2644" s="165">
        <v>924</v>
      </c>
      <c r="S2644" s="165">
        <v>5</v>
      </c>
      <c r="T2644" s="165">
        <v>4.7416666666666663</v>
      </c>
      <c r="U2644" s="165">
        <v>15.18</v>
      </c>
      <c r="V2644" s="165">
        <v>614.09999999999991</v>
      </c>
      <c r="W2644" s="165">
        <v>485.3</v>
      </c>
      <c r="X2644" s="165" t="s">
        <v>3324</v>
      </c>
      <c r="Y2644" s="165">
        <v>10.35</v>
      </c>
      <c r="Z2644" s="165" t="s">
        <v>3327</v>
      </c>
      <c r="AA2644" s="165" t="s">
        <v>3298</v>
      </c>
    </row>
    <row r="2645" spans="1:27" s="74" customFormat="1" x14ac:dyDescent="0.15">
      <c r="A2645" s="165" t="s">
        <v>3353</v>
      </c>
      <c r="B2645" s="113" t="s">
        <v>3200</v>
      </c>
      <c r="C2645" s="165" t="s">
        <v>3356</v>
      </c>
      <c r="D2645" s="199" t="s">
        <v>3297</v>
      </c>
      <c r="E2645" s="165">
        <v>154</v>
      </c>
      <c r="F2645" s="165">
        <v>47.7</v>
      </c>
      <c r="G2645" s="165">
        <v>128.9</v>
      </c>
      <c r="H2645" s="165">
        <v>104</v>
      </c>
      <c r="I2645" s="165">
        <v>2702</v>
      </c>
      <c r="J2645" s="165">
        <v>16212</v>
      </c>
      <c r="K2645" s="165">
        <v>1422</v>
      </c>
      <c r="L2645" s="165"/>
      <c r="M2645" s="165">
        <v>20335</v>
      </c>
      <c r="N2645" s="165">
        <v>90</v>
      </c>
      <c r="O2645" s="165">
        <v>540</v>
      </c>
      <c r="P2645" s="165">
        <v>311</v>
      </c>
      <c r="Q2645" s="165"/>
      <c r="R2645" s="165">
        <v>940</v>
      </c>
      <c r="S2645" s="165">
        <v>5</v>
      </c>
      <c r="T2645" s="165">
        <v>0.8</v>
      </c>
      <c r="U2645" s="165">
        <v>16.100000000000001</v>
      </c>
      <c r="V2645" s="165">
        <v>634</v>
      </c>
      <c r="W2645" s="165">
        <v>539.79999999999995</v>
      </c>
      <c r="X2645" s="165" t="s">
        <v>3330</v>
      </c>
      <c r="Y2645" s="165">
        <v>18.05</v>
      </c>
      <c r="Z2645" s="165" t="s">
        <v>3329</v>
      </c>
      <c r="AA2645" s="165" t="s">
        <v>3298</v>
      </c>
    </row>
    <row r="2646" spans="1:27" s="74" customFormat="1" x14ac:dyDescent="0.15">
      <c r="A2646" s="165" t="s">
        <v>3352</v>
      </c>
      <c r="B2646" s="113" t="s">
        <v>3164</v>
      </c>
      <c r="C2646" s="165" t="s">
        <v>3356</v>
      </c>
      <c r="D2646" s="199" t="s">
        <v>3297</v>
      </c>
      <c r="E2646" s="165">
        <v>129</v>
      </c>
      <c r="F2646" s="165">
        <v>38.950000000000003</v>
      </c>
      <c r="G2646" s="165">
        <v>112.12</v>
      </c>
      <c r="H2646" s="165">
        <v>46</v>
      </c>
      <c r="I2646" s="165">
        <v>1144</v>
      </c>
      <c r="J2646" s="165">
        <v>7941</v>
      </c>
      <c r="K2646" s="165">
        <v>234</v>
      </c>
      <c r="L2646" s="165"/>
      <c r="M2646" s="165">
        <v>9319</v>
      </c>
      <c r="N2646" s="165">
        <v>90</v>
      </c>
      <c r="O2646" s="165">
        <v>623</v>
      </c>
      <c r="P2646" s="165">
        <v>234</v>
      </c>
      <c r="Q2646" s="165"/>
      <c r="R2646" s="165">
        <v>946.00000000000011</v>
      </c>
      <c r="S2646" s="165">
        <v>5</v>
      </c>
      <c r="T2646" s="165">
        <v>1.7749999999999999</v>
      </c>
      <c r="U2646" s="165">
        <v>12.5</v>
      </c>
      <c r="V2646" s="165">
        <v>628.9</v>
      </c>
      <c r="W2646" s="165">
        <v>498.4</v>
      </c>
      <c r="X2646" s="165" t="s">
        <v>3330</v>
      </c>
      <c r="Y2646" s="165">
        <v>12.05</v>
      </c>
      <c r="Z2646" s="165" t="s">
        <v>3325</v>
      </c>
      <c r="AA2646" s="165" t="s">
        <v>3298</v>
      </c>
    </row>
    <row r="2647" spans="1:27" s="74" customFormat="1" x14ac:dyDescent="0.15">
      <c r="A2647" s="165" t="s">
        <v>3278</v>
      </c>
      <c r="B2647" s="113" t="s">
        <v>3164</v>
      </c>
      <c r="C2647" s="165" t="s">
        <v>3356</v>
      </c>
      <c r="D2647" s="199" t="s">
        <v>3297</v>
      </c>
      <c r="E2647" s="165">
        <v>139</v>
      </c>
      <c r="F2647" s="165">
        <v>48</v>
      </c>
      <c r="G2647" s="165">
        <v>86.9</v>
      </c>
      <c r="H2647" s="165">
        <v>172</v>
      </c>
      <c r="I2647" s="165">
        <v>6658</v>
      </c>
      <c r="J2647" s="165">
        <v>19482</v>
      </c>
      <c r="K2647" s="165">
        <v>795</v>
      </c>
      <c r="L2647" s="165"/>
      <c r="M2647" s="165">
        <v>26933</v>
      </c>
      <c r="N2647" s="165">
        <v>60</v>
      </c>
      <c r="O2647" s="165">
        <v>144</v>
      </c>
      <c r="P2647" s="165">
        <v>745</v>
      </c>
      <c r="Q2647" s="165"/>
      <c r="R2647" s="165">
        <v>949</v>
      </c>
      <c r="S2647" s="165">
        <v>5</v>
      </c>
      <c r="T2647" s="165">
        <v>3.6083333333333334</v>
      </c>
      <c r="U2647" s="165">
        <v>16.940000000000001</v>
      </c>
      <c r="V2647" s="165">
        <v>219.9</v>
      </c>
      <c r="W2647" s="165">
        <v>129</v>
      </c>
      <c r="X2647" s="165" t="s">
        <v>3328</v>
      </c>
      <c r="Y2647" s="165">
        <v>14.65</v>
      </c>
      <c r="Z2647" s="165" t="s">
        <v>3325</v>
      </c>
      <c r="AA2647" s="165" t="s">
        <v>3298</v>
      </c>
    </row>
    <row r="2648" spans="1:27" s="74" customFormat="1" x14ac:dyDescent="0.15">
      <c r="A2648" s="165" t="s">
        <v>3278</v>
      </c>
      <c r="B2648" s="113" t="s">
        <v>3164</v>
      </c>
      <c r="C2648" s="165" t="s">
        <v>3356</v>
      </c>
      <c r="D2648" s="199" t="s">
        <v>3297</v>
      </c>
      <c r="E2648" s="165">
        <v>103</v>
      </c>
      <c r="F2648" s="165">
        <v>51.4</v>
      </c>
      <c r="G2648" s="165">
        <v>125.2</v>
      </c>
      <c r="H2648" s="165">
        <v>104</v>
      </c>
      <c r="I2648" s="165">
        <v>4790</v>
      </c>
      <c r="J2648" s="165">
        <v>13766</v>
      </c>
      <c r="K2648" s="165">
        <v>541</v>
      </c>
      <c r="L2648" s="165"/>
      <c r="M2648" s="165">
        <v>19096</v>
      </c>
      <c r="N2648" s="165">
        <v>109</v>
      </c>
      <c r="O2648" s="165">
        <v>312</v>
      </c>
      <c r="P2648" s="165">
        <v>541</v>
      </c>
      <c r="Q2648" s="165"/>
      <c r="R2648" s="165">
        <v>961</v>
      </c>
      <c r="S2648" s="165">
        <v>5</v>
      </c>
      <c r="T2648" s="165">
        <v>-2.9250000000000007</v>
      </c>
      <c r="U2648" s="165">
        <v>13.66</v>
      </c>
      <c r="V2648" s="165">
        <v>497.2</v>
      </c>
      <c r="W2648" s="165">
        <v>421.3</v>
      </c>
      <c r="X2648" s="165" t="s">
        <v>3330</v>
      </c>
      <c r="Y2648" s="165">
        <v>12.05</v>
      </c>
      <c r="Z2648" s="165" t="s">
        <v>3327</v>
      </c>
      <c r="AA2648" s="165" t="s">
        <v>3298</v>
      </c>
    </row>
    <row r="2649" spans="1:27" s="74" customFormat="1" x14ac:dyDescent="0.15">
      <c r="A2649" s="165" t="s">
        <v>3353</v>
      </c>
      <c r="B2649" s="113" t="s">
        <v>3203</v>
      </c>
      <c r="C2649" s="165" t="s">
        <v>3356</v>
      </c>
      <c r="D2649" s="199" t="s">
        <v>3297</v>
      </c>
      <c r="E2649" s="165">
        <v>1175</v>
      </c>
      <c r="F2649" s="165">
        <v>29.7</v>
      </c>
      <c r="G2649" s="165">
        <v>94.1</v>
      </c>
      <c r="H2649" s="165">
        <v>71</v>
      </c>
      <c r="I2649" s="165">
        <v>2222</v>
      </c>
      <c r="J2649" s="165">
        <v>14338</v>
      </c>
      <c r="K2649" s="165">
        <v>1078</v>
      </c>
      <c r="L2649" s="165"/>
      <c r="M2649" s="165">
        <v>17637</v>
      </c>
      <c r="N2649" s="165">
        <v>62</v>
      </c>
      <c r="O2649" s="165">
        <v>354</v>
      </c>
      <c r="P2649" s="165">
        <v>547</v>
      </c>
      <c r="Q2649" s="165"/>
      <c r="R2649" s="165">
        <v>964</v>
      </c>
      <c r="S2649" s="165">
        <v>5</v>
      </c>
      <c r="T2649" s="165">
        <v>4.3</v>
      </c>
      <c r="U2649" s="165">
        <v>10.62</v>
      </c>
      <c r="V2649" s="165">
        <v>573.20000000000005</v>
      </c>
      <c r="W2649" s="165">
        <v>476.8</v>
      </c>
      <c r="X2649" s="165" t="s">
        <v>3324</v>
      </c>
      <c r="Y2649" s="165">
        <v>12.05</v>
      </c>
      <c r="Z2649" s="165" t="s">
        <v>3325</v>
      </c>
      <c r="AA2649" s="165" t="s">
        <v>3298</v>
      </c>
    </row>
    <row r="2650" spans="1:27" s="74" customFormat="1" x14ac:dyDescent="0.15">
      <c r="A2650" s="165" t="s">
        <v>3278</v>
      </c>
      <c r="B2650" s="113" t="s">
        <v>3200</v>
      </c>
      <c r="C2650" s="165" t="s">
        <v>3356</v>
      </c>
      <c r="D2650" s="199" t="s">
        <v>3297</v>
      </c>
      <c r="E2650" s="165">
        <v>163</v>
      </c>
      <c r="F2650" s="165">
        <v>38.730000000000004</v>
      </c>
      <c r="G2650" s="165">
        <v>111.83</v>
      </c>
      <c r="H2650" s="165">
        <v>56</v>
      </c>
      <c r="I2650" s="165">
        <v>1936</v>
      </c>
      <c r="J2650" s="165">
        <v>1232</v>
      </c>
      <c r="K2650" s="165">
        <v>1158</v>
      </c>
      <c r="L2650" s="165"/>
      <c r="M2650" s="165">
        <v>15413</v>
      </c>
      <c r="N2650" s="165">
        <v>101</v>
      </c>
      <c r="O2650" s="165">
        <v>640</v>
      </c>
      <c r="P2650" s="165">
        <v>232</v>
      </c>
      <c r="Q2650" s="165"/>
      <c r="R2650" s="165">
        <v>972.00000000000011</v>
      </c>
      <c r="S2650" s="165">
        <v>5</v>
      </c>
      <c r="T2650" s="165">
        <v>3.6333333333333333</v>
      </c>
      <c r="U2650" s="165">
        <v>14.48</v>
      </c>
      <c r="V2650" s="165">
        <v>581.9</v>
      </c>
      <c r="W2650" s="165">
        <v>464.6</v>
      </c>
      <c r="X2650" s="165" t="s">
        <v>3324</v>
      </c>
      <c r="Y2650" s="165">
        <v>12.05</v>
      </c>
      <c r="Z2650" s="165" t="s">
        <v>3325</v>
      </c>
      <c r="AA2650" s="165" t="s">
        <v>3298</v>
      </c>
    </row>
    <row r="2651" spans="1:27" s="74" customFormat="1" x14ac:dyDescent="0.15">
      <c r="A2651" s="165" t="s">
        <v>3278</v>
      </c>
      <c r="B2651" s="113" t="s">
        <v>3208</v>
      </c>
      <c r="C2651" s="165" t="s">
        <v>3356</v>
      </c>
      <c r="D2651" s="199" t="s">
        <v>3297</v>
      </c>
      <c r="E2651" s="165">
        <v>437</v>
      </c>
      <c r="F2651" s="165">
        <v>37.72</v>
      </c>
      <c r="G2651" s="165">
        <v>111.5</v>
      </c>
      <c r="H2651" s="165">
        <v>56</v>
      </c>
      <c r="I2651" s="165">
        <v>2463</v>
      </c>
      <c r="J2651" s="165">
        <v>11241</v>
      </c>
      <c r="K2651" s="165">
        <v>1152</v>
      </c>
      <c r="L2651" s="165"/>
      <c r="M2651" s="165">
        <v>14856</v>
      </c>
      <c r="N2651" s="165">
        <v>108</v>
      </c>
      <c r="O2651" s="165">
        <v>493.99999999999983</v>
      </c>
      <c r="P2651" s="165">
        <v>384</v>
      </c>
      <c r="Q2651" s="165"/>
      <c r="R2651" s="165">
        <v>986</v>
      </c>
      <c r="S2651" s="165">
        <v>5</v>
      </c>
      <c r="T2651" s="165">
        <v>4.9083333333333359</v>
      </c>
      <c r="U2651" s="165">
        <v>15.32</v>
      </c>
      <c r="V2651" s="165">
        <v>614</v>
      </c>
      <c r="W2651" s="165">
        <v>485.50000000000011</v>
      </c>
      <c r="X2651" s="165" t="s">
        <v>3324</v>
      </c>
      <c r="Y2651" s="165">
        <v>31.65</v>
      </c>
      <c r="Z2651" s="165" t="s">
        <v>3329</v>
      </c>
      <c r="AA2651" s="165" t="s">
        <v>3298</v>
      </c>
    </row>
    <row r="2652" spans="1:27" s="74" customFormat="1" x14ac:dyDescent="0.15">
      <c r="A2652" s="165" t="s">
        <v>3352</v>
      </c>
      <c r="B2652" s="113" t="s">
        <v>3200</v>
      </c>
      <c r="C2652" s="165" t="s">
        <v>3356</v>
      </c>
      <c r="D2652" s="199" t="s">
        <v>3297</v>
      </c>
      <c r="E2652" s="165">
        <v>153</v>
      </c>
      <c r="F2652" s="165">
        <v>52.300000000000004</v>
      </c>
      <c r="G2652" s="165">
        <v>124.7</v>
      </c>
      <c r="H2652" s="165">
        <v>100</v>
      </c>
      <c r="I2652" s="165">
        <v>3264</v>
      </c>
      <c r="J2652" s="165">
        <v>15893</v>
      </c>
      <c r="K2652" s="165">
        <v>1307</v>
      </c>
      <c r="L2652" s="165"/>
      <c r="M2652" s="165">
        <v>20465</v>
      </c>
      <c r="N2652" s="165">
        <v>95</v>
      </c>
      <c r="O2652" s="165">
        <v>497.99999999999983</v>
      </c>
      <c r="P2652" s="165">
        <v>394</v>
      </c>
      <c r="Q2652" s="165"/>
      <c r="R2652" s="165">
        <v>986</v>
      </c>
      <c r="S2652" s="165">
        <v>5</v>
      </c>
      <c r="T2652" s="165">
        <v>-3.4416666666666669</v>
      </c>
      <c r="U2652" s="165">
        <v>13.34</v>
      </c>
      <c r="V2652" s="165">
        <v>485.00000000000011</v>
      </c>
      <c r="W2652" s="165">
        <v>408.1</v>
      </c>
      <c r="X2652" s="165" t="s">
        <v>3330</v>
      </c>
      <c r="Y2652" s="165">
        <v>18.05</v>
      </c>
      <c r="Z2652" s="165" t="s">
        <v>3329</v>
      </c>
      <c r="AA2652" s="165" t="s">
        <v>3298</v>
      </c>
    </row>
    <row r="2653" spans="1:27" s="74" customFormat="1" x14ac:dyDescent="0.15">
      <c r="A2653" s="165" t="s">
        <v>3352</v>
      </c>
      <c r="B2653" s="113" t="s">
        <v>3172</v>
      </c>
      <c r="C2653" s="165" t="s">
        <v>3356</v>
      </c>
      <c r="D2653" s="199" t="s">
        <v>3264</v>
      </c>
      <c r="E2653" s="165">
        <v>73</v>
      </c>
      <c r="F2653" s="165">
        <v>47.47</v>
      </c>
      <c r="G2653" s="165">
        <v>-116.3</v>
      </c>
      <c r="H2653" s="165">
        <v>105</v>
      </c>
      <c r="I2653" s="165">
        <v>5500</v>
      </c>
      <c r="J2653" s="165">
        <v>26900</v>
      </c>
      <c r="K2653" s="165">
        <v>2100</v>
      </c>
      <c r="L2653" s="165"/>
      <c r="M2653" s="165">
        <v>34500</v>
      </c>
      <c r="N2653" s="165">
        <v>70</v>
      </c>
      <c r="O2653" s="165">
        <v>380</v>
      </c>
      <c r="P2653" s="165">
        <v>540</v>
      </c>
      <c r="Q2653" s="165"/>
      <c r="R2653" s="165">
        <v>990</v>
      </c>
      <c r="S2653" s="165">
        <v>5</v>
      </c>
      <c r="T2653" s="165">
        <v>6.0333333333333359</v>
      </c>
      <c r="U2653" s="165">
        <v>13.62</v>
      </c>
      <c r="V2653" s="165">
        <v>893.3</v>
      </c>
      <c r="W2653" s="165">
        <v>240.2</v>
      </c>
      <c r="X2653" s="165" t="s">
        <v>3324</v>
      </c>
      <c r="Y2653" s="165">
        <v>2.0499999999999998</v>
      </c>
      <c r="Z2653" s="165" t="s">
        <v>3327</v>
      </c>
      <c r="AA2653" s="165" t="s">
        <v>3369</v>
      </c>
    </row>
    <row r="2654" spans="1:27" s="74" customFormat="1" x14ac:dyDescent="0.15">
      <c r="A2654" s="165" t="s">
        <v>3353</v>
      </c>
      <c r="B2654" s="113" t="s">
        <v>3164</v>
      </c>
      <c r="C2654" s="165" t="s">
        <v>3356</v>
      </c>
      <c r="D2654" s="199" t="s">
        <v>3297</v>
      </c>
      <c r="E2654" s="165">
        <v>102</v>
      </c>
      <c r="F2654" s="165">
        <v>44.1</v>
      </c>
      <c r="G2654" s="165">
        <v>130.19999999999999</v>
      </c>
      <c r="H2654" s="165">
        <v>158</v>
      </c>
      <c r="I2654" s="165">
        <v>5244</v>
      </c>
      <c r="J2654" s="165">
        <v>18489</v>
      </c>
      <c r="K2654" s="165">
        <v>782</v>
      </c>
      <c r="L2654" s="165"/>
      <c r="M2654" s="165">
        <v>24515</v>
      </c>
      <c r="N2654" s="165">
        <v>82</v>
      </c>
      <c r="O2654" s="165">
        <v>298</v>
      </c>
      <c r="P2654" s="165">
        <v>614</v>
      </c>
      <c r="Q2654" s="165"/>
      <c r="R2654" s="165">
        <v>994</v>
      </c>
      <c r="S2654" s="165">
        <v>5</v>
      </c>
      <c r="T2654" s="165">
        <v>2.3666666666666658</v>
      </c>
      <c r="U2654" s="165">
        <v>15.62</v>
      </c>
      <c r="V2654" s="165">
        <v>579.5</v>
      </c>
      <c r="W2654" s="165">
        <v>465.9</v>
      </c>
      <c r="X2654" s="165" t="s">
        <v>3330</v>
      </c>
      <c r="Y2654" s="165">
        <v>13.1</v>
      </c>
      <c r="Z2654" s="165" t="s">
        <v>3325</v>
      </c>
      <c r="AA2654" s="165" t="s">
        <v>3298</v>
      </c>
    </row>
    <row r="2655" spans="1:27" s="74" customFormat="1" x14ac:dyDescent="0.15">
      <c r="A2655" s="165" t="s">
        <v>3278</v>
      </c>
      <c r="B2655" s="113" t="s">
        <v>3208</v>
      </c>
      <c r="C2655" s="165" t="s">
        <v>3356</v>
      </c>
      <c r="D2655" s="199" t="s">
        <v>3297</v>
      </c>
      <c r="E2655" s="165">
        <v>475</v>
      </c>
      <c r="F2655" s="165">
        <v>42</v>
      </c>
      <c r="G2655" s="165">
        <v>117.3</v>
      </c>
      <c r="H2655" s="165">
        <v>49</v>
      </c>
      <c r="I2655" s="165">
        <v>2248</v>
      </c>
      <c r="J2655" s="165">
        <v>9635</v>
      </c>
      <c r="K2655" s="165">
        <v>1208</v>
      </c>
      <c r="L2655" s="165"/>
      <c r="M2655" s="165">
        <v>13091</v>
      </c>
      <c r="N2655" s="165">
        <v>115</v>
      </c>
      <c r="O2655" s="165">
        <v>492</v>
      </c>
      <c r="P2655" s="165">
        <v>403</v>
      </c>
      <c r="Q2655" s="165"/>
      <c r="R2655" s="165">
        <v>1008</v>
      </c>
      <c r="S2655" s="165">
        <v>5</v>
      </c>
      <c r="T2655" s="165">
        <v>3.2999999999999989</v>
      </c>
      <c r="U2655" s="165">
        <v>15.42</v>
      </c>
      <c r="V2655" s="165">
        <v>467.7</v>
      </c>
      <c r="W2655" s="165">
        <v>406.4</v>
      </c>
      <c r="X2655" s="165" t="s">
        <v>3324</v>
      </c>
      <c r="Y2655" s="165">
        <v>20.100000000000001</v>
      </c>
      <c r="Z2655" s="165" t="s">
        <v>3329</v>
      </c>
      <c r="AA2655" s="165" t="s">
        <v>3298</v>
      </c>
    </row>
    <row r="2656" spans="1:27" s="74" customFormat="1" x14ac:dyDescent="0.15">
      <c r="A2656" s="165" t="s">
        <v>3352</v>
      </c>
      <c r="B2656" s="113" t="s">
        <v>3200</v>
      </c>
      <c r="C2656" s="165" t="s">
        <v>3356</v>
      </c>
      <c r="D2656" s="199" t="s">
        <v>3297</v>
      </c>
      <c r="E2656" s="165">
        <v>159</v>
      </c>
      <c r="F2656" s="165">
        <v>42.4</v>
      </c>
      <c r="G2656" s="165">
        <v>128.1</v>
      </c>
      <c r="H2656" s="165">
        <v>142</v>
      </c>
      <c r="I2656" s="165">
        <v>4335</v>
      </c>
      <c r="J2656" s="165">
        <v>19829</v>
      </c>
      <c r="K2656" s="165">
        <v>1531</v>
      </c>
      <c r="L2656" s="165"/>
      <c r="M2656" s="165">
        <v>25695</v>
      </c>
      <c r="N2656" s="165">
        <v>112</v>
      </c>
      <c r="O2656" s="165">
        <v>524</v>
      </c>
      <c r="P2656" s="165">
        <v>391</v>
      </c>
      <c r="Q2656" s="165"/>
      <c r="R2656" s="165">
        <v>1028</v>
      </c>
      <c r="S2656" s="165">
        <v>5</v>
      </c>
      <c r="T2656" s="165">
        <v>2.5</v>
      </c>
      <c r="U2656" s="165">
        <v>15.88</v>
      </c>
      <c r="V2656" s="165">
        <v>648.30000000000007</v>
      </c>
      <c r="W2656" s="165">
        <v>531.5</v>
      </c>
      <c r="X2656" s="165" t="s">
        <v>3330</v>
      </c>
      <c r="Y2656" s="165">
        <v>15.599999999999952</v>
      </c>
      <c r="Z2656" s="165" t="s">
        <v>3325</v>
      </c>
      <c r="AA2656" s="165" t="s">
        <v>3298</v>
      </c>
    </row>
    <row r="2657" spans="1:27" s="74" customFormat="1" x14ac:dyDescent="0.15">
      <c r="A2657" s="165" t="s">
        <v>3278</v>
      </c>
      <c r="B2657" s="113" t="s">
        <v>3203</v>
      </c>
      <c r="C2657" s="165" t="s">
        <v>3356</v>
      </c>
      <c r="D2657" s="199" t="s">
        <v>3297</v>
      </c>
      <c r="E2657" s="165">
        <v>1173</v>
      </c>
      <c r="F2657" s="165">
        <v>29.8</v>
      </c>
      <c r="G2657" s="165">
        <v>95.7</v>
      </c>
      <c r="H2657" s="165">
        <v>70</v>
      </c>
      <c r="I2657" s="165">
        <v>2867</v>
      </c>
      <c r="J2657" s="165">
        <v>21307</v>
      </c>
      <c r="K2657" s="165">
        <v>924</v>
      </c>
      <c r="L2657" s="165"/>
      <c r="M2657" s="165">
        <v>25099</v>
      </c>
      <c r="N2657" s="165">
        <v>76</v>
      </c>
      <c r="O2657" s="165">
        <v>512</v>
      </c>
      <c r="P2657" s="165">
        <v>463.99999999999983</v>
      </c>
      <c r="Q2657" s="165"/>
      <c r="R2657" s="165">
        <v>1052</v>
      </c>
      <c r="S2657" s="165">
        <v>5</v>
      </c>
      <c r="T2657" s="165">
        <v>4.0666666666666664</v>
      </c>
      <c r="U2657" s="165">
        <v>10.24</v>
      </c>
      <c r="V2657" s="165">
        <v>662.30000000000018</v>
      </c>
      <c r="W2657" s="165">
        <v>525.6</v>
      </c>
      <c r="X2657" s="165" t="s">
        <v>3324</v>
      </c>
      <c r="Y2657" s="165">
        <v>12.05</v>
      </c>
      <c r="Z2657" s="165" t="s">
        <v>3325</v>
      </c>
      <c r="AA2657" s="165" t="s">
        <v>3298</v>
      </c>
    </row>
    <row r="2658" spans="1:27" s="74" customFormat="1" x14ac:dyDescent="0.15">
      <c r="A2658" s="165" t="s">
        <v>3278</v>
      </c>
      <c r="B2658" s="113" t="s">
        <v>3208</v>
      </c>
      <c r="C2658" s="165" t="s">
        <v>3356</v>
      </c>
      <c r="D2658" s="199" t="s">
        <v>3297</v>
      </c>
      <c r="E2658" s="165">
        <v>327</v>
      </c>
      <c r="F2658" s="165">
        <v>33.64</v>
      </c>
      <c r="G2658" s="165">
        <v>103.79</v>
      </c>
      <c r="H2658" s="165">
        <v>40</v>
      </c>
      <c r="I2658" s="165">
        <v>2381</v>
      </c>
      <c r="J2658" s="165">
        <v>10379</v>
      </c>
      <c r="K2658" s="165">
        <v>407</v>
      </c>
      <c r="L2658" s="165"/>
      <c r="M2658" s="165">
        <v>13168</v>
      </c>
      <c r="N2658" s="165">
        <v>177</v>
      </c>
      <c r="O2658" s="165">
        <v>722</v>
      </c>
      <c r="P2658" s="165">
        <v>175</v>
      </c>
      <c r="Q2658" s="165"/>
      <c r="R2658" s="165">
        <v>1074</v>
      </c>
      <c r="S2658" s="165">
        <v>5</v>
      </c>
      <c r="T2658" s="165">
        <v>2.6166666666666667</v>
      </c>
      <c r="U2658" s="165">
        <v>9.6000000000000014</v>
      </c>
      <c r="V2658" s="165">
        <v>686.5</v>
      </c>
      <c r="W2658" s="165">
        <v>523.1</v>
      </c>
      <c r="X2658" s="165" t="s">
        <v>3330</v>
      </c>
      <c r="Y2658" s="165">
        <v>13.8</v>
      </c>
      <c r="Z2658" s="165" t="s">
        <v>3325</v>
      </c>
      <c r="AA2658" s="165" t="s">
        <v>3298</v>
      </c>
    </row>
    <row r="2659" spans="1:27" s="74" customFormat="1" x14ac:dyDescent="0.15">
      <c r="A2659" s="165" t="s">
        <v>3278</v>
      </c>
      <c r="B2659" s="113" t="s">
        <v>3172</v>
      </c>
      <c r="C2659" s="165" t="s">
        <v>3356</v>
      </c>
      <c r="D2659" s="199" t="s">
        <v>3256</v>
      </c>
      <c r="E2659" s="165">
        <v>67</v>
      </c>
      <c r="F2659" s="165">
        <v>48.2</v>
      </c>
      <c r="G2659" s="165">
        <v>-116.5</v>
      </c>
      <c r="H2659" s="165">
        <v>105</v>
      </c>
      <c r="I2659" s="165">
        <v>8200</v>
      </c>
      <c r="J2659" s="165">
        <v>31300</v>
      </c>
      <c r="K2659" s="165">
        <v>1600</v>
      </c>
      <c r="L2659" s="165"/>
      <c r="M2659" s="165">
        <v>41100</v>
      </c>
      <c r="N2659" s="165">
        <v>80</v>
      </c>
      <c r="O2659" s="165">
        <v>380</v>
      </c>
      <c r="P2659" s="165">
        <v>620</v>
      </c>
      <c r="Q2659" s="165"/>
      <c r="R2659" s="165">
        <v>1080</v>
      </c>
      <c r="S2659" s="165">
        <v>5</v>
      </c>
      <c r="T2659" s="165">
        <v>6.7666666666666657</v>
      </c>
      <c r="U2659" s="165">
        <v>14.68</v>
      </c>
      <c r="V2659" s="165">
        <v>857.4</v>
      </c>
      <c r="W2659" s="165">
        <v>234.7</v>
      </c>
      <c r="X2659" s="165" t="s">
        <v>3324</v>
      </c>
      <c r="Y2659" s="165">
        <v>2.0499999999999998</v>
      </c>
      <c r="Z2659" s="165" t="s">
        <v>3327</v>
      </c>
      <c r="AA2659" s="165" t="s">
        <v>3369</v>
      </c>
    </row>
    <row r="2660" spans="1:27" s="74" customFormat="1" x14ac:dyDescent="0.15">
      <c r="A2660" s="165" t="s">
        <v>3353</v>
      </c>
      <c r="B2660" s="113" t="s">
        <v>3200</v>
      </c>
      <c r="C2660" s="165" t="s">
        <v>3356</v>
      </c>
      <c r="D2660" s="199" t="s">
        <v>3297</v>
      </c>
      <c r="E2660" s="165">
        <v>146</v>
      </c>
      <c r="F2660" s="165">
        <v>34.6</v>
      </c>
      <c r="G2660" s="165">
        <v>103.5</v>
      </c>
      <c r="H2660" s="165">
        <v>96</v>
      </c>
      <c r="I2660" s="165">
        <v>5872</v>
      </c>
      <c r="J2660" s="165">
        <v>15128</v>
      </c>
      <c r="K2660" s="165">
        <v>2302</v>
      </c>
      <c r="L2660" s="165"/>
      <c r="M2660" s="165">
        <v>23301</v>
      </c>
      <c r="N2660" s="165">
        <v>173</v>
      </c>
      <c r="O2660" s="165">
        <v>437</v>
      </c>
      <c r="P2660" s="165">
        <v>480</v>
      </c>
      <c r="Q2660" s="165"/>
      <c r="R2660" s="165">
        <v>1090</v>
      </c>
      <c r="S2660" s="165">
        <v>5</v>
      </c>
      <c r="T2660" s="165">
        <v>3.308333333333334</v>
      </c>
      <c r="U2660" s="165">
        <v>10.88</v>
      </c>
      <c r="V2660" s="165">
        <v>593.79999999999995</v>
      </c>
      <c r="W2660" s="165">
        <v>471</v>
      </c>
      <c r="X2660" s="165" t="s">
        <v>3330</v>
      </c>
      <c r="Y2660" s="165">
        <v>8.7000000000000011</v>
      </c>
      <c r="Z2660" s="165" t="s">
        <v>3327</v>
      </c>
      <c r="AA2660" s="165" t="s">
        <v>3298</v>
      </c>
    </row>
    <row r="2661" spans="1:27" s="74" customFormat="1" x14ac:dyDescent="0.15">
      <c r="A2661" s="165" t="s">
        <v>3353</v>
      </c>
      <c r="B2661" s="113" t="s">
        <v>3164</v>
      </c>
      <c r="C2661" s="165" t="s">
        <v>3356</v>
      </c>
      <c r="D2661" s="199" t="s">
        <v>3297</v>
      </c>
      <c r="E2661" s="165">
        <v>98</v>
      </c>
      <c r="F2661" s="165">
        <v>44.300000000000004</v>
      </c>
      <c r="G2661" s="165">
        <v>129.4</v>
      </c>
      <c r="H2661" s="165">
        <v>114</v>
      </c>
      <c r="I2661" s="165">
        <v>5329</v>
      </c>
      <c r="J2661" s="165">
        <v>18053</v>
      </c>
      <c r="K2661" s="165">
        <v>691</v>
      </c>
      <c r="L2661" s="165"/>
      <c r="M2661" s="165">
        <v>24073</v>
      </c>
      <c r="N2661" s="165">
        <v>112</v>
      </c>
      <c r="O2661" s="165">
        <v>383</v>
      </c>
      <c r="P2661" s="165">
        <v>623</v>
      </c>
      <c r="Q2661" s="165"/>
      <c r="R2661" s="165">
        <v>1118</v>
      </c>
      <c r="S2661" s="165">
        <v>5</v>
      </c>
      <c r="T2661" s="165">
        <v>3.7749999999999999</v>
      </c>
      <c r="U2661" s="165">
        <v>17.68</v>
      </c>
      <c r="V2661" s="165">
        <v>555.20000000000005</v>
      </c>
      <c r="W2661" s="165">
        <v>451.4</v>
      </c>
      <c r="X2661" s="165" t="s">
        <v>3324</v>
      </c>
      <c r="Y2661" s="165">
        <v>28.499999999999947</v>
      </c>
      <c r="Z2661" s="165" t="s">
        <v>3329</v>
      </c>
      <c r="AA2661" s="165" t="s">
        <v>3298</v>
      </c>
    </row>
    <row r="2662" spans="1:27" s="74" customFormat="1" x14ac:dyDescent="0.15">
      <c r="A2662" s="165" t="s">
        <v>3352</v>
      </c>
      <c r="B2662" s="113" t="s">
        <v>3208</v>
      </c>
      <c r="C2662" s="165" t="s">
        <v>3356</v>
      </c>
      <c r="D2662" s="199" t="s">
        <v>3297</v>
      </c>
      <c r="E2662" s="165">
        <v>455</v>
      </c>
      <c r="F2662" s="165">
        <v>37.9</v>
      </c>
      <c r="G2662" s="165">
        <v>111.5</v>
      </c>
      <c r="H2662" s="165">
        <v>30</v>
      </c>
      <c r="I2662" s="165">
        <v>328</v>
      </c>
      <c r="J2662" s="165">
        <v>11400</v>
      </c>
      <c r="K2662" s="165">
        <v>1381</v>
      </c>
      <c r="L2662" s="165"/>
      <c r="M2662" s="165">
        <v>16061</v>
      </c>
      <c r="N2662" s="165">
        <v>154</v>
      </c>
      <c r="O2662" s="165">
        <v>535</v>
      </c>
      <c r="P2662" s="165">
        <v>459.99999999999983</v>
      </c>
      <c r="Q2662" s="165"/>
      <c r="R2662" s="165">
        <v>1149</v>
      </c>
      <c r="S2662" s="165">
        <v>5</v>
      </c>
      <c r="T2662" s="165">
        <v>4.0500000000000007</v>
      </c>
      <c r="U2662" s="165">
        <v>14.5</v>
      </c>
      <c r="V2662" s="165">
        <v>625.4</v>
      </c>
      <c r="W2662" s="165">
        <v>493.8</v>
      </c>
      <c r="X2662" s="165" t="s">
        <v>3324</v>
      </c>
      <c r="Y2662" s="165">
        <v>12.05</v>
      </c>
      <c r="Z2662" s="165" t="s">
        <v>3325</v>
      </c>
      <c r="AA2662" s="165" t="s">
        <v>3298</v>
      </c>
    </row>
    <row r="2663" spans="1:27" s="74" customFormat="1" x14ac:dyDescent="0.15">
      <c r="A2663" s="165" t="s">
        <v>3278</v>
      </c>
      <c r="B2663" s="113" t="s">
        <v>3164</v>
      </c>
      <c r="C2663" s="165" t="s">
        <v>3356</v>
      </c>
      <c r="D2663" s="199" t="s">
        <v>3297</v>
      </c>
      <c r="E2663" s="165">
        <v>142</v>
      </c>
      <c r="F2663" s="165">
        <v>47</v>
      </c>
      <c r="G2663" s="165">
        <v>89.4</v>
      </c>
      <c r="H2663" s="165">
        <v>157</v>
      </c>
      <c r="I2663" s="165">
        <v>9200</v>
      </c>
      <c r="J2663" s="165">
        <v>28312</v>
      </c>
      <c r="K2663" s="165">
        <v>1125</v>
      </c>
      <c r="L2663" s="165"/>
      <c r="M2663" s="165">
        <v>38637</v>
      </c>
      <c r="N2663" s="165">
        <v>36</v>
      </c>
      <c r="O2663" s="165">
        <v>107</v>
      </c>
      <c r="P2663" s="165">
        <v>1043</v>
      </c>
      <c r="Q2663" s="165"/>
      <c r="R2663" s="165">
        <v>1186</v>
      </c>
      <c r="S2663" s="165">
        <v>5</v>
      </c>
      <c r="T2663" s="165">
        <v>1.8249999999999988</v>
      </c>
      <c r="U2663" s="165">
        <v>15.98</v>
      </c>
      <c r="V2663" s="165">
        <v>175.9</v>
      </c>
      <c r="W2663" s="165">
        <v>96.2</v>
      </c>
      <c r="X2663" s="165" t="s">
        <v>3328</v>
      </c>
      <c r="Y2663" s="165">
        <v>20.249999999999947</v>
      </c>
      <c r="Z2663" s="165" t="s">
        <v>3329</v>
      </c>
      <c r="AA2663" s="165" t="s">
        <v>3298</v>
      </c>
    </row>
    <row r="2664" spans="1:27" s="74" customFormat="1" x14ac:dyDescent="0.15">
      <c r="A2664" s="165" t="s">
        <v>3352</v>
      </c>
      <c r="B2664" s="113" t="s">
        <v>3172</v>
      </c>
      <c r="C2664" s="165" t="s">
        <v>3356</v>
      </c>
      <c r="D2664" s="199" t="s">
        <v>3265</v>
      </c>
      <c r="E2664" s="165">
        <v>74</v>
      </c>
      <c r="F2664" s="165">
        <v>46.35</v>
      </c>
      <c r="G2664" s="165">
        <v>-115.37</v>
      </c>
      <c r="H2664" s="165">
        <v>103</v>
      </c>
      <c r="I2664" s="165">
        <v>7300</v>
      </c>
      <c r="J2664" s="165">
        <v>40000</v>
      </c>
      <c r="K2664" s="165">
        <v>1500</v>
      </c>
      <c r="L2664" s="165"/>
      <c r="M2664" s="165">
        <v>48800</v>
      </c>
      <c r="N2664" s="165">
        <v>170</v>
      </c>
      <c r="O2664" s="165">
        <v>800</v>
      </c>
      <c r="P2664" s="165">
        <v>340</v>
      </c>
      <c r="Q2664" s="165"/>
      <c r="R2664" s="165">
        <v>1310</v>
      </c>
      <c r="S2664" s="165">
        <v>5</v>
      </c>
      <c r="T2664" s="165">
        <v>5.741666666666668</v>
      </c>
      <c r="U2664" s="165">
        <v>13.62</v>
      </c>
      <c r="V2664" s="165">
        <v>700.4</v>
      </c>
      <c r="W2664" s="165">
        <v>220.8</v>
      </c>
      <c r="X2664" s="165" t="s">
        <v>3324</v>
      </c>
      <c r="Y2664" s="165">
        <v>2.0499999999999998</v>
      </c>
      <c r="Z2664" s="165" t="s">
        <v>3327</v>
      </c>
      <c r="AA2664" s="165" t="s">
        <v>3369</v>
      </c>
    </row>
    <row r="2665" spans="1:27" s="74" customFormat="1" x14ac:dyDescent="0.15">
      <c r="A2665" s="165" t="s">
        <v>3353</v>
      </c>
      <c r="B2665" s="113" t="s">
        <v>3164</v>
      </c>
      <c r="C2665" s="165" t="s">
        <v>3356</v>
      </c>
      <c r="D2665" s="199" t="s">
        <v>3297</v>
      </c>
      <c r="E2665" s="165">
        <v>108</v>
      </c>
      <c r="F2665" s="165">
        <v>42.2</v>
      </c>
      <c r="G2665" s="165">
        <v>127.3</v>
      </c>
      <c r="H2665" s="165">
        <v>195</v>
      </c>
      <c r="I2665" s="165">
        <v>1956</v>
      </c>
      <c r="J2665" s="165">
        <v>20981</v>
      </c>
      <c r="K2665" s="165">
        <v>1056</v>
      </c>
      <c r="L2665" s="165"/>
      <c r="M2665" s="165">
        <v>23992</v>
      </c>
      <c r="N2665" s="165">
        <v>24</v>
      </c>
      <c r="O2665" s="165">
        <v>261</v>
      </c>
      <c r="P2665" s="165">
        <v>1056</v>
      </c>
      <c r="Q2665" s="165"/>
      <c r="R2665" s="165">
        <v>1340</v>
      </c>
      <c r="S2665" s="165">
        <v>5</v>
      </c>
      <c r="T2665" s="165">
        <v>3.35</v>
      </c>
      <c r="U2665" s="165">
        <v>16.98</v>
      </c>
      <c r="V2665" s="165">
        <v>753.19999999999993</v>
      </c>
      <c r="W2665" s="165">
        <v>607.79999999999995</v>
      </c>
      <c r="X2665" s="165" t="s">
        <v>3324</v>
      </c>
      <c r="Y2665" s="165">
        <v>12.05</v>
      </c>
      <c r="Z2665" s="165" t="s">
        <v>3327</v>
      </c>
      <c r="AA2665" s="165" t="s">
        <v>3298</v>
      </c>
    </row>
    <row r="2666" spans="1:27" s="74" customFormat="1" x14ac:dyDescent="0.15">
      <c r="A2666" s="165" t="s">
        <v>3353</v>
      </c>
      <c r="B2666" s="113" t="s">
        <v>3203</v>
      </c>
      <c r="C2666" s="165" t="s">
        <v>3356</v>
      </c>
      <c r="D2666" s="199" t="s">
        <v>3297</v>
      </c>
      <c r="E2666" s="165">
        <v>1182</v>
      </c>
      <c r="F2666" s="165">
        <v>27.4</v>
      </c>
      <c r="G2666" s="165">
        <v>88.9</v>
      </c>
      <c r="H2666" s="165">
        <v>60</v>
      </c>
      <c r="I2666" s="165">
        <v>2676</v>
      </c>
      <c r="J2666" s="165">
        <v>18605</v>
      </c>
      <c r="K2666" s="165">
        <v>1198</v>
      </c>
      <c r="L2666" s="165"/>
      <c r="M2666" s="165">
        <v>22479</v>
      </c>
      <c r="N2666" s="165">
        <v>94</v>
      </c>
      <c r="O2666" s="165">
        <v>650</v>
      </c>
      <c r="P2666" s="165">
        <v>599</v>
      </c>
      <c r="Q2666" s="165"/>
      <c r="R2666" s="165">
        <v>1343</v>
      </c>
      <c r="S2666" s="165">
        <v>5</v>
      </c>
      <c r="T2666" s="165">
        <v>4.9999999999999991</v>
      </c>
      <c r="U2666" s="165">
        <v>10.42</v>
      </c>
      <c r="V2666" s="165">
        <v>1316.9</v>
      </c>
      <c r="W2666" s="165">
        <v>1146.9000000000001</v>
      </c>
      <c r="X2666" s="165" t="s">
        <v>3324</v>
      </c>
      <c r="Y2666" s="165">
        <v>12.05</v>
      </c>
      <c r="Z2666" s="165" t="s">
        <v>3325</v>
      </c>
      <c r="AA2666" s="165" t="s">
        <v>3298</v>
      </c>
    </row>
    <row r="2667" spans="1:27" s="74" customFormat="1" x14ac:dyDescent="0.15">
      <c r="A2667" s="165" t="s">
        <v>3278</v>
      </c>
      <c r="B2667" s="113" t="s">
        <v>3172</v>
      </c>
      <c r="C2667" s="165" t="s">
        <v>3356</v>
      </c>
      <c r="D2667" s="199" t="s">
        <v>3265</v>
      </c>
      <c r="E2667" s="165">
        <v>76</v>
      </c>
      <c r="F2667" s="165">
        <v>46.35</v>
      </c>
      <c r="G2667" s="165">
        <v>-115.37</v>
      </c>
      <c r="H2667" s="165">
        <v>103</v>
      </c>
      <c r="I2667" s="165">
        <v>7400</v>
      </c>
      <c r="J2667" s="165">
        <v>43900</v>
      </c>
      <c r="K2667" s="165">
        <v>1600</v>
      </c>
      <c r="L2667" s="165"/>
      <c r="M2667" s="165">
        <v>52900</v>
      </c>
      <c r="N2667" s="165">
        <v>150</v>
      </c>
      <c r="O2667" s="165">
        <v>860</v>
      </c>
      <c r="P2667" s="165">
        <v>350</v>
      </c>
      <c r="Q2667" s="165"/>
      <c r="R2667" s="165">
        <v>1360</v>
      </c>
      <c r="S2667" s="165">
        <v>5</v>
      </c>
      <c r="T2667" s="165">
        <v>5.741666666666668</v>
      </c>
      <c r="U2667" s="165">
        <v>13.62</v>
      </c>
      <c r="V2667" s="165">
        <v>700.4</v>
      </c>
      <c r="W2667" s="165">
        <v>220.8</v>
      </c>
      <c r="X2667" s="165" t="s">
        <v>3324</v>
      </c>
      <c r="Y2667" s="165">
        <v>2.0499999999999998</v>
      </c>
      <c r="Z2667" s="165" t="s">
        <v>3327</v>
      </c>
      <c r="AA2667" s="165" t="s">
        <v>3369</v>
      </c>
    </row>
    <row r="2668" spans="1:27" s="74" customFormat="1" x14ac:dyDescent="0.15">
      <c r="A2668" s="165" t="s">
        <v>3353</v>
      </c>
      <c r="B2668" s="113" t="s">
        <v>3164</v>
      </c>
      <c r="C2668" s="165" t="s">
        <v>3356</v>
      </c>
      <c r="D2668" s="199" t="s">
        <v>3297</v>
      </c>
      <c r="E2668" s="165">
        <v>106</v>
      </c>
      <c r="F2668" s="165">
        <v>42.4</v>
      </c>
      <c r="G2668" s="165">
        <v>128.1</v>
      </c>
      <c r="H2668" s="165">
        <v>177</v>
      </c>
      <c r="I2668" s="165">
        <v>2101</v>
      </c>
      <c r="J2668" s="165">
        <v>20884</v>
      </c>
      <c r="K2668" s="165">
        <v>1064</v>
      </c>
      <c r="L2668" s="165"/>
      <c r="M2668" s="165">
        <v>24047</v>
      </c>
      <c r="N2668" s="165">
        <v>33</v>
      </c>
      <c r="O2668" s="165">
        <v>296</v>
      </c>
      <c r="P2668" s="165">
        <v>1035</v>
      </c>
      <c r="Q2668" s="165"/>
      <c r="R2668" s="165">
        <v>1363</v>
      </c>
      <c r="S2668" s="165">
        <v>5</v>
      </c>
      <c r="T2668" s="165">
        <v>2.5</v>
      </c>
      <c r="U2668" s="165">
        <v>15.88</v>
      </c>
      <c r="V2668" s="165">
        <v>648.30000000000007</v>
      </c>
      <c r="W2668" s="165">
        <v>531.5</v>
      </c>
      <c r="X2668" s="165" t="s">
        <v>3330</v>
      </c>
      <c r="Y2668" s="165">
        <v>15.599999999999952</v>
      </c>
      <c r="Z2668" s="165" t="s">
        <v>3325</v>
      </c>
      <c r="AA2668" s="165" t="s">
        <v>3298</v>
      </c>
    </row>
    <row r="2669" spans="1:27" s="74" customFormat="1" x14ac:dyDescent="0.15">
      <c r="A2669" s="165" t="s">
        <v>3278</v>
      </c>
      <c r="B2669" s="113" t="s">
        <v>3172</v>
      </c>
      <c r="C2669" s="165" t="s">
        <v>3356</v>
      </c>
      <c r="D2669" s="199" t="s">
        <v>3264</v>
      </c>
      <c r="E2669" s="165">
        <v>71</v>
      </c>
      <c r="F2669" s="165">
        <v>46.35</v>
      </c>
      <c r="G2669" s="165">
        <v>-115.37</v>
      </c>
      <c r="H2669" s="165">
        <v>103</v>
      </c>
      <c r="I2669" s="165">
        <v>7100</v>
      </c>
      <c r="J2669" s="165">
        <v>42000</v>
      </c>
      <c r="K2669" s="165">
        <v>1500</v>
      </c>
      <c r="L2669" s="165"/>
      <c r="M2669" s="165">
        <v>50600</v>
      </c>
      <c r="N2669" s="165">
        <v>170</v>
      </c>
      <c r="O2669" s="165">
        <v>850</v>
      </c>
      <c r="P2669" s="165">
        <v>380</v>
      </c>
      <c r="Q2669" s="165"/>
      <c r="R2669" s="165">
        <v>1400</v>
      </c>
      <c r="S2669" s="165">
        <v>5</v>
      </c>
      <c r="T2669" s="165">
        <v>5.741666666666668</v>
      </c>
      <c r="U2669" s="165">
        <v>13.62</v>
      </c>
      <c r="V2669" s="165">
        <v>700.4</v>
      </c>
      <c r="W2669" s="165">
        <v>220.8</v>
      </c>
      <c r="X2669" s="165" t="s">
        <v>3324</v>
      </c>
      <c r="Y2669" s="165">
        <v>2.0499999999999998</v>
      </c>
      <c r="Z2669" s="165" t="s">
        <v>3327</v>
      </c>
      <c r="AA2669" s="165" t="s">
        <v>3369</v>
      </c>
    </row>
    <row r="2670" spans="1:27" s="74" customFormat="1" x14ac:dyDescent="0.15">
      <c r="A2670" s="165" t="s">
        <v>3353</v>
      </c>
      <c r="B2670" s="113" t="s">
        <v>3203</v>
      </c>
      <c r="C2670" s="165" t="s">
        <v>3356</v>
      </c>
      <c r="D2670" s="199" t="s">
        <v>3297</v>
      </c>
      <c r="E2670" s="165">
        <v>1172</v>
      </c>
      <c r="F2670" s="165">
        <v>29.8</v>
      </c>
      <c r="G2670" s="165">
        <v>95.7</v>
      </c>
      <c r="H2670" s="165">
        <v>68</v>
      </c>
      <c r="I2670" s="165">
        <v>8282</v>
      </c>
      <c r="J2670" s="165">
        <v>22078</v>
      </c>
      <c r="K2670" s="165">
        <v>792</v>
      </c>
      <c r="L2670" s="165"/>
      <c r="M2670" s="165">
        <v>31153</v>
      </c>
      <c r="N2670" s="165">
        <v>285</v>
      </c>
      <c r="O2670" s="165">
        <v>726.00000000000011</v>
      </c>
      <c r="P2670" s="165">
        <v>412</v>
      </c>
      <c r="Q2670" s="165"/>
      <c r="R2670" s="165">
        <v>1423</v>
      </c>
      <c r="S2670" s="165">
        <v>5</v>
      </c>
      <c r="T2670" s="165">
        <v>4.0666666666666664</v>
      </c>
      <c r="U2670" s="165">
        <v>10.24</v>
      </c>
      <c r="V2670" s="165">
        <v>662.30000000000018</v>
      </c>
      <c r="W2670" s="165">
        <v>525.6</v>
      </c>
      <c r="X2670" s="165" t="s">
        <v>3324</v>
      </c>
      <c r="Y2670" s="165">
        <v>12.05</v>
      </c>
      <c r="Z2670" s="165" t="s">
        <v>3325</v>
      </c>
      <c r="AA2670" s="165" t="s">
        <v>3298</v>
      </c>
    </row>
    <row r="2671" spans="1:27" s="74" customFormat="1" x14ac:dyDescent="0.15">
      <c r="A2671" s="165" t="s">
        <v>3278</v>
      </c>
      <c r="B2671" s="113" t="s">
        <v>3164</v>
      </c>
      <c r="C2671" s="165" t="s">
        <v>3356</v>
      </c>
      <c r="D2671" s="199" t="s">
        <v>3297</v>
      </c>
      <c r="E2671" s="165">
        <v>133</v>
      </c>
      <c r="F2671" s="165">
        <v>37.83</v>
      </c>
      <c r="G2671" s="165">
        <v>111.5</v>
      </c>
      <c r="H2671" s="165">
        <v>31</v>
      </c>
      <c r="I2671" s="165">
        <v>2118</v>
      </c>
      <c r="J2671" s="165">
        <v>13003</v>
      </c>
      <c r="K2671" s="165">
        <v>425</v>
      </c>
      <c r="L2671" s="165"/>
      <c r="M2671" s="165">
        <v>15546</v>
      </c>
      <c r="N2671" s="165">
        <v>144</v>
      </c>
      <c r="O2671" s="165">
        <v>884</v>
      </c>
      <c r="P2671" s="165">
        <v>425</v>
      </c>
      <c r="Q2671" s="165"/>
      <c r="R2671" s="165">
        <v>1452</v>
      </c>
      <c r="S2671" s="165">
        <v>5</v>
      </c>
      <c r="T2671" s="165">
        <v>4.9083333333333359</v>
      </c>
      <c r="U2671" s="165">
        <v>15.32</v>
      </c>
      <c r="V2671" s="165">
        <v>625.4</v>
      </c>
      <c r="W2671" s="165">
        <v>493.8</v>
      </c>
      <c r="X2671" s="165" t="s">
        <v>3324</v>
      </c>
      <c r="Y2671" s="165">
        <v>3.45</v>
      </c>
      <c r="Z2671" s="165" t="s">
        <v>3327</v>
      </c>
      <c r="AA2671" s="165" t="s">
        <v>3298</v>
      </c>
    </row>
    <row r="2672" spans="1:27" s="74" customFormat="1" x14ac:dyDescent="0.15">
      <c r="A2672" s="165" t="s">
        <v>3353</v>
      </c>
      <c r="B2672" s="113" t="s">
        <v>3164</v>
      </c>
      <c r="C2672" s="165" t="s">
        <v>3356</v>
      </c>
      <c r="D2672" s="199" t="s">
        <v>3297</v>
      </c>
      <c r="E2672" s="165">
        <v>131</v>
      </c>
      <c r="F2672" s="165">
        <v>37.909999999999997</v>
      </c>
      <c r="G2672" s="165">
        <v>111.46</v>
      </c>
      <c r="H2672" s="165">
        <v>53</v>
      </c>
      <c r="I2672" s="165">
        <v>2403</v>
      </c>
      <c r="J2672" s="165">
        <v>14661</v>
      </c>
      <c r="K2672" s="165">
        <v>399</v>
      </c>
      <c r="L2672" s="165"/>
      <c r="M2672" s="165">
        <v>17462</v>
      </c>
      <c r="N2672" s="165">
        <v>153</v>
      </c>
      <c r="O2672" s="165">
        <v>931</v>
      </c>
      <c r="P2672" s="165">
        <v>399</v>
      </c>
      <c r="Q2672" s="165"/>
      <c r="R2672" s="165">
        <v>1482</v>
      </c>
      <c r="S2672" s="165">
        <v>5</v>
      </c>
      <c r="T2672" s="165">
        <v>4.3833333333333337</v>
      </c>
      <c r="U2672" s="165">
        <v>14.92</v>
      </c>
      <c r="V2672" s="165">
        <v>611.6</v>
      </c>
      <c r="W2672" s="165">
        <v>483.6</v>
      </c>
      <c r="X2672" s="165" t="s">
        <v>3324</v>
      </c>
      <c r="Y2672" s="165">
        <v>20.100000000000001</v>
      </c>
      <c r="Z2672" s="165" t="s">
        <v>3329</v>
      </c>
      <c r="AA2672" s="165" t="s">
        <v>3298</v>
      </c>
    </row>
    <row r="2673" spans="1:27" s="74" customFormat="1" x14ac:dyDescent="0.15">
      <c r="A2673" s="165" t="s">
        <v>3352</v>
      </c>
      <c r="B2673" s="113" t="s">
        <v>3172</v>
      </c>
      <c r="C2673" s="165" t="s">
        <v>3356</v>
      </c>
      <c r="D2673" s="199" t="s">
        <v>3264</v>
      </c>
      <c r="E2673" s="165">
        <v>70</v>
      </c>
      <c r="F2673" s="165">
        <v>46.35</v>
      </c>
      <c r="G2673" s="165">
        <v>-115.37</v>
      </c>
      <c r="H2673" s="165">
        <v>103</v>
      </c>
      <c r="I2673" s="165">
        <v>6900</v>
      </c>
      <c r="J2673" s="165">
        <v>40800</v>
      </c>
      <c r="K2673" s="165">
        <v>1500</v>
      </c>
      <c r="L2673" s="165"/>
      <c r="M2673" s="165">
        <v>49200</v>
      </c>
      <c r="N2673" s="165">
        <v>180</v>
      </c>
      <c r="O2673" s="165">
        <v>969.99999999999989</v>
      </c>
      <c r="P2673" s="165">
        <v>380</v>
      </c>
      <c r="Q2673" s="165"/>
      <c r="R2673" s="165">
        <v>1530</v>
      </c>
      <c r="S2673" s="165">
        <v>5</v>
      </c>
      <c r="T2673" s="165">
        <v>5.741666666666668</v>
      </c>
      <c r="U2673" s="165">
        <v>13.62</v>
      </c>
      <c r="V2673" s="165">
        <v>700.4</v>
      </c>
      <c r="W2673" s="165">
        <v>220.8</v>
      </c>
      <c r="X2673" s="165" t="s">
        <v>3324</v>
      </c>
      <c r="Y2673" s="165">
        <v>2.0499999999999998</v>
      </c>
      <c r="Z2673" s="165" t="s">
        <v>3327</v>
      </c>
      <c r="AA2673" s="165" t="s">
        <v>3369</v>
      </c>
    </row>
    <row r="2674" spans="1:27" s="74" customFormat="1" x14ac:dyDescent="0.15">
      <c r="A2674" s="165" t="s">
        <v>3353</v>
      </c>
      <c r="B2674" s="113" t="s">
        <v>3164</v>
      </c>
      <c r="C2674" s="165" t="s">
        <v>3356</v>
      </c>
      <c r="D2674" s="199" t="s">
        <v>3297</v>
      </c>
      <c r="E2674" s="165">
        <v>132</v>
      </c>
      <c r="F2674" s="165">
        <v>39</v>
      </c>
      <c r="G2674" s="165">
        <v>112.2</v>
      </c>
      <c r="H2674" s="165">
        <v>55</v>
      </c>
      <c r="I2674" s="165">
        <v>2177</v>
      </c>
      <c r="J2674" s="165">
        <v>14679</v>
      </c>
      <c r="K2674" s="165">
        <v>418</v>
      </c>
      <c r="L2674" s="165"/>
      <c r="M2674" s="165">
        <v>17273</v>
      </c>
      <c r="N2674" s="165">
        <v>146</v>
      </c>
      <c r="O2674" s="165">
        <v>988.00000000000011</v>
      </c>
      <c r="P2674" s="165">
        <v>418</v>
      </c>
      <c r="Q2674" s="165"/>
      <c r="R2674" s="165">
        <v>1551</v>
      </c>
      <c r="S2674" s="165">
        <v>5</v>
      </c>
      <c r="T2674" s="165">
        <v>5.0250000000000004</v>
      </c>
      <c r="U2674" s="165">
        <v>16.02</v>
      </c>
      <c r="V2674" s="165">
        <v>530.20000000000005</v>
      </c>
      <c r="W2674" s="165">
        <v>430.5</v>
      </c>
      <c r="X2674" s="165" t="s">
        <v>3328</v>
      </c>
      <c r="Y2674" s="165">
        <v>14.55</v>
      </c>
      <c r="Z2674" s="165" t="s">
        <v>3325</v>
      </c>
      <c r="AA2674" s="165" t="s">
        <v>3298</v>
      </c>
    </row>
    <row r="2675" spans="1:27" s="74" customFormat="1" x14ac:dyDescent="0.15">
      <c r="A2675" s="165" t="s">
        <v>3278</v>
      </c>
      <c r="B2675" s="113" t="s">
        <v>3172</v>
      </c>
      <c r="C2675" s="165" t="s">
        <v>3356</v>
      </c>
      <c r="D2675" s="199" t="s">
        <v>3265</v>
      </c>
      <c r="E2675" s="165">
        <v>77</v>
      </c>
      <c r="F2675" s="165">
        <v>46.35</v>
      </c>
      <c r="G2675" s="165">
        <v>-115.37</v>
      </c>
      <c r="H2675" s="165">
        <v>103</v>
      </c>
      <c r="I2675" s="165">
        <v>7400</v>
      </c>
      <c r="J2675" s="165">
        <v>52500</v>
      </c>
      <c r="K2675" s="165">
        <v>1900</v>
      </c>
      <c r="L2675" s="165"/>
      <c r="M2675" s="165">
        <v>61800</v>
      </c>
      <c r="N2675" s="165">
        <v>170</v>
      </c>
      <c r="O2675" s="165">
        <v>910</v>
      </c>
      <c r="P2675" s="165">
        <v>480</v>
      </c>
      <c r="Q2675" s="165"/>
      <c r="R2675" s="165">
        <v>1560</v>
      </c>
      <c r="S2675" s="165">
        <v>5</v>
      </c>
      <c r="T2675" s="165">
        <v>5.741666666666668</v>
      </c>
      <c r="U2675" s="165">
        <v>13.62</v>
      </c>
      <c r="V2675" s="165">
        <v>700.4</v>
      </c>
      <c r="W2675" s="165">
        <v>220.8</v>
      </c>
      <c r="X2675" s="165" t="s">
        <v>3324</v>
      </c>
      <c r="Y2675" s="165">
        <v>2.0499999999999998</v>
      </c>
      <c r="Z2675" s="165" t="s">
        <v>3327</v>
      </c>
      <c r="AA2675" s="165" t="s">
        <v>3369</v>
      </c>
    </row>
    <row r="2676" spans="1:27" s="74" customFormat="1" x14ac:dyDescent="0.15">
      <c r="A2676" s="165" t="s">
        <v>3353</v>
      </c>
      <c r="B2676" s="113" t="s">
        <v>3172</v>
      </c>
      <c r="C2676" s="165" t="s">
        <v>3356</v>
      </c>
      <c r="D2676" s="199" t="s">
        <v>3265</v>
      </c>
      <c r="E2676" s="165">
        <v>75</v>
      </c>
      <c r="F2676" s="165">
        <v>46.35</v>
      </c>
      <c r="G2676" s="165">
        <v>-115.37</v>
      </c>
      <c r="H2676" s="165">
        <v>103</v>
      </c>
      <c r="I2676" s="165">
        <v>7000</v>
      </c>
      <c r="J2676" s="165">
        <v>41500</v>
      </c>
      <c r="K2676" s="165">
        <v>1500</v>
      </c>
      <c r="L2676" s="165"/>
      <c r="M2676" s="165">
        <v>50000</v>
      </c>
      <c r="N2676" s="165">
        <v>170</v>
      </c>
      <c r="O2676" s="165">
        <v>980.00000000000011</v>
      </c>
      <c r="P2676" s="165">
        <v>420</v>
      </c>
      <c r="Q2676" s="165"/>
      <c r="R2676" s="165">
        <v>1570</v>
      </c>
      <c r="S2676" s="165">
        <v>5</v>
      </c>
      <c r="T2676" s="165">
        <v>5.741666666666668</v>
      </c>
      <c r="U2676" s="165">
        <v>13.62</v>
      </c>
      <c r="V2676" s="165">
        <v>700.4</v>
      </c>
      <c r="W2676" s="165">
        <v>220.8</v>
      </c>
      <c r="X2676" s="165" t="s">
        <v>3324</v>
      </c>
      <c r="Y2676" s="165">
        <v>2.0499999999999998</v>
      </c>
      <c r="Z2676" s="165" t="s">
        <v>3327</v>
      </c>
      <c r="AA2676" s="165" t="s">
        <v>3369</v>
      </c>
    </row>
    <row r="2677" spans="1:27" s="74" customFormat="1" x14ac:dyDescent="0.15">
      <c r="A2677" s="165" t="s">
        <v>3353</v>
      </c>
      <c r="B2677" s="113" t="s">
        <v>3172</v>
      </c>
      <c r="C2677" s="165" t="s">
        <v>3356</v>
      </c>
      <c r="D2677" s="199" t="s">
        <v>3264</v>
      </c>
      <c r="E2677" s="165">
        <v>72</v>
      </c>
      <c r="F2677" s="165">
        <v>46.35</v>
      </c>
      <c r="G2677" s="165">
        <v>-115.37</v>
      </c>
      <c r="H2677" s="165">
        <v>103</v>
      </c>
      <c r="I2677" s="165">
        <v>6500</v>
      </c>
      <c r="J2677" s="165">
        <v>46300</v>
      </c>
      <c r="K2677" s="165">
        <v>1600</v>
      </c>
      <c r="L2677" s="165"/>
      <c r="M2677" s="165">
        <v>54400</v>
      </c>
      <c r="N2677" s="165">
        <v>160</v>
      </c>
      <c r="O2677" s="165">
        <v>980.00000000000011</v>
      </c>
      <c r="P2677" s="165">
        <v>459.99999999999983</v>
      </c>
      <c r="Q2677" s="165"/>
      <c r="R2677" s="165">
        <v>1600</v>
      </c>
      <c r="S2677" s="165">
        <v>5</v>
      </c>
      <c r="T2677" s="165">
        <v>5.741666666666668</v>
      </c>
      <c r="U2677" s="165">
        <v>13.62</v>
      </c>
      <c r="V2677" s="165">
        <v>700.4</v>
      </c>
      <c r="W2677" s="165">
        <v>220.8</v>
      </c>
      <c r="X2677" s="165" t="s">
        <v>3324</v>
      </c>
      <c r="Y2677" s="165">
        <v>2.0499999999999998</v>
      </c>
      <c r="Z2677" s="165" t="s">
        <v>3327</v>
      </c>
      <c r="AA2677" s="165" t="s">
        <v>3369</v>
      </c>
    </row>
    <row r="2678" spans="1:27" s="74" customFormat="1" x14ac:dyDescent="0.15">
      <c r="A2678" s="165" t="s">
        <v>3353</v>
      </c>
      <c r="B2678" s="113" t="s">
        <v>3172</v>
      </c>
      <c r="C2678" s="165" t="s">
        <v>3356</v>
      </c>
      <c r="D2678" s="199" t="s">
        <v>3265</v>
      </c>
      <c r="E2678" s="165">
        <v>78</v>
      </c>
      <c r="F2678" s="165">
        <v>46.35</v>
      </c>
      <c r="G2678" s="165">
        <v>-115.37</v>
      </c>
      <c r="H2678" s="165">
        <v>103</v>
      </c>
      <c r="I2678" s="165">
        <v>11900</v>
      </c>
      <c r="J2678" s="165">
        <v>65100</v>
      </c>
      <c r="K2678" s="165">
        <v>2400</v>
      </c>
      <c r="L2678" s="165"/>
      <c r="M2678" s="165">
        <v>79400</v>
      </c>
      <c r="N2678" s="165">
        <v>240</v>
      </c>
      <c r="O2678" s="165">
        <v>1180</v>
      </c>
      <c r="P2678" s="165">
        <v>580</v>
      </c>
      <c r="Q2678" s="165"/>
      <c r="R2678" s="165">
        <v>2000</v>
      </c>
      <c r="S2678" s="165">
        <v>5</v>
      </c>
      <c r="T2678" s="165">
        <v>5.741666666666668</v>
      </c>
      <c r="U2678" s="165">
        <v>13.62</v>
      </c>
      <c r="V2678" s="165">
        <v>700.4</v>
      </c>
      <c r="W2678" s="165">
        <v>220.8</v>
      </c>
      <c r="X2678" s="165" t="s">
        <v>3324</v>
      </c>
      <c r="Y2678" s="165">
        <v>2.0499999999999998</v>
      </c>
      <c r="Z2678" s="165" t="s">
        <v>3327</v>
      </c>
      <c r="AA2678" s="165" t="s">
        <v>3369</v>
      </c>
    </row>
    <row r="2679" spans="1:27" s="74" customFormat="1" x14ac:dyDescent="0.15">
      <c r="A2679" s="165" t="s">
        <v>3353</v>
      </c>
      <c r="B2679" s="113" t="s">
        <v>3164</v>
      </c>
      <c r="C2679" s="165" t="s">
        <v>3356</v>
      </c>
      <c r="D2679" s="199" t="s">
        <v>3297</v>
      </c>
      <c r="E2679" s="165">
        <v>109</v>
      </c>
      <c r="F2679" s="165">
        <v>52.5</v>
      </c>
      <c r="G2679" s="165">
        <v>124.5</v>
      </c>
      <c r="H2679" s="165">
        <v>100</v>
      </c>
      <c r="I2679" s="165">
        <v>468</v>
      </c>
      <c r="J2679" s="165">
        <v>4764</v>
      </c>
      <c r="K2679" s="165">
        <v>227</v>
      </c>
      <c r="L2679" s="165"/>
      <c r="M2679" s="165">
        <v>5458</v>
      </c>
      <c r="N2679" s="165">
        <v>7.0000000000000009</v>
      </c>
      <c r="O2679" s="165">
        <v>85.000000000000014</v>
      </c>
      <c r="P2679" s="165">
        <v>227</v>
      </c>
      <c r="Q2679" s="165"/>
      <c r="R2679" s="165">
        <v>318</v>
      </c>
      <c r="S2679" s="165">
        <v>4</v>
      </c>
      <c r="T2679" s="165">
        <v>-3.9500000000000006</v>
      </c>
      <c r="U2679" s="165">
        <v>14.025</v>
      </c>
      <c r="V2679" s="165">
        <v>485.4</v>
      </c>
      <c r="W2679" s="165">
        <v>366.6</v>
      </c>
      <c r="X2679" s="165" t="s">
        <v>3330</v>
      </c>
      <c r="Y2679" s="165">
        <v>12.05</v>
      </c>
      <c r="Z2679" s="165" t="s">
        <v>3325</v>
      </c>
      <c r="AA2679" s="165" t="s">
        <v>3298</v>
      </c>
    </row>
    <row r="2680" spans="1:27" s="74" customFormat="1" x14ac:dyDescent="0.15">
      <c r="A2680" s="165" t="s">
        <v>3278</v>
      </c>
      <c r="B2680" s="113" t="s">
        <v>3200</v>
      </c>
      <c r="C2680" s="165" t="s">
        <v>3356</v>
      </c>
      <c r="D2680" s="199" t="s">
        <v>3297</v>
      </c>
      <c r="E2680" s="165">
        <v>256</v>
      </c>
      <c r="F2680" s="165">
        <v>30.9</v>
      </c>
      <c r="G2680" s="165">
        <v>94.7</v>
      </c>
      <c r="H2680" s="165">
        <v>113</v>
      </c>
      <c r="I2680" s="165">
        <v>2320</v>
      </c>
      <c r="J2680" s="165">
        <v>11883</v>
      </c>
      <c r="K2680" s="165">
        <v>569</v>
      </c>
      <c r="L2680" s="165"/>
      <c r="M2680" s="165">
        <v>14773</v>
      </c>
      <c r="N2680" s="165">
        <v>41</v>
      </c>
      <c r="O2680" s="165">
        <v>207</v>
      </c>
      <c r="P2680" s="165">
        <v>114</v>
      </c>
      <c r="Q2680" s="165"/>
      <c r="R2680" s="165">
        <v>361</v>
      </c>
      <c r="S2680" s="165">
        <v>4</v>
      </c>
      <c r="T2680" s="165">
        <v>1.508333333333334</v>
      </c>
      <c r="U2680" s="165">
        <v>9.2750000000000004</v>
      </c>
      <c r="V2680" s="165">
        <v>625.5</v>
      </c>
      <c r="W2680" s="165">
        <v>452.1</v>
      </c>
      <c r="X2680" s="165" t="s">
        <v>3330</v>
      </c>
      <c r="Y2680" s="165">
        <v>8.6000000000000014</v>
      </c>
      <c r="Z2680" s="165" t="s">
        <v>3327</v>
      </c>
      <c r="AA2680" s="165" t="s">
        <v>3298</v>
      </c>
    </row>
    <row r="2681" spans="1:27" s="74" customFormat="1" x14ac:dyDescent="0.15">
      <c r="A2681" s="165" t="s">
        <v>3353</v>
      </c>
      <c r="B2681" s="113" t="s">
        <v>3200</v>
      </c>
      <c r="C2681" s="165" t="s">
        <v>3356</v>
      </c>
      <c r="D2681" s="199" t="s">
        <v>3297</v>
      </c>
      <c r="E2681" s="165">
        <v>261</v>
      </c>
      <c r="F2681" s="165">
        <v>31.2</v>
      </c>
      <c r="G2681" s="165">
        <v>96.5</v>
      </c>
      <c r="H2681" s="165">
        <v>100</v>
      </c>
      <c r="I2681" s="165">
        <v>2235</v>
      </c>
      <c r="J2681" s="165">
        <v>10325</v>
      </c>
      <c r="K2681" s="165">
        <v>669</v>
      </c>
      <c r="L2681" s="165"/>
      <c r="M2681" s="165">
        <v>13229</v>
      </c>
      <c r="N2681" s="165">
        <v>44</v>
      </c>
      <c r="O2681" s="165">
        <v>206</v>
      </c>
      <c r="P2681" s="165">
        <v>134</v>
      </c>
      <c r="Q2681" s="165"/>
      <c r="R2681" s="165">
        <v>384</v>
      </c>
      <c r="S2681" s="165">
        <v>4</v>
      </c>
      <c r="T2681" s="165">
        <v>2.3916666666666666</v>
      </c>
      <c r="U2681" s="165">
        <v>10.050000000000001</v>
      </c>
      <c r="V2681" s="165">
        <v>567.79999999999995</v>
      </c>
      <c r="W2681" s="165">
        <v>429.2</v>
      </c>
      <c r="X2681" s="165" t="s">
        <v>3330</v>
      </c>
      <c r="Y2681" s="165">
        <v>32.25</v>
      </c>
      <c r="Z2681" s="165" t="s">
        <v>3329</v>
      </c>
      <c r="AA2681" s="165" t="s">
        <v>3298</v>
      </c>
    </row>
    <row r="2682" spans="1:27" s="74" customFormat="1" x14ac:dyDescent="0.15">
      <c r="A2682" s="165" t="s">
        <v>3352</v>
      </c>
      <c r="B2682" s="113" t="s">
        <v>3200</v>
      </c>
      <c r="C2682" s="165" t="s">
        <v>3356</v>
      </c>
      <c r="D2682" s="199" t="s">
        <v>3297</v>
      </c>
      <c r="E2682" s="165">
        <v>174</v>
      </c>
      <c r="F2682" s="165">
        <v>31.2</v>
      </c>
      <c r="G2682" s="165">
        <v>98.8</v>
      </c>
      <c r="H2682" s="165">
        <v>184</v>
      </c>
      <c r="I2682" s="165">
        <v>4032</v>
      </c>
      <c r="J2682" s="165">
        <v>14627</v>
      </c>
      <c r="K2682" s="165">
        <v>856</v>
      </c>
      <c r="L2682" s="165"/>
      <c r="M2682" s="165">
        <v>19515</v>
      </c>
      <c r="N2682" s="165">
        <v>54</v>
      </c>
      <c r="O2682" s="165">
        <v>192</v>
      </c>
      <c r="P2682" s="165">
        <v>172</v>
      </c>
      <c r="Q2682" s="165"/>
      <c r="R2682" s="165">
        <v>417</v>
      </c>
      <c r="S2682" s="165">
        <v>4</v>
      </c>
      <c r="T2682" s="165">
        <v>2.7250000000000001</v>
      </c>
      <c r="U2682" s="165">
        <v>10.050000000000001</v>
      </c>
      <c r="V2682" s="165">
        <v>601.30000000000007</v>
      </c>
      <c r="W2682" s="165">
        <v>458.9</v>
      </c>
      <c r="X2682" s="165" t="s">
        <v>3330</v>
      </c>
      <c r="Y2682" s="165">
        <v>12.05</v>
      </c>
      <c r="Z2682" s="165" t="s">
        <v>3325</v>
      </c>
      <c r="AA2682" s="165" t="s">
        <v>3298</v>
      </c>
    </row>
    <row r="2683" spans="1:27" s="74" customFormat="1" x14ac:dyDescent="0.15">
      <c r="A2683" s="165" t="s">
        <v>3278</v>
      </c>
      <c r="B2683" s="113" t="s">
        <v>3173</v>
      </c>
      <c r="C2683" s="165" t="s">
        <v>3356</v>
      </c>
      <c r="D2683" s="199" t="s">
        <v>3266</v>
      </c>
      <c r="E2683" s="165">
        <v>1231</v>
      </c>
      <c r="F2683" s="165">
        <v>66.37</v>
      </c>
      <c r="G2683" s="165">
        <v>29.33</v>
      </c>
      <c r="H2683" s="165">
        <v>260</v>
      </c>
      <c r="I2683" s="165">
        <v>3532</v>
      </c>
      <c r="J2683" s="165">
        <v>8108</v>
      </c>
      <c r="K2683" s="165">
        <v>634</v>
      </c>
      <c r="L2683" s="165"/>
      <c r="M2683" s="165">
        <v>13318</v>
      </c>
      <c r="N2683" s="165"/>
      <c r="O2683" s="165"/>
      <c r="P2683" s="165"/>
      <c r="Q2683" s="165"/>
      <c r="R2683" s="165">
        <v>424</v>
      </c>
      <c r="S2683" s="165">
        <v>4</v>
      </c>
      <c r="T2683" s="165">
        <v>-1.0166666666666671</v>
      </c>
      <c r="U2683" s="165">
        <v>10.6</v>
      </c>
      <c r="V2683" s="165">
        <v>558.1</v>
      </c>
      <c r="W2683" s="165">
        <v>257.8</v>
      </c>
      <c r="X2683" s="165" t="s">
        <v>3330</v>
      </c>
      <c r="Y2683" s="165">
        <v>2.65</v>
      </c>
      <c r="Z2683" s="165" t="s">
        <v>3327</v>
      </c>
      <c r="AA2683" s="165"/>
    </row>
    <row r="2684" spans="1:27" s="74" customFormat="1" x14ac:dyDescent="0.15">
      <c r="A2684" s="165" t="s">
        <v>3353</v>
      </c>
      <c r="B2684" s="113" t="s">
        <v>3200</v>
      </c>
      <c r="C2684" s="165" t="s">
        <v>3356</v>
      </c>
      <c r="D2684" s="199" t="s">
        <v>3297</v>
      </c>
      <c r="E2684" s="165">
        <v>262</v>
      </c>
      <c r="F2684" s="165">
        <v>30.7</v>
      </c>
      <c r="G2684" s="165">
        <v>95.8</v>
      </c>
      <c r="H2684" s="165">
        <v>110</v>
      </c>
      <c r="I2684" s="165">
        <v>2540</v>
      </c>
      <c r="J2684" s="165">
        <v>11429</v>
      </c>
      <c r="K2684" s="165">
        <v>766</v>
      </c>
      <c r="L2684" s="165"/>
      <c r="M2684" s="165">
        <v>14735</v>
      </c>
      <c r="N2684" s="165">
        <v>49</v>
      </c>
      <c r="O2684" s="165">
        <v>217</v>
      </c>
      <c r="P2684" s="165">
        <v>158</v>
      </c>
      <c r="Q2684" s="165"/>
      <c r="R2684" s="165">
        <v>425</v>
      </c>
      <c r="S2684" s="165">
        <v>4</v>
      </c>
      <c r="T2684" s="165">
        <v>2.808333333333334</v>
      </c>
      <c r="U2684" s="165">
        <v>10.275</v>
      </c>
      <c r="V2684" s="165">
        <v>626.5</v>
      </c>
      <c r="W2684" s="165">
        <v>463.6</v>
      </c>
      <c r="X2684" s="165" t="s">
        <v>3330</v>
      </c>
      <c r="Y2684" s="165">
        <v>13.8</v>
      </c>
      <c r="Z2684" s="165" t="s">
        <v>3325</v>
      </c>
      <c r="AA2684" s="165" t="s">
        <v>3298</v>
      </c>
    </row>
    <row r="2685" spans="1:27" s="74" customFormat="1" x14ac:dyDescent="0.15">
      <c r="A2685" s="165" t="s">
        <v>3278</v>
      </c>
      <c r="B2685" s="113" t="s">
        <v>3200</v>
      </c>
      <c r="C2685" s="165" t="s">
        <v>3356</v>
      </c>
      <c r="D2685" s="199" t="s">
        <v>3297</v>
      </c>
      <c r="E2685" s="165">
        <v>255</v>
      </c>
      <c r="F2685" s="165">
        <v>31.1</v>
      </c>
      <c r="G2685" s="165">
        <v>97.1</v>
      </c>
      <c r="H2685" s="165">
        <v>100</v>
      </c>
      <c r="I2685" s="165">
        <v>2776</v>
      </c>
      <c r="J2685" s="165">
        <v>9690</v>
      </c>
      <c r="K2685" s="165">
        <v>1004</v>
      </c>
      <c r="L2685" s="165"/>
      <c r="M2685" s="165">
        <v>1347</v>
      </c>
      <c r="N2685" s="165">
        <v>55.000000000000007</v>
      </c>
      <c r="O2685" s="165">
        <v>193</v>
      </c>
      <c r="P2685" s="165">
        <v>201</v>
      </c>
      <c r="Q2685" s="165"/>
      <c r="R2685" s="165">
        <v>449</v>
      </c>
      <c r="S2685" s="165">
        <v>4</v>
      </c>
      <c r="T2685" s="165">
        <v>2.3083333333333331</v>
      </c>
      <c r="U2685" s="165">
        <v>9.8750000000000018</v>
      </c>
      <c r="V2685" s="165">
        <v>558.30000000000007</v>
      </c>
      <c r="W2685" s="165">
        <v>418.7</v>
      </c>
      <c r="X2685" s="165" t="s">
        <v>3330</v>
      </c>
      <c r="Y2685" s="165">
        <v>13.8</v>
      </c>
      <c r="Z2685" s="165" t="s">
        <v>3325</v>
      </c>
      <c r="AA2685" s="165" t="s">
        <v>3298</v>
      </c>
    </row>
    <row r="2686" spans="1:27" s="74" customFormat="1" x14ac:dyDescent="0.15">
      <c r="A2686" s="165" t="s">
        <v>3278</v>
      </c>
      <c r="B2686" s="113" t="s">
        <v>3200</v>
      </c>
      <c r="C2686" s="165" t="s">
        <v>3356</v>
      </c>
      <c r="D2686" s="199" t="s">
        <v>3297</v>
      </c>
      <c r="E2686" s="165">
        <v>215</v>
      </c>
      <c r="F2686" s="165">
        <v>33.380000000000003</v>
      </c>
      <c r="G2686" s="165">
        <v>103.32</v>
      </c>
      <c r="H2686" s="165">
        <v>138</v>
      </c>
      <c r="I2686" s="165">
        <v>4025</v>
      </c>
      <c r="J2686" s="165">
        <v>13997</v>
      </c>
      <c r="K2686" s="165">
        <v>888.00000000000011</v>
      </c>
      <c r="L2686" s="165"/>
      <c r="M2686" s="165">
        <v>18910</v>
      </c>
      <c r="N2686" s="165">
        <v>63</v>
      </c>
      <c r="O2686" s="165">
        <v>216</v>
      </c>
      <c r="P2686" s="165">
        <v>178</v>
      </c>
      <c r="Q2686" s="165"/>
      <c r="R2686" s="165">
        <v>455.99999999999983</v>
      </c>
      <c r="S2686" s="165">
        <v>4</v>
      </c>
      <c r="T2686" s="165">
        <v>0.41666666666666702</v>
      </c>
      <c r="U2686" s="165">
        <v>8.0500000000000007</v>
      </c>
      <c r="V2686" s="165">
        <v>684.6</v>
      </c>
      <c r="W2686" s="165">
        <v>440.4</v>
      </c>
      <c r="X2686" s="165" t="s">
        <v>3330</v>
      </c>
      <c r="Y2686" s="165">
        <v>8.6000000000000014</v>
      </c>
      <c r="Z2686" s="165" t="s">
        <v>3327</v>
      </c>
      <c r="AA2686" s="165" t="s">
        <v>3298</v>
      </c>
    </row>
    <row r="2687" spans="1:27" s="74" customFormat="1" x14ac:dyDescent="0.15">
      <c r="A2687" s="165" t="s">
        <v>3353</v>
      </c>
      <c r="B2687" s="113" t="s">
        <v>3200</v>
      </c>
      <c r="C2687" s="165" t="s">
        <v>3356</v>
      </c>
      <c r="D2687" s="199" t="s">
        <v>3297</v>
      </c>
      <c r="E2687" s="165">
        <v>275</v>
      </c>
      <c r="F2687" s="165">
        <v>29</v>
      </c>
      <c r="G2687" s="165">
        <v>93.1</v>
      </c>
      <c r="H2687" s="165">
        <v>160</v>
      </c>
      <c r="I2687" s="165">
        <v>3163</v>
      </c>
      <c r="J2687" s="165">
        <v>18280</v>
      </c>
      <c r="K2687" s="165">
        <v>657</v>
      </c>
      <c r="L2687" s="165"/>
      <c r="M2687" s="165">
        <v>22100</v>
      </c>
      <c r="N2687" s="165">
        <v>46</v>
      </c>
      <c r="O2687" s="165">
        <v>268</v>
      </c>
      <c r="P2687" s="165">
        <v>142</v>
      </c>
      <c r="Q2687" s="165"/>
      <c r="R2687" s="165">
        <v>457</v>
      </c>
      <c r="S2687" s="165">
        <v>4</v>
      </c>
      <c r="T2687" s="165">
        <v>2.25</v>
      </c>
      <c r="U2687" s="165">
        <v>9.625</v>
      </c>
      <c r="V2687" s="165">
        <v>373.3</v>
      </c>
      <c r="W2687" s="165">
        <v>286.7</v>
      </c>
      <c r="X2687" s="165" t="s">
        <v>3328</v>
      </c>
      <c r="Y2687" s="165">
        <v>12.05</v>
      </c>
      <c r="Z2687" s="165" t="s">
        <v>3325</v>
      </c>
      <c r="AA2687" s="165" t="s">
        <v>3298</v>
      </c>
    </row>
    <row r="2688" spans="1:27" s="74" customFormat="1" x14ac:dyDescent="0.15">
      <c r="A2688" s="165" t="s">
        <v>3278</v>
      </c>
      <c r="B2688" s="113" t="s">
        <v>3200</v>
      </c>
      <c r="C2688" s="165" t="s">
        <v>3356</v>
      </c>
      <c r="D2688" s="199" t="s">
        <v>3297</v>
      </c>
      <c r="E2688" s="165">
        <v>229</v>
      </c>
      <c r="F2688" s="165">
        <v>33.85</v>
      </c>
      <c r="G2688" s="165">
        <v>103.3</v>
      </c>
      <c r="H2688" s="165">
        <v>144</v>
      </c>
      <c r="I2688" s="165">
        <v>3555</v>
      </c>
      <c r="J2688" s="165">
        <v>12438</v>
      </c>
      <c r="K2688" s="165">
        <v>739</v>
      </c>
      <c r="L2688" s="165"/>
      <c r="M2688" s="165">
        <v>16732</v>
      </c>
      <c r="N2688" s="165">
        <v>59</v>
      </c>
      <c r="O2688" s="165">
        <v>201</v>
      </c>
      <c r="P2688" s="165">
        <v>200</v>
      </c>
      <c r="Q2688" s="165"/>
      <c r="R2688" s="165">
        <v>459.99999999999983</v>
      </c>
      <c r="S2688" s="165">
        <v>4</v>
      </c>
      <c r="T2688" s="165">
        <v>1.825</v>
      </c>
      <c r="U2688" s="165">
        <v>9.7000000000000011</v>
      </c>
      <c r="V2688" s="165">
        <v>649.29999999999995</v>
      </c>
      <c r="W2688" s="165">
        <v>422.9</v>
      </c>
      <c r="X2688" s="165" t="s">
        <v>3330</v>
      </c>
      <c r="Y2688" s="165">
        <v>12.05</v>
      </c>
      <c r="Z2688" s="165" t="s">
        <v>3325</v>
      </c>
      <c r="AA2688" s="165" t="s">
        <v>3298</v>
      </c>
    </row>
    <row r="2689" spans="1:27" s="74" customFormat="1" x14ac:dyDescent="0.15">
      <c r="A2689" s="165" t="s">
        <v>3278</v>
      </c>
      <c r="B2689" s="113" t="s">
        <v>3200</v>
      </c>
      <c r="C2689" s="165" t="s">
        <v>3356</v>
      </c>
      <c r="D2689" s="199" t="s">
        <v>3297</v>
      </c>
      <c r="E2689" s="165">
        <v>216</v>
      </c>
      <c r="F2689" s="165">
        <v>33.53</v>
      </c>
      <c r="G2689" s="165">
        <v>103.34</v>
      </c>
      <c r="H2689" s="165">
        <v>148</v>
      </c>
      <c r="I2689" s="165">
        <v>4325</v>
      </c>
      <c r="J2689" s="165">
        <v>1588</v>
      </c>
      <c r="K2689" s="165">
        <v>947.00000000000011</v>
      </c>
      <c r="L2689" s="165"/>
      <c r="M2689" s="165">
        <v>21151</v>
      </c>
      <c r="N2689" s="165">
        <v>59</v>
      </c>
      <c r="O2689" s="165">
        <v>209</v>
      </c>
      <c r="P2689" s="165">
        <v>194</v>
      </c>
      <c r="Q2689" s="165"/>
      <c r="R2689" s="165">
        <v>462</v>
      </c>
      <c r="S2689" s="165">
        <v>4</v>
      </c>
      <c r="T2689" s="165">
        <v>1.95</v>
      </c>
      <c r="U2689" s="165">
        <v>9.7000000000000011</v>
      </c>
      <c r="V2689" s="165">
        <v>677.1</v>
      </c>
      <c r="W2689" s="165">
        <v>431.1</v>
      </c>
      <c r="X2689" s="165" t="s">
        <v>3330</v>
      </c>
      <c r="Y2689" s="165">
        <v>12.05</v>
      </c>
      <c r="Z2689" s="165" t="s">
        <v>3325</v>
      </c>
      <c r="AA2689" s="165" t="s">
        <v>3298</v>
      </c>
    </row>
    <row r="2690" spans="1:27" s="74" customFormat="1" x14ac:dyDescent="0.15">
      <c r="A2690" s="165" t="s">
        <v>3278</v>
      </c>
      <c r="B2690" s="113" t="s">
        <v>3200</v>
      </c>
      <c r="C2690" s="165" t="s">
        <v>3356</v>
      </c>
      <c r="D2690" s="199" t="s">
        <v>3297</v>
      </c>
      <c r="E2690" s="165">
        <v>188</v>
      </c>
      <c r="F2690" s="165">
        <v>32.6</v>
      </c>
      <c r="G2690" s="165">
        <v>103.76</v>
      </c>
      <c r="H2690" s="165">
        <v>210</v>
      </c>
      <c r="I2690" s="165">
        <v>4810</v>
      </c>
      <c r="J2690" s="165">
        <v>17360</v>
      </c>
      <c r="K2690" s="165">
        <v>1034</v>
      </c>
      <c r="L2690" s="165"/>
      <c r="M2690" s="165">
        <v>23203</v>
      </c>
      <c r="N2690" s="165">
        <v>56.000000000000007</v>
      </c>
      <c r="O2690" s="165">
        <v>201</v>
      </c>
      <c r="P2690" s="165">
        <v>216</v>
      </c>
      <c r="Q2690" s="165"/>
      <c r="R2690" s="165">
        <v>472</v>
      </c>
      <c r="S2690" s="165">
        <v>4</v>
      </c>
      <c r="T2690" s="165">
        <v>0.233333333333333</v>
      </c>
      <c r="U2690" s="165">
        <v>7.4250000000000007</v>
      </c>
      <c r="V2690" s="165">
        <v>780.09999999999991</v>
      </c>
      <c r="W2690" s="165">
        <v>480.4</v>
      </c>
      <c r="X2690" s="165" t="s">
        <v>3330</v>
      </c>
      <c r="Y2690" s="165">
        <v>8.6000000000000014</v>
      </c>
      <c r="Z2690" s="165" t="s">
        <v>3327</v>
      </c>
      <c r="AA2690" s="165" t="s">
        <v>3298</v>
      </c>
    </row>
    <row r="2691" spans="1:27" s="74" customFormat="1" x14ac:dyDescent="0.15">
      <c r="A2691" s="165" t="s">
        <v>3353</v>
      </c>
      <c r="B2691" s="113" t="s">
        <v>3200</v>
      </c>
      <c r="C2691" s="165" t="s">
        <v>3356</v>
      </c>
      <c r="D2691" s="199" t="s">
        <v>3297</v>
      </c>
      <c r="E2691" s="165">
        <v>244</v>
      </c>
      <c r="F2691" s="165">
        <v>33.450000000000003</v>
      </c>
      <c r="G2691" s="165">
        <v>103.5</v>
      </c>
      <c r="H2691" s="165">
        <v>137</v>
      </c>
      <c r="I2691" s="165">
        <v>3958</v>
      </c>
      <c r="J2691" s="165">
        <v>13956</v>
      </c>
      <c r="K2691" s="165">
        <v>865</v>
      </c>
      <c r="L2691" s="165"/>
      <c r="M2691" s="165">
        <v>18780</v>
      </c>
      <c r="N2691" s="165">
        <v>64</v>
      </c>
      <c r="O2691" s="165">
        <v>217</v>
      </c>
      <c r="P2691" s="165">
        <v>196</v>
      </c>
      <c r="Q2691" s="165"/>
      <c r="R2691" s="165">
        <v>476</v>
      </c>
      <c r="S2691" s="165">
        <v>4</v>
      </c>
      <c r="T2691" s="165">
        <v>0.60833333333333295</v>
      </c>
      <c r="U2691" s="165">
        <v>8.2000000000000011</v>
      </c>
      <c r="V2691" s="165">
        <v>704.9</v>
      </c>
      <c r="W2691" s="165">
        <v>444.50000000000011</v>
      </c>
      <c r="X2691" s="165" t="s">
        <v>3330</v>
      </c>
      <c r="Y2691" s="165">
        <v>12.05</v>
      </c>
      <c r="Z2691" s="165" t="s">
        <v>3325</v>
      </c>
      <c r="AA2691" s="165" t="s">
        <v>3298</v>
      </c>
    </row>
    <row r="2692" spans="1:27" s="74" customFormat="1" x14ac:dyDescent="0.15">
      <c r="A2692" s="165" t="s">
        <v>3278</v>
      </c>
      <c r="B2692" s="113" t="s">
        <v>3200</v>
      </c>
      <c r="C2692" s="165" t="s">
        <v>3356</v>
      </c>
      <c r="D2692" s="199" t="s">
        <v>3297</v>
      </c>
      <c r="E2692" s="165">
        <v>263</v>
      </c>
      <c r="F2692" s="165">
        <v>29.6</v>
      </c>
      <c r="G2692" s="165">
        <v>98.5</v>
      </c>
      <c r="H2692" s="165">
        <v>150</v>
      </c>
      <c r="I2692" s="165">
        <v>3429</v>
      </c>
      <c r="J2692" s="165">
        <v>16396</v>
      </c>
      <c r="K2692" s="165">
        <v>957</v>
      </c>
      <c r="L2692" s="165"/>
      <c r="M2692" s="165">
        <v>20780</v>
      </c>
      <c r="N2692" s="165">
        <v>50</v>
      </c>
      <c r="O2692" s="165">
        <v>237</v>
      </c>
      <c r="P2692" s="165">
        <v>192</v>
      </c>
      <c r="Q2692" s="165"/>
      <c r="R2692" s="165">
        <v>476.99999999999983</v>
      </c>
      <c r="S2692" s="165">
        <v>4</v>
      </c>
      <c r="T2692" s="165">
        <v>3.0166666666666657</v>
      </c>
      <c r="U2692" s="165">
        <v>9.8500000000000014</v>
      </c>
      <c r="V2692" s="165">
        <v>617.20000000000005</v>
      </c>
      <c r="W2692" s="165">
        <v>431.6</v>
      </c>
      <c r="X2692" s="165" t="s">
        <v>3330</v>
      </c>
      <c r="Y2692" s="165">
        <v>8.6000000000000014</v>
      </c>
      <c r="Z2692" s="165" t="s">
        <v>3327</v>
      </c>
      <c r="AA2692" s="165" t="s">
        <v>3298</v>
      </c>
    </row>
    <row r="2693" spans="1:27" s="74" customFormat="1" x14ac:dyDescent="0.15">
      <c r="A2693" s="165" t="s">
        <v>3353</v>
      </c>
      <c r="B2693" s="113" t="s">
        <v>3200</v>
      </c>
      <c r="C2693" s="165" t="s">
        <v>3356</v>
      </c>
      <c r="D2693" s="199" t="s">
        <v>3297</v>
      </c>
      <c r="E2693" s="165">
        <v>235</v>
      </c>
      <c r="F2693" s="165">
        <v>33.520000000000003</v>
      </c>
      <c r="G2693" s="165">
        <v>103.3</v>
      </c>
      <c r="H2693" s="165">
        <v>142</v>
      </c>
      <c r="I2693" s="165">
        <v>4387</v>
      </c>
      <c r="J2693" s="165">
        <v>15128</v>
      </c>
      <c r="K2693" s="165">
        <v>1014</v>
      </c>
      <c r="L2693" s="165"/>
      <c r="M2693" s="165">
        <v>20529</v>
      </c>
      <c r="N2693" s="165">
        <v>61</v>
      </c>
      <c r="O2693" s="165">
        <v>208</v>
      </c>
      <c r="P2693" s="165">
        <v>216</v>
      </c>
      <c r="Q2693" s="165"/>
      <c r="R2693" s="165">
        <v>484</v>
      </c>
      <c r="S2693" s="165">
        <v>4</v>
      </c>
      <c r="T2693" s="165">
        <v>1.95</v>
      </c>
      <c r="U2693" s="165">
        <v>9.7000000000000011</v>
      </c>
      <c r="V2693" s="165">
        <v>667.9</v>
      </c>
      <c r="W2693" s="165">
        <v>428.8</v>
      </c>
      <c r="X2693" s="165" t="s">
        <v>3330</v>
      </c>
      <c r="Y2693" s="165">
        <v>8.6000000000000014</v>
      </c>
      <c r="Z2693" s="165" t="s">
        <v>3327</v>
      </c>
      <c r="AA2693" s="165" t="s">
        <v>3298</v>
      </c>
    </row>
    <row r="2694" spans="1:27" s="74" customFormat="1" x14ac:dyDescent="0.15">
      <c r="A2694" s="165" t="s">
        <v>3353</v>
      </c>
      <c r="B2694" s="113" t="s">
        <v>3202</v>
      </c>
      <c r="C2694" s="165" t="s">
        <v>3356</v>
      </c>
      <c r="D2694" s="199" t="s">
        <v>3297</v>
      </c>
      <c r="E2694" s="165">
        <v>1204</v>
      </c>
      <c r="F2694" s="165">
        <v>31.2</v>
      </c>
      <c r="G2694" s="165">
        <v>98.8</v>
      </c>
      <c r="H2694" s="165">
        <v>214</v>
      </c>
      <c r="I2694" s="165">
        <v>1845</v>
      </c>
      <c r="J2694" s="165">
        <v>9955.0000000000018</v>
      </c>
      <c r="K2694" s="165">
        <v>1127</v>
      </c>
      <c r="L2694" s="165"/>
      <c r="M2694" s="165">
        <v>12926</v>
      </c>
      <c r="N2694" s="165">
        <v>25</v>
      </c>
      <c r="O2694" s="165">
        <v>108</v>
      </c>
      <c r="P2694" s="165">
        <v>357</v>
      </c>
      <c r="Q2694" s="165"/>
      <c r="R2694" s="165">
        <v>490.00000000000011</v>
      </c>
      <c r="S2694" s="165">
        <v>4</v>
      </c>
      <c r="T2694" s="165">
        <v>2.7250000000000001</v>
      </c>
      <c r="U2694" s="165">
        <v>10.050000000000001</v>
      </c>
      <c r="V2694" s="165">
        <v>601.30000000000007</v>
      </c>
      <c r="W2694" s="165">
        <v>458.9</v>
      </c>
      <c r="X2694" s="165" t="s">
        <v>3330</v>
      </c>
      <c r="Y2694" s="165">
        <v>12.05</v>
      </c>
      <c r="Z2694" s="165" t="s">
        <v>3325</v>
      </c>
      <c r="AA2694" s="165" t="s">
        <v>3298</v>
      </c>
    </row>
    <row r="2695" spans="1:27" s="74" customFormat="1" x14ac:dyDescent="0.15">
      <c r="A2695" s="165" t="s">
        <v>3278</v>
      </c>
      <c r="B2695" s="113" t="s">
        <v>3200</v>
      </c>
      <c r="C2695" s="165" t="s">
        <v>3356</v>
      </c>
      <c r="D2695" s="199" t="s">
        <v>3297</v>
      </c>
      <c r="E2695" s="165">
        <v>230</v>
      </c>
      <c r="F2695" s="165">
        <v>33.76</v>
      </c>
      <c r="G2695" s="165">
        <v>103.34</v>
      </c>
      <c r="H2695" s="165">
        <v>137</v>
      </c>
      <c r="I2695" s="165">
        <v>4069</v>
      </c>
      <c r="J2695" s="165">
        <v>13848</v>
      </c>
      <c r="K2695" s="165">
        <v>967</v>
      </c>
      <c r="L2695" s="165"/>
      <c r="M2695" s="165">
        <v>18885</v>
      </c>
      <c r="N2695" s="165">
        <v>70</v>
      </c>
      <c r="O2695" s="165">
        <v>232</v>
      </c>
      <c r="P2695" s="165">
        <v>198</v>
      </c>
      <c r="Q2695" s="165"/>
      <c r="R2695" s="165">
        <v>500</v>
      </c>
      <c r="S2695" s="165">
        <v>4</v>
      </c>
      <c r="T2695" s="165">
        <v>2.125</v>
      </c>
      <c r="U2695" s="165">
        <v>9.9</v>
      </c>
      <c r="V2695" s="165">
        <v>663.40000000000009</v>
      </c>
      <c r="W2695" s="165">
        <v>424.8</v>
      </c>
      <c r="X2695" s="165" t="s">
        <v>3330</v>
      </c>
      <c r="Y2695" s="165">
        <v>12.05</v>
      </c>
      <c r="Z2695" s="165" t="s">
        <v>3325</v>
      </c>
      <c r="AA2695" s="165" t="s">
        <v>3298</v>
      </c>
    </row>
    <row r="2696" spans="1:27" s="74" customFormat="1" x14ac:dyDescent="0.15">
      <c r="A2696" s="165" t="s">
        <v>3278</v>
      </c>
      <c r="B2696" s="113" t="s">
        <v>3200</v>
      </c>
      <c r="C2696" s="165" t="s">
        <v>3356</v>
      </c>
      <c r="D2696" s="199" t="s">
        <v>3297</v>
      </c>
      <c r="E2696" s="165">
        <v>266</v>
      </c>
      <c r="F2696" s="165">
        <v>29.5</v>
      </c>
      <c r="G2696" s="165">
        <v>94.3</v>
      </c>
      <c r="H2696" s="165">
        <v>143</v>
      </c>
      <c r="I2696" s="165">
        <v>3235</v>
      </c>
      <c r="J2696" s="165">
        <v>20108</v>
      </c>
      <c r="K2696" s="165">
        <v>462</v>
      </c>
      <c r="L2696" s="165"/>
      <c r="M2696" s="165">
        <v>23806</v>
      </c>
      <c r="N2696" s="165">
        <v>58</v>
      </c>
      <c r="O2696" s="165">
        <v>325</v>
      </c>
      <c r="P2696" s="165">
        <v>119</v>
      </c>
      <c r="Q2696" s="165"/>
      <c r="R2696" s="165">
        <v>501.99999999999983</v>
      </c>
      <c r="S2696" s="165">
        <v>4</v>
      </c>
      <c r="T2696" s="165">
        <v>1.3666666666666671</v>
      </c>
      <c r="U2696" s="165">
        <v>8.5750000000000011</v>
      </c>
      <c r="V2696" s="165">
        <v>579.79999999999995</v>
      </c>
      <c r="W2696" s="165">
        <v>413.2</v>
      </c>
      <c r="X2696" s="165" t="s">
        <v>3330</v>
      </c>
      <c r="Y2696" s="165">
        <v>12.05</v>
      </c>
      <c r="Z2696" s="165" t="s">
        <v>3325</v>
      </c>
      <c r="AA2696" s="165" t="s">
        <v>3298</v>
      </c>
    </row>
    <row r="2697" spans="1:27" s="74" customFormat="1" x14ac:dyDescent="0.15">
      <c r="A2697" s="165" t="s">
        <v>3278</v>
      </c>
      <c r="B2697" s="113" t="s">
        <v>3200</v>
      </c>
      <c r="C2697" s="165" t="s">
        <v>3356</v>
      </c>
      <c r="D2697" s="199" t="s">
        <v>3297</v>
      </c>
      <c r="E2697" s="165">
        <v>223</v>
      </c>
      <c r="F2697" s="165">
        <v>33.4</v>
      </c>
      <c r="G2697" s="165">
        <v>103.37</v>
      </c>
      <c r="H2697" s="165">
        <v>154</v>
      </c>
      <c r="I2697" s="165">
        <v>4877</v>
      </c>
      <c r="J2697" s="165">
        <v>17749</v>
      </c>
      <c r="K2697" s="165">
        <v>1051</v>
      </c>
      <c r="L2697" s="165"/>
      <c r="M2697" s="165">
        <v>23677</v>
      </c>
      <c r="N2697" s="165">
        <v>66</v>
      </c>
      <c r="O2697" s="165">
        <v>232</v>
      </c>
      <c r="P2697" s="165">
        <v>210</v>
      </c>
      <c r="Q2697" s="165"/>
      <c r="R2697" s="165">
        <v>508</v>
      </c>
      <c r="S2697" s="165">
        <v>4</v>
      </c>
      <c r="T2697" s="165">
        <v>0.95</v>
      </c>
      <c r="U2697" s="165">
        <v>8.5750000000000011</v>
      </c>
      <c r="V2697" s="165">
        <v>691.59999999999991</v>
      </c>
      <c r="W2697" s="165">
        <v>439.1</v>
      </c>
      <c r="X2697" s="165" t="s">
        <v>3330</v>
      </c>
      <c r="Y2697" s="165">
        <v>12.05</v>
      </c>
      <c r="Z2697" s="165" t="s">
        <v>3325</v>
      </c>
      <c r="AA2697" s="165" t="s">
        <v>3298</v>
      </c>
    </row>
    <row r="2698" spans="1:27" s="74" customFormat="1" x14ac:dyDescent="0.15">
      <c r="A2698" s="165" t="s">
        <v>3278</v>
      </c>
      <c r="B2698" s="113" t="s">
        <v>3200</v>
      </c>
      <c r="C2698" s="165" t="s">
        <v>3356</v>
      </c>
      <c r="D2698" s="199" t="s">
        <v>3297</v>
      </c>
      <c r="E2698" s="165">
        <v>222</v>
      </c>
      <c r="F2698" s="165">
        <v>33.380000000000003</v>
      </c>
      <c r="G2698" s="165">
        <v>103.5</v>
      </c>
      <c r="H2698" s="165">
        <v>142</v>
      </c>
      <c r="I2698" s="165">
        <v>4446</v>
      </c>
      <c r="J2698" s="165">
        <v>16112</v>
      </c>
      <c r="K2698" s="165">
        <v>944</v>
      </c>
      <c r="L2698" s="165"/>
      <c r="M2698" s="165">
        <v>21501</v>
      </c>
      <c r="N2698" s="165">
        <v>70</v>
      </c>
      <c r="O2698" s="165">
        <v>248</v>
      </c>
      <c r="P2698" s="165">
        <v>194</v>
      </c>
      <c r="Q2698" s="165"/>
      <c r="R2698" s="165">
        <v>512</v>
      </c>
      <c r="S2698" s="165">
        <v>4</v>
      </c>
      <c r="T2698" s="165">
        <v>0.95</v>
      </c>
      <c r="U2698" s="165">
        <v>8.5750000000000011</v>
      </c>
      <c r="V2698" s="165">
        <v>704.9</v>
      </c>
      <c r="W2698" s="165">
        <v>444.50000000000011</v>
      </c>
      <c r="X2698" s="165" t="s">
        <v>3330</v>
      </c>
      <c r="Y2698" s="165">
        <v>8.6000000000000014</v>
      </c>
      <c r="Z2698" s="165" t="s">
        <v>3327</v>
      </c>
      <c r="AA2698" s="165" t="s">
        <v>3298</v>
      </c>
    </row>
    <row r="2699" spans="1:27" s="74" customFormat="1" x14ac:dyDescent="0.15">
      <c r="A2699" s="165" t="s">
        <v>3353</v>
      </c>
      <c r="B2699" s="113" t="s">
        <v>3200</v>
      </c>
      <c r="C2699" s="165" t="s">
        <v>3356</v>
      </c>
      <c r="D2699" s="199" t="s">
        <v>3297</v>
      </c>
      <c r="E2699" s="165">
        <v>243</v>
      </c>
      <c r="F2699" s="165">
        <v>34.25</v>
      </c>
      <c r="G2699" s="165">
        <v>102.92</v>
      </c>
      <c r="H2699" s="165">
        <v>90</v>
      </c>
      <c r="I2699" s="165">
        <v>3071</v>
      </c>
      <c r="J2699" s="165">
        <v>9615</v>
      </c>
      <c r="K2699" s="165">
        <v>817</v>
      </c>
      <c r="L2699" s="165"/>
      <c r="M2699" s="165">
        <v>13503</v>
      </c>
      <c r="N2699" s="165">
        <v>85</v>
      </c>
      <c r="O2699" s="165">
        <v>263.00000000000011</v>
      </c>
      <c r="P2699" s="165">
        <v>175</v>
      </c>
      <c r="Q2699" s="165"/>
      <c r="R2699" s="165">
        <v>523</v>
      </c>
      <c r="S2699" s="165">
        <v>4</v>
      </c>
      <c r="T2699" s="165">
        <v>0.4</v>
      </c>
      <c r="U2699" s="165">
        <v>8.3750000000000018</v>
      </c>
      <c r="V2699" s="165">
        <v>634.6</v>
      </c>
      <c r="W2699" s="165">
        <v>427.2</v>
      </c>
      <c r="X2699" s="165" t="s">
        <v>3330</v>
      </c>
      <c r="Y2699" s="165">
        <v>8.6000000000000014</v>
      </c>
      <c r="Z2699" s="165" t="s">
        <v>3327</v>
      </c>
      <c r="AA2699" s="165" t="s">
        <v>3298</v>
      </c>
    </row>
    <row r="2700" spans="1:27" s="74" customFormat="1" x14ac:dyDescent="0.15">
      <c r="A2700" s="165" t="s">
        <v>3353</v>
      </c>
      <c r="B2700" s="113" t="s">
        <v>3200</v>
      </c>
      <c r="C2700" s="165" t="s">
        <v>3356</v>
      </c>
      <c r="D2700" s="199" t="s">
        <v>3297</v>
      </c>
      <c r="E2700" s="165">
        <v>221</v>
      </c>
      <c r="F2700" s="165">
        <v>33.369999999999997</v>
      </c>
      <c r="G2700" s="165">
        <v>103.36</v>
      </c>
      <c r="H2700" s="165">
        <v>158</v>
      </c>
      <c r="I2700" s="165">
        <v>4978</v>
      </c>
      <c r="J2700" s="165">
        <v>19148</v>
      </c>
      <c r="K2700" s="165">
        <v>984</v>
      </c>
      <c r="L2700" s="165"/>
      <c r="M2700" s="165">
        <v>25110</v>
      </c>
      <c r="N2700" s="165">
        <v>72</v>
      </c>
      <c r="O2700" s="165">
        <v>275</v>
      </c>
      <c r="P2700" s="165">
        <v>197</v>
      </c>
      <c r="Q2700" s="165"/>
      <c r="R2700" s="165">
        <v>544</v>
      </c>
      <c r="S2700" s="165">
        <v>4</v>
      </c>
      <c r="T2700" s="165">
        <v>0.95</v>
      </c>
      <c r="U2700" s="165">
        <v>8.5750000000000011</v>
      </c>
      <c r="V2700" s="165">
        <v>691.59999999999991</v>
      </c>
      <c r="W2700" s="165">
        <v>439.1</v>
      </c>
      <c r="X2700" s="165" t="s">
        <v>3330</v>
      </c>
      <c r="Y2700" s="165">
        <v>12.05</v>
      </c>
      <c r="Z2700" s="165" t="s">
        <v>3325</v>
      </c>
      <c r="AA2700" s="165" t="s">
        <v>3298</v>
      </c>
    </row>
    <row r="2701" spans="1:27" s="74" customFormat="1" x14ac:dyDescent="0.15">
      <c r="A2701" s="165" t="s">
        <v>3278</v>
      </c>
      <c r="B2701" s="113" t="s">
        <v>3200</v>
      </c>
      <c r="C2701" s="165" t="s">
        <v>3356</v>
      </c>
      <c r="D2701" s="199" t="s">
        <v>3297</v>
      </c>
      <c r="E2701" s="165">
        <v>176</v>
      </c>
      <c r="F2701" s="165">
        <v>31</v>
      </c>
      <c r="G2701" s="165">
        <v>101.1</v>
      </c>
      <c r="H2701" s="165">
        <v>165</v>
      </c>
      <c r="I2701" s="165">
        <v>6089</v>
      </c>
      <c r="J2701" s="165">
        <v>25246</v>
      </c>
      <c r="K2701" s="165">
        <v>1053</v>
      </c>
      <c r="L2701" s="165"/>
      <c r="M2701" s="165">
        <v>32388</v>
      </c>
      <c r="N2701" s="165">
        <v>70</v>
      </c>
      <c r="O2701" s="165">
        <v>289</v>
      </c>
      <c r="P2701" s="165">
        <v>211</v>
      </c>
      <c r="Q2701" s="165"/>
      <c r="R2701" s="165">
        <v>568</v>
      </c>
      <c r="S2701" s="165">
        <v>4</v>
      </c>
      <c r="T2701" s="165">
        <v>3.2916666666666661</v>
      </c>
      <c r="U2701" s="165">
        <v>10.35</v>
      </c>
      <c r="V2701" s="165">
        <v>677.30000000000007</v>
      </c>
      <c r="W2701" s="165">
        <v>504.2</v>
      </c>
      <c r="X2701" s="165" t="s">
        <v>3330</v>
      </c>
      <c r="Y2701" s="165">
        <v>14.65</v>
      </c>
      <c r="Z2701" s="165" t="s">
        <v>3325</v>
      </c>
      <c r="AA2701" s="165" t="s">
        <v>3298</v>
      </c>
    </row>
    <row r="2702" spans="1:27" s="74" customFormat="1" x14ac:dyDescent="0.15">
      <c r="A2702" s="165" t="s">
        <v>3278</v>
      </c>
      <c r="B2702" s="113" t="s">
        <v>3200</v>
      </c>
      <c r="C2702" s="165" t="s">
        <v>3356</v>
      </c>
      <c r="D2702" s="199" t="s">
        <v>3297</v>
      </c>
      <c r="E2702" s="165">
        <v>224</v>
      </c>
      <c r="F2702" s="165">
        <v>33.43</v>
      </c>
      <c r="G2702" s="165">
        <v>103.49</v>
      </c>
      <c r="H2702" s="165">
        <v>135</v>
      </c>
      <c r="I2702" s="165">
        <v>4706</v>
      </c>
      <c r="J2702" s="165">
        <v>17694</v>
      </c>
      <c r="K2702" s="165">
        <v>966</v>
      </c>
      <c r="L2702" s="165"/>
      <c r="M2702" s="165">
        <v>23366</v>
      </c>
      <c r="N2702" s="165">
        <v>79</v>
      </c>
      <c r="O2702" s="165">
        <v>284</v>
      </c>
      <c r="P2702" s="165">
        <v>211</v>
      </c>
      <c r="Q2702" s="165"/>
      <c r="R2702" s="165">
        <v>573</v>
      </c>
      <c r="S2702" s="165">
        <v>4</v>
      </c>
      <c r="T2702" s="165">
        <v>0.60833333333333295</v>
      </c>
      <c r="U2702" s="165">
        <v>8.2000000000000011</v>
      </c>
      <c r="V2702" s="165">
        <v>704.9</v>
      </c>
      <c r="W2702" s="165">
        <v>444.50000000000011</v>
      </c>
      <c r="X2702" s="165" t="s">
        <v>3330</v>
      </c>
      <c r="Y2702" s="165">
        <v>8.6000000000000014</v>
      </c>
      <c r="Z2702" s="165" t="s">
        <v>3327</v>
      </c>
      <c r="AA2702" s="165" t="s">
        <v>3298</v>
      </c>
    </row>
    <row r="2703" spans="1:27" s="74" customFormat="1" x14ac:dyDescent="0.15">
      <c r="A2703" s="165" t="s">
        <v>3353</v>
      </c>
      <c r="B2703" s="113" t="s">
        <v>3200</v>
      </c>
      <c r="C2703" s="165" t="s">
        <v>3356</v>
      </c>
      <c r="D2703" s="199" t="s">
        <v>3297</v>
      </c>
      <c r="E2703" s="165">
        <v>264</v>
      </c>
      <c r="F2703" s="165">
        <v>29.6</v>
      </c>
      <c r="G2703" s="165">
        <v>97.8</v>
      </c>
      <c r="H2703" s="165">
        <v>116</v>
      </c>
      <c r="I2703" s="165">
        <v>3405</v>
      </c>
      <c r="J2703" s="165">
        <v>17498</v>
      </c>
      <c r="K2703" s="165">
        <v>886.99999999999989</v>
      </c>
      <c r="L2703" s="165"/>
      <c r="M2703" s="165">
        <v>21790</v>
      </c>
      <c r="N2703" s="165">
        <v>65</v>
      </c>
      <c r="O2703" s="165">
        <v>330.99999999999983</v>
      </c>
      <c r="P2703" s="165">
        <v>177</v>
      </c>
      <c r="Q2703" s="165"/>
      <c r="R2703" s="165">
        <v>574</v>
      </c>
      <c r="S2703" s="165">
        <v>4</v>
      </c>
      <c r="T2703" s="165">
        <v>0.625</v>
      </c>
      <c r="U2703" s="165">
        <v>7.5500000000000007</v>
      </c>
      <c r="V2703" s="165">
        <v>654.29999999999995</v>
      </c>
      <c r="W2703" s="165">
        <v>445.4</v>
      </c>
      <c r="X2703" s="165" t="s">
        <v>3330</v>
      </c>
      <c r="Y2703" s="165">
        <v>8.6000000000000014</v>
      </c>
      <c r="Z2703" s="165" t="s">
        <v>3327</v>
      </c>
      <c r="AA2703" s="165" t="s">
        <v>3298</v>
      </c>
    </row>
    <row r="2704" spans="1:27" s="74" customFormat="1" x14ac:dyDescent="0.15">
      <c r="A2704" s="165" t="s">
        <v>3353</v>
      </c>
      <c r="B2704" s="113" t="s">
        <v>3200</v>
      </c>
      <c r="C2704" s="165" t="s">
        <v>3356</v>
      </c>
      <c r="D2704" s="199" t="s">
        <v>3297</v>
      </c>
      <c r="E2704" s="165">
        <v>237</v>
      </c>
      <c r="F2704" s="165">
        <v>33.57</v>
      </c>
      <c r="G2704" s="165">
        <v>103.32</v>
      </c>
      <c r="H2704" s="165">
        <v>167</v>
      </c>
      <c r="I2704" s="165">
        <v>5384</v>
      </c>
      <c r="J2704" s="165">
        <v>20278</v>
      </c>
      <c r="K2704" s="165">
        <v>1098</v>
      </c>
      <c r="L2704" s="165"/>
      <c r="M2704" s="165">
        <v>26759</v>
      </c>
      <c r="N2704" s="165">
        <v>77</v>
      </c>
      <c r="O2704" s="165">
        <v>278</v>
      </c>
      <c r="P2704" s="165">
        <v>223</v>
      </c>
      <c r="Q2704" s="165"/>
      <c r="R2704" s="165">
        <v>577</v>
      </c>
      <c r="S2704" s="165">
        <v>4</v>
      </c>
      <c r="T2704" s="165">
        <v>1.95</v>
      </c>
      <c r="U2704" s="165">
        <v>9.7000000000000011</v>
      </c>
      <c r="V2704" s="165">
        <v>667.9</v>
      </c>
      <c r="W2704" s="165">
        <v>428.8</v>
      </c>
      <c r="X2704" s="165" t="s">
        <v>3330</v>
      </c>
      <c r="Y2704" s="165">
        <v>12.05</v>
      </c>
      <c r="Z2704" s="165" t="s">
        <v>3325</v>
      </c>
      <c r="AA2704" s="165" t="s">
        <v>3298</v>
      </c>
    </row>
    <row r="2705" spans="1:27" s="74" customFormat="1" x14ac:dyDescent="0.15">
      <c r="A2705" s="165" t="s">
        <v>3278</v>
      </c>
      <c r="B2705" s="113" t="s">
        <v>3200</v>
      </c>
      <c r="C2705" s="165" t="s">
        <v>3356</v>
      </c>
      <c r="D2705" s="199" t="s">
        <v>3297</v>
      </c>
      <c r="E2705" s="165">
        <v>217</v>
      </c>
      <c r="F2705" s="165">
        <v>33.549999999999997</v>
      </c>
      <c r="G2705" s="165">
        <v>103.3</v>
      </c>
      <c r="H2705" s="165">
        <v>148</v>
      </c>
      <c r="I2705" s="165">
        <v>5003</v>
      </c>
      <c r="J2705" s="165">
        <v>18218</v>
      </c>
      <c r="K2705" s="165">
        <v>1089</v>
      </c>
      <c r="L2705" s="165"/>
      <c r="M2705" s="165">
        <v>24310</v>
      </c>
      <c r="N2705" s="165">
        <v>81</v>
      </c>
      <c r="O2705" s="165">
        <v>281</v>
      </c>
      <c r="P2705" s="165">
        <v>218</v>
      </c>
      <c r="Q2705" s="165"/>
      <c r="R2705" s="165">
        <v>580</v>
      </c>
      <c r="S2705" s="165">
        <v>4</v>
      </c>
      <c r="T2705" s="165">
        <v>1.95</v>
      </c>
      <c r="U2705" s="165">
        <v>9.7000000000000011</v>
      </c>
      <c r="V2705" s="165">
        <v>667.9</v>
      </c>
      <c r="W2705" s="165">
        <v>428.8</v>
      </c>
      <c r="X2705" s="165" t="s">
        <v>3330</v>
      </c>
      <c r="Y2705" s="165">
        <v>8.6000000000000014</v>
      </c>
      <c r="Z2705" s="165" t="s">
        <v>3327</v>
      </c>
      <c r="AA2705" s="165" t="s">
        <v>3298</v>
      </c>
    </row>
    <row r="2706" spans="1:27" s="74" customFormat="1" x14ac:dyDescent="0.15">
      <c r="A2706" s="165" t="s">
        <v>3353</v>
      </c>
      <c r="B2706" s="113" t="s">
        <v>3200</v>
      </c>
      <c r="C2706" s="165" t="s">
        <v>3356</v>
      </c>
      <c r="D2706" s="199" t="s">
        <v>3297</v>
      </c>
      <c r="E2706" s="165">
        <v>194</v>
      </c>
      <c r="F2706" s="165">
        <v>33.6</v>
      </c>
      <c r="G2706" s="165">
        <v>103.33</v>
      </c>
      <c r="H2706" s="165">
        <v>137</v>
      </c>
      <c r="I2706" s="165">
        <v>4911</v>
      </c>
      <c r="J2706" s="165">
        <v>17886</v>
      </c>
      <c r="K2706" s="165">
        <v>1089</v>
      </c>
      <c r="L2706" s="165"/>
      <c r="M2706" s="165">
        <v>23886</v>
      </c>
      <c r="N2706" s="165">
        <v>79</v>
      </c>
      <c r="O2706" s="165">
        <v>280</v>
      </c>
      <c r="P2706" s="165">
        <v>222</v>
      </c>
      <c r="Q2706" s="165"/>
      <c r="R2706" s="165">
        <v>581</v>
      </c>
      <c r="S2706" s="165">
        <v>4</v>
      </c>
      <c r="T2706" s="165">
        <v>1.95</v>
      </c>
      <c r="U2706" s="165">
        <v>9.7000000000000011</v>
      </c>
      <c r="V2706" s="165">
        <v>667.9</v>
      </c>
      <c r="W2706" s="165">
        <v>428.8</v>
      </c>
      <c r="X2706" s="165" t="s">
        <v>3330</v>
      </c>
      <c r="Y2706" s="165">
        <v>12.05</v>
      </c>
      <c r="Z2706" s="165" t="s">
        <v>3325</v>
      </c>
      <c r="AA2706" s="165" t="s">
        <v>3298</v>
      </c>
    </row>
    <row r="2707" spans="1:27" s="74" customFormat="1" x14ac:dyDescent="0.15">
      <c r="A2707" s="165" t="s">
        <v>3278</v>
      </c>
      <c r="B2707" s="113" t="s">
        <v>3200</v>
      </c>
      <c r="C2707" s="165" t="s">
        <v>3356</v>
      </c>
      <c r="D2707" s="199" t="s">
        <v>3297</v>
      </c>
      <c r="E2707" s="165">
        <v>206</v>
      </c>
      <c r="F2707" s="165">
        <v>33.47</v>
      </c>
      <c r="G2707" s="165">
        <v>103.53</v>
      </c>
      <c r="H2707" s="165">
        <v>134</v>
      </c>
      <c r="I2707" s="165">
        <v>4703</v>
      </c>
      <c r="J2707" s="165">
        <v>16879</v>
      </c>
      <c r="K2707" s="165">
        <v>1028</v>
      </c>
      <c r="L2707" s="165"/>
      <c r="M2707" s="165">
        <v>22610</v>
      </c>
      <c r="N2707" s="165">
        <v>82</v>
      </c>
      <c r="O2707" s="165">
        <v>288</v>
      </c>
      <c r="P2707" s="165">
        <v>217</v>
      </c>
      <c r="Q2707" s="165"/>
      <c r="R2707" s="165">
        <v>587</v>
      </c>
      <c r="S2707" s="165">
        <v>4</v>
      </c>
      <c r="T2707" s="165">
        <v>0.60833333333333295</v>
      </c>
      <c r="U2707" s="165">
        <v>8.2000000000000011</v>
      </c>
      <c r="V2707" s="165">
        <v>704.9</v>
      </c>
      <c r="W2707" s="165">
        <v>444.50000000000011</v>
      </c>
      <c r="X2707" s="165" t="s">
        <v>3330</v>
      </c>
      <c r="Y2707" s="165">
        <v>8.6000000000000014</v>
      </c>
      <c r="Z2707" s="165" t="s">
        <v>3327</v>
      </c>
      <c r="AA2707" s="165" t="s">
        <v>3298</v>
      </c>
    </row>
    <row r="2708" spans="1:27" s="74" customFormat="1" x14ac:dyDescent="0.15">
      <c r="A2708" s="165" t="s">
        <v>3353</v>
      </c>
      <c r="B2708" s="113" t="s">
        <v>3200</v>
      </c>
      <c r="C2708" s="165" t="s">
        <v>3356</v>
      </c>
      <c r="D2708" s="199" t="s">
        <v>3297</v>
      </c>
      <c r="E2708" s="165">
        <v>226</v>
      </c>
      <c r="F2708" s="165">
        <v>33.479999999999997</v>
      </c>
      <c r="G2708" s="165">
        <v>103.54</v>
      </c>
      <c r="H2708" s="165">
        <v>137</v>
      </c>
      <c r="I2708" s="165">
        <v>4667</v>
      </c>
      <c r="J2708" s="165">
        <v>15390</v>
      </c>
      <c r="K2708" s="165">
        <v>1122</v>
      </c>
      <c r="L2708" s="165"/>
      <c r="M2708" s="165">
        <v>21179</v>
      </c>
      <c r="N2708" s="165">
        <v>86</v>
      </c>
      <c r="O2708" s="165">
        <v>277</v>
      </c>
      <c r="P2708" s="165">
        <v>229</v>
      </c>
      <c r="Q2708" s="165"/>
      <c r="R2708" s="165">
        <v>593</v>
      </c>
      <c r="S2708" s="165">
        <v>4</v>
      </c>
      <c r="T2708" s="165">
        <v>0.60833333333333295</v>
      </c>
      <c r="U2708" s="165">
        <v>8.2000000000000011</v>
      </c>
      <c r="V2708" s="165">
        <v>704.9</v>
      </c>
      <c r="W2708" s="165">
        <v>444.50000000000011</v>
      </c>
      <c r="X2708" s="165" t="s">
        <v>3330</v>
      </c>
      <c r="Y2708" s="165">
        <v>8.6000000000000014</v>
      </c>
      <c r="Z2708" s="165" t="s">
        <v>3327</v>
      </c>
      <c r="AA2708" s="165" t="s">
        <v>3298</v>
      </c>
    </row>
    <row r="2709" spans="1:27" s="74" customFormat="1" x14ac:dyDescent="0.15">
      <c r="A2709" s="165" t="s">
        <v>3353</v>
      </c>
      <c r="B2709" s="113" t="s">
        <v>3200</v>
      </c>
      <c r="C2709" s="165" t="s">
        <v>3356</v>
      </c>
      <c r="D2709" s="199" t="s">
        <v>3297</v>
      </c>
      <c r="E2709" s="165">
        <v>239</v>
      </c>
      <c r="F2709" s="165">
        <v>33.58</v>
      </c>
      <c r="G2709" s="165">
        <v>103.28</v>
      </c>
      <c r="H2709" s="165">
        <v>133</v>
      </c>
      <c r="I2709" s="165">
        <v>4805</v>
      </c>
      <c r="J2709" s="165">
        <v>17372</v>
      </c>
      <c r="K2709" s="165">
        <v>1092</v>
      </c>
      <c r="L2709" s="165"/>
      <c r="M2709" s="165">
        <v>23269</v>
      </c>
      <c r="N2709" s="165">
        <v>88</v>
      </c>
      <c r="O2709" s="165">
        <v>290</v>
      </c>
      <c r="P2709" s="165">
        <v>219</v>
      </c>
      <c r="Q2709" s="165"/>
      <c r="R2709" s="165">
        <v>597</v>
      </c>
      <c r="S2709" s="165">
        <v>4</v>
      </c>
      <c r="T2709" s="165">
        <v>1.95</v>
      </c>
      <c r="U2709" s="165">
        <v>9.7000000000000011</v>
      </c>
      <c r="V2709" s="165">
        <v>667.9</v>
      </c>
      <c r="W2709" s="165">
        <v>428.8</v>
      </c>
      <c r="X2709" s="165" t="s">
        <v>3330</v>
      </c>
      <c r="Y2709" s="165">
        <v>8.6000000000000014</v>
      </c>
      <c r="Z2709" s="165" t="s">
        <v>3327</v>
      </c>
      <c r="AA2709" s="165" t="s">
        <v>3298</v>
      </c>
    </row>
    <row r="2710" spans="1:27" s="74" customFormat="1" x14ac:dyDescent="0.15">
      <c r="A2710" s="165" t="s">
        <v>3353</v>
      </c>
      <c r="B2710" s="113" t="s">
        <v>3200</v>
      </c>
      <c r="C2710" s="165" t="s">
        <v>3356</v>
      </c>
      <c r="D2710" s="199" t="s">
        <v>3297</v>
      </c>
      <c r="E2710" s="165">
        <v>228</v>
      </c>
      <c r="F2710" s="165">
        <v>33.53</v>
      </c>
      <c r="G2710" s="165">
        <v>103.66</v>
      </c>
      <c r="H2710" s="165">
        <v>148</v>
      </c>
      <c r="I2710" s="165">
        <v>5222</v>
      </c>
      <c r="J2710" s="165">
        <v>20306</v>
      </c>
      <c r="K2710" s="165">
        <v>959</v>
      </c>
      <c r="L2710" s="165"/>
      <c r="M2710" s="165">
        <v>26488</v>
      </c>
      <c r="N2710" s="165">
        <v>80</v>
      </c>
      <c r="O2710" s="165">
        <v>300</v>
      </c>
      <c r="P2710" s="165">
        <v>221</v>
      </c>
      <c r="Q2710" s="165"/>
      <c r="R2710" s="165">
        <v>602</v>
      </c>
      <c r="S2710" s="165">
        <v>4</v>
      </c>
      <c r="T2710" s="165">
        <v>1.2333333333333329</v>
      </c>
      <c r="U2710" s="165">
        <v>8.9250000000000007</v>
      </c>
      <c r="V2710" s="165">
        <v>686.5</v>
      </c>
      <c r="W2710" s="165">
        <v>429.6</v>
      </c>
      <c r="X2710" s="165" t="s">
        <v>3330</v>
      </c>
      <c r="Y2710" s="165">
        <v>12.05</v>
      </c>
      <c r="Z2710" s="165" t="s">
        <v>3325</v>
      </c>
      <c r="AA2710" s="165" t="s">
        <v>3298</v>
      </c>
    </row>
    <row r="2711" spans="1:27" s="74" customFormat="1" x14ac:dyDescent="0.15">
      <c r="A2711" s="165" t="s">
        <v>3278</v>
      </c>
      <c r="B2711" s="113" t="s">
        <v>3200</v>
      </c>
      <c r="C2711" s="165" t="s">
        <v>3356</v>
      </c>
      <c r="D2711" s="199" t="s">
        <v>3297</v>
      </c>
      <c r="E2711" s="165">
        <v>238</v>
      </c>
      <c r="F2711" s="165">
        <v>34.17</v>
      </c>
      <c r="G2711" s="165">
        <v>102.82</v>
      </c>
      <c r="H2711" s="165">
        <v>109</v>
      </c>
      <c r="I2711" s="165">
        <v>3987</v>
      </c>
      <c r="J2711" s="165">
        <v>12473</v>
      </c>
      <c r="K2711" s="165">
        <v>1095</v>
      </c>
      <c r="L2711" s="165"/>
      <c r="M2711" s="165">
        <v>17555</v>
      </c>
      <c r="N2711" s="165">
        <v>94</v>
      </c>
      <c r="O2711" s="165">
        <v>283</v>
      </c>
      <c r="P2711" s="165">
        <v>225</v>
      </c>
      <c r="Q2711" s="165"/>
      <c r="R2711" s="165">
        <v>602</v>
      </c>
      <c r="S2711" s="165">
        <v>4</v>
      </c>
      <c r="T2711" s="165">
        <v>0.4</v>
      </c>
      <c r="U2711" s="165">
        <v>8.3750000000000018</v>
      </c>
      <c r="V2711" s="165">
        <v>637.1</v>
      </c>
      <c r="W2711" s="165">
        <v>430.2</v>
      </c>
      <c r="X2711" s="165" t="s">
        <v>3330</v>
      </c>
      <c r="Y2711" s="165">
        <v>12.05</v>
      </c>
      <c r="Z2711" s="165" t="s">
        <v>3325</v>
      </c>
      <c r="AA2711" s="165" t="s">
        <v>3298</v>
      </c>
    </row>
    <row r="2712" spans="1:27" s="74" customFormat="1" x14ac:dyDescent="0.15">
      <c r="A2712" s="165" t="s">
        <v>3278</v>
      </c>
      <c r="B2712" s="113" t="s">
        <v>3202</v>
      </c>
      <c r="C2712" s="165" t="s">
        <v>3356</v>
      </c>
      <c r="D2712" s="199" t="s">
        <v>3297</v>
      </c>
      <c r="E2712" s="165">
        <v>1206</v>
      </c>
      <c r="F2712" s="165">
        <v>33.590000000000003</v>
      </c>
      <c r="G2712" s="165">
        <v>103.57</v>
      </c>
      <c r="H2712" s="165">
        <v>86</v>
      </c>
      <c r="I2712" s="165">
        <v>1356</v>
      </c>
      <c r="J2712" s="165">
        <v>8853</v>
      </c>
      <c r="K2712" s="165">
        <v>779</v>
      </c>
      <c r="L2712" s="165"/>
      <c r="M2712" s="165">
        <v>10988</v>
      </c>
      <c r="N2712" s="165">
        <v>44</v>
      </c>
      <c r="O2712" s="165">
        <v>307</v>
      </c>
      <c r="P2712" s="165">
        <v>253</v>
      </c>
      <c r="Q2712" s="165"/>
      <c r="R2712" s="165">
        <v>603</v>
      </c>
      <c r="S2712" s="165">
        <v>4</v>
      </c>
      <c r="T2712" s="165">
        <v>1.2333333333333329</v>
      </c>
      <c r="U2712" s="165">
        <v>8.9250000000000007</v>
      </c>
      <c r="V2712" s="165">
        <v>689</v>
      </c>
      <c r="W2712" s="165">
        <v>436</v>
      </c>
      <c r="X2712" s="165" t="s">
        <v>3330</v>
      </c>
      <c r="Y2712" s="165">
        <v>12.05</v>
      </c>
      <c r="Z2712" s="165" t="s">
        <v>3325</v>
      </c>
      <c r="AA2712" s="165" t="s">
        <v>3298</v>
      </c>
    </row>
    <row r="2713" spans="1:27" s="74" customFormat="1" x14ac:dyDescent="0.15">
      <c r="A2713" s="165" t="s">
        <v>3278</v>
      </c>
      <c r="B2713" s="113" t="s">
        <v>3200</v>
      </c>
      <c r="C2713" s="165" t="s">
        <v>3356</v>
      </c>
      <c r="D2713" s="199" t="s">
        <v>3297</v>
      </c>
      <c r="E2713" s="165">
        <v>152</v>
      </c>
      <c r="F2713" s="165">
        <v>52.5</v>
      </c>
      <c r="G2713" s="165">
        <v>124.5</v>
      </c>
      <c r="H2713" s="165">
        <v>75</v>
      </c>
      <c r="I2713" s="165">
        <v>1889</v>
      </c>
      <c r="J2713" s="165">
        <v>7503</v>
      </c>
      <c r="K2713" s="165">
        <v>560</v>
      </c>
      <c r="L2713" s="165"/>
      <c r="M2713" s="165">
        <v>9952</v>
      </c>
      <c r="N2713" s="165">
        <v>72</v>
      </c>
      <c r="O2713" s="165">
        <v>301</v>
      </c>
      <c r="P2713" s="165">
        <v>234</v>
      </c>
      <c r="Q2713" s="165"/>
      <c r="R2713" s="165">
        <v>607</v>
      </c>
      <c r="S2713" s="165">
        <v>4</v>
      </c>
      <c r="T2713" s="165">
        <v>-3.9500000000000006</v>
      </c>
      <c r="U2713" s="165">
        <v>14.025</v>
      </c>
      <c r="V2713" s="165">
        <v>485.4</v>
      </c>
      <c r="W2713" s="165">
        <v>366.6</v>
      </c>
      <c r="X2713" s="165" t="s">
        <v>3330</v>
      </c>
      <c r="Y2713" s="165">
        <v>12.05</v>
      </c>
      <c r="Z2713" s="165" t="s">
        <v>3325</v>
      </c>
      <c r="AA2713" s="165" t="s">
        <v>3298</v>
      </c>
    </row>
    <row r="2714" spans="1:27" s="74" customFormat="1" x14ac:dyDescent="0.15">
      <c r="A2714" s="165" t="s">
        <v>3278</v>
      </c>
      <c r="B2714" s="113" t="s">
        <v>3200</v>
      </c>
      <c r="C2714" s="165" t="s">
        <v>3356</v>
      </c>
      <c r="D2714" s="199" t="s">
        <v>3297</v>
      </c>
      <c r="E2714" s="165">
        <v>225</v>
      </c>
      <c r="F2714" s="165">
        <v>33.47</v>
      </c>
      <c r="G2714" s="165">
        <v>103.46</v>
      </c>
      <c r="H2714" s="165">
        <v>146</v>
      </c>
      <c r="I2714" s="165">
        <v>5204</v>
      </c>
      <c r="J2714" s="165">
        <v>20449</v>
      </c>
      <c r="K2714" s="165">
        <v>1016</v>
      </c>
      <c r="L2714" s="165"/>
      <c r="M2714" s="165">
        <v>26668</v>
      </c>
      <c r="N2714" s="165">
        <v>82</v>
      </c>
      <c r="O2714" s="165">
        <v>318</v>
      </c>
      <c r="P2714" s="165">
        <v>207</v>
      </c>
      <c r="Q2714" s="165"/>
      <c r="R2714" s="165">
        <v>607</v>
      </c>
      <c r="S2714" s="165">
        <v>4</v>
      </c>
      <c r="T2714" s="165">
        <v>0.60833333333333295</v>
      </c>
      <c r="U2714" s="165">
        <v>8.2000000000000011</v>
      </c>
      <c r="V2714" s="165">
        <v>691.59999999999991</v>
      </c>
      <c r="W2714" s="165">
        <v>439.1</v>
      </c>
      <c r="X2714" s="165" t="s">
        <v>3330</v>
      </c>
      <c r="Y2714" s="165">
        <v>8.6000000000000014</v>
      </c>
      <c r="Z2714" s="165" t="s">
        <v>3327</v>
      </c>
      <c r="AA2714" s="165" t="s">
        <v>3298</v>
      </c>
    </row>
    <row r="2715" spans="1:27" s="74" customFormat="1" x14ac:dyDescent="0.15">
      <c r="A2715" s="165" t="s">
        <v>3353</v>
      </c>
      <c r="B2715" s="113" t="s">
        <v>3200</v>
      </c>
      <c r="C2715" s="165" t="s">
        <v>3356</v>
      </c>
      <c r="D2715" s="199" t="s">
        <v>3297</v>
      </c>
      <c r="E2715" s="165">
        <v>236</v>
      </c>
      <c r="F2715" s="165">
        <v>33.549999999999997</v>
      </c>
      <c r="G2715" s="165">
        <v>103.62</v>
      </c>
      <c r="H2715" s="165">
        <v>140</v>
      </c>
      <c r="I2715" s="165">
        <v>4904</v>
      </c>
      <c r="J2715" s="165">
        <v>20163</v>
      </c>
      <c r="K2715" s="165">
        <v>882</v>
      </c>
      <c r="L2715" s="165"/>
      <c r="M2715" s="165">
        <v>25948</v>
      </c>
      <c r="N2715" s="165">
        <v>88</v>
      </c>
      <c r="O2715" s="165">
        <v>352</v>
      </c>
      <c r="P2715" s="165">
        <v>187</v>
      </c>
      <c r="Q2715" s="165"/>
      <c r="R2715" s="165">
        <v>628</v>
      </c>
      <c r="S2715" s="165">
        <v>4</v>
      </c>
      <c r="T2715" s="165">
        <v>1.2333333333333329</v>
      </c>
      <c r="U2715" s="165">
        <v>8.9250000000000007</v>
      </c>
      <c r="V2715" s="165">
        <v>689</v>
      </c>
      <c r="W2715" s="165">
        <v>436</v>
      </c>
      <c r="X2715" s="165" t="s">
        <v>3330</v>
      </c>
      <c r="Y2715" s="165">
        <v>12.05</v>
      </c>
      <c r="Z2715" s="165" t="s">
        <v>3325</v>
      </c>
      <c r="AA2715" s="165" t="s">
        <v>3298</v>
      </c>
    </row>
    <row r="2716" spans="1:27" s="74" customFormat="1" x14ac:dyDescent="0.15">
      <c r="A2716" s="165" t="s">
        <v>3278</v>
      </c>
      <c r="B2716" s="113" t="s">
        <v>3200</v>
      </c>
      <c r="C2716" s="165" t="s">
        <v>3356</v>
      </c>
      <c r="D2716" s="199" t="s">
        <v>3297</v>
      </c>
      <c r="E2716" s="165">
        <v>240</v>
      </c>
      <c r="F2716" s="165">
        <v>33.5</v>
      </c>
      <c r="G2716" s="165">
        <v>103.57</v>
      </c>
      <c r="H2716" s="165">
        <v>119</v>
      </c>
      <c r="I2716" s="165">
        <v>4755</v>
      </c>
      <c r="J2716" s="165">
        <v>16291</v>
      </c>
      <c r="K2716" s="165">
        <v>1087</v>
      </c>
      <c r="L2716" s="165"/>
      <c r="M2716" s="165">
        <v>22134</v>
      </c>
      <c r="N2716" s="165">
        <v>92</v>
      </c>
      <c r="O2716" s="165">
        <v>315</v>
      </c>
      <c r="P2716" s="165">
        <v>222</v>
      </c>
      <c r="Q2716" s="165"/>
      <c r="R2716" s="165">
        <v>629</v>
      </c>
      <c r="S2716" s="165">
        <v>4</v>
      </c>
      <c r="T2716" s="165">
        <v>1.2333333333333329</v>
      </c>
      <c r="U2716" s="165">
        <v>8.9250000000000007</v>
      </c>
      <c r="V2716" s="165">
        <v>689</v>
      </c>
      <c r="W2716" s="165">
        <v>436</v>
      </c>
      <c r="X2716" s="165" t="s">
        <v>3330</v>
      </c>
      <c r="Y2716" s="165">
        <v>12.05</v>
      </c>
      <c r="Z2716" s="165" t="s">
        <v>3325</v>
      </c>
      <c r="AA2716" s="165" t="s">
        <v>3298</v>
      </c>
    </row>
    <row r="2717" spans="1:27" s="74" customFormat="1" x14ac:dyDescent="0.15">
      <c r="A2717" s="165" t="s">
        <v>3278</v>
      </c>
      <c r="B2717" s="113" t="s">
        <v>3200</v>
      </c>
      <c r="C2717" s="165" t="s">
        <v>3356</v>
      </c>
      <c r="D2717" s="199" t="s">
        <v>3297</v>
      </c>
      <c r="E2717" s="165">
        <v>179</v>
      </c>
      <c r="F2717" s="165">
        <v>29</v>
      </c>
      <c r="G2717" s="165">
        <v>101.5</v>
      </c>
      <c r="H2717" s="165">
        <v>169</v>
      </c>
      <c r="I2717" s="165">
        <v>5193</v>
      </c>
      <c r="J2717" s="165">
        <v>24458</v>
      </c>
      <c r="K2717" s="165">
        <v>784</v>
      </c>
      <c r="L2717" s="165"/>
      <c r="M2717" s="165">
        <v>30435</v>
      </c>
      <c r="N2717" s="165">
        <v>81</v>
      </c>
      <c r="O2717" s="165">
        <v>372</v>
      </c>
      <c r="P2717" s="165">
        <v>178</v>
      </c>
      <c r="Q2717" s="165"/>
      <c r="R2717" s="165">
        <v>631</v>
      </c>
      <c r="S2717" s="165">
        <v>4</v>
      </c>
      <c r="T2717" s="165">
        <v>1.591666666666667</v>
      </c>
      <c r="U2717" s="165">
        <v>7.9</v>
      </c>
      <c r="V2717" s="165">
        <v>873.09999999999991</v>
      </c>
      <c r="W2717" s="165">
        <v>647.9</v>
      </c>
      <c r="X2717" s="165" t="s">
        <v>3330</v>
      </c>
      <c r="Y2717" s="165">
        <v>12.05</v>
      </c>
      <c r="Z2717" s="165" t="s">
        <v>3325</v>
      </c>
      <c r="AA2717" s="165" t="s">
        <v>3298</v>
      </c>
    </row>
    <row r="2718" spans="1:27" s="74" customFormat="1" x14ac:dyDescent="0.15">
      <c r="A2718" s="165" t="s">
        <v>3278</v>
      </c>
      <c r="B2718" s="113" t="s">
        <v>3200</v>
      </c>
      <c r="C2718" s="165" t="s">
        <v>3356</v>
      </c>
      <c r="D2718" s="199" t="s">
        <v>3297</v>
      </c>
      <c r="E2718" s="165">
        <v>205</v>
      </c>
      <c r="F2718" s="165">
        <v>33.42</v>
      </c>
      <c r="G2718" s="165">
        <v>103.88</v>
      </c>
      <c r="H2718" s="165">
        <v>134</v>
      </c>
      <c r="I2718" s="165">
        <v>4581</v>
      </c>
      <c r="J2718" s="165">
        <v>16781</v>
      </c>
      <c r="K2718" s="165">
        <v>1041</v>
      </c>
      <c r="L2718" s="165"/>
      <c r="M2718" s="165">
        <v>22403</v>
      </c>
      <c r="N2718" s="165">
        <v>81</v>
      </c>
      <c r="O2718" s="165">
        <v>288</v>
      </c>
      <c r="P2718" s="165">
        <v>271</v>
      </c>
      <c r="Q2718" s="165"/>
      <c r="R2718" s="165">
        <v>639</v>
      </c>
      <c r="S2718" s="165">
        <v>4</v>
      </c>
      <c r="T2718" s="165">
        <v>1.866666666666666</v>
      </c>
      <c r="U2718" s="165">
        <v>9.4250000000000007</v>
      </c>
      <c r="V2718" s="165">
        <v>715.6</v>
      </c>
      <c r="W2718" s="165">
        <v>443.7</v>
      </c>
      <c r="X2718" s="165" t="s">
        <v>3330</v>
      </c>
      <c r="Y2718" s="165">
        <v>8.6000000000000014</v>
      </c>
      <c r="Z2718" s="165" t="s">
        <v>3327</v>
      </c>
      <c r="AA2718" s="165" t="s">
        <v>3298</v>
      </c>
    </row>
    <row r="2719" spans="1:27" s="74" customFormat="1" x14ac:dyDescent="0.15">
      <c r="A2719" s="165" t="s">
        <v>3353</v>
      </c>
      <c r="B2719" s="113" t="s">
        <v>3200</v>
      </c>
      <c r="C2719" s="165" t="s">
        <v>3356</v>
      </c>
      <c r="D2719" s="199" t="s">
        <v>3297</v>
      </c>
      <c r="E2719" s="165">
        <v>242</v>
      </c>
      <c r="F2719" s="165">
        <v>33.520000000000003</v>
      </c>
      <c r="G2719" s="165">
        <v>103.54</v>
      </c>
      <c r="H2719" s="165">
        <v>146</v>
      </c>
      <c r="I2719" s="165">
        <v>5962</v>
      </c>
      <c r="J2719" s="165">
        <v>22569</v>
      </c>
      <c r="K2719" s="165">
        <v>1157</v>
      </c>
      <c r="L2719" s="165"/>
      <c r="M2719" s="165">
        <v>29688</v>
      </c>
      <c r="N2719" s="165">
        <v>88</v>
      </c>
      <c r="O2719" s="165">
        <v>330.99999999999983</v>
      </c>
      <c r="P2719" s="165">
        <v>233</v>
      </c>
      <c r="Q2719" s="165"/>
      <c r="R2719" s="165">
        <v>652</v>
      </c>
      <c r="S2719" s="165">
        <v>4</v>
      </c>
      <c r="T2719" s="165">
        <v>1.2333333333333329</v>
      </c>
      <c r="U2719" s="165">
        <v>8.9250000000000007</v>
      </c>
      <c r="V2719" s="165">
        <v>689</v>
      </c>
      <c r="W2719" s="165">
        <v>436</v>
      </c>
      <c r="X2719" s="165" t="s">
        <v>3330</v>
      </c>
      <c r="Y2719" s="165">
        <v>12.05</v>
      </c>
      <c r="Z2719" s="165" t="s">
        <v>3325</v>
      </c>
      <c r="AA2719" s="165" t="s">
        <v>3298</v>
      </c>
    </row>
    <row r="2720" spans="1:27" s="74" customFormat="1" x14ac:dyDescent="0.15">
      <c r="A2720" s="165" t="s">
        <v>3278</v>
      </c>
      <c r="B2720" s="113" t="s">
        <v>3200</v>
      </c>
      <c r="C2720" s="165" t="s">
        <v>3356</v>
      </c>
      <c r="D2720" s="199" t="s">
        <v>3297</v>
      </c>
      <c r="E2720" s="165">
        <v>278</v>
      </c>
      <c r="F2720" s="165">
        <v>29.9</v>
      </c>
      <c r="G2720" s="165">
        <v>93.8</v>
      </c>
      <c r="H2720" s="165">
        <v>125</v>
      </c>
      <c r="I2720" s="165">
        <v>3561</v>
      </c>
      <c r="J2720" s="165">
        <v>21957</v>
      </c>
      <c r="K2720" s="165">
        <v>494.00000000000011</v>
      </c>
      <c r="L2720" s="165"/>
      <c r="M2720" s="165">
        <v>26011</v>
      </c>
      <c r="N2720" s="165">
        <v>75</v>
      </c>
      <c r="O2720" s="165">
        <v>434</v>
      </c>
      <c r="P2720" s="165">
        <v>149</v>
      </c>
      <c r="Q2720" s="165"/>
      <c r="R2720" s="165">
        <v>659</v>
      </c>
      <c r="S2720" s="165">
        <v>4</v>
      </c>
      <c r="T2720" s="165">
        <v>2</v>
      </c>
      <c r="U2720" s="165">
        <v>9.4499999999999993</v>
      </c>
      <c r="V2720" s="165">
        <v>565.09999999999991</v>
      </c>
      <c r="W2720" s="165">
        <v>415.2</v>
      </c>
      <c r="X2720" s="165" t="s">
        <v>3330</v>
      </c>
      <c r="Y2720" s="165">
        <v>8.6000000000000014</v>
      </c>
      <c r="Z2720" s="165" t="s">
        <v>3327</v>
      </c>
      <c r="AA2720" s="165" t="s">
        <v>3298</v>
      </c>
    </row>
    <row r="2721" spans="1:27" s="74" customFormat="1" x14ac:dyDescent="0.15">
      <c r="A2721" s="165" t="s">
        <v>3353</v>
      </c>
      <c r="B2721" s="113" t="s">
        <v>3164</v>
      </c>
      <c r="C2721" s="165" t="s">
        <v>3356</v>
      </c>
      <c r="D2721" s="199" t="s">
        <v>3297</v>
      </c>
      <c r="E2721" s="165">
        <v>135</v>
      </c>
      <c r="F2721" s="165">
        <v>30.9</v>
      </c>
      <c r="G2721" s="165">
        <v>102.3</v>
      </c>
      <c r="H2721" s="165">
        <v>164</v>
      </c>
      <c r="I2721" s="165">
        <v>2473</v>
      </c>
      <c r="J2721" s="165">
        <v>12997</v>
      </c>
      <c r="K2721" s="165">
        <v>468</v>
      </c>
      <c r="L2721" s="165"/>
      <c r="M2721" s="165">
        <v>15938</v>
      </c>
      <c r="N2721" s="165">
        <v>47</v>
      </c>
      <c r="O2721" s="165">
        <v>230</v>
      </c>
      <c r="P2721" s="165">
        <v>405</v>
      </c>
      <c r="Q2721" s="165"/>
      <c r="R2721" s="165">
        <v>682</v>
      </c>
      <c r="S2721" s="165">
        <v>4</v>
      </c>
      <c r="T2721" s="165">
        <v>1.341666666666667</v>
      </c>
      <c r="U2721" s="165">
        <v>8.1750000000000007</v>
      </c>
      <c r="V2721" s="165">
        <v>1031.8</v>
      </c>
      <c r="W2721" s="165">
        <v>537.1</v>
      </c>
      <c r="X2721" s="165" t="s">
        <v>3330</v>
      </c>
      <c r="Y2721" s="165">
        <v>12.05</v>
      </c>
      <c r="Z2721" s="165" t="s">
        <v>3325</v>
      </c>
      <c r="AA2721" s="165" t="s">
        <v>3298</v>
      </c>
    </row>
    <row r="2722" spans="1:27" s="74" customFormat="1" x14ac:dyDescent="0.15">
      <c r="A2722" s="165" t="s">
        <v>3278</v>
      </c>
      <c r="B2722" s="113" t="s">
        <v>3263</v>
      </c>
      <c r="C2722" s="165" t="s">
        <v>3356</v>
      </c>
      <c r="D2722" s="199" t="s">
        <v>3372</v>
      </c>
      <c r="E2722" s="165">
        <v>94</v>
      </c>
      <c r="F2722" s="165">
        <v>65</v>
      </c>
      <c r="G2722" s="165">
        <v>47</v>
      </c>
      <c r="H2722" s="165">
        <v>125</v>
      </c>
      <c r="I2722" s="165">
        <v>4070</v>
      </c>
      <c r="J2722" s="165">
        <v>11910</v>
      </c>
      <c r="K2722" s="165">
        <v>730</v>
      </c>
      <c r="L2722" s="165">
        <v>70</v>
      </c>
      <c r="M2722" s="165">
        <v>16780</v>
      </c>
      <c r="N2722" s="165">
        <v>60</v>
      </c>
      <c r="O2722" s="165">
        <v>200</v>
      </c>
      <c r="P2722" s="165">
        <v>430</v>
      </c>
      <c r="Q2722" s="165"/>
      <c r="R2722" s="165">
        <v>690</v>
      </c>
      <c r="S2722" s="165">
        <v>4</v>
      </c>
      <c r="T2722" s="165">
        <v>-1.2416666666666658</v>
      </c>
      <c r="U2722" s="165">
        <v>11.225</v>
      </c>
      <c r="V2722" s="165">
        <v>593.20000000000005</v>
      </c>
      <c r="W2722" s="165">
        <v>267.2</v>
      </c>
      <c r="X2722" s="165" t="s">
        <v>3330</v>
      </c>
      <c r="Y2722" s="165">
        <v>50.349999999999895</v>
      </c>
      <c r="Z2722" s="165" t="s">
        <v>3329</v>
      </c>
      <c r="AA2722" s="165"/>
    </row>
    <row r="2723" spans="1:27" s="74" customFormat="1" x14ac:dyDescent="0.15">
      <c r="A2723" s="165" t="s">
        <v>3352</v>
      </c>
      <c r="B2723" s="113" t="s">
        <v>3200</v>
      </c>
      <c r="C2723" s="165" t="s">
        <v>3356</v>
      </c>
      <c r="D2723" s="199" t="s">
        <v>3297</v>
      </c>
      <c r="E2723" s="165">
        <v>181</v>
      </c>
      <c r="F2723" s="165">
        <v>31.6</v>
      </c>
      <c r="G2723" s="165">
        <v>102.8</v>
      </c>
      <c r="H2723" s="165">
        <v>169</v>
      </c>
      <c r="I2723" s="165">
        <v>6262</v>
      </c>
      <c r="J2723" s="165">
        <v>25967</v>
      </c>
      <c r="K2723" s="165">
        <v>1232</v>
      </c>
      <c r="L2723" s="165"/>
      <c r="M2723" s="165">
        <v>33461</v>
      </c>
      <c r="N2723" s="165">
        <v>98</v>
      </c>
      <c r="O2723" s="165">
        <v>345</v>
      </c>
      <c r="P2723" s="165">
        <v>247</v>
      </c>
      <c r="Q2723" s="165"/>
      <c r="R2723" s="165">
        <v>690</v>
      </c>
      <c r="S2723" s="165">
        <v>4</v>
      </c>
      <c r="T2723" s="165">
        <v>2.7250000000000001</v>
      </c>
      <c r="U2723" s="165">
        <v>9.5500000000000007</v>
      </c>
      <c r="V2723" s="165">
        <v>728.8</v>
      </c>
      <c r="W2723" s="165">
        <v>471</v>
      </c>
      <c r="X2723" s="165" t="s">
        <v>3330</v>
      </c>
      <c r="Y2723" s="165">
        <v>12.05</v>
      </c>
      <c r="Z2723" s="165" t="s">
        <v>3325</v>
      </c>
      <c r="AA2723" s="165" t="s">
        <v>3298</v>
      </c>
    </row>
    <row r="2724" spans="1:27" s="74" customFormat="1" x14ac:dyDescent="0.15">
      <c r="A2724" s="165" t="s">
        <v>3278</v>
      </c>
      <c r="B2724" s="113" t="s">
        <v>3200</v>
      </c>
      <c r="C2724" s="165" t="s">
        <v>3356</v>
      </c>
      <c r="D2724" s="199" t="s">
        <v>3297</v>
      </c>
      <c r="E2724" s="165">
        <v>227</v>
      </c>
      <c r="F2724" s="165">
        <v>33.619999999999997</v>
      </c>
      <c r="G2724" s="165">
        <v>103.39</v>
      </c>
      <c r="H2724" s="165">
        <v>150</v>
      </c>
      <c r="I2724" s="165">
        <v>5491</v>
      </c>
      <c r="J2724" s="165">
        <v>19588</v>
      </c>
      <c r="K2724" s="165">
        <v>1178</v>
      </c>
      <c r="L2724" s="165"/>
      <c r="M2724" s="165">
        <v>26256</v>
      </c>
      <c r="N2724" s="165">
        <v>99</v>
      </c>
      <c r="O2724" s="165">
        <v>329</v>
      </c>
      <c r="P2724" s="165">
        <v>267</v>
      </c>
      <c r="Q2724" s="165"/>
      <c r="R2724" s="165">
        <v>694</v>
      </c>
      <c r="S2724" s="165">
        <v>4</v>
      </c>
      <c r="T2724" s="165">
        <v>1.6583333333333332</v>
      </c>
      <c r="U2724" s="165">
        <v>9.3500000000000014</v>
      </c>
      <c r="V2724" s="165">
        <v>677.1</v>
      </c>
      <c r="W2724" s="165">
        <v>431.1</v>
      </c>
      <c r="X2724" s="165" t="s">
        <v>3330</v>
      </c>
      <c r="Y2724" s="165">
        <v>12.05</v>
      </c>
      <c r="Z2724" s="165" t="s">
        <v>3325</v>
      </c>
      <c r="AA2724" s="165" t="s">
        <v>3298</v>
      </c>
    </row>
    <row r="2725" spans="1:27" s="74" customFormat="1" x14ac:dyDescent="0.15">
      <c r="A2725" s="165" t="s">
        <v>3278</v>
      </c>
      <c r="B2725" s="113" t="s">
        <v>3200</v>
      </c>
      <c r="C2725" s="165" t="s">
        <v>3356</v>
      </c>
      <c r="D2725" s="199" t="s">
        <v>3297</v>
      </c>
      <c r="E2725" s="165">
        <v>234</v>
      </c>
      <c r="F2725" s="165">
        <v>33.28</v>
      </c>
      <c r="G2725" s="165">
        <v>103.66</v>
      </c>
      <c r="H2725" s="165">
        <v>92</v>
      </c>
      <c r="I2725" s="165">
        <v>4433</v>
      </c>
      <c r="J2725" s="165">
        <v>13477</v>
      </c>
      <c r="K2725" s="165">
        <v>1083</v>
      </c>
      <c r="L2725" s="165"/>
      <c r="M2725" s="165">
        <v>18993</v>
      </c>
      <c r="N2725" s="165">
        <v>111</v>
      </c>
      <c r="O2725" s="165">
        <v>333</v>
      </c>
      <c r="P2725" s="165">
        <v>285</v>
      </c>
      <c r="Q2725" s="165"/>
      <c r="R2725" s="165">
        <v>729</v>
      </c>
      <c r="S2725" s="165">
        <v>4</v>
      </c>
      <c r="T2725" s="165">
        <v>0.6</v>
      </c>
      <c r="U2725" s="165">
        <v>8.1000000000000014</v>
      </c>
      <c r="V2725" s="165">
        <v>716.3</v>
      </c>
      <c r="W2725" s="165">
        <v>449</v>
      </c>
      <c r="X2725" s="165" t="s">
        <v>3330</v>
      </c>
      <c r="Y2725" s="165">
        <v>8.6000000000000014</v>
      </c>
      <c r="Z2725" s="165" t="s">
        <v>3327</v>
      </c>
      <c r="AA2725" s="165" t="s">
        <v>3298</v>
      </c>
    </row>
    <row r="2726" spans="1:27" s="74" customFormat="1" x14ac:dyDescent="0.15">
      <c r="A2726" s="165" t="s">
        <v>3353</v>
      </c>
      <c r="B2726" s="113" t="s">
        <v>3200</v>
      </c>
      <c r="C2726" s="165" t="s">
        <v>3356</v>
      </c>
      <c r="D2726" s="199" t="s">
        <v>3297</v>
      </c>
      <c r="E2726" s="165">
        <v>220</v>
      </c>
      <c r="F2726" s="165">
        <v>33.35</v>
      </c>
      <c r="G2726" s="165">
        <v>103.41</v>
      </c>
      <c r="H2726" s="165">
        <v>150</v>
      </c>
      <c r="I2726" s="165">
        <v>7086</v>
      </c>
      <c r="J2726" s="165">
        <v>27601</v>
      </c>
      <c r="K2726" s="165">
        <v>1321</v>
      </c>
      <c r="L2726" s="165"/>
      <c r="M2726" s="165">
        <v>36008</v>
      </c>
      <c r="N2726" s="165">
        <v>114</v>
      </c>
      <c r="O2726" s="165">
        <v>445</v>
      </c>
      <c r="P2726" s="165">
        <v>264</v>
      </c>
      <c r="Q2726" s="165"/>
      <c r="R2726" s="165">
        <v>823</v>
      </c>
      <c r="S2726" s="165">
        <v>4</v>
      </c>
      <c r="T2726" s="165">
        <v>0.95</v>
      </c>
      <c r="U2726" s="165">
        <v>8.5750000000000011</v>
      </c>
      <c r="V2726" s="165">
        <v>691.59999999999991</v>
      </c>
      <c r="W2726" s="165">
        <v>439.1</v>
      </c>
      <c r="X2726" s="165" t="s">
        <v>3330</v>
      </c>
      <c r="Y2726" s="165">
        <v>12.05</v>
      </c>
      <c r="Z2726" s="165" t="s">
        <v>3325</v>
      </c>
      <c r="AA2726" s="165" t="s">
        <v>3298</v>
      </c>
    </row>
    <row r="2727" spans="1:27" s="74" customFormat="1" x14ac:dyDescent="0.15">
      <c r="A2727" s="165" t="s">
        <v>3278</v>
      </c>
      <c r="B2727" s="113" t="s">
        <v>3202</v>
      </c>
      <c r="C2727" s="165" t="s">
        <v>3356</v>
      </c>
      <c r="D2727" s="199" t="s">
        <v>3297</v>
      </c>
      <c r="E2727" s="165">
        <v>1205</v>
      </c>
      <c r="F2727" s="165">
        <v>33.450000000000003</v>
      </c>
      <c r="G2727" s="165">
        <v>103.39</v>
      </c>
      <c r="H2727" s="165">
        <v>130</v>
      </c>
      <c r="I2727" s="165">
        <v>2765</v>
      </c>
      <c r="J2727" s="165">
        <v>18742</v>
      </c>
      <c r="K2727" s="165">
        <v>1663</v>
      </c>
      <c r="L2727" s="165"/>
      <c r="M2727" s="165">
        <v>23168</v>
      </c>
      <c r="N2727" s="165">
        <v>41</v>
      </c>
      <c r="O2727" s="165">
        <v>277.00000000000011</v>
      </c>
      <c r="P2727" s="165">
        <v>536</v>
      </c>
      <c r="Q2727" s="165"/>
      <c r="R2727" s="165">
        <v>852.99999999999989</v>
      </c>
      <c r="S2727" s="165">
        <v>4</v>
      </c>
      <c r="T2727" s="165">
        <v>0.95</v>
      </c>
      <c r="U2727" s="165">
        <v>8.5750000000000011</v>
      </c>
      <c r="V2727" s="165">
        <v>691.59999999999991</v>
      </c>
      <c r="W2727" s="165">
        <v>439.1</v>
      </c>
      <c r="X2727" s="165" t="s">
        <v>3330</v>
      </c>
      <c r="Y2727" s="165">
        <v>12.05</v>
      </c>
      <c r="Z2727" s="165" t="s">
        <v>3325</v>
      </c>
      <c r="AA2727" s="165" t="s">
        <v>3298</v>
      </c>
    </row>
    <row r="2728" spans="1:27" s="74" customFormat="1" x14ac:dyDescent="0.15">
      <c r="A2728" s="165" t="s">
        <v>3278</v>
      </c>
      <c r="B2728" s="113" t="s">
        <v>3164</v>
      </c>
      <c r="C2728" s="165" t="s">
        <v>3356</v>
      </c>
      <c r="D2728" s="199" t="s">
        <v>3297</v>
      </c>
      <c r="E2728" s="165">
        <v>125</v>
      </c>
      <c r="F2728" s="165">
        <v>49.5</v>
      </c>
      <c r="G2728" s="165">
        <v>121.3</v>
      </c>
      <c r="H2728" s="165">
        <v>53</v>
      </c>
      <c r="I2728" s="165">
        <v>373</v>
      </c>
      <c r="J2728" s="165">
        <v>7198</v>
      </c>
      <c r="K2728" s="165">
        <v>377</v>
      </c>
      <c r="L2728" s="165"/>
      <c r="M2728" s="165">
        <v>11306</v>
      </c>
      <c r="N2728" s="165">
        <v>164</v>
      </c>
      <c r="O2728" s="165">
        <v>315</v>
      </c>
      <c r="P2728" s="165">
        <v>377</v>
      </c>
      <c r="Q2728" s="165"/>
      <c r="R2728" s="165">
        <v>856</v>
      </c>
      <c r="S2728" s="165">
        <v>4</v>
      </c>
      <c r="T2728" s="165">
        <v>-3.0916666666666659</v>
      </c>
      <c r="U2728" s="165">
        <v>13.45</v>
      </c>
      <c r="V2728" s="165">
        <v>472.3</v>
      </c>
      <c r="W2728" s="165">
        <v>379.7</v>
      </c>
      <c r="X2728" s="165" t="s">
        <v>3330</v>
      </c>
      <c r="Y2728" s="165">
        <v>10.24999999999995</v>
      </c>
      <c r="Z2728" s="165" t="s">
        <v>3327</v>
      </c>
      <c r="AA2728" s="165" t="s">
        <v>3298</v>
      </c>
    </row>
    <row r="2729" spans="1:27" s="74" customFormat="1" x14ac:dyDescent="0.15">
      <c r="A2729" s="165" t="s">
        <v>3353</v>
      </c>
      <c r="B2729" s="113" t="s">
        <v>3200</v>
      </c>
      <c r="C2729" s="165" t="s">
        <v>3356</v>
      </c>
      <c r="D2729" s="199" t="s">
        <v>3297</v>
      </c>
      <c r="E2729" s="165">
        <v>231</v>
      </c>
      <c r="F2729" s="165">
        <v>34.200000000000003</v>
      </c>
      <c r="G2729" s="165">
        <v>102.93</v>
      </c>
      <c r="H2729" s="165">
        <v>114</v>
      </c>
      <c r="I2729" s="165">
        <v>4796</v>
      </c>
      <c r="J2729" s="165">
        <v>16087</v>
      </c>
      <c r="K2729" s="165">
        <v>1164</v>
      </c>
      <c r="L2729" s="165"/>
      <c r="M2729" s="165">
        <v>22047</v>
      </c>
      <c r="N2729" s="165">
        <v>136</v>
      </c>
      <c r="O2729" s="165">
        <v>472.00000000000011</v>
      </c>
      <c r="P2729" s="165">
        <v>286</v>
      </c>
      <c r="Q2729" s="165"/>
      <c r="R2729" s="165">
        <v>894</v>
      </c>
      <c r="S2729" s="165">
        <v>4</v>
      </c>
      <c r="T2729" s="165">
        <v>0.4</v>
      </c>
      <c r="U2729" s="165">
        <v>8.3750000000000018</v>
      </c>
      <c r="V2729" s="165">
        <v>634.6</v>
      </c>
      <c r="W2729" s="165">
        <v>427.2</v>
      </c>
      <c r="X2729" s="165" t="s">
        <v>3330</v>
      </c>
      <c r="Y2729" s="165">
        <v>12.05</v>
      </c>
      <c r="Z2729" s="165" t="s">
        <v>3325</v>
      </c>
      <c r="AA2729" s="165" t="s">
        <v>3298</v>
      </c>
    </row>
    <row r="2730" spans="1:27" s="74" customFormat="1" x14ac:dyDescent="0.15">
      <c r="A2730" s="165" t="s">
        <v>3278</v>
      </c>
      <c r="B2730" s="113" t="s">
        <v>3200</v>
      </c>
      <c r="C2730" s="165" t="s">
        <v>3356</v>
      </c>
      <c r="D2730" s="199" t="s">
        <v>3297</v>
      </c>
      <c r="E2730" s="165">
        <v>232</v>
      </c>
      <c r="F2730" s="165">
        <v>34.200000000000003</v>
      </c>
      <c r="G2730" s="165">
        <v>102.93</v>
      </c>
      <c r="H2730" s="165">
        <v>114</v>
      </c>
      <c r="I2730" s="165">
        <v>4796</v>
      </c>
      <c r="J2730" s="165">
        <v>16087</v>
      </c>
      <c r="K2730" s="165">
        <v>1164</v>
      </c>
      <c r="L2730" s="165"/>
      <c r="M2730" s="165">
        <v>22047</v>
      </c>
      <c r="N2730" s="165">
        <v>136</v>
      </c>
      <c r="O2730" s="165">
        <v>472.00000000000011</v>
      </c>
      <c r="P2730" s="165">
        <v>286</v>
      </c>
      <c r="Q2730" s="165"/>
      <c r="R2730" s="165">
        <v>894</v>
      </c>
      <c r="S2730" s="165">
        <v>4</v>
      </c>
      <c r="T2730" s="165">
        <v>0.4</v>
      </c>
      <c r="U2730" s="165">
        <v>8.3750000000000018</v>
      </c>
      <c r="V2730" s="165">
        <v>634.6</v>
      </c>
      <c r="W2730" s="165">
        <v>427.2</v>
      </c>
      <c r="X2730" s="165" t="s">
        <v>3330</v>
      </c>
      <c r="Y2730" s="165">
        <v>12.05</v>
      </c>
      <c r="Z2730" s="165" t="s">
        <v>3325</v>
      </c>
      <c r="AA2730" s="165" t="s">
        <v>3298</v>
      </c>
    </row>
    <row r="2731" spans="1:27" s="74" customFormat="1" x14ac:dyDescent="0.15">
      <c r="A2731" s="165" t="s">
        <v>3278</v>
      </c>
      <c r="B2731" s="113" t="s">
        <v>3200</v>
      </c>
      <c r="C2731" s="165" t="s">
        <v>3356</v>
      </c>
      <c r="D2731" s="199" t="s">
        <v>3297</v>
      </c>
      <c r="E2731" s="165">
        <v>269</v>
      </c>
      <c r="F2731" s="165">
        <v>29.8</v>
      </c>
      <c r="G2731" s="165">
        <v>94.7</v>
      </c>
      <c r="H2731" s="165">
        <v>86</v>
      </c>
      <c r="I2731" s="165">
        <v>4164</v>
      </c>
      <c r="J2731" s="165">
        <v>22848</v>
      </c>
      <c r="K2731" s="165">
        <v>817</v>
      </c>
      <c r="L2731" s="165"/>
      <c r="M2731" s="165">
        <v>27829</v>
      </c>
      <c r="N2731" s="165">
        <v>135</v>
      </c>
      <c r="O2731" s="165">
        <v>679</v>
      </c>
      <c r="P2731" s="165">
        <v>163</v>
      </c>
      <c r="Q2731" s="165"/>
      <c r="R2731" s="165">
        <v>977</v>
      </c>
      <c r="S2731" s="165">
        <v>4</v>
      </c>
      <c r="T2731" s="165">
        <v>3.4</v>
      </c>
      <c r="U2731" s="165">
        <v>10.375</v>
      </c>
      <c r="V2731" s="165">
        <v>621.5</v>
      </c>
      <c r="W2731" s="165">
        <v>443.69999999999987</v>
      </c>
      <c r="X2731" s="165" t="s">
        <v>3324</v>
      </c>
      <c r="Y2731" s="165">
        <v>5.3000000000000007</v>
      </c>
      <c r="Z2731" s="165" t="s">
        <v>3327</v>
      </c>
      <c r="AA2731" s="165" t="s">
        <v>3298</v>
      </c>
    </row>
    <row r="2732" spans="1:27" s="74" customFormat="1" x14ac:dyDescent="0.15">
      <c r="A2732" s="165" t="s">
        <v>3353</v>
      </c>
      <c r="B2732" s="113" t="s">
        <v>3164</v>
      </c>
      <c r="C2732" s="165" t="s">
        <v>3356</v>
      </c>
      <c r="D2732" s="199" t="s">
        <v>3297</v>
      </c>
      <c r="E2732" s="165">
        <v>115</v>
      </c>
      <c r="F2732" s="165">
        <v>48.4</v>
      </c>
      <c r="G2732" s="165">
        <v>121.4</v>
      </c>
      <c r="H2732" s="165">
        <v>37</v>
      </c>
      <c r="I2732" s="165">
        <v>3971</v>
      </c>
      <c r="J2732" s="165">
        <v>6695</v>
      </c>
      <c r="K2732" s="165">
        <v>387</v>
      </c>
      <c r="L2732" s="165"/>
      <c r="M2732" s="165">
        <v>11052</v>
      </c>
      <c r="N2732" s="165">
        <v>246</v>
      </c>
      <c r="O2732" s="165">
        <v>409</v>
      </c>
      <c r="P2732" s="165">
        <v>387</v>
      </c>
      <c r="Q2732" s="165"/>
      <c r="R2732" s="165">
        <v>1042</v>
      </c>
      <c r="S2732" s="165">
        <v>4</v>
      </c>
      <c r="T2732" s="165">
        <v>-2.1333333333333342</v>
      </c>
      <c r="U2732" s="165">
        <v>13.375</v>
      </c>
      <c r="V2732" s="165">
        <v>500.60000000000014</v>
      </c>
      <c r="W2732" s="165">
        <v>403.2</v>
      </c>
      <c r="X2732" s="165" t="s">
        <v>3330</v>
      </c>
      <c r="Y2732" s="165">
        <v>13.1</v>
      </c>
      <c r="Z2732" s="165" t="s">
        <v>3325</v>
      </c>
      <c r="AA2732" s="165" t="s">
        <v>3298</v>
      </c>
    </row>
    <row r="2733" spans="1:27" s="74" customFormat="1" x14ac:dyDescent="0.15">
      <c r="A2733" s="165" t="s">
        <v>3278</v>
      </c>
      <c r="B2733" s="113" t="s">
        <v>3200</v>
      </c>
      <c r="C2733" s="165" t="s">
        <v>3356</v>
      </c>
      <c r="D2733" s="199" t="s">
        <v>3297</v>
      </c>
      <c r="E2733" s="165">
        <v>248</v>
      </c>
      <c r="F2733" s="165">
        <v>33.07</v>
      </c>
      <c r="G2733" s="165">
        <v>103.73</v>
      </c>
      <c r="H2733" s="165">
        <v>48</v>
      </c>
      <c r="I2733" s="165">
        <v>3122</v>
      </c>
      <c r="J2733" s="165">
        <v>7991</v>
      </c>
      <c r="K2733" s="165">
        <v>1151</v>
      </c>
      <c r="L2733" s="165"/>
      <c r="M2733" s="165">
        <v>12265</v>
      </c>
      <c r="N2733" s="165">
        <v>246</v>
      </c>
      <c r="O2733" s="165">
        <v>619</v>
      </c>
      <c r="P2733" s="165">
        <v>23</v>
      </c>
      <c r="Q2733" s="165"/>
      <c r="R2733" s="165">
        <v>1095</v>
      </c>
      <c r="S2733" s="165">
        <v>4</v>
      </c>
      <c r="T2733" s="165">
        <v>0.29166666666666702</v>
      </c>
      <c r="U2733" s="165">
        <v>7.7</v>
      </c>
      <c r="V2733" s="165">
        <v>743.30000000000007</v>
      </c>
      <c r="W2733" s="165">
        <v>461.2</v>
      </c>
      <c r="X2733" s="165" t="s">
        <v>3330</v>
      </c>
      <c r="Y2733" s="165">
        <v>8.6000000000000014</v>
      </c>
      <c r="Z2733" s="165" t="s">
        <v>3327</v>
      </c>
      <c r="AA2733" s="165" t="s">
        <v>3298</v>
      </c>
    </row>
    <row r="2734" spans="1:27" s="74" customFormat="1" x14ac:dyDescent="0.15">
      <c r="A2734" s="165" t="s">
        <v>3353</v>
      </c>
      <c r="B2734" s="113" t="s">
        <v>3200</v>
      </c>
      <c r="C2734" s="165" t="s">
        <v>3356</v>
      </c>
      <c r="D2734" s="199" t="s">
        <v>3297</v>
      </c>
      <c r="E2734" s="165">
        <v>184</v>
      </c>
      <c r="F2734" s="165">
        <v>31.8</v>
      </c>
      <c r="G2734" s="165">
        <v>102.2</v>
      </c>
      <c r="H2734" s="165">
        <v>119</v>
      </c>
      <c r="I2734" s="165">
        <v>9254</v>
      </c>
      <c r="J2734" s="165">
        <v>34187</v>
      </c>
      <c r="K2734" s="165">
        <v>1769</v>
      </c>
      <c r="L2734" s="165"/>
      <c r="M2734" s="165">
        <v>45210</v>
      </c>
      <c r="N2734" s="165">
        <v>161</v>
      </c>
      <c r="O2734" s="165">
        <v>585</v>
      </c>
      <c r="P2734" s="165">
        <v>436.00000000000011</v>
      </c>
      <c r="Q2734" s="165"/>
      <c r="R2734" s="165">
        <v>1182</v>
      </c>
      <c r="S2734" s="165">
        <v>4</v>
      </c>
      <c r="T2734" s="165">
        <v>1.033333333333333</v>
      </c>
      <c r="U2734" s="165">
        <v>8.0500000000000007</v>
      </c>
      <c r="V2734" s="165">
        <v>720.5</v>
      </c>
      <c r="W2734" s="165">
        <v>486.6</v>
      </c>
      <c r="X2734" s="165" t="s">
        <v>3330</v>
      </c>
      <c r="Y2734" s="165">
        <v>12.05</v>
      </c>
      <c r="Z2734" s="165" t="s">
        <v>3325</v>
      </c>
      <c r="AA2734" s="165" t="s">
        <v>3298</v>
      </c>
    </row>
    <row r="2735" spans="1:27" s="74" customFormat="1" x14ac:dyDescent="0.15">
      <c r="A2735" s="165" t="s">
        <v>3278</v>
      </c>
      <c r="B2735" s="113" t="s">
        <v>3171</v>
      </c>
      <c r="C2735" s="165" t="s">
        <v>3356</v>
      </c>
      <c r="D2735" s="199" t="s">
        <v>3297</v>
      </c>
      <c r="E2735" s="165">
        <v>322</v>
      </c>
      <c r="F2735" s="165">
        <v>52.2</v>
      </c>
      <c r="G2735" s="165">
        <v>120.8</v>
      </c>
      <c r="H2735" s="165">
        <v>171</v>
      </c>
      <c r="I2735" s="165">
        <v>2388</v>
      </c>
      <c r="J2735" s="165">
        <v>12455</v>
      </c>
      <c r="K2735" s="165">
        <v>462</v>
      </c>
      <c r="L2735" s="165"/>
      <c r="M2735" s="165">
        <v>15306</v>
      </c>
      <c r="N2735" s="165">
        <v>26</v>
      </c>
      <c r="O2735" s="165">
        <v>131</v>
      </c>
      <c r="P2735" s="165">
        <v>265</v>
      </c>
      <c r="Q2735" s="165"/>
      <c r="R2735" s="165">
        <v>423.00000000000011</v>
      </c>
      <c r="S2735" s="165">
        <v>3</v>
      </c>
      <c r="T2735" s="165">
        <v>-4.0500000000000007</v>
      </c>
      <c r="U2735" s="165">
        <v>15.633333333333329</v>
      </c>
      <c r="V2735" s="165">
        <v>426.2</v>
      </c>
      <c r="W2735" s="165">
        <v>281.7</v>
      </c>
      <c r="X2735" s="165" t="s">
        <v>3330</v>
      </c>
      <c r="Y2735" s="165">
        <v>20.549999999999901</v>
      </c>
      <c r="Z2735" s="165" t="s">
        <v>3329</v>
      </c>
      <c r="AA2735" s="165" t="s">
        <v>3298</v>
      </c>
    </row>
    <row r="2736" spans="1:27" s="74" customFormat="1" x14ac:dyDescent="0.15">
      <c r="A2736" s="165" t="s">
        <v>3352</v>
      </c>
      <c r="B2736" s="113" t="s">
        <v>3203</v>
      </c>
      <c r="C2736" s="165" t="s">
        <v>3356</v>
      </c>
      <c r="D2736" s="199" t="s">
        <v>3297</v>
      </c>
      <c r="E2736" s="165">
        <v>1179</v>
      </c>
      <c r="F2736" s="165">
        <v>28.4</v>
      </c>
      <c r="G2736" s="165">
        <v>92.3</v>
      </c>
      <c r="H2736" s="165">
        <v>90</v>
      </c>
      <c r="I2736" s="165">
        <v>1186</v>
      </c>
      <c r="J2736" s="165">
        <v>7950.9999999999991</v>
      </c>
      <c r="K2736" s="165">
        <v>560</v>
      </c>
      <c r="L2736" s="165"/>
      <c r="M2736" s="165">
        <v>9696</v>
      </c>
      <c r="N2736" s="165">
        <v>20</v>
      </c>
      <c r="O2736" s="165">
        <v>13</v>
      </c>
      <c r="P2736" s="165">
        <v>281</v>
      </c>
      <c r="Q2736" s="165"/>
      <c r="R2736" s="165">
        <v>429</v>
      </c>
      <c r="S2736" s="165">
        <v>3</v>
      </c>
      <c r="T2736" s="165">
        <v>0.1</v>
      </c>
      <c r="U2736" s="165">
        <v>8.0333333333333332</v>
      </c>
      <c r="V2736" s="165">
        <v>297.60000000000002</v>
      </c>
      <c r="W2736" s="165">
        <v>167.9</v>
      </c>
      <c r="X2736" s="165" t="s">
        <v>3328</v>
      </c>
      <c r="Y2736" s="165">
        <v>28.8</v>
      </c>
      <c r="Z2736" s="165" t="s">
        <v>3329</v>
      </c>
      <c r="AA2736" s="165" t="s">
        <v>3298</v>
      </c>
    </row>
    <row r="2737" spans="1:27" s="74" customFormat="1" x14ac:dyDescent="0.15">
      <c r="A2737" s="165" t="s">
        <v>3352</v>
      </c>
      <c r="B2737" s="113" t="s">
        <v>3171</v>
      </c>
      <c r="C2737" s="165" t="s">
        <v>3356</v>
      </c>
      <c r="D2737" s="199" t="s">
        <v>3297</v>
      </c>
      <c r="E2737" s="165">
        <v>320</v>
      </c>
      <c r="F2737" s="165">
        <v>50.800000000000004</v>
      </c>
      <c r="G2737" s="165">
        <v>121.5</v>
      </c>
      <c r="H2737" s="165">
        <v>130</v>
      </c>
      <c r="I2737" s="165">
        <v>1937</v>
      </c>
      <c r="J2737" s="165">
        <v>9127</v>
      </c>
      <c r="K2737" s="165">
        <v>462</v>
      </c>
      <c r="L2737" s="165"/>
      <c r="M2737" s="165">
        <v>11526</v>
      </c>
      <c r="N2737" s="165">
        <v>41</v>
      </c>
      <c r="O2737" s="165">
        <v>154</v>
      </c>
      <c r="P2737" s="165">
        <v>245</v>
      </c>
      <c r="Q2737" s="165"/>
      <c r="R2737" s="165">
        <v>440.00000000000011</v>
      </c>
      <c r="S2737" s="165">
        <v>3</v>
      </c>
      <c r="T2737" s="165">
        <v>-5.1416666666666666</v>
      </c>
      <c r="U2737" s="165">
        <v>14.166666666666671</v>
      </c>
      <c r="V2737" s="165">
        <v>468.80000000000013</v>
      </c>
      <c r="W2737" s="165">
        <v>318.5</v>
      </c>
      <c r="X2737" s="165" t="s">
        <v>3330</v>
      </c>
      <c r="Y2737" s="165">
        <v>12.05</v>
      </c>
      <c r="Z2737" s="165" t="s">
        <v>3325</v>
      </c>
      <c r="AA2737" s="165" t="s">
        <v>3298</v>
      </c>
    </row>
    <row r="2738" spans="1:27" s="74" customFormat="1" x14ac:dyDescent="0.15">
      <c r="A2738" s="165" t="s">
        <v>3278</v>
      </c>
      <c r="B2738" s="113" t="s">
        <v>3200</v>
      </c>
      <c r="C2738" s="165" t="s">
        <v>3356</v>
      </c>
      <c r="D2738" s="199" t="s">
        <v>3297</v>
      </c>
      <c r="E2738" s="165">
        <v>260</v>
      </c>
      <c r="F2738" s="165">
        <v>31.4</v>
      </c>
      <c r="G2738" s="165">
        <v>94.3</v>
      </c>
      <c r="H2738" s="165">
        <v>100</v>
      </c>
      <c r="I2738" s="165">
        <v>2792</v>
      </c>
      <c r="J2738" s="165">
        <v>12392</v>
      </c>
      <c r="K2738" s="165">
        <v>884</v>
      </c>
      <c r="L2738" s="165"/>
      <c r="M2738" s="165">
        <v>16068</v>
      </c>
      <c r="N2738" s="165">
        <v>55.000000000000007</v>
      </c>
      <c r="O2738" s="165">
        <v>247</v>
      </c>
      <c r="P2738" s="165">
        <v>177</v>
      </c>
      <c r="Q2738" s="165"/>
      <c r="R2738" s="165">
        <v>479</v>
      </c>
      <c r="S2738" s="165">
        <v>3</v>
      </c>
      <c r="T2738" s="165">
        <v>-0.65833333333333299</v>
      </c>
      <c r="U2738" s="165">
        <v>8.1333333333333329</v>
      </c>
      <c r="V2738" s="165">
        <v>633.19999999999993</v>
      </c>
      <c r="W2738" s="165">
        <v>383.49999999999983</v>
      </c>
      <c r="X2738" s="165" t="s">
        <v>3330</v>
      </c>
      <c r="Y2738" s="165">
        <v>8.6000000000000014</v>
      </c>
      <c r="Z2738" s="165" t="s">
        <v>3327</v>
      </c>
      <c r="AA2738" s="165" t="s">
        <v>3298</v>
      </c>
    </row>
    <row r="2739" spans="1:27" s="74" customFormat="1" x14ac:dyDescent="0.15">
      <c r="A2739" s="165" t="s">
        <v>3353</v>
      </c>
      <c r="B2739" s="113" t="s">
        <v>3171</v>
      </c>
      <c r="C2739" s="165" t="s">
        <v>3356</v>
      </c>
      <c r="D2739" s="199" t="s">
        <v>3297</v>
      </c>
      <c r="E2739" s="165">
        <v>317</v>
      </c>
      <c r="F2739" s="165">
        <v>53</v>
      </c>
      <c r="G2739" s="165">
        <v>122.4</v>
      </c>
      <c r="H2739" s="165">
        <v>150</v>
      </c>
      <c r="I2739" s="165">
        <v>2744</v>
      </c>
      <c r="J2739" s="165">
        <v>10802</v>
      </c>
      <c r="K2739" s="165">
        <v>527</v>
      </c>
      <c r="L2739" s="165"/>
      <c r="M2739" s="165">
        <v>14073</v>
      </c>
      <c r="N2739" s="165">
        <v>37</v>
      </c>
      <c r="O2739" s="165">
        <v>135</v>
      </c>
      <c r="P2739" s="165">
        <v>322</v>
      </c>
      <c r="Q2739" s="165"/>
      <c r="R2739" s="165">
        <v>494.00000000000011</v>
      </c>
      <c r="S2739" s="165">
        <v>3</v>
      </c>
      <c r="T2739" s="165">
        <v>-4.8249999999999975</v>
      </c>
      <c r="U2739" s="165">
        <v>15.633333333333329</v>
      </c>
      <c r="V2739" s="165">
        <v>438.5</v>
      </c>
      <c r="W2739" s="165">
        <v>282.5</v>
      </c>
      <c r="X2739" s="165" t="s">
        <v>3330</v>
      </c>
      <c r="Y2739" s="165">
        <v>12.05</v>
      </c>
      <c r="Z2739" s="165" t="s">
        <v>3325</v>
      </c>
      <c r="AA2739" s="165" t="s">
        <v>3298</v>
      </c>
    </row>
    <row r="2740" spans="1:27" s="74" customFormat="1" x14ac:dyDescent="0.15">
      <c r="A2740" s="165" t="s">
        <v>3278</v>
      </c>
      <c r="B2740" s="113" t="s">
        <v>3164</v>
      </c>
      <c r="C2740" s="165" t="s">
        <v>3356</v>
      </c>
      <c r="D2740" s="199" t="s">
        <v>3297</v>
      </c>
      <c r="E2740" s="165">
        <v>111</v>
      </c>
      <c r="F2740" s="165">
        <v>52.2</v>
      </c>
      <c r="G2740" s="165">
        <v>120.8</v>
      </c>
      <c r="H2740" s="165">
        <v>171</v>
      </c>
      <c r="I2740" s="165">
        <v>2438</v>
      </c>
      <c r="J2740" s="165">
        <v>11056</v>
      </c>
      <c r="K2740" s="165">
        <v>326</v>
      </c>
      <c r="L2740" s="165"/>
      <c r="M2740" s="165">
        <v>1382</v>
      </c>
      <c r="N2740" s="165">
        <v>31</v>
      </c>
      <c r="O2740" s="165">
        <v>138</v>
      </c>
      <c r="P2740" s="165">
        <v>326</v>
      </c>
      <c r="Q2740" s="165"/>
      <c r="R2740" s="165">
        <v>495</v>
      </c>
      <c r="S2740" s="165">
        <v>3</v>
      </c>
      <c r="T2740" s="165">
        <v>-4.0500000000000007</v>
      </c>
      <c r="U2740" s="165">
        <v>15.633333333333329</v>
      </c>
      <c r="V2740" s="165">
        <v>426.2</v>
      </c>
      <c r="W2740" s="165">
        <v>281.7</v>
      </c>
      <c r="X2740" s="165" t="s">
        <v>3330</v>
      </c>
      <c r="Y2740" s="165">
        <v>20.549999999999901</v>
      </c>
      <c r="Z2740" s="165" t="s">
        <v>3329</v>
      </c>
      <c r="AA2740" s="165" t="s">
        <v>3298</v>
      </c>
    </row>
    <row r="2741" spans="1:27" s="74" customFormat="1" x14ac:dyDescent="0.15">
      <c r="A2741" s="165" t="s">
        <v>3352</v>
      </c>
      <c r="B2741" s="113" t="s">
        <v>3171</v>
      </c>
      <c r="C2741" s="165" t="s">
        <v>3356</v>
      </c>
      <c r="D2741" s="199" t="s">
        <v>3297</v>
      </c>
      <c r="E2741" s="165">
        <v>316</v>
      </c>
      <c r="F2741" s="165">
        <v>52.7</v>
      </c>
      <c r="G2741" s="165">
        <v>122</v>
      </c>
      <c r="H2741" s="165">
        <v>93</v>
      </c>
      <c r="I2741" s="165">
        <v>2443</v>
      </c>
      <c r="J2741" s="165">
        <v>9343</v>
      </c>
      <c r="K2741" s="165">
        <v>474</v>
      </c>
      <c r="L2741" s="165"/>
      <c r="M2741" s="165">
        <v>12260</v>
      </c>
      <c r="N2741" s="165">
        <v>52</v>
      </c>
      <c r="O2741" s="165">
        <v>194</v>
      </c>
      <c r="P2741" s="165">
        <v>279</v>
      </c>
      <c r="Q2741" s="165"/>
      <c r="R2741" s="165">
        <v>525</v>
      </c>
      <c r="S2741" s="165">
        <v>3</v>
      </c>
      <c r="T2741" s="165">
        <v>-5.158333333333335</v>
      </c>
      <c r="U2741" s="165">
        <v>15.166666666666671</v>
      </c>
      <c r="V2741" s="165">
        <v>446.69999999999987</v>
      </c>
      <c r="W2741" s="165">
        <v>290.60000000000002</v>
      </c>
      <c r="X2741" s="165" t="s">
        <v>3330</v>
      </c>
      <c r="Y2741" s="165">
        <v>10.24999999999995</v>
      </c>
      <c r="Z2741" s="165" t="s">
        <v>3327</v>
      </c>
      <c r="AA2741" s="165" t="s">
        <v>3298</v>
      </c>
    </row>
    <row r="2742" spans="1:27" s="74" customFormat="1" x14ac:dyDescent="0.15">
      <c r="A2742" s="165" t="s">
        <v>3353</v>
      </c>
      <c r="B2742" s="113" t="s">
        <v>3171</v>
      </c>
      <c r="C2742" s="165" t="s">
        <v>3356</v>
      </c>
      <c r="D2742" s="199" t="s">
        <v>3297</v>
      </c>
      <c r="E2742" s="165">
        <v>323</v>
      </c>
      <c r="F2742" s="165">
        <v>50.4</v>
      </c>
      <c r="G2742" s="165">
        <v>121.7</v>
      </c>
      <c r="H2742" s="165">
        <v>63</v>
      </c>
      <c r="I2742" s="165">
        <v>1820</v>
      </c>
      <c r="J2742" s="165">
        <v>7220</v>
      </c>
      <c r="K2742" s="165">
        <v>465.00000000000011</v>
      </c>
      <c r="L2742" s="165"/>
      <c r="M2742" s="165">
        <v>9505</v>
      </c>
      <c r="N2742" s="165">
        <v>58</v>
      </c>
      <c r="O2742" s="165">
        <v>225</v>
      </c>
      <c r="P2742" s="165">
        <v>243</v>
      </c>
      <c r="Q2742" s="165"/>
      <c r="R2742" s="165">
        <v>526</v>
      </c>
      <c r="S2742" s="165">
        <v>3</v>
      </c>
      <c r="T2742" s="165">
        <v>-5.0749999999999975</v>
      </c>
      <c r="U2742" s="165">
        <v>14</v>
      </c>
      <c r="V2742" s="165">
        <v>476.6</v>
      </c>
      <c r="W2742" s="165">
        <v>325.89999999999998</v>
      </c>
      <c r="X2742" s="165" t="s">
        <v>3330</v>
      </c>
      <c r="Y2742" s="165">
        <v>13.1</v>
      </c>
      <c r="Z2742" s="165" t="s">
        <v>3325</v>
      </c>
      <c r="AA2742" s="165" t="s">
        <v>3298</v>
      </c>
    </row>
    <row r="2743" spans="1:27" s="74" customFormat="1" x14ac:dyDescent="0.15">
      <c r="A2743" s="165" t="s">
        <v>3278</v>
      </c>
      <c r="B2743" s="113" t="s">
        <v>3200</v>
      </c>
      <c r="C2743" s="165" t="s">
        <v>3356</v>
      </c>
      <c r="D2743" s="199" t="s">
        <v>3297</v>
      </c>
      <c r="E2743" s="165">
        <v>182</v>
      </c>
      <c r="F2743" s="165">
        <v>32</v>
      </c>
      <c r="G2743" s="165">
        <v>102.6</v>
      </c>
      <c r="H2743" s="165">
        <v>206</v>
      </c>
      <c r="I2743" s="165">
        <v>6484</v>
      </c>
      <c r="J2743" s="165">
        <v>32470</v>
      </c>
      <c r="K2743" s="165">
        <v>946.00000000000011</v>
      </c>
      <c r="L2743" s="165"/>
      <c r="M2743" s="165">
        <v>39900</v>
      </c>
      <c r="N2743" s="165">
        <v>59</v>
      </c>
      <c r="O2743" s="165">
        <v>282</v>
      </c>
      <c r="P2743" s="165">
        <v>189</v>
      </c>
      <c r="Q2743" s="165"/>
      <c r="R2743" s="165">
        <v>530</v>
      </c>
      <c r="S2743" s="165">
        <v>3</v>
      </c>
      <c r="T2743" s="165">
        <v>0.53333333333333299</v>
      </c>
      <c r="U2743" s="165">
        <v>8.1333333333333329</v>
      </c>
      <c r="V2743" s="165">
        <v>728.7</v>
      </c>
      <c r="W2743" s="165">
        <v>360.5</v>
      </c>
      <c r="X2743" s="165" t="s">
        <v>3330</v>
      </c>
      <c r="Y2743" s="165">
        <v>12.05</v>
      </c>
      <c r="Z2743" s="165" t="s">
        <v>3325</v>
      </c>
      <c r="AA2743" s="165" t="s">
        <v>3298</v>
      </c>
    </row>
    <row r="2744" spans="1:27" s="74" customFormat="1" x14ac:dyDescent="0.15">
      <c r="A2744" s="165" t="s">
        <v>3278</v>
      </c>
      <c r="B2744" s="113" t="s">
        <v>3200</v>
      </c>
      <c r="C2744" s="165" t="s">
        <v>3356</v>
      </c>
      <c r="D2744" s="199" t="s">
        <v>3297</v>
      </c>
      <c r="E2744" s="165">
        <v>265</v>
      </c>
      <c r="F2744" s="165">
        <v>29.9</v>
      </c>
      <c r="G2744" s="165">
        <v>93.3</v>
      </c>
      <c r="H2744" s="165">
        <v>129</v>
      </c>
      <c r="I2744" s="165">
        <v>3616</v>
      </c>
      <c r="J2744" s="165">
        <v>19495</v>
      </c>
      <c r="K2744" s="165">
        <v>618</v>
      </c>
      <c r="L2744" s="165"/>
      <c r="M2744" s="165">
        <v>23729</v>
      </c>
      <c r="N2744" s="165">
        <v>63</v>
      </c>
      <c r="O2744" s="165">
        <v>327</v>
      </c>
      <c r="P2744" s="165">
        <v>171</v>
      </c>
      <c r="Q2744" s="165"/>
      <c r="R2744" s="165">
        <v>560</v>
      </c>
      <c r="S2744" s="165">
        <v>3</v>
      </c>
      <c r="T2744" s="165">
        <v>-0.25</v>
      </c>
      <c r="U2744" s="165">
        <v>8.1000000000000014</v>
      </c>
      <c r="V2744" s="165">
        <v>516.4</v>
      </c>
      <c r="W2744" s="165">
        <v>308.7</v>
      </c>
      <c r="X2744" s="165" t="s">
        <v>3330</v>
      </c>
      <c r="Y2744" s="165">
        <v>20.100000000000001</v>
      </c>
      <c r="Z2744" s="165" t="s">
        <v>3329</v>
      </c>
      <c r="AA2744" s="165" t="s">
        <v>3298</v>
      </c>
    </row>
    <row r="2745" spans="1:27" s="74" customFormat="1" x14ac:dyDescent="0.15">
      <c r="A2745" s="165" t="s">
        <v>3352</v>
      </c>
      <c r="B2745" s="113" t="s">
        <v>3171</v>
      </c>
      <c r="C2745" s="165" t="s">
        <v>3356</v>
      </c>
      <c r="D2745" s="199" t="s">
        <v>3297</v>
      </c>
      <c r="E2745" s="165">
        <v>321</v>
      </c>
      <c r="F2745" s="165">
        <v>52.6</v>
      </c>
      <c r="G2745" s="165">
        <v>120.6</v>
      </c>
      <c r="H2745" s="165">
        <v>90</v>
      </c>
      <c r="I2745" s="165">
        <v>2465</v>
      </c>
      <c r="J2745" s="165">
        <v>9190</v>
      </c>
      <c r="K2745" s="165">
        <v>553</v>
      </c>
      <c r="L2745" s="165"/>
      <c r="M2745" s="165">
        <v>12207</v>
      </c>
      <c r="N2745" s="165">
        <v>63</v>
      </c>
      <c r="O2745" s="165">
        <v>215</v>
      </c>
      <c r="P2745" s="165">
        <v>313</v>
      </c>
      <c r="Q2745" s="165"/>
      <c r="R2745" s="165">
        <v>590</v>
      </c>
      <c r="S2745" s="165">
        <v>3</v>
      </c>
      <c r="T2745" s="165">
        <v>-4.5166666666666666</v>
      </c>
      <c r="U2745" s="165">
        <v>15.166666666666671</v>
      </c>
      <c r="V2745" s="165">
        <v>425.6</v>
      </c>
      <c r="W2745" s="165">
        <v>279.39999999999998</v>
      </c>
      <c r="X2745" s="165" t="s">
        <v>3330</v>
      </c>
      <c r="Y2745" s="165">
        <v>12.05</v>
      </c>
      <c r="Z2745" s="165" t="s">
        <v>3325</v>
      </c>
      <c r="AA2745" s="165" t="s">
        <v>3298</v>
      </c>
    </row>
    <row r="2746" spans="1:27" s="74" customFormat="1" x14ac:dyDescent="0.15">
      <c r="A2746" s="165" t="s">
        <v>3278</v>
      </c>
      <c r="B2746" s="113" t="s">
        <v>3164</v>
      </c>
      <c r="C2746" s="165" t="s">
        <v>3356</v>
      </c>
      <c r="D2746" s="199" t="s">
        <v>3297</v>
      </c>
      <c r="E2746" s="165">
        <v>123</v>
      </c>
      <c r="F2746" s="165">
        <v>52.300000000000004</v>
      </c>
      <c r="G2746" s="165">
        <v>122.2</v>
      </c>
      <c r="H2746" s="165">
        <v>35</v>
      </c>
      <c r="I2746" s="165">
        <v>2442</v>
      </c>
      <c r="J2746" s="165">
        <v>3400</v>
      </c>
      <c r="K2746" s="165">
        <v>225</v>
      </c>
      <c r="L2746" s="165"/>
      <c r="M2746" s="165">
        <v>6067</v>
      </c>
      <c r="N2746" s="165">
        <v>157</v>
      </c>
      <c r="O2746" s="165">
        <v>219</v>
      </c>
      <c r="P2746" s="165">
        <v>225</v>
      </c>
      <c r="Q2746" s="165"/>
      <c r="R2746" s="165">
        <v>601</v>
      </c>
      <c r="S2746" s="165">
        <v>3</v>
      </c>
      <c r="T2746" s="165">
        <v>-5.8833333333333337</v>
      </c>
      <c r="U2746" s="165">
        <v>14.133333333333329</v>
      </c>
      <c r="V2746" s="165">
        <v>472</v>
      </c>
      <c r="W2746" s="165">
        <v>310.60000000000002</v>
      </c>
      <c r="X2746" s="165" t="s">
        <v>3299</v>
      </c>
      <c r="Y2746" s="165">
        <v>12.05</v>
      </c>
      <c r="Z2746" s="165" t="s">
        <v>3325</v>
      </c>
      <c r="AA2746" s="165" t="s">
        <v>3298</v>
      </c>
    </row>
    <row r="2747" spans="1:27" s="74" customFormat="1" x14ac:dyDescent="0.15">
      <c r="A2747" s="165" t="s">
        <v>3278</v>
      </c>
      <c r="B2747" s="113" t="s">
        <v>3164</v>
      </c>
      <c r="C2747" s="165" t="s">
        <v>3356</v>
      </c>
      <c r="D2747" s="199" t="s">
        <v>3297</v>
      </c>
      <c r="E2747" s="165">
        <v>116</v>
      </c>
      <c r="F2747" s="165">
        <v>47.1</v>
      </c>
      <c r="G2747" s="165">
        <v>119.9</v>
      </c>
      <c r="H2747" s="165">
        <v>39</v>
      </c>
      <c r="I2747" s="165">
        <v>1967</v>
      </c>
      <c r="J2747" s="165">
        <v>4331</v>
      </c>
      <c r="K2747" s="165">
        <v>206</v>
      </c>
      <c r="L2747" s="165"/>
      <c r="M2747" s="165">
        <v>6505</v>
      </c>
      <c r="N2747" s="165">
        <v>143</v>
      </c>
      <c r="O2747" s="165">
        <v>305</v>
      </c>
      <c r="P2747" s="165">
        <v>206</v>
      </c>
      <c r="Q2747" s="165"/>
      <c r="R2747" s="165">
        <v>654</v>
      </c>
      <c r="S2747" s="165">
        <v>3</v>
      </c>
      <c r="T2747" s="165">
        <v>-3.7583333333333333</v>
      </c>
      <c r="U2747" s="165">
        <v>13.9</v>
      </c>
      <c r="V2747" s="165">
        <v>459.6</v>
      </c>
      <c r="W2747" s="165">
        <v>294.7</v>
      </c>
      <c r="X2747" s="165" t="s">
        <v>3330</v>
      </c>
      <c r="Y2747" s="165">
        <v>17.850000000000001</v>
      </c>
      <c r="Z2747" s="165" t="s">
        <v>3329</v>
      </c>
      <c r="AA2747" s="165" t="s">
        <v>3298</v>
      </c>
    </row>
    <row r="2748" spans="1:27" s="74" customFormat="1" x14ac:dyDescent="0.15">
      <c r="A2748" s="165" t="s">
        <v>3352</v>
      </c>
      <c r="B2748" s="113" t="s">
        <v>3164</v>
      </c>
      <c r="C2748" s="165" t="s">
        <v>3356</v>
      </c>
      <c r="D2748" s="199" t="s">
        <v>3297</v>
      </c>
      <c r="E2748" s="165">
        <v>112</v>
      </c>
      <c r="F2748" s="165">
        <v>50.4</v>
      </c>
      <c r="G2748" s="165">
        <v>121.7</v>
      </c>
      <c r="H2748" s="165">
        <v>59</v>
      </c>
      <c r="I2748" s="165">
        <v>1501</v>
      </c>
      <c r="J2748" s="165">
        <v>5661</v>
      </c>
      <c r="K2748" s="165">
        <v>233</v>
      </c>
      <c r="L2748" s="165"/>
      <c r="M2748" s="165">
        <v>7395</v>
      </c>
      <c r="N2748" s="165">
        <v>91</v>
      </c>
      <c r="O2748" s="165">
        <v>344</v>
      </c>
      <c r="P2748" s="165">
        <v>233</v>
      </c>
      <c r="Q2748" s="165"/>
      <c r="R2748" s="165">
        <v>668</v>
      </c>
      <c r="S2748" s="165">
        <v>3</v>
      </c>
      <c r="T2748" s="165">
        <v>-5.0749999999999975</v>
      </c>
      <c r="U2748" s="165">
        <v>14</v>
      </c>
      <c r="V2748" s="165">
        <v>476.6</v>
      </c>
      <c r="W2748" s="165">
        <v>325.89999999999998</v>
      </c>
      <c r="X2748" s="165" t="s">
        <v>3330</v>
      </c>
      <c r="Y2748" s="165">
        <v>13.1</v>
      </c>
      <c r="Z2748" s="165" t="s">
        <v>3325</v>
      </c>
      <c r="AA2748" s="165" t="s">
        <v>3298</v>
      </c>
    </row>
    <row r="2749" spans="1:27" s="74" customFormat="1" x14ac:dyDescent="0.15">
      <c r="A2749" s="165" t="s">
        <v>3278</v>
      </c>
      <c r="B2749" s="113" t="s">
        <v>3164</v>
      </c>
      <c r="C2749" s="165" t="s">
        <v>3356</v>
      </c>
      <c r="D2749" s="199" t="s">
        <v>3297</v>
      </c>
      <c r="E2749" s="165">
        <v>118</v>
      </c>
      <c r="F2749" s="165">
        <v>50.5</v>
      </c>
      <c r="G2749" s="165">
        <v>123.2</v>
      </c>
      <c r="H2749" s="165">
        <v>36</v>
      </c>
      <c r="I2749" s="165">
        <v>2434</v>
      </c>
      <c r="J2749" s="165">
        <v>3963</v>
      </c>
      <c r="K2749" s="165">
        <v>234</v>
      </c>
      <c r="L2749" s="165"/>
      <c r="M2749" s="165">
        <v>6631</v>
      </c>
      <c r="N2749" s="165">
        <v>171</v>
      </c>
      <c r="O2749" s="165">
        <v>268</v>
      </c>
      <c r="P2749" s="165">
        <v>234</v>
      </c>
      <c r="Q2749" s="165"/>
      <c r="R2749" s="165">
        <v>673</v>
      </c>
      <c r="S2749" s="165">
        <v>3</v>
      </c>
      <c r="T2749" s="165">
        <v>-3.4749999999999988</v>
      </c>
      <c r="U2749" s="165">
        <v>15.666666666666671</v>
      </c>
      <c r="V2749" s="165">
        <v>487.99999999999983</v>
      </c>
      <c r="W2749" s="165">
        <v>330.5</v>
      </c>
      <c r="X2749" s="165" t="s">
        <v>3330</v>
      </c>
      <c r="Y2749" s="165">
        <v>12.05</v>
      </c>
      <c r="Z2749" s="165" t="s">
        <v>3325</v>
      </c>
      <c r="AA2749" s="165" t="s">
        <v>3298</v>
      </c>
    </row>
    <row r="2750" spans="1:27" s="74" customFormat="1" x14ac:dyDescent="0.15">
      <c r="A2750" s="165" t="s">
        <v>3278</v>
      </c>
      <c r="B2750" s="113" t="s">
        <v>3171</v>
      </c>
      <c r="C2750" s="165" t="s">
        <v>3356</v>
      </c>
      <c r="D2750" s="199" t="s">
        <v>3297</v>
      </c>
      <c r="E2750" s="165">
        <v>318</v>
      </c>
      <c r="F2750" s="165">
        <v>52.6</v>
      </c>
      <c r="G2750" s="165">
        <v>124.2</v>
      </c>
      <c r="H2750" s="165">
        <v>53</v>
      </c>
      <c r="I2750" s="165">
        <v>2237</v>
      </c>
      <c r="J2750" s="165">
        <v>6480</v>
      </c>
      <c r="K2750" s="165">
        <v>469.00000000000011</v>
      </c>
      <c r="L2750" s="165"/>
      <c r="M2750" s="165">
        <v>9186</v>
      </c>
      <c r="N2750" s="165">
        <v>98</v>
      </c>
      <c r="O2750" s="165">
        <v>277</v>
      </c>
      <c r="P2750" s="165">
        <v>309</v>
      </c>
      <c r="Q2750" s="165"/>
      <c r="R2750" s="165">
        <v>684</v>
      </c>
      <c r="S2750" s="165">
        <v>3</v>
      </c>
      <c r="T2750" s="165">
        <v>-5.3083333333333327</v>
      </c>
      <c r="U2750" s="165">
        <v>14.633333333333329</v>
      </c>
      <c r="V2750" s="165">
        <v>502.4</v>
      </c>
      <c r="W2750" s="165">
        <v>320.8</v>
      </c>
      <c r="X2750" s="165" t="s">
        <v>3330</v>
      </c>
      <c r="Y2750" s="165">
        <v>18.05</v>
      </c>
      <c r="Z2750" s="165" t="s">
        <v>3329</v>
      </c>
      <c r="AA2750" s="165" t="s">
        <v>3298</v>
      </c>
    </row>
    <row r="2751" spans="1:27" s="74" customFormat="1" x14ac:dyDescent="0.15">
      <c r="A2751" s="165" t="s">
        <v>3352</v>
      </c>
      <c r="B2751" s="113" t="s">
        <v>3200</v>
      </c>
      <c r="C2751" s="165" t="s">
        <v>3356</v>
      </c>
      <c r="D2751" s="199" t="s">
        <v>3297</v>
      </c>
      <c r="E2751" s="165">
        <v>150</v>
      </c>
      <c r="F2751" s="165">
        <v>52.6</v>
      </c>
      <c r="G2751" s="165">
        <v>124.2</v>
      </c>
      <c r="H2751" s="165">
        <v>80</v>
      </c>
      <c r="I2751" s="165">
        <v>1832</v>
      </c>
      <c r="J2751" s="165">
        <v>10072</v>
      </c>
      <c r="K2751" s="165">
        <v>916</v>
      </c>
      <c r="L2751" s="165"/>
      <c r="M2751" s="165">
        <v>1282</v>
      </c>
      <c r="N2751" s="165">
        <v>72</v>
      </c>
      <c r="O2751" s="165">
        <v>405</v>
      </c>
      <c r="P2751" s="165">
        <v>216</v>
      </c>
      <c r="Q2751" s="165"/>
      <c r="R2751" s="165">
        <v>692</v>
      </c>
      <c r="S2751" s="165">
        <v>3</v>
      </c>
      <c r="T2751" s="165">
        <v>-5.3083333333333327</v>
      </c>
      <c r="U2751" s="165">
        <v>14.633333333333329</v>
      </c>
      <c r="V2751" s="165">
        <v>502.4</v>
      </c>
      <c r="W2751" s="165">
        <v>320.8</v>
      </c>
      <c r="X2751" s="165" t="s">
        <v>3330</v>
      </c>
      <c r="Y2751" s="165">
        <v>18.05</v>
      </c>
      <c r="Z2751" s="165" t="s">
        <v>3329</v>
      </c>
      <c r="AA2751" s="165" t="s">
        <v>3298</v>
      </c>
    </row>
    <row r="2752" spans="1:27" s="74" customFormat="1" x14ac:dyDescent="0.15">
      <c r="A2752" s="165" t="s">
        <v>3352</v>
      </c>
      <c r="B2752" s="113" t="s">
        <v>3164</v>
      </c>
      <c r="C2752" s="165" t="s">
        <v>3356</v>
      </c>
      <c r="D2752" s="199" t="s">
        <v>3297</v>
      </c>
      <c r="E2752" s="165">
        <v>119</v>
      </c>
      <c r="F2752" s="165">
        <v>51.300000000000004</v>
      </c>
      <c r="G2752" s="165">
        <v>121.5</v>
      </c>
      <c r="H2752" s="165">
        <v>43</v>
      </c>
      <c r="I2752" s="165">
        <v>3210</v>
      </c>
      <c r="J2752" s="165">
        <v>4384</v>
      </c>
      <c r="K2752" s="165">
        <v>294</v>
      </c>
      <c r="L2752" s="165"/>
      <c r="M2752" s="165">
        <v>7888</v>
      </c>
      <c r="N2752" s="165">
        <v>180</v>
      </c>
      <c r="O2752" s="165">
        <v>249</v>
      </c>
      <c r="P2752" s="165">
        <v>294</v>
      </c>
      <c r="Q2752" s="165"/>
      <c r="R2752" s="165">
        <v>723</v>
      </c>
      <c r="S2752" s="165">
        <v>3</v>
      </c>
      <c r="T2752" s="165">
        <v>-6.1749999999999998</v>
      </c>
      <c r="U2752" s="165">
        <v>13.3</v>
      </c>
      <c r="V2752" s="165">
        <v>484</v>
      </c>
      <c r="W2752" s="165">
        <v>325.7</v>
      </c>
      <c r="X2752" s="165" t="s">
        <v>3330</v>
      </c>
      <c r="Y2752" s="165">
        <v>12.05</v>
      </c>
      <c r="Z2752" s="165" t="s">
        <v>3325</v>
      </c>
      <c r="AA2752" s="165" t="s">
        <v>3298</v>
      </c>
    </row>
    <row r="2753" spans="1:27" s="74" customFormat="1" x14ac:dyDescent="0.15">
      <c r="A2753" s="165" t="s">
        <v>3278</v>
      </c>
      <c r="B2753" s="113" t="s">
        <v>3164</v>
      </c>
      <c r="C2753" s="165" t="s">
        <v>3356</v>
      </c>
      <c r="D2753" s="199" t="s">
        <v>3297</v>
      </c>
      <c r="E2753" s="165">
        <v>120</v>
      </c>
      <c r="F2753" s="165">
        <v>50.6</v>
      </c>
      <c r="G2753" s="165">
        <v>122.4</v>
      </c>
      <c r="H2753" s="165">
        <v>47</v>
      </c>
      <c r="I2753" s="165">
        <v>3024</v>
      </c>
      <c r="J2753" s="165">
        <v>6178</v>
      </c>
      <c r="K2753" s="165">
        <v>311</v>
      </c>
      <c r="L2753" s="165"/>
      <c r="M2753" s="165">
        <v>9512</v>
      </c>
      <c r="N2753" s="165">
        <v>154</v>
      </c>
      <c r="O2753" s="165">
        <v>310</v>
      </c>
      <c r="P2753" s="165">
        <v>311</v>
      </c>
      <c r="Q2753" s="165"/>
      <c r="R2753" s="165">
        <v>774</v>
      </c>
      <c r="S2753" s="165">
        <v>3</v>
      </c>
      <c r="T2753" s="165">
        <v>-4.8583333333333316</v>
      </c>
      <c r="U2753" s="165">
        <v>14.233333333333329</v>
      </c>
      <c r="V2753" s="165">
        <v>490.1</v>
      </c>
      <c r="W2753" s="165">
        <v>333.9</v>
      </c>
      <c r="X2753" s="165" t="s">
        <v>3330</v>
      </c>
      <c r="Y2753" s="165">
        <v>14.65</v>
      </c>
      <c r="Z2753" s="165" t="s">
        <v>3325</v>
      </c>
      <c r="AA2753" s="165" t="s">
        <v>3298</v>
      </c>
    </row>
    <row r="2754" spans="1:27" s="74" customFormat="1" x14ac:dyDescent="0.15">
      <c r="A2754" s="165" t="s">
        <v>3278</v>
      </c>
      <c r="B2754" s="113" t="s">
        <v>3164</v>
      </c>
      <c r="C2754" s="165" t="s">
        <v>3356</v>
      </c>
      <c r="D2754" s="199" t="s">
        <v>3297</v>
      </c>
      <c r="E2754" s="165">
        <v>113</v>
      </c>
      <c r="F2754" s="165">
        <v>50.800000000000004</v>
      </c>
      <c r="G2754" s="165">
        <v>121.5</v>
      </c>
      <c r="H2754" s="165">
        <v>136</v>
      </c>
      <c r="I2754" s="165">
        <v>4286</v>
      </c>
      <c r="J2754" s="165">
        <v>11915</v>
      </c>
      <c r="K2754" s="165">
        <v>469.00000000000011</v>
      </c>
      <c r="L2754" s="165"/>
      <c r="M2754" s="165">
        <v>16669</v>
      </c>
      <c r="N2754" s="165">
        <v>85</v>
      </c>
      <c r="O2754" s="165">
        <v>234</v>
      </c>
      <c r="P2754" s="165">
        <v>469.00000000000011</v>
      </c>
      <c r="Q2754" s="165"/>
      <c r="R2754" s="165">
        <v>787</v>
      </c>
      <c r="S2754" s="165">
        <v>3</v>
      </c>
      <c r="T2754" s="165">
        <v>-5.1416666666666666</v>
      </c>
      <c r="U2754" s="165">
        <v>14.166666666666671</v>
      </c>
      <c r="V2754" s="165">
        <v>468.80000000000013</v>
      </c>
      <c r="W2754" s="165">
        <v>318.5</v>
      </c>
      <c r="X2754" s="165" t="s">
        <v>3330</v>
      </c>
      <c r="Y2754" s="165">
        <v>12.05</v>
      </c>
      <c r="Z2754" s="165" t="s">
        <v>3325</v>
      </c>
      <c r="AA2754" s="165" t="s">
        <v>3298</v>
      </c>
    </row>
    <row r="2755" spans="1:27" s="74" customFormat="1" x14ac:dyDescent="0.15">
      <c r="A2755" s="165" t="s">
        <v>3278</v>
      </c>
      <c r="B2755" s="113" t="s">
        <v>3164</v>
      </c>
      <c r="C2755" s="165" t="s">
        <v>3356</v>
      </c>
      <c r="D2755" s="199" t="s">
        <v>3297</v>
      </c>
      <c r="E2755" s="165">
        <v>110</v>
      </c>
      <c r="F2755" s="165">
        <v>50.33</v>
      </c>
      <c r="G2755" s="165">
        <v>123</v>
      </c>
      <c r="H2755" s="165">
        <v>55</v>
      </c>
      <c r="I2755" s="165">
        <v>2381</v>
      </c>
      <c r="J2755" s="165">
        <v>7106.9999999999991</v>
      </c>
      <c r="K2755" s="165">
        <v>303</v>
      </c>
      <c r="L2755" s="165"/>
      <c r="M2755" s="165">
        <v>9791</v>
      </c>
      <c r="N2755" s="165">
        <v>129</v>
      </c>
      <c r="O2755" s="165">
        <v>386.00000000000011</v>
      </c>
      <c r="P2755" s="165">
        <v>303</v>
      </c>
      <c r="Q2755" s="165"/>
      <c r="R2755" s="165">
        <v>818</v>
      </c>
      <c r="S2755" s="165">
        <v>3</v>
      </c>
      <c r="T2755" s="165">
        <v>-3.5750000000000006</v>
      </c>
      <c r="U2755" s="165">
        <v>15.3</v>
      </c>
      <c r="V2755" s="165">
        <v>497.1</v>
      </c>
      <c r="W2755" s="165">
        <v>339.8</v>
      </c>
      <c r="X2755" s="165" t="s">
        <v>3330</v>
      </c>
      <c r="Y2755" s="165">
        <v>12.05</v>
      </c>
      <c r="Z2755" s="165" t="s">
        <v>3325</v>
      </c>
      <c r="AA2755" s="165" t="s">
        <v>3298</v>
      </c>
    </row>
    <row r="2756" spans="1:27" s="74" customFormat="1" x14ac:dyDescent="0.15">
      <c r="A2756" s="165" t="s">
        <v>3278</v>
      </c>
      <c r="B2756" s="113" t="s">
        <v>3164</v>
      </c>
      <c r="C2756" s="165" t="s">
        <v>3356</v>
      </c>
      <c r="D2756" s="199" t="s">
        <v>3297</v>
      </c>
      <c r="E2756" s="165">
        <v>121</v>
      </c>
      <c r="F2756" s="165">
        <v>50</v>
      </c>
      <c r="G2756" s="165">
        <v>121.6</v>
      </c>
      <c r="H2756" s="165">
        <v>50</v>
      </c>
      <c r="I2756" s="165">
        <v>3793</v>
      </c>
      <c r="J2756" s="165">
        <v>7336</v>
      </c>
      <c r="K2756" s="165">
        <v>384</v>
      </c>
      <c r="L2756" s="165"/>
      <c r="M2756" s="165">
        <v>11512</v>
      </c>
      <c r="N2756" s="165">
        <v>172</v>
      </c>
      <c r="O2756" s="165">
        <v>329</v>
      </c>
      <c r="P2756" s="165">
        <v>384</v>
      </c>
      <c r="Q2756" s="165"/>
      <c r="R2756" s="165">
        <v>885</v>
      </c>
      <c r="S2756" s="165">
        <v>3</v>
      </c>
      <c r="T2756" s="165">
        <v>-5.0166666666666666</v>
      </c>
      <c r="U2756" s="165">
        <v>13.733333333333329</v>
      </c>
      <c r="V2756" s="165">
        <v>489.4</v>
      </c>
      <c r="W2756" s="165">
        <v>336.2</v>
      </c>
      <c r="X2756" s="165" t="s">
        <v>3330</v>
      </c>
      <c r="Y2756" s="165">
        <v>14.65</v>
      </c>
      <c r="Z2756" s="165" t="s">
        <v>3325</v>
      </c>
      <c r="AA2756" s="165" t="s">
        <v>3298</v>
      </c>
    </row>
    <row r="2757" spans="1:27" s="74" customFormat="1" x14ac:dyDescent="0.15">
      <c r="A2757" s="165" t="s">
        <v>3278</v>
      </c>
      <c r="B2757" s="113" t="s">
        <v>3164</v>
      </c>
      <c r="C2757" s="165" t="s">
        <v>3356</v>
      </c>
      <c r="D2757" s="199" t="s">
        <v>3297</v>
      </c>
      <c r="E2757" s="165">
        <v>122</v>
      </c>
      <c r="F2757" s="165">
        <v>52</v>
      </c>
      <c r="G2757" s="165">
        <v>122.2</v>
      </c>
      <c r="H2757" s="165">
        <v>59</v>
      </c>
      <c r="I2757" s="165">
        <v>4473</v>
      </c>
      <c r="J2757" s="165">
        <v>7227.0000000000009</v>
      </c>
      <c r="K2757" s="165">
        <v>430</v>
      </c>
      <c r="L2757" s="165"/>
      <c r="M2757" s="165">
        <v>12130</v>
      </c>
      <c r="N2757" s="165">
        <v>177</v>
      </c>
      <c r="O2757" s="165">
        <v>282</v>
      </c>
      <c r="P2757" s="165">
        <v>430</v>
      </c>
      <c r="Q2757" s="165"/>
      <c r="R2757" s="165">
        <v>889</v>
      </c>
      <c r="S2757" s="165">
        <v>3</v>
      </c>
      <c r="T2757" s="165">
        <v>-6.0333333333333359</v>
      </c>
      <c r="U2757" s="165">
        <v>13.9</v>
      </c>
      <c r="V2757" s="165">
        <v>478.49999999999983</v>
      </c>
      <c r="W2757" s="165">
        <v>315.89999999999998</v>
      </c>
      <c r="X2757" s="165" t="s">
        <v>3299</v>
      </c>
      <c r="Y2757" s="165">
        <v>20.549999999999901</v>
      </c>
      <c r="Z2757" s="165" t="s">
        <v>3329</v>
      </c>
      <c r="AA2757" s="165" t="s">
        <v>3298</v>
      </c>
    </row>
    <row r="2758" spans="1:27" s="74" customFormat="1" x14ac:dyDescent="0.15">
      <c r="A2758" s="165" t="s">
        <v>3352</v>
      </c>
      <c r="B2758" s="113" t="s">
        <v>3164</v>
      </c>
      <c r="C2758" s="165" t="s">
        <v>3356</v>
      </c>
      <c r="D2758" s="199" t="s">
        <v>3297</v>
      </c>
      <c r="E2758" s="165">
        <v>104</v>
      </c>
      <c r="F2758" s="165">
        <v>52.6</v>
      </c>
      <c r="G2758" s="165">
        <v>124.2</v>
      </c>
      <c r="H2758" s="165">
        <v>53</v>
      </c>
      <c r="I2758" s="165">
        <v>3416</v>
      </c>
      <c r="J2758" s="165">
        <v>8232</v>
      </c>
      <c r="K2758" s="165">
        <v>520</v>
      </c>
      <c r="L2758" s="165"/>
      <c r="M2758" s="165">
        <v>12167</v>
      </c>
      <c r="N2758" s="165">
        <v>153</v>
      </c>
      <c r="O2758" s="165">
        <v>376</v>
      </c>
      <c r="P2758" s="165">
        <v>391</v>
      </c>
      <c r="Q2758" s="165"/>
      <c r="R2758" s="165">
        <v>919</v>
      </c>
      <c r="S2758" s="165">
        <v>3</v>
      </c>
      <c r="T2758" s="165">
        <v>-5.3083333333333327</v>
      </c>
      <c r="U2758" s="165">
        <v>14.633333333333329</v>
      </c>
      <c r="V2758" s="165">
        <v>502.4</v>
      </c>
      <c r="W2758" s="165">
        <v>320.8</v>
      </c>
      <c r="X2758" s="165" t="s">
        <v>3330</v>
      </c>
      <c r="Y2758" s="165">
        <v>18.05</v>
      </c>
      <c r="Z2758" s="165" t="s">
        <v>3329</v>
      </c>
      <c r="AA2758" s="165" t="s">
        <v>3298</v>
      </c>
    </row>
    <row r="2759" spans="1:27" s="74" customFormat="1" x14ac:dyDescent="0.15">
      <c r="A2759" s="165" t="s">
        <v>3352</v>
      </c>
      <c r="B2759" s="113" t="s">
        <v>3164</v>
      </c>
      <c r="C2759" s="165" t="s">
        <v>3356</v>
      </c>
      <c r="D2759" s="199" t="s">
        <v>3297</v>
      </c>
      <c r="E2759" s="165">
        <v>117</v>
      </c>
      <c r="F2759" s="165">
        <v>50.9</v>
      </c>
      <c r="G2759" s="165">
        <v>121</v>
      </c>
      <c r="H2759" s="165">
        <v>39</v>
      </c>
      <c r="I2759" s="165">
        <v>3405</v>
      </c>
      <c r="J2759" s="165">
        <v>6528</v>
      </c>
      <c r="K2759" s="165">
        <v>344</v>
      </c>
      <c r="L2759" s="165"/>
      <c r="M2759" s="165">
        <v>10276</v>
      </c>
      <c r="N2759" s="165">
        <v>208</v>
      </c>
      <c r="O2759" s="165">
        <v>394</v>
      </c>
      <c r="P2759" s="165">
        <v>344</v>
      </c>
      <c r="Q2759" s="165"/>
      <c r="R2759" s="165">
        <v>946.00000000000011</v>
      </c>
      <c r="S2759" s="165">
        <v>3</v>
      </c>
      <c r="T2759" s="165">
        <v>-5.375</v>
      </c>
      <c r="U2759" s="165">
        <v>13.93333333333333</v>
      </c>
      <c r="V2759" s="165">
        <v>471.1</v>
      </c>
      <c r="W2759" s="165">
        <v>318.89999999999998</v>
      </c>
      <c r="X2759" s="165" t="s">
        <v>3330</v>
      </c>
      <c r="Y2759" s="165">
        <v>12.05</v>
      </c>
      <c r="Z2759" s="165" t="s">
        <v>3325</v>
      </c>
      <c r="AA2759" s="165" t="s">
        <v>3298</v>
      </c>
    </row>
    <row r="2760" spans="1:27" s="74" customFormat="1" x14ac:dyDescent="0.15">
      <c r="A2760" s="165" t="s">
        <v>3278</v>
      </c>
      <c r="B2760" s="113" t="s">
        <v>3164</v>
      </c>
      <c r="C2760" s="165" t="s">
        <v>3356</v>
      </c>
      <c r="D2760" s="199" t="s">
        <v>3297</v>
      </c>
      <c r="E2760" s="165">
        <v>144</v>
      </c>
      <c r="F2760" s="165">
        <v>42.800000000000004</v>
      </c>
      <c r="G2760" s="165">
        <v>93.1</v>
      </c>
      <c r="H2760" s="165">
        <v>139</v>
      </c>
      <c r="I2760" s="165">
        <v>7272</v>
      </c>
      <c r="J2760" s="165">
        <v>22297</v>
      </c>
      <c r="K2760" s="165">
        <v>1067</v>
      </c>
      <c r="L2760" s="165"/>
      <c r="M2760" s="165">
        <v>30636</v>
      </c>
      <c r="N2760" s="165">
        <v>39</v>
      </c>
      <c r="O2760" s="165">
        <v>115</v>
      </c>
      <c r="P2760" s="165">
        <v>808</v>
      </c>
      <c r="Q2760" s="165"/>
      <c r="R2760" s="165">
        <v>961</v>
      </c>
      <c r="S2760" s="165">
        <v>3</v>
      </c>
      <c r="T2760" s="165">
        <v>11.074999999999999</v>
      </c>
      <c r="U2760" s="165">
        <v>26.4</v>
      </c>
      <c r="V2760" s="165">
        <v>61.5</v>
      </c>
      <c r="W2760" s="165">
        <v>39</v>
      </c>
      <c r="X2760" s="165" t="s">
        <v>3300</v>
      </c>
      <c r="Y2760" s="165">
        <v>14.15</v>
      </c>
      <c r="Z2760" s="165" t="s">
        <v>3325</v>
      </c>
      <c r="AA2760" s="165" t="s">
        <v>3298</v>
      </c>
    </row>
    <row r="2761" spans="1:27" s="74" customFormat="1" x14ac:dyDescent="0.15">
      <c r="A2761" s="165" t="s">
        <v>3278</v>
      </c>
      <c r="B2761" s="113" t="s">
        <v>3164</v>
      </c>
      <c r="C2761" s="165" t="s">
        <v>3356</v>
      </c>
      <c r="D2761" s="199" t="s">
        <v>3297</v>
      </c>
      <c r="E2761" s="165">
        <v>124</v>
      </c>
      <c r="F2761" s="165">
        <v>51.300000000000004</v>
      </c>
      <c r="G2761" s="165">
        <v>120.8</v>
      </c>
      <c r="H2761" s="165">
        <v>31</v>
      </c>
      <c r="I2761" s="165">
        <v>3589</v>
      </c>
      <c r="J2761" s="165">
        <v>5447</v>
      </c>
      <c r="K2761" s="165">
        <v>338</v>
      </c>
      <c r="L2761" s="165"/>
      <c r="M2761" s="165">
        <v>9375</v>
      </c>
      <c r="N2761" s="165">
        <v>263</v>
      </c>
      <c r="O2761" s="165">
        <v>398</v>
      </c>
      <c r="P2761" s="165">
        <v>338</v>
      </c>
      <c r="Q2761" s="165"/>
      <c r="R2761" s="165">
        <v>999</v>
      </c>
      <c r="S2761" s="165">
        <v>3</v>
      </c>
      <c r="T2761" s="165">
        <v>-4.8333333333333357</v>
      </c>
      <c r="U2761" s="165">
        <v>14.53333333333333</v>
      </c>
      <c r="V2761" s="165">
        <v>459.4</v>
      </c>
      <c r="W2761" s="165">
        <v>309.5</v>
      </c>
      <c r="X2761" s="165" t="s">
        <v>3330</v>
      </c>
      <c r="Y2761" s="165">
        <v>12.05</v>
      </c>
      <c r="Z2761" s="165" t="s">
        <v>3325</v>
      </c>
      <c r="AA2761" s="165" t="s">
        <v>3298</v>
      </c>
    </row>
    <row r="2762" spans="1:27" s="74" customFormat="1" x14ac:dyDescent="0.15">
      <c r="A2762" s="165" t="s">
        <v>3278</v>
      </c>
      <c r="B2762" s="113" t="s">
        <v>3200</v>
      </c>
      <c r="C2762" s="165" t="s">
        <v>3356</v>
      </c>
      <c r="D2762" s="199" t="s">
        <v>3297</v>
      </c>
      <c r="E2762" s="165">
        <v>281</v>
      </c>
      <c r="F2762" s="165">
        <v>43.2</v>
      </c>
      <c r="G2762" s="165">
        <v>84.6</v>
      </c>
      <c r="H2762" s="165">
        <v>115</v>
      </c>
      <c r="I2762" s="165">
        <v>1297</v>
      </c>
      <c r="J2762" s="165">
        <v>39734</v>
      </c>
      <c r="K2762" s="165">
        <v>3197</v>
      </c>
      <c r="L2762" s="165"/>
      <c r="M2762" s="165">
        <v>55901</v>
      </c>
      <c r="N2762" s="165">
        <v>158</v>
      </c>
      <c r="O2762" s="165">
        <v>518</v>
      </c>
      <c r="P2762" s="165">
        <v>640</v>
      </c>
      <c r="Q2762" s="165"/>
      <c r="R2762" s="165">
        <v>1316</v>
      </c>
      <c r="S2762" s="165">
        <v>3</v>
      </c>
      <c r="T2762" s="165">
        <v>-3.25</v>
      </c>
      <c r="U2762" s="165">
        <v>10.6</v>
      </c>
      <c r="V2762" s="165">
        <v>269.10000000000002</v>
      </c>
      <c r="W2762" s="165">
        <v>171.5</v>
      </c>
      <c r="X2762" s="165" t="s">
        <v>3330</v>
      </c>
      <c r="Y2762" s="165">
        <v>8.6000000000000014</v>
      </c>
      <c r="Z2762" s="165" t="s">
        <v>3327</v>
      </c>
      <c r="AA2762" s="165" t="s">
        <v>3298</v>
      </c>
    </row>
    <row r="2763" spans="1:27" s="74" customFormat="1" x14ac:dyDescent="0.15">
      <c r="A2763" s="165" t="s">
        <v>3353</v>
      </c>
      <c r="B2763" s="113" t="s">
        <v>3200</v>
      </c>
      <c r="C2763" s="165" t="s">
        <v>3356</v>
      </c>
      <c r="D2763" s="199" t="s">
        <v>3297</v>
      </c>
      <c r="E2763" s="165">
        <v>271</v>
      </c>
      <c r="F2763" s="165">
        <v>28.9</v>
      </c>
      <c r="G2763" s="165">
        <v>85.2</v>
      </c>
      <c r="H2763" s="165">
        <v>131</v>
      </c>
      <c r="I2763" s="165">
        <v>2959</v>
      </c>
      <c r="J2763" s="165">
        <v>2159</v>
      </c>
      <c r="K2763" s="165">
        <v>330</v>
      </c>
      <c r="L2763" s="165"/>
      <c r="M2763" s="165">
        <v>24878</v>
      </c>
      <c r="N2763" s="165">
        <v>81</v>
      </c>
      <c r="O2763" s="165">
        <v>415.00000000000011</v>
      </c>
      <c r="P2763" s="165">
        <v>78</v>
      </c>
      <c r="Q2763" s="165"/>
      <c r="R2763" s="165">
        <v>574</v>
      </c>
      <c r="S2763" s="165">
        <v>2</v>
      </c>
      <c r="T2763" s="165">
        <v>-1.541666666666667</v>
      </c>
      <c r="U2763" s="165">
        <v>7.25</v>
      </c>
      <c r="V2763" s="165">
        <v>310.8</v>
      </c>
      <c r="W2763" s="165">
        <v>84.3</v>
      </c>
      <c r="X2763" s="165" t="s">
        <v>3330</v>
      </c>
      <c r="Y2763" s="165">
        <v>8.6000000000000014</v>
      </c>
      <c r="Z2763" s="165" t="s">
        <v>3327</v>
      </c>
      <c r="AA2763" s="165" t="s">
        <v>3298</v>
      </c>
    </row>
    <row r="2764" spans="1:27" s="74" customFormat="1" x14ac:dyDescent="0.15">
      <c r="A2764" s="165" t="s">
        <v>3353</v>
      </c>
      <c r="B2764" s="113" t="s">
        <v>3200</v>
      </c>
      <c r="C2764" s="165" t="s">
        <v>3356</v>
      </c>
      <c r="D2764" s="199" t="s">
        <v>3297</v>
      </c>
      <c r="E2764" s="165">
        <v>270</v>
      </c>
      <c r="F2764" s="165">
        <v>28.1</v>
      </c>
      <c r="G2764" s="165">
        <v>85.9</v>
      </c>
      <c r="H2764" s="165">
        <v>140</v>
      </c>
      <c r="I2764" s="165">
        <v>3415</v>
      </c>
      <c r="J2764" s="165">
        <v>28311</v>
      </c>
      <c r="K2764" s="165">
        <v>409</v>
      </c>
      <c r="L2764" s="165"/>
      <c r="M2764" s="165">
        <v>32134</v>
      </c>
      <c r="N2764" s="165">
        <v>61</v>
      </c>
      <c r="O2764" s="165">
        <v>438.99999999999983</v>
      </c>
      <c r="P2764" s="165">
        <v>82</v>
      </c>
      <c r="Q2764" s="165"/>
      <c r="R2764" s="165">
        <v>581</v>
      </c>
      <c r="S2764" s="165">
        <v>2</v>
      </c>
      <c r="T2764" s="165">
        <v>0.55000000000000004</v>
      </c>
      <c r="U2764" s="165">
        <v>8.3000000000000007</v>
      </c>
      <c r="V2764" s="165">
        <v>452.4</v>
      </c>
      <c r="W2764" s="165">
        <v>130.69999999999999</v>
      </c>
      <c r="X2764" s="165" t="s">
        <v>3330</v>
      </c>
      <c r="Y2764" s="165">
        <v>8.6000000000000014</v>
      </c>
      <c r="Z2764" s="165" t="s">
        <v>3327</v>
      </c>
      <c r="AA2764" s="165" t="s">
        <v>3298</v>
      </c>
    </row>
    <row r="2765" spans="1:27" s="74" customFormat="1" x14ac:dyDescent="0.15">
      <c r="A2765" s="165" t="s">
        <v>3353</v>
      </c>
      <c r="B2765" s="113" t="s">
        <v>3202</v>
      </c>
      <c r="C2765" s="165" t="s">
        <v>3356</v>
      </c>
      <c r="D2765" s="199" t="s">
        <v>3297</v>
      </c>
      <c r="E2765" s="165">
        <v>1201</v>
      </c>
      <c r="F2765" s="165">
        <v>28.9</v>
      </c>
      <c r="G2765" s="165">
        <v>85.2</v>
      </c>
      <c r="H2765" s="165">
        <v>163</v>
      </c>
      <c r="I2765" s="165">
        <v>2041</v>
      </c>
      <c r="J2765" s="165">
        <v>8913</v>
      </c>
      <c r="K2765" s="165">
        <v>784</v>
      </c>
      <c r="L2765" s="165"/>
      <c r="M2765" s="165">
        <v>11737</v>
      </c>
      <c r="N2765" s="165">
        <v>67</v>
      </c>
      <c r="O2765" s="165">
        <v>239</v>
      </c>
      <c r="P2765" s="165">
        <v>276</v>
      </c>
      <c r="Q2765" s="165"/>
      <c r="R2765" s="165">
        <v>581</v>
      </c>
      <c r="S2765" s="165">
        <v>2</v>
      </c>
      <c r="T2765" s="165">
        <v>-1.541666666666667</v>
      </c>
      <c r="U2765" s="165">
        <v>7.25</v>
      </c>
      <c r="V2765" s="165">
        <v>310.8</v>
      </c>
      <c r="W2765" s="165">
        <v>84.3</v>
      </c>
      <c r="X2765" s="165" t="s">
        <v>3328</v>
      </c>
      <c r="Y2765" s="165">
        <v>8.6000000000000014</v>
      </c>
      <c r="Z2765" s="165" t="s">
        <v>3327</v>
      </c>
      <c r="AA2765" s="165" t="s">
        <v>3298</v>
      </c>
    </row>
    <row r="2766" spans="1:27" s="74" customFormat="1" x14ac:dyDescent="0.15">
      <c r="A2766" s="165" t="s">
        <v>3353</v>
      </c>
      <c r="B2766" s="113" t="s">
        <v>3200</v>
      </c>
      <c r="C2766" s="165" t="s">
        <v>3356</v>
      </c>
      <c r="D2766" s="199" t="s">
        <v>3297</v>
      </c>
      <c r="E2766" s="165">
        <v>272</v>
      </c>
      <c r="F2766" s="165">
        <v>28.9</v>
      </c>
      <c r="G2766" s="165">
        <v>85.2</v>
      </c>
      <c r="H2766" s="165">
        <v>105</v>
      </c>
      <c r="I2766" s="165">
        <v>2617</v>
      </c>
      <c r="J2766" s="165">
        <v>12936</v>
      </c>
      <c r="K2766" s="165">
        <v>560</v>
      </c>
      <c r="L2766" s="165"/>
      <c r="M2766" s="165">
        <v>16114</v>
      </c>
      <c r="N2766" s="165">
        <v>76</v>
      </c>
      <c r="O2766" s="165">
        <v>322</v>
      </c>
      <c r="P2766" s="165">
        <v>208</v>
      </c>
      <c r="Q2766" s="165"/>
      <c r="R2766" s="165">
        <v>606</v>
      </c>
      <c r="S2766" s="165">
        <v>2</v>
      </c>
      <c r="T2766" s="165">
        <v>-1.541666666666667</v>
      </c>
      <c r="U2766" s="165">
        <v>7.25</v>
      </c>
      <c r="V2766" s="165">
        <v>310.8</v>
      </c>
      <c r="W2766" s="165">
        <v>84.3</v>
      </c>
      <c r="X2766" s="165" t="s">
        <v>3330</v>
      </c>
      <c r="Y2766" s="165">
        <v>8.6000000000000014</v>
      </c>
      <c r="Z2766" s="165" t="s">
        <v>3327</v>
      </c>
      <c r="AA2766" s="165" t="s">
        <v>3298</v>
      </c>
    </row>
    <row r="2767" spans="1:27" s="74" customFormat="1" x14ac:dyDescent="0.15">
      <c r="A2767" s="165" t="s">
        <v>3353</v>
      </c>
      <c r="B2767" s="113" t="s">
        <v>3200</v>
      </c>
      <c r="C2767" s="165" t="s">
        <v>3356</v>
      </c>
      <c r="D2767" s="199" t="s">
        <v>3297</v>
      </c>
      <c r="E2767" s="165">
        <v>289</v>
      </c>
      <c r="F2767" s="165">
        <v>43.03</v>
      </c>
      <c r="G2767" s="165">
        <v>87.13</v>
      </c>
      <c r="H2767" s="165">
        <v>108</v>
      </c>
      <c r="I2767" s="165">
        <v>4064</v>
      </c>
      <c r="J2767" s="165">
        <v>16128</v>
      </c>
      <c r="K2767" s="165">
        <v>1620</v>
      </c>
      <c r="L2767" s="165"/>
      <c r="M2767" s="165">
        <v>21810</v>
      </c>
      <c r="N2767" s="165">
        <v>74</v>
      </c>
      <c r="O2767" s="165">
        <v>380.99999999999983</v>
      </c>
      <c r="P2767" s="165">
        <v>287</v>
      </c>
      <c r="Q2767" s="165"/>
      <c r="R2767" s="165">
        <v>742</v>
      </c>
      <c r="S2767" s="165">
        <v>2</v>
      </c>
      <c r="T2767" s="165">
        <v>-4.5166666666666666</v>
      </c>
      <c r="U2767" s="165">
        <v>8.2000000000000011</v>
      </c>
      <c r="V2767" s="165">
        <v>215</v>
      </c>
      <c r="W2767" s="165">
        <v>91.1</v>
      </c>
      <c r="X2767" s="165" t="s">
        <v>3328</v>
      </c>
      <c r="Y2767" s="165">
        <v>8.6000000000000014</v>
      </c>
      <c r="Z2767" s="165" t="s">
        <v>3327</v>
      </c>
      <c r="AA2767" s="165" t="s">
        <v>3298</v>
      </c>
    </row>
    <row r="2768" spans="1:27" s="74" customFormat="1" x14ac:dyDescent="0.15">
      <c r="A2768" s="165" t="s">
        <v>3353</v>
      </c>
      <c r="B2768" s="113" t="s">
        <v>3203</v>
      </c>
      <c r="C2768" s="165" t="s">
        <v>3356</v>
      </c>
      <c r="D2768" s="199" t="s">
        <v>3297</v>
      </c>
      <c r="E2768" s="165">
        <v>1177</v>
      </c>
      <c r="F2768" s="165">
        <v>27.9</v>
      </c>
      <c r="G2768" s="165">
        <v>91.9</v>
      </c>
      <c r="H2768" s="165">
        <v>35</v>
      </c>
      <c r="I2768" s="165">
        <v>1404</v>
      </c>
      <c r="J2768" s="165">
        <v>6341</v>
      </c>
      <c r="K2768" s="165">
        <v>668</v>
      </c>
      <c r="L2768" s="165"/>
      <c r="M2768" s="165">
        <v>8413</v>
      </c>
      <c r="N2768" s="165">
        <v>97</v>
      </c>
      <c r="O2768" s="165">
        <v>412</v>
      </c>
      <c r="P2768" s="165">
        <v>346</v>
      </c>
      <c r="Q2768" s="165"/>
      <c r="R2768" s="165">
        <v>853.99999999999989</v>
      </c>
      <c r="S2768" s="165">
        <v>2</v>
      </c>
      <c r="T2768" s="165">
        <v>-1.6083333333333341</v>
      </c>
      <c r="U2768" s="165">
        <v>6.35</v>
      </c>
      <c r="V2768" s="165">
        <v>457.19999999999987</v>
      </c>
      <c r="W2768" s="165">
        <v>167.4</v>
      </c>
      <c r="X2768" s="165" t="s">
        <v>3330</v>
      </c>
      <c r="Y2768" s="165">
        <v>8.6000000000000014</v>
      </c>
      <c r="Z2768" s="165" t="s">
        <v>3327</v>
      </c>
      <c r="AA2768" s="165" t="s">
        <v>3298</v>
      </c>
    </row>
    <row r="2769" spans="1:27" s="74" customFormat="1" x14ac:dyDescent="0.15">
      <c r="A2769" s="165" t="s">
        <v>3353</v>
      </c>
      <c r="B2769" s="113" t="s">
        <v>3203</v>
      </c>
      <c r="C2769" s="165" t="s">
        <v>3356</v>
      </c>
      <c r="D2769" s="199" t="s">
        <v>3297</v>
      </c>
      <c r="E2769" s="165">
        <v>1176</v>
      </c>
      <c r="F2769" s="165">
        <v>28.9</v>
      </c>
      <c r="G2769" s="165">
        <v>85.2</v>
      </c>
      <c r="H2769" s="165">
        <v>57</v>
      </c>
      <c r="I2769" s="165">
        <v>2134</v>
      </c>
      <c r="J2769" s="165">
        <v>14741</v>
      </c>
      <c r="K2769" s="165">
        <v>988.00000000000011</v>
      </c>
      <c r="L2769" s="165"/>
      <c r="M2769" s="165">
        <v>17862</v>
      </c>
      <c r="N2769" s="165">
        <v>94</v>
      </c>
      <c r="O2769" s="165">
        <v>631</v>
      </c>
      <c r="P2769" s="165">
        <v>486.00000000000011</v>
      </c>
      <c r="Q2769" s="165"/>
      <c r="R2769" s="165">
        <v>1211</v>
      </c>
      <c r="S2769" s="165">
        <v>2</v>
      </c>
      <c r="T2769" s="165">
        <v>-1.541666666666667</v>
      </c>
      <c r="U2769" s="165">
        <v>7.25</v>
      </c>
      <c r="V2769" s="165">
        <v>310.8</v>
      </c>
      <c r="W2769" s="165">
        <v>84.3</v>
      </c>
      <c r="X2769" s="165" t="s">
        <v>3328</v>
      </c>
      <c r="Y2769" s="165">
        <v>8.6000000000000014</v>
      </c>
      <c r="Z2769" s="165" t="s">
        <v>3327</v>
      </c>
      <c r="AA2769" s="165" t="s">
        <v>3298</v>
      </c>
    </row>
    <row r="2770" spans="1:27" s="74" customFormat="1" x14ac:dyDescent="0.15">
      <c r="A2770" s="165" t="s">
        <v>3353</v>
      </c>
      <c r="B2770" s="113" t="s">
        <v>3200</v>
      </c>
      <c r="C2770" s="165" t="s">
        <v>3356</v>
      </c>
      <c r="D2770" s="199" t="s">
        <v>3297</v>
      </c>
      <c r="E2770" s="165">
        <v>253</v>
      </c>
      <c r="F2770" s="165">
        <v>29.92</v>
      </c>
      <c r="G2770" s="165">
        <v>95.88</v>
      </c>
      <c r="H2770" s="165">
        <v>350</v>
      </c>
      <c r="I2770" s="165">
        <v>13133</v>
      </c>
      <c r="J2770" s="165">
        <v>139647</v>
      </c>
      <c r="K2770" s="165">
        <v>3872</v>
      </c>
      <c r="L2770" s="165"/>
      <c r="M2770" s="165">
        <v>156654</v>
      </c>
      <c r="N2770" s="165">
        <v>53</v>
      </c>
      <c r="O2770" s="165">
        <v>559</v>
      </c>
      <c r="P2770" s="165">
        <v>774</v>
      </c>
      <c r="Q2770" s="165"/>
      <c r="R2770" s="165">
        <v>1386</v>
      </c>
      <c r="S2770" s="165">
        <v>2</v>
      </c>
      <c r="T2770" s="165">
        <v>-3.3333333333333402E-2</v>
      </c>
      <c r="U2770" s="165">
        <v>7.9499999999999993</v>
      </c>
      <c r="V2770" s="165">
        <v>648.6</v>
      </c>
      <c r="W2770" s="165">
        <v>249.2</v>
      </c>
      <c r="X2770" s="165" t="s">
        <v>3330</v>
      </c>
      <c r="Y2770" s="165"/>
      <c r="Z2770" s="165"/>
      <c r="AA2770" s="165" t="s">
        <v>3298</v>
      </c>
    </row>
    <row r="2771" spans="1:27" s="74" customFormat="1" x14ac:dyDescent="0.15">
      <c r="A2771" s="165" t="s">
        <v>3280</v>
      </c>
      <c r="B2771" s="113" t="s">
        <v>3200</v>
      </c>
      <c r="C2771" s="165" t="s">
        <v>3356</v>
      </c>
      <c r="D2771" s="199" t="s">
        <v>3297</v>
      </c>
      <c r="E2771" s="165">
        <v>259</v>
      </c>
      <c r="F2771" s="165">
        <v>31.5</v>
      </c>
      <c r="G2771" s="165">
        <v>98.2</v>
      </c>
      <c r="H2771" s="165">
        <v>120</v>
      </c>
      <c r="I2771" s="165">
        <v>3103</v>
      </c>
      <c r="J2771" s="165">
        <v>17529</v>
      </c>
      <c r="K2771" s="165">
        <v>618</v>
      </c>
      <c r="L2771" s="165"/>
      <c r="M2771" s="165">
        <v>21250</v>
      </c>
      <c r="N2771" s="165">
        <v>50</v>
      </c>
      <c r="O2771" s="165">
        <v>284.00000000000011</v>
      </c>
      <c r="P2771" s="165">
        <v>124</v>
      </c>
      <c r="Q2771" s="165"/>
      <c r="R2771" s="165">
        <v>458</v>
      </c>
      <c r="S2771" s="165">
        <v>1</v>
      </c>
      <c r="T2771" s="165">
        <v>-1.466666666666667</v>
      </c>
      <c r="U2771" s="165">
        <v>7.5</v>
      </c>
      <c r="V2771" s="165">
        <v>606.4</v>
      </c>
      <c r="W2771" s="165">
        <v>132.1</v>
      </c>
      <c r="X2771" s="165" t="s">
        <v>3330</v>
      </c>
      <c r="Y2771" s="165">
        <v>14.65</v>
      </c>
      <c r="Z2771" s="165" t="s">
        <v>3325</v>
      </c>
      <c r="AA2771" s="165" t="s">
        <v>3298</v>
      </c>
    </row>
    <row r="2772" spans="1:27" s="74" customFormat="1" x14ac:dyDescent="0.15">
      <c r="A2772" s="165" t="s">
        <v>3278</v>
      </c>
      <c r="B2772" s="113" t="s">
        <v>3189</v>
      </c>
      <c r="C2772" s="165"/>
      <c r="D2772" s="199" t="s">
        <v>3267</v>
      </c>
      <c r="E2772" s="165">
        <v>1226</v>
      </c>
      <c r="F2772" s="165">
        <v>35.97</v>
      </c>
      <c r="G2772" s="165">
        <v>-84.28</v>
      </c>
      <c r="H2772" s="165">
        <v>30</v>
      </c>
      <c r="I2772" s="165"/>
      <c r="J2772" s="165"/>
      <c r="K2772" s="165"/>
      <c r="L2772" s="165"/>
      <c r="M2772" s="165">
        <v>14562</v>
      </c>
      <c r="N2772" s="165"/>
      <c r="O2772" s="165"/>
      <c r="P2772" s="165"/>
      <c r="Q2772" s="165"/>
      <c r="R2772" s="165">
        <v>824</v>
      </c>
      <c r="S2772" s="165">
        <v>9</v>
      </c>
      <c r="T2772" s="165">
        <v>14.1</v>
      </c>
      <c r="U2772" s="165">
        <v>17.68888888888889</v>
      </c>
      <c r="V2772" s="165">
        <v>1322.6</v>
      </c>
      <c r="W2772" s="165">
        <v>969.4</v>
      </c>
      <c r="X2772" s="165" t="s">
        <v>3324</v>
      </c>
      <c r="Y2772" s="165">
        <v>3.9</v>
      </c>
      <c r="Z2772" s="165" t="s">
        <v>3327</v>
      </c>
      <c r="AA2772" s="165"/>
    </row>
    <row r="2773" spans="1:27" s="74" customFormat="1" x14ac:dyDescent="0.15">
      <c r="A2773" s="165" t="s">
        <v>3353</v>
      </c>
      <c r="B2773" s="113" t="s">
        <v>3190</v>
      </c>
      <c r="C2773" s="165"/>
      <c r="D2773" s="199" t="s">
        <v>3268</v>
      </c>
      <c r="E2773" s="165">
        <v>1229</v>
      </c>
      <c r="F2773" s="165">
        <v>33.33</v>
      </c>
      <c r="G2773" s="165">
        <v>133</v>
      </c>
      <c r="H2773" s="165">
        <v>443</v>
      </c>
      <c r="I2773" s="165"/>
      <c r="J2773" s="165"/>
      <c r="K2773" s="165"/>
      <c r="L2773" s="165"/>
      <c r="M2773" s="165">
        <v>68854</v>
      </c>
      <c r="N2773" s="165"/>
      <c r="O2773" s="165"/>
      <c r="P2773" s="165"/>
      <c r="Q2773" s="165"/>
      <c r="R2773" s="165">
        <v>870</v>
      </c>
      <c r="S2773" s="165">
        <v>10</v>
      </c>
      <c r="T2773" s="165">
        <v>14.425000000000001</v>
      </c>
      <c r="U2773" s="165">
        <v>16.46</v>
      </c>
      <c r="V2773" s="165">
        <v>2069</v>
      </c>
      <c r="W2773" s="165">
        <v>1923.2</v>
      </c>
      <c r="X2773" s="165" t="s">
        <v>3324</v>
      </c>
      <c r="Y2773" s="165">
        <v>5.15</v>
      </c>
      <c r="Z2773" s="165" t="s">
        <v>3327</v>
      </c>
      <c r="AA2773" s="165"/>
    </row>
    <row r="2774" spans="1:27" x14ac:dyDescent="0.15">
      <c r="A2774" s="165" t="s">
        <v>3353</v>
      </c>
      <c r="B2774" s="113" t="s">
        <v>3190</v>
      </c>
      <c r="C2774" s="165"/>
      <c r="D2774" s="199" t="s">
        <v>3269</v>
      </c>
      <c r="E2774" s="165">
        <v>1230</v>
      </c>
      <c r="F2774" s="165">
        <v>33.33</v>
      </c>
      <c r="G2774" s="165">
        <v>133</v>
      </c>
      <c r="H2774" s="165">
        <v>145</v>
      </c>
      <c r="I2774" s="165"/>
      <c r="J2774" s="165"/>
      <c r="K2774" s="165"/>
      <c r="L2774" s="165"/>
      <c r="M2774" s="165">
        <v>60834</v>
      </c>
      <c r="N2774" s="165"/>
      <c r="O2774" s="165"/>
      <c r="P2774" s="165"/>
      <c r="Q2774" s="165"/>
      <c r="R2774" s="165">
        <v>1394</v>
      </c>
      <c r="S2774" s="165">
        <v>10</v>
      </c>
      <c r="T2774" s="165">
        <v>14.425000000000001</v>
      </c>
      <c r="U2774" s="165">
        <v>16.46</v>
      </c>
      <c r="V2774" s="165">
        <v>2069</v>
      </c>
      <c r="W2774" s="165">
        <v>1923.2</v>
      </c>
      <c r="X2774" s="165" t="s">
        <v>3324</v>
      </c>
      <c r="Y2774" s="165">
        <v>5.15</v>
      </c>
      <c r="Z2774" s="165" t="s">
        <v>3327</v>
      </c>
      <c r="AA2774" s="165"/>
    </row>
    <row r="2776" spans="1:27" s="304" customFormat="1" x14ac:dyDescent="0.15"/>
    <row r="2779" spans="1:27" ht="20" x14ac:dyDescent="0.2">
      <c r="A2779" s="84" t="s">
        <v>8672</v>
      </c>
    </row>
    <row r="2780" spans="1:27" ht="20" x14ac:dyDescent="0.2">
      <c r="A2780" s="84"/>
    </row>
    <row r="2781" spans="1:27" s="75" customFormat="1" ht="14" x14ac:dyDescent="0.15">
      <c r="A2781" s="213" t="s">
        <v>10645</v>
      </c>
    </row>
    <row r="2782" spans="1:27" s="75" customFormat="1" x14ac:dyDescent="0.15">
      <c r="A2782" s="75" t="s">
        <v>4875</v>
      </c>
    </row>
    <row r="2783" spans="1:27" s="75" customFormat="1" x14ac:dyDescent="0.15">
      <c r="A2783" s="75" t="s">
        <v>4831</v>
      </c>
    </row>
    <row r="2784" spans="1:27" s="75" customFormat="1" x14ac:dyDescent="0.15"/>
    <row r="2785" spans="1:26" s="11" customFormat="1" x14ac:dyDescent="0.15">
      <c r="A2785" s="208" t="s">
        <v>4020</v>
      </c>
      <c r="B2785" s="11" t="s">
        <v>9621</v>
      </c>
      <c r="C2785" s="11" t="s">
        <v>9622</v>
      </c>
      <c r="D2785" s="123" t="s">
        <v>8954</v>
      </c>
      <c r="E2785" s="123" t="s">
        <v>8955</v>
      </c>
      <c r="F2785" s="11" t="s">
        <v>9247</v>
      </c>
      <c r="G2785" s="11" t="s">
        <v>8566</v>
      </c>
      <c r="H2785" s="11" t="s">
        <v>8786</v>
      </c>
      <c r="I2785" s="11" t="s">
        <v>9226</v>
      </c>
      <c r="J2785" s="11" t="s">
        <v>9059</v>
      </c>
      <c r="K2785" s="11" t="s">
        <v>9305</v>
      </c>
      <c r="L2785" s="11" t="s">
        <v>8658</v>
      </c>
      <c r="M2785" s="11" t="s">
        <v>9241</v>
      </c>
      <c r="N2785" s="11" t="s">
        <v>9311</v>
      </c>
      <c r="O2785" s="11" t="s">
        <v>8975</v>
      </c>
      <c r="P2785" s="11" t="s">
        <v>9287</v>
      </c>
      <c r="Q2785" s="11" t="s">
        <v>9121</v>
      </c>
      <c r="R2785" s="11" t="s">
        <v>9127</v>
      </c>
      <c r="S2785" s="11" t="s">
        <v>9176</v>
      </c>
      <c r="T2785" s="11" t="s">
        <v>5008</v>
      </c>
      <c r="U2785" s="11" t="s">
        <v>9517</v>
      </c>
      <c r="V2785" s="11" t="s">
        <v>9620</v>
      </c>
      <c r="W2785" s="11" t="s">
        <v>9119</v>
      </c>
      <c r="X2785" s="11" t="s">
        <v>4912</v>
      </c>
      <c r="Z2785" s="208"/>
    </row>
    <row r="2786" spans="1:26" s="47" customFormat="1" x14ac:dyDescent="0.15">
      <c r="A2786" s="47" t="s">
        <v>6215</v>
      </c>
      <c r="B2786" s="47" t="s">
        <v>10718</v>
      </c>
      <c r="C2786" s="281" t="s">
        <v>10272</v>
      </c>
      <c r="D2786" s="47" t="s">
        <v>9507</v>
      </c>
      <c r="E2786" s="47" t="s">
        <v>9508</v>
      </c>
      <c r="F2786" s="47" t="s">
        <v>9698</v>
      </c>
      <c r="G2786" s="47" t="s">
        <v>10283</v>
      </c>
      <c r="H2786" s="47">
        <v>20</v>
      </c>
      <c r="J2786" s="47">
        <v>2.5</v>
      </c>
      <c r="K2786" s="47">
        <v>30</v>
      </c>
      <c r="L2786" s="47">
        <v>2</v>
      </c>
      <c r="M2786" s="47">
        <v>32</v>
      </c>
      <c r="Q2786" s="47">
        <v>4.5000050380842254</v>
      </c>
      <c r="R2786" s="47">
        <v>2.9999982404594236</v>
      </c>
      <c r="U2786" s="47">
        <v>40</v>
      </c>
      <c r="V2786" s="47">
        <v>59.999964809188469</v>
      </c>
      <c r="W2786" s="47">
        <v>935</v>
      </c>
    </row>
    <row r="2787" spans="1:26" s="47" customFormat="1" x14ac:dyDescent="0.15">
      <c r="A2787" s="47" t="s">
        <v>6215</v>
      </c>
      <c r="B2787" s="47" t="s">
        <v>10111</v>
      </c>
      <c r="C2787" s="281" t="s">
        <v>10097</v>
      </c>
      <c r="D2787" s="47" t="s">
        <v>9416</v>
      </c>
      <c r="E2787" s="47" t="s">
        <v>9997</v>
      </c>
      <c r="F2787" s="47" t="s">
        <v>8956</v>
      </c>
      <c r="G2787" s="47" t="s">
        <v>9998</v>
      </c>
      <c r="H2787" s="47">
        <v>10450</v>
      </c>
      <c r="I2787" s="47">
        <v>6</v>
      </c>
      <c r="J2787" s="47">
        <v>2.1</v>
      </c>
      <c r="K2787" s="47">
        <v>0.12440191387559001</v>
      </c>
      <c r="L2787" s="47">
        <v>9.5693779904300006E-3</v>
      </c>
      <c r="M2787" s="47">
        <v>0.13397128999999999</v>
      </c>
      <c r="N2787" s="47">
        <v>2.870813397129E-2</v>
      </c>
      <c r="P2787" s="47">
        <v>0.16267942583731002</v>
      </c>
      <c r="Q2787" s="47">
        <v>0.40191109933048508</v>
      </c>
      <c r="R2787" s="47">
        <v>0.11483122557394948</v>
      </c>
      <c r="U2787" s="47">
        <v>99.999999999993506</v>
      </c>
      <c r="V2787" s="47">
        <v>1199.9863072477722</v>
      </c>
      <c r="W2787" s="47">
        <v>855</v>
      </c>
      <c r="X2787" s="47" t="s">
        <v>9244</v>
      </c>
    </row>
    <row r="2788" spans="1:26" s="47" customFormat="1" x14ac:dyDescent="0.15">
      <c r="A2788" s="47" t="s">
        <v>6215</v>
      </c>
      <c r="B2788" s="209" t="s">
        <v>10037</v>
      </c>
      <c r="C2788" s="281" t="s">
        <v>10413</v>
      </c>
      <c r="D2788" s="47" t="s">
        <v>10112</v>
      </c>
      <c r="E2788" s="47" t="s">
        <v>10113</v>
      </c>
      <c r="F2788" s="47" t="s">
        <v>10114</v>
      </c>
      <c r="G2788" s="47" t="s">
        <v>9932</v>
      </c>
      <c r="H2788" s="47">
        <v>1460</v>
      </c>
      <c r="J2788" s="47">
        <v>3.1</v>
      </c>
      <c r="K2788" s="47">
        <v>2.6027397260273899</v>
      </c>
      <c r="L2788" s="47">
        <v>6.8493150684930004E-2</v>
      </c>
      <c r="M2788" s="47">
        <v>2.6712328799999998</v>
      </c>
      <c r="Q2788" s="47">
        <v>0.24657554403062409</v>
      </c>
      <c r="R2788" s="47">
        <v>9.5891475224162998E-2</v>
      </c>
      <c r="U2788" s="47">
        <v>99.999999999997812</v>
      </c>
      <c r="V2788" s="47">
        <v>140.00155382727797</v>
      </c>
      <c r="W2788" s="47">
        <v>927</v>
      </c>
    </row>
    <row r="2789" spans="1:26" s="47" customFormat="1" x14ac:dyDescent="0.15">
      <c r="A2789" s="47" t="s">
        <v>9415</v>
      </c>
      <c r="B2789" s="210" t="s">
        <v>10002</v>
      </c>
      <c r="C2789" s="281" t="s">
        <v>10103</v>
      </c>
      <c r="D2789" s="47" t="s">
        <v>9889</v>
      </c>
      <c r="E2789" s="47" t="s">
        <v>9763</v>
      </c>
      <c r="F2789" s="47" t="s">
        <v>10098</v>
      </c>
      <c r="G2789" s="47" t="s">
        <v>10099</v>
      </c>
      <c r="H2789" s="47">
        <v>76190</v>
      </c>
      <c r="I2789" s="47">
        <v>1</v>
      </c>
      <c r="J2789" s="47">
        <v>1</v>
      </c>
      <c r="K2789" s="47">
        <v>1.0418023180099999E-2</v>
      </c>
      <c r="L2789" s="47">
        <v>5.2090115900499997E-3</v>
      </c>
      <c r="M2789" s="47">
        <v>1.562703E-2</v>
      </c>
      <c r="Q2789" s="47">
        <v>7.8135788652454394E-3</v>
      </c>
      <c r="R2789" s="47">
        <v>5.2090676783271318E-3</v>
      </c>
      <c r="U2789" s="47">
        <v>396.87459304590948</v>
      </c>
      <c r="V2789" s="47">
        <v>396.87886641174418</v>
      </c>
      <c r="W2789" s="47">
        <v>864</v>
      </c>
    </row>
    <row r="2790" spans="1:26" s="47" customFormat="1" x14ac:dyDescent="0.15">
      <c r="A2790" s="47" t="s">
        <v>6215</v>
      </c>
      <c r="B2790" s="209" t="s">
        <v>10167</v>
      </c>
      <c r="C2790" s="281" t="s">
        <v>10168</v>
      </c>
      <c r="D2790" s="47" t="s">
        <v>10166</v>
      </c>
      <c r="E2790" s="47" t="s">
        <v>10380</v>
      </c>
      <c r="F2790" s="47" t="s">
        <v>10381</v>
      </c>
      <c r="G2790" s="47" t="s">
        <v>10284</v>
      </c>
      <c r="H2790" s="47">
        <v>49500</v>
      </c>
      <c r="J2790" s="47">
        <v>1.7</v>
      </c>
      <c r="K2790" s="47">
        <v>7.6767676767670004E-2</v>
      </c>
      <c r="L2790" s="47">
        <v>8.0808080808000005E-3</v>
      </c>
      <c r="M2790" s="47">
        <v>8.4848480000000004E-2</v>
      </c>
      <c r="Q2790" s="47">
        <v>7.6767960000292054E-3</v>
      </c>
      <c r="R2790" s="47">
        <v>1.0909127058328418E-2</v>
      </c>
      <c r="U2790" s="47">
        <v>399.99999999960005</v>
      </c>
      <c r="V2790" s="47">
        <v>540.00178938725674</v>
      </c>
      <c r="W2790" s="47">
        <v>936</v>
      </c>
      <c r="X2790" s="209" t="s">
        <v>9868</v>
      </c>
    </row>
    <row r="2791" spans="1:26" s="47" customFormat="1" x14ac:dyDescent="0.15">
      <c r="A2791" s="47" t="s">
        <v>6215</v>
      </c>
      <c r="B2791" s="47" t="s">
        <v>10399</v>
      </c>
      <c r="C2791" s="281" t="s">
        <v>10243</v>
      </c>
      <c r="D2791" s="47" t="s">
        <v>9644</v>
      </c>
      <c r="E2791" s="47" t="s">
        <v>10336</v>
      </c>
      <c r="F2791" s="47" t="s">
        <v>9124</v>
      </c>
      <c r="G2791" s="47" t="s">
        <v>10488</v>
      </c>
      <c r="H2791" s="47">
        <v>190</v>
      </c>
      <c r="I2791" s="47">
        <v>117</v>
      </c>
      <c r="J2791" s="47">
        <v>5.3</v>
      </c>
      <c r="K2791" s="47">
        <v>47.368421052631497</v>
      </c>
      <c r="L2791" s="47">
        <v>2.1052631578947301</v>
      </c>
      <c r="M2791" s="47">
        <v>49.473684200000001</v>
      </c>
      <c r="Q2791" s="47">
        <v>2.0526315502410233</v>
      </c>
      <c r="R2791" s="47">
        <v>1.4736827500939111</v>
      </c>
      <c r="U2791" s="47">
        <v>399.99999999999869</v>
      </c>
      <c r="V2791" s="47">
        <v>279.99972251784311</v>
      </c>
      <c r="W2791" s="47">
        <v>989</v>
      </c>
      <c r="X2791" s="209" t="s">
        <v>10575</v>
      </c>
    </row>
    <row r="2792" spans="1:26" s="47" customFormat="1" x14ac:dyDescent="0.15">
      <c r="A2792" s="47" t="s">
        <v>9415</v>
      </c>
      <c r="B2792" s="209" t="s">
        <v>9929</v>
      </c>
      <c r="C2792" s="281" t="s">
        <v>10413</v>
      </c>
      <c r="D2792" s="47" t="s">
        <v>9439</v>
      </c>
      <c r="E2792" s="47" t="s">
        <v>9820</v>
      </c>
      <c r="F2792" s="47" t="s">
        <v>9821</v>
      </c>
      <c r="G2792" s="47" t="s">
        <v>9822</v>
      </c>
      <c r="H2792" s="47">
        <v>3930</v>
      </c>
      <c r="J2792" s="47">
        <v>3.7</v>
      </c>
      <c r="K2792" s="47">
        <v>1.70483460559796</v>
      </c>
      <c r="L2792" s="47">
        <v>0.12722646310432001</v>
      </c>
      <c r="M2792" s="47">
        <v>1.83206107</v>
      </c>
      <c r="Q2792" s="47">
        <v>0.19084026018968217</v>
      </c>
      <c r="R2792" s="47">
        <v>0.11704961781589029</v>
      </c>
      <c r="U2792" s="47">
        <v>499.99999999997766</v>
      </c>
      <c r="V2792" s="47">
        <v>460.00499801644884</v>
      </c>
      <c r="W2792" s="47">
        <v>928</v>
      </c>
    </row>
    <row r="2793" spans="1:26" s="47" customFormat="1" x14ac:dyDescent="0.15">
      <c r="A2793" s="47" t="s">
        <v>6215</v>
      </c>
      <c r="B2793" s="47" t="s">
        <v>10111</v>
      </c>
      <c r="C2793" s="281" t="s">
        <v>10097</v>
      </c>
      <c r="D2793" s="47" t="s">
        <v>9416</v>
      </c>
      <c r="E2793" s="47" t="s">
        <v>9623</v>
      </c>
      <c r="F2793" s="47" t="s">
        <v>8956</v>
      </c>
      <c r="G2793" s="47" t="s">
        <v>9998</v>
      </c>
      <c r="H2793" s="47">
        <v>1500</v>
      </c>
      <c r="I2793" s="47">
        <v>38</v>
      </c>
      <c r="J2793" s="47">
        <v>12.3</v>
      </c>
      <c r="K2793" s="47">
        <v>46.533333333333303</v>
      </c>
      <c r="L2793" s="47">
        <v>0.46666666666666001</v>
      </c>
      <c r="M2793" s="47">
        <v>47</v>
      </c>
      <c r="Q2793" s="47">
        <v>4.2666694673163912</v>
      </c>
      <c r="R2793" s="47">
        <v>0.93334026065316744</v>
      </c>
      <c r="U2793" s="47">
        <v>699.99999999999</v>
      </c>
      <c r="V2793" s="47">
        <v>1400.0103909797513</v>
      </c>
      <c r="W2793" s="47">
        <v>859</v>
      </c>
      <c r="X2793" s="47" t="s">
        <v>9244</v>
      </c>
    </row>
    <row r="2794" spans="1:26" s="47" customFormat="1" x14ac:dyDescent="0.15">
      <c r="A2794" s="47" t="s">
        <v>6215</v>
      </c>
      <c r="B2794" s="209" t="s">
        <v>9972</v>
      </c>
      <c r="C2794" s="281" t="s">
        <v>9850</v>
      </c>
      <c r="D2794" s="47" t="s">
        <v>9416</v>
      </c>
      <c r="E2794" s="47" t="s">
        <v>9165</v>
      </c>
      <c r="F2794" s="47" t="s">
        <v>9299</v>
      </c>
      <c r="G2794" s="47" t="s">
        <v>9849</v>
      </c>
      <c r="H2794" s="47">
        <v>1200</v>
      </c>
      <c r="I2794" s="47">
        <v>70</v>
      </c>
      <c r="J2794" s="47">
        <v>2.2000000000000002</v>
      </c>
      <c r="K2794" s="47">
        <v>10.8333333333333</v>
      </c>
      <c r="L2794" s="47">
        <v>0.58333333333333004</v>
      </c>
      <c r="M2794" s="47">
        <v>11.4166667</v>
      </c>
      <c r="Q2794" s="47">
        <v>0.66666859939136347</v>
      </c>
      <c r="R2794" s="47">
        <v>0.58333763961193519</v>
      </c>
      <c r="U2794" s="47">
        <v>699.99999999999602</v>
      </c>
      <c r="V2794" s="47">
        <v>700.00516753432225</v>
      </c>
      <c r="W2794" s="47">
        <v>370</v>
      </c>
    </row>
    <row r="2795" spans="1:26" s="47" customFormat="1" x14ac:dyDescent="0.15">
      <c r="A2795" s="47" t="s">
        <v>9415</v>
      </c>
      <c r="B2795" s="210" t="s">
        <v>10002</v>
      </c>
      <c r="C2795" s="281" t="s">
        <v>10103</v>
      </c>
      <c r="D2795" s="47" t="s">
        <v>9889</v>
      </c>
      <c r="E2795" s="47" t="s">
        <v>9763</v>
      </c>
      <c r="F2795" s="47" t="s">
        <v>10098</v>
      </c>
      <c r="G2795" s="47" t="s">
        <v>10099</v>
      </c>
      <c r="H2795" s="47">
        <v>40000</v>
      </c>
      <c r="I2795" s="47">
        <v>2</v>
      </c>
      <c r="J2795" s="47">
        <v>2.5</v>
      </c>
      <c r="K2795" s="47">
        <v>3.7499999999999999E-2</v>
      </c>
      <c r="L2795" s="47">
        <v>1.7500000000000002E-2</v>
      </c>
      <c r="M2795" s="47">
        <v>5.5E-2</v>
      </c>
      <c r="Q2795" s="47">
        <v>4.499973953258031E-2</v>
      </c>
      <c r="R2795" s="47">
        <v>1.7500078628829012E-2</v>
      </c>
      <c r="U2795" s="47">
        <v>700</v>
      </c>
      <c r="V2795" s="47">
        <v>700.00314515316052</v>
      </c>
      <c r="W2795" s="47">
        <v>865</v>
      </c>
    </row>
    <row r="2796" spans="1:26" s="47" customFormat="1" x14ac:dyDescent="0.15">
      <c r="A2796" s="47" t="s">
        <v>6215</v>
      </c>
      <c r="B2796" s="209" t="s">
        <v>9379</v>
      </c>
      <c r="C2796" s="281" t="s">
        <v>9478</v>
      </c>
      <c r="D2796" s="47" t="s">
        <v>9578</v>
      </c>
      <c r="E2796" s="47" t="s">
        <v>9376</v>
      </c>
      <c r="F2796" s="47" t="s">
        <v>9377</v>
      </c>
      <c r="G2796" s="47" t="s">
        <v>9563</v>
      </c>
      <c r="H2796" s="47">
        <v>467</v>
      </c>
      <c r="I2796" s="47">
        <v>15</v>
      </c>
      <c r="J2796" s="47">
        <v>7.6</v>
      </c>
      <c r="K2796" s="47">
        <v>11.4775160599571</v>
      </c>
      <c r="L2796" s="47">
        <v>2.0342612419700199</v>
      </c>
      <c r="M2796" s="47">
        <v>13.5117773</v>
      </c>
      <c r="N2796" s="47">
        <v>3.25481798715203</v>
      </c>
      <c r="P2796" s="47">
        <v>16.766595289079149</v>
      </c>
      <c r="Q2796" s="47">
        <v>1.370449384013906</v>
      </c>
      <c r="R2796" s="47">
        <v>2.0342625313855462</v>
      </c>
      <c r="S2796" s="47">
        <v>0.32119590520535657</v>
      </c>
      <c r="T2796" s="47">
        <v>3.7259100642397645</v>
      </c>
      <c r="U2796" s="47">
        <v>949.99999999999932</v>
      </c>
      <c r="V2796" s="47">
        <v>950.00060215705014</v>
      </c>
      <c r="W2796" s="47">
        <v>239</v>
      </c>
    </row>
    <row r="2797" spans="1:26" s="47" customFormat="1" x14ac:dyDescent="0.15">
      <c r="A2797" s="47" t="s">
        <v>9415</v>
      </c>
      <c r="B2797" s="209" t="s">
        <v>9552</v>
      </c>
      <c r="C2797" s="281" t="s">
        <v>9659</v>
      </c>
      <c r="D2797" s="47" t="s">
        <v>9889</v>
      </c>
      <c r="E2797" s="47" t="s">
        <v>9763</v>
      </c>
      <c r="F2797" s="47" t="s">
        <v>9660</v>
      </c>
      <c r="G2797" s="47" t="s">
        <v>9661</v>
      </c>
      <c r="H2797" s="47">
        <v>3000</v>
      </c>
      <c r="I2797" s="47">
        <v>40</v>
      </c>
      <c r="J2797" s="47">
        <v>4.7</v>
      </c>
      <c r="K2797" s="47">
        <v>0.7</v>
      </c>
      <c r="L2797" s="47">
        <v>0.36666666666665998</v>
      </c>
      <c r="M2797" s="47">
        <v>1.06666667</v>
      </c>
      <c r="Q2797" s="47">
        <v>0.1</v>
      </c>
      <c r="R2797" s="47">
        <v>0.16666714651981382</v>
      </c>
      <c r="U2797" s="47">
        <v>1099.99999999998</v>
      </c>
      <c r="V2797" s="47">
        <v>500.00143955944145</v>
      </c>
      <c r="W2797" s="47">
        <v>313</v>
      </c>
    </row>
    <row r="2798" spans="1:26" s="47" customFormat="1" x14ac:dyDescent="0.15">
      <c r="A2798" s="47" t="s">
        <v>6215</v>
      </c>
      <c r="B2798" s="47" t="s">
        <v>9118</v>
      </c>
      <c r="C2798" s="281" t="s">
        <v>9361</v>
      </c>
      <c r="D2798" s="47" t="s">
        <v>9125</v>
      </c>
      <c r="E2798" s="47" t="s">
        <v>9067</v>
      </c>
      <c r="F2798" s="47" t="s">
        <v>5620</v>
      </c>
      <c r="G2798" s="47" t="s">
        <v>9289</v>
      </c>
      <c r="H2798" s="47">
        <v>2196</v>
      </c>
      <c r="I2798" s="47">
        <v>4</v>
      </c>
      <c r="J2798" s="47">
        <v>4.3</v>
      </c>
      <c r="K2798" s="47">
        <v>2.23132969034608</v>
      </c>
      <c r="L2798" s="47">
        <v>0.50091074681238001</v>
      </c>
      <c r="M2798" s="47">
        <v>2.73224044</v>
      </c>
      <c r="Q2798" s="47">
        <v>1.0610210497064581</v>
      </c>
      <c r="R2798" s="47">
        <v>0.3597410517165458</v>
      </c>
      <c r="U2798" s="47">
        <v>1099.9999999999866</v>
      </c>
      <c r="V2798" s="47">
        <v>789.99134956953458</v>
      </c>
      <c r="W2798" s="47">
        <v>4</v>
      </c>
    </row>
    <row r="2799" spans="1:26" s="47" customFormat="1" x14ac:dyDescent="0.15">
      <c r="A2799" s="47" t="s">
        <v>6215</v>
      </c>
      <c r="B2799" s="47" t="s">
        <v>10111</v>
      </c>
      <c r="C2799" s="281" t="s">
        <v>10097</v>
      </c>
      <c r="D2799" s="47" t="s">
        <v>9416</v>
      </c>
      <c r="E2799" s="47" t="s">
        <v>9623</v>
      </c>
      <c r="F2799" s="47" t="s">
        <v>8956</v>
      </c>
      <c r="G2799" s="47" t="s">
        <v>9998</v>
      </c>
      <c r="H2799" s="47">
        <v>1340</v>
      </c>
      <c r="I2799" s="47">
        <v>42</v>
      </c>
      <c r="J2799" s="47">
        <v>13</v>
      </c>
      <c r="K2799" s="47">
        <v>50.447761194029802</v>
      </c>
      <c r="L2799" s="47">
        <v>0.82089552238804997</v>
      </c>
      <c r="M2799" s="47">
        <v>51.268656700000001</v>
      </c>
      <c r="N2799" s="47">
        <v>19.253731343283501</v>
      </c>
      <c r="P2799" s="47">
        <v>70.522388059701356</v>
      </c>
      <c r="Q2799" s="47">
        <v>4.7761174716284529</v>
      </c>
      <c r="R2799" s="47">
        <v>0.97015248401506848</v>
      </c>
      <c r="U2799" s="47">
        <v>1099.999999999987</v>
      </c>
      <c r="V2799" s="47">
        <v>1300.0043285801917</v>
      </c>
      <c r="W2799" s="47">
        <v>860</v>
      </c>
      <c r="X2799" s="47" t="s">
        <v>9244</v>
      </c>
    </row>
    <row r="2800" spans="1:26" s="47" customFormat="1" x14ac:dyDescent="0.15">
      <c r="A2800" s="47" t="s">
        <v>6215</v>
      </c>
      <c r="B2800" s="209" t="s">
        <v>9427</v>
      </c>
      <c r="C2800" s="281" t="s">
        <v>8864</v>
      </c>
      <c r="D2800" s="47" t="s">
        <v>9416</v>
      </c>
      <c r="E2800" s="47" t="s">
        <v>9623</v>
      </c>
      <c r="F2800" s="47" t="s">
        <v>8956</v>
      </c>
      <c r="G2800" s="47" t="s">
        <v>9338</v>
      </c>
      <c r="H2800" s="47">
        <v>18954</v>
      </c>
      <c r="I2800" s="47">
        <v>10</v>
      </c>
      <c r="J2800" s="47">
        <v>4.3</v>
      </c>
      <c r="K2800" s="47">
        <v>0.90746016671941998</v>
      </c>
      <c r="L2800" s="47">
        <v>6.331117442228E-2</v>
      </c>
      <c r="M2800" s="47">
        <v>0.97077133999999998</v>
      </c>
      <c r="Q2800" s="47">
        <v>0.15300301891434678</v>
      </c>
      <c r="R2800" s="47">
        <v>6.331112051910015E-2</v>
      </c>
      <c r="U2800" s="47">
        <v>1199.9999999998952</v>
      </c>
      <c r="V2800" s="47">
        <v>1199.9989783190242</v>
      </c>
      <c r="W2800" s="47">
        <v>294</v>
      </c>
    </row>
    <row r="2801" spans="1:24" s="47" customFormat="1" x14ac:dyDescent="0.15">
      <c r="A2801" s="47" t="s">
        <v>6215</v>
      </c>
      <c r="B2801" s="209" t="s">
        <v>8711</v>
      </c>
      <c r="C2801" s="281" t="s">
        <v>9362</v>
      </c>
      <c r="D2801" s="47" t="s">
        <v>9416</v>
      </c>
      <c r="E2801" s="47" t="s">
        <v>9623</v>
      </c>
      <c r="F2801" s="47" t="s">
        <v>8956</v>
      </c>
      <c r="G2801" s="47" t="s">
        <v>8957</v>
      </c>
      <c r="H2801" s="47">
        <v>2150</v>
      </c>
      <c r="I2801" s="47">
        <v>79</v>
      </c>
      <c r="J2801" s="47">
        <v>2.5</v>
      </c>
      <c r="K2801" s="47">
        <v>22</v>
      </c>
      <c r="L2801" s="47">
        <v>0.55813953488372003</v>
      </c>
      <c r="M2801" s="47">
        <v>22.558139499999999</v>
      </c>
      <c r="N2801" s="47">
        <v>2.9767441860465098</v>
      </c>
      <c r="P2801" s="47">
        <v>25.534883720930228</v>
      </c>
      <c r="Q2801" s="47">
        <v>0.36279391984662385</v>
      </c>
      <c r="R2801" s="47">
        <v>0.55813595425926854</v>
      </c>
      <c r="S2801" s="47">
        <v>4.1860074795510176E-2</v>
      </c>
      <c r="T2801" s="47">
        <v>0.96279069767443537</v>
      </c>
      <c r="U2801" s="47">
        <v>1200</v>
      </c>
      <c r="V2801" s="47">
        <v>1199.9923016574273</v>
      </c>
      <c r="W2801" s="47">
        <v>214</v>
      </c>
    </row>
    <row r="2802" spans="1:24" s="47" customFormat="1" x14ac:dyDescent="0.15">
      <c r="A2802" s="47" t="s">
        <v>6215</v>
      </c>
      <c r="B2802" s="47" t="s">
        <v>10111</v>
      </c>
      <c r="C2802" s="281" t="s">
        <v>10097</v>
      </c>
      <c r="D2802" s="47" t="s">
        <v>9416</v>
      </c>
      <c r="E2802" s="47" t="s">
        <v>9623</v>
      </c>
      <c r="F2802" s="47" t="s">
        <v>8956</v>
      </c>
      <c r="G2802" s="47" t="s">
        <v>9998</v>
      </c>
      <c r="H2802" s="47">
        <v>2480</v>
      </c>
      <c r="I2802" s="47">
        <v>27</v>
      </c>
      <c r="J2802" s="47">
        <v>12.8</v>
      </c>
      <c r="K2802" s="47">
        <v>31.0483870967741</v>
      </c>
      <c r="L2802" s="47">
        <v>0.52419354838708998</v>
      </c>
      <c r="M2802" s="47">
        <v>31.572580599999998</v>
      </c>
      <c r="Q2802" s="47">
        <v>2.7419340198876299</v>
      </c>
      <c r="R2802" s="47">
        <v>0.60483929707440609</v>
      </c>
      <c r="U2802" s="47">
        <v>1299.9999999999832</v>
      </c>
      <c r="V2802" s="47">
        <v>1500.0014567445271</v>
      </c>
      <c r="W2802" s="47">
        <v>857</v>
      </c>
      <c r="X2802" s="47" t="s">
        <v>9244</v>
      </c>
    </row>
    <row r="2803" spans="1:24" s="47" customFormat="1" x14ac:dyDescent="0.15">
      <c r="A2803" s="47" t="s">
        <v>9415</v>
      </c>
      <c r="B2803" s="209" t="s">
        <v>9552</v>
      </c>
      <c r="C2803" s="281" t="s">
        <v>9659</v>
      </c>
      <c r="D2803" s="47" t="s">
        <v>9889</v>
      </c>
      <c r="E2803" s="47" t="s">
        <v>9763</v>
      </c>
      <c r="F2803" s="47" t="s">
        <v>9660</v>
      </c>
      <c r="G2803" s="47" t="s">
        <v>9661</v>
      </c>
      <c r="H2803" s="47">
        <v>4450</v>
      </c>
      <c r="I2803" s="47">
        <v>40</v>
      </c>
      <c r="J2803" s="47">
        <v>4.8</v>
      </c>
      <c r="K2803" s="47">
        <v>2.1573033707865101</v>
      </c>
      <c r="L2803" s="47">
        <v>0.33707865168538997</v>
      </c>
      <c r="M2803" s="47">
        <v>2.4943820200000002</v>
      </c>
      <c r="Q2803" s="47">
        <v>8.9887644517090762E-2</v>
      </c>
      <c r="R2803" s="47">
        <v>0.13483107588861074</v>
      </c>
      <c r="U2803" s="47">
        <v>1499.9999999999854</v>
      </c>
      <c r="V2803" s="47">
        <v>599.99828770431782</v>
      </c>
      <c r="W2803" s="47">
        <v>311</v>
      </c>
    </row>
    <row r="2804" spans="1:24" s="47" customFormat="1" x14ac:dyDescent="0.15">
      <c r="A2804" s="47" t="s">
        <v>6215</v>
      </c>
      <c r="B2804" s="47" t="s">
        <v>10111</v>
      </c>
      <c r="C2804" s="281" t="s">
        <v>10097</v>
      </c>
      <c r="D2804" s="47" t="s">
        <v>9416</v>
      </c>
      <c r="E2804" s="47" t="s">
        <v>9623</v>
      </c>
      <c r="F2804" s="47" t="s">
        <v>8956</v>
      </c>
      <c r="G2804" s="47" t="s">
        <v>9998</v>
      </c>
      <c r="H2804" s="47">
        <v>4210</v>
      </c>
      <c r="I2804" s="47">
        <v>32</v>
      </c>
      <c r="J2804" s="47">
        <v>9.5</v>
      </c>
      <c r="K2804" s="47">
        <v>14.7743467933491</v>
      </c>
      <c r="L2804" s="47">
        <v>0.38004750593823999</v>
      </c>
      <c r="M2804" s="47">
        <v>15.1543943</v>
      </c>
      <c r="Q2804" s="47">
        <v>1.6152025813216357</v>
      </c>
      <c r="R2804" s="47">
        <v>0.33254467659438114</v>
      </c>
      <c r="U2804" s="47">
        <v>1599.9999999999905</v>
      </c>
      <c r="V2804" s="47">
        <v>1400.0130884623445</v>
      </c>
      <c r="W2804" s="47">
        <v>858</v>
      </c>
      <c r="X2804" s="47" t="s">
        <v>9244</v>
      </c>
    </row>
    <row r="2805" spans="1:24" s="47" customFormat="1" x14ac:dyDescent="0.15">
      <c r="A2805" s="47" t="s">
        <v>6215</v>
      </c>
      <c r="B2805" s="47" t="s">
        <v>10111</v>
      </c>
      <c r="C2805" s="281" t="s">
        <v>10097</v>
      </c>
      <c r="D2805" s="47" t="s">
        <v>9416</v>
      </c>
      <c r="E2805" s="47" t="s">
        <v>9623</v>
      </c>
      <c r="F2805" s="47" t="s">
        <v>8956</v>
      </c>
      <c r="G2805" s="47" t="s">
        <v>9998</v>
      </c>
      <c r="H2805" s="47">
        <v>740</v>
      </c>
      <c r="I2805" s="47">
        <v>46</v>
      </c>
      <c r="J2805" s="47">
        <v>18.8</v>
      </c>
      <c r="K2805" s="47">
        <v>161.08108108108101</v>
      </c>
      <c r="L2805" s="47">
        <v>2.1621621621621601</v>
      </c>
      <c r="M2805" s="47">
        <v>163.24324300000001</v>
      </c>
      <c r="Q2805" s="47">
        <v>8.5135168514771404</v>
      </c>
      <c r="R2805" s="47">
        <v>1.8918905155496393</v>
      </c>
      <c r="U2805" s="47">
        <v>1600</v>
      </c>
      <c r="V2805" s="47">
        <v>1399.9989815067331</v>
      </c>
      <c r="W2805" s="47">
        <v>861</v>
      </c>
      <c r="X2805" s="47" t="s">
        <v>9244</v>
      </c>
    </row>
    <row r="2806" spans="1:24" s="47" customFormat="1" x14ac:dyDescent="0.15">
      <c r="A2806" s="47" t="s">
        <v>6215</v>
      </c>
      <c r="B2806" s="209" t="s">
        <v>8655</v>
      </c>
      <c r="C2806" s="281" t="s">
        <v>9239</v>
      </c>
      <c r="D2806" s="47" t="s">
        <v>9416</v>
      </c>
      <c r="E2806" s="47" t="s">
        <v>9165</v>
      </c>
      <c r="F2806" s="47" t="s">
        <v>9785</v>
      </c>
      <c r="G2806" s="47" t="s">
        <v>9055</v>
      </c>
      <c r="H2806" s="47">
        <v>590</v>
      </c>
      <c r="J2806" s="47">
        <v>9.6</v>
      </c>
      <c r="K2806" s="47">
        <v>253.05084745762699</v>
      </c>
      <c r="L2806" s="47">
        <v>3.0508474576271101</v>
      </c>
      <c r="M2806" s="47">
        <v>256.10169500000001</v>
      </c>
      <c r="N2806" s="47">
        <v>54.5762711864406</v>
      </c>
      <c r="O2806" s="47">
        <v>0.33898305084745001</v>
      </c>
      <c r="P2806" s="47">
        <v>310.67796610169472</v>
      </c>
      <c r="Q2806" s="47">
        <v>2.3220362748295877</v>
      </c>
      <c r="R2806" s="47">
        <v>4.203393032365498</v>
      </c>
      <c r="S2806" s="47">
        <v>0.37288078138063285</v>
      </c>
      <c r="T2806" s="47">
        <v>6.8983050847456706</v>
      </c>
      <c r="U2806" s="47">
        <v>1800</v>
      </c>
      <c r="V2806" s="47">
        <v>2480.0018890956439</v>
      </c>
      <c r="W2806" s="47">
        <v>348</v>
      </c>
    </row>
    <row r="2807" spans="1:24" s="47" customFormat="1" x14ac:dyDescent="0.15">
      <c r="A2807" s="47" t="s">
        <v>6215</v>
      </c>
      <c r="B2807" s="209" t="s">
        <v>9526</v>
      </c>
      <c r="C2807" s="281" t="s">
        <v>9323</v>
      </c>
      <c r="D2807" s="47" t="s">
        <v>9416</v>
      </c>
      <c r="E2807" s="47" t="s">
        <v>9623</v>
      </c>
      <c r="F2807" s="47" t="s">
        <v>8956</v>
      </c>
      <c r="G2807" s="47" t="s">
        <v>9525</v>
      </c>
      <c r="H2807" s="47">
        <v>270</v>
      </c>
      <c r="I2807" s="47">
        <v>47</v>
      </c>
      <c r="J2807" s="47">
        <v>22.2</v>
      </c>
      <c r="K2807" s="47">
        <v>328.888888888888</v>
      </c>
      <c r="L2807" s="47">
        <v>6.6666666666666599</v>
      </c>
      <c r="M2807" s="47">
        <v>335.55555600000002</v>
      </c>
      <c r="Q2807" s="47">
        <v>10.48148941291957</v>
      </c>
      <c r="R2807" s="47">
        <v>6.5185199646010821</v>
      </c>
      <c r="U2807" s="47">
        <v>1800</v>
      </c>
      <c r="V2807" s="47">
        <v>1760.0003904422922</v>
      </c>
      <c r="W2807" s="47">
        <v>293</v>
      </c>
    </row>
    <row r="2808" spans="1:24" s="47" customFormat="1" x14ac:dyDescent="0.15">
      <c r="A2808" s="47" t="s">
        <v>9415</v>
      </c>
      <c r="B2808" s="210" t="s">
        <v>10002</v>
      </c>
      <c r="C2808" s="281" t="s">
        <v>10103</v>
      </c>
      <c r="D2808" s="47" t="s">
        <v>9889</v>
      </c>
      <c r="E2808" s="47" t="s">
        <v>9763</v>
      </c>
      <c r="F2808" s="47" t="s">
        <v>10098</v>
      </c>
      <c r="G2808" s="47" t="s">
        <v>10099</v>
      </c>
      <c r="H2808" s="47">
        <v>18000</v>
      </c>
      <c r="I2808" s="47">
        <v>5</v>
      </c>
      <c r="J2808" s="47">
        <v>5</v>
      </c>
      <c r="K2808" s="47">
        <v>0.58333333333333004</v>
      </c>
      <c r="L2808" s="47">
        <v>0.10555555555555</v>
      </c>
      <c r="M2808" s="47">
        <v>0.68888888999999998</v>
      </c>
      <c r="Q2808" s="47">
        <v>0.36111040306598446</v>
      </c>
      <c r="R2808" s="47">
        <v>0.10555528920895414</v>
      </c>
      <c r="U2808" s="47">
        <v>1899.9999999999002</v>
      </c>
      <c r="V2808" s="47">
        <v>1899.9952057611745</v>
      </c>
      <c r="W2808" s="47">
        <v>866</v>
      </c>
    </row>
    <row r="2809" spans="1:24" s="47" customFormat="1" x14ac:dyDescent="0.15">
      <c r="A2809" s="47" t="s">
        <v>6215</v>
      </c>
      <c r="B2809" s="209" t="s">
        <v>8655</v>
      </c>
      <c r="C2809" s="281" t="s">
        <v>9115</v>
      </c>
      <c r="D2809" s="47" t="s">
        <v>9416</v>
      </c>
      <c r="E2809" s="47" t="s">
        <v>9165</v>
      </c>
      <c r="F2809" s="47" t="s">
        <v>9785</v>
      </c>
      <c r="G2809" s="47" t="s">
        <v>9055</v>
      </c>
      <c r="H2809" s="47">
        <v>422</v>
      </c>
      <c r="J2809" s="47">
        <v>13.2</v>
      </c>
      <c r="K2809" s="47">
        <v>357.81990521326998</v>
      </c>
      <c r="L2809" s="47">
        <v>4.5023696682464402</v>
      </c>
      <c r="M2809" s="47">
        <v>362.32227499999999</v>
      </c>
      <c r="N2809" s="47">
        <v>72.511848341232195</v>
      </c>
      <c r="P2809" s="47">
        <v>434.83412322274859</v>
      </c>
      <c r="Q2809" s="47">
        <v>7.7251158311489059</v>
      </c>
      <c r="R2809" s="47">
        <v>4.5971534451271818</v>
      </c>
      <c r="S2809" s="47">
        <v>2.4644556099475854</v>
      </c>
      <c r="T2809" s="47">
        <v>14.786729857819909</v>
      </c>
      <c r="U2809" s="47">
        <v>1900</v>
      </c>
      <c r="V2809" s="47">
        <v>1939.9987538436708</v>
      </c>
      <c r="W2809" s="47">
        <v>359</v>
      </c>
    </row>
    <row r="2810" spans="1:24" s="47" customFormat="1" x14ac:dyDescent="0.15">
      <c r="A2810" s="47" t="s">
        <v>6215</v>
      </c>
      <c r="B2810" s="209" t="s">
        <v>8655</v>
      </c>
      <c r="C2810" s="281" t="s">
        <v>9239</v>
      </c>
      <c r="D2810" s="47" t="s">
        <v>9416</v>
      </c>
      <c r="E2810" s="47" t="s">
        <v>9165</v>
      </c>
      <c r="F2810" s="47" t="s">
        <v>9785</v>
      </c>
      <c r="G2810" s="47" t="s">
        <v>9055</v>
      </c>
      <c r="H2810" s="47">
        <v>357</v>
      </c>
      <c r="J2810" s="47">
        <v>12.6</v>
      </c>
      <c r="K2810" s="47">
        <v>474.78991596638599</v>
      </c>
      <c r="L2810" s="47">
        <v>5.3221288515406098</v>
      </c>
      <c r="M2810" s="47">
        <v>480.11204500000002</v>
      </c>
      <c r="N2810" s="47">
        <v>102.80112044817901</v>
      </c>
      <c r="O2810" s="47">
        <v>0.56022408963585002</v>
      </c>
      <c r="P2810" s="47">
        <v>582.91316526610558</v>
      </c>
      <c r="Q2810" s="47">
        <v>3.5294090909556255</v>
      </c>
      <c r="R2810" s="47">
        <v>6.9467712781325952</v>
      </c>
      <c r="S2810" s="47">
        <v>0.53221854090248599</v>
      </c>
      <c r="T2810" s="47">
        <v>11.008403361344456</v>
      </c>
      <c r="U2810" s="47">
        <v>1900</v>
      </c>
      <c r="V2810" s="47">
        <v>2479.9973462933367</v>
      </c>
      <c r="W2810" s="47">
        <v>349</v>
      </c>
    </row>
    <row r="2811" spans="1:24" s="47" customFormat="1" x14ac:dyDescent="0.15">
      <c r="A2811" s="47" t="s">
        <v>6215</v>
      </c>
      <c r="B2811" s="209" t="s">
        <v>9972</v>
      </c>
      <c r="C2811" s="281" t="s">
        <v>9850</v>
      </c>
      <c r="D2811" s="47" t="s">
        <v>9416</v>
      </c>
      <c r="E2811" s="47" t="s">
        <v>9165</v>
      </c>
      <c r="F2811" s="47" t="s">
        <v>9299</v>
      </c>
      <c r="G2811" s="47" t="s">
        <v>9849</v>
      </c>
      <c r="H2811" s="47">
        <v>10800</v>
      </c>
      <c r="I2811" s="47">
        <v>70</v>
      </c>
      <c r="J2811" s="47">
        <v>3.5</v>
      </c>
      <c r="K2811" s="47">
        <v>3.5185185185185102</v>
      </c>
      <c r="L2811" s="47">
        <v>0.18518518518518001</v>
      </c>
      <c r="M2811" s="47">
        <v>3.7037037000000002</v>
      </c>
      <c r="Q2811" s="47">
        <v>0.19444644164481292</v>
      </c>
      <c r="R2811" s="47">
        <v>0.18518678839811004</v>
      </c>
      <c r="U2811" s="47">
        <v>1999.9999999999441</v>
      </c>
      <c r="V2811" s="47">
        <v>2000.0173146995885</v>
      </c>
      <c r="W2811" s="47">
        <v>372</v>
      </c>
    </row>
    <row r="2812" spans="1:24" s="47" customFormat="1" x14ac:dyDescent="0.15">
      <c r="A2812" s="47" t="s">
        <v>9415</v>
      </c>
      <c r="B2812" s="47" t="s">
        <v>8797</v>
      </c>
      <c r="C2812" s="281" t="s">
        <v>10245</v>
      </c>
      <c r="D2812" s="47" t="s">
        <v>8656</v>
      </c>
      <c r="E2812" s="47" t="s">
        <v>9221</v>
      </c>
      <c r="F2812" s="47" t="s">
        <v>9222</v>
      </c>
      <c r="G2812" s="47" t="s">
        <v>9223</v>
      </c>
      <c r="H2812" s="47">
        <v>2270</v>
      </c>
      <c r="I2812" s="47">
        <v>80</v>
      </c>
      <c r="K2812" s="47">
        <v>63.348017621145303</v>
      </c>
      <c r="L2812" s="47">
        <v>0.88105726872246004</v>
      </c>
      <c r="M2812" s="47">
        <v>64.229074900000001</v>
      </c>
      <c r="Q2812" s="47">
        <v>0.82379660912418873</v>
      </c>
      <c r="R2812" s="47">
        <v>0.96476157978580801</v>
      </c>
      <c r="U2812" s="47">
        <v>1999.9999999999843</v>
      </c>
      <c r="V2812" s="47">
        <v>2190.008786113784</v>
      </c>
      <c r="W2812" s="47">
        <v>952</v>
      </c>
    </row>
    <row r="2813" spans="1:24" s="47" customFormat="1" x14ac:dyDescent="0.15">
      <c r="A2813" s="47" t="s">
        <v>6215</v>
      </c>
      <c r="B2813" s="209" t="s">
        <v>9346</v>
      </c>
      <c r="C2813" s="281" t="s">
        <v>9126</v>
      </c>
      <c r="D2813" s="47" t="s">
        <v>9416</v>
      </c>
      <c r="E2813" s="47" t="s">
        <v>9165</v>
      </c>
      <c r="F2813" s="47" t="s">
        <v>9785</v>
      </c>
      <c r="G2813" s="47" t="s">
        <v>9678</v>
      </c>
      <c r="H2813" s="47">
        <v>1433</v>
      </c>
      <c r="I2813" s="47">
        <v>47</v>
      </c>
      <c r="J2813" s="47">
        <v>14.6</v>
      </c>
      <c r="L2813" s="47">
        <v>1.4654570830425599</v>
      </c>
      <c r="Q2813" s="47">
        <v>5.7920459688272423</v>
      </c>
      <c r="R2813" s="47">
        <v>1.4654567309755708</v>
      </c>
      <c r="U2813" s="47">
        <v>2099.9999999999886</v>
      </c>
      <c r="V2813" s="47">
        <v>2099.999495487993</v>
      </c>
      <c r="W2813" s="47">
        <v>163</v>
      </c>
    </row>
    <row r="2814" spans="1:24" s="47" customFormat="1" x14ac:dyDescent="0.15">
      <c r="A2814" s="47" t="s">
        <v>6215</v>
      </c>
      <c r="B2814" s="209" t="s">
        <v>9346</v>
      </c>
      <c r="C2814" s="281" t="s">
        <v>9306</v>
      </c>
      <c r="D2814" s="47" t="s">
        <v>9416</v>
      </c>
      <c r="E2814" s="47" t="s">
        <v>9165</v>
      </c>
      <c r="F2814" s="47" t="s">
        <v>9785</v>
      </c>
      <c r="G2814" s="47" t="s">
        <v>9678</v>
      </c>
      <c r="H2814" s="47">
        <v>370</v>
      </c>
      <c r="I2814" s="47">
        <v>87.5</v>
      </c>
      <c r="J2814" s="47">
        <v>28.6</v>
      </c>
      <c r="K2814" s="47">
        <v>577.29729729729695</v>
      </c>
      <c r="L2814" s="47">
        <v>5.6756756756756701</v>
      </c>
      <c r="M2814" s="47">
        <v>582.97297300000002</v>
      </c>
      <c r="N2814" s="47">
        <v>116.756756756756</v>
      </c>
      <c r="P2814" s="47">
        <v>699.72972972972855</v>
      </c>
      <c r="Q2814" s="47">
        <v>25.999979167965488</v>
      </c>
      <c r="R2814" s="47">
        <v>7.2702777040999651</v>
      </c>
      <c r="U2814" s="47">
        <v>2100</v>
      </c>
      <c r="V2814" s="47">
        <v>2690.0027505169869</v>
      </c>
      <c r="W2814" s="47">
        <v>169</v>
      </c>
    </row>
    <row r="2815" spans="1:24" s="47" customFormat="1" x14ac:dyDescent="0.15">
      <c r="A2815" s="47" t="s">
        <v>6215</v>
      </c>
      <c r="B2815" s="209" t="s">
        <v>9379</v>
      </c>
      <c r="C2815" s="281" t="s">
        <v>9478</v>
      </c>
      <c r="D2815" s="47" t="s">
        <v>9578</v>
      </c>
      <c r="E2815" s="47" t="s">
        <v>9376</v>
      </c>
      <c r="F2815" s="47" t="s">
        <v>9377</v>
      </c>
      <c r="G2815" s="47" t="s">
        <v>9563</v>
      </c>
      <c r="H2815" s="47">
        <v>467</v>
      </c>
      <c r="I2815" s="47">
        <v>15</v>
      </c>
      <c r="J2815" s="47">
        <v>7.6</v>
      </c>
      <c r="K2815" s="47">
        <v>25.9957173447537</v>
      </c>
      <c r="L2815" s="47">
        <v>4.4967880085653098</v>
      </c>
      <c r="M2815" s="47">
        <v>30.492505399999999</v>
      </c>
      <c r="N2815" s="47">
        <v>7.0449678800856503</v>
      </c>
      <c r="P2815" s="47">
        <v>37.537473233404661</v>
      </c>
      <c r="Q2815" s="47">
        <v>3.875805726010964</v>
      </c>
      <c r="R2815" s="47">
        <v>4.496783720175709</v>
      </c>
      <c r="S2815" s="47">
        <v>0.98500854944311</v>
      </c>
      <c r="T2815" s="47">
        <v>9.3576017130618929</v>
      </c>
      <c r="U2815" s="47">
        <v>2100</v>
      </c>
      <c r="V2815" s="47">
        <v>2099.9979973220561</v>
      </c>
      <c r="W2815" s="47">
        <v>238</v>
      </c>
    </row>
    <row r="2816" spans="1:24" s="47" customFormat="1" x14ac:dyDescent="0.15">
      <c r="A2816" s="47" t="s">
        <v>10083</v>
      </c>
      <c r="B2816" s="210" t="s">
        <v>10169</v>
      </c>
      <c r="C2816" s="281" t="s">
        <v>9878</v>
      </c>
      <c r="D2816" s="47" t="s">
        <v>9977</v>
      </c>
      <c r="E2816" s="47" t="s">
        <v>9623</v>
      </c>
      <c r="F2816" s="47" t="s">
        <v>9422</v>
      </c>
      <c r="G2816" s="47" t="s">
        <v>10280</v>
      </c>
      <c r="H2816" s="47">
        <v>7142</v>
      </c>
      <c r="I2816" s="47">
        <v>20</v>
      </c>
      <c r="J2816" s="47">
        <v>6.5</v>
      </c>
      <c r="K2816" s="47">
        <v>5.6804816577989303</v>
      </c>
      <c r="L2816" s="47">
        <v>0.29963595631474998</v>
      </c>
      <c r="M2816" s="47">
        <v>5.9801176099999998</v>
      </c>
      <c r="N2816" s="47">
        <v>3.4626155138616599</v>
      </c>
      <c r="O2816" s="47">
        <v>4.2005040604800002E-3</v>
      </c>
      <c r="P2816" s="47">
        <v>9.442733127975341</v>
      </c>
      <c r="Q2816" s="47">
        <v>0.40744594503896397</v>
      </c>
      <c r="R2816" s="47">
        <v>0.26463056253843154</v>
      </c>
      <c r="U2816" s="47">
        <v>2139.9999999999445</v>
      </c>
      <c r="V2816" s="47">
        <v>1889.9914776494779</v>
      </c>
      <c r="W2816" s="47">
        <v>905</v>
      </c>
      <c r="X2816" s="210" t="s">
        <v>10082</v>
      </c>
    </row>
    <row r="2817" spans="1:24" s="47" customFormat="1" x14ac:dyDescent="0.15">
      <c r="A2817" s="47" t="s">
        <v>9415</v>
      </c>
      <c r="B2817" s="209" t="s">
        <v>9848</v>
      </c>
      <c r="C2817" s="281" t="s">
        <v>9735</v>
      </c>
      <c r="D2817" s="47" t="s">
        <v>8656</v>
      </c>
      <c r="E2817" s="47" t="s">
        <v>9221</v>
      </c>
      <c r="F2817" s="47" t="s">
        <v>9222</v>
      </c>
      <c r="G2817" s="47" t="s">
        <v>9852</v>
      </c>
      <c r="H2817" s="47">
        <v>1244</v>
      </c>
      <c r="I2817" s="47">
        <v>372.5</v>
      </c>
      <c r="J2817" s="47">
        <v>15.5</v>
      </c>
      <c r="K2817" s="47">
        <v>104.823151125401</v>
      </c>
      <c r="L2817" s="47">
        <v>1.7684887459806999</v>
      </c>
      <c r="M2817" s="47">
        <v>106.59164</v>
      </c>
      <c r="Q2817" s="47">
        <v>5.2250806711350579</v>
      </c>
      <c r="R2817" s="47">
        <v>1.7443715705229403</v>
      </c>
      <c r="U2817" s="47">
        <v>2199.9999999999909</v>
      </c>
      <c r="V2817" s="47">
        <v>2169.9982337305378</v>
      </c>
      <c r="W2817" s="47">
        <v>367</v>
      </c>
      <c r="X2817" s="47" t="s">
        <v>9729</v>
      </c>
    </row>
    <row r="2818" spans="1:24" s="47" customFormat="1" x14ac:dyDescent="0.15">
      <c r="A2818" s="47" t="s">
        <v>6215</v>
      </c>
      <c r="B2818" s="209" t="s">
        <v>9628</v>
      </c>
      <c r="C2818" s="281" t="s">
        <v>9521</v>
      </c>
      <c r="D2818" s="47" t="s">
        <v>8870</v>
      </c>
      <c r="E2818" s="47" t="s">
        <v>9028</v>
      </c>
      <c r="F2818" s="47" t="s">
        <v>9199</v>
      </c>
      <c r="G2818" s="47" t="s">
        <v>9516</v>
      </c>
      <c r="H2818" s="47">
        <v>1155</v>
      </c>
      <c r="I2818" s="47">
        <v>5</v>
      </c>
      <c r="J2818" s="47">
        <v>7.6</v>
      </c>
      <c r="K2818" s="47">
        <v>18.961038961038899</v>
      </c>
      <c r="L2818" s="47">
        <v>1.9047619047619</v>
      </c>
      <c r="M2818" s="47">
        <v>20.8658009</v>
      </c>
      <c r="N2818" s="47">
        <v>4.1558441558441501</v>
      </c>
      <c r="P2818" s="47">
        <v>25.02164502164495</v>
      </c>
      <c r="Q2818" s="47">
        <v>5.8008682255246065</v>
      </c>
      <c r="R2818" s="47">
        <v>0.95237941528589576</v>
      </c>
      <c r="S2818" s="47">
        <v>1.1255401716088829</v>
      </c>
      <c r="T2818" s="47">
        <v>7.8787878787878709</v>
      </c>
      <c r="U2818" s="47">
        <v>2199.9999999999945</v>
      </c>
      <c r="V2818" s="47">
        <v>1099.9982246552097</v>
      </c>
      <c r="W2818" s="47">
        <v>282</v>
      </c>
    </row>
    <row r="2819" spans="1:24" s="47" customFormat="1" x14ac:dyDescent="0.15">
      <c r="A2819" s="47" t="s">
        <v>6215</v>
      </c>
      <c r="B2819" s="209" t="s">
        <v>9346</v>
      </c>
      <c r="C2819" s="281" t="s">
        <v>9126</v>
      </c>
      <c r="D2819" s="47" t="s">
        <v>9416</v>
      </c>
      <c r="E2819" s="47" t="s">
        <v>9165</v>
      </c>
      <c r="F2819" s="47" t="s">
        <v>9785</v>
      </c>
      <c r="G2819" s="47" t="s">
        <v>9678</v>
      </c>
      <c r="H2819" s="47">
        <v>956</v>
      </c>
      <c r="I2819" s="47">
        <v>54</v>
      </c>
      <c r="J2819" s="47">
        <v>16.100000000000001</v>
      </c>
      <c r="L2819" s="47">
        <v>2.3012552301255198</v>
      </c>
      <c r="Q2819" s="47">
        <v>9.9372450603781211</v>
      </c>
      <c r="R2819" s="47">
        <v>2.3012563505852985</v>
      </c>
      <c r="U2819" s="47">
        <v>2200</v>
      </c>
      <c r="V2819" s="47">
        <v>2200.0010711595455</v>
      </c>
      <c r="W2819" s="47">
        <v>164</v>
      </c>
    </row>
    <row r="2820" spans="1:24" s="47" customFormat="1" x14ac:dyDescent="0.15">
      <c r="A2820" s="47" t="s">
        <v>6215</v>
      </c>
      <c r="B2820" s="209" t="s">
        <v>9526</v>
      </c>
      <c r="C2820" s="281" t="s">
        <v>9323</v>
      </c>
      <c r="D2820" s="47" t="s">
        <v>9416</v>
      </c>
      <c r="E2820" s="47" t="s">
        <v>9623</v>
      </c>
      <c r="F2820" s="47" t="s">
        <v>8956</v>
      </c>
      <c r="G2820" s="47" t="s">
        <v>9525</v>
      </c>
      <c r="H2820" s="47">
        <v>500</v>
      </c>
      <c r="I2820" s="47">
        <v>47</v>
      </c>
      <c r="J2820" s="47">
        <v>20.6</v>
      </c>
      <c r="K2820" s="47">
        <v>229.6</v>
      </c>
      <c r="L2820" s="47">
        <v>4.4000000000000004</v>
      </c>
      <c r="M2820" s="47">
        <v>234</v>
      </c>
      <c r="Q2820" s="47">
        <v>5.800000085966933</v>
      </c>
      <c r="R2820" s="47">
        <v>4.3400027030416419</v>
      </c>
      <c r="U2820" s="47">
        <v>2200</v>
      </c>
      <c r="V2820" s="47">
        <v>2170.0013515208211</v>
      </c>
      <c r="W2820" s="47">
        <v>291</v>
      </c>
    </row>
    <row r="2821" spans="1:24" s="47" customFormat="1" x14ac:dyDescent="0.15">
      <c r="A2821" s="47" t="s">
        <v>6215</v>
      </c>
      <c r="B2821" s="209" t="s">
        <v>9972</v>
      </c>
      <c r="C2821" s="281" t="s">
        <v>9850</v>
      </c>
      <c r="D2821" s="47" t="s">
        <v>9730</v>
      </c>
      <c r="E2821" s="47" t="s">
        <v>9970</v>
      </c>
      <c r="F2821" s="47" t="s">
        <v>9971</v>
      </c>
      <c r="G2821" s="47" t="s">
        <v>9849</v>
      </c>
      <c r="H2821" s="47">
        <v>8300</v>
      </c>
      <c r="I2821" s="47">
        <v>70</v>
      </c>
      <c r="J2821" s="47">
        <v>2.7</v>
      </c>
      <c r="K2821" s="47">
        <v>5.4216867469879499</v>
      </c>
      <c r="L2821" s="47">
        <v>0.27710843373492999</v>
      </c>
      <c r="M2821" s="47">
        <v>5.6987951800000003</v>
      </c>
      <c r="Q2821" s="47">
        <v>0.24096279940415422</v>
      </c>
      <c r="R2821" s="47">
        <v>0.27710859730855414</v>
      </c>
      <c r="U2821" s="47">
        <v>2299.9999999999191</v>
      </c>
      <c r="V2821" s="47">
        <v>2300.0013576609995</v>
      </c>
      <c r="W2821" s="47">
        <v>368</v>
      </c>
    </row>
    <row r="2822" spans="1:24" s="47" customFormat="1" x14ac:dyDescent="0.15">
      <c r="A2822" s="47" t="s">
        <v>6215</v>
      </c>
      <c r="B2822" s="47" t="s">
        <v>10111</v>
      </c>
      <c r="C2822" s="281" t="s">
        <v>10097</v>
      </c>
      <c r="D2822" s="47" t="s">
        <v>9416</v>
      </c>
      <c r="E2822" s="47" t="s">
        <v>9623</v>
      </c>
      <c r="F2822" s="47" t="s">
        <v>8956</v>
      </c>
      <c r="G2822" s="47" t="s">
        <v>9998</v>
      </c>
      <c r="H2822" s="47">
        <v>1020</v>
      </c>
      <c r="I2822" s="47">
        <v>53</v>
      </c>
      <c r="J2822" s="47">
        <v>18.5</v>
      </c>
      <c r="K2822" s="47">
        <v>167.058823529411</v>
      </c>
      <c r="L2822" s="47">
        <v>2.2549019607843102</v>
      </c>
      <c r="M2822" s="47">
        <v>169.31372500000001</v>
      </c>
      <c r="Q2822" s="47">
        <v>6.1764652167637752</v>
      </c>
      <c r="R2822" s="47">
        <v>1.4705879397039725</v>
      </c>
      <c r="U2822" s="47">
        <v>2300</v>
      </c>
      <c r="V2822" s="47">
        <v>1499.9996984980519</v>
      </c>
      <c r="W2822" s="47">
        <v>862</v>
      </c>
      <c r="X2822" s="47" t="s">
        <v>9244</v>
      </c>
    </row>
    <row r="2823" spans="1:24" s="47" customFormat="1" x14ac:dyDescent="0.15">
      <c r="A2823" s="47" t="s">
        <v>6215</v>
      </c>
      <c r="B2823" s="47" t="s">
        <v>10111</v>
      </c>
      <c r="C2823" s="281" t="s">
        <v>10097</v>
      </c>
      <c r="D2823" s="47" t="s">
        <v>9416</v>
      </c>
      <c r="E2823" s="47" t="s">
        <v>9623</v>
      </c>
      <c r="F2823" s="47" t="s">
        <v>8956</v>
      </c>
      <c r="G2823" s="47" t="s">
        <v>9998</v>
      </c>
      <c r="H2823" s="47">
        <v>4990</v>
      </c>
      <c r="I2823" s="47">
        <v>24</v>
      </c>
      <c r="J2823" s="47">
        <v>9.1</v>
      </c>
      <c r="K2823" s="47">
        <v>11.9839679358717</v>
      </c>
      <c r="L2823" s="47">
        <v>0.48096192384768999</v>
      </c>
      <c r="M2823" s="47">
        <v>12.4649299</v>
      </c>
      <c r="N2823" s="47">
        <v>3.38677354709418</v>
      </c>
      <c r="P2823" s="47">
        <v>15.85170340681357</v>
      </c>
      <c r="Q2823" s="47">
        <v>1.0220449577970401</v>
      </c>
      <c r="R2823" s="47">
        <v>0.24048057407973503</v>
      </c>
      <c r="U2823" s="47">
        <v>2399.9999999999732</v>
      </c>
      <c r="V2823" s="47">
        <v>1199.9980646578779</v>
      </c>
      <c r="W2823" s="47">
        <v>856</v>
      </c>
      <c r="X2823" s="47" t="s">
        <v>9244</v>
      </c>
    </row>
    <row r="2824" spans="1:24" s="47" customFormat="1" x14ac:dyDescent="0.15">
      <c r="A2824" s="47" t="s">
        <v>6215</v>
      </c>
      <c r="B2824" s="210" t="s">
        <v>9999</v>
      </c>
      <c r="C2824" s="281" t="s">
        <v>9888</v>
      </c>
      <c r="D2824" s="47" t="s">
        <v>9416</v>
      </c>
      <c r="E2824" s="47" t="s">
        <v>9165</v>
      </c>
      <c r="F2824" s="47" t="s">
        <v>9124</v>
      </c>
      <c r="G2824" s="47" t="s">
        <v>8957</v>
      </c>
      <c r="H2824" s="47">
        <v>2730</v>
      </c>
      <c r="I2824" s="47">
        <v>37</v>
      </c>
      <c r="J2824" s="47">
        <v>6.8</v>
      </c>
      <c r="K2824" s="47">
        <v>20.9890109890109</v>
      </c>
      <c r="L2824" s="47">
        <v>0.87912087912087</v>
      </c>
      <c r="M2824" s="47">
        <v>21.868131900000002</v>
      </c>
      <c r="Q2824" s="47">
        <v>0.55310807637780113</v>
      </c>
      <c r="R2824" s="47">
        <v>0.87178621999028949</v>
      </c>
      <c r="U2824" s="47">
        <v>2399.999999999975</v>
      </c>
      <c r="V2824" s="47">
        <v>2379.9763805734901</v>
      </c>
      <c r="W2824" s="47">
        <v>800</v>
      </c>
    </row>
    <row r="2825" spans="1:24" s="47" customFormat="1" x14ac:dyDescent="0.15">
      <c r="A2825" s="47" t="s">
        <v>10278</v>
      </c>
      <c r="B2825" s="47" t="s">
        <v>10565</v>
      </c>
      <c r="C2825" s="281" t="s">
        <v>10275</v>
      </c>
      <c r="D2825" s="47" t="s">
        <v>10765</v>
      </c>
      <c r="E2825" s="47" t="s">
        <v>10211</v>
      </c>
      <c r="F2825" s="47" t="s">
        <v>9222</v>
      </c>
      <c r="G2825" s="47" t="s">
        <v>9223</v>
      </c>
      <c r="H2825" s="47">
        <v>2842</v>
      </c>
      <c r="I2825" s="47">
        <v>50</v>
      </c>
      <c r="J2825" s="47">
        <v>14.4</v>
      </c>
      <c r="K2825" s="47">
        <v>31.984517945109001</v>
      </c>
      <c r="L2825" s="47">
        <v>0.84447572132300996</v>
      </c>
      <c r="M2825" s="47">
        <v>32.828993699999998</v>
      </c>
      <c r="Q2825" s="47">
        <v>2.0795195135431932</v>
      </c>
      <c r="R2825" s="47">
        <v>0.84798857300642028</v>
      </c>
      <c r="U2825" s="47">
        <v>2399.9999999999945</v>
      </c>
      <c r="V2825" s="47">
        <v>2409.9835244842466</v>
      </c>
      <c r="W2825" s="47">
        <v>975</v>
      </c>
    </row>
    <row r="2826" spans="1:24" s="47" customFormat="1" x14ac:dyDescent="0.15">
      <c r="A2826" s="47" t="s">
        <v>6215</v>
      </c>
      <c r="B2826" s="209" t="s">
        <v>8655</v>
      </c>
      <c r="C2826" s="281" t="s">
        <v>9239</v>
      </c>
      <c r="D2826" s="47" t="s">
        <v>9192</v>
      </c>
      <c r="E2826" s="47" t="s">
        <v>9193</v>
      </c>
      <c r="F2826" s="47" t="s">
        <v>9785</v>
      </c>
      <c r="G2826" s="47" t="s">
        <v>9055</v>
      </c>
      <c r="H2826" s="47">
        <v>875</v>
      </c>
      <c r="J2826" s="47">
        <v>8.3000000000000007</v>
      </c>
      <c r="K2826" s="47">
        <v>232.228571428571</v>
      </c>
      <c r="L2826" s="47">
        <v>2.7428571428571402</v>
      </c>
      <c r="M2826" s="47">
        <v>234.971429</v>
      </c>
      <c r="N2826" s="47">
        <v>41.142857142857103</v>
      </c>
      <c r="P2826" s="47">
        <v>276.11428571428524</v>
      </c>
      <c r="Q2826" s="47">
        <v>1.8628590671559178</v>
      </c>
      <c r="R2826" s="47">
        <v>2.7885728840896462</v>
      </c>
      <c r="S2826" s="47">
        <v>0.29714607634106432</v>
      </c>
      <c r="T2826" s="47">
        <v>4.9485714285714044</v>
      </c>
      <c r="U2826" s="47">
        <v>2400</v>
      </c>
      <c r="V2826" s="47">
        <v>2440.0012735784403</v>
      </c>
      <c r="W2826" s="47">
        <v>347</v>
      </c>
    </row>
    <row r="2827" spans="1:24" s="47" customFormat="1" x14ac:dyDescent="0.15">
      <c r="A2827" s="47" t="s">
        <v>6215</v>
      </c>
      <c r="B2827" s="209" t="s">
        <v>8655</v>
      </c>
      <c r="C2827" s="281" t="s">
        <v>9113</v>
      </c>
      <c r="D2827" s="47" t="s">
        <v>9416</v>
      </c>
      <c r="E2827" s="47" t="s">
        <v>9165</v>
      </c>
      <c r="F2827" s="47" t="s">
        <v>9785</v>
      </c>
      <c r="G2827" s="47" t="s">
        <v>9055</v>
      </c>
      <c r="H2827" s="47">
        <v>327</v>
      </c>
      <c r="J2827" s="47">
        <v>15.6</v>
      </c>
      <c r="K2827" s="47">
        <v>931.49847094801203</v>
      </c>
      <c r="L2827" s="47">
        <v>7.3394495412843996</v>
      </c>
      <c r="M2827" s="47">
        <v>938.83792000000005</v>
      </c>
      <c r="N2827" s="47">
        <v>194.18960244648301</v>
      </c>
      <c r="O2827" s="47">
        <v>0.61162079510703005</v>
      </c>
      <c r="P2827" s="47">
        <v>1133.0275229357794</v>
      </c>
      <c r="Q2827" s="47">
        <v>8.5932807340730104</v>
      </c>
      <c r="R2827" s="47">
        <v>10.06115871363129</v>
      </c>
      <c r="S2827" s="47">
        <v>1.4984698184754459</v>
      </c>
      <c r="T2827" s="47">
        <v>20.15290519877658</v>
      </c>
      <c r="U2827" s="47">
        <v>2400</v>
      </c>
      <c r="V2827" s="47">
        <v>3289.9988993574316</v>
      </c>
      <c r="W2827" s="47">
        <v>343</v>
      </c>
    </row>
    <row r="2828" spans="1:24" s="47" customFormat="1" x14ac:dyDescent="0.15">
      <c r="A2828" s="47" t="s">
        <v>6215</v>
      </c>
      <c r="B2828" s="209" t="s">
        <v>8655</v>
      </c>
      <c r="C2828" s="281" t="s">
        <v>9113</v>
      </c>
      <c r="D2828" s="47" t="s">
        <v>9416</v>
      </c>
      <c r="E2828" s="47" t="s">
        <v>9165</v>
      </c>
      <c r="F2828" s="47" t="s">
        <v>9785</v>
      </c>
      <c r="G2828" s="47" t="s">
        <v>9055</v>
      </c>
      <c r="H2828" s="47">
        <v>375</v>
      </c>
      <c r="J2828" s="47">
        <v>18.8</v>
      </c>
      <c r="K2828" s="47">
        <v>728.26666666666597</v>
      </c>
      <c r="L2828" s="47">
        <v>6.4</v>
      </c>
      <c r="M2828" s="47">
        <v>734.66666699999996</v>
      </c>
      <c r="N2828" s="47">
        <v>151.46666666666599</v>
      </c>
      <c r="O2828" s="47">
        <v>0.26666666666666</v>
      </c>
      <c r="P2828" s="47">
        <v>886.13333333333196</v>
      </c>
      <c r="Q2828" s="47">
        <v>7.1200001043199617</v>
      </c>
      <c r="R2828" s="47">
        <v>8.8000066431412929</v>
      </c>
      <c r="S2828" s="47">
        <v>1.2266678982815311</v>
      </c>
      <c r="T2828" s="47">
        <v>17.146666666666547</v>
      </c>
      <c r="U2828" s="47">
        <v>2400</v>
      </c>
      <c r="V2828" s="47">
        <v>3300.0024911779847</v>
      </c>
      <c r="W2828" s="47">
        <v>342</v>
      </c>
    </row>
    <row r="2829" spans="1:24" s="47" customFormat="1" x14ac:dyDescent="0.15">
      <c r="A2829" s="47" t="s">
        <v>6215</v>
      </c>
      <c r="B2829" s="47" t="s">
        <v>9118</v>
      </c>
      <c r="C2829" s="281" t="s">
        <v>9361</v>
      </c>
      <c r="D2829" s="47" t="s">
        <v>9125</v>
      </c>
      <c r="E2829" s="47" t="s">
        <v>9067</v>
      </c>
      <c r="F2829" s="47" t="s">
        <v>5620</v>
      </c>
      <c r="G2829" s="47" t="s">
        <v>9289</v>
      </c>
      <c r="H2829" s="47">
        <v>2196</v>
      </c>
      <c r="I2829" s="47">
        <v>4</v>
      </c>
      <c r="J2829" s="47">
        <v>6.5</v>
      </c>
      <c r="K2829" s="47">
        <v>5.6921675774134801</v>
      </c>
      <c r="L2829" s="47">
        <v>1.1384335154826899</v>
      </c>
      <c r="M2829" s="47">
        <v>6.83060109</v>
      </c>
      <c r="Q2829" s="47">
        <v>2.2449930455433571</v>
      </c>
      <c r="R2829" s="47">
        <v>0.95629084918194796</v>
      </c>
      <c r="U2829" s="47">
        <v>2499.9999999999868</v>
      </c>
      <c r="V2829" s="47">
        <v>2100.0147048035578</v>
      </c>
      <c r="W2829" s="47">
        <v>5</v>
      </c>
    </row>
    <row r="2830" spans="1:24" s="47" customFormat="1" x14ac:dyDescent="0.15">
      <c r="A2830" s="47" t="s">
        <v>6215</v>
      </c>
      <c r="B2830" s="209" t="s">
        <v>9397</v>
      </c>
      <c r="C2830" s="281" t="s">
        <v>9403</v>
      </c>
      <c r="D2830" s="47" t="s">
        <v>8657</v>
      </c>
      <c r="E2830" s="47" t="s">
        <v>9303</v>
      </c>
      <c r="F2830" s="47" t="s">
        <v>9503</v>
      </c>
      <c r="G2830" s="47" t="s">
        <v>9395</v>
      </c>
      <c r="H2830" s="47">
        <v>836</v>
      </c>
      <c r="J2830" s="47">
        <v>12.7</v>
      </c>
      <c r="K2830" s="47">
        <v>287.08133971291801</v>
      </c>
      <c r="L2830" s="47">
        <v>2.9904306220095598</v>
      </c>
      <c r="M2830" s="47">
        <v>290.07177000000001</v>
      </c>
      <c r="Q2830" s="47">
        <v>8.971292156206415</v>
      </c>
      <c r="R2830" s="47">
        <v>2.5119616224542249</v>
      </c>
      <c r="U2830" s="47">
        <v>2499.9999999999918</v>
      </c>
      <c r="V2830" s="47">
        <v>2099.9999163717321</v>
      </c>
      <c r="W2830" s="47">
        <v>271</v>
      </c>
    </row>
    <row r="2831" spans="1:24" s="47" customFormat="1" x14ac:dyDescent="0.15">
      <c r="A2831" s="47" t="s">
        <v>6215</v>
      </c>
      <c r="B2831" s="47" t="s">
        <v>8793</v>
      </c>
      <c r="C2831" s="281" t="s">
        <v>8598</v>
      </c>
      <c r="D2831" s="47" t="s">
        <v>9125</v>
      </c>
      <c r="E2831" s="47" t="s">
        <v>9067</v>
      </c>
      <c r="F2831" s="47" t="s">
        <v>5620</v>
      </c>
      <c r="G2831" s="47" t="s">
        <v>9421</v>
      </c>
      <c r="H2831" s="47">
        <v>660</v>
      </c>
      <c r="J2831" s="47">
        <v>13.5</v>
      </c>
      <c r="K2831" s="47">
        <v>147.575757575757</v>
      </c>
      <c r="L2831" s="47">
        <v>3.7878787878787801</v>
      </c>
      <c r="M2831" s="47">
        <v>151.36363600000001</v>
      </c>
      <c r="N2831" s="47">
        <v>93.787878787878697</v>
      </c>
      <c r="O2831" s="47">
        <v>0.30303030303029999</v>
      </c>
      <c r="P2831" s="47">
        <v>245.15151515151447</v>
      </c>
      <c r="Q2831" s="47">
        <v>25.272720827323816</v>
      </c>
      <c r="R2831" s="47">
        <v>4.0606073837381462</v>
      </c>
      <c r="S2831" s="47">
        <v>12.515148294008007</v>
      </c>
      <c r="T2831" s="47">
        <v>41.848484848484489</v>
      </c>
      <c r="U2831" s="47">
        <v>2500</v>
      </c>
      <c r="V2831" s="47">
        <v>2680.0008732671763</v>
      </c>
      <c r="W2831" s="47">
        <v>32</v>
      </c>
      <c r="X2831" s="210" t="s">
        <v>8859</v>
      </c>
    </row>
    <row r="2832" spans="1:24" s="47" customFormat="1" x14ac:dyDescent="0.15">
      <c r="A2832" s="47" t="s">
        <v>6215</v>
      </c>
      <c r="B2832" s="209" t="s">
        <v>8655</v>
      </c>
      <c r="C2832" s="281" t="s">
        <v>9115</v>
      </c>
      <c r="D2832" s="47" t="s">
        <v>9416</v>
      </c>
      <c r="E2832" s="47" t="s">
        <v>9165</v>
      </c>
      <c r="F2832" s="47" t="s">
        <v>9785</v>
      </c>
      <c r="G2832" s="47" t="s">
        <v>9055</v>
      </c>
      <c r="H2832" s="47">
        <v>639</v>
      </c>
      <c r="J2832" s="47">
        <v>11.5</v>
      </c>
      <c r="K2832" s="47">
        <v>320.18779342723002</v>
      </c>
      <c r="L2832" s="47">
        <v>3.9123630672926399</v>
      </c>
      <c r="M2832" s="47">
        <v>324.10015600000003</v>
      </c>
      <c r="N2832" s="47">
        <v>64.788732394366207</v>
      </c>
      <c r="P2832" s="47">
        <v>388.88888888888886</v>
      </c>
      <c r="Q2832" s="47">
        <v>5.2582108866033801</v>
      </c>
      <c r="R2832" s="47">
        <v>3.8654138640415203</v>
      </c>
      <c r="S2832" s="47">
        <v>1.7683897949172445</v>
      </c>
      <c r="T2832" s="47">
        <v>10.892018779342678</v>
      </c>
      <c r="U2832" s="47">
        <v>2500</v>
      </c>
      <c r="V2832" s="47">
        <v>2469.9994591225313</v>
      </c>
      <c r="W2832" s="47">
        <v>358</v>
      </c>
    </row>
    <row r="2833" spans="1:24" s="47" customFormat="1" x14ac:dyDescent="0.15">
      <c r="A2833" s="47" t="s">
        <v>6215</v>
      </c>
      <c r="B2833" s="209" t="s">
        <v>9346</v>
      </c>
      <c r="C2833" s="281" t="s">
        <v>9126</v>
      </c>
      <c r="D2833" s="47" t="s">
        <v>9416</v>
      </c>
      <c r="E2833" s="47" t="s">
        <v>9165</v>
      </c>
      <c r="F2833" s="47" t="s">
        <v>9785</v>
      </c>
      <c r="G2833" s="47" t="s">
        <v>9678</v>
      </c>
      <c r="H2833" s="47">
        <v>1266</v>
      </c>
      <c r="I2833" s="47">
        <v>58</v>
      </c>
      <c r="J2833" s="47">
        <v>14.5</v>
      </c>
      <c r="L2833" s="47">
        <v>1.9747235387045801</v>
      </c>
      <c r="Q2833" s="47">
        <v>4.8973145584756201</v>
      </c>
      <c r="R2833" s="47">
        <v>1.9747221610157411</v>
      </c>
      <c r="U2833" s="47">
        <v>2500</v>
      </c>
      <c r="V2833" s="47">
        <v>2499.9982558459283</v>
      </c>
      <c r="W2833" s="47">
        <v>165</v>
      </c>
    </row>
    <row r="2834" spans="1:24" s="47" customFormat="1" x14ac:dyDescent="0.15">
      <c r="A2834" s="47" t="s">
        <v>6215</v>
      </c>
      <c r="B2834" s="209" t="s">
        <v>8655</v>
      </c>
      <c r="C2834" s="281" t="s">
        <v>9115</v>
      </c>
      <c r="D2834" s="47" t="s">
        <v>9416</v>
      </c>
      <c r="E2834" s="47" t="s">
        <v>9165</v>
      </c>
      <c r="F2834" s="47" t="s">
        <v>9785</v>
      </c>
      <c r="G2834" s="47" t="s">
        <v>9055</v>
      </c>
      <c r="H2834" s="47">
        <v>470</v>
      </c>
      <c r="J2834" s="47">
        <v>18.7</v>
      </c>
      <c r="K2834" s="47">
        <v>662.34042553191398</v>
      </c>
      <c r="L2834" s="47">
        <v>5.31914893617021</v>
      </c>
      <c r="M2834" s="47">
        <v>667.65957400000002</v>
      </c>
      <c r="N2834" s="47">
        <v>167.02127659574401</v>
      </c>
      <c r="P2834" s="47">
        <v>834.68085106382819</v>
      </c>
      <c r="Q2834" s="47">
        <v>10.82978911921666</v>
      </c>
      <c r="R2834" s="47">
        <v>5.3617060431751948</v>
      </c>
      <c r="S2834" s="47">
        <v>3.2340445637223914</v>
      </c>
      <c r="T2834" s="47">
        <v>19.425531914893561</v>
      </c>
      <c r="U2834" s="47">
        <v>2500</v>
      </c>
      <c r="V2834" s="47">
        <v>2520.0018402923415</v>
      </c>
      <c r="W2834" s="47">
        <v>353</v>
      </c>
    </row>
    <row r="2835" spans="1:24" s="47" customFormat="1" x14ac:dyDescent="0.15">
      <c r="A2835" s="47" t="s">
        <v>6215</v>
      </c>
      <c r="B2835" s="47" t="s">
        <v>10111</v>
      </c>
      <c r="C2835" s="281" t="s">
        <v>10097</v>
      </c>
      <c r="D2835" s="47" t="s">
        <v>9416</v>
      </c>
      <c r="E2835" s="47" t="s">
        <v>9623</v>
      </c>
      <c r="F2835" s="47" t="s">
        <v>8956</v>
      </c>
      <c r="G2835" s="47" t="s">
        <v>9998</v>
      </c>
      <c r="H2835" s="47">
        <v>880</v>
      </c>
      <c r="I2835" s="47">
        <v>55</v>
      </c>
      <c r="J2835" s="47">
        <v>17.600000000000001</v>
      </c>
      <c r="K2835" s="47">
        <v>183.522727272727</v>
      </c>
      <c r="L2835" s="47">
        <v>2.8409090909090899</v>
      </c>
      <c r="M2835" s="47">
        <v>186.36363600000001</v>
      </c>
      <c r="N2835" s="47">
        <v>56.590909090909101</v>
      </c>
      <c r="P2835" s="47">
        <v>242.95454545454518</v>
      </c>
      <c r="Q2835" s="47">
        <v>7.6136340749471758</v>
      </c>
      <c r="R2835" s="47">
        <v>1.818180518244237</v>
      </c>
      <c r="U2835" s="47">
        <v>2500</v>
      </c>
      <c r="V2835" s="47">
        <v>1599.9988560549286</v>
      </c>
      <c r="W2835" s="47">
        <v>863</v>
      </c>
      <c r="X2835" s="47" t="s">
        <v>9244</v>
      </c>
    </row>
    <row r="2836" spans="1:24" s="47" customFormat="1" x14ac:dyDescent="0.15">
      <c r="A2836" s="47" t="s">
        <v>6215</v>
      </c>
      <c r="B2836" s="209" t="s">
        <v>9346</v>
      </c>
      <c r="C2836" s="281" t="s">
        <v>9126</v>
      </c>
      <c r="D2836" s="47" t="s">
        <v>9416</v>
      </c>
      <c r="E2836" s="47" t="s">
        <v>9165</v>
      </c>
      <c r="F2836" s="47" t="s">
        <v>9785</v>
      </c>
      <c r="G2836" s="47" t="s">
        <v>9678</v>
      </c>
      <c r="H2836" s="47">
        <v>154</v>
      </c>
      <c r="I2836" s="47">
        <v>200</v>
      </c>
      <c r="J2836" s="47">
        <v>26</v>
      </c>
      <c r="L2836" s="47">
        <v>16.883116883116799</v>
      </c>
      <c r="Q2836" s="47">
        <v>28.571431489151113</v>
      </c>
      <c r="R2836" s="47">
        <v>16.88313137820543</v>
      </c>
      <c r="U2836" s="47">
        <v>2599.9999999999868</v>
      </c>
      <c r="V2836" s="47">
        <v>2600.0022322436362</v>
      </c>
      <c r="W2836" s="47">
        <v>168</v>
      </c>
    </row>
    <row r="2837" spans="1:24" s="47" customFormat="1" x14ac:dyDescent="0.15">
      <c r="A2837" s="47" t="s">
        <v>6215</v>
      </c>
      <c r="B2837" s="209" t="s">
        <v>9526</v>
      </c>
      <c r="C2837" s="281" t="s">
        <v>9323</v>
      </c>
      <c r="D2837" s="47" t="s">
        <v>9416</v>
      </c>
      <c r="E2837" s="47" t="s">
        <v>9623</v>
      </c>
      <c r="F2837" s="47" t="s">
        <v>8956</v>
      </c>
      <c r="G2837" s="47" t="s">
        <v>9525</v>
      </c>
      <c r="H2837" s="47">
        <v>600</v>
      </c>
      <c r="I2837" s="47">
        <v>47</v>
      </c>
      <c r="J2837" s="47">
        <v>22.5</v>
      </c>
      <c r="K2837" s="47">
        <v>234</v>
      </c>
      <c r="L2837" s="47">
        <v>4.3333333333333304</v>
      </c>
      <c r="M2837" s="47">
        <v>238.33333300000001</v>
      </c>
      <c r="Q2837" s="47">
        <v>6.0833387391691254</v>
      </c>
      <c r="R2837" s="47">
        <v>4.3166715002682601</v>
      </c>
      <c r="U2837" s="47">
        <v>2600</v>
      </c>
      <c r="V2837" s="47">
        <v>2590.002900160956</v>
      </c>
      <c r="W2837" s="47">
        <v>292</v>
      </c>
    </row>
    <row r="2838" spans="1:24" s="47" customFormat="1" x14ac:dyDescent="0.15">
      <c r="A2838" s="47" t="s">
        <v>6215</v>
      </c>
      <c r="B2838" s="209" t="s">
        <v>9346</v>
      </c>
      <c r="C2838" s="281" t="s">
        <v>9126</v>
      </c>
      <c r="D2838" s="47" t="s">
        <v>9416</v>
      </c>
      <c r="E2838" s="47" t="s">
        <v>9165</v>
      </c>
      <c r="F2838" s="47" t="s">
        <v>9785</v>
      </c>
      <c r="G2838" s="47" t="s">
        <v>9678</v>
      </c>
      <c r="H2838" s="47">
        <v>271</v>
      </c>
      <c r="I2838" s="47">
        <v>118</v>
      </c>
      <c r="J2838" s="47">
        <v>24.8</v>
      </c>
      <c r="L2838" s="47">
        <v>9.5940959409594093</v>
      </c>
      <c r="Q2838" s="47">
        <v>28.044260979692126</v>
      </c>
      <c r="R2838" s="47">
        <v>9.5940946796299595</v>
      </c>
      <c r="U2838" s="47">
        <v>2600</v>
      </c>
      <c r="V2838" s="47">
        <v>2599.9996581797191</v>
      </c>
      <c r="W2838" s="47">
        <v>166</v>
      </c>
    </row>
    <row r="2839" spans="1:24" s="47" customFormat="1" x14ac:dyDescent="0.15">
      <c r="A2839" s="47" t="s">
        <v>6215</v>
      </c>
      <c r="B2839" s="209" t="s">
        <v>8655</v>
      </c>
      <c r="C2839" s="281" t="s">
        <v>9113</v>
      </c>
      <c r="D2839" s="47" t="s">
        <v>9416</v>
      </c>
      <c r="E2839" s="47" t="s">
        <v>9165</v>
      </c>
      <c r="F2839" s="47" t="s">
        <v>9785</v>
      </c>
      <c r="G2839" s="47" t="s">
        <v>9055</v>
      </c>
      <c r="H2839" s="47">
        <v>235</v>
      </c>
      <c r="J2839" s="47">
        <v>24.6</v>
      </c>
      <c r="K2839" s="47">
        <v>1453.6170212765901</v>
      </c>
      <c r="L2839" s="47">
        <v>11.489361702127599</v>
      </c>
      <c r="M2839" s="47">
        <v>1465.1063799999999</v>
      </c>
      <c r="N2839" s="47">
        <v>302.55319148936098</v>
      </c>
      <c r="O2839" s="47">
        <v>0.42553191489360997</v>
      </c>
      <c r="P2839" s="47">
        <v>1767.6595744680785</v>
      </c>
      <c r="Q2839" s="47">
        <v>17.234036166518514</v>
      </c>
      <c r="R2839" s="47">
        <v>14.085102118021698</v>
      </c>
      <c r="S2839" s="47">
        <v>3.1489372037322965</v>
      </c>
      <c r="T2839" s="47">
        <v>34.468085106382702</v>
      </c>
      <c r="U2839" s="47">
        <v>2699.9999999999859</v>
      </c>
      <c r="V2839" s="47">
        <v>3309.9989977350992</v>
      </c>
      <c r="W2839" s="47">
        <v>344</v>
      </c>
    </row>
    <row r="2840" spans="1:24" s="47" customFormat="1" x14ac:dyDescent="0.15">
      <c r="A2840" s="47" t="s">
        <v>6215</v>
      </c>
      <c r="B2840" s="209" t="s">
        <v>8655</v>
      </c>
      <c r="C2840" s="281" t="s">
        <v>9115</v>
      </c>
      <c r="D2840" s="47" t="s">
        <v>9416</v>
      </c>
      <c r="E2840" s="47" t="s">
        <v>9165</v>
      </c>
      <c r="F2840" s="47" t="s">
        <v>9785</v>
      </c>
      <c r="G2840" s="47" t="s">
        <v>9055</v>
      </c>
      <c r="H2840" s="47">
        <v>820</v>
      </c>
      <c r="J2840" s="47">
        <v>10.6</v>
      </c>
      <c r="K2840" s="47">
        <v>258.536585365853</v>
      </c>
      <c r="L2840" s="47">
        <v>3.2926829268292601</v>
      </c>
      <c r="M2840" s="47">
        <v>261.82926800000001</v>
      </c>
      <c r="N2840" s="47">
        <v>52.317073170731703</v>
      </c>
      <c r="P2840" s="47">
        <v>314.14634146341399</v>
      </c>
      <c r="Q2840" s="47">
        <v>4.3414619592394192</v>
      </c>
      <c r="R2840" s="47">
        <v>3.317072776233446</v>
      </c>
      <c r="S2840" s="47">
        <v>1.5365864529981239</v>
      </c>
      <c r="T2840" s="47">
        <v>9.195121951219356</v>
      </c>
      <c r="U2840" s="47">
        <v>2699.9999999999932</v>
      </c>
      <c r="V2840" s="47">
        <v>2719.9996765114256</v>
      </c>
      <c r="W2840" s="47">
        <v>360</v>
      </c>
    </row>
    <row r="2841" spans="1:24" s="47" customFormat="1" x14ac:dyDescent="0.15">
      <c r="A2841" s="47" t="s">
        <v>6215</v>
      </c>
      <c r="B2841" s="209" t="s">
        <v>9418</v>
      </c>
      <c r="C2841" s="281" t="s">
        <v>9315</v>
      </c>
      <c r="D2841" s="47" t="s">
        <v>9307</v>
      </c>
      <c r="E2841" s="47" t="s">
        <v>9197</v>
      </c>
      <c r="F2841" s="47" t="s">
        <v>9309</v>
      </c>
      <c r="G2841" s="47" t="s">
        <v>9310</v>
      </c>
      <c r="H2841" s="47">
        <v>4000</v>
      </c>
      <c r="I2841" s="47">
        <v>14</v>
      </c>
      <c r="L2841" s="47">
        <v>0.67500000000000004</v>
      </c>
      <c r="Q2841" s="47">
        <v>1.1750003608977742</v>
      </c>
      <c r="R2841" s="47">
        <v>0.67499413612194903</v>
      </c>
      <c r="U2841" s="47">
        <v>2700</v>
      </c>
      <c r="V2841" s="47">
        <v>2699.9765444877962</v>
      </c>
      <c r="W2841" s="47">
        <v>171</v>
      </c>
    </row>
    <row r="2842" spans="1:24" s="47" customFormat="1" x14ac:dyDescent="0.15">
      <c r="A2842" s="47" t="s">
        <v>6215</v>
      </c>
      <c r="B2842" s="209" t="s">
        <v>8655</v>
      </c>
      <c r="C2842" s="281" t="s">
        <v>9115</v>
      </c>
      <c r="D2842" s="47" t="s">
        <v>9416</v>
      </c>
      <c r="E2842" s="47" t="s">
        <v>9165</v>
      </c>
      <c r="F2842" s="47" t="s">
        <v>9785</v>
      </c>
      <c r="G2842" s="47" t="s">
        <v>9055</v>
      </c>
      <c r="H2842" s="47">
        <v>400</v>
      </c>
      <c r="J2842" s="47">
        <v>23</v>
      </c>
      <c r="K2842" s="47">
        <v>772.25</v>
      </c>
      <c r="L2842" s="47">
        <v>6.75</v>
      </c>
      <c r="M2842" s="47">
        <v>779</v>
      </c>
      <c r="N2842" s="47">
        <v>155.75</v>
      </c>
      <c r="P2842" s="47">
        <v>934.75</v>
      </c>
      <c r="Q2842" s="47">
        <v>14.14998566866382</v>
      </c>
      <c r="R2842" s="47">
        <v>6.8000013668091075</v>
      </c>
      <c r="S2842" s="47">
        <v>4.1999971916042584</v>
      </c>
      <c r="T2842" s="47">
        <v>25.149999999999658</v>
      </c>
      <c r="U2842" s="47">
        <v>2700</v>
      </c>
      <c r="V2842" s="47">
        <v>2720.0005467236429</v>
      </c>
      <c r="W2842" s="47">
        <v>355</v>
      </c>
    </row>
    <row r="2843" spans="1:24" s="47" customFormat="1" x14ac:dyDescent="0.15">
      <c r="A2843" s="47" t="s">
        <v>6215</v>
      </c>
      <c r="B2843" s="47" t="s">
        <v>9532</v>
      </c>
      <c r="C2843" s="281" t="s">
        <v>9435</v>
      </c>
      <c r="D2843" s="47" t="s">
        <v>9416</v>
      </c>
      <c r="E2843" s="47" t="s">
        <v>9165</v>
      </c>
      <c r="F2843" s="47" t="s">
        <v>9124</v>
      </c>
      <c r="G2843" s="47" t="s">
        <v>9747</v>
      </c>
      <c r="H2843" s="47">
        <v>14600</v>
      </c>
      <c r="I2843" s="47">
        <v>80</v>
      </c>
      <c r="J2843" s="47">
        <v>5.7</v>
      </c>
      <c r="K2843" s="47">
        <v>2.7397260273972601</v>
      </c>
      <c r="L2843" s="47">
        <v>0.19178082191779999</v>
      </c>
      <c r="M2843" s="47">
        <v>2.9315068499999999</v>
      </c>
      <c r="Q2843" s="47">
        <v>0.36301117948041167</v>
      </c>
      <c r="R2843" s="47">
        <v>0.60273998088601666</v>
      </c>
      <c r="U2843" s="47">
        <v>2799.9999999998799</v>
      </c>
      <c r="V2843" s="47">
        <v>8800.0037209358434</v>
      </c>
      <c r="W2843" s="47">
        <v>374</v>
      </c>
    </row>
    <row r="2844" spans="1:24" s="47" customFormat="1" x14ac:dyDescent="0.15">
      <c r="A2844" s="47" t="s">
        <v>9415</v>
      </c>
      <c r="B2844" s="210" t="s">
        <v>9325</v>
      </c>
      <c r="C2844" s="281" t="s">
        <v>8926</v>
      </c>
      <c r="D2844" s="47" t="s">
        <v>9416</v>
      </c>
      <c r="E2844" s="47" t="s">
        <v>9623</v>
      </c>
      <c r="F2844" s="47" t="s">
        <v>9422</v>
      </c>
      <c r="G2844" s="47" t="s">
        <v>9423</v>
      </c>
      <c r="H2844" s="47">
        <v>30000</v>
      </c>
      <c r="I2844" s="47">
        <v>15.5</v>
      </c>
      <c r="J2844" s="47">
        <v>9</v>
      </c>
      <c r="L2844" s="47">
        <v>9.3333333333330007E-2</v>
      </c>
      <c r="N2844" s="47">
        <v>0.14333333333333001</v>
      </c>
      <c r="Q2844" s="47">
        <v>0.19566808743444045</v>
      </c>
      <c r="R2844" s="47">
        <v>0.17633153981294153</v>
      </c>
      <c r="U2844" s="47">
        <v>2799.9999999999004</v>
      </c>
      <c r="V2844" s="47">
        <v>5289.9461943882461</v>
      </c>
      <c r="W2844" s="47">
        <v>43</v>
      </c>
    </row>
    <row r="2845" spans="1:24" s="47" customFormat="1" x14ac:dyDescent="0.15">
      <c r="A2845" s="47" t="s">
        <v>6215</v>
      </c>
      <c r="B2845" s="47" t="s">
        <v>9532</v>
      </c>
      <c r="C2845" s="281" t="s">
        <v>9435</v>
      </c>
      <c r="D2845" s="47" t="s">
        <v>9416</v>
      </c>
      <c r="E2845" s="47" t="s">
        <v>9165</v>
      </c>
      <c r="F2845" s="47" t="s">
        <v>9124</v>
      </c>
      <c r="G2845" s="47" t="s">
        <v>9747</v>
      </c>
      <c r="H2845" s="47">
        <v>9800</v>
      </c>
      <c r="I2845" s="47">
        <v>80</v>
      </c>
      <c r="J2845" s="47">
        <v>6</v>
      </c>
      <c r="K2845" s="47">
        <v>4.0816326530612201</v>
      </c>
      <c r="L2845" s="47">
        <v>0.28571428571427998</v>
      </c>
      <c r="M2845" s="47">
        <v>4.36734694</v>
      </c>
      <c r="Q2845" s="47">
        <v>0.53061558288148714</v>
      </c>
      <c r="R2845" s="47">
        <v>1.0102038050499182</v>
      </c>
      <c r="U2845" s="47">
        <v>2799.9999999999436</v>
      </c>
      <c r="V2845" s="47">
        <v>9899.997289489198</v>
      </c>
      <c r="W2845" s="47">
        <v>378</v>
      </c>
    </row>
    <row r="2846" spans="1:24" s="47" customFormat="1" x14ac:dyDescent="0.15">
      <c r="A2846" s="47" t="s">
        <v>6215</v>
      </c>
      <c r="B2846" s="47" t="s">
        <v>10191</v>
      </c>
      <c r="C2846" s="281" t="s">
        <v>9555</v>
      </c>
      <c r="D2846" s="47" t="s">
        <v>9416</v>
      </c>
      <c r="E2846" s="47" t="s">
        <v>9165</v>
      </c>
      <c r="F2846" s="47" t="s">
        <v>9299</v>
      </c>
      <c r="G2846" s="47" t="s">
        <v>10315</v>
      </c>
      <c r="H2846" s="47">
        <v>2660</v>
      </c>
      <c r="J2846" s="47">
        <v>14</v>
      </c>
      <c r="K2846" s="47">
        <v>49.699248120300702</v>
      </c>
      <c r="L2846" s="47">
        <v>1.0526315789473599</v>
      </c>
      <c r="M2846" s="47">
        <v>50.751879700000003</v>
      </c>
      <c r="Q2846" s="47">
        <v>1.7669163928603389</v>
      </c>
      <c r="R2846" s="47">
        <v>1.0526306222572608</v>
      </c>
      <c r="U2846" s="47">
        <v>2799.9999999999773</v>
      </c>
      <c r="V2846" s="47">
        <v>2799.9974552043136</v>
      </c>
      <c r="W2846" s="47">
        <v>985</v>
      </c>
      <c r="X2846" s="47" t="s">
        <v>10212</v>
      </c>
    </row>
    <row r="2847" spans="1:24" s="47" customFormat="1" x14ac:dyDescent="0.15">
      <c r="A2847" s="47" t="s">
        <v>10278</v>
      </c>
      <c r="B2847" s="47" t="s">
        <v>10565</v>
      </c>
      <c r="C2847" s="281" t="s">
        <v>10275</v>
      </c>
      <c r="D2847" s="47" t="s">
        <v>10215</v>
      </c>
      <c r="E2847" s="47" t="s">
        <v>9221</v>
      </c>
      <c r="F2847" s="47" t="s">
        <v>9222</v>
      </c>
      <c r="G2847" s="47" t="s">
        <v>9223</v>
      </c>
      <c r="H2847" s="47">
        <v>2080</v>
      </c>
      <c r="I2847" s="47">
        <v>50</v>
      </c>
      <c r="J2847" s="47">
        <v>14.4</v>
      </c>
      <c r="K2847" s="47">
        <v>44.567307692307701</v>
      </c>
      <c r="L2847" s="47">
        <v>1.34615384615384</v>
      </c>
      <c r="M2847" s="47">
        <v>45.913461499999997</v>
      </c>
      <c r="Q2847" s="47">
        <v>3.8557689349339479</v>
      </c>
      <c r="R2847" s="47">
        <v>1.3317294380918561</v>
      </c>
      <c r="U2847" s="47">
        <v>2799.9999999999873</v>
      </c>
      <c r="V2847" s="47">
        <v>2769.9972312310606</v>
      </c>
      <c r="W2847" s="47">
        <v>976</v>
      </c>
    </row>
    <row r="2848" spans="1:24" s="47" customFormat="1" x14ac:dyDescent="0.15">
      <c r="A2848" s="47" t="s">
        <v>6215</v>
      </c>
      <c r="B2848" s="209" t="s">
        <v>9632</v>
      </c>
      <c r="C2848" s="281" t="s">
        <v>9521</v>
      </c>
      <c r="D2848" s="47" t="s">
        <v>9731</v>
      </c>
      <c r="E2848" s="47" t="s">
        <v>9627</v>
      </c>
      <c r="F2848" s="47" t="s">
        <v>9199</v>
      </c>
      <c r="G2848" s="47" t="s">
        <v>9631</v>
      </c>
      <c r="H2848" s="47">
        <v>2155</v>
      </c>
      <c r="I2848" s="47">
        <v>5</v>
      </c>
      <c r="J2848" s="47">
        <v>7</v>
      </c>
      <c r="K2848" s="47">
        <v>9.1415313225058004</v>
      </c>
      <c r="L2848" s="47">
        <v>1.2993039443155401</v>
      </c>
      <c r="M2848" s="47">
        <v>10.4408353</v>
      </c>
      <c r="N2848" s="47">
        <v>2.5058004640371201</v>
      </c>
      <c r="O2848" s="47">
        <v>9.2807424593960006E-2</v>
      </c>
      <c r="P2848" s="47">
        <v>12.946635730858461</v>
      </c>
      <c r="Q2848" s="47">
        <v>3.3410655780206628</v>
      </c>
      <c r="R2848" s="47">
        <v>0.64965083352340847</v>
      </c>
      <c r="S2848" s="47">
        <v>0.83527599424138677</v>
      </c>
      <c r="T2848" s="47">
        <v>4.825986078886312</v>
      </c>
      <c r="U2848" s="47">
        <v>2799.9999999999891</v>
      </c>
      <c r="V2848" s="47">
        <v>1399.9975462429452</v>
      </c>
      <c r="W2848" s="47">
        <v>285</v>
      </c>
    </row>
    <row r="2849" spans="1:24" s="47" customFormat="1" x14ac:dyDescent="0.15">
      <c r="A2849" s="47" t="s">
        <v>6215</v>
      </c>
      <c r="B2849" s="47" t="s">
        <v>9815</v>
      </c>
      <c r="C2849" s="281" t="s">
        <v>9719</v>
      </c>
      <c r="D2849" s="47" t="s">
        <v>10135</v>
      </c>
      <c r="E2849" s="47" t="s">
        <v>10136</v>
      </c>
      <c r="F2849" s="47" t="s">
        <v>9785</v>
      </c>
      <c r="G2849" s="47" t="s">
        <v>10137</v>
      </c>
      <c r="H2849" s="47">
        <v>1290</v>
      </c>
      <c r="I2849" s="47">
        <v>95</v>
      </c>
      <c r="J2849" s="47">
        <v>16.7</v>
      </c>
      <c r="K2849" s="47">
        <v>119.457364341085</v>
      </c>
      <c r="L2849" s="47">
        <v>2.1705426356589101</v>
      </c>
      <c r="M2849" s="47">
        <v>121.62790699999999</v>
      </c>
      <c r="N2849" s="47">
        <v>15.968992248061999</v>
      </c>
      <c r="O2849" s="47">
        <v>7.7519379844960004E-2</v>
      </c>
      <c r="P2849" s="47">
        <v>137.5968992248059</v>
      </c>
      <c r="Q2849" s="47">
        <v>4.9767405446061588</v>
      </c>
      <c r="R2849" s="47">
        <v>2.7364341394734031</v>
      </c>
      <c r="S2849" s="47">
        <v>1.5658927018463666</v>
      </c>
      <c r="T2849" s="47">
        <v>9.2790697674418254</v>
      </c>
      <c r="U2849" s="47">
        <v>2799.9999999999941</v>
      </c>
      <c r="V2849" s="47">
        <v>3530.0000399206901</v>
      </c>
      <c r="W2849" s="47">
        <v>930</v>
      </c>
    </row>
    <row r="2850" spans="1:24" s="47" customFormat="1" x14ac:dyDescent="0.15">
      <c r="A2850" s="47" t="s">
        <v>6215</v>
      </c>
      <c r="B2850" s="209" t="s">
        <v>8655</v>
      </c>
      <c r="C2850" s="281" t="s">
        <v>9115</v>
      </c>
      <c r="D2850" s="47" t="s">
        <v>9416</v>
      </c>
      <c r="E2850" s="47" t="s">
        <v>9165</v>
      </c>
      <c r="F2850" s="47" t="s">
        <v>9785</v>
      </c>
      <c r="G2850" s="47" t="s">
        <v>9055</v>
      </c>
      <c r="H2850" s="47">
        <v>289</v>
      </c>
      <c r="J2850" s="47">
        <v>23.6</v>
      </c>
      <c r="K2850" s="47">
        <v>1198.2698961937699</v>
      </c>
      <c r="L2850" s="47">
        <v>10.0346020761245</v>
      </c>
      <c r="M2850" s="47">
        <v>1208.3045</v>
      </c>
      <c r="N2850" s="47">
        <v>241.52249134948099</v>
      </c>
      <c r="P2850" s="47">
        <v>1449.8269896193754</v>
      </c>
      <c r="Q2850" s="47">
        <v>18.442891020245682</v>
      </c>
      <c r="R2850" s="47">
        <v>10.172998957675972</v>
      </c>
      <c r="S2850" s="47">
        <v>5.709341226770289</v>
      </c>
      <c r="T2850" s="47">
        <v>34.325259515570892</v>
      </c>
      <c r="U2850" s="47">
        <v>2899.9999999999804</v>
      </c>
      <c r="V2850" s="47">
        <v>2939.9966987683561</v>
      </c>
      <c r="W2850" s="47">
        <v>351</v>
      </c>
    </row>
    <row r="2851" spans="1:24" s="47" customFormat="1" x14ac:dyDescent="0.15">
      <c r="A2851" s="47" t="s">
        <v>6215</v>
      </c>
      <c r="B2851" s="210" t="s">
        <v>9122</v>
      </c>
      <c r="C2851" s="281" t="s">
        <v>9123</v>
      </c>
      <c r="D2851" s="47" t="s">
        <v>9416</v>
      </c>
      <c r="E2851" s="47" t="s">
        <v>9165</v>
      </c>
      <c r="F2851" s="47" t="s">
        <v>9166</v>
      </c>
      <c r="G2851" s="47" t="s">
        <v>9167</v>
      </c>
      <c r="H2851" s="47">
        <v>190</v>
      </c>
      <c r="I2851" s="47">
        <v>130</v>
      </c>
      <c r="J2851" s="47">
        <v>28.5</v>
      </c>
      <c r="K2851" s="47">
        <v>1768.4210526315701</v>
      </c>
      <c r="L2851" s="47">
        <v>15.2631578947368</v>
      </c>
      <c r="M2851" s="47">
        <v>1783.6842099999999</v>
      </c>
      <c r="N2851" s="47">
        <v>357.89473684210498</v>
      </c>
      <c r="O2851" s="47">
        <v>2.6315789473684199</v>
      </c>
      <c r="P2851" s="47">
        <v>2141.5789473684117</v>
      </c>
      <c r="Q2851" s="47">
        <v>41.526277326570749</v>
      </c>
      <c r="R2851" s="47">
        <v>15.368412188322367</v>
      </c>
      <c r="S2851" s="47">
        <v>9.5789520657117038</v>
      </c>
      <c r="T2851" s="47">
        <v>66.473684210526088</v>
      </c>
      <c r="U2851" s="47">
        <v>2899.9999999999918</v>
      </c>
      <c r="V2851" s="47">
        <v>2919.9983157812499</v>
      </c>
      <c r="W2851" s="47">
        <v>46</v>
      </c>
    </row>
    <row r="2852" spans="1:24" s="47" customFormat="1" x14ac:dyDescent="0.15">
      <c r="A2852" s="47" t="s">
        <v>6215</v>
      </c>
      <c r="B2852" s="209" t="s">
        <v>9632</v>
      </c>
      <c r="C2852" s="281" t="s">
        <v>9521</v>
      </c>
      <c r="D2852" s="47" t="s">
        <v>8870</v>
      </c>
      <c r="E2852" s="47" t="s">
        <v>9028</v>
      </c>
      <c r="F2852" s="47" t="s">
        <v>9199</v>
      </c>
      <c r="G2852" s="47" t="s">
        <v>9631</v>
      </c>
      <c r="H2852" s="47">
        <v>1052</v>
      </c>
      <c r="I2852" s="47">
        <v>5</v>
      </c>
      <c r="J2852" s="47">
        <v>7.8</v>
      </c>
      <c r="K2852" s="47">
        <v>19.5817490494296</v>
      </c>
      <c r="L2852" s="47">
        <v>2.7566539923954299</v>
      </c>
      <c r="M2852" s="47">
        <v>22.338403</v>
      </c>
      <c r="N2852" s="47">
        <v>5.6083650190113996</v>
      </c>
      <c r="O2852" s="47">
        <v>9.5057034220529996E-2</v>
      </c>
      <c r="P2852" s="47">
        <v>27.946768060836426</v>
      </c>
      <c r="Q2852" s="47">
        <v>7.4144510102928427</v>
      </c>
      <c r="R2852" s="47">
        <v>1.3307975724892585</v>
      </c>
      <c r="S2852" s="47">
        <v>1.8060842276822546</v>
      </c>
      <c r="T2852" s="47">
        <v>10.551330798478913</v>
      </c>
      <c r="U2852" s="47">
        <v>2899.9999999999923</v>
      </c>
      <c r="V2852" s="47">
        <v>1399.9990462587</v>
      </c>
      <c r="W2852" s="47">
        <v>284</v>
      </c>
    </row>
    <row r="2853" spans="1:24" s="47" customFormat="1" x14ac:dyDescent="0.15">
      <c r="A2853" s="47" t="s">
        <v>6215</v>
      </c>
      <c r="B2853" s="209" t="s">
        <v>8958</v>
      </c>
      <c r="C2853" s="281" t="s">
        <v>9304</v>
      </c>
      <c r="D2853" s="47" t="s">
        <v>9416</v>
      </c>
      <c r="E2853" s="47" t="s">
        <v>9623</v>
      </c>
      <c r="F2853" s="47" t="s">
        <v>8956</v>
      </c>
      <c r="G2853" s="47" t="s">
        <v>8957</v>
      </c>
      <c r="H2853" s="47">
        <v>1012</v>
      </c>
      <c r="I2853" s="47">
        <v>40</v>
      </c>
      <c r="J2853" s="47">
        <v>20.6</v>
      </c>
      <c r="K2853" s="47">
        <v>86.0671936758893</v>
      </c>
      <c r="L2853" s="47">
        <v>2.8656126482213402</v>
      </c>
      <c r="M2853" s="47">
        <v>88.932806299999996</v>
      </c>
      <c r="N2853" s="47">
        <v>23.814229249011799</v>
      </c>
      <c r="P2853" s="47">
        <v>112.74703557312245</v>
      </c>
      <c r="Q2853" s="47">
        <v>3.7845827017471931</v>
      </c>
      <c r="R2853" s="47">
        <v>2.8656094454319101</v>
      </c>
      <c r="U2853" s="47">
        <v>2900</v>
      </c>
      <c r="V2853" s="47">
        <v>2899.996758777093</v>
      </c>
      <c r="W2853" s="47">
        <v>172</v>
      </c>
      <c r="X2853" s="210" t="s">
        <v>9396</v>
      </c>
    </row>
    <row r="2854" spans="1:24" s="47" customFormat="1" x14ac:dyDescent="0.15">
      <c r="A2854" s="47" t="s">
        <v>6215</v>
      </c>
      <c r="B2854" s="209" t="s">
        <v>9346</v>
      </c>
      <c r="C2854" s="281" t="s">
        <v>9126</v>
      </c>
      <c r="D2854" s="47" t="s">
        <v>9416</v>
      </c>
      <c r="E2854" s="47" t="s">
        <v>9165</v>
      </c>
      <c r="F2854" s="47" t="s">
        <v>9785</v>
      </c>
      <c r="G2854" s="47" t="s">
        <v>9678</v>
      </c>
      <c r="H2854" s="47">
        <v>300</v>
      </c>
      <c r="I2854" s="47">
        <v>150</v>
      </c>
      <c r="J2854" s="47">
        <v>22.1</v>
      </c>
      <c r="L2854" s="47">
        <v>9.6666666666666607</v>
      </c>
      <c r="Q2854" s="47">
        <v>15.333348269252285</v>
      </c>
      <c r="R2854" s="47">
        <v>9.6666723830664818</v>
      </c>
      <c r="U2854" s="47">
        <v>2900</v>
      </c>
      <c r="V2854" s="47">
        <v>2900.0017149199443</v>
      </c>
      <c r="W2854" s="47">
        <v>167</v>
      </c>
    </row>
    <row r="2855" spans="1:24" s="47" customFormat="1" x14ac:dyDescent="0.15">
      <c r="A2855" s="47" t="s">
        <v>6215</v>
      </c>
      <c r="B2855" s="210" t="s">
        <v>9346</v>
      </c>
      <c r="C2855" s="281" t="s">
        <v>9468</v>
      </c>
      <c r="D2855" s="47" t="s">
        <v>9416</v>
      </c>
      <c r="E2855" s="47" t="s">
        <v>9165</v>
      </c>
      <c r="F2855" s="47" t="s">
        <v>9785</v>
      </c>
      <c r="G2855" s="47" t="s">
        <v>9678</v>
      </c>
      <c r="H2855" s="47">
        <v>2000</v>
      </c>
      <c r="I2855" s="47">
        <v>100</v>
      </c>
      <c r="J2855" s="47">
        <v>17.2</v>
      </c>
      <c r="K2855" s="47">
        <v>155.80000000000001</v>
      </c>
      <c r="L2855" s="47">
        <v>1.45</v>
      </c>
      <c r="M2855" s="47">
        <v>157.25</v>
      </c>
      <c r="N2855" s="47">
        <v>18.75</v>
      </c>
      <c r="P2855" s="47">
        <v>176</v>
      </c>
      <c r="Q2855" s="47">
        <v>1.3999998849869542</v>
      </c>
      <c r="R2855" s="47">
        <v>1.4499999925379814</v>
      </c>
      <c r="U2855" s="47">
        <v>2900</v>
      </c>
      <c r="V2855" s="47">
        <v>2899.9999850759627</v>
      </c>
      <c r="W2855" s="47">
        <v>58</v>
      </c>
    </row>
    <row r="2856" spans="1:24" s="47" customFormat="1" x14ac:dyDescent="0.15">
      <c r="A2856" s="47" t="s">
        <v>6215</v>
      </c>
      <c r="B2856" s="47" t="s">
        <v>9815</v>
      </c>
      <c r="C2856" s="281" t="s">
        <v>9719</v>
      </c>
      <c r="D2856" s="47" t="s">
        <v>9831</v>
      </c>
      <c r="E2856" s="47" t="s">
        <v>10257</v>
      </c>
      <c r="F2856" s="47" t="s">
        <v>9785</v>
      </c>
      <c r="G2856" s="47" t="s">
        <v>9832</v>
      </c>
      <c r="H2856" s="47">
        <v>1290</v>
      </c>
      <c r="I2856" s="47">
        <v>124</v>
      </c>
      <c r="J2856" s="47">
        <v>16.899999999999999</v>
      </c>
      <c r="K2856" s="47">
        <v>120.46511627906899</v>
      </c>
      <c r="L2856" s="47">
        <v>2.3255813953488298</v>
      </c>
      <c r="M2856" s="47">
        <v>122.79069800000001</v>
      </c>
      <c r="N2856" s="47">
        <v>23.7209302325581</v>
      </c>
      <c r="O2856" s="47">
        <v>0.15503875968992001</v>
      </c>
      <c r="P2856" s="47">
        <v>146.51162790697592</v>
      </c>
      <c r="Q2856" s="47">
        <v>5.4185988438846486</v>
      </c>
      <c r="R2856" s="47">
        <v>2.8992255278378694</v>
      </c>
      <c r="S2856" s="47">
        <v>1.7286815625352012</v>
      </c>
      <c r="T2856" s="47">
        <v>10.046511627906847</v>
      </c>
      <c r="U2856" s="47">
        <v>2999.9999999999905</v>
      </c>
      <c r="V2856" s="47">
        <v>3740.0009309108514</v>
      </c>
      <c r="W2856" s="47">
        <v>931</v>
      </c>
    </row>
    <row r="2857" spans="1:24" s="47" customFormat="1" x14ac:dyDescent="0.15">
      <c r="A2857" s="47" t="s">
        <v>6215</v>
      </c>
      <c r="B2857" s="47" t="s">
        <v>9593</v>
      </c>
      <c r="C2857" s="281" t="s">
        <v>9824</v>
      </c>
      <c r="D2857" s="47" t="s">
        <v>9703</v>
      </c>
      <c r="E2857" s="47" t="s">
        <v>9704</v>
      </c>
      <c r="F2857" s="47" t="s">
        <v>9694</v>
      </c>
      <c r="G2857" s="47" t="s">
        <v>9832</v>
      </c>
      <c r="H2857" s="47">
        <v>2170</v>
      </c>
      <c r="I2857" s="47">
        <v>84</v>
      </c>
      <c r="J2857" s="47">
        <v>13.4</v>
      </c>
      <c r="K2857" s="47">
        <v>58.986175115207303</v>
      </c>
      <c r="L2857" s="47">
        <v>1.3824884792626699</v>
      </c>
      <c r="M2857" s="47">
        <v>60.368663599999998</v>
      </c>
      <c r="Q2857" s="47">
        <v>15.207366057511281</v>
      </c>
      <c r="R2857" s="47">
        <v>1.2442395444979282</v>
      </c>
      <c r="U2857" s="47">
        <v>2999.9999999999936</v>
      </c>
      <c r="V2857" s="47">
        <v>2699.999811560504</v>
      </c>
      <c r="W2857" s="47">
        <v>933</v>
      </c>
      <c r="X2857" s="209" t="s">
        <v>9818</v>
      </c>
    </row>
    <row r="2858" spans="1:24" s="47" customFormat="1" x14ac:dyDescent="0.15">
      <c r="A2858" s="47" t="s">
        <v>6215</v>
      </c>
      <c r="B2858" s="209" t="s">
        <v>9502</v>
      </c>
      <c r="C2858" s="281" t="s">
        <v>10075</v>
      </c>
      <c r="D2858" s="47" t="s">
        <v>9416</v>
      </c>
      <c r="E2858" s="47" t="s">
        <v>9165</v>
      </c>
      <c r="F2858" s="47" t="s">
        <v>9785</v>
      </c>
      <c r="G2858" s="47" t="s">
        <v>9055</v>
      </c>
      <c r="H2858" s="47">
        <v>844</v>
      </c>
      <c r="J2858" s="47">
        <v>16</v>
      </c>
      <c r="K2858" s="47">
        <v>289.92890995260598</v>
      </c>
      <c r="L2858" s="47">
        <v>3.5545023696682398</v>
      </c>
      <c r="M2858" s="47">
        <v>293.48341199999999</v>
      </c>
      <c r="N2858" s="47">
        <v>96.682464454976298</v>
      </c>
      <c r="P2858" s="47">
        <v>390.1658767772505</v>
      </c>
      <c r="Q2858" s="47">
        <v>11.611384324922032</v>
      </c>
      <c r="R2858" s="47">
        <v>3.7677753456634893</v>
      </c>
      <c r="U2858" s="47">
        <v>2999.9999999999945</v>
      </c>
      <c r="V2858" s="47">
        <v>3180.0023917399849</v>
      </c>
      <c r="W2858" s="47">
        <v>361</v>
      </c>
    </row>
    <row r="2859" spans="1:24" s="47" customFormat="1" x14ac:dyDescent="0.15">
      <c r="A2859" s="47" t="s">
        <v>6215</v>
      </c>
      <c r="B2859" s="209" t="s">
        <v>10076</v>
      </c>
      <c r="C2859" s="281" t="s">
        <v>10075</v>
      </c>
      <c r="D2859" s="47" t="s">
        <v>9416</v>
      </c>
      <c r="E2859" s="47" t="s">
        <v>9165</v>
      </c>
      <c r="F2859" s="47" t="s">
        <v>9785</v>
      </c>
      <c r="G2859" s="47" t="s">
        <v>9055</v>
      </c>
      <c r="H2859" s="47">
        <v>785</v>
      </c>
      <c r="I2859" s="47">
        <v>150</v>
      </c>
      <c r="J2859" s="47">
        <v>14.3</v>
      </c>
      <c r="K2859" s="47">
        <v>368.66242038216501</v>
      </c>
      <c r="L2859" s="47">
        <v>3.8216560509554101</v>
      </c>
      <c r="M2859" s="47">
        <v>372.48407600000002</v>
      </c>
      <c r="N2859" s="47">
        <v>82.292993630573207</v>
      </c>
      <c r="P2859" s="47">
        <v>454.77707006369366</v>
      </c>
      <c r="Q2859" s="47">
        <v>6.305739131270097</v>
      </c>
      <c r="R2859" s="47">
        <v>4.3949000228785309</v>
      </c>
      <c r="S2859" s="47">
        <v>0.98088930661271279</v>
      </c>
      <c r="T2859" s="47">
        <v>11.681528662420151</v>
      </c>
      <c r="U2859" s="47">
        <v>3000</v>
      </c>
      <c r="V2859" s="47">
        <v>3449.9965179596466</v>
      </c>
      <c r="W2859" s="47">
        <v>362</v>
      </c>
      <c r="X2859" s="47" t="s">
        <v>9244</v>
      </c>
    </row>
    <row r="2860" spans="1:24" s="47" customFormat="1" x14ac:dyDescent="0.15">
      <c r="A2860" s="47" t="s">
        <v>6215</v>
      </c>
      <c r="B2860" s="209" t="s">
        <v>8655</v>
      </c>
      <c r="C2860" s="281" t="s">
        <v>9115</v>
      </c>
      <c r="D2860" s="47" t="s">
        <v>9416</v>
      </c>
      <c r="E2860" s="47" t="s">
        <v>9165</v>
      </c>
      <c r="F2860" s="47" t="s">
        <v>9785</v>
      </c>
      <c r="G2860" s="47" t="s">
        <v>9055</v>
      </c>
      <c r="H2860" s="47">
        <v>367</v>
      </c>
      <c r="J2860" s="47">
        <v>24.6</v>
      </c>
      <c r="K2860" s="47">
        <v>902.45231607629398</v>
      </c>
      <c r="L2860" s="47">
        <v>8.1743869209809201</v>
      </c>
      <c r="M2860" s="47">
        <v>910.62670300000002</v>
      </c>
      <c r="N2860" s="47">
        <v>182.016348773841</v>
      </c>
      <c r="P2860" s="47">
        <v>1092.6430517711158</v>
      </c>
      <c r="Q2860" s="47">
        <v>14.741137596619243</v>
      </c>
      <c r="R2860" s="47">
        <v>8.2016267315155211</v>
      </c>
      <c r="S2860" s="47">
        <v>4.5776543834797572</v>
      </c>
      <c r="T2860" s="47">
        <v>27.520435967302252</v>
      </c>
      <c r="U2860" s="47">
        <v>3000</v>
      </c>
      <c r="V2860" s="47">
        <v>3009.9970104661961</v>
      </c>
      <c r="W2860" s="47">
        <v>350</v>
      </c>
    </row>
    <row r="2861" spans="1:24" s="47" customFormat="1" x14ac:dyDescent="0.15">
      <c r="A2861" s="47" t="s">
        <v>6215</v>
      </c>
      <c r="B2861" s="209" t="s">
        <v>8655</v>
      </c>
      <c r="C2861" s="281" t="s">
        <v>9115</v>
      </c>
      <c r="D2861" s="47" t="s">
        <v>9416</v>
      </c>
      <c r="E2861" s="47" t="s">
        <v>9165</v>
      </c>
      <c r="F2861" s="47" t="s">
        <v>9785</v>
      </c>
      <c r="G2861" s="47" t="s">
        <v>9055</v>
      </c>
      <c r="H2861" s="47">
        <v>321</v>
      </c>
      <c r="J2861" s="47">
        <v>25.3</v>
      </c>
      <c r="K2861" s="47">
        <v>1117.13395638629</v>
      </c>
      <c r="L2861" s="47">
        <v>9.3457943925233593</v>
      </c>
      <c r="M2861" s="47">
        <v>1126.47975</v>
      </c>
      <c r="N2861" s="47">
        <v>225.23364485981301</v>
      </c>
      <c r="P2861" s="47">
        <v>1351.7133956386265</v>
      </c>
      <c r="Q2861" s="47">
        <v>21.183806461654395</v>
      </c>
      <c r="R2861" s="47">
        <v>9.4081016261752488</v>
      </c>
      <c r="S2861" s="47">
        <v>6.1059184554791841</v>
      </c>
      <c r="T2861" s="47">
        <v>36.697819314641684</v>
      </c>
      <c r="U2861" s="47">
        <v>3000</v>
      </c>
      <c r="V2861" s="47">
        <v>3020.0006220022547</v>
      </c>
      <c r="W2861" s="47">
        <v>352</v>
      </c>
    </row>
    <row r="2862" spans="1:24" s="47" customFormat="1" x14ac:dyDescent="0.15">
      <c r="A2862" s="47" t="s">
        <v>9646</v>
      </c>
      <c r="B2862" s="210" t="s">
        <v>9871</v>
      </c>
      <c r="C2862" s="281" t="s">
        <v>9980</v>
      </c>
      <c r="D2862" s="47" t="s">
        <v>9977</v>
      </c>
      <c r="E2862" s="47" t="s">
        <v>9647</v>
      </c>
      <c r="F2862" s="47" t="s">
        <v>9422</v>
      </c>
      <c r="G2862" s="47" t="s">
        <v>9870</v>
      </c>
      <c r="H2862" s="47">
        <v>365</v>
      </c>
      <c r="I2862" s="47">
        <v>50</v>
      </c>
      <c r="J2862" s="47">
        <v>29</v>
      </c>
      <c r="K2862" s="47">
        <v>561.64383561643797</v>
      </c>
      <c r="L2862" s="47">
        <v>8.2191780821917799</v>
      </c>
      <c r="M2862" s="47">
        <v>569.86301400000002</v>
      </c>
      <c r="N2862" s="47">
        <v>136.98630136986301</v>
      </c>
      <c r="P2862" s="47">
        <v>706.84931506849273</v>
      </c>
      <c r="Q2862" s="47">
        <v>10.958900908138597</v>
      </c>
      <c r="R2862" s="47">
        <v>8.2191706963249747</v>
      </c>
      <c r="U2862" s="47">
        <v>3000</v>
      </c>
      <c r="V2862" s="47">
        <v>2999.9973041586159</v>
      </c>
      <c r="W2862" s="47">
        <v>911</v>
      </c>
    </row>
    <row r="2863" spans="1:24" s="47" customFormat="1" x14ac:dyDescent="0.15">
      <c r="A2863" s="47" t="s">
        <v>6215</v>
      </c>
      <c r="B2863" s="210" t="s">
        <v>9122</v>
      </c>
      <c r="C2863" s="281" t="s">
        <v>9123</v>
      </c>
      <c r="D2863" s="47" t="s">
        <v>9416</v>
      </c>
      <c r="E2863" s="47" t="s">
        <v>9165</v>
      </c>
      <c r="F2863" s="47" t="s">
        <v>9166</v>
      </c>
      <c r="G2863" s="47" t="s">
        <v>9167</v>
      </c>
      <c r="H2863" s="47">
        <v>160</v>
      </c>
      <c r="I2863" s="47">
        <v>144</v>
      </c>
      <c r="J2863" s="47">
        <v>30.8</v>
      </c>
      <c r="K2863" s="47">
        <v>2308.125</v>
      </c>
      <c r="L2863" s="47">
        <v>18.75</v>
      </c>
      <c r="M2863" s="47">
        <v>2326.875</v>
      </c>
      <c r="N2863" s="47">
        <v>462.5</v>
      </c>
      <c r="O2863" s="47">
        <v>8.125</v>
      </c>
      <c r="P2863" s="47">
        <v>2789.375</v>
      </c>
      <c r="Q2863" s="47">
        <v>45.062470733032406</v>
      </c>
      <c r="R2863" s="47">
        <v>18.749988254067937</v>
      </c>
      <c r="S2863" s="47">
        <v>8.5625081919445769</v>
      </c>
      <c r="T2863" s="47">
        <v>72.374999999999616</v>
      </c>
      <c r="U2863" s="47">
        <v>3000</v>
      </c>
      <c r="V2863" s="47">
        <v>2999.9981206508701</v>
      </c>
      <c r="W2863" s="47">
        <v>45</v>
      </c>
    </row>
    <row r="2864" spans="1:24" s="47" customFormat="1" x14ac:dyDescent="0.15">
      <c r="A2864" s="47" t="s">
        <v>6215</v>
      </c>
      <c r="B2864" s="209" t="s">
        <v>10100</v>
      </c>
      <c r="C2864" s="281" t="s">
        <v>9555</v>
      </c>
      <c r="D2864" s="47" t="s">
        <v>10213</v>
      </c>
      <c r="E2864" s="47" t="s">
        <v>9751</v>
      </c>
      <c r="F2864" s="47" t="s">
        <v>9991</v>
      </c>
      <c r="G2864" s="47" t="s">
        <v>10315</v>
      </c>
      <c r="H2864" s="47">
        <v>2660</v>
      </c>
      <c r="I2864" s="47">
        <v>146</v>
      </c>
      <c r="J2864" s="47">
        <v>7.5</v>
      </c>
      <c r="K2864" s="47">
        <v>31.923076923076898</v>
      </c>
      <c r="L2864" s="47">
        <v>1.15384615384615</v>
      </c>
      <c r="M2864" s="47">
        <v>33.076923100000002</v>
      </c>
      <c r="Q2864" s="47">
        <v>1.0384605432953147</v>
      </c>
      <c r="R2864" s="47">
        <v>0.88460624295028123</v>
      </c>
      <c r="U2864" s="47">
        <v>3069.2307692307591</v>
      </c>
      <c r="V2864" s="47">
        <v>2353.0526062477479</v>
      </c>
      <c r="W2864" s="47">
        <v>986</v>
      </c>
      <c r="X2864" s="47" t="s">
        <v>10212</v>
      </c>
    </row>
    <row r="2865" spans="1:24" s="47" customFormat="1" x14ac:dyDescent="0.15">
      <c r="A2865" s="47" t="s">
        <v>6215</v>
      </c>
      <c r="B2865" s="210" t="s">
        <v>9259</v>
      </c>
      <c r="C2865" s="281" t="s">
        <v>9257</v>
      </c>
      <c r="D2865" s="47" t="s">
        <v>9416</v>
      </c>
      <c r="E2865" s="47" t="s">
        <v>9165</v>
      </c>
      <c r="F2865" s="47" t="s">
        <v>9124</v>
      </c>
      <c r="G2865" s="47" t="s">
        <v>8891</v>
      </c>
      <c r="H2865" s="47">
        <v>6050</v>
      </c>
      <c r="I2865" s="47">
        <v>22.5</v>
      </c>
      <c r="J2865" s="47">
        <v>8</v>
      </c>
      <c r="L2865" s="47">
        <v>0.51239669421487</v>
      </c>
      <c r="N2865" s="47">
        <v>3.1735537190082601</v>
      </c>
      <c r="O2865" s="47">
        <v>0.13223140495867</v>
      </c>
      <c r="Q2865" s="47">
        <v>1.0975214073808659</v>
      </c>
      <c r="R2865" s="47">
        <v>0.50743451031978559</v>
      </c>
      <c r="S2865" s="47">
        <v>0.21156800945466447</v>
      </c>
      <c r="T2865" s="47">
        <v>1.8165289256198278</v>
      </c>
      <c r="U2865" s="47">
        <v>3099.9999999999636</v>
      </c>
      <c r="V2865" s="47">
        <v>3069.978787434703</v>
      </c>
      <c r="W2865" s="47">
        <v>51</v>
      </c>
      <c r="X2865" s="210" t="s">
        <v>9258</v>
      </c>
    </row>
    <row r="2866" spans="1:24" s="47" customFormat="1" x14ac:dyDescent="0.15">
      <c r="A2866" s="47" t="s">
        <v>6215</v>
      </c>
      <c r="B2866" s="209" t="s">
        <v>9346</v>
      </c>
      <c r="C2866" s="281" t="s">
        <v>9528</v>
      </c>
      <c r="D2866" s="47" t="s">
        <v>9416</v>
      </c>
      <c r="E2866" s="47" t="s">
        <v>9165</v>
      </c>
      <c r="F2866" s="47" t="s">
        <v>9785</v>
      </c>
      <c r="G2866" s="47" t="s">
        <v>9678</v>
      </c>
      <c r="H2866" s="47">
        <v>243</v>
      </c>
      <c r="I2866" s="47">
        <v>122</v>
      </c>
      <c r="J2866" s="47">
        <v>26.5</v>
      </c>
      <c r="K2866" s="47">
        <v>1114.81481481481</v>
      </c>
      <c r="L2866" s="47">
        <v>12.7572016460905</v>
      </c>
      <c r="M2866" s="47">
        <v>1127.5720200000001</v>
      </c>
      <c r="N2866" s="47">
        <v>123.456790123456</v>
      </c>
      <c r="O2866" s="47">
        <v>1.6460905349794199</v>
      </c>
      <c r="P2866" s="47">
        <v>1251.0288065843565</v>
      </c>
      <c r="Q2866" s="47">
        <v>32.510301712995251</v>
      </c>
      <c r="R2866" s="47">
        <v>12.263374754475452</v>
      </c>
      <c r="S2866" s="47">
        <v>2.7160514968998357</v>
      </c>
      <c r="T2866" s="47">
        <v>47.489711934156354</v>
      </c>
      <c r="U2866" s="47">
        <v>3099.9999999999918</v>
      </c>
      <c r="V2866" s="47">
        <v>2980.0000653375346</v>
      </c>
      <c r="W2866" s="47">
        <v>208</v>
      </c>
    </row>
    <row r="2867" spans="1:24" s="47" customFormat="1" x14ac:dyDescent="0.15">
      <c r="A2867" s="47" t="s">
        <v>6215</v>
      </c>
      <c r="B2867" s="209" t="s">
        <v>9346</v>
      </c>
      <c r="C2867" s="281" t="s">
        <v>9528</v>
      </c>
      <c r="D2867" s="47" t="s">
        <v>9416</v>
      </c>
      <c r="E2867" s="47" t="s">
        <v>9165</v>
      </c>
      <c r="F2867" s="47" t="s">
        <v>9785</v>
      </c>
      <c r="G2867" s="47" t="s">
        <v>9678</v>
      </c>
      <c r="H2867" s="47">
        <v>3620</v>
      </c>
      <c r="I2867" s="47">
        <v>59</v>
      </c>
      <c r="J2867" s="47">
        <v>15.1</v>
      </c>
      <c r="K2867" s="47">
        <v>41.602209944751301</v>
      </c>
      <c r="L2867" s="47">
        <v>0.88397790055248004</v>
      </c>
      <c r="M2867" s="47">
        <v>42.486187800000003</v>
      </c>
      <c r="N2867" s="47">
        <v>6.6298342541436401</v>
      </c>
      <c r="O2867" s="47">
        <v>8.2872928176789998E-2</v>
      </c>
      <c r="P2867" s="47">
        <v>49.11602209944742</v>
      </c>
      <c r="Q2867" s="47">
        <v>2.3922634225092323</v>
      </c>
      <c r="R2867" s="47">
        <v>0.87293116749658917</v>
      </c>
      <c r="S2867" s="47">
        <v>0.34806471581099169</v>
      </c>
      <c r="T2867" s="47">
        <v>3.613259668508265</v>
      </c>
      <c r="U2867" s="47">
        <v>3199.9999999999777</v>
      </c>
      <c r="V2867" s="47">
        <v>3160.0108263376528</v>
      </c>
      <c r="W2867" s="47">
        <v>206</v>
      </c>
    </row>
    <row r="2868" spans="1:24" s="47" customFormat="1" x14ac:dyDescent="0.15">
      <c r="A2868" s="47" t="s">
        <v>6215</v>
      </c>
      <c r="B2868" s="209" t="s">
        <v>9628</v>
      </c>
      <c r="C2868" s="281" t="s">
        <v>9521</v>
      </c>
      <c r="D2868" s="47" t="s">
        <v>8870</v>
      </c>
      <c r="E2868" s="47" t="s">
        <v>9028</v>
      </c>
      <c r="F2868" s="47" t="s">
        <v>9199</v>
      </c>
      <c r="G2868" s="47" t="s">
        <v>9516</v>
      </c>
      <c r="H2868" s="47">
        <v>2378</v>
      </c>
      <c r="I2868" s="47">
        <v>5</v>
      </c>
      <c r="J2868" s="47">
        <v>7.7</v>
      </c>
      <c r="K2868" s="47">
        <v>12.531539108494499</v>
      </c>
      <c r="L2868" s="47">
        <v>1.3456686291000799</v>
      </c>
      <c r="M2868" s="47">
        <v>13.8772077</v>
      </c>
      <c r="N2868" s="47">
        <v>3.0277544154751901</v>
      </c>
      <c r="P2868" s="47">
        <v>16.904962153069768</v>
      </c>
      <c r="Q2868" s="47">
        <v>3.5323766069331639</v>
      </c>
      <c r="R2868" s="47">
        <v>0.67283720799243452</v>
      </c>
      <c r="S2868" s="47">
        <v>0.75693746257259631</v>
      </c>
      <c r="T2868" s="47">
        <v>4.962153069806531</v>
      </c>
      <c r="U2868" s="47">
        <v>3199.99999999999</v>
      </c>
      <c r="V2868" s="47">
        <v>1600.0068806060092</v>
      </c>
      <c r="W2868" s="47">
        <v>283</v>
      </c>
    </row>
    <row r="2869" spans="1:24" s="47" customFormat="1" x14ac:dyDescent="0.15">
      <c r="A2869" s="47" t="s">
        <v>6215</v>
      </c>
      <c r="B2869" s="210" t="s">
        <v>9603</v>
      </c>
      <c r="C2869" s="281" t="s">
        <v>8926</v>
      </c>
      <c r="D2869" s="47" t="s">
        <v>9416</v>
      </c>
      <c r="E2869" s="47" t="s">
        <v>9623</v>
      </c>
      <c r="F2869" s="47" t="s">
        <v>8927</v>
      </c>
      <c r="G2869" s="47" t="s">
        <v>8928</v>
      </c>
      <c r="H2869" s="47">
        <v>4920</v>
      </c>
      <c r="I2869" s="47">
        <v>14</v>
      </c>
      <c r="J2869" s="47">
        <v>10</v>
      </c>
      <c r="L2869" s="47">
        <v>0.65040650406503997</v>
      </c>
      <c r="N2869" s="47">
        <v>4.3292682926829196</v>
      </c>
      <c r="O2869" s="47">
        <v>0.10162601626016</v>
      </c>
      <c r="Q2869" s="47">
        <v>2.5203276267256709</v>
      </c>
      <c r="R2869" s="47">
        <v>1.219511780610981</v>
      </c>
      <c r="S2869" s="47">
        <v>0.40649948526530233</v>
      </c>
      <c r="T2869" s="47">
        <v>4.1463414634145535</v>
      </c>
      <c r="U2869" s="47">
        <v>3200</v>
      </c>
      <c r="V2869" s="47">
        <v>5999.997960606026</v>
      </c>
      <c r="W2869" s="47">
        <v>44</v>
      </c>
      <c r="X2869" s="210" t="s">
        <v>9164</v>
      </c>
    </row>
    <row r="2870" spans="1:24" s="47" customFormat="1" x14ac:dyDescent="0.15">
      <c r="A2870" s="47" t="s">
        <v>6215</v>
      </c>
      <c r="B2870" s="47" t="s">
        <v>9198</v>
      </c>
      <c r="C2870" s="281" t="s">
        <v>9417</v>
      </c>
      <c r="D2870" s="47" t="s">
        <v>9416</v>
      </c>
      <c r="E2870" s="47" t="s">
        <v>9165</v>
      </c>
      <c r="F2870" s="47" t="s">
        <v>9124</v>
      </c>
      <c r="G2870" s="47" t="s">
        <v>9040</v>
      </c>
      <c r="H2870" s="47">
        <v>422</v>
      </c>
      <c r="I2870" s="47">
        <v>135</v>
      </c>
      <c r="J2870" s="47">
        <v>22</v>
      </c>
      <c r="K2870" s="47">
        <v>466.113744075829</v>
      </c>
      <c r="L2870" s="47">
        <v>7.5829383886255899</v>
      </c>
      <c r="M2870" s="47">
        <v>473.69668200000001</v>
      </c>
      <c r="N2870" s="47">
        <v>85.781990521327003</v>
      </c>
      <c r="O2870" s="47">
        <v>1.8957345971563899</v>
      </c>
      <c r="P2870" s="47">
        <v>559.4786729857816</v>
      </c>
      <c r="Q2870" s="47">
        <v>11.46919667155778</v>
      </c>
      <c r="R2870" s="47">
        <v>7.4881580097843141</v>
      </c>
      <c r="S2870" s="47">
        <v>1.3507096417725666</v>
      </c>
      <c r="T2870" s="47">
        <v>20.308056872037721</v>
      </c>
      <c r="U2870" s="47">
        <v>3200</v>
      </c>
      <c r="V2870" s="47">
        <v>3160.0026801289805</v>
      </c>
      <c r="W2870" s="47">
        <v>50</v>
      </c>
    </row>
    <row r="2871" spans="1:24" s="47" customFormat="1" x14ac:dyDescent="0.15">
      <c r="A2871" s="47" t="s">
        <v>6215</v>
      </c>
      <c r="B2871" s="209" t="s">
        <v>8655</v>
      </c>
      <c r="C2871" s="281" t="s">
        <v>9115</v>
      </c>
      <c r="D2871" s="47" t="s">
        <v>9416</v>
      </c>
      <c r="E2871" s="47" t="s">
        <v>9165</v>
      </c>
      <c r="F2871" s="47" t="s">
        <v>9785</v>
      </c>
      <c r="G2871" s="47" t="s">
        <v>9055</v>
      </c>
      <c r="H2871" s="47">
        <v>356</v>
      </c>
      <c r="J2871" s="47">
        <v>22.3</v>
      </c>
      <c r="K2871" s="47">
        <v>1016.85393258426</v>
      </c>
      <c r="L2871" s="47">
        <v>8.9887640449438209</v>
      </c>
      <c r="M2871" s="47">
        <v>1025.8426999999999</v>
      </c>
      <c r="N2871" s="47">
        <v>205.05617977527999</v>
      </c>
      <c r="P2871" s="47">
        <v>1230.8988764044836</v>
      </c>
      <c r="Q2871" s="47">
        <v>15.393274004331083</v>
      </c>
      <c r="R2871" s="47">
        <v>8.9044889641173448</v>
      </c>
      <c r="S2871" s="47">
        <v>4.8595493851527101</v>
      </c>
      <c r="T2871" s="47">
        <v>29.157303370786273</v>
      </c>
      <c r="U2871" s="47">
        <v>3200</v>
      </c>
      <c r="V2871" s="47">
        <v>3169.9980712257748</v>
      </c>
      <c r="W2871" s="47">
        <v>354</v>
      </c>
    </row>
    <row r="2872" spans="1:24" s="47" customFormat="1" x14ac:dyDescent="0.15">
      <c r="A2872" s="47" t="s">
        <v>6215</v>
      </c>
      <c r="B2872" s="47" t="s">
        <v>9341</v>
      </c>
      <c r="C2872" s="281" t="s">
        <v>9417</v>
      </c>
      <c r="D2872" s="47" t="s">
        <v>9416</v>
      </c>
      <c r="E2872" s="47" t="s">
        <v>9165</v>
      </c>
      <c r="F2872" s="47" t="s">
        <v>9124</v>
      </c>
      <c r="G2872" s="47" t="s">
        <v>8891</v>
      </c>
      <c r="H2872" s="47">
        <v>185</v>
      </c>
      <c r="I2872" s="47">
        <v>90</v>
      </c>
      <c r="J2872" s="47">
        <v>20</v>
      </c>
      <c r="K2872" s="47">
        <v>703.78378378378295</v>
      </c>
      <c r="L2872" s="47">
        <v>17.297297297297298</v>
      </c>
      <c r="M2872" s="47">
        <v>721.08108100000004</v>
      </c>
      <c r="N2872" s="47">
        <v>168.10810810810801</v>
      </c>
      <c r="O2872" s="47">
        <v>4.3243243243243201</v>
      </c>
      <c r="P2872" s="47">
        <v>889.18918918918826</v>
      </c>
      <c r="Q2872" s="47">
        <v>25.56754329281107</v>
      </c>
      <c r="R2872" s="47">
        <v>17.243245043655861</v>
      </c>
      <c r="S2872" s="47">
        <v>5.5675612050777445</v>
      </c>
      <c r="T2872" s="47">
        <v>48.378378378377469</v>
      </c>
      <c r="U2872" s="47">
        <v>3200</v>
      </c>
      <c r="V2872" s="47">
        <v>3190.0003330763343</v>
      </c>
      <c r="W2872" s="47">
        <v>49</v>
      </c>
    </row>
    <row r="2873" spans="1:24" s="47" customFormat="1" x14ac:dyDescent="0.15">
      <c r="A2873" s="47" t="s">
        <v>6215</v>
      </c>
      <c r="B2873" s="47" t="s">
        <v>9118</v>
      </c>
      <c r="C2873" s="281" t="s">
        <v>9361</v>
      </c>
      <c r="D2873" s="47" t="s">
        <v>9125</v>
      </c>
      <c r="E2873" s="47" t="s">
        <v>9067</v>
      </c>
      <c r="F2873" s="47" t="s">
        <v>5620</v>
      </c>
      <c r="G2873" s="47" t="s">
        <v>9289</v>
      </c>
      <c r="H2873" s="47">
        <v>2196</v>
      </c>
      <c r="I2873" s="47">
        <v>4</v>
      </c>
      <c r="J2873" s="47">
        <v>7.2</v>
      </c>
      <c r="K2873" s="47">
        <v>7.8779599271402496</v>
      </c>
      <c r="L2873" s="47">
        <v>1.5027322404371499</v>
      </c>
      <c r="M2873" s="47">
        <v>9.3806921699999997</v>
      </c>
      <c r="Q2873" s="47">
        <v>3.0509985412735858</v>
      </c>
      <c r="R2873" s="47">
        <v>1.2978156294063348</v>
      </c>
      <c r="U2873" s="47">
        <v>3299.9999999999814</v>
      </c>
      <c r="V2873" s="47">
        <v>2850.0031221763111</v>
      </c>
      <c r="W2873" s="47">
        <v>6</v>
      </c>
    </row>
    <row r="2874" spans="1:24" s="47" customFormat="1" x14ac:dyDescent="0.15">
      <c r="A2874" s="47" t="s">
        <v>6215</v>
      </c>
      <c r="B2874" s="210" t="s">
        <v>10001</v>
      </c>
      <c r="C2874" s="281" t="s">
        <v>9888</v>
      </c>
      <c r="D2874" s="47" t="s">
        <v>10000</v>
      </c>
      <c r="E2874" s="47" t="s">
        <v>9995</v>
      </c>
      <c r="F2874" s="47" t="s">
        <v>9124</v>
      </c>
      <c r="G2874" s="47" t="s">
        <v>9996</v>
      </c>
      <c r="H2874" s="47">
        <v>1970</v>
      </c>
      <c r="I2874" s="47">
        <v>37</v>
      </c>
      <c r="J2874" s="47">
        <v>8.6</v>
      </c>
      <c r="K2874" s="47">
        <v>24.771573604060901</v>
      </c>
      <c r="L2874" s="47">
        <v>1.6751269035532901</v>
      </c>
      <c r="M2874" s="47">
        <v>26.446700499999999</v>
      </c>
      <c r="Q2874" s="47">
        <v>1.0355331349734231</v>
      </c>
      <c r="R2874" s="47">
        <v>1.6548209103047544</v>
      </c>
      <c r="U2874" s="47">
        <v>3299.9999999999814</v>
      </c>
      <c r="V2874" s="47">
        <v>3259.9971933003662</v>
      </c>
      <c r="W2874" s="47">
        <v>801</v>
      </c>
    </row>
    <row r="2875" spans="1:24" s="47" customFormat="1" x14ac:dyDescent="0.15">
      <c r="A2875" s="47" t="s">
        <v>6215</v>
      </c>
      <c r="B2875" s="209" t="s">
        <v>9346</v>
      </c>
      <c r="C2875" s="281" t="s">
        <v>9528</v>
      </c>
      <c r="D2875" s="47" t="s">
        <v>9416</v>
      </c>
      <c r="E2875" s="47" t="s">
        <v>9165</v>
      </c>
      <c r="F2875" s="47" t="s">
        <v>9785</v>
      </c>
      <c r="G2875" s="47" t="s">
        <v>9678</v>
      </c>
      <c r="H2875" s="47">
        <v>1190</v>
      </c>
      <c r="I2875" s="47">
        <v>80</v>
      </c>
      <c r="J2875" s="47">
        <v>20.3</v>
      </c>
      <c r="K2875" s="47">
        <v>130.67226890756299</v>
      </c>
      <c r="L2875" s="47">
        <v>2.77310924369747</v>
      </c>
      <c r="M2875" s="47">
        <v>133.44537800000001</v>
      </c>
      <c r="N2875" s="47">
        <v>18.571428571428498</v>
      </c>
      <c r="O2875" s="47">
        <v>0.25210084033613001</v>
      </c>
      <c r="P2875" s="47">
        <v>152.01680672268895</v>
      </c>
      <c r="Q2875" s="47">
        <v>5.3361373547270725</v>
      </c>
      <c r="R2875" s="47">
        <v>2.7479004803697955</v>
      </c>
      <c r="S2875" s="47">
        <v>0.52940739082142119</v>
      </c>
      <c r="T2875" s="47">
        <v>8.6134453781512157</v>
      </c>
      <c r="U2875" s="47">
        <v>3299.9999999999895</v>
      </c>
      <c r="V2875" s="47">
        <v>3270.0015716400567</v>
      </c>
      <c r="W2875" s="47">
        <v>207</v>
      </c>
    </row>
    <row r="2876" spans="1:24" s="47" customFormat="1" x14ac:dyDescent="0.15">
      <c r="A2876" s="47" t="s">
        <v>6215</v>
      </c>
      <c r="B2876" s="47" t="s">
        <v>10487</v>
      </c>
      <c r="C2876" s="281" t="s">
        <v>10243</v>
      </c>
      <c r="D2876" s="47" t="s">
        <v>10236</v>
      </c>
      <c r="E2876" s="47" t="s">
        <v>9165</v>
      </c>
      <c r="F2876" s="47" t="s">
        <v>9299</v>
      </c>
      <c r="G2876" s="47" t="s">
        <v>9928</v>
      </c>
      <c r="H2876" s="47">
        <v>1788</v>
      </c>
      <c r="I2876" s="47">
        <v>47.5</v>
      </c>
      <c r="J2876" s="47">
        <v>15</v>
      </c>
      <c r="K2876" s="47">
        <v>67.561521252796396</v>
      </c>
      <c r="L2876" s="47">
        <v>1.90156599552572</v>
      </c>
      <c r="M2876" s="47">
        <v>69.463087200000004</v>
      </c>
      <c r="Q2876" s="47">
        <v>3.5682313125959362</v>
      </c>
      <c r="R2876" s="47">
        <v>1.9239376786465907</v>
      </c>
      <c r="U2876" s="47">
        <v>3399.9999999999873</v>
      </c>
      <c r="V2876" s="47">
        <v>3440.0005694201041</v>
      </c>
      <c r="W2876" s="47">
        <v>988</v>
      </c>
      <c r="X2876" s="209" t="s">
        <v>9258</v>
      </c>
    </row>
    <row r="2877" spans="1:24" s="47" customFormat="1" x14ac:dyDescent="0.15">
      <c r="A2877" s="47" t="s">
        <v>6215</v>
      </c>
      <c r="B2877" s="47" t="s">
        <v>9815</v>
      </c>
      <c r="C2877" s="281" t="s">
        <v>9719</v>
      </c>
      <c r="D2877" s="47" t="s">
        <v>9416</v>
      </c>
      <c r="E2877" s="47" t="s">
        <v>9165</v>
      </c>
      <c r="F2877" s="47" t="s">
        <v>9785</v>
      </c>
      <c r="G2877" s="47" t="s">
        <v>9922</v>
      </c>
      <c r="H2877" s="47">
        <v>2420</v>
      </c>
      <c r="I2877" s="47">
        <v>83</v>
      </c>
      <c r="J2877" s="47">
        <v>10.8</v>
      </c>
      <c r="K2877" s="47">
        <v>38.801652892561897</v>
      </c>
      <c r="L2877" s="47">
        <v>1.4462809917355299</v>
      </c>
      <c r="M2877" s="47">
        <v>40.2479339</v>
      </c>
      <c r="N2877" s="47">
        <v>9.7107438016528906</v>
      </c>
      <c r="O2877" s="47">
        <v>8.2644628099170003E-2</v>
      </c>
      <c r="P2877" s="47">
        <v>49.958677685950313</v>
      </c>
      <c r="Q2877" s="47">
        <v>1.8553720075324438</v>
      </c>
      <c r="R2877" s="47">
        <v>1.1776846107471188</v>
      </c>
      <c r="S2877" s="47">
        <v>0.5743809134963177</v>
      </c>
      <c r="T2877" s="47">
        <v>3.6074380165288562</v>
      </c>
      <c r="U2877" s="47">
        <v>3499.9999999999823</v>
      </c>
      <c r="V2877" s="47">
        <v>2849.9967580080274</v>
      </c>
      <c r="W2877" s="47">
        <v>929</v>
      </c>
      <c r="X2877" s="212"/>
    </row>
    <row r="2878" spans="1:24" s="47" customFormat="1" x14ac:dyDescent="0.15">
      <c r="A2878" s="47" t="s">
        <v>6215</v>
      </c>
      <c r="B2878" s="210" t="s">
        <v>9359</v>
      </c>
      <c r="C2878" s="281" t="s">
        <v>9285</v>
      </c>
      <c r="D2878" s="47" t="s">
        <v>9416</v>
      </c>
      <c r="E2878" s="47" t="s">
        <v>9165</v>
      </c>
      <c r="F2878" s="47" t="s">
        <v>9124</v>
      </c>
      <c r="G2878" s="47" t="s">
        <v>8891</v>
      </c>
      <c r="H2878" s="47">
        <v>1486</v>
      </c>
      <c r="I2878" s="47">
        <v>55</v>
      </c>
      <c r="J2878" s="47">
        <v>17</v>
      </c>
      <c r="K2878" s="47">
        <v>73.485868102287995</v>
      </c>
      <c r="L2878" s="47">
        <v>2.35531628532974</v>
      </c>
      <c r="M2878" s="47">
        <v>75.841184400000003</v>
      </c>
      <c r="N2878" s="47">
        <v>23.283983849259702</v>
      </c>
      <c r="O2878" s="47">
        <v>0.33647375504709998</v>
      </c>
      <c r="P2878" s="47">
        <v>99.125168236877428</v>
      </c>
      <c r="Q2878" s="47">
        <v>5.3364691116184293</v>
      </c>
      <c r="R2878" s="47">
        <v>2.3283968335264076</v>
      </c>
      <c r="S2878" s="47">
        <v>1.3458944430255302</v>
      </c>
      <c r="T2878" s="47">
        <v>9.010767160161457</v>
      </c>
      <c r="U2878" s="47">
        <v>3499.9999999999936</v>
      </c>
      <c r="V2878" s="47">
        <v>3459.9976946202419</v>
      </c>
      <c r="W2878" s="47">
        <v>53</v>
      </c>
      <c r="X2878" s="210" t="s">
        <v>9355</v>
      </c>
    </row>
    <row r="2879" spans="1:24" s="47" customFormat="1" x14ac:dyDescent="0.15">
      <c r="A2879" s="47" t="s">
        <v>9780</v>
      </c>
      <c r="B2879" s="210" t="s">
        <v>9871</v>
      </c>
      <c r="C2879" s="281" t="s">
        <v>9980</v>
      </c>
      <c r="D2879" s="47" t="s">
        <v>10096</v>
      </c>
      <c r="E2879" s="47" t="s">
        <v>9988</v>
      </c>
      <c r="F2879" s="47" t="s">
        <v>9422</v>
      </c>
      <c r="G2879" s="47" t="s">
        <v>9870</v>
      </c>
      <c r="H2879" s="47">
        <v>544</v>
      </c>
      <c r="I2879" s="47">
        <v>40</v>
      </c>
      <c r="J2879" s="47">
        <v>27</v>
      </c>
      <c r="K2879" s="47">
        <v>367.64705882352899</v>
      </c>
      <c r="L2879" s="47">
        <v>6.4338235294117601</v>
      </c>
      <c r="M2879" s="47">
        <v>374.08088199999997</v>
      </c>
      <c r="N2879" s="47">
        <v>82.720588235294102</v>
      </c>
      <c r="P2879" s="47">
        <v>456.80147058823485</v>
      </c>
      <c r="Q2879" s="47">
        <v>9.1911742560891643</v>
      </c>
      <c r="R2879" s="47">
        <v>6.4338213864743334</v>
      </c>
      <c r="U2879" s="47">
        <v>3500</v>
      </c>
      <c r="V2879" s="47">
        <v>3499.9988342420374</v>
      </c>
      <c r="W2879" s="47">
        <v>910</v>
      </c>
    </row>
    <row r="2880" spans="1:24" s="47" customFormat="1" x14ac:dyDescent="0.15">
      <c r="A2880" s="47" t="s">
        <v>6215</v>
      </c>
      <c r="B2880" s="47" t="s">
        <v>10303</v>
      </c>
      <c r="C2880" s="281" t="s">
        <v>9777</v>
      </c>
      <c r="D2880" s="47" t="s">
        <v>10189</v>
      </c>
      <c r="E2880" s="47" t="s">
        <v>10190</v>
      </c>
      <c r="F2880" s="47" t="s">
        <v>9778</v>
      </c>
      <c r="G2880" s="47" t="s">
        <v>9779</v>
      </c>
      <c r="H2880" s="47">
        <v>660</v>
      </c>
      <c r="J2880" s="47">
        <v>29</v>
      </c>
      <c r="K2880" s="47">
        <v>555.30303030303003</v>
      </c>
      <c r="L2880" s="47">
        <v>5.3030303030303001</v>
      </c>
      <c r="M2880" s="47">
        <v>560.60606099999995</v>
      </c>
      <c r="Q2880" s="47">
        <v>18.181805182442371</v>
      </c>
      <c r="R2880" s="47">
        <v>5.3030289744059917</v>
      </c>
      <c r="U2880" s="47">
        <v>3500</v>
      </c>
      <c r="V2880" s="47">
        <v>3499.9991231079543</v>
      </c>
      <c r="W2880" s="47">
        <v>983</v>
      </c>
      <c r="X2880" s="47" t="s">
        <v>10207</v>
      </c>
    </row>
    <row r="2881" spans="1:24" s="47" customFormat="1" x14ac:dyDescent="0.15">
      <c r="A2881" s="47" t="s">
        <v>6215</v>
      </c>
      <c r="B2881" s="210" t="s">
        <v>9175</v>
      </c>
      <c r="C2881" s="281" t="s">
        <v>8890</v>
      </c>
      <c r="D2881" s="47" t="s">
        <v>9416</v>
      </c>
      <c r="E2881" s="47" t="s">
        <v>9165</v>
      </c>
      <c r="F2881" s="47" t="s">
        <v>9124</v>
      </c>
      <c r="G2881" s="47" t="s">
        <v>9040</v>
      </c>
      <c r="H2881" s="47">
        <v>163</v>
      </c>
      <c r="I2881" s="47">
        <v>117</v>
      </c>
      <c r="J2881" s="47">
        <v>24</v>
      </c>
      <c r="K2881" s="47">
        <v>1463.19018404908</v>
      </c>
      <c r="L2881" s="47">
        <v>21.472392638036801</v>
      </c>
      <c r="M2881" s="47">
        <v>1484.6625799999999</v>
      </c>
      <c r="N2881" s="47">
        <v>325.15337423312798</v>
      </c>
      <c r="O2881" s="47">
        <v>7.3619631901840501</v>
      </c>
      <c r="P2881" s="47">
        <v>1809.8159509202449</v>
      </c>
      <c r="Q2881" s="47">
        <v>48.220865376075501</v>
      </c>
      <c r="R2881" s="47">
        <v>21.472370886217057</v>
      </c>
      <c r="S2881" s="47">
        <v>10.306756124110429</v>
      </c>
      <c r="T2881" s="47">
        <v>79.999999999999403</v>
      </c>
      <c r="U2881" s="47">
        <v>3500</v>
      </c>
      <c r="V2881" s="47">
        <v>3499.9964544533805</v>
      </c>
      <c r="W2881" s="47">
        <v>47</v>
      </c>
      <c r="X2881" s="211"/>
    </row>
    <row r="2882" spans="1:24" s="47" customFormat="1" x14ac:dyDescent="0.15">
      <c r="A2882" s="47" t="s">
        <v>6215</v>
      </c>
      <c r="B2882" s="209" t="s">
        <v>9346</v>
      </c>
      <c r="C2882" s="281" t="s">
        <v>9399</v>
      </c>
      <c r="D2882" s="47" t="s">
        <v>9416</v>
      </c>
      <c r="E2882" s="47" t="s">
        <v>9165</v>
      </c>
      <c r="F2882" s="47" t="s">
        <v>9785</v>
      </c>
      <c r="G2882" s="47" t="s">
        <v>9678</v>
      </c>
      <c r="H2882" s="47">
        <v>350</v>
      </c>
      <c r="J2882" s="47">
        <v>32</v>
      </c>
      <c r="K2882" s="47">
        <v>828.57142857142799</v>
      </c>
      <c r="L2882" s="47">
        <v>10</v>
      </c>
      <c r="M2882" s="47">
        <v>838.57142899999997</v>
      </c>
      <c r="N2882" s="47">
        <v>140</v>
      </c>
      <c r="O2882" s="47">
        <v>1.4285714285714199</v>
      </c>
      <c r="P2882" s="47">
        <v>978.57142857142799</v>
      </c>
      <c r="Q2882" s="47">
        <v>13.600002869401356</v>
      </c>
      <c r="R2882" s="47">
        <v>9.8571417058875888</v>
      </c>
      <c r="S2882" s="47">
        <v>2.2857145875941693</v>
      </c>
      <c r="T2882" s="47">
        <v>25.742857142856717</v>
      </c>
      <c r="U2882" s="47">
        <v>3500</v>
      </c>
      <c r="V2882" s="47">
        <v>3449.999597060656</v>
      </c>
      <c r="W2882" s="47">
        <v>185</v>
      </c>
    </row>
    <row r="2883" spans="1:24" s="47" customFormat="1" x14ac:dyDescent="0.15">
      <c r="A2883" s="47" t="s">
        <v>10124</v>
      </c>
      <c r="B2883" s="210" t="s">
        <v>10002</v>
      </c>
      <c r="C2883" s="281" t="s">
        <v>10103</v>
      </c>
      <c r="D2883" s="47" t="s">
        <v>10116</v>
      </c>
      <c r="E2883" s="47" t="s">
        <v>10117</v>
      </c>
      <c r="F2883" s="47" t="s">
        <v>10098</v>
      </c>
      <c r="G2883" s="47" t="s">
        <v>10099</v>
      </c>
      <c r="H2883" s="47">
        <v>14000</v>
      </c>
      <c r="I2883" s="47">
        <v>9</v>
      </c>
      <c r="J2883" s="47">
        <v>7</v>
      </c>
      <c r="K2883" s="47">
        <v>2.0357142857142798</v>
      </c>
      <c r="L2883" s="47">
        <v>0.25714285714285001</v>
      </c>
      <c r="M2883" s="47">
        <v>2.2928571400000002</v>
      </c>
      <c r="Q2883" s="47">
        <v>0.52142277907304779</v>
      </c>
      <c r="R2883" s="47">
        <v>0.2571402134070947</v>
      </c>
      <c r="U2883" s="47">
        <v>3599.9999999999</v>
      </c>
      <c r="V2883" s="47">
        <v>3599.9629876993258</v>
      </c>
      <c r="W2883" s="47">
        <v>867</v>
      </c>
    </row>
    <row r="2884" spans="1:24" s="47" customFormat="1" x14ac:dyDescent="0.15">
      <c r="A2884" s="47" t="s">
        <v>6215</v>
      </c>
      <c r="B2884" s="209" t="s">
        <v>8655</v>
      </c>
      <c r="C2884" s="281" t="s">
        <v>9239</v>
      </c>
      <c r="D2884" s="47" t="s">
        <v>9416</v>
      </c>
      <c r="E2884" s="47" t="s">
        <v>9165</v>
      </c>
      <c r="F2884" s="47" t="s">
        <v>9785</v>
      </c>
      <c r="G2884" s="47" t="s">
        <v>9055</v>
      </c>
      <c r="H2884" s="47">
        <v>1050</v>
      </c>
      <c r="J2884" s="47">
        <v>7.3</v>
      </c>
      <c r="K2884" s="47">
        <v>285.71428571428498</v>
      </c>
      <c r="L2884" s="47">
        <v>3.4285714285714199</v>
      </c>
      <c r="M2884" s="47">
        <v>289.14285699999999</v>
      </c>
      <c r="N2884" s="47">
        <v>58.285714285714199</v>
      </c>
      <c r="O2884" s="47">
        <v>9.5238095238090001E-2</v>
      </c>
      <c r="P2884" s="47">
        <v>347.42857142857065</v>
      </c>
      <c r="Q2884" s="47">
        <v>2.4571405550309966</v>
      </c>
      <c r="R2884" s="47">
        <v>3.6000041382952674</v>
      </c>
      <c r="S2884" s="47">
        <v>0.32380980864910081</v>
      </c>
      <c r="T2884" s="47">
        <v>6.3809523809522588</v>
      </c>
      <c r="U2884" s="47">
        <v>3599.9999999999909</v>
      </c>
      <c r="V2884" s="47">
        <v>3780.0043452100308</v>
      </c>
      <c r="W2884" s="47">
        <v>346</v>
      </c>
    </row>
    <row r="2885" spans="1:24" s="47" customFormat="1" x14ac:dyDescent="0.15">
      <c r="A2885" s="47" t="s">
        <v>6215</v>
      </c>
      <c r="B2885" s="210" t="s">
        <v>8654</v>
      </c>
      <c r="C2885" s="281" t="s">
        <v>9257</v>
      </c>
      <c r="D2885" s="47" t="s">
        <v>9416</v>
      </c>
      <c r="E2885" s="47" t="s">
        <v>9165</v>
      </c>
      <c r="F2885" s="47" t="s">
        <v>9299</v>
      </c>
      <c r="G2885" s="47" t="s">
        <v>8653</v>
      </c>
      <c r="H2885" s="47">
        <v>958</v>
      </c>
      <c r="I2885" s="47">
        <v>66</v>
      </c>
      <c r="J2885" s="47">
        <v>22</v>
      </c>
      <c r="K2885" s="47">
        <v>174.73903966597001</v>
      </c>
      <c r="L2885" s="47">
        <v>3.7578288100208699</v>
      </c>
      <c r="M2885" s="47">
        <v>178.49686800000001</v>
      </c>
      <c r="N2885" s="47">
        <v>43.632567849686801</v>
      </c>
      <c r="O2885" s="47">
        <v>0.52192066805845005</v>
      </c>
      <c r="P2885" s="47">
        <v>222.12943632567769</v>
      </c>
      <c r="Q2885" s="47">
        <v>7.4739123435845221</v>
      </c>
      <c r="R2885" s="47">
        <v>3.7578288819358638</v>
      </c>
      <c r="S2885" s="47">
        <v>1.7745285867399869</v>
      </c>
      <c r="T2885" s="47">
        <v>13.006263048016518</v>
      </c>
      <c r="U2885" s="47">
        <v>3599.9999999999932</v>
      </c>
      <c r="V2885" s="47">
        <v>3600.0000688945574</v>
      </c>
      <c r="W2885" s="47">
        <v>52</v>
      </c>
      <c r="X2885" s="210" t="s">
        <v>9258</v>
      </c>
    </row>
    <row r="2886" spans="1:24" s="47" customFormat="1" x14ac:dyDescent="0.15">
      <c r="A2886" s="47" t="s">
        <v>6215</v>
      </c>
      <c r="B2886" s="209" t="s">
        <v>9572</v>
      </c>
      <c r="C2886" s="281" t="s">
        <v>9295</v>
      </c>
      <c r="D2886" s="47" t="s">
        <v>9653</v>
      </c>
      <c r="E2886" s="47" t="s">
        <v>9762</v>
      </c>
      <c r="F2886" s="47" t="s">
        <v>9457</v>
      </c>
      <c r="G2886" s="47" t="s">
        <v>9458</v>
      </c>
      <c r="H2886" s="47">
        <v>1019</v>
      </c>
      <c r="K2886" s="47">
        <v>39.941118743866497</v>
      </c>
      <c r="L2886" s="47">
        <v>3.5328753680078502</v>
      </c>
      <c r="M2886" s="47">
        <v>43.473994099999999</v>
      </c>
      <c r="N2886" s="47">
        <v>9.3228655544651602</v>
      </c>
      <c r="P2886" s="47">
        <v>52.796859666339508</v>
      </c>
      <c r="Q2886" s="47">
        <v>1.3837097464686321</v>
      </c>
      <c r="R2886" s="47">
        <v>0.32384709077710944</v>
      </c>
      <c r="U2886" s="47">
        <v>3600</v>
      </c>
      <c r="V2886" s="47">
        <v>330.00018550187451</v>
      </c>
      <c r="W2886" s="47">
        <v>236</v>
      </c>
    </row>
    <row r="2887" spans="1:24" s="47" customFormat="1" x14ac:dyDescent="0.15">
      <c r="A2887" s="47" t="s">
        <v>6215</v>
      </c>
      <c r="B2887" s="210" t="s">
        <v>9346</v>
      </c>
      <c r="C2887" s="281" t="s">
        <v>9597</v>
      </c>
      <c r="D2887" s="47" t="s">
        <v>9598</v>
      </c>
      <c r="E2887" s="47" t="s">
        <v>9940</v>
      </c>
      <c r="F2887" s="47" t="s">
        <v>9785</v>
      </c>
      <c r="G2887" s="47" t="s">
        <v>9678</v>
      </c>
      <c r="H2887" s="47">
        <v>240</v>
      </c>
      <c r="I2887" s="47">
        <v>90</v>
      </c>
      <c r="J2887" s="47">
        <v>25</v>
      </c>
      <c r="K2887" s="47">
        <v>1333.3333333333301</v>
      </c>
      <c r="L2887" s="47">
        <v>15</v>
      </c>
      <c r="M2887" s="47">
        <v>1348.3333299999999</v>
      </c>
      <c r="N2887" s="47">
        <v>208.333333333333</v>
      </c>
      <c r="O2887" s="47">
        <v>16.25</v>
      </c>
      <c r="P2887" s="47">
        <v>1556.6666666666631</v>
      </c>
      <c r="Q2887" s="47">
        <v>42.083320535591625</v>
      </c>
      <c r="R2887" s="47">
        <v>14.999991052536428</v>
      </c>
      <c r="S2887" s="47">
        <v>10</v>
      </c>
      <c r="T2887" s="47">
        <v>67.083333333332789</v>
      </c>
      <c r="U2887" s="47">
        <v>3600</v>
      </c>
      <c r="V2887" s="47">
        <v>3599.997852608743</v>
      </c>
      <c r="W2887" s="47">
        <v>811</v>
      </c>
    </row>
    <row r="2888" spans="1:24" s="47" customFormat="1" x14ac:dyDescent="0.15">
      <c r="A2888" s="47" t="s">
        <v>9415</v>
      </c>
      <c r="B2888" s="47" t="s">
        <v>10565</v>
      </c>
      <c r="C2888" s="281" t="s">
        <v>10275</v>
      </c>
      <c r="D2888" s="47" t="s">
        <v>8656</v>
      </c>
      <c r="E2888" s="47" t="s">
        <v>10211</v>
      </c>
      <c r="F2888" s="47" t="s">
        <v>9222</v>
      </c>
      <c r="G2888" s="47" t="s">
        <v>9223</v>
      </c>
      <c r="H2888" s="47">
        <v>1868</v>
      </c>
      <c r="I2888" s="47">
        <v>50</v>
      </c>
      <c r="J2888" s="47">
        <v>14.7</v>
      </c>
      <c r="K2888" s="47">
        <v>61.8843683083511</v>
      </c>
      <c r="L2888" s="47">
        <v>1.9807280513918599</v>
      </c>
      <c r="M2888" s="47">
        <v>63.865096399999999</v>
      </c>
      <c r="Q2888" s="47">
        <v>2.0503216614534012</v>
      </c>
      <c r="R2888" s="47">
        <v>1.9967881928688811</v>
      </c>
      <c r="U2888" s="47">
        <v>3699.9999999999945</v>
      </c>
      <c r="V2888" s="47">
        <v>3730.0003442790699</v>
      </c>
      <c r="W2888" s="47">
        <v>977</v>
      </c>
    </row>
    <row r="2889" spans="1:24" s="47" customFormat="1" x14ac:dyDescent="0.15">
      <c r="A2889" s="47" t="s">
        <v>10244</v>
      </c>
      <c r="B2889" s="47" t="s">
        <v>8797</v>
      </c>
      <c r="C2889" s="281" t="s">
        <v>10245</v>
      </c>
      <c r="D2889" s="47" t="s">
        <v>9926</v>
      </c>
      <c r="E2889" s="47" t="s">
        <v>10211</v>
      </c>
      <c r="F2889" s="47" t="s">
        <v>9222</v>
      </c>
      <c r="G2889" s="47" t="s">
        <v>9223</v>
      </c>
      <c r="H2889" s="47">
        <v>1600</v>
      </c>
      <c r="I2889" s="47">
        <v>41</v>
      </c>
      <c r="J2889" s="47">
        <v>16.5</v>
      </c>
      <c r="K2889" s="47">
        <v>126.75</v>
      </c>
      <c r="L2889" s="47">
        <v>2.3125</v>
      </c>
      <c r="M2889" s="47">
        <v>129.0625</v>
      </c>
      <c r="Q2889" s="47">
        <v>3.2499972986512544</v>
      </c>
      <c r="R2889" s="47">
        <v>2.3750021111097261</v>
      </c>
      <c r="U2889" s="47">
        <v>3700</v>
      </c>
      <c r="V2889" s="47">
        <v>3800.0033777755616</v>
      </c>
      <c r="W2889" s="47">
        <v>953</v>
      </c>
    </row>
    <row r="2890" spans="1:24" s="47" customFormat="1" x14ac:dyDescent="0.15">
      <c r="A2890" s="47" t="s">
        <v>6215</v>
      </c>
      <c r="B2890" s="210" t="s">
        <v>9346</v>
      </c>
      <c r="C2890" s="281" t="s">
        <v>9468</v>
      </c>
      <c r="D2890" s="47" t="s">
        <v>9416</v>
      </c>
      <c r="E2890" s="47" t="s">
        <v>9165</v>
      </c>
      <c r="F2890" s="47" t="s">
        <v>9785</v>
      </c>
      <c r="G2890" s="47" t="s">
        <v>9678</v>
      </c>
      <c r="H2890" s="47">
        <v>2580</v>
      </c>
      <c r="I2890" s="47">
        <v>100</v>
      </c>
      <c r="J2890" s="47">
        <v>14.5</v>
      </c>
      <c r="K2890" s="47">
        <v>75.116279069767401</v>
      </c>
      <c r="L2890" s="47">
        <v>1.47286821705426</v>
      </c>
      <c r="M2890" s="47">
        <v>76.589147299999993</v>
      </c>
      <c r="N2890" s="47">
        <v>21.2015503875969</v>
      </c>
      <c r="P2890" s="47">
        <v>97.790697674418553</v>
      </c>
      <c r="Q2890" s="47">
        <v>0.65891591906121538</v>
      </c>
      <c r="R2890" s="47">
        <v>1.4728685878922403</v>
      </c>
      <c r="U2890" s="47">
        <v>3799.9999999999909</v>
      </c>
      <c r="V2890" s="47">
        <v>3800.00095676198</v>
      </c>
      <c r="W2890" s="47">
        <v>57</v>
      </c>
    </row>
    <row r="2891" spans="1:24" s="47" customFormat="1" x14ac:dyDescent="0.15">
      <c r="A2891" s="47" t="s">
        <v>6215</v>
      </c>
      <c r="B2891" s="209" t="s">
        <v>8655</v>
      </c>
      <c r="C2891" s="281" t="s">
        <v>9113</v>
      </c>
      <c r="D2891" s="47" t="s">
        <v>9416</v>
      </c>
      <c r="E2891" s="47" t="s">
        <v>9165</v>
      </c>
      <c r="F2891" s="47" t="s">
        <v>9785</v>
      </c>
      <c r="G2891" s="47" t="s">
        <v>9055</v>
      </c>
      <c r="H2891" s="47">
        <v>680</v>
      </c>
      <c r="J2891" s="47">
        <v>11.2</v>
      </c>
      <c r="K2891" s="47">
        <v>505.441176470588</v>
      </c>
      <c r="L2891" s="47">
        <v>5.5882352941176396</v>
      </c>
      <c r="M2891" s="47">
        <v>511.02941199999998</v>
      </c>
      <c r="N2891" s="47">
        <v>103.235294117647</v>
      </c>
      <c r="O2891" s="47">
        <v>0.14705882352940999</v>
      </c>
      <c r="P2891" s="47">
        <v>614.2647058823527</v>
      </c>
      <c r="Q2891" s="47">
        <v>4.8970552062228032</v>
      </c>
      <c r="R2891" s="47">
        <v>5.5588249740973916</v>
      </c>
      <c r="S2891" s="47">
        <v>0.7205929353328776</v>
      </c>
      <c r="T2891" s="47">
        <v>11.176470588235169</v>
      </c>
      <c r="U2891" s="47">
        <v>3799.999999999995</v>
      </c>
      <c r="V2891" s="47">
        <v>3780.0009823862265</v>
      </c>
      <c r="W2891" s="47">
        <v>345</v>
      </c>
    </row>
    <row r="2892" spans="1:24" s="47" customFormat="1" x14ac:dyDescent="0.15">
      <c r="A2892" s="47" t="s">
        <v>6215</v>
      </c>
      <c r="B2892" s="47" t="s">
        <v>10084</v>
      </c>
      <c r="C2892" s="281" t="s">
        <v>10629</v>
      </c>
      <c r="D2892" s="47" t="s">
        <v>9416</v>
      </c>
      <c r="E2892" s="47" t="s">
        <v>9165</v>
      </c>
      <c r="F2892" s="47" t="s">
        <v>9299</v>
      </c>
      <c r="G2892" s="47" t="s">
        <v>10187</v>
      </c>
      <c r="H2892" s="47">
        <v>422</v>
      </c>
      <c r="I2892" s="47">
        <v>130</v>
      </c>
      <c r="J2892" s="47">
        <v>23.7</v>
      </c>
      <c r="K2892" s="47">
        <v>616.113744075829</v>
      </c>
      <c r="L2892" s="47">
        <v>9.24170616113744</v>
      </c>
      <c r="M2892" s="47">
        <v>625.35545000000002</v>
      </c>
      <c r="N2892" s="47">
        <v>156.398104265402</v>
      </c>
      <c r="O2892" s="47">
        <v>0.23696682464454</v>
      </c>
      <c r="P2892" s="47">
        <v>781.7535545023685</v>
      </c>
      <c r="Q2892" s="47">
        <v>22.085284593562566</v>
      </c>
      <c r="R2892" s="47">
        <v>10.165880493870365</v>
      </c>
      <c r="S2892" s="47">
        <v>15.639792975850789</v>
      </c>
      <c r="T2892" s="47">
        <v>47.890995260663516</v>
      </c>
      <c r="U2892" s="47">
        <v>3900</v>
      </c>
      <c r="V2892" s="47">
        <v>4290.0015684132941</v>
      </c>
      <c r="W2892" s="47">
        <v>980</v>
      </c>
    </row>
    <row r="2893" spans="1:24" s="47" customFormat="1" x14ac:dyDescent="0.15">
      <c r="A2893" s="47" t="s">
        <v>6215</v>
      </c>
      <c r="B2893" s="209" t="s">
        <v>9632</v>
      </c>
      <c r="C2893" s="281" t="s">
        <v>9515</v>
      </c>
      <c r="D2893" s="47" t="s">
        <v>8870</v>
      </c>
      <c r="E2893" s="47" t="s">
        <v>9028</v>
      </c>
      <c r="F2893" s="47" t="s">
        <v>9199</v>
      </c>
      <c r="G2893" s="47" t="s">
        <v>9631</v>
      </c>
      <c r="H2893" s="47">
        <v>4000</v>
      </c>
      <c r="I2893" s="47">
        <v>4</v>
      </c>
      <c r="J2893" s="47">
        <v>5.8</v>
      </c>
      <c r="K2893" s="47">
        <v>6.4749999999999996</v>
      </c>
      <c r="L2893" s="47">
        <v>0.97499999999999998</v>
      </c>
      <c r="M2893" s="47">
        <v>7.45</v>
      </c>
      <c r="O2893" s="47">
        <v>3.2250000000000001</v>
      </c>
      <c r="Q2893" s="47">
        <v>2.4499995240715848</v>
      </c>
      <c r="R2893" s="47">
        <v>0.47499605206891221</v>
      </c>
      <c r="S2893" s="47">
        <v>1.274999457553166</v>
      </c>
      <c r="T2893" s="47">
        <v>4.2</v>
      </c>
      <c r="U2893" s="47">
        <v>3900</v>
      </c>
      <c r="V2893" s="47">
        <v>1899.9842082756488</v>
      </c>
      <c r="W2893" s="47">
        <v>280</v>
      </c>
    </row>
    <row r="2894" spans="1:24" s="47" customFormat="1" x14ac:dyDescent="0.15">
      <c r="A2894" s="47" t="s">
        <v>6215</v>
      </c>
      <c r="B2894" s="47" t="s">
        <v>9118</v>
      </c>
      <c r="C2894" s="281" t="s">
        <v>9562</v>
      </c>
      <c r="D2894" s="47" t="s">
        <v>9125</v>
      </c>
      <c r="E2894" s="47" t="s">
        <v>9067</v>
      </c>
      <c r="F2894" s="47" t="s">
        <v>5620</v>
      </c>
      <c r="G2894" s="47" t="s">
        <v>9289</v>
      </c>
      <c r="H2894" s="47">
        <v>2196</v>
      </c>
      <c r="I2894" s="47">
        <v>9.5</v>
      </c>
      <c r="K2894" s="47">
        <v>12.067395264116501</v>
      </c>
      <c r="L2894" s="47">
        <v>1.8214936247723099</v>
      </c>
      <c r="M2894" s="47">
        <v>13.8888889</v>
      </c>
      <c r="Q2894" s="47">
        <v>1.8670330248633531</v>
      </c>
      <c r="R2894" s="47">
        <v>1.1839708228621693</v>
      </c>
      <c r="U2894" s="47">
        <v>3999.9999999999927</v>
      </c>
      <c r="V2894" s="47">
        <v>2599.9999270053236</v>
      </c>
      <c r="W2894" s="47">
        <v>8</v>
      </c>
    </row>
    <row r="2895" spans="1:24" s="47" customFormat="1" x14ac:dyDescent="0.15">
      <c r="A2895" s="47" t="s">
        <v>6215</v>
      </c>
      <c r="B2895" s="210" t="s">
        <v>8867</v>
      </c>
      <c r="C2895" s="281" t="s">
        <v>8890</v>
      </c>
      <c r="D2895" s="47" t="s">
        <v>9416</v>
      </c>
      <c r="E2895" s="47" t="s">
        <v>9165</v>
      </c>
      <c r="F2895" s="47" t="s">
        <v>9124</v>
      </c>
      <c r="G2895" s="47" t="s">
        <v>8891</v>
      </c>
      <c r="H2895" s="47">
        <v>111</v>
      </c>
      <c r="I2895" s="47">
        <v>120</v>
      </c>
      <c r="J2895" s="47">
        <v>27</v>
      </c>
      <c r="K2895" s="47">
        <v>2686.4864864864799</v>
      </c>
      <c r="L2895" s="47">
        <v>36.036036036036002</v>
      </c>
      <c r="M2895" s="47">
        <v>2722.52252</v>
      </c>
      <c r="N2895" s="47">
        <v>461.26126126126098</v>
      </c>
      <c r="O2895" s="47">
        <v>9.0090090090090094</v>
      </c>
      <c r="P2895" s="47">
        <v>3183.7837837837769</v>
      </c>
      <c r="Q2895" s="47">
        <v>66.12611377327913</v>
      </c>
      <c r="R2895" s="47">
        <v>35.675658659993594</v>
      </c>
      <c r="S2895" s="47">
        <v>7.2072070710387797</v>
      </c>
      <c r="T2895" s="47">
        <v>109.00900900900844</v>
      </c>
      <c r="U2895" s="47">
        <v>4000</v>
      </c>
      <c r="V2895" s="47">
        <v>3959.9981112592891</v>
      </c>
      <c r="W2895" s="47">
        <v>48</v>
      </c>
    </row>
    <row r="2896" spans="1:24" s="47" customFormat="1" x14ac:dyDescent="0.15">
      <c r="A2896" s="47" t="s">
        <v>6215</v>
      </c>
      <c r="B2896" s="210" t="s">
        <v>10377</v>
      </c>
      <c r="C2896" s="281" t="s">
        <v>10071</v>
      </c>
      <c r="D2896" s="47" t="s">
        <v>9409</v>
      </c>
      <c r="E2896" s="47" t="s">
        <v>10567</v>
      </c>
      <c r="F2896" s="47" t="s">
        <v>9619</v>
      </c>
      <c r="G2896" s="47" t="s">
        <v>9941</v>
      </c>
      <c r="H2896" s="47">
        <v>1450</v>
      </c>
      <c r="I2896" s="47">
        <v>222</v>
      </c>
      <c r="J2896" s="47">
        <v>34</v>
      </c>
      <c r="K2896" s="47">
        <v>342.068965517241</v>
      </c>
      <c r="L2896" s="47">
        <v>2.7586206896551699</v>
      </c>
      <c r="M2896" s="47">
        <v>344.827586</v>
      </c>
      <c r="N2896" s="47">
        <v>53.793103448275801</v>
      </c>
      <c r="O2896" s="47">
        <v>0.13793103448274999</v>
      </c>
      <c r="P2896" s="47">
        <v>398.62068965517199</v>
      </c>
      <c r="Q2896" s="47">
        <v>4.8275857869447911</v>
      </c>
      <c r="R2896" s="47">
        <v>2.7586207589360678</v>
      </c>
      <c r="S2896" s="47">
        <v>1.2413807313376035</v>
      </c>
      <c r="T2896" s="47">
        <v>8.8275862068964823</v>
      </c>
      <c r="U2896" s="47">
        <v>4000</v>
      </c>
      <c r="V2896" s="47">
        <v>4000.0001004572982</v>
      </c>
      <c r="W2896" s="47">
        <v>902</v>
      </c>
      <c r="X2896" s="210" t="s">
        <v>10277</v>
      </c>
    </row>
    <row r="2897" spans="1:24" s="47" customFormat="1" x14ac:dyDescent="0.15">
      <c r="A2897" s="47" t="s">
        <v>10089</v>
      </c>
      <c r="B2897" s="210" t="s">
        <v>9871</v>
      </c>
      <c r="C2897" s="281" t="s">
        <v>9984</v>
      </c>
      <c r="D2897" s="47" t="s">
        <v>9977</v>
      </c>
      <c r="E2897" s="47" t="s">
        <v>10090</v>
      </c>
      <c r="F2897" s="47" t="s">
        <v>9422</v>
      </c>
      <c r="G2897" s="47" t="s">
        <v>9870</v>
      </c>
      <c r="H2897" s="47">
        <v>716</v>
      </c>
      <c r="I2897" s="47">
        <v>33</v>
      </c>
      <c r="J2897" s="47">
        <v>22.4</v>
      </c>
      <c r="K2897" s="47">
        <v>238.826815642458</v>
      </c>
      <c r="L2897" s="47">
        <v>5.7262569832402201</v>
      </c>
      <c r="M2897" s="47">
        <v>244.55307300000001</v>
      </c>
      <c r="N2897" s="47">
        <v>49.162011173184297</v>
      </c>
      <c r="P2897" s="47">
        <v>293.71508379888252</v>
      </c>
      <c r="Q2897" s="47">
        <v>31.005590008849335</v>
      </c>
      <c r="R2897" s="47">
        <v>5.726259166552123</v>
      </c>
      <c r="U2897" s="47">
        <v>4100</v>
      </c>
      <c r="V2897" s="47">
        <v>4100.0015632513205</v>
      </c>
      <c r="W2897" s="47">
        <v>912</v>
      </c>
    </row>
    <row r="2898" spans="1:24" s="47" customFormat="1" x14ac:dyDescent="0.15">
      <c r="A2898" s="47" t="s">
        <v>6215</v>
      </c>
      <c r="B2898" s="47" t="s">
        <v>10414</v>
      </c>
      <c r="C2898" s="281" t="s">
        <v>10342</v>
      </c>
      <c r="D2898" s="47" t="s">
        <v>9416</v>
      </c>
      <c r="E2898" s="47" t="s">
        <v>9165</v>
      </c>
      <c r="F2898" s="47" t="s">
        <v>9299</v>
      </c>
      <c r="G2898" s="47" t="s">
        <v>10101</v>
      </c>
      <c r="H2898" s="47">
        <v>1854</v>
      </c>
      <c r="I2898" s="47">
        <v>43</v>
      </c>
      <c r="J2898" s="47">
        <v>7.6</v>
      </c>
      <c r="K2898" s="47">
        <v>31.229773462783101</v>
      </c>
      <c r="L2898" s="47">
        <v>2.2114347357065798</v>
      </c>
      <c r="M2898" s="47">
        <v>33.441208199999998</v>
      </c>
      <c r="N2898" s="47">
        <v>17.961165048543599</v>
      </c>
      <c r="O2898" s="47">
        <v>0.10787486515641</v>
      </c>
      <c r="P2898" s="47">
        <v>51.402373247033282</v>
      </c>
      <c r="Q2898" s="47">
        <v>2.2815553020925354</v>
      </c>
      <c r="R2898" s="47">
        <v>1.8932021979548195</v>
      </c>
      <c r="S2898" s="47">
        <v>1.4023744800197611</v>
      </c>
      <c r="T2898" s="47">
        <v>5.5771305285867703</v>
      </c>
      <c r="U2898" s="47">
        <v>4100</v>
      </c>
      <c r="V2898" s="47">
        <v>3509.9968750082353</v>
      </c>
      <c r="W2898" s="47">
        <v>987</v>
      </c>
      <c r="X2898" s="209" t="s">
        <v>9819</v>
      </c>
    </row>
    <row r="2899" spans="1:24" s="47" customFormat="1" x14ac:dyDescent="0.15">
      <c r="A2899" s="47" t="s">
        <v>9415</v>
      </c>
      <c r="B2899" s="209" t="s">
        <v>9569</v>
      </c>
      <c r="C2899" s="281" t="s">
        <v>9794</v>
      </c>
      <c r="D2899" s="47" t="s">
        <v>9565</v>
      </c>
      <c r="E2899" s="47" t="s">
        <v>9566</v>
      </c>
      <c r="F2899" s="47" t="s">
        <v>9567</v>
      </c>
      <c r="G2899" s="47" t="s">
        <v>9568</v>
      </c>
      <c r="H2899" s="47">
        <v>1250</v>
      </c>
      <c r="I2899" s="47">
        <v>46</v>
      </c>
      <c r="J2899" s="47">
        <v>16.600000000000001</v>
      </c>
      <c r="K2899" s="47">
        <v>153.6</v>
      </c>
      <c r="L2899" s="47">
        <v>3.28</v>
      </c>
      <c r="M2899" s="47">
        <v>156.88</v>
      </c>
      <c r="Q2899" s="47">
        <v>7.6480021261106685</v>
      </c>
      <c r="R2899" s="47">
        <v>3.2559970294752758</v>
      </c>
      <c r="U2899" s="47">
        <v>4100</v>
      </c>
      <c r="V2899" s="47">
        <v>4069.9962868440948</v>
      </c>
      <c r="W2899" s="47">
        <v>326</v>
      </c>
    </row>
    <row r="2900" spans="1:24" s="47" customFormat="1" x14ac:dyDescent="0.15">
      <c r="A2900" s="47" t="s">
        <v>6215</v>
      </c>
      <c r="B2900" s="209" t="s">
        <v>9318</v>
      </c>
      <c r="C2900" s="281" t="s">
        <v>9120</v>
      </c>
      <c r="D2900" s="47" t="s">
        <v>9125</v>
      </c>
      <c r="E2900" s="47" t="s">
        <v>8947</v>
      </c>
      <c r="F2900" s="47" t="s">
        <v>8948</v>
      </c>
      <c r="G2900" s="47" t="s">
        <v>8949</v>
      </c>
      <c r="H2900" s="47">
        <v>936</v>
      </c>
      <c r="J2900" s="47">
        <v>17</v>
      </c>
      <c r="K2900" s="47">
        <v>66.025641025640994</v>
      </c>
      <c r="L2900" s="47">
        <v>4.3803418803418799</v>
      </c>
      <c r="M2900" s="47">
        <v>70.405982899999998</v>
      </c>
      <c r="N2900" s="47">
        <v>18.0555555555555</v>
      </c>
      <c r="P2900" s="47">
        <v>88.461538461538368</v>
      </c>
      <c r="Q2900" s="47">
        <v>3.6538439889551548</v>
      </c>
      <c r="R2900" s="47">
        <v>4.4123911007618757</v>
      </c>
      <c r="S2900" s="47">
        <v>3.0021334951141956</v>
      </c>
      <c r="T2900" s="47">
        <v>11.068376068375843</v>
      </c>
      <c r="U2900" s="47">
        <v>4100</v>
      </c>
      <c r="V2900" s="47">
        <v>4129.9980703131159</v>
      </c>
      <c r="W2900" s="47">
        <v>248</v>
      </c>
    </row>
    <row r="2901" spans="1:24" s="47" customFormat="1" x14ac:dyDescent="0.15">
      <c r="A2901" s="47" t="s">
        <v>9982</v>
      </c>
      <c r="B2901" s="210" t="s">
        <v>9871</v>
      </c>
      <c r="C2901" s="281" t="s">
        <v>9980</v>
      </c>
      <c r="D2901" s="47" t="s">
        <v>9977</v>
      </c>
      <c r="E2901" s="47" t="s">
        <v>10197</v>
      </c>
      <c r="F2901" s="47" t="s">
        <v>9422</v>
      </c>
      <c r="G2901" s="47" t="s">
        <v>9870</v>
      </c>
      <c r="H2901" s="47">
        <v>910</v>
      </c>
      <c r="I2901" s="47">
        <v>30</v>
      </c>
      <c r="J2901" s="47">
        <v>25</v>
      </c>
      <c r="K2901" s="47">
        <v>197.80219780219701</v>
      </c>
      <c r="L2901" s="47">
        <v>4.6153846153846096</v>
      </c>
      <c r="M2901" s="47">
        <v>202.41758200000001</v>
      </c>
      <c r="N2901" s="47">
        <v>43.956043956043899</v>
      </c>
      <c r="P2901" s="47">
        <v>246.37362637362551</v>
      </c>
      <c r="Q2901" s="47">
        <v>7.6923139324369227</v>
      </c>
      <c r="R2901" s="47">
        <v>4.6153856985547055</v>
      </c>
      <c r="U2901" s="47">
        <v>4199.9999999999945</v>
      </c>
      <c r="V2901" s="47">
        <v>4200.0009856847819</v>
      </c>
      <c r="W2901" s="47">
        <v>909</v>
      </c>
    </row>
    <row r="2902" spans="1:24" s="47" customFormat="1" x14ac:dyDescent="0.15">
      <c r="A2902" s="47" t="s">
        <v>6215</v>
      </c>
      <c r="B2902" s="209" t="s">
        <v>9972</v>
      </c>
      <c r="C2902" s="281" t="s">
        <v>9850</v>
      </c>
      <c r="D2902" s="47" t="s">
        <v>9416</v>
      </c>
      <c r="E2902" s="47" t="s">
        <v>9165</v>
      </c>
      <c r="F2902" s="47" t="s">
        <v>9299</v>
      </c>
      <c r="G2902" s="47" t="s">
        <v>9849</v>
      </c>
      <c r="H2902" s="47">
        <v>4800</v>
      </c>
      <c r="I2902" s="47">
        <v>70</v>
      </c>
      <c r="J2902" s="47">
        <v>10</v>
      </c>
      <c r="K2902" s="47">
        <v>32.0833333333333</v>
      </c>
      <c r="L2902" s="47">
        <v>0.89583333333333004</v>
      </c>
      <c r="M2902" s="47">
        <v>32.9791667</v>
      </c>
      <c r="Q2902" s="47">
        <v>1.3750009556223359</v>
      </c>
      <c r="R2902" s="47">
        <v>0.8958390714526715</v>
      </c>
      <c r="U2902" s="47">
        <v>4299.9999999999845</v>
      </c>
      <c r="V2902" s="47">
        <v>4300.0275429728235</v>
      </c>
      <c r="W2902" s="47">
        <v>373</v>
      </c>
    </row>
    <row r="2903" spans="1:24" s="47" customFormat="1" x14ac:dyDescent="0.15">
      <c r="A2903" s="47" t="s">
        <v>6215</v>
      </c>
      <c r="B2903" s="47" t="s">
        <v>9532</v>
      </c>
      <c r="C2903" s="281" t="s">
        <v>9435</v>
      </c>
      <c r="D2903" s="47" t="s">
        <v>9416</v>
      </c>
      <c r="E2903" s="47" t="s">
        <v>9165</v>
      </c>
      <c r="F2903" s="47" t="s">
        <v>9124</v>
      </c>
      <c r="G2903" s="47" t="s">
        <v>9747</v>
      </c>
      <c r="H2903" s="47">
        <v>13400</v>
      </c>
      <c r="I2903" s="47">
        <v>80</v>
      </c>
      <c r="J2903" s="47">
        <v>6</v>
      </c>
      <c r="K2903" s="47">
        <v>4.5522388059701502</v>
      </c>
      <c r="L2903" s="47">
        <v>0.32835820895522</v>
      </c>
      <c r="M2903" s="47">
        <v>4.8805970099999998</v>
      </c>
      <c r="Q2903" s="47">
        <v>0.48507623716450771</v>
      </c>
      <c r="R2903" s="47">
        <v>0.89552971302630713</v>
      </c>
      <c r="U2903" s="47">
        <v>4399.9999999999482</v>
      </c>
      <c r="V2903" s="47">
        <v>12000.098154552516</v>
      </c>
      <c r="W2903" s="47">
        <v>376</v>
      </c>
    </row>
    <row r="2904" spans="1:24" s="47" customFormat="1" x14ac:dyDescent="0.15">
      <c r="A2904" s="47" t="s">
        <v>6215</v>
      </c>
      <c r="B2904" s="209" t="s">
        <v>9632</v>
      </c>
      <c r="C2904" s="281" t="s">
        <v>9515</v>
      </c>
      <c r="D2904" s="47" t="s">
        <v>8870</v>
      </c>
      <c r="E2904" s="47" t="s">
        <v>9028</v>
      </c>
      <c r="F2904" s="47" t="s">
        <v>9199</v>
      </c>
      <c r="G2904" s="47" t="s">
        <v>9631</v>
      </c>
      <c r="H2904" s="47">
        <v>4000</v>
      </c>
      <c r="I2904" s="47">
        <v>4</v>
      </c>
      <c r="J2904" s="47">
        <v>6.7</v>
      </c>
      <c r="K2904" s="47">
        <v>7.9</v>
      </c>
      <c r="L2904" s="47">
        <v>1.1000000000000001</v>
      </c>
      <c r="M2904" s="47">
        <v>9</v>
      </c>
      <c r="O2904" s="47">
        <v>4.05</v>
      </c>
      <c r="Q2904" s="47">
        <v>4.5499958443196675</v>
      </c>
      <c r="R2904" s="47">
        <v>0.54999659397640188</v>
      </c>
      <c r="S2904" s="47">
        <v>2.2500024965779701</v>
      </c>
      <c r="T2904" s="47">
        <v>7.349999999999917</v>
      </c>
      <c r="U2904" s="47">
        <v>4400</v>
      </c>
      <c r="V2904" s="47">
        <v>2199.9863759056075</v>
      </c>
      <c r="W2904" s="47">
        <v>279</v>
      </c>
    </row>
    <row r="2905" spans="1:24" s="47" customFormat="1" x14ac:dyDescent="0.15">
      <c r="A2905" s="47" t="s">
        <v>6215</v>
      </c>
      <c r="B2905" s="47" t="s">
        <v>9452</v>
      </c>
      <c r="C2905" s="281" t="s">
        <v>9538</v>
      </c>
      <c r="D2905" s="47" t="s">
        <v>9436</v>
      </c>
      <c r="E2905" s="47" t="s">
        <v>9425</v>
      </c>
      <c r="F2905" s="47" t="s">
        <v>9426</v>
      </c>
      <c r="G2905" s="47" t="s">
        <v>9449</v>
      </c>
      <c r="H2905" s="47">
        <v>275000</v>
      </c>
      <c r="I2905" s="47">
        <v>9.1999999999999993</v>
      </c>
      <c r="J2905" s="47">
        <v>3.3</v>
      </c>
      <c r="K2905" s="47">
        <v>3.8181818181809997E-2</v>
      </c>
      <c r="L2905" s="47">
        <v>1.7090909090900001E-2</v>
      </c>
      <c r="M2905" s="47">
        <v>5.5272729999999999E-2</v>
      </c>
      <c r="N2905" s="47">
        <v>2.9090909090900001E-2</v>
      </c>
      <c r="P2905" s="47">
        <v>8.4363636363609995E-2</v>
      </c>
      <c r="Q2905" s="47">
        <v>3.1273032774892802E-2</v>
      </c>
      <c r="R2905" s="47">
        <v>1.127275322906684E-2</v>
      </c>
      <c r="S2905" s="47">
        <v>1.5636516231330604E-2</v>
      </c>
      <c r="T2905" s="47">
        <v>5.8181818181819216E-2</v>
      </c>
      <c r="U2905" s="47">
        <v>4699.9999999974998</v>
      </c>
      <c r="V2905" s="47">
        <v>3100.0071379933811</v>
      </c>
      <c r="W2905" s="47">
        <v>383</v>
      </c>
    </row>
    <row r="2906" spans="1:24" s="47" customFormat="1" x14ac:dyDescent="0.15">
      <c r="A2906" s="47" t="s">
        <v>6215</v>
      </c>
      <c r="B2906" s="210" t="s">
        <v>9346</v>
      </c>
      <c r="C2906" s="281" t="s">
        <v>9468</v>
      </c>
      <c r="D2906" s="47" t="s">
        <v>9416</v>
      </c>
      <c r="E2906" s="47" t="s">
        <v>9165</v>
      </c>
      <c r="F2906" s="47" t="s">
        <v>9785</v>
      </c>
      <c r="G2906" s="47" t="s">
        <v>9678</v>
      </c>
      <c r="H2906" s="47">
        <v>1200</v>
      </c>
      <c r="I2906" s="47">
        <v>100</v>
      </c>
      <c r="J2906" s="47">
        <v>23.7</v>
      </c>
      <c r="K2906" s="47">
        <v>344.83333333333297</v>
      </c>
      <c r="L2906" s="47">
        <v>3.9166666666666599</v>
      </c>
      <c r="M2906" s="47">
        <v>348.75</v>
      </c>
      <c r="N2906" s="47">
        <v>41.4166666666666</v>
      </c>
      <c r="P2906" s="47">
        <v>390.16666666666623</v>
      </c>
      <c r="Q2906" s="47">
        <v>2.9999982404594236</v>
      </c>
      <c r="R2906" s="47">
        <v>3.9166701668392765</v>
      </c>
      <c r="U2906" s="47">
        <v>4699.9999999999918</v>
      </c>
      <c r="V2906" s="47">
        <v>4700.0042002071314</v>
      </c>
      <c r="W2906" s="47">
        <v>59</v>
      </c>
    </row>
    <row r="2907" spans="1:24" s="47" customFormat="1" x14ac:dyDescent="0.15">
      <c r="A2907" s="47" t="s">
        <v>6215</v>
      </c>
      <c r="B2907" s="209" t="s">
        <v>9378</v>
      </c>
      <c r="C2907" s="281" t="s">
        <v>9182</v>
      </c>
      <c r="D2907" s="47" t="s">
        <v>9416</v>
      </c>
      <c r="E2907" s="47" t="s">
        <v>9165</v>
      </c>
      <c r="F2907" s="47" t="s">
        <v>9785</v>
      </c>
      <c r="G2907" s="47" t="s">
        <v>9055</v>
      </c>
      <c r="H2907" s="47">
        <v>2186</v>
      </c>
      <c r="I2907" s="47">
        <v>41</v>
      </c>
      <c r="J2907" s="47">
        <v>13.6</v>
      </c>
      <c r="K2907" s="47">
        <v>96.065873741994494</v>
      </c>
      <c r="L2907" s="47">
        <v>2.1500457456541602</v>
      </c>
      <c r="M2907" s="47">
        <v>98.215919499999998</v>
      </c>
      <c r="N2907" s="47">
        <v>26.623970722781301</v>
      </c>
      <c r="P2907" s="47">
        <v>124.83989021042996</v>
      </c>
      <c r="Q2907" s="47">
        <v>5.032027432097153</v>
      </c>
      <c r="R2907" s="47">
        <v>2.1500472292593806</v>
      </c>
      <c r="S2907" s="47">
        <v>1.1436417462841646</v>
      </c>
      <c r="T2907" s="47">
        <v>8.3257090576395107</v>
      </c>
      <c r="U2907" s="47">
        <v>4699.9999999999945</v>
      </c>
      <c r="V2907" s="47">
        <v>4700.0032431610061</v>
      </c>
      <c r="W2907" s="47">
        <v>340</v>
      </c>
    </row>
    <row r="2908" spans="1:24" s="47" customFormat="1" x14ac:dyDescent="0.15">
      <c r="A2908" s="47" t="s">
        <v>6215</v>
      </c>
      <c r="B2908" s="209" t="s">
        <v>9318</v>
      </c>
      <c r="C2908" s="281" t="s">
        <v>9120</v>
      </c>
      <c r="D2908" s="47" t="s">
        <v>9365</v>
      </c>
      <c r="E2908" s="47" t="s">
        <v>9366</v>
      </c>
      <c r="F2908" s="47" t="s">
        <v>9367</v>
      </c>
      <c r="G2908" s="47" t="s">
        <v>9368</v>
      </c>
      <c r="H2908" s="47">
        <v>1174</v>
      </c>
      <c r="J2908" s="47">
        <v>17</v>
      </c>
      <c r="K2908" s="47">
        <v>60.988074957410497</v>
      </c>
      <c r="L2908" s="47">
        <v>4.0034071550255499</v>
      </c>
      <c r="M2908" s="47">
        <v>64.991482099999999</v>
      </c>
      <c r="N2908" s="47">
        <v>17.6320272572402</v>
      </c>
      <c r="P2908" s="47">
        <v>82.623509369676256</v>
      </c>
      <c r="Q2908" s="47">
        <v>3.7478741562941091</v>
      </c>
      <c r="R2908" s="47">
        <v>4.0460011325332141</v>
      </c>
      <c r="S2908" s="47">
        <v>2.8960829711750118</v>
      </c>
      <c r="T2908" s="47">
        <v>10.689948892674582</v>
      </c>
      <c r="U2908" s="47">
        <v>4700</v>
      </c>
      <c r="V2908" s="47">
        <v>4750.0053295939933</v>
      </c>
      <c r="W2908" s="47">
        <v>247</v>
      </c>
    </row>
    <row r="2909" spans="1:24" s="47" customFormat="1" x14ac:dyDescent="0.15">
      <c r="A2909" s="47" t="s">
        <v>6215</v>
      </c>
      <c r="B2909" s="47" t="s">
        <v>10260</v>
      </c>
      <c r="C2909" s="281" t="s">
        <v>10265</v>
      </c>
      <c r="D2909" s="47" t="s">
        <v>10259</v>
      </c>
      <c r="E2909" s="47" t="s">
        <v>10447</v>
      </c>
      <c r="F2909" s="47" t="s">
        <v>9727</v>
      </c>
      <c r="G2909" s="47" t="s">
        <v>9728</v>
      </c>
      <c r="H2909" s="47">
        <v>5600</v>
      </c>
      <c r="J2909" s="47">
        <v>20.100000000000001</v>
      </c>
      <c r="K2909" s="47">
        <v>51.785714285714199</v>
      </c>
      <c r="L2909" s="47">
        <v>0.85714285714284999</v>
      </c>
      <c r="M2909" s="47">
        <v>52.642857100000001</v>
      </c>
      <c r="N2909" s="47">
        <v>12.6785714285714</v>
      </c>
      <c r="P2909" s="47">
        <v>65.321428571428442</v>
      </c>
      <c r="Q2909" s="47">
        <v>0.24999999500797387</v>
      </c>
      <c r="R2909" s="47">
        <v>0.46964532112023605</v>
      </c>
      <c r="S2909" s="47">
        <v>4.4642653440008666E-2</v>
      </c>
      <c r="T2909" s="47">
        <v>0.764285714285729</v>
      </c>
      <c r="U2909" s="47">
        <v>4799.99999999996</v>
      </c>
      <c r="V2909" s="47">
        <v>2630.0137982733218</v>
      </c>
      <c r="W2909" s="47">
        <v>1036</v>
      </c>
    </row>
    <row r="2910" spans="1:24" s="47" customFormat="1" x14ac:dyDescent="0.15">
      <c r="A2910" s="47" t="s">
        <v>6215</v>
      </c>
      <c r="B2910" s="209" t="s">
        <v>9378</v>
      </c>
      <c r="C2910" s="281" t="s">
        <v>9182</v>
      </c>
      <c r="D2910" s="47" t="s">
        <v>9416</v>
      </c>
      <c r="E2910" s="47" t="s">
        <v>9165</v>
      </c>
      <c r="F2910" s="47" t="s">
        <v>9785</v>
      </c>
      <c r="G2910" s="47" t="s">
        <v>9055</v>
      </c>
      <c r="H2910" s="47">
        <v>5235</v>
      </c>
      <c r="I2910" s="47">
        <v>35</v>
      </c>
      <c r="J2910" s="47">
        <v>10</v>
      </c>
      <c r="K2910" s="47">
        <v>38.089780324737298</v>
      </c>
      <c r="L2910" s="47">
        <v>0.91690544412607</v>
      </c>
      <c r="M2910" s="47">
        <v>39.0066858</v>
      </c>
      <c r="N2910" s="47">
        <v>10.3533906399235</v>
      </c>
      <c r="P2910" s="47">
        <v>49.360076408786867</v>
      </c>
      <c r="Q2910" s="47">
        <v>1.8911196183677315</v>
      </c>
      <c r="R2910" s="47">
        <v>0.91689583510331529</v>
      </c>
      <c r="S2910" s="47">
        <v>0.30563282803659664</v>
      </c>
      <c r="T2910" s="47">
        <v>3.1136580706780808</v>
      </c>
      <c r="U2910" s="47">
        <v>4799.9999999999764</v>
      </c>
      <c r="V2910" s="47">
        <v>4799.9496967658552</v>
      </c>
      <c r="W2910" s="47">
        <v>339</v>
      </c>
    </row>
    <row r="2911" spans="1:24" s="47" customFormat="1" x14ac:dyDescent="0.15">
      <c r="A2911" s="47" t="s">
        <v>6215</v>
      </c>
      <c r="B2911" s="209" t="s">
        <v>9972</v>
      </c>
      <c r="C2911" s="281" t="s">
        <v>9850</v>
      </c>
      <c r="D2911" s="47" t="s">
        <v>9416</v>
      </c>
      <c r="E2911" s="47" t="s">
        <v>9165</v>
      </c>
      <c r="F2911" s="47" t="s">
        <v>9299</v>
      </c>
      <c r="G2911" s="47" t="s">
        <v>9849</v>
      </c>
      <c r="H2911" s="47">
        <v>5300</v>
      </c>
      <c r="I2911" s="47">
        <v>70</v>
      </c>
      <c r="J2911" s="47">
        <v>9.9</v>
      </c>
      <c r="K2911" s="47">
        <v>33.207547169811299</v>
      </c>
      <c r="L2911" s="47">
        <v>0.90566037735849003</v>
      </c>
      <c r="M2911" s="47">
        <v>34.113207500000001</v>
      </c>
      <c r="Q2911" s="47">
        <v>1.3773585206327736</v>
      </c>
      <c r="R2911" s="47">
        <v>0.90567003726754425</v>
      </c>
      <c r="U2911" s="47">
        <v>4800</v>
      </c>
      <c r="V2911" s="47">
        <v>4800.0511975179843</v>
      </c>
      <c r="W2911" s="47">
        <v>369</v>
      </c>
    </row>
    <row r="2912" spans="1:24" s="47" customFormat="1" x14ac:dyDescent="0.15">
      <c r="A2912" s="47" t="s">
        <v>6215</v>
      </c>
      <c r="B2912" s="209" t="s">
        <v>9378</v>
      </c>
      <c r="C2912" s="281" t="s">
        <v>9182</v>
      </c>
      <c r="D2912" s="47" t="s">
        <v>9416</v>
      </c>
      <c r="E2912" s="47" t="s">
        <v>9165</v>
      </c>
      <c r="F2912" s="47" t="s">
        <v>9785</v>
      </c>
      <c r="G2912" s="47" t="s">
        <v>9055</v>
      </c>
      <c r="H2912" s="47">
        <v>2829</v>
      </c>
      <c r="I2912" s="47">
        <v>50</v>
      </c>
      <c r="J2912" s="47">
        <v>13.9</v>
      </c>
      <c r="K2912" s="47">
        <v>85.436550017674094</v>
      </c>
      <c r="L2912" s="47">
        <v>1.7320607988688499</v>
      </c>
      <c r="M2912" s="47">
        <v>87.168610799999996</v>
      </c>
      <c r="N2912" s="47">
        <v>17.638741604807301</v>
      </c>
      <c r="P2912" s="47">
        <v>104.80735242135023</v>
      </c>
      <c r="Q2912" s="47">
        <v>4.2064332337064636</v>
      </c>
      <c r="R2912" s="47">
        <v>1.7320602701448882</v>
      </c>
      <c r="S2912" s="47">
        <v>0.56557473409970471</v>
      </c>
      <c r="T2912" s="47">
        <v>6.5040650406503246</v>
      </c>
      <c r="U2912" s="47">
        <v>4899.9999999999764</v>
      </c>
      <c r="V2912" s="47">
        <v>4899.9985042398885</v>
      </c>
      <c r="W2912" s="47">
        <v>341</v>
      </c>
    </row>
    <row r="2913" spans="1:24" s="47" customFormat="1" x14ac:dyDescent="0.15">
      <c r="A2913" s="47" t="s">
        <v>6215</v>
      </c>
      <c r="B2913" s="209" t="s">
        <v>9133</v>
      </c>
      <c r="C2913" s="281" t="s">
        <v>9262</v>
      </c>
      <c r="D2913" s="47" t="s">
        <v>8967</v>
      </c>
      <c r="E2913" s="47" t="s">
        <v>9131</v>
      </c>
      <c r="F2913" s="47" t="s">
        <v>5522</v>
      </c>
      <c r="G2913" s="47" t="s">
        <v>9132</v>
      </c>
      <c r="H2913" s="47">
        <v>9000</v>
      </c>
      <c r="I2913" s="47">
        <v>60</v>
      </c>
      <c r="J2913" s="47">
        <v>10</v>
      </c>
      <c r="K2913" s="47">
        <v>12.1111111111111</v>
      </c>
      <c r="L2913" s="47">
        <v>0.55555555555555003</v>
      </c>
      <c r="M2913" s="47">
        <v>12.6666667</v>
      </c>
      <c r="Q2913" s="47">
        <v>0.75556181292937252</v>
      </c>
      <c r="R2913" s="47">
        <v>0.27777937729057089</v>
      </c>
      <c r="U2913" s="47">
        <v>4999.99999999995</v>
      </c>
      <c r="V2913" s="47">
        <v>2500.0143956151383</v>
      </c>
      <c r="W2913" s="47">
        <v>303</v>
      </c>
    </row>
    <row r="2914" spans="1:24" s="47" customFormat="1" x14ac:dyDescent="0.15">
      <c r="A2914" s="47" t="s">
        <v>10089</v>
      </c>
      <c r="B2914" s="210" t="s">
        <v>9871</v>
      </c>
      <c r="C2914" s="281" t="s">
        <v>9980</v>
      </c>
      <c r="D2914" s="47" t="s">
        <v>9977</v>
      </c>
      <c r="E2914" s="47" t="s">
        <v>10090</v>
      </c>
      <c r="F2914" s="47" t="s">
        <v>9422</v>
      </c>
      <c r="G2914" s="47" t="s">
        <v>9870</v>
      </c>
      <c r="H2914" s="47">
        <v>1881</v>
      </c>
      <c r="I2914" s="47">
        <v>20</v>
      </c>
      <c r="J2914" s="47">
        <v>20</v>
      </c>
      <c r="K2914" s="47">
        <v>74.428495481127001</v>
      </c>
      <c r="L2914" s="47">
        <v>2.6581605528973902</v>
      </c>
      <c r="M2914" s="47">
        <v>77.086656000000005</v>
      </c>
      <c r="N2914" s="47">
        <v>17.0122275385433</v>
      </c>
      <c r="P2914" s="47">
        <v>94.098883572567686</v>
      </c>
      <c r="Q2914" s="47">
        <v>5.316318603069969</v>
      </c>
      <c r="R2914" s="47">
        <v>2.6581592749957825</v>
      </c>
      <c r="U2914" s="47">
        <v>4999.9999999999909</v>
      </c>
      <c r="V2914" s="47">
        <v>4999.9975962670669</v>
      </c>
      <c r="W2914" s="47">
        <v>908</v>
      </c>
    </row>
    <row r="2915" spans="1:24" s="47" customFormat="1" x14ac:dyDescent="0.15">
      <c r="A2915" s="47" t="s">
        <v>6215</v>
      </c>
      <c r="B2915" s="209" t="s">
        <v>9939</v>
      </c>
      <c r="C2915" s="281" t="s">
        <v>9824</v>
      </c>
      <c r="D2915" s="47" t="s">
        <v>9416</v>
      </c>
      <c r="E2915" s="47" t="s">
        <v>9165</v>
      </c>
      <c r="F2915" s="47" t="s">
        <v>9785</v>
      </c>
      <c r="G2915" s="47" t="s">
        <v>9922</v>
      </c>
      <c r="H2915" s="47">
        <v>2140</v>
      </c>
      <c r="I2915" s="47">
        <v>135</v>
      </c>
      <c r="J2915" s="47">
        <v>15.6</v>
      </c>
      <c r="K2915" s="47">
        <v>77.570093457943898</v>
      </c>
      <c r="L2915" s="47">
        <v>2.3364485981308398</v>
      </c>
      <c r="M2915" s="47">
        <v>79.906542099999996</v>
      </c>
      <c r="Q2915" s="47">
        <v>2.2429882576605036</v>
      </c>
      <c r="R2915" s="47">
        <v>1.962619004932548</v>
      </c>
      <c r="U2915" s="47">
        <v>5000</v>
      </c>
      <c r="V2915" s="47">
        <v>4200.0046705556524</v>
      </c>
      <c r="W2915" s="47">
        <v>932</v>
      </c>
      <c r="X2915" s="209" t="s">
        <v>9818</v>
      </c>
    </row>
    <row r="2916" spans="1:24" s="47" customFormat="1" x14ac:dyDescent="0.15">
      <c r="A2916" s="47" t="s">
        <v>6215</v>
      </c>
      <c r="B2916" s="47" t="s">
        <v>9118</v>
      </c>
      <c r="C2916" s="281" t="s">
        <v>9562</v>
      </c>
      <c r="D2916" s="47" t="s">
        <v>9125</v>
      </c>
      <c r="E2916" s="47" t="s">
        <v>9067</v>
      </c>
      <c r="F2916" s="47" t="s">
        <v>5620</v>
      </c>
      <c r="G2916" s="47" t="s">
        <v>9289</v>
      </c>
      <c r="H2916" s="47">
        <v>2196</v>
      </c>
      <c r="I2916" s="47">
        <v>9.5</v>
      </c>
      <c r="K2916" s="47">
        <v>24.180327868852402</v>
      </c>
      <c r="L2916" s="47">
        <v>2.3224043715847</v>
      </c>
      <c r="M2916" s="47">
        <v>26.502732200000001</v>
      </c>
      <c r="Q2916" s="47">
        <v>3.4153011156958821</v>
      </c>
      <c r="R2916" s="47">
        <v>1.7304179042384553</v>
      </c>
      <c r="U2916" s="47">
        <v>5100</v>
      </c>
      <c r="V2916" s="47">
        <v>3799.997717707648</v>
      </c>
      <c r="W2916" s="47">
        <v>9</v>
      </c>
    </row>
    <row r="2917" spans="1:24" s="47" customFormat="1" x14ac:dyDescent="0.15">
      <c r="A2917" s="47" t="s">
        <v>6215</v>
      </c>
      <c r="B2917" s="209" t="s">
        <v>9972</v>
      </c>
      <c r="C2917" s="281" t="s">
        <v>9850</v>
      </c>
      <c r="D2917" s="47" t="s">
        <v>9416</v>
      </c>
      <c r="E2917" s="47" t="s">
        <v>9165</v>
      </c>
      <c r="F2917" s="47" t="s">
        <v>9299</v>
      </c>
      <c r="G2917" s="47" t="s">
        <v>9849</v>
      </c>
      <c r="H2917" s="47">
        <v>4300</v>
      </c>
      <c r="I2917" s="47">
        <v>70</v>
      </c>
      <c r="J2917" s="47">
        <v>10.4</v>
      </c>
      <c r="K2917" s="47">
        <v>44.883720930232499</v>
      </c>
      <c r="L2917" s="47">
        <v>1.2093023255813899</v>
      </c>
      <c r="M2917" s="47">
        <v>46.093023299999999</v>
      </c>
      <c r="Q2917" s="47">
        <v>1.883722824392265</v>
      </c>
      <c r="R2917" s="47">
        <v>1.2093026372941036</v>
      </c>
      <c r="U2917" s="47">
        <v>5199.9999999999764</v>
      </c>
      <c r="V2917" s="47">
        <v>5200.0013403646453</v>
      </c>
      <c r="W2917" s="47">
        <v>371</v>
      </c>
    </row>
    <row r="2918" spans="1:24" s="47" customFormat="1" x14ac:dyDescent="0.15">
      <c r="A2918" s="47" t="s">
        <v>9927</v>
      </c>
      <c r="B2918" s="47" t="s">
        <v>10348</v>
      </c>
      <c r="C2918" s="281" t="s">
        <v>10349</v>
      </c>
      <c r="D2918" s="47" t="s">
        <v>10215</v>
      </c>
      <c r="E2918" s="47" t="s">
        <v>9221</v>
      </c>
      <c r="F2918" s="47" t="s">
        <v>9222</v>
      </c>
      <c r="G2918" s="47" t="s">
        <v>9223</v>
      </c>
      <c r="H2918" s="47">
        <v>2350</v>
      </c>
      <c r="I2918" s="47">
        <v>34</v>
      </c>
      <c r="J2918" s="47">
        <v>16.100000000000001</v>
      </c>
      <c r="K2918" s="47">
        <v>50.646808510638301</v>
      </c>
      <c r="L2918" s="47">
        <v>2.2127659574468002</v>
      </c>
      <c r="M2918" s="47">
        <v>52.859574500000001</v>
      </c>
      <c r="Q2918" s="47">
        <v>2.5957448437877835</v>
      </c>
      <c r="R2918" s="47">
        <v>1.5957431910694699</v>
      </c>
      <c r="U2918" s="47">
        <v>5199.99999999998</v>
      </c>
      <c r="V2918" s="47">
        <v>3749.9964990132544</v>
      </c>
      <c r="W2918" s="47">
        <v>954</v>
      </c>
      <c r="X2918" s="209" t="s">
        <v>9819</v>
      </c>
    </row>
    <row r="2919" spans="1:24" s="47" customFormat="1" x14ac:dyDescent="0.15">
      <c r="A2919" s="47" t="s">
        <v>6215</v>
      </c>
      <c r="B2919" s="47" t="s">
        <v>9118</v>
      </c>
      <c r="C2919" s="281" t="s">
        <v>9361</v>
      </c>
      <c r="D2919" s="47" t="s">
        <v>9125</v>
      </c>
      <c r="E2919" s="47" t="s">
        <v>9067</v>
      </c>
      <c r="F2919" s="47" t="s">
        <v>5620</v>
      </c>
      <c r="G2919" s="47" t="s">
        <v>9289</v>
      </c>
      <c r="H2919" s="47">
        <v>2196</v>
      </c>
      <c r="I2919" s="47">
        <v>4</v>
      </c>
      <c r="J2919" s="47">
        <v>7.8</v>
      </c>
      <c r="K2919" s="47">
        <v>10.701275045537299</v>
      </c>
      <c r="L2919" s="47">
        <v>2.3679417122039998</v>
      </c>
      <c r="M2919" s="47">
        <v>13.0692168</v>
      </c>
      <c r="Q2919" s="47">
        <v>4.3898026870230451</v>
      </c>
      <c r="R2919" s="47">
        <v>1.8306022844824701</v>
      </c>
      <c r="U2919" s="47">
        <v>5199.9999999999836</v>
      </c>
      <c r="V2919" s="47">
        <v>4020.0026167235042</v>
      </c>
      <c r="W2919" s="47">
        <v>7</v>
      </c>
    </row>
    <row r="2920" spans="1:24" s="47" customFormat="1" x14ac:dyDescent="0.15">
      <c r="A2920" s="47" t="s">
        <v>6215</v>
      </c>
      <c r="B2920" s="47" t="s">
        <v>10260</v>
      </c>
      <c r="C2920" s="281" t="s">
        <v>10265</v>
      </c>
      <c r="D2920" s="47" t="s">
        <v>10266</v>
      </c>
      <c r="E2920" s="47" t="s">
        <v>10647</v>
      </c>
      <c r="F2920" s="47" t="s">
        <v>10556</v>
      </c>
      <c r="G2920" s="47" t="s">
        <v>10557</v>
      </c>
      <c r="H2920" s="47">
        <v>9400</v>
      </c>
      <c r="J2920" s="47">
        <v>14.1</v>
      </c>
      <c r="K2920" s="47">
        <v>19.255319148936099</v>
      </c>
      <c r="L2920" s="47">
        <v>0.56382978723403998</v>
      </c>
      <c r="M2920" s="47">
        <v>19.819148899999998</v>
      </c>
      <c r="N2920" s="47">
        <v>4.4680851063829703</v>
      </c>
      <c r="P2920" s="47">
        <v>24.287234042553109</v>
      </c>
      <c r="Q2920" s="47">
        <v>4.5744617443952029E-2</v>
      </c>
      <c r="R2920" s="47">
        <v>0.23935913129265679</v>
      </c>
      <c r="S2920" s="47">
        <v>6.3829287998713406E-3</v>
      </c>
      <c r="T2920" s="47">
        <v>0.29148936170212814</v>
      </c>
      <c r="U2920" s="47">
        <v>5299.9999999999754</v>
      </c>
      <c r="V2920" s="47">
        <v>2249.9758341509737</v>
      </c>
      <c r="W2920" s="47">
        <v>1038</v>
      </c>
    </row>
    <row r="2921" spans="1:24" s="47" customFormat="1" x14ac:dyDescent="0.15">
      <c r="A2921" s="47" t="s">
        <v>6215</v>
      </c>
      <c r="B2921" s="47" t="s">
        <v>10028</v>
      </c>
      <c r="C2921" s="281" t="s">
        <v>9183</v>
      </c>
      <c r="D2921" s="47" t="s">
        <v>9560</v>
      </c>
      <c r="E2921" s="47" t="s">
        <v>9464</v>
      </c>
      <c r="F2921" s="47" t="s">
        <v>9581</v>
      </c>
      <c r="G2921" s="47" t="s">
        <v>10032</v>
      </c>
      <c r="H2921" s="47">
        <v>147</v>
      </c>
      <c r="I2921" s="47">
        <v>14</v>
      </c>
      <c r="J2921" s="47">
        <v>3.8</v>
      </c>
      <c r="K2921" s="47">
        <v>293.19727891156401</v>
      </c>
      <c r="L2921" s="47">
        <v>36.0544217687074</v>
      </c>
      <c r="M2921" s="47">
        <v>329.25170100000003</v>
      </c>
      <c r="O2921" s="47">
        <v>17.687074829931898</v>
      </c>
      <c r="Q2921" s="47">
        <v>53.741526725171674</v>
      </c>
      <c r="R2921" s="47">
        <v>19.047632354633862</v>
      </c>
      <c r="U2921" s="47">
        <v>5299.9999999999882</v>
      </c>
      <c r="V2921" s="47">
        <v>2800.0019561311778</v>
      </c>
      <c r="W2921" s="47">
        <v>761</v>
      </c>
    </row>
    <row r="2922" spans="1:24" s="47" customFormat="1" x14ac:dyDescent="0.15">
      <c r="A2922" s="47" t="s">
        <v>10083</v>
      </c>
      <c r="B2922" s="210" t="s">
        <v>9871</v>
      </c>
      <c r="C2922" s="281" t="s">
        <v>9980</v>
      </c>
      <c r="D2922" s="47" t="s">
        <v>9977</v>
      </c>
      <c r="E2922" s="47" t="s">
        <v>9869</v>
      </c>
      <c r="F2922" s="47" t="s">
        <v>9422</v>
      </c>
      <c r="G2922" s="47" t="s">
        <v>9870</v>
      </c>
      <c r="H2922" s="47">
        <v>22490</v>
      </c>
      <c r="I2922" s="47">
        <v>5</v>
      </c>
      <c r="J2922" s="47">
        <v>5</v>
      </c>
      <c r="K2922" s="47">
        <v>0.88928412627833997</v>
      </c>
      <c r="L2922" s="47">
        <v>0.24010671409515</v>
      </c>
      <c r="M2922" s="47">
        <v>1.1293908399999999</v>
      </c>
      <c r="Q2922" s="47">
        <v>0.4446415056002625</v>
      </c>
      <c r="R2922" s="47">
        <v>0.24010433435693213</v>
      </c>
      <c r="U2922" s="47">
        <v>5399.9999999999236</v>
      </c>
      <c r="V2922" s="47">
        <v>5399.9464796874036</v>
      </c>
      <c r="W2922" s="47">
        <v>906</v>
      </c>
    </row>
    <row r="2923" spans="1:24" s="47" customFormat="1" x14ac:dyDescent="0.15">
      <c r="A2923" s="47" t="s">
        <v>6215</v>
      </c>
      <c r="B2923" s="47" t="s">
        <v>10028</v>
      </c>
      <c r="C2923" s="281" t="s">
        <v>9183</v>
      </c>
      <c r="D2923" s="47" t="s">
        <v>9560</v>
      </c>
      <c r="E2923" s="47" t="s">
        <v>9464</v>
      </c>
      <c r="F2923" s="47" t="s">
        <v>9581</v>
      </c>
      <c r="G2923" s="47" t="s">
        <v>10032</v>
      </c>
      <c r="H2923" s="47">
        <v>147</v>
      </c>
      <c r="I2923" s="47">
        <v>10</v>
      </c>
      <c r="J2923" s="47">
        <v>2.9</v>
      </c>
      <c r="K2923" s="47">
        <v>230.61224489795899</v>
      </c>
      <c r="L2923" s="47">
        <v>36.734693877551003</v>
      </c>
      <c r="M2923" s="47">
        <v>267.34693900000002</v>
      </c>
      <c r="O2923" s="47">
        <v>27.891156462584998</v>
      </c>
      <c r="Q2923" s="47">
        <v>72.108921488955147</v>
      </c>
      <c r="R2923" s="47">
        <v>21.088417937684024</v>
      </c>
      <c r="U2923" s="47">
        <v>5400</v>
      </c>
      <c r="V2923" s="47">
        <v>3099.9974368395515</v>
      </c>
      <c r="W2923" s="47">
        <v>760</v>
      </c>
    </row>
    <row r="2924" spans="1:24" s="47" customFormat="1" x14ac:dyDescent="0.15">
      <c r="A2924" s="47" t="s">
        <v>9415</v>
      </c>
      <c r="B2924" s="210" t="s">
        <v>9871</v>
      </c>
      <c r="C2924" s="281" t="s">
        <v>9980</v>
      </c>
      <c r="D2924" s="47" t="s">
        <v>9416</v>
      </c>
      <c r="E2924" s="47" t="s">
        <v>9623</v>
      </c>
      <c r="F2924" s="47" t="s">
        <v>9422</v>
      </c>
      <c r="G2924" s="47" t="s">
        <v>9870</v>
      </c>
      <c r="H2924" s="47">
        <v>6503</v>
      </c>
      <c r="I2924" s="47">
        <v>10</v>
      </c>
      <c r="J2924" s="47">
        <v>11</v>
      </c>
      <c r="K2924" s="47">
        <v>7.6887590342918601</v>
      </c>
      <c r="L2924" s="47">
        <v>0.84576349377210003</v>
      </c>
      <c r="M2924" s="47">
        <v>8.5345225300000003</v>
      </c>
      <c r="Q2924" s="47">
        <v>2.5680471900476136</v>
      </c>
      <c r="R2924" s="47">
        <v>0.84576556685368642</v>
      </c>
      <c r="S2924" s="47">
        <v>0.44594366624167819</v>
      </c>
      <c r="T2924" s="47">
        <v>3.8597570352144324</v>
      </c>
      <c r="U2924" s="47">
        <v>5499.9999999999663</v>
      </c>
      <c r="V2924" s="47">
        <v>5500.0134812495226</v>
      </c>
      <c r="W2924" s="47">
        <v>907</v>
      </c>
    </row>
    <row r="2925" spans="1:24" s="47" customFormat="1" x14ac:dyDescent="0.15">
      <c r="A2925" s="47" t="s">
        <v>6215</v>
      </c>
      <c r="B2925" s="209" t="s">
        <v>9572</v>
      </c>
      <c r="C2925" s="281" t="s">
        <v>9295</v>
      </c>
      <c r="D2925" s="47" t="s">
        <v>9455</v>
      </c>
      <c r="E2925" s="47" t="s">
        <v>9456</v>
      </c>
      <c r="F2925" s="47" t="s">
        <v>9457</v>
      </c>
      <c r="G2925" s="47" t="s">
        <v>9458</v>
      </c>
      <c r="H2925" s="47">
        <v>664</v>
      </c>
      <c r="I2925" s="47">
        <v>60</v>
      </c>
      <c r="K2925" s="47">
        <v>283.43373493975901</v>
      </c>
      <c r="L2925" s="47">
        <v>8.7349397590361395</v>
      </c>
      <c r="M2925" s="47">
        <v>292.16867500000001</v>
      </c>
      <c r="N2925" s="47">
        <v>49.246987951807199</v>
      </c>
      <c r="P2925" s="47">
        <v>341.41566265060237</v>
      </c>
      <c r="Q2925" s="47">
        <v>12.183722533006796</v>
      </c>
      <c r="R2925" s="47">
        <v>8.5240894802079676</v>
      </c>
      <c r="S2925" s="47">
        <v>0.43674706988094053</v>
      </c>
      <c r="T2925" s="47">
        <v>21.144578313252577</v>
      </c>
      <c r="U2925" s="47">
        <v>5800</v>
      </c>
      <c r="V2925" s="47">
        <v>5659.995414858091</v>
      </c>
      <c r="W2925" s="47">
        <v>237</v>
      </c>
    </row>
    <row r="2926" spans="1:24" s="47" customFormat="1" x14ac:dyDescent="0.15">
      <c r="A2926" s="47" t="s">
        <v>10106</v>
      </c>
      <c r="B2926" s="209" t="s">
        <v>9552</v>
      </c>
      <c r="C2926" s="281" t="s">
        <v>9905</v>
      </c>
      <c r="D2926" s="47" t="s">
        <v>9900</v>
      </c>
      <c r="E2926" s="47" t="s">
        <v>9901</v>
      </c>
      <c r="F2926" s="47" t="s">
        <v>9660</v>
      </c>
      <c r="G2926" s="47" t="s">
        <v>9661</v>
      </c>
      <c r="H2926" s="47">
        <v>13800</v>
      </c>
      <c r="I2926" s="47">
        <v>12</v>
      </c>
      <c r="J2926" s="47">
        <v>6.2</v>
      </c>
      <c r="K2926" s="47">
        <v>3</v>
      </c>
      <c r="L2926" s="47">
        <v>0.43478260869565</v>
      </c>
      <c r="M2926" s="47">
        <v>3.4347826100000001</v>
      </c>
      <c r="Q2926" s="47">
        <v>0.72463615678501359</v>
      </c>
      <c r="R2926" s="47">
        <v>0.52898091074749021</v>
      </c>
      <c r="U2926" s="47">
        <v>5999.99999999997</v>
      </c>
      <c r="V2926" s="47">
        <v>7299.9365683153646</v>
      </c>
      <c r="W2926" s="47">
        <v>318</v>
      </c>
    </row>
    <row r="2927" spans="1:24" s="47" customFormat="1" x14ac:dyDescent="0.15">
      <c r="A2927" s="47" t="s">
        <v>6215</v>
      </c>
      <c r="B2927" s="209" t="s">
        <v>9133</v>
      </c>
      <c r="C2927" s="281" t="s">
        <v>9262</v>
      </c>
      <c r="D2927" s="47" t="s">
        <v>8967</v>
      </c>
      <c r="E2927" s="47" t="s">
        <v>9131</v>
      </c>
      <c r="F2927" s="47" t="s">
        <v>5522</v>
      </c>
      <c r="G2927" s="47" t="s">
        <v>9132</v>
      </c>
      <c r="H2927" s="47">
        <v>4600</v>
      </c>
      <c r="I2927" s="47">
        <v>60</v>
      </c>
      <c r="J2927" s="47">
        <v>10</v>
      </c>
      <c r="K2927" s="47">
        <v>31.326086956521699</v>
      </c>
      <c r="L2927" s="47">
        <v>1.3260869565217299</v>
      </c>
      <c r="M2927" s="47">
        <v>32.652173900000001</v>
      </c>
      <c r="Q2927" s="47">
        <v>1.260869095233879</v>
      </c>
      <c r="R2927" s="47">
        <v>0.67390705043986199</v>
      </c>
      <c r="U2927" s="47">
        <v>6099.9999999999573</v>
      </c>
      <c r="V2927" s="47">
        <v>3099.9724320233649</v>
      </c>
      <c r="W2927" s="47">
        <v>302</v>
      </c>
    </row>
    <row r="2928" spans="1:24" s="47" customFormat="1" x14ac:dyDescent="0.15">
      <c r="A2928" s="47" t="s">
        <v>6215</v>
      </c>
      <c r="B2928" s="47" t="s">
        <v>8660</v>
      </c>
      <c r="C2928" s="281" t="s">
        <v>9051</v>
      </c>
      <c r="D2928" s="47" t="s">
        <v>9125</v>
      </c>
      <c r="E2928" s="47" t="s">
        <v>9067</v>
      </c>
      <c r="F2928" s="47" t="s">
        <v>5620</v>
      </c>
      <c r="G2928" s="47" t="s">
        <v>9563</v>
      </c>
      <c r="H2928" s="47">
        <v>790</v>
      </c>
      <c r="I2928" s="47">
        <v>27</v>
      </c>
      <c r="K2928" s="47">
        <v>490.88607594936701</v>
      </c>
      <c r="L2928" s="47">
        <v>7.8481012658227796</v>
      </c>
      <c r="M2928" s="47">
        <v>498.73417699999999</v>
      </c>
      <c r="Q2928" s="47">
        <v>21.113926237832018</v>
      </c>
      <c r="R2928" s="47">
        <v>3.544304286709492</v>
      </c>
      <c r="U2928" s="47">
        <v>6200</v>
      </c>
      <c r="V2928" s="47">
        <v>2800.0003865004987</v>
      </c>
      <c r="W2928" s="47">
        <v>16</v>
      </c>
    </row>
    <row r="2929" spans="1:24" s="47" customFormat="1" x14ac:dyDescent="0.15">
      <c r="A2929" s="47" t="s">
        <v>6215</v>
      </c>
      <c r="B2929" s="209" t="s">
        <v>9273</v>
      </c>
      <c r="C2929" s="281" t="s">
        <v>9262</v>
      </c>
      <c r="D2929" s="47" t="s">
        <v>8967</v>
      </c>
      <c r="E2929" s="47" t="s">
        <v>9131</v>
      </c>
      <c r="F2929" s="47" t="s">
        <v>5522</v>
      </c>
      <c r="G2929" s="47" t="s">
        <v>9132</v>
      </c>
      <c r="H2929" s="47">
        <v>5600</v>
      </c>
      <c r="I2929" s="47">
        <v>60</v>
      </c>
      <c r="J2929" s="47">
        <v>10</v>
      </c>
      <c r="K2929" s="47">
        <v>39.428571428571402</v>
      </c>
      <c r="L2929" s="47">
        <v>1.125</v>
      </c>
      <c r="M2929" s="47">
        <v>40.553571400000003</v>
      </c>
      <c r="Q2929" s="47">
        <v>2.178572413438165</v>
      </c>
      <c r="R2929" s="47">
        <v>0.57142600396813914</v>
      </c>
      <c r="U2929" s="47">
        <v>6300</v>
      </c>
      <c r="V2929" s="47">
        <v>3199.985622221579</v>
      </c>
      <c r="W2929" s="47">
        <v>306</v>
      </c>
    </row>
    <row r="2930" spans="1:24" s="47" customFormat="1" x14ac:dyDescent="0.15">
      <c r="A2930" s="47" t="s">
        <v>6215</v>
      </c>
      <c r="B2930" s="47" t="s">
        <v>9118</v>
      </c>
      <c r="C2930" s="281" t="s">
        <v>9562</v>
      </c>
      <c r="D2930" s="47" t="s">
        <v>9125</v>
      </c>
      <c r="E2930" s="47" t="s">
        <v>9067</v>
      </c>
      <c r="F2930" s="47" t="s">
        <v>5620</v>
      </c>
      <c r="G2930" s="47" t="s">
        <v>9289</v>
      </c>
      <c r="H2930" s="47">
        <v>2196</v>
      </c>
      <c r="I2930" s="47">
        <v>9.5</v>
      </c>
      <c r="K2930" s="47">
        <v>34.107468123861501</v>
      </c>
      <c r="L2930" s="47">
        <v>3.0054644808743101</v>
      </c>
      <c r="M2930" s="47">
        <v>37.112932600000001</v>
      </c>
      <c r="Q2930" s="47">
        <v>4.4171179871312845</v>
      </c>
      <c r="R2930" s="47">
        <v>2.6867051017621497</v>
      </c>
      <c r="U2930" s="47">
        <v>6599.9999999999845</v>
      </c>
      <c r="V2930" s="47">
        <v>5900.0044034696812</v>
      </c>
      <c r="W2930" s="47">
        <v>11</v>
      </c>
    </row>
    <row r="2931" spans="1:24" s="47" customFormat="1" x14ac:dyDescent="0.15">
      <c r="A2931" s="47" t="s">
        <v>6215</v>
      </c>
      <c r="B2931" s="47" t="s">
        <v>9118</v>
      </c>
      <c r="C2931" s="281" t="s">
        <v>9562</v>
      </c>
      <c r="D2931" s="47" t="s">
        <v>9125</v>
      </c>
      <c r="E2931" s="47" t="s">
        <v>9067</v>
      </c>
      <c r="F2931" s="47" t="s">
        <v>5620</v>
      </c>
      <c r="G2931" s="47" t="s">
        <v>9289</v>
      </c>
      <c r="H2931" s="47">
        <v>2196</v>
      </c>
      <c r="I2931" s="47">
        <v>9.5</v>
      </c>
      <c r="K2931" s="47">
        <v>30.783242258652098</v>
      </c>
      <c r="L2931" s="47">
        <v>3.0510018214936201</v>
      </c>
      <c r="M2931" s="47">
        <v>33.834244099999999</v>
      </c>
      <c r="Q2931" s="47">
        <v>4.2349764535687635</v>
      </c>
      <c r="R2931" s="47">
        <v>2.2768687686106133</v>
      </c>
      <c r="U2931" s="47">
        <v>6699.99999999999</v>
      </c>
      <c r="V2931" s="47">
        <v>5000.0038158689067</v>
      </c>
      <c r="W2931" s="47">
        <v>10</v>
      </c>
    </row>
    <row r="2932" spans="1:24" s="47" customFormat="1" x14ac:dyDescent="0.15">
      <c r="A2932" s="47" t="s">
        <v>6215</v>
      </c>
      <c r="B2932" s="47" t="s">
        <v>10028</v>
      </c>
      <c r="C2932" s="281" t="s">
        <v>9183</v>
      </c>
      <c r="D2932" s="47" t="s">
        <v>9184</v>
      </c>
      <c r="E2932" s="47" t="s">
        <v>9717</v>
      </c>
      <c r="F2932" s="47" t="s">
        <v>9581</v>
      </c>
      <c r="G2932" s="47" t="s">
        <v>10032</v>
      </c>
      <c r="H2932" s="47">
        <v>147</v>
      </c>
      <c r="I2932" s="47">
        <v>17</v>
      </c>
      <c r="J2932" s="47">
        <v>6.2</v>
      </c>
      <c r="K2932" s="47">
        <v>339.45578231292501</v>
      </c>
      <c r="L2932" s="47">
        <v>46.2585034013605</v>
      </c>
      <c r="M2932" s="47">
        <v>385.71428600000002</v>
      </c>
      <c r="N2932" s="47">
        <v>127.891156462585</v>
      </c>
      <c r="O2932" s="47">
        <v>16.326530612244898</v>
      </c>
      <c r="P2932" s="47">
        <v>513.6054421768705</v>
      </c>
      <c r="Q2932" s="47">
        <v>62.584963026734755</v>
      </c>
      <c r="R2932" s="47">
        <v>25.170045463772553</v>
      </c>
      <c r="U2932" s="47">
        <v>6799.9999999999936</v>
      </c>
      <c r="V2932" s="47">
        <v>3699.9966831745651</v>
      </c>
      <c r="W2932" s="47">
        <v>762</v>
      </c>
    </row>
    <row r="2933" spans="1:24" s="47" customFormat="1" x14ac:dyDescent="0.15">
      <c r="A2933" s="47" t="s">
        <v>6215</v>
      </c>
      <c r="B2933" s="209" t="s">
        <v>9330</v>
      </c>
      <c r="C2933" s="281" t="s">
        <v>9369</v>
      </c>
      <c r="D2933" s="47" t="s">
        <v>9416</v>
      </c>
      <c r="E2933" s="47" t="s">
        <v>9165</v>
      </c>
      <c r="F2933" s="47" t="s">
        <v>9124</v>
      </c>
      <c r="G2933" s="47" t="s">
        <v>8891</v>
      </c>
      <c r="H2933" s="47">
        <v>854</v>
      </c>
      <c r="I2933" s="47">
        <v>96</v>
      </c>
      <c r="J2933" s="47">
        <v>27.5</v>
      </c>
      <c r="K2933" s="47">
        <v>143.44262295081899</v>
      </c>
      <c r="L2933" s="47">
        <v>7.9625292740046802</v>
      </c>
      <c r="M2933" s="47">
        <v>151.40515199999999</v>
      </c>
      <c r="N2933" s="47">
        <v>17.213114754098299</v>
      </c>
      <c r="P2933" s="47">
        <v>168.61826697892195</v>
      </c>
      <c r="Q2933" s="47">
        <v>17.154576461652084</v>
      </c>
      <c r="R2933" s="47">
        <v>3.7822044389468741</v>
      </c>
      <c r="U2933" s="47">
        <v>6800</v>
      </c>
      <c r="V2933" s="47">
        <v>3230.0025908606303</v>
      </c>
      <c r="W2933" s="47">
        <v>162</v>
      </c>
      <c r="X2933" s="210" t="s">
        <v>9326</v>
      </c>
    </row>
    <row r="2934" spans="1:24" s="47" customFormat="1" x14ac:dyDescent="0.15">
      <c r="A2934" s="47" t="s">
        <v>6215</v>
      </c>
      <c r="B2934" s="47" t="s">
        <v>9477</v>
      </c>
      <c r="C2934" s="281" t="s">
        <v>9246</v>
      </c>
      <c r="D2934" s="47" t="s">
        <v>9125</v>
      </c>
      <c r="E2934" s="47" t="s">
        <v>9067</v>
      </c>
      <c r="F2934" s="47" t="s">
        <v>5620</v>
      </c>
      <c r="G2934" s="47" t="s">
        <v>9345</v>
      </c>
      <c r="H2934" s="47">
        <v>865</v>
      </c>
      <c r="I2934" s="47">
        <v>50.7</v>
      </c>
      <c r="J2934" s="47">
        <v>25.5</v>
      </c>
      <c r="K2934" s="47">
        <v>336.53179190751399</v>
      </c>
      <c r="L2934" s="47">
        <v>7.9768786127167601</v>
      </c>
      <c r="M2934" s="47">
        <v>344.50867099999999</v>
      </c>
      <c r="Q2934" s="47">
        <v>9.3410350141058434</v>
      </c>
      <c r="R2934" s="47">
        <v>3.1329466537842352</v>
      </c>
      <c r="U2934" s="47">
        <v>6900</v>
      </c>
      <c r="V2934" s="47">
        <v>2709.9988555233635</v>
      </c>
      <c r="W2934" s="47">
        <v>24</v>
      </c>
    </row>
    <row r="2935" spans="1:24" s="47" customFormat="1" x14ac:dyDescent="0.15">
      <c r="A2935" s="47" t="s">
        <v>6215</v>
      </c>
      <c r="B2935" s="209" t="s">
        <v>9628</v>
      </c>
      <c r="C2935" s="281" t="s">
        <v>9624</v>
      </c>
      <c r="D2935" s="47" t="s">
        <v>8870</v>
      </c>
      <c r="E2935" s="47" t="s">
        <v>9028</v>
      </c>
      <c r="F2935" s="47" t="s">
        <v>9199</v>
      </c>
      <c r="G2935" s="47" t="s">
        <v>9516</v>
      </c>
      <c r="H2935" s="47">
        <v>3150</v>
      </c>
      <c r="I2935" s="47">
        <v>7</v>
      </c>
      <c r="J2935" s="47">
        <v>10.5</v>
      </c>
      <c r="K2935" s="47">
        <v>26.634920634920601</v>
      </c>
      <c r="L2935" s="47">
        <v>2.2222222222222201</v>
      </c>
      <c r="M2935" s="47">
        <v>28.857142899999999</v>
      </c>
      <c r="N2935" s="47">
        <v>4</v>
      </c>
      <c r="P2935" s="47">
        <v>32.857142857142819</v>
      </c>
      <c r="Q2935" s="47">
        <v>6.1587276608804116</v>
      </c>
      <c r="R2935" s="47">
        <v>1.1111098560477113</v>
      </c>
      <c r="S2935" s="47">
        <v>1.1428572823867378</v>
      </c>
      <c r="T2935" s="47">
        <v>8.4126984126982745</v>
      </c>
      <c r="U2935" s="47">
        <v>6999.9999999999936</v>
      </c>
      <c r="V2935" s="47">
        <v>3499.9960465502904</v>
      </c>
      <c r="W2935" s="47">
        <v>288</v>
      </c>
    </row>
    <row r="2936" spans="1:24" s="47" customFormat="1" x14ac:dyDescent="0.15">
      <c r="A2936" s="47" t="s">
        <v>6215</v>
      </c>
      <c r="B2936" s="209" t="s">
        <v>9401</v>
      </c>
      <c r="C2936" s="281" t="s">
        <v>9712</v>
      </c>
      <c r="D2936" s="47" t="s">
        <v>9416</v>
      </c>
      <c r="E2936" s="47" t="s">
        <v>9165</v>
      </c>
      <c r="F2936" s="47" t="s">
        <v>9124</v>
      </c>
      <c r="G2936" s="47" t="s">
        <v>9400</v>
      </c>
      <c r="H2936" s="47">
        <v>1400</v>
      </c>
      <c r="I2936" s="47">
        <v>150</v>
      </c>
      <c r="J2936" s="47">
        <v>11</v>
      </c>
      <c r="K2936" s="47">
        <v>187.142857142857</v>
      </c>
      <c r="L2936" s="47">
        <v>5</v>
      </c>
      <c r="M2936" s="47">
        <v>192.14285699999999</v>
      </c>
      <c r="N2936" s="47">
        <v>32.142857142857103</v>
      </c>
      <c r="O2936" s="47">
        <v>7.1428571428569995E-2</v>
      </c>
      <c r="P2936" s="47">
        <v>224.28571428571411</v>
      </c>
      <c r="Q2936" s="47">
        <v>1.5714298554217101</v>
      </c>
      <c r="R2936" s="47">
        <v>3.2142821758114422</v>
      </c>
      <c r="U2936" s="47">
        <v>7000</v>
      </c>
      <c r="V2936" s="47">
        <v>4499.9950461360186</v>
      </c>
      <c r="W2936" s="47">
        <v>188</v>
      </c>
    </row>
    <row r="2937" spans="1:24" s="47" customFormat="1" x14ac:dyDescent="0.15">
      <c r="A2937" s="47" t="s">
        <v>6215</v>
      </c>
      <c r="B2937" s="209" t="s">
        <v>9133</v>
      </c>
      <c r="C2937" s="281" t="s">
        <v>9424</v>
      </c>
      <c r="D2937" s="47" t="s">
        <v>8967</v>
      </c>
      <c r="E2937" s="47" t="s">
        <v>9131</v>
      </c>
      <c r="F2937" s="47" t="s">
        <v>5522</v>
      </c>
      <c r="G2937" s="47" t="s">
        <v>9132</v>
      </c>
      <c r="H2937" s="47">
        <v>4600</v>
      </c>
      <c r="I2937" s="47">
        <v>70</v>
      </c>
      <c r="J2937" s="47">
        <v>10</v>
      </c>
      <c r="K2937" s="47">
        <v>31.3043478260869</v>
      </c>
      <c r="L2937" s="47">
        <v>1.5434782608695601</v>
      </c>
      <c r="M2937" s="47">
        <v>32.847826099999999</v>
      </c>
      <c r="Q2937" s="47">
        <v>0.78260028189701503</v>
      </c>
      <c r="R2937" s="47">
        <v>1.5434799773144277</v>
      </c>
      <c r="U2937" s="47">
        <v>7099.9999999999764</v>
      </c>
      <c r="V2937" s="47">
        <v>7100.0078956463676</v>
      </c>
      <c r="W2937" s="47">
        <v>297</v>
      </c>
    </row>
    <row r="2938" spans="1:24" s="47" customFormat="1" x14ac:dyDescent="0.15">
      <c r="A2938" s="47" t="s">
        <v>9415</v>
      </c>
      <c r="B2938" s="210" t="s">
        <v>9951</v>
      </c>
      <c r="C2938" s="281" t="s">
        <v>9948</v>
      </c>
      <c r="F2938" s="210" t="s">
        <v>9951</v>
      </c>
      <c r="G2938" s="47" t="s">
        <v>8714</v>
      </c>
      <c r="H2938" s="47">
        <v>4348</v>
      </c>
      <c r="I2938" s="47">
        <v>40</v>
      </c>
      <c r="K2938" s="47">
        <v>57.980680772769098</v>
      </c>
      <c r="L2938" s="47">
        <v>1.67893284268629</v>
      </c>
      <c r="M2938" s="47">
        <v>59.6596136</v>
      </c>
      <c r="N2938" s="47">
        <v>2.8978840846366101</v>
      </c>
      <c r="O2938" s="47">
        <v>0</v>
      </c>
      <c r="P2938" s="47">
        <v>62.557497700091993</v>
      </c>
      <c r="Q2938" s="47">
        <v>2.2585099072951862</v>
      </c>
      <c r="R2938" s="47">
        <v>0.35418486580521291</v>
      </c>
      <c r="U2938" s="47">
        <v>7299.9999999999891</v>
      </c>
      <c r="V2938" s="47">
        <v>1539.9957965210658</v>
      </c>
      <c r="W2938" s="47">
        <v>770</v>
      </c>
    </row>
    <row r="2939" spans="1:24" s="47" customFormat="1" x14ac:dyDescent="0.15">
      <c r="A2939" s="47" t="s">
        <v>6215</v>
      </c>
      <c r="B2939" s="209" t="s">
        <v>9133</v>
      </c>
      <c r="C2939" s="281" t="s">
        <v>9262</v>
      </c>
      <c r="D2939" s="47" t="s">
        <v>8967</v>
      </c>
      <c r="E2939" s="47" t="s">
        <v>9131</v>
      </c>
      <c r="F2939" s="47" t="s">
        <v>5522</v>
      </c>
      <c r="G2939" s="47" t="s">
        <v>9132</v>
      </c>
      <c r="H2939" s="47">
        <v>4300</v>
      </c>
      <c r="I2939" s="47">
        <v>60</v>
      </c>
      <c r="J2939" s="47">
        <v>10</v>
      </c>
      <c r="K2939" s="47">
        <v>41.232558139534802</v>
      </c>
      <c r="L2939" s="47">
        <v>1.69767441860465</v>
      </c>
      <c r="M2939" s="47">
        <v>42.930232599999997</v>
      </c>
      <c r="Q2939" s="47">
        <v>1.6744184471478654</v>
      </c>
      <c r="R2939" s="47">
        <v>0.8604586404684571</v>
      </c>
      <c r="U2939" s="47">
        <v>7299.9999999999945</v>
      </c>
      <c r="V2939" s="47">
        <v>3699.9721540143655</v>
      </c>
      <c r="W2939" s="47">
        <v>301</v>
      </c>
    </row>
    <row r="2940" spans="1:24" s="47" customFormat="1" x14ac:dyDescent="0.15">
      <c r="A2940" s="47" t="s">
        <v>9415</v>
      </c>
      <c r="B2940" s="209" t="s">
        <v>9892</v>
      </c>
      <c r="C2940" s="281" t="s">
        <v>10018</v>
      </c>
      <c r="D2940" s="47" t="s">
        <v>9889</v>
      </c>
      <c r="E2940" s="47" t="s">
        <v>9763</v>
      </c>
      <c r="F2940" s="47" t="s">
        <v>9660</v>
      </c>
      <c r="G2940" s="47" t="s">
        <v>9661</v>
      </c>
      <c r="H2940" s="47">
        <v>42000</v>
      </c>
      <c r="I2940" s="47">
        <v>11</v>
      </c>
      <c r="J2940" s="47">
        <v>5.2</v>
      </c>
      <c r="K2940" s="47">
        <v>1.1666666666666601</v>
      </c>
      <c r="L2940" s="47">
        <v>0.17619047619047001</v>
      </c>
      <c r="M2940" s="47">
        <v>1.34285714</v>
      </c>
      <c r="Q2940" s="47">
        <v>0.28095062334440107</v>
      </c>
      <c r="R2940" s="47">
        <v>8.8094744434676978E-2</v>
      </c>
      <c r="S2940" s="47">
        <v>5.4762088150763166E-2</v>
      </c>
      <c r="T2940" s="47">
        <v>0.42380952380953013</v>
      </c>
      <c r="U2940" s="47">
        <v>7399.9999999997408</v>
      </c>
      <c r="V2940" s="47">
        <v>3699.9792662564332</v>
      </c>
      <c r="W2940" s="47">
        <v>323</v>
      </c>
    </row>
    <row r="2941" spans="1:24" s="47" customFormat="1" x14ac:dyDescent="0.15">
      <c r="A2941" s="47" t="s">
        <v>6215</v>
      </c>
      <c r="B2941" s="209" t="s">
        <v>9133</v>
      </c>
      <c r="C2941" s="281" t="s">
        <v>9262</v>
      </c>
      <c r="D2941" s="47" t="s">
        <v>9263</v>
      </c>
      <c r="E2941" s="47" t="s">
        <v>9168</v>
      </c>
      <c r="F2941" s="47" t="s">
        <v>5522</v>
      </c>
      <c r="G2941" s="47" t="s">
        <v>9132</v>
      </c>
      <c r="H2941" s="47">
        <v>4300</v>
      </c>
      <c r="I2941" s="47">
        <v>60</v>
      </c>
      <c r="J2941" s="47">
        <v>10</v>
      </c>
      <c r="K2941" s="47">
        <v>39.883720930232499</v>
      </c>
      <c r="L2941" s="47">
        <v>1.7209302325581299</v>
      </c>
      <c r="M2941" s="47">
        <v>41.604651199999999</v>
      </c>
      <c r="Q2941" s="47">
        <v>1.62790853444766</v>
      </c>
      <c r="R2941" s="47">
        <v>0.8604586404684571</v>
      </c>
      <c r="U2941" s="47">
        <v>7399.9999999999591</v>
      </c>
      <c r="V2941" s="47">
        <v>3699.9721540143655</v>
      </c>
      <c r="W2941" s="47">
        <v>304</v>
      </c>
    </row>
    <row r="2942" spans="1:24" s="47" customFormat="1" x14ac:dyDescent="0.15">
      <c r="A2942" s="47" t="s">
        <v>6215</v>
      </c>
      <c r="B2942" s="209" t="s">
        <v>9273</v>
      </c>
      <c r="C2942" s="281" t="s">
        <v>9262</v>
      </c>
      <c r="D2942" s="47" t="s">
        <v>8967</v>
      </c>
      <c r="E2942" s="47" t="s">
        <v>9131</v>
      </c>
      <c r="F2942" s="47" t="s">
        <v>5522</v>
      </c>
      <c r="G2942" s="47" t="s">
        <v>9132</v>
      </c>
      <c r="H2942" s="47">
        <v>14000</v>
      </c>
      <c r="I2942" s="47">
        <v>60</v>
      </c>
      <c r="J2942" s="47">
        <v>10</v>
      </c>
      <c r="K2942" s="47">
        <v>17.228571428571399</v>
      </c>
      <c r="L2942" s="47">
        <v>0.53571428571428004</v>
      </c>
      <c r="M2942" s="47">
        <v>17.764285699999999</v>
      </c>
      <c r="Q2942" s="47">
        <v>1.0428575748303359</v>
      </c>
      <c r="R2942" s="47">
        <v>0.27143134580013228</v>
      </c>
      <c r="U2942" s="47">
        <v>7499.9999999999209</v>
      </c>
      <c r="V2942" s="47">
        <v>3800.0388412018519</v>
      </c>
      <c r="W2942" s="47">
        <v>305</v>
      </c>
    </row>
    <row r="2943" spans="1:24" s="47" customFormat="1" x14ac:dyDescent="0.15">
      <c r="A2943" s="47" t="s">
        <v>6215</v>
      </c>
      <c r="B2943" s="209" t="s">
        <v>9133</v>
      </c>
      <c r="C2943" s="281" t="s">
        <v>9424</v>
      </c>
      <c r="D2943" s="47" t="s">
        <v>8967</v>
      </c>
      <c r="E2943" s="47" t="s">
        <v>9131</v>
      </c>
      <c r="F2943" s="47" t="s">
        <v>5522</v>
      </c>
      <c r="G2943" s="47" t="s">
        <v>9132</v>
      </c>
      <c r="H2943" s="47">
        <v>4400</v>
      </c>
      <c r="I2943" s="47">
        <v>70</v>
      </c>
      <c r="J2943" s="47">
        <v>10.1</v>
      </c>
      <c r="K2943" s="47">
        <v>40.227272727272698</v>
      </c>
      <c r="L2943" s="47">
        <v>1.7045454545454499</v>
      </c>
      <c r="M2943" s="47">
        <v>41.931818200000002</v>
      </c>
      <c r="Q2943" s="47">
        <v>0.95455289693286205</v>
      </c>
      <c r="R2943" s="47">
        <v>1.7045470758846497</v>
      </c>
      <c r="U2943" s="47">
        <v>7499.99999999998</v>
      </c>
      <c r="V2943" s="47">
        <v>7500.007133892459</v>
      </c>
      <c r="W2943" s="47">
        <v>296</v>
      </c>
    </row>
    <row r="2944" spans="1:24" s="47" customFormat="1" x14ac:dyDescent="0.15">
      <c r="A2944" s="47" t="s">
        <v>6215</v>
      </c>
      <c r="B2944" s="210" t="s">
        <v>9642</v>
      </c>
      <c r="C2944" s="281" t="s">
        <v>9648</v>
      </c>
      <c r="D2944" s="47" t="s">
        <v>9409</v>
      </c>
      <c r="E2944" s="47" t="s">
        <v>9709</v>
      </c>
      <c r="F2944" s="47" t="s">
        <v>9952</v>
      </c>
      <c r="G2944" s="47" t="s">
        <v>9638</v>
      </c>
      <c r="H2944" s="47">
        <v>800</v>
      </c>
      <c r="J2944" s="47">
        <v>24</v>
      </c>
      <c r="K2944" s="47">
        <v>173.75</v>
      </c>
      <c r="L2944" s="47">
        <v>9.375</v>
      </c>
      <c r="M2944" s="47">
        <v>183.125</v>
      </c>
      <c r="N2944" s="47">
        <v>68</v>
      </c>
      <c r="P2944" s="47">
        <v>251.125</v>
      </c>
      <c r="R2944" s="47">
        <v>5.9999965408231262</v>
      </c>
      <c r="U2944" s="47">
        <v>7500</v>
      </c>
      <c r="V2944" s="47">
        <v>4799.9972326585012</v>
      </c>
      <c r="W2944" s="47">
        <v>792</v>
      </c>
      <c r="X2944" s="47" t="s">
        <v>9244</v>
      </c>
    </row>
    <row r="2945" spans="1:24" s="47" customFormat="1" x14ac:dyDescent="0.15">
      <c r="A2945" s="47" t="s">
        <v>6215</v>
      </c>
      <c r="B2945" s="209" t="s">
        <v>9133</v>
      </c>
      <c r="C2945" s="281" t="s">
        <v>9424</v>
      </c>
      <c r="D2945" s="47" t="s">
        <v>8967</v>
      </c>
      <c r="E2945" s="47" t="s">
        <v>9131</v>
      </c>
      <c r="F2945" s="47" t="s">
        <v>5522</v>
      </c>
      <c r="G2945" s="47" t="s">
        <v>9132</v>
      </c>
      <c r="H2945" s="47">
        <v>4300</v>
      </c>
      <c r="I2945" s="47">
        <v>70</v>
      </c>
      <c r="J2945" s="47">
        <v>10.199999999999999</v>
      </c>
      <c r="K2945" s="47">
        <v>39.302325581395301</v>
      </c>
      <c r="L2945" s="47">
        <v>1.7674418604651101</v>
      </c>
      <c r="M2945" s="47">
        <v>41.069767400000003</v>
      </c>
      <c r="Q2945" s="47">
        <v>1.0232552934681596</v>
      </c>
      <c r="R2945" s="47">
        <v>1.7674413041343229</v>
      </c>
      <c r="U2945" s="47">
        <v>7599.9999999999736</v>
      </c>
      <c r="V2945" s="47">
        <v>7599.9976077775882</v>
      </c>
      <c r="W2945" s="47">
        <v>299</v>
      </c>
    </row>
    <row r="2946" spans="1:24" s="47" customFormat="1" x14ac:dyDescent="0.15">
      <c r="A2946" s="47" t="s">
        <v>9415</v>
      </c>
      <c r="B2946" s="209" t="s">
        <v>10019</v>
      </c>
      <c r="C2946" s="281" t="s">
        <v>9466</v>
      </c>
      <c r="D2946" s="47" t="s">
        <v>9889</v>
      </c>
      <c r="E2946" s="47" t="s">
        <v>9763</v>
      </c>
      <c r="F2946" s="47" t="s">
        <v>9660</v>
      </c>
      <c r="G2946" s="47" t="s">
        <v>9661</v>
      </c>
      <c r="H2946" s="47">
        <v>2897</v>
      </c>
      <c r="J2946" s="47">
        <v>12</v>
      </c>
      <c r="K2946" s="47">
        <v>64.066275457369699</v>
      </c>
      <c r="L2946" s="47">
        <v>2.6579219882637202</v>
      </c>
      <c r="M2946" s="47">
        <v>66.724197399999994</v>
      </c>
      <c r="Q2946" s="47">
        <v>3.2688952193734555</v>
      </c>
      <c r="R2946" s="47">
        <v>1.3289602771488278</v>
      </c>
      <c r="U2946" s="47">
        <v>7700</v>
      </c>
      <c r="V2946" s="47">
        <v>3849.9979229001542</v>
      </c>
      <c r="W2946" s="47">
        <v>325</v>
      </c>
    </row>
    <row r="2947" spans="1:24" s="47" customFormat="1" x14ac:dyDescent="0.15">
      <c r="A2947" s="47" t="s">
        <v>6215</v>
      </c>
      <c r="B2947" s="210" t="s">
        <v>9776</v>
      </c>
      <c r="C2947" s="281" t="s">
        <v>9643</v>
      </c>
      <c r="D2947" s="47" t="s">
        <v>8656</v>
      </c>
      <c r="E2947" s="47" t="s">
        <v>9509</v>
      </c>
      <c r="F2947" s="47" t="s">
        <v>9510</v>
      </c>
      <c r="G2947" s="47" t="s">
        <v>9881</v>
      </c>
      <c r="H2947" s="47">
        <v>13600</v>
      </c>
      <c r="K2947" s="47">
        <v>2.9926470588235201</v>
      </c>
      <c r="L2947" s="47">
        <v>0.57352941176469996</v>
      </c>
      <c r="M2947" s="47">
        <v>3.5661764699999998</v>
      </c>
      <c r="N2947" s="47">
        <v>3.6764705882352899</v>
      </c>
      <c r="P2947" s="47">
        <v>7.2426470588235103</v>
      </c>
      <c r="Q2947" s="47">
        <v>0.22573557110214465</v>
      </c>
      <c r="R2947" s="47">
        <v>0.3492609250987983</v>
      </c>
      <c r="U2947" s="47">
        <v>7799.9999999999191</v>
      </c>
      <c r="V2947" s="47">
        <v>4749.9485813436568</v>
      </c>
      <c r="W2947" s="47">
        <v>790</v>
      </c>
    </row>
    <row r="2948" spans="1:24" s="47" customFormat="1" x14ac:dyDescent="0.15">
      <c r="A2948" s="47" t="s">
        <v>6215</v>
      </c>
      <c r="B2948" s="209" t="s">
        <v>9841</v>
      </c>
      <c r="C2948" s="281" t="s">
        <v>9961</v>
      </c>
      <c r="D2948" s="47" t="s">
        <v>9409</v>
      </c>
      <c r="E2948" s="47" t="s">
        <v>9709</v>
      </c>
      <c r="F2948" s="47" t="s">
        <v>9952</v>
      </c>
      <c r="G2948" s="47" t="s">
        <v>9953</v>
      </c>
      <c r="H2948" s="47">
        <v>427</v>
      </c>
      <c r="K2948" s="47">
        <v>925.05854800936697</v>
      </c>
      <c r="L2948" s="47">
        <v>18.735362997658001</v>
      </c>
      <c r="M2948" s="47">
        <v>943.79391099999998</v>
      </c>
      <c r="Q2948" s="47">
        <v>7.1428577296584459</v>
      </c>
      <c r="R2948" s="47">
        <v>17.400470838700137</v>
      </c>
      <c r="S2948" s="47">
        <v>1.1709598387007905</v>
      </c>
      <c r="T2948" s="47">
        <v>25.714285714285175</v>
      </c>
      <c r="U2948" s="47">
        <v>7999.9999999999663</v>
      </c>
      <c r="V2948" s="47">
        <v>7430.0010481249583</v>
      </c>
      <c r="W2948" s="47">
        <v>273</v>
      </c>
    </row>
    <row r="2949" spans="1:24" s="47" customFormat="1" x14ac:dyDescent="0.15">
      <c r="A2949" s="47" t="s">
        <v>6215</v>
      </c>
      <c r="B2949" s="209" t="s">
        <v>9628</v>
      </c>
      <c r="C2949" s="281" t="s">
        <v>9624</v>
      </c>
      <c r="D2949" s="47" t="s">
        <v>8870</v>
      </c>
      <c r="E2949" s="47" t="s">
        <v>9028</v>
      </c>
      <c r="F2949" s="47" t="s">
        <v>9199</v>
      </c>
      <c r="G2949" s="47" t="s">
        <v>9516</v>
      </c>
      <c r="H2949" s="47">
        <v>3450</v>
      </c>
      <c r="I2949" s="47">
        <v>3</v>
      </c>
      <c r="J2949" s="47">
        <v>6.9</v>
      </c>
      <c r="K2949" s="47">
        <v>8.9275362318840603</v>
      </c>
      <c r="L2949" s="47">
        <v>2.3478260869565202</v>
      </c>
      <c r="M2949" s="47">
        <v>11.275362299999999</v>
      </c>
      <c r="N2949" s="47">
        <v>1.3333333333333299</v>
      </c>
      <c r="P2949" s="47">
        <v>12.60869565217391</v>
      </c>
      <c r="Q2949" s="47">
        <v>3.9130464207699176</v>
      </c>
      <c r="R2949" s="47">
        <v>1.5652185995624153</v>
      </c>
      <c r="S2949" s="47">
        <v>0.78260028189701503</v>
      </c>
      <c r="T2949" s="47">
        <v>6.2608695652172957</v>
      </c>
      <c r="U2949" s="47">
        <v>8099.9999999999945</v>
      </c>
      <c r="V2949" s="47">
        <v>5400.0041684903326</v>
      </c>
      <c r="W2949" s="47">
        <v>286</v>
      </c>
    </row>
    <row r="2950" spans="1:24" s="47" customFormat="1" x14ac:dyDescent="0.15">
      <c r="A2950" s="47" t="s">
        <v>9415</v>
      </c>
      <c r="B2950" s="209" t="s">
        <v>9552</v>
      </c>
      <c r="C2950" s="281" t="s">
        <v>9905</v>
      </c>
      <c r="D2950" s="47" t="s">
        <v>9889</v>
      </c>
      <c r="E2950" s="47" t="s">
        <v>9763</v>
      </c>
      <c r="F2950" s="47" t="s">
        <v>9660</v>
      </c>
      <c r="G2950" s="47" t="s">
        <v>9661</v>
      </c>
      <c r="H2950" s="47">
        <v>20900</v>
      </c>
      <c r="I2950" s="47">
        <v>12</v>
      </c>
      <c r="J2950" s="47">
        <v>6.1</v>
      </c>
      <c r="K2950" s="47">
        <v>2.7751196172248802</v>
      </c>
      <c r="L2950" s="47">
        <v>0.40191387559808001</v>
      </c>
      <c r="M2950" s="47">
        <v>3.1770334899999999</v>
      </c>
      <c r="Q2950" s="47">
        <v>0.67942261729378783</v>
      </c>
      <c r="R2950" s="47">
        <v>0.49282190142286869</v>
      </c>
      <c r="U2950" s="47">
        <v>8399.9999999998727</v>
      </c>
      <c r="V2950" s="47">
        <v>10299.977739737955</v>
      </c>
      <c r="W2950" s="47">
        <v>319</v>
      </c>
    </row>
    <row r="2951" spans="1:24" s="47" customFormat="1" x14ac:dyDescent="0.15">
      <c r="A2951" s="47" t="s">
        <v>9415</v>
      </c>
      <c r="B2951" s="209" t="s">
        <v>9892</v>
      </c>
      <c r="C2951" s="281" t="s">
        <v>10018</v>
      </c>
      <c r="D2951" s="47" t="s">
        <v>9889</v>
      </c>
      <c r="E2951" s="47" t="s">
        <v>9763</v>
      </c>
      <c r="F2951" s="47" t="s">
        <v>9660</v>
      </c>
      <c r="G2951" s="47" t="s">
        <v>9661</v>
      </c>
      <c r="H2951" s="47">
        <v>24667</v>
      </c>
      <c r="I2951" s="47">
        <v>14</v>
      </c>
      <c r="J2951" s="47">
        <v>5.5</v>
      </c>
      <c r="K2951" s="47">
        <v>2.9229334738719701</v>
      </c>
      <c r="L2951" s="47">
        <v>0.34053593870352999</v>
      </c>
      <c r="M2951" s="47">
        <v>3.2634694099999999</v>
      </c>
      <c r="Q2951" s="47">
        <v>0.5675576737564817</v>
      </c>
      <c r="R2951" s="47">
        <v>0.15202324552737181</v>
      </c>
      <c r="S2951" s="47">
        <v>9.9323039171337182E-2</v>
      </c>
      <c r="T2951" s="47">
        <v>0.81890785259659793</v>
      </c>
      <c r="U2951" s="47">
        <v>8399.9999999999745</v>
      </c>
      <c r="V2951" s="47">
        <v>3749.9573974236805</v>
      </c>
      <c r="W2951" s="47">
        <v>324</v>
      </c>
    </row>
    <row r="2952" spans="1:24" s="47" customFormat="1" x14ac:dyDescent="0.15">
      <c r="A2952" s="47" t="s">
        <v>6215</v>
      </c>
      <c r="B2952" s="47" t="s">
        <v>10028</v>
      </c>
      <c r="C2952" s="281" t="s">
        <v>9183</v>
      </c>
      <c r="D2952" s="47" t="s">
        <v>9560</v>
      </c>
      <c r="E2952" s="47" t="s">
        <v>9464</v>
      </c>
      <c r="F2952" s="47" t="s">
        <v>9581</v>
      </c>
      <c r="G2952" s="47" t="s">
        <v>10032</v>
      </c>
      <c r="H2952" s="47">
        <v>147</v>
      </c>
      <c r="I2952" s="47">
        <v>20</v>
      </c>
      <c r="J2952" s="47">
        <v>9.3000000000000007</v>
      </c>
      <c r="K2952" s="47">
        <v>540.13605442176799</v>
      </c>
      <c r="L2952" s="47">
        <v>57.8231292517006</v>
      </c>
      <c r="M2952" s="47">
        <v>597.95918400000005</v>
      </c>
      <c r="O2952" s="47">
        <v>22.4489795918367</v>
      </c>
      <c r="Q2952" s="47">
        <v>75.510265972214015</v>
      </c>
      <c r="R2952" s="47">
        <v>27.891187162430249</v>
      </c>
      <c r="U2952" s="47">
        <v>8499.9999999999873</v>
      </c>
      <c r="V2952" s="47">
        <v>4100.0045128772463</v>
      </c>
      <c r="W2952" s="47">
        <v>763</v>
      </c>
    </row>
    <row r="2953" spans="1:24" s="47" customFormat="1" x14ac:dyDescent="0.15">
      <c r="A2953" s="47" t="s">
        <v>6215</v>
      </c>
      <c r="B2953" s="47" t="s">
        <v>10260</v>
      </c>
      <c r="C2953" s="281" t="s">
        <v>10265</v>
      </c>
      <c r="D2953" s="47" t="s">
        <v>10266</v>
      </c>
      <c r="E2953" s="47" t="s">
        <v>10647</v>
      </c>
      <c r="F2953" s="47" t="s">
        <v>10556</v>
      </c>
      <c r="G2953" s="47" t="s">
        <v>10557</v>
      </c>
      <c r="H2953" s="47">
        <v>9700</v>
      </c>
      <c r="J2953" s="47">
        <v>13.6</v>
      </c>
      <c r="K2953" s="47">
        <v>24.1237113402061</v>
      </c>
      <c r="L2953" s="47">
        <v>0.88659793814432997</v>
      </c>
      <c r="M2953" s="47">
        <v>25.010309299999999</v>
      </c>
      <c r="N2953" s="47">
        <v>10.412371134020599</v>
      </c>
      <c r="P2953" s="47">
        <v>35.422680412371029</v>
      </c>
      <c r="Q2953" s="47">
        <v>6.1855739021535149E-3</v>
      </c>
      <c r="R2953" s="47">
        <v>0.22371237065252408</v>
      </c>
      <c r="S2953" s="47">
        <v>2.0618639243044691E-3</v>
      </c>
      <c r="T2953" s="47">
        <v>0.2319587628865992</v>
      </c>
      <c r="U2953" s="47">
        <v>8600</v>
      </c>
      <c r="V2953" s="47">
        <v>2170.0099953294834</v>
      </c>
      <c r="W2953" s="47">
        <v>1039</v>
      </c>
    </row>
    <row r="2954" spans="1:24" s="47" customFormat="1" x14ac:dyDescent="0.15">
      <c r="A2954" s="47" t="s">
        <v>9415</v>
      </c>
      <c r="B2954" s="209" t="s">
        <v>9552</v>
      </c>
      <c r="C2954" s="281" t="s">
        <v>9659</v>
      </c>
      <c r="D2954" s="47" t="s">
        <v>9889</v>
      </c>
      <c r="E2954" s="47" t="s">
        <v>9763</v>
      </c>
      <c r="F2954" s="47" t="s">
        <v>9660</v>
      </c>
      <c r="G2954" s="47" t="s">
        <v>9661</v>
      </c>
      <c r="H2954" s="47">
        <v>4700</v>
      </c>
      <c r="I2954" s="47">
        <v>40</v>
      </c>
      <c r="J2954" s="47">
        <v>11</v>
      </c>
      <c r="K2954" s="47">
        <v>39.574468085106297</v>
      </c>
      <c r="L2954" s="47">
        <v>1.87234042553191</v>
      </c>
      <c r="M2954" s="47">
        <v>41.446808500000003</v>
      </c>
      <c r="Q2954" s="47">
        <v>1.9361722885686357</v>
      </c>
      <c r="R2954" s="47">
        <v>2.1063813458717147</v>
      </c>
      <c r="U2954" s="47">
        <v>8799.9999999999764</v>
      </c>
      <c r="V2954" s="47">
        <v>9899.9923255970589</v>
      </c>
      <c r="W2954" s="47">
        <v>314</v>
      </c>
    </row>
    <row r="2955" spans="1:24" s="47" customFormat="1" x14ac:dyDescent="0.15">
      <c r="A2955" s="47" t="s">
        <v>6215</v>
      </c>
      <c r="B2955" s="209" t="s">
        <v>9628</v>
      </c>
      <c r="C2955" s="281" t="s">
        <v>9624</v>
      </c>
      <c r="D2955" s="47" t="s">
        <v>8870</v>
      </c>
      <c r="E2955" s="47" t="s">
        <v>9028</v>
      </c>
      <c r="F2955" s="47" t="s">
        <v>9199</v>
      </c>
      <c r="G2955" s="47" t="s">
        <v>9516</v>
      </c>
      <c r="H2955" s="47">
        <v>5100</v>
      </c>
      <c r="I2955" s="47">
        <v>5</v>
      </c>
      <c r="J2955" s="47">
        <v>9.4</v>
      </c>
      <c r="K2955" s="47">
        <v>16.313725490195999</v>
      </c>
      <c r="L2955" s="47">
        <v>1.76470588235294</v>
      </c>
      <c r="M2955" s="47">
        <v>18.078431399999999</v>
      </c>
      <c r="N2955" s="47">
        <v>2.4509803921568598</v>
      </c>
      <c r="P2955" s="47">
        <v>20.529411764705799</v>
      </c>
      <c r="Q2955" s="47">
        <v>4.0784298806600008</v>
      </c>
      <c r="R2955" s="47">
        <v>0.88234819174706147</v>
      </c>
      <c r="S2955" s="47">
        <v>0.78431405917543395</v>
      </c>
      <c r="T2955" s="47">
        <v>5.7450980392156454</v>
      </c>
      <c r="U2955" s="47">
        <v>8999.9999999999945</v>
      </c>
      <c r="V2955" s="47">
        <v>4499.9757779100137</v>
      </c>
      <c r="W2955" s="47">
        <v>287</v>
      </c>
    </row>
    <row r="2956" spans="1:24" s="47" customFormat="1" x14ac:dyDescent="0.15">
      <c r="A2956" s="47" t="s">
        <v>6215</v>
      </c>
      <c r="B2956" s="209" t="s">
        <v>9841</v>
      </c>
      <c r="C2956" s="281" t="s">
        <v>9961</v>
      </c>
      <c r="D2956" s="47" t="s">
        <v>9409</v>
      </c>
      <c r="E2956" s="47" t="s">
        <v>9709</v>
      </c>
      <c r="F2956" s="47" t="s">
        <v>9952</v>
      </c>
      <c r="G2956" s="47" t="s">
        <v>9953</v>
      </c>
      <c r="H2956" s="47">
        <v>265</v>
      </c>
      <c r="K2956" s="47">
        <v>1754.71698113207</v>
      </c>
      <c r="L2956" s="47">
        <v>33.962264150943398</v>
      </c>
      <c r="M2956" s="47">
        <v>1788.6792499999999</v>
      </c>
      <c r="N2956" s="47">
        <v>184.905660377358</v>
      </c>
      <c r="P2956" s="47">
        <v>1973.5849056603713</v>
      </c>
      <c r="Q2956" s="47">
        <v>17.358492254954232</v>
      </c>
      <c r="R2956" s="47">
        <v>30.905658397349388</v>
      </c>
      <c r="S2956" s="47">
        <v>2.6415084238295488</v>
      </c>
      <c r="T2956" s="47">
        <v>50.905660377357755</v>
      </c>
      <c r="U2956" s="47">
        <v>9000</v>
      </c>
      <c r="V2956" s="47">
        <v>8189.9994752975881</v>
      </c>
      <c r="W2956" s="47">
        <v>272</v>
      </c>
    </row>
    <row r="2957" spans="1:24" s="47" customFormat="1" x14ac:dyDescent="0.15">
      <c r="A2957" s="47" t="s">
        <v>6215</v>
      </c>
      <c r="B2957" s="210" t="s">
        <v>9642</v>
      </c>
      <c r="C2957" s="281" t="s">
        <v>9648</v>
      </c>
      <c r="D2957" s="47" t="s">
        <v>9409</v>
      </c>
      <c r="E2957" s="47" t="s">
        <v>9709</v>
      </c>
      <c r="F2957" s="47" t="s">
        <v>9952</v>
      </c>
      <c r="G2957" s="47" t="s">
        <v>9638</v>
      </c>
      <c r="H2957" s="47">
        <v>800</v>
      </c>
      <c r="J2957" s="47">
        <v>24</v>
      </c>
      <c r="K2957" s="47">
        <v>295.875</v>
      </c>
      <c r="L2957" s="47">
        <v>11.5</v>
      </c>
      <c r="M2957" s="47">
        <v>307.375</v>
      </c>
      <c r="N2957" s="47">
        <v>97.625</v>
      </c>
      <c r="P2957" s="47">
        <v>405</v>
      </c>
      <c r="R2957" s="47">
        <v>6.1249986878743474</v>
      </c>
      <c r="U2957" s="47">
        <v>9200</v>
      </c>
      <c r="V2957" s="47">
        <v>4899.9989502994777</v>
      </c>
      <c r="W2957" s="47">
        <v>791</v>
      </c>
      <c r="X2957" s="47" t="s">
        <v>9244</v>
      </c>
    </row>
    <row r="2958" spans="1:24" s="47" customFormat="1" x14ac:dyDescent="0.15">
      <c r="A2958" s="47" t="s">
        <v>9415</v>
      </c>
      <c r="B2958" s="209" t="s">
        <v>9552</v>
      </c>
      <c r="C2958" s="281" t="s">
        <v>9659</v>
      </c>
      <c r="D2958" s="47" t="s">
        <v>9889</v>
      </c>
      <c r="E2958" s="47" t="s">
        <v>9763</v>
      </c>
      <c r="F2958" s="47" t="s">
        <v>9660</v>
      </c>
      <c r="G2958" s="47" t="s">
        <v>9661</v>
      </c>
      <c r="H2958" s="47">
        <v>2950</v>
      </c>
      <c r="I2958" s="47">
        <v>40</v>
      </c>
      <c r="J2958" s="47">
        <v>11.8</v>
      </c>
      <c r="K2958" s="47">
        <v>73.898305084745701</v>
      </c>
      <c r="L2958" s="47">
        <v>3.3220338983050799</v>
      </c>
      <c r="M2958" s="47">
        <v>77.220338999999996</v>
      </c>
      <c r="Q2958" s="47">
        <v>3.3898306331901047</v>
      </c>
      <c r="R2958" s="47">
        <v>3.7288163997135007</v>
      </c>
      <c r="U2958" s="47">
        <v>9799.9999999999854</v>
      </c>
      <c r="V2958" s="47">
        <v>11000.008379154828</v>
      </c>
      <c r="W2958" s="47">
        <v>312</v>
      </c>
    </row>
    <row r="2959" spans="1:24" s="47" customFormat="1" x14ac:dyDescent="0.15">
      <c r="A2959" s="47" t="s">
        <v>6215</v>
      </c>
      <c r="B2959" s="209" t="s">
        <v>9625</v>
      </c>
      <c r="C2959" s="281" t="s">
        <v>9624</v>
      </c>
      <c r="D2959" s="47" t="s">
        <v>8870</v>
      </c>
      <c r="E2959" s="47" t="s">
        <v>9028</v>
      </c>
      <c r="F2959" s="47" t="s">
        <v>9199</v>
      </c>
      <c r="G2959" s="47" t="s">
        <v>9516</v>
      </c>
      <c r="H2959" s="47">
        <v>14400</v>
      </c>
      <c r="I2959" s="47">
        <v>4</v>
      </c>
      <c r="J2959" s="47">
        <v>6.5</v>
      </c>
      <c r="K2959" s="47">
        <v>4.2777777777777697</v>
      </c>
      <c r="L2959" s="47">
        <v>0.70138888888887996</v>
      </c>
      <c r="M2959" s="47">
        <v>4.9791666699999997</v>
      </c>
      <c r="N2959" s="47">
        <v>0.64583333333333004</v>
      </c>
      <c r="P2959" s="47">
        <v>5.6249999999999805</v>
      </c>
      <c r="Q2959" s="47">
        <v>1.3888904764942942</v>
      </c>
      <c r="R2959" s="47">
        <v>0.35416855536493413</v>
      </c>
      <c r="S2959" s="47">
        <v>0.25694489883835431</v>
      </c>
      <c r="T2959" s="47">
        <v>1.9999999999999947</v>
      </c>
      <c r="U2959" s="47">
        <v>10099.999999999871</v>
      </c>
      <c r="V2959" s="47">
        <v>5100.0271972550518</v>
      </c>
      <c r="W2959" s="47">
        <v>289</v>
      </c>
    </row>
    <row r="2960" spans="1:24" s="47" customFormat="1" x14ac:dyDescent="0.15">
      <c r="A2960" s="47" t="s">
        <v>10060</v>
      </c>
      <c r="B2960" s="210" t="s">
        <v>9951</v>
      </c>
      <c r="C2960" s="281" t="s">
        <v>9948</v>
      </c>
      <c r="F2960" s="210" t="s">
        <v>9951</v>
      </c>
      <c r="G2960" s="47" t="s">
        <v>10061</v>
      </c>
      <c r="H2960" s="47">
        <v>6048</v>
      </c>
      <c r="I2960" s="47">
        <v>40</v>
      </c>
      <c r="K2960" s="47">
        <v>58.647486772486701</v>
      </c>
      <c r="L2960" s="47">
        <v>1.88492063492063</v>
      </c>
      <c r="M2960" s="47">
        <v>60.532407399999997</v>
      </c>
      <c r="N2960" s="47">
        <v>2.0171957671957599</v>
      </c>
      <c r="O2960" s="47">
        <v>1.653439153439E-2</v>
      </c>
      <c r="P2960" s="47">
        <v>62.549603174603092</v>
      </c>
      <c r="Q2960" s="47">
        <v>1.6236783504824408</v>
      </c>
      <c r="R2960" s="47">
        <v>0.25463025208648937</v>
      </c>
      <c r="U2960" s="47">
        <v>11400</v>
      </c>
      <c r="V2960" s="47">
        <v>1540.0037646190876</v>
      </c>
      <c r="W2960" s="47">
        <v>771</v>
      </c>
    </row>
    <row r="2961" spans="1:24" s="47" customFormat="1" x14ac:dyDescent="0.15">
      <c r="A2961" s="47" t="s">
        <v>6215</v>
      </c>
      <c r="B2961" s="47" t="s">
        <v>10132</v>
      </c>
      <c r="C2961" s="281" t="s">
        <v>9587</v>
      </c>
      <c r="D2961" s="47" t="s">
        <v>8967</v>
      </c>
      <c r="E2961" s="47" t="s">
        <v>9131</v>
      </c>
      <c r="F2961" s="47" t="s">
        <v>5522</v>
      </c>
      <c r="G2961" s="47" t="s">
        <v>10036</v>
      </c>
      <c r="H2961" s="47">
        <v>10766</v>
      </c>
      <c r="I2961" s="47">
        <v>7.5</v>
      </c>
      <c r="J2961" s="47">
        <v>1</v>
      </c>
      <c r="K2961" s="47">
        <v>2.3778562140070498</v>
      </c>
      <c r="L2961" s="47">
        <v>1.13319710198773</v>
      </c>
      <c r="M2961" s="47">
        <v>3.5110533199999998</v>
      </c>
      <c r="N2961" s="47">
        <v>1.79268066134126</v>
      </c>
      <c r="P2961" s="47">
        <v>5.3037339773360399</v>
      </c>
      <c r="Q2961" s="47">
        <v>0.68735326507382088</v>
      </c>
      <c r="R2961" s="47">
        <v>0.49228885066170996</v>
      </c>
      <c r="S2961" s="47">
        <v>0.39011262017422005</v>
      </c>
      <c r="T2961" s="47">
        <v>1.5697566412780817</v>
      </c>
      <c r="U2961" s="47">
        <v>12199.999999999902</v>
      </c>
      <c r="V2961" s="47">
        <v>5299.9817662239693</v>
      </c>
      <c r="W2961" s="47">
        <v>694</v>
      </c>
    </row>
    <row r="2962" spans="1:24" s="47" customFormat="1" x14ac:dyDescent="0.15">
      <c r="A2962" s="47" t="s">
        <v>6215</v>
      </c>
      <c r="B2962" s="210" t="s">
        <v>9894</v>
      </c>
      <c r="C2962" s="281" t="s">
        <v>9895</v>
      </c>
      <c r="D2962" s="47" t="s">
        <v>10000</v>
      </c>
      <c r="E2962" s="47" t="s">
        <v>9995</v>
      </c>
      <c r="F2962" s="47" t="s">
        <v>9785</v>
      </c>
      <c r="G2962" s="47" t="s">
        <v>9678</v>
      </c>
      <c r="H2962" s="47">
        <v>842</v>
      </c>
      <c r="J2962" s="47">
        <v>40.5</v>
      </c>
      <c r="K2962" s="47">
        <v>333.25415676959602</v>
      </c>
      <c r="L2962" s="47">
        <v>16.7458432304038</v>
      </c>
      <c r="M2962" s="47">
        <v>350</v>
      </c>
      <c r="Q2962" s="47">
        <v>6.294540033239949</v>
      </c>
      <c r="R2962" s="47">
        <v>4.4536799029986209</v>
      </c>
      <c r="U2962" s="47">
        <v>14100</v>
      </c>
      <c r="V2962" s="47">
        <v>3749.9984783248387</v>
      </c>
      <c r="W2962" s="47">
        <v>802</v>
      </c>
      <c r="X2962" s="47" t="s">
        <v>10339</v>
      </c>
    </row>
    <row r="2963" spans="1:24" s="47" customFormat="1" x14ac:dyDescent="0.15">
      <c r="A2963" s="47" t="s">
        <v>6215</v>
      </c>
      <c r="B2963" s="47" t="s">
        <v>10260</v>
      </c>
      <c r="C2963" s="281" t="s">
        <v>10265</v>
      </c>
      <c r="D2963" s="47" t="s">
        <v>10266</v>
      </c>
      <c r="E2963" s="47" t="s">
        <v>10750</v>
      </c>
      <c r="F2963" s="47" t="s">
        <v>10751</v>
      </c>
      <c r="G2963" s="47" t="s">
        <v>10646</v>
      </c>
      <c r="H2963" s="47">
        <v>6200</v>
      </c>
      <c r="J2963" s="47">
        <v>18.600000000000001</v>
      </c>
      <c r="K2963" s="47">
        <v>95.806451612903203</v>
      </c>
      <c r="L2963" s="47">
        <v>2.37096774193548</v>
      </c>
      <c r="M2963" s="47">
        <v>98.177419400000005</v>
      </c>
      <c r="N2963" s="47">
        <v>22.7419354838709</v>
      </c>
      <c r="P2963" s="47">
        <v>120.91935483870958</v>
      </c>
      <c r="Q2963" s="47">
        <v>0.15967613063721744</v>
      </c>
      <c r="R2963" s="47">
        <v>0.40000000798724183</v>
      </c>
      <c r="S2963" s="47">
        <v>2.419357236607601E-2</v>
      </c>
      <c r="T2963" s="47">
        <v>0.58387096774194647</v>
      </c>
      <c r="U2963" s="47">
        <v>14700</v>
      </c>
      <c r="V2963" s="47">
        <v>2480.0000495208992</v>
      </c>
      <c r="W2963" s="47">
        <v>1037</v>
      </c>
    </row>
    <row r="2964" spans="1:24" s="47" customFormat="1" x14ac:dyDescent="0.15">
      <c r="A2964" s="47" t="s">
        <v>9994</v>
      </c>
      <c r="B2964" s="210" t="s">
        <v>10337</v>
      </c>
      <c r="C2964" s="281" t="s">
        <v>10413</v>
      </c>
      <c r="D2964" s="47" t="s">
        <v>10508</v>
      </c>
      <c r="E2964" s="47" t="s">
        <v>10509</v>
      </c>
      <c r="F2964" s="47" t="s">
        <v>10510</v>
      </c>
      <c r="G2964" s="47" t="s">
        <v>10511</v>
      </c>
      <c r="H2964" s="47">
        <v>3870</v>
      </c>
      <c r="J2964" s="47">
        <v>3.4</v>
      </c>
      <c r="K2964" s="47">
        <v>3.1007751937984498</v>
      </c>
      <c r="L2964" s="47">
        <v>5.1679586563300003E-2</v>
      </c>
      <c r="M2964" s="47">
        <v>3.1524547799999998</v>
      </c>
      <c r="Q2964" s="47">
        <v>0.15245441295547066</v>
      </c>
      <c r="R2964" s="47">
        <v>5.943195274110636E-2</v>
      </c>
      <c r="U2964" s="47">
        <v>199.99999999997101</v>
      </c>
      <c r="V2964" s="47">
        <v>230.00165710808162</v>
      </c>
      <c r="W2964" s="47">
        <v>926</v>
      </c>
    </row>
    <row r="2965" spans="1:24" s="47" customFormat="1" x14ac:dyDescent="0.15">
      <c r="A2965" s="47" t="s">
        <v>6504</v>
      </c>
      <c r="B2965" s="47" t="s">
        <v>10335</v>
      </c>
      <c r="C2965" s="281" t="s">
        <v>10326</v>
      </c>
      <c r="D2965" s="47" t="s">
        <v>9370</v>
      </c>
      <c r="E2965" s="47" t="s">
        <v>9394</v>
      </c>
      <c r="F2965" s="47" t="s">
        <v>9335</v>
      </c>
      <c r="G2965" s="47" t="s">
        <v>10424</v>
      </c>
      <c r="H2965" s="47">
        <v>16400</v>
      </c>
      <c r="K2965" s="47">
        <v>6.0975609756000002E-3</v>
      </c>
      <c r="L2965" s="47">
        <v>6.0975609756000004E-4</v>
      </c>
      <c r="M2965" s="47">
        <v>6.7073200000000001E-3</v>
      </c>
      <c r="N2965" s="47">
        <v>1.280487804878E-2</v>
      </c>
      <c r="P2965" s="47">
        <v>1.9512195121939999E-2</v>
      </c>
      <c r="Q2965" s="47">
        <v>6.7073350330555139E-4</v>
      </c>
      <c r="R2965" s="47">
        <v>7.9268383166586419E-4</v>
      </c>
      <c r="U2965" s="47">
        <v>9.9999999999840004</v>
      </c>
      <c r="V2965" s="47">
        <v>13.000014839320173</v>
      </c>
      <c r="W2965" s="47">
        <v>1027</v>
      </c>
      <c r="X2965" s="47" t="s">
        <v>8961</v>
      </c>
    </row>
    <row r="2966" spans="1:24" s="47" customFormat="1" x14ac:dyDescent="0.15">
      <c r="A2966" s="47" t="s">
        <v>6504</v>
      </c>
      <c r="B2966" s="47" t="s">
        <v>10335</v>
      </c>
      <c r="C2966" s="281" t="s">
        <v>10326</v>
      </c>
      <c r="D2966" s="47" t="s">
        <v>9937</v>
      </c>
      <c r="E2966" s="47" t="s">
        <v>9699</v>
      </c>
      <c r="F2966" s="47" t="s">
        <v>9335</v>
      </c>
      <c r="G2966" s="47" t="s">
        <v>10485</v>
      </c>
      <c r="H2966" s="47">
        <v>21400</v>
      </c>
      <c r="K2966" s="47">
        <v>4.672897196261E-2</v>
      </c>
      <c r="L2966" s="47">
        <v>9.3457943925200002E-3</v>
      </c>
      <c r="M2966" s="47">
        <v>5.6074770000000003E-2</v>
      </c>
      <c r="N2966" s="47">
        <v>9.3457943925230005E-2</v>
      </c>
      <c r="P2966" s="47">
        <v>0.14953271028036</v>
      </c>
      <c r="Q2966" s="47">
        <v>6.0747722445430455E-3</v>
      </c>
      <c r="R2966" s="47">
        <v>8.4112395161074632E-3</v>
      </c>
      <c r="U2966" s="47">
        <v>199.99999999992801</v>
      </c>
      <c r="V2966" s="47">
        <v>180.00052564469971</v>
      </c>
      <c r="W2966" s="47">
        <v>1029</v>
      </c>
      <c r="X2966" s="47" t="s">
        <v>8961</v>
      </c>
    </row>
    <row r="2967" spans="1:24" s="47" customFormat="1" x14ac:dyDescent="0.15">
      <c r="A2967" s="47" t="s">
        <v>6504</v>
      </c>
      <c r="B2967" s="209" t="s">
        <v>9734</v>
      </c>
      <c r="C2967" s="281" t="s">
        <v>9407</v>
      </c>
      <c r="D2967" s="47" t="s">
        <v>9314</v>
      </c>
      <c r="E2967" s="47" t="s">
        <v>9334</v>
      </c>
      <c r="F2967" s="47" t="s">
        <v>9335</v>
      </c>
      <c r="G2967" s="47" t="s">
        <v>9733</v>
      </c>
      <c r="H2967" s="47">
        <v>1483</v>
      </c>
      <c r="I2967" s="47">
        <v>3</v>
      </c>
      <c r="J2967" s="47">
        <v>1.4</v>
      </c>
      <c r="K2967" s="47">
        <v>0.40458530006742999</v>
      </c>
      <c r="L2967" s="47">
        <v>0.33715441672285001</v>
      </c>
      <c r="M2967" s="47">
        <v>0.74173971999999999</v>
      </c>
      <c r="Q2967" s="47">
        <v>7.0802403376794816</v>
      </c>
      <c r="R2967" s="47">
        <v>1.6857726361895657</v>
      </c>
      <c r="U2967" s="47">
        <v>499.99999999998658</v>
      </c>
      <c r="V2967" s="47">
        <v>2500.0008194691259</v>
      </c>
      <c r="W2967" s="47">
        <v>38</v>
      </c>
    </row>
    <row r="2968" spans="1:24" s="47" customFormat="1" x14ac:dyDescent="0.15">
      <c r="A2968" s="47" t="s">
        <v>6504</v>
      </c>
      <c r="B2968" s="47" t="s">
        <v>10417</v>
      </c>
      <c r="C2968" s="281" t="s">
        <v>10326</v>
      </c>
      <c r="D2968" s="47" t="s">
        <v>10416</v>
      </c>
      <c r="E2968" s="47" t="s">
        <v>10311</v>
      </c>
      <c r="F2968" s="47" t="s">
        <v>9335</v>
      </c>
      <c r="G2968" s="47" t="s">
        <v>10415</v>
      </c>
      <c r="H2968" s="47">
        <v>340</v>
      </c>
      <c r="K2968" s="47">
        <v>21.176470588235201</v>
      </c>
      <c r="L2968" s="47">
        <v>1.47058823529411</v>
      </c>
      <c r="M2968" s="47">
        <v>22.6470588</v>
      </c>
      <c r="Q2968" s="47">
        <v>1.2941183638718421</v>
      </c>
      <c r="R2968" s="47">
        <v>1.3823531293117224</v>
      </c>
      <c r="U2968" s="47">
        <v>499.99999999999739</v>
      </c>
      <c r="V2968" s="47">
        <v>470.00006396598559</v>
      </c>
      <c r="W2968" s="47">
        <v>1025</v>
      </c>
      <c r="X2968" s="47" t="s">
        <v>8961</v>
      </c>
    </row>
    <row r="2969" spans="1:24" s="47" customFormat="1" x14ac:dyDescent="0.15">
      <c r="A2969" s="47" t="s">
        <v>6504</v>
      </c>
      <c r="B2969" s="47" t="s">
        <v>10331</v>
      </c>
      <c r="C2969" s="281" t="s">
        <v>10326</v>
      </c>
      <c r="D2969" s="47" t="s">
        <v>9314</v>
      </c>
      <c r="E2969" s="47" t="s">
        <v>9334</v>
      </c>
      <c r="F2969" s="47" t="s">
        <v>9674</v>
      </c>
      <c r="G2969" s="47" t="s">
        <v>9750</v>
      </c>
      <c r="H2969" s="47">
        <v>450</v>
      </c>
      <c r="K2969" s="47">
        <v>23.5555555555555</v>
      </c>
      <c r="L2969" s="47">
        <v>1.3333333333333299</v>
      </c>
      <c r="M2969" s="47">
        <v>24.888888900000001</v>
      </c>
      <c r="Q2969" s="47">
        <v>1.2444458392526236</v>
      </c>
      <c r="R2969" s="47">
        <v>3.4000006494587693</v>
      </c>
      <c r="U2969" s="47">
        <v>599.99999999999852</v>
      </c>
      <c r="V2969" s="47">
        <v>1530.0002922564463</v>
      </c>
      <c r="W2969" s="47">
        <v>1023</v>
      </c>
      <c r="X2969" s="47" t="s">
        <v>8961</v>
      </c>
    </row>
    <row r="2970" spans="1:24" s="47" customFormat="1" x14ac:dyDescent="0.15">
      <c r="A2970" s="47" t="s">
        <v>6504</v>
      </c>
      <c r="B2970" s="47" t="s">
        <v>10202</v>
      </c>
      <c r="C2970" s="281" t="s">
        <v>10314</v>
      </c>
      <c r="D2970" s="47" t="s">
        <v>10206</v>
      </c>
      <c r="E2970" s="47" t="s">
        <v>10312</v>
      </c>
      <c r="F2970" s="47" t="s">
        <v>9335</v>
      </c>
      <c r="G2970" s="47" t="s">
        <v>10313</v>
      </c>
      <c r="H2970" s="47">
        <v>40000</v>
      </c>
      <c r="I2970" s="47">
        <v>15</v>
      </c>
      <c r="J2970" s="47">
        <v>1.2</v>
      </c>
      <c r="K2970" s="47">
        <v>6.8000000000000005E-2</v>
      </c>
      <c r="L2970" s="47">
        <v>2.0500000000000001E-2</v>
      </c>
      <c r="M2970" s="47">
        <v>8.8499999999999995E-2</v>
      </c>
      <c r="Q2970" s="47">
        <v>1.9499792949034679E-2</v>
      </c>
      <c r="R2970" s="47">
        <v>1.374991457485031E-2</v>
      </c>
      <c r="U2970" s="47">
        <v>820</v>
      </c>
      <c r="V2970" s="47">
        <v>549.99658299401244</v>
      </c>
      <c r="W2970" s="47">
        <v>1018</v>
      </c>
    </row>
    <row r="2971" spans="1:24" s="47" customFormat="1" x14ac:dyDescent="0.15">
      <c r="A2971" s="47" t="s">
        <v>6504</v>
      </c>
      <c r="B2971" s="47" t="s">
        <v>10202</v>
      </c>
      <c r="C2971" s="281" t="s">
        <v>10314</v>
      </c>
      <c r="D2971" s="47" t="s">
        <v>10142</v>
      </c>
      <c r="E2971" s="47" t="s">
        <v>10043</v>
      </c>
      <c r="F2971" s="47" t="s">
        <v>9335</v>
      </c>
      <c r="G2971" s="47" t="s">
        <v>10313</v>
      </c>
      <c r="H2971" s="47">
        <v>45800</v>
      </c>
      <c r="I2971" s="47">
        <v>18</v>
      </c>
      <c r="J2971" s="47">
        <v>1.1000000000000001</v>
      </c>
      <c r="K2971" s="47">
        <v>7.0960698689950003E-2</v>
      </c>
      <c r="L2971" s="47">
        <v>2.2925764192130001E-2</v>
      </c>
      <c r="M2971" s="47">
        <v>9.3886460000000005E-2</v>
      </c>
      <c r="Q2971" s="47">
        <v>1.681241106487141E-2</v>
      </c>
      <c r="R2971" s="47">
        <v>1.2008810730146705E-2</v>
      </c>
      <c r="U2971" s="47">
        <v>1049.9999999995541</v>
      </c>
      <c r="V2971" s="47">
        <v>550.00353144071914</v>
      </c>
      <c r="W2971" s="47">
        <v>1019</v>
      </c>
    </row>
    <row r="2972" spans="1:24" s="47" customFormat="1" x14ac:dyDescent="0.15">
      <c r="A2972" s="47" t="s">
        <v>6504</v>
      </c>
      <c r="B2972" s="47" t="s">
        <v>10335</v>
      </c>
      <c r="C2972" s="281" t="s">
        <v>10326</v>
      </c>
      <c r="D2972" s="47" t="s">
        <v>9314</v>
      </c>
      <c r="E2972" s="47" t="s">
        <v>9334</v>
      </c>
      <c r="F2972" s="47" t="s">
        <v>9335</v>
      </c>
      <c r="G2972" s="47" t="s">
        <v>9750</v>
      </c>
      <c r="H2972" s="47">
        <v>7800</v>
      </c>
      <c r="J2972" s="47">
        <v>1.6</v>
      </c>
      <c r="K2972" s="47">
        <v>0.88461538461538003</v>
      </c>
      <c r="L2972" s="47">
        <v>0.19230769230768999</v>
      </c>
      <c r="M2972" s="47">
        <v>1.07692308</v>
      </c>
      <c r="N2972" s="47">
        <v>0.53846153846153</v>
      </c>
      <c r="P2972" s="47">
        <v>1.6153846153846001</v>
      </c>
      <c r="Q2972" s="47">
        <v>9.4872424657486187E-2</v>
      </c>
      <c r="R2972" s="47">
        <v>6.6666859939136305E-2</v>
      </c>
      <c r="U2972" s="47">
        <v>1499.9999999999818</v>
      </c>
      <c r="V2972" s="47">
        <v>520.00150752526315</v>
      </c>
      <c r="W2972" s="47">
        <v>1028</v>
      </c>
      <c r="X2972" s="47" t="s">
        <v>8961</v>
      </c>
    </row>
    <row r="2973" spans="1:24" s="47" customFormat="1" x14ac:dyDescent="0.15">
      <c r="A2973" s="47" t="s">
        <v>6504</v>
      </c>
      <c r="B2973" s="47" t="s">
        <v>10335</v>
      </c>
      <c r="C2973" s="281" t="s">
        <v>10326</v>
      </c>
      <c r="D2973" s="47" t="s">
        <v>10332</v>
      </c>
      <c r="E2973" s="47" t="s">
        <v>10333</v>
      </c>
      <c r="F2973" s="47" t="s">
        <v>9335</v>
      </c>
      <c r="G2973" s="47" t="s">
        <v>10334</v>
      </c>
      <c r="H2973" s="47">
        <v>7000</v>
      </c>
      <c r="J2973" s="47">
        <v>1.7</v>
      </c>
      <c r="K2973" s="47">
        <v>1.1142857142857101</v>
      </c>
      <c r="L2973" s="47">
        <v>0.22857142857141999</v>
      </c>
      <c r="M2973" s="47">
        <v>1.34285714</v>
      </c>
      <c r="N2973" s="47">
        <v>0.67142857142857004</v>
      </c>
      <c r="P2973" s="47">
        <v>2.0142857142857</v>
      </c>
      <c r="Q2973" s="47">
        <v>0.10999931989351934</v>
      </c>
      <c r="R2973" s="47">
        <v>8.0000002396172554E-2</v>
      </c>
      <c r="U2973" s="47">
        <v>1599.99999999994</v>
      </c>
      <c r="V2973" s="47">
        <v>560.0000167732079</v>
      </c>
      <c r="W2973" s="47">
        <v>1026</v>
      </c>
      <c r="X2973" s="47" t="s">
        <v>8961</v>
      </c>
    </row>
    <row r="2974" spans="1:24" s="47" customFormat="1" x14ac:dyDescent="0.15">
      <c r="A2974" s="47" t="s">
        <v>6504</v>
      </c>
      <c r="B2974" s="47" t="s">
        <v>9556</v>
      </c>
      <c r="C2974" s="281" t="s">
        <v>10314</v>
      </c>
      <c r="D2974" s="47" t="s">
        <v>9314</v>
      </c>
      <c r="E2974" s="47" t="s">
        <v>9334</v>
      </c>
      <c r="F2974" s="47" t="s">
        <v>9335</v>
      </c>
      <c r="G2974" s="47" t="s">
        <v>10313</v>
      </c>
      <c r="H2974" s="47">
        <v>19400</v>
      </c>
      <c r="I2974" s="47">
        <v>21.5</v>
      </c>
      <c r="J2974" s="47">
        <v>1.3</v>
      </c>
      <c r="K2974" s="47">
        <v>0.36185567010309</v>
      </c>
      <c r="L2974" s="47">
        <v>8.7628865979379994E-2</v>
      </c>
      <c r="M2974" s="47">
        <v>0.44948453999999999</v>
      </c>
      <c r="Q2974" s="47">
        <v>3.8144330792713087E-2</v>
      </c>
      <c r="R2974" s="47">
        <v>2.5257478966678359E-2</v>
      </c>
      <c r="U2974" s="47">
        <v>1699.9999999999718</v>
      </c>
      <c r="V2974" s="47">
        <v>489.99509195356018</v>
      </c>
      <c r="W2974" s="47">
        <v>1021</v>
      </c>
    </row>
    <row r="2975" spans="1:24" s="47" customFormat="1" x14ac:dyDescent="0.15">
      <c r="A2975" s="47" t="s">
        <v>6504</v>
      </c>
      <c r="B2975" s="47" t="s">
        <v>9556</v>
      </c>
      <c r="C2975" s="281" t="s">
        <v>10314</v>
      </c>
      <c r="D2975" s="47" t="s">
        <v>9314</v>
      </c>
      <c r="E2975" s="47" t="s">
        <v>9334</v>
      </c>
      <c r="F2975" s="47" t="s">
        <v>9335</v>
      </c>
      <c r="G2975" s="47" t="s">
        <v>10313</v>
      </c>
      <c r="H2975" s="47">
        <v>10600</v>
      </c>
      <c r="I2975" s="47">
        <v>22</v>
      </c>
      <c r="J2975" s="47">
        <v>1.7</v>
      </c>
      <c r="K2975" s="47">
        <v>0.89528301886792006</v>
      </c>
      <c r="L2975" s="47">
        <v>0.17735849056603001</v>
      </c>
      <c r="M2975" s="47">
        <v>1.07264151</v>
      </c>
      <c r="Q2975" s="47">
        <v>8.6792060715099928E-2</v>
      </c>
      <c r="R2975" s="47">
        <v>5.3773709911759886E-2</v>
      </c>
      <c r="U2975" s="47">
        <v>1879.9999999999181</v>
      </c>
      <c r="V2975" s="47">
        <v>570.00132506465479</v>
      </c>
      <c r="W2975" s="47">
        <v>1020</v>
      </c>
    </row>
    <row r="2976" spans="1:24" s="47" customFormat="1" x14ac:dyDescent="0.15">
      <c r="A2976" s="47" t="s">
        <v>6504</v>
      </c>
      <c r="B2976" s="209" t="s">
        <v>9406</v>
      </c>
      <c r="C2976" s="281" t="s">
        <v>9317</v>
      </c>
      <c r="D2976" s="47" t="s">
        <v>9314</v>
      </c>
      <c r="E2976" s="47" t="s">
        <v>9334</v>
      </c>
      <c r="F2976" s="47" t="s">
        <v>9335</v>
      </c>
      <c r="G2976" s="47" t="s">
        <v>9203</v>
      </c>
      <c r="H2976" s="47">
        <v>2911</v>
      </c>
      <c r="I2976" s="47">
        <v>28</v>
      </c>
      <c r="J2976" s="47">
        <v>6.4</v>
      </c>
      <c r="K2976" s="47">
        <v>5.0841635176915103</v>
      </c>
      <c r="L2976" s="47">
        <v>0.79010649261421995</v>
      </c>
      <c r="M2976" s="47">
        <v>5.87427001</v>
      </c>
      <c r="N2976" s="47">
        <v>2.4046719340432801</v>
      </c>
      <c r="P2976" s="47">
        <v>8.2789419443490093</v>
      </c>
      <c r="Q2976" s="47">
        <v>0.53246369304221908</v>
      </c>
      <c r="R2976" s="47">
        <v>0.3091718893891699</v>
      </c>
      <c r="U2976" s="47">
        <v>2299.9999999999941</v>
      </c>
      <c r="V2976" s="47">
        <v>899.99937001187357</v>
      </c>
      <c r="W2976" s="47">
        <v>174</v>
      </c>
    </row>
    <row r="2977" spans="1:24" s="47" customFormat="1" x14ac:dyDescent="0.15">
      <c r="A2977" s="47" t="s">
        <v>6504</v>
      </c>
      <c r="B2977" s="210" t="s">
        <v>9608</v>
      </c>
      <c r="C2977" s="281" t="s">
        <v>9834</v>
      </c>
      <c r="D2977" s="47" t="s">
        <v>9314</v>
      </c>
      <c r="E2977" s="47" t="s">
        <v>9334</v>
      </c>
      <c r="F2977" s="47" t="s">
        <v>9335</v>
      </c>
      <c r="G2977" s="47" t="s">
        <v>9203</v>
      </c>
      <c r="H2977" s="47">
        <v>1801</v>
      </c>
      <c r="I2977" s="47">
        <v>12</v>
      </c>
      <c r="J2977" s="47">
        <v>6.6</v>
      </c>
      <c r="K2977" s="47">
        <v>6.05219322598556</v>
      </c>
      <c r="L2977" s="47">
        <v>1.83231538034425</v>
      </c>
      <c r="M2977" s="47">
        <v>7.8845086100000001</v>
      </c>
      <c r="N2977" s="47">
        <v>0.77734591893392002</v>
      </c>
      <c r="P2977" s="47">
        <v>8.6618545252637293</v>
      </c>
      <c r="R2977" s="47">
        <v>0.4997237611328435</v>
      </c>
      <c r="U2977" s="47">
        <v>3299.9999999999941</v>
      </c>
      <c r="V2977" s="47">
        <v>900.00249380025116</v>
      </c>
      <c r="W2977" s="47">
        <v>823</v>
      </c>
    </row>
    <row r="2978" spans="1:24" s="47" customFormat="1" x14ac:dyDescent="0.15">
      <c r="A2978" s="47" t="s">
        <v>6504</v>
      </c>
      <c r="B2978" s="47" t="s">
        <v>10624</v>
      </c>
      <c r="C2978" s="281" t="s">
        <v>10631</v>
      </c>
      <c r="D2978" s="47" t="s">
        <v>10228</v>
      </c>
      <c r="E2978" s="47" t="s">
        <v>10085</v>
      </c>
      <c r="F2978" s="47" t="s">
        <v>10086</v>
      </c>
      <c r="G2978" s="47" t="s">
        <v>10287</v>
      </c>
      <c r="H2978" s="47">
        <v>150000</v>
      </c>
      <c r="J2978" s="47">
        <v>1.8</v>
      </c>
      <c r="K2978" s="47">
        <v>0.14599999999999999</v>
      </c>
      <c r="L2978" s="47">
        <v>2.1999999999999999E-2</v>
      </c>
      <c r="M2978" s="47">
        <v>0.16800000000000001</v>
      </c>
      <c r="N2978" s="47">
        <v>5.5333333333330001E-2</v>
      </c>
      <c r="O2978" s="47">
        <v>9.33333333333E-3</v>
      </c>
      <c r="P2978" s="47">
        <v>0.22333333333332997</v>
      </c>
      <c r="Q2978" s="47">
        <v>8.8666588694696694E-3</v>
      </c>
      <c r="R2978" s="47">
        <v>7.9334118398869339E-3</v>
      </c>
      <c r="S2978" s="47">
        <v>6.4000003833876162E-3</v>
      </c>
      <c r="T2978" s="47">
        <v>2.3200000000000009E-2</v>
      </c>
      <c r="U2978" s="47">
        <v>3300</v>
      </c>
      <c r="V2978" s="47">
        <v>1190.01177598304</v>
      </c>
      <c r="W2978" s="47">
        <v>1009</v>
      </c>
      <c r="X2978" s="47" t="s">
        <v>9258</v>
      </c>
    </row>
    <row r="2979" spans="1:24" s="47" customFormat="1" x14ac:dyDescent="0.15">
      <c r="A2979" s="47" t="s">
        <v>6504</v>
      </c>
      <c r="B2979" s="209" t="s">
        <v>9380</v>
      </c>
      <c r="C2979" s="281" t="s">
        <v>9381</v>
      </c>
      <c r="D2979" s="47" t="s">
        <v>9314</v>
      </c>
      <c r="E2979" s="47" t="s">
        <v>9334</v>
      </c>
      <c r="F2979" s="47" t="s">
        <v>9335</v>
      </c>
      <c r="G2979" s="47" t="s">
        <v>9846</v>
      </c>
      <c r="H2979" s="47">
        <v>1235</v>
      </c>
      <c r="I2979" s="47">
        <v>44</v>
      </c>
      <c r="J2979" s="47">
        <v>15</v>
      </c>
      <c r="K2979" s="47">
        <v>45.748987854250998</v>
      </c>
      <c r="L2979" s="47">
        <v>2.7530364372469598</v>
      </c>
      <c r="M2979" s="47">
        <v>48.502024300000002</v>
      </c>
      <c r="O2979" s="47">
        <v>0.16194331983804999</v>
      </c>
      <c r="Q2979" s="47">
        <v>1.6275299902763476</v>
      </c>
      <c r="R2979" s="47">
        <v>0.74493777938672467</v>
      </c>
      <c r="U2979" s="47">
        <v>3400</v>
      </c>
      <c r="V2979" s="47">
        <v>919.99815754260499</v>
      </c>
      <c r="W2979" s="47">
        <v>139</v>
      </c>
    </row>
    <row r="2980" spans="1:24" s="47" customFormat="1" x14ac:dyDescent="0.15">
      <c r="A2980" s="47" t="s">
        <v>6504</v>
      </c>
      <c r="B2980" s="209" t="s">
        <v>9406</v>
      </c>
      <c r="C2980" s="281" t="s">
        <v>9317</v>
      </c>
      <c r="D2980" s="47" t="s">
        <v>9314</v>
      </c>
      <c r="E2980" s="47" t="s">
        <v>9334</v>
      </c>
      <c r="F2980" s="47" t="s">
        <v>9335</v>
      </c>
      <c r="G2980" s="47" t="s">
        <v>9203</v>
      </c>
      <c r="H2980" s="47">
        <v>845</v>
      </c>
      <c r="I2980" s="47">
        <v>47</v>
      </c>
      <c r="J2980" s="47">
        <v>12</v>
      </c>
      <c r="K2980" s="47">
        <v>44.023668639053199</v>
      </c>
      <c r="L2980" s="47">
        <v>4.1420118343195202</v>
      </c>
      <c r="M2980" s="47">
        <v>48.165680500000001</v>
      </c>
      <c r="N2980" s="47">
        <v>13.017751479289901</v>
      </c>
      <c r="P2980" s="47">
        <v>61.183431952662616</v>
      </c>
      <c r="Q2980" s="47">
        <v>3.1479295182753551</v>
      </c>
      <c r="R2980" s="47">
        <v>1.6331346752932412</v>
      </c>
      <c r="U2980" s="47">
        <v>3499.9999999999945</v>
      </c>
      <c r="V2980" s="47">
        <v>1379.9988006227888</v>
      </c>
      <c r="W2980" s="47">
        <v>175</v>
      </c>
    </row>
    <row r="2981" spans="1:24" s="47" customFormat="1" x14ac:dyDescent="0.15">
      <c r="A2981" s="47" t="s">
        <v>6504</v>
      </c>
      <c r="B2981" s="210" t="s">
        <v>9608</v>
      </c>
      <c r="C2981" s="281" t="s">
        <v>10055</v>
      </c>
      <c r="D2981" s="47" t="s">
        <v>9314</v>
      </c>
      <c r="E2981" s="47" t="s">
        <v>9334</v>
      </c>
      <c r="F2981" s="47" t="s">
        <v>9335</v>
      </c>
      <c r="G2981" s="47" t="s">
        <v>9203</v>
      </c>
      <c r="H2981" s="47">
        <v>453</v>
      </c>
      <c r="I2981" s="47">
        <v>100</v>
      </c>
      <c r="J2981" s="47">
        <v>19.2</v>
      </c>
      <c r="K2981" s="47">
        <v>222.07505518763799</v>
      </c>
      <c r="L2981" s="47">
        <v>7.7262693156732896</v>
      </c>
      <c r="M2981" s="47">
        <v>229.80132499999999</v>
      </c>
      <c r="N2981" s="47">
        <v>41.942604856512098</v>
      </c>
      <c r="O2981" s="47">
        <v>0.44150110375274998</v>
      </c>
      <c r="P2981" s="47">
        <v>271.74392935982337</v>
      </c>
      <c r="R2981" s="47">
        <v>1.7880802241998293</v>
      </c>
      <c r="U2981" s="47">
        <v>3500</v>
      </c>
      <c r="V2981" s="47">
        <v>810.00034156252264</v>
      </c>
      <c r="W2981" s="47">
        <v>833</v>
      </c>
    </row>
    <row r="2982" spans="1:24" s="47" customFormat="1" x14ac:dyDescent="0.15">
      <c r="A2982" s="47" t="s">
        <v>6504</v>
      </c>
      <c r="B2982" s="47" t="s">
        <v>9813</v>
      </c>
      <c r="C2982" s="281" t="s">
        <v>9483</v>
      </c>
      <c r="D2982" s="47" t="s">
        <v>9314</v>
      </c>
      <c r="E2982" s="47" t="s">
        <v>9334</v>
      </c>
      <c r="F2982" s="47" t="s">
        <v>9804</v>
      </c>
      <c r="G2982" s="47" t="s">
        <v>9805</v>
      </c>
      <c r="H2982" s="47">
        <v>1155</v>
      </c>
      <c r="I2982" s="47">
        <v>39</v>
      </c>
      <c r="J2982" s="47">
        <v>19.399999999999999</v>
      </c>
      <c r="K2982" s="47">
        <v>139.30735930735901</v>
      </c>
      <c r="L2982" s="47">
        <v>3.1168831168831099</v>
      </c>
      <c r="M2982" s="47">
        <v>142.42424199999999</v>
      </c>
      <c r="N2982" s="47">
        <v>30.129870129870099</v>
      </c>
      <c r="P2982" s="47">
        <v>172.55411255411224</v>
      </c>
      <c r="Q2982" s="47">
        <v>7.8441519888822171</v>
      </c>
      <c r="R2982" s="47">
        <v>3.1082217848947358</v>
      </c>
      <c r="S2982" s="47">
        <v>1.6969693565230688</v>
      </c>
      <c r="T2982" s="47">
        <v>12.64935064935055</v>
      </c>
      <c r="U2982" s="47">
        <v>3599.9999999999918</v>
      </c>
      <c r="V2982" s="47">
        <v>3589.9961615534198</v>
      </c>
      <c r="W2982" s="47">
        <v>608</v>
      </c>
    </row>
    <row r="2983" spans="1:24" s="47" customFormat="1" x14ac:dyDescent="0.15">
      <c r="A2983" s="47" t="s">
        <v>6504</v>
      </c>
      <c r="B2983" s="210" t="s">
        <v>9406</v>
      </c>
      <c r="C2983" s="281" t="s">
        <v>9618</v>
      </c>
      <c r="D2983" s="47" t="s">
        <v>9314</v>
      </c>
      <c r="E2983" s="47" t="s">
        <v>9334</v>
      </c>
      <c r="F2983" s="47" t="s">
        <v>9335</v>
      </c>
      <c r="G2983" s="47" t="s">
        <v>9203</v>
      </c>
      <c r="H2983" s="47">
        <v>1131</v>
      </c>
      <c r="I2983" s="47">
        <v>13</v>
      </c>
      <c r="J2983" s="47">
        <v>5.5</v>
      </c>
      <c r="K2983" s="47">
        <v>12.8205128205128</v>
      </c>
      <c r="L2983" s="47">
        <v>3.1830238726790401</v>
      </c>
      <c r="M2983" s="47">
        <v>16.003536700000002</v>
      </c>
      <c r="R2983" s="47">
        <v>1.0344821468779084</v>
      </c>
      <c r="U2983" s="47">
        <v>3599.9999999999945</v>
      </c>
      <c r="V2983" s="47">
        <v>1169.9993081189143</v>
      </c>
      <c r="W2983" s="47">
        <v>817</v>
      </c>
    </row>
    <row r="2984" spans="1:24" s="47" customFormat="1" x14ac:dyDescent="0.15">
      <c r="A2984" s="47" t="s">
        <v>6504</v>
      </c>
      <c r="B2984" s="209" t="s">
        <v>9380</v>
      </c>
      <c r="C2984" s="281" t="s">
        <v>9381</v>
      </c>
      <c r="D2984" s="47" t="s">
        <v>9314</v>
      </c>
      <c r="E2984" s="47" t="s">
        <v>9334</v>
      </c>
      <c r="F2984" s="47" t="s">
        <v>9335</v>
      </c>
      <c r="G2984" s="47" t="s">
        <v>9846</v>
      </c>
      <c r="H2984" s="47">
        <v>1186</v>
      </c>
      <c r="I2984" s="47">
        <v>44</v>
      </c>
      <c r="J2984" s="47">
        <v>15.3</v>
      </c>
      <c r="K2984" s="47">
        <v>56.745362563237698</v>
      </c>
      <c r="L2984" s="47">
        <v>3.1197301854974699</v>
      </c>
      <c r="M2984" s="47">
        <v>59.865092699999998</v>
      </c>
      <c r="O2984" s="47">
        <v>0.16863406408094</v>
      </c>
      <c r="Q2984" s="47">
        <v>1.947722135669226</v>
      </c>
      <c r="R2984" s="47">
        <v>0.91062590347843508</v>
      </c>
      <c r="U2984" s="47">
        <v>3700</v>
      </c>
      <c r="V2984" s="47">
        <v>1080.0023215254241</v>
      </c>
      <c r="W2984" s="47">
        <v>140</v>
      </c>
    </row>
    <row r="2985" spans="1:24" s="47" customFormat="1" x14ac:dyDescent="0.15">
      <c r="A2985" s="47" t="s">
        <v>6504</v>
      </c>
      <c r="B2985" s="47" t="s">
        <v>10535</v>
      </c>
      <c r="C2985" s="281" t="s">
        <v>10625</v>
      </c>
      <c r="D2985" s="47" t="s">
        <v>10393</v>
      </c>
      <c r="E2985" s="47" t="s">
        <v>9872</v>
      </c>
      <c r="F2985" s="47" t="s">
        <v>9356</v>
      </c>
      <c r="G2985" s="47" t="s">
        <v>9611</v>
      </c>
      <c r="H2985" s="47">
        <v>27335</v>
      </c>
      <c r="I2985" s="47">
        <v>51</v>
      </c>
      <c r="J2985" s="47">
        <v>2.9</v>
      </c>
      <c r="K2985" s="47">
        <v>0.42399853667458998</v>
      </c>
      <c r="L2985" s="47">
        <v>0.13755258825680999</v>
      </c>
      <c r="M2985" s="47">
        <v>0.56155111999999996</v>
      </c>
      <c r="N2985" s="47">
        <v>0.45728918968354998</v>
      </c>
      <c r="O2985" s="47">
        <v>4.5728918968349998E-2</v>
      </c>
      <c r="P2985" s="47">
        <v>1.0188403146149501</v>
      </c>
      <c r="Q2985" s="47">
        <v>1.4633223303616201E-2</v>
      </c>
      <c r="R2985" s="47">
        <v>3.2924561530520112E-3</v>
      </c>
      <c r="U2985" s="47">
        <v>3759.9999999999013</v>
      </c>
      <c r="V2985" s="47">
        <v>89.999288943676731</v>
      </c>
      <c r="W2985" s="47">
        <v>1011</v>
      </c>
    </row>
    <row r="2986" spans="1:24" s="47" customFormat="1" x14ac:dyDescent="0.15">
      <c r="A2986" s="47" t="s">
        <v>6504</v>
      </c>
      <c r="B2986" s="47" t="s">
        <v>9806</v>
      </c>
      <c r="C2986" s="281" t="s">
        <v>9493</v>
      </c>
      <c r="D2986" s="47" t="s">
        <v>9314</v>
      </c>
      <c r="E2986" s="47" t="s">
        <v>9334</v>
      </c>
      <c r="F2986" s="47" t="s">
        <v>8972</v>
      </c>
      <c r="G2986" s="47" t="s">
        <v>9580</v>
      </c>
      <c r="H2986" s="47">
        <v>2850</v>
      </c>
      <c r="J2986" s="47">
        <v>2.9</v>
      </c>
      <c r="K2986" s="47">
        <v>10.9824561403508</v>
      </c>
      <c r="L2986" s="47">
        <v>1.4736842105263099</v>
      </c>
      <c r="M2986" s="47">
        <v>12.456140400000001</v>
      </c>
      <c r="Q2986" s="47">
        <v>0.150875943858997</v>
      </c>
      <c r="R2986" s="47">
        <v>0.26316007409224845</v>
      </c>
      <c r="U2986" s="47">
        <v>4199.9999999999836</v>
      </c>
      <c r="V2986" s="47">
        <v>750.00621116290813</v>
      </c>
      <c r="W2986" s="47">
        <v>417</v>
      </c>
    </row>
    <row r="2987" spans="1:24" s="47" customFormat="1" x14ac:dyDescent="0.15">
      <c r="A2987" s="47" t="s">
        <v>6504</v>
      </c>
      <c r="B2987" s="210" t="s">
        <v>9608</v>
      </c>
      <c r="C2987" s="281" t="s">
        <v>9834</v>
      </c>
      <c r="D2987" s="47" t="s">
        <v>9314</v>
      </c>
      <c r="E2987" s="47" t="s">
        <v>9334</v>
      </c>
      <c r="F2987" s="47" t="s">
        <v>9335</v>
      </c>
      <c r="G2987" s="47" t="s">
        <v>9203</v>
      </c>
      <c r="H2987" s="47">
        <v>2538</v>
      </c>
      <c r="I2987" s="47">
        <v>14</v>
      </c>
      <c r="J2987" s="47">
        <v>7.7</v>
      </c>
      <c r="K2987" s="47">
        <v>10.9535066981875</v>
      </c>
      <c r="L2987" s="47">
        <v>1.69424743892829</v>
      </c>
      <c r="M2987" s="47">
        <v>12.6477541</v>
      </c>
      <c r="N2987" s="47">
        <v>1.37903861308116</v>
      </c>
      <c r="P2987" s="47">
        <v>14.02679275019695</v>
      </c>
      <c r="R2987" s="47">
        <v>0.46098840293513693</v>
      </c>
      <c r="U2987" s="47">
        <v>4300</v>
      </c>
      <c r="V2987" s="47">
        <v>1169.9885666493776</v>
      </c>
      <c r="W2987" s="47">
        <v>824</v>
      </c>
    </row>
    <row r="2988" spans="1:24" s="47" customFormat="1" x14ac:dyDescent="0.15">
      <c r="A2988" s="47" t="s">
        <v>6504</v>
      </c>
      <c r="B2988" s="210" t="s">
        <v>9608</v>
      </c>
      <c r="C2988" s="281" t="s">
        <v>10055</v>
      </c>
      <c r="D2988" s="47" t="s">
        <v>9314</v>
      </c>
      <c r="E2988" s="47" t="s">
        <v>9334</v>
      </c>
      <c r="F2988" s="47" t="s">
        <v>9335</v>
      </c>
      <c r="G2988" s="47" t="s">
        <v>9203</v>
      </c>
      <c r="H2988" s="47">
        <v>1775</v>
      </c>
      <c r="I2988" s="47">
        <v>50</v>
      </c>
      <c r="J2988" s="47">
        <v>14.8</v>
      </c>
      <c r="K2988" s="47">
        <v>40.281690140845001</v>
      </c>
      <c r="L2988" s="47">
        <v>2.4788732394366102</v>
      </c>
      <c r="M2988" s="47">
        <v>42.760563400000002</v>
      </c>
      <c r="N2988" s="47">
        <v>6.8169014084506996</v>
      </c>
      <c r="P2988" s="47">
        <v>49.577464788732307</v>
      </c>
      <c r="R2988" s="47">
        <v>0.5126724736756596</v>
      </c>
      <c r="U2988" s="47">
        <v>4399.9999999999827</v>
      </c>
      <c r="V2988" s="47">
        <v>909.99364077429584</v>
      </c>
      <c r="W2988" s="47">
        <v>831</v>
      </c>
    </row>
    <row r="2989" spans="1:24" s="47" customFormat="1" x14ac:dyDescent="0.15">
      <c r="A2989" s="47" t="s">
        <v>6504</v>
      </c>
      <c r="B2989" s="209" t="s">
        <v>9406</v>
      </c>
      <c r="C2989" s="281" t="s">
        <v>9317</v>
      </c>
      <c r="D2989" s="47" t="s">
        <v>9314</v>
      </c>
      <c r="E2989" s="47" t="s">
        <v>9334</v>
      </c>
      <c r="F2989" s="47" t="s">
        <v>9335</v>
      </c>
      <c r="G2989" s="47" t="s">
        <v>9203</v>
      </c>
      <c r="H2989" s="47">
        <v>1420</v>
      </c>
      <c r="I2989" s="47">
        <v>45</v>
      </c>
      <c r="J2989" s="47">
        <v>15.4</v>
      </c>
      <c r="K2989" s="47">
        <v>48.098591549295698</v>
      </c>
      <c r="L2989" s="47">
        <v>3.0985915492957701</v>
      </c>
      <c r="M2989" s="47">
        <v>51.197183099999997</v>
      </c>
      <c r="N2989" s="47">
        <v>13.6619718309859</v>
      </c>
      <c r="P2989" s="47">
        <v>64.859154929577372</v>
      </c>
      <c r="Q2989" s="47">
        <v>2.3591524163717241</v>
      </c>
      <c r="R2989" s="47">
        <v>1.2253523838213636</v>
      </c>
      <c r="U2989" s="47">
        <v>4399.9999999999936</v>
      </c>
      <c r="V2989" s="47">
        <v>1740.0003850263363</v>
      </c>
      <c r="W2989" s="47">
        <v>176</v>
      </c>
    </row>
    <row r="2990" spans="1:24" s="47" customFormat="1" x14ac:dyDescent="0.15">
      <c r="A2990" s="47" t="s">
        <v>6504</v>
      </c>
      <c r="B2990" s="209" t="s">
        <v>9380</v>
      </c>
      <c r="C2990" s="281" t="s">
        <v>9381</v>
      </c>
      <c r="D2990" s="47" t="s">
        <v>9314</v>
      </c>
      <c r="E2990" s="47" t="s">
        <v>9334</v>
      </c>
      <c r="F2990" s="47" t="s">
        <v>9335</v>
      </c>
      <c r="G2990" s="47" t="s">
        <v>9846</v>
      </c>
      <c r="H2990" s="47">
        <v>3163</v>
      </c>
      <c r="I2990" s="47">
        <v>44</v>
      </c>
      <c r="J2990" s="47">
        <v>14.6</v>
      </c>
      <c r="K2990" s="47">
        <v>30.066392665191199</v>
      </c>
      <c r="L2990" s="47">
        <v>1.4226999683844399</v>
      </c>
      <c r="M2990" s="47">
        <v>31.489092599999999</v>
      </c>
      <c r="O2990" s="47">
        <v>9.484666455896E-2</v>
      </c>
      <c r="Q2990" s="47">
        <v>1.0464753430716447</v>
      </c>
      <c r="R2990" s="47">
        <v>0.42997182672383777</v>
      </c>
      <c r="U2990" s="47">
        <v>4499.9999999999836</v>
      </c>
      <c r="V2990" s="47">
        <v>1360.0008879274988</v>
      </c>
      <c r="W2990" s="47">
        <v>136</v>
      </c>
    </row>
    <row r="2991" spans="1:24" s="47" customFormat="1" x14ac:dyDescent="0.15">
      <c r="A2991" s="47" t="s">
        <v>6504</v>
      </c>
      <c r="B2991" s="47" t="s">
        <v>10535</v>
      </c>
      <c r="C2991" s="281" t="s">
        <v>10625</v>
      </c>
      <c r="D2991" s="47" t="s">
        <v>9314</v>
      </c>
      <c r="E2991" s="47" t="s">
        <v>9334</v>
      </c>
      <c r="F2991" s="47" t="s">
        <v>9356</v>
      </c>
      <c r="G2991" s="47" t="s">
        <v>9611</v>
      </c>
      <c r="H2991" s="47">
        <v>14820</v>
      </c>
      <c r="I2991" s="47">
        <v>55</v>
      </c>
      <c r="J2991" s="47">
        <v>3.1</v>
      </c>
      <c r="K2991" s="47">
        <v>1.26248313090418</v>
      </c>
      <c r="L2991" s="47">
        <v>0.30971659919028</v>
      </c>
      <c r="M2991" s="47">
        <v>1.5721997299999999</v>
      </c>
      <c r="N2991" s="47">
        <v>0.70175438596491002</v>
      </c>
      <c r="O2991" s="47">
        <v>4.8582995951410003E-2</v>
      </c>
      <c r="P2991" s="47">
        <v>2.2739541160593699</v>
      </c>
      <c r="Q2991" s="47">
        <v>6.2078326392802724E-2</v>
      </c>
      <c r="R2991" s="47">
        <v>1.1470966197735558E-2</v>
      </c>
      <c r="U2991" s="47">
        <v>4589.99999999995</v>
      </c>
      <c r="V2991" s="47">
        <v>169.99971905044097</v>
      </c>
      <c r="W2991" s="47">
        <v>1012</v>
      </c>
    </row>
    <row r="2992" spans="1:24" s="47" customFormat="1" x14ac:dyDescent="0.15">
      <c r="A2992" s="47" t="s">
        <v>6504</v>
      </c>
      <c r="B2992" s="47" t="s">
        <v>9684</v>
      </c>
      <c r="C2992" s="281" t="s">
        <v>9497</v>
      </c>
      <c r="D2992" s="47" t="s">
        <v>9314</v>
      </c>
      <c r="E2992" s="47" t="s">
        <v>9334</v>
      </c>
      <c r="F2992" s="47" t="s">
        <v>8972</v>
      </c>
      <c r="G2992" s="47" t="s">
        <v>9580</v>
      </c>
      <c r="H2992" s="47">
        <v>380000</v>
      </c>
      <c r="I2992" s="47">
        <v>13</v>
      </c>
      <c r="J2992" s="47">
        <v>0.6</v>
      </c>
      <c r="K2992" s="47">
        <v>2.368421052631E-2</v>
      </c>
      <c r="L2992" s="47">
        <v>1.2105263157889999E-2</v>
      </c>
      <c r="M2992" s="47">
        <v>3.5789469999999997E-2</v>
      </c>
      <c r="Q2992" s="47">
        <v>5.5263705303973659E-3</v>
      </c>
      <c r="R2992" s="47">
        <v>3.4210545560738369E-3</v>
      </c>
      <c r="U2992" s="47">
        <v>4599.9999999982001</v>
      </c>
      <c r="V2992" s="47">
        <v>1300.000731308058</v>
      </c>
      <c r="W2992" s="47">
        <v>423</v>
      </c>
      <c r="X2992" s="47" t="s">
        <v>8959</v>
      </c>
    </row>
    <row r="2993" spans="1:24" s="47" customFormat="1" x14ac:dyDescent="0.15">
      <c r="A2993" s="47" t="s">
        <v>6504</v>
      </c>
      <c r="B2993" s="209" t="s">
        <v>9380</v>
      </c>
      <c r="C2993" s="281" t="s">
        <v>9381</v>
      </c>
      <c r="D2993" s="47" t="s">
        <v>9314</v>
      </c>
      <c r="E2993" s="47" t="s">
        <v>9334</v>
      </c>
      <c r="F2993" s="47" t="s">
        <v>9335</v>
      </c>
      <c r="G2993" s="47" t="s">
        <v>9846</v>
      </c>
      <c r="H2993" s="47">
        <v>3163</v>
      </c>
      <c r="I2993" s="47">
        <v>44</v>
      </c>
      <c r="J2993" s="47">
        <v>15.6</v>
      </c>
      <c r="K2993" s="47">
        <v>28.896617135630699</v>
      </c>
      <c r="L2993" s="47">
        <v>1.5175466329434</v>
      </c>
      <c r="M2993" s="47">
        <v>30.414163800000001</v>
      </c>
      <c r="O2993" s="47">
        <v>9.484666455896E-2</v>
      </c>
      <c r="Q2993" s="47">
        <v>1.0180216168874188</v>
      </c>
      <c r="R2993" s="47">
        <v>0.42997182672383777</v>
      </c>
      <c r="U2993" s="47">
        <v>4799.9999999999745</v>
      </c>
      <c r="V2993" s="47">
        <v>1360.0008879274988</v>
      </c>
      <c r="W2993" s="47">
        <v>135</v>
      </c>
    </row>
    <row r="2994" spans="1:24" s="47" customFormat="1" x14ac:dyDescent="0.15">
      <c r="A2994" s="47" t="s">
        <v>6504</v>
      </c>
      <c r="B2994" s="209" t="s">
        <v>9380</v>
      </c>
      <c r="C2994" s="281" t="s">
        <v>9381</v>
      </c>
      <c r="D2994" s="47" t="s">
        <v>9314</v>
      </c>
      <c r="E2994" s="47" t="s">
        <v>9334</v>
      </c>
      <c r="F2994" s="47" t="s">
        <v>9335</v>
      </c>
      <c r="G2994" s="47" t="s">
        <v>9846</v>
      </c>
      <c r="H2994" s="47">
        <v>2026</v>
      </c>
      <c r="I2994" s="47">
        <v>44</v>
      </c>
      <c r="J2994" s="47">
        <v>15.7</v>
      </c>
      <c r="K2994" s="47">
        <v>45.360315893385902</v>
      </c>
      <c r="L2994" s="47">
        <v>2.3692003948667302</v>
      </c>
      <c r="M2994" s="47">
        <v>47.7295163</v>
      </c>
      <c r="O2994" s="47">
        <v>0.14807502467917</v>
      </c>
      <c r="Q2994" s="47">
        <v>1.5794686127016297</v>
      </c>
      <c r="R2994" s="47">
        <v>0.71569832367392128</v>
      </c>
      <c r="U2994" s="47">
        <v>4800</v>
      </c>
      <c r="V2994" s="47">
        <v>1450.0048037633644</v>
      </c>
      <c r="W2994" s="47">
        <v>138</v>
      </c>
    </row>
    <row r="2995" spans="1:24" s="47" customFormat="1" x14ac:dyDescent="0.15">
      <c r="A2995" s="47" t="s">
        <v>6504</v>
      </c>
      <c r="B2995" s="47" t="s">
        <v>9813</v>
      </c>
      <c r="C2995" s="281" t="s">
        <v>9483</v>
      </c>
      <c r="D2995" s="47" t="s">
        <v>9370</v>
      </c>
      <c r="E2995" s="47" t="s">
        <v>9394</v>
      </c>
      <c r="F2995" s="47" t="s">
        <v>9804</v>
      </c>
      <c r="G2995" s="47" t="s">
        <v>9805</v>
      </c>
      <c r="H2995" s="47">
        <v>2113</v>
      </c>
      <c r="I2995" s="47">
        <v>39</v>
      </c>
      <c r="J2995" s="47">
        <v>3.7</v>
      </c>
      <c r="K2995" s="47">
        <v>38.523426407950701</v>
      </c>
      <c r="L2995" s="47">
        <v>2.3189777567439598</v>
      </c>
      <c r="M2995" s="47">
        <v>40.842404199999997</v>
      </c>
      <c r="Q2995" s="47">
        <v>0.26976151998134651</v>
      </c>
      <c r="R2995" s="47">
        <v>0.14671009556932052</v>
      </c>
      <c r="S2995" s="47">
        <v>8.5186347975158561E-2</v>
      </c>
      <c r="T2995" s="47">
        <v>0.50165641268339212</v>
      </c>
      <c r="U2995" s="47">
        <v>4899.9999999999873</v>
      </c>
      <c r="V2995" s="47">
        <v>309.99843193797426</v>
      </c>
      <c r="W2995" s="47">
        <v>609</v>
      </c>
    </row>
    <row r="2996" spans="1:24" s="47" customFormat="1" x14ac:dyDescent="0.15">
      <c r="A2996" s="47" t="s">
        <v>6504</v>
      </c>
      <c r="B2996" s="210" t="s">
        <v>9608</v>
      </c>
      <c r="C2996" s="281" t="s">
        <v>9834</v>
      </c>
      <c r="D2996" s="47" t="s">
        <v>9314</v>
      </c>
      <c r="E2996" s="47" t="s">
        <v>9334</v>
      </c>
      <c r="F2996" s="47" t="s">
        <v>9335</v>
      </c>
      <c r="G2996" s="47" t="s">
        <v>9203</v>
      </c>
      <c r="H2996" s="47">
        <v>3164</v>
      </c>
      <c r="I2996" s="47">
        <v>27</v>
      </c>
      <c r="J2996" s="47">
        <v>13.3</v>
      </c>
      <c r="K2996" s="47">
        <v>26.295828065739499</v>
      </c>
      <c r="L2996" s="47">
        <v>1.54867256637168</v>
      </c>
      <c r="M2996" s="47">
        <v>27.8445006</v>
      </c>
      <c r="N2996" s="47">
        <v>3.1921618204804001</v>
      </c>
      <c r="P2996" s="47">
        <v>31.036662452591578</v>
      </c>
      <c r="R2996" s="47">
        <v>0.49620370192513741</v>
      </c>
      <c r="U2996" s="47">
        <v>4900</v>
      </c>
      <c r="V2996" s="47">
        <v>1569.9885128911349</v>
      </c>
      <c r="W2996" s="47">
        <v>827</v>
      </c>
    </row>
    <row r="2997" spans="1:24" s="47" customFormat="1" x14ac:dyDescent="0.15">
      <c r="A2997" s="47" t="s">
        <v>6504</v>
      </c>
      <c r="B2997" s="47" t="s">
        <v>9495</v>
      </c>
      <c r="C2997" s="281" t="s">
        <v>9191</v>
      </c>
      <c r="D2997" s="47" t="s">
        <v>9370</v>
      </c>
      <c r="E2997" s="47" t="s">
        <v>9968</v>
      </c>
      <c r="F2997" s="47" t="s">
        <v>9697</v>
      </c>
      <c r="G2997" s="47" t="s">
        <v>9688</v>
      </c>
      <c r="H2997" s="47">
        <v>6180</v>
      </c>
      <c r="I2997" s="47">
        <v>9</v>
      </c>
      <c r="J2997" s="47">
        <v>8.9</v>
      </c>
      <c r="K2997" s="47">
        <v>7.6051779935274997</v>
      </c>
      <c r="L2997" s="47">
        <v>0.80906148867312999</v>
      </c>
      <c r="M2997" s="47">
        <v>8.4142394800000009</v>
      </c>
      <c r="Q2997" s="47">
        <v>1.9417485968679051</v>
      </c>
      <c r="R2997" s="47">
        <v>0.82523948620972076</v>
      </c>
      <c r="U2997" s="47">
        <v>4999.9999999999436</v>
      </c>
      <c r="V2997" s="47">
        <v>5099.9800247760741</v>
      </c>
      <c r="W2997" s="47">
        <v>611</v>
      </c>
      <c r="X2997" s="47" t="s">
        <v>8959</v>
      </c>
    </row>
    <row r="2998" spans="1:24" s="47" customFormat="1" x14ac:dyDescent="0.15">
      <c r="A2998" s="47" t="s">
        <v>6504</v>
      </c>
      <c r="B2998" s="209" t="s">
        <v>9380</v>
      </c>
      <c r="C2998" s="281" t="s">
        <v>9381</v>
      </c>
      <c r="D2998" s="47" t="s">
        <v>9314</v>
      </c>
      <c r="E2998" s="47" t="s">
        <v>9334</v>
      </c>
      <c r="F2998" s="47" t="s">
        <v>9335</v>
      </c>
      <c r="G2998" s="47" t="s">
        <v>9846</v>
      </c>
      <c r="H2998" s="47">
        <v>2026</v>
      </c>
      <c r="I2998" s="47">
        <v>44</v>
      </c>
      <c r="J2998" s="47">
        <v>15.4</v>
      </c>
      <c r="K2998" s="47">
        <v>43.830207305034499</v>
      </c>
      <c r="L2998" s="47">
        <v>2.5172754195459</v>
      </c>
      <c r="M2998" s="47">
        <v>46.3474827</v>
      </c>
      <c r="O2998" s="47">
        <v>0.14807502467917</v>
      </c>
      <c r="Q2998" s="47">
        <v>1.5597248804652666</v>
      </c>
      <c r="R2998" s="47">
        <v>0.70582981585982318</v>
      </c>
      <c r="U2998" s="47">
        <v>5099.9999999999936</v>
      </c>
      <c r="V2998" s="47">
        <v>1430.0112069320019</v>
      </c>
      <c r="W2998" s="47">
        <v>137</v>
      </c>
    </row>
    <row r="2999" spans="1:24" s="47" customFormat="1" x14ac:dyDescent="0.15">
      <c r="A2999" s="47" t="s">
        <v>6504</v>
      </c>
      <c r="B2999" s="47" t="s">
        <v>10251</v>
      </c>
      <c r="C2999" s="281" t="s">
        <v>10254</v>
      </c>
      <c r="D2999" s="47" t="s">
        <v>9725</v>
      </c>
      <c r="E2999" s="47" t="s">
        <v>9726</v>
      </c>
      <c r="F2999" s="47" t="s">
        <v>9335</v>
      </c>
      <c r="G2999" s="47" t="s">
        <v>9918</v>
      </c>
      <c r="H2999" s="47">
        <v>3640</v>
      </c>
      <c r="I2999" s="47">
        <v>23</v>
      </c>
      <c r="J2999" s="47">
        <v>8.1999999999999993</v>
      </c>
      <c r="K2999" s="47">
        <v>15.9615384615384</v>
      </c>
      <c r="L2999" s="47">
        <v>1.4010989010988999</v>
      </c>
      <c r="M2999" s="47">
        <v>17.362637400000001</v>
      </c>
      <c r="N2999" s="47">
        <v>7.7197802197802199</v>
      </c>
      <c r="O2999" s="47">
        <v>0.13736263736262999</v>
      </c>
      <c r="P2999" s="47">
        <v>25.08241758241752</v>
      </c>
      <c r="Q2999" s="47">
        <v>3.8461569278182282</v>
      </c>
      <c r="R2999" s="47">
        <v>1.0164827197220965</v>
      </c>
      <c r="U2999" s="47">
        <v>5100</v>
      </c>
      <c r="V2999" s="47">
        <v>3699.9970997884311</v>
      </c>
      <c r="W2999" s="47">
        <v>885</v>
      </c>
    </row>
    <row r="3000" spans="1:24" s="47" customFormat="1" x14ac:dyDescent="0.15">
      <c r="A3000" s="47" t="s">
        <v>6504</v>
      </c>
      <c r="B3000" s="47" t="s">
        <v>9590</v>
      </c>
      <c r="C3000" s="281" t="s">
        <v>9483</v>
      </c>
      <c r="D3000" s="47" t="s">
        <v>10006</v>
      </c>
      <c r="E3000" s="47" t="s">
        <v>9582</v>
      </c>
      <c r="F3000" s="47" t="s">
        <v>9804</v>
      </c>
      <c r="G3000" s="47" t="s">
        <v>9583</v>
      </c>
      <c r="H3000" s="47">
        <v>1240</v>
      </c>
      <c r="I3000" s="47">
        <v>21</v>
      </c>
      <c r="J3000" s="47">
        <v>15.3</v>
      </c>
      <c r="K3000" s="47">
        <v>38.629032258064498</v>
      </c>
      <c r="L3000" s="47">
        <v>4.1129032258064502</v>
      </c>
      <c r="M3000" s="47">
        <v>42.741935499999997</v>
      </c>
      <c r="N3000" s="47">
        <v>7.17741935483871</v>
      </c>
      <c r="P3000" s="47">
        <v>49.919354838709658</v>
      </c>
      <c r="Q3000" s="47">
        <v>7.8225797606921788</v>
      </c>
      <c r="R3000" s="47">
        <v>3.9516093103688008</v>
      </c>
      <c r="S3000" s="47">
        <v>3.9516093103688008</v>
      </c>
      <c r="T3000" s="47">
        <v>15.725806451612799</v>
      </c>
      <c r="U3000" s="47">
        <v>5100</v>
      </c>
      <c r="V3000" s="47">
        <v>4899.9955448573128</v>
      </c>
      <c r="W3000" s="47">
        <v>610</v>
      </c>
    </row>
    <row r="3001" spans="1:24" s="47" customFormat="1" x14ac:dyDescent="0.15">
      <c r="A3001" s="47" t="s">
        <v>6504</v>
      </c>
      <c r="B3001" s="210" t="s">
        <v>9608</v>
      </c>
      <c r="C3001" s="281" t="s">
        <v>10055</v>
      </c>
      <c r="D3001" s="47" t="s">
        <v>9314</v>
      </c>
      <c r="E3001" s="47" t="s">
        <v>9334</v>
      </c>
      <c r="F3001" s="47" t="s">
        <v>9335</v>
      </c>
      <c r="G3001" s="47" t="s">
        <v>9203</v>
      </c>
      <c r="H3001" s="47">
        <v>1116</v>
      </c>
      <c r="I3001" s="47">
        <v>34</v>
      </c>
      <c r="J3001" s="47">
        <v>15.1</v>
      </c>
      <c r="K3001" s="47">
        <v>67.741935483870904</v>
      </c>
      <c r="L3001" s="47">
        <v>4.8387096774193497</v>
      </c>
      <c r="M3001" s="47">
        <v>72.580645200000006</v>
      </c>
      <c r="N3001" s="47">
        <v>12.2759856630824</v>
      </c>
      <c r="O3001" s="47">
        <v>8.9605734767019996E-2</v>
      </c>
      <c r="P3001" s="47">
        <v>84.856630824372644</v>
      </c>
      <c r="R3001" s="47">
        <v>1.2186387960020122</v>
      </c>
      <c r="U3001" s="47">
        <v>5399.9999999999945</v>
      </c>
      <c r="V3001" s="47">
        <v>1360.0008963382456</v>
      </c>
      <c r="W3001" s="47">
        <v>830</v>
      </c>
    </row>
    <row r="3002" spans="1:24" s="47" customFormat="1" x14ac:dyDescent="0.15">
      <c r="A3002" s="47" t="s">
        <v>6504</v>
      </c>
      <c r="B3002" s="210" t="s">
        <v>9608</v>
      </c>
      <c r="C3002" s="281" t="s">
        <v>10055</v>
      </c>
      <c r="D3002" s="47" t="s">
        <v>9314</v>
      </c>
      <c r="E3002" s="47" t="s">
        <v>9334</v>
      </c>
      <c r="F3002" s="47" t="s">
        <v>9335</v>
      </c>
      <c r="G3002" s="47" t="s">
        <v>9203</v>
      </c>
      <c r="H3002" s="47">
        <v>876</v>
      </c>
      <c r="I3002" s="47">
        <v>77</v>
      </c>
      <c r="J3002" s="47">
        <v>17.100000000000001</v>
      </c>
      <c r="K3002" s="47">
        <v>84.246575342465704</v>
      </c>
      <c r="L3002" s="47">
        <v>6.1643835616438301</v>
      </c>
      <c r="M3002" s="47">
        <v>90.410958899999997</v>
      </c>
      <c r="N3002" s="47">
        <v>13.013698630136901</v>
      </c>
      <c r="O3002" s="47">
        <v>0.22831050228309999</v>
      </c>
      <c r="P3002" s="47">
        <v>103.42465753424644</v>
      </c>
      <c r="R3002" s="47">
        <v>1.1529673260648836</v>
      </c>
      <c r="U3002" s="47">
        <v>5400</v>
      </c>
      <c r="V3002" s="47">
        <v>1009.999377632838</v>
      </c>
      <c r="W3002" s="47">
        <v>832</v>
      </c>
    </row>
    <row r="3003" spans="1:24" s="47" customFormat="1" x14ac:dyDescent="0.15">
      <c r="A3003" s="47" t="s">
        <v>6504</v>
      </c>
      <c r="B3003" s="47" t="s">
        <v>9806</v>
      </c>
      <c r="C3003" s="281" t="s">
        <v>9910</v>
      </c>
      <c r="D3003" s="47" t="s">
        <v>10022</v>
      </c>
      <c r="E3003" s="47" t="s">
        <v>9686</v>
      </c>
      <c r="F3003" s="47" t="s">
        <v>8972</v>
      </c>
      <c r="G3003" s="47" t="s">
        <v>9580</v>
      </c>
      <c r="H3003" s="47">
        <v>10000000</v>
      </c>
      <c r="I3003" s="47">
        <v>4</v>
      </c>
      <c r="J3003" s="47">
        <v>0.5</v>
      </c>
      <c r="K3003" s="47">
        <v>7.1000000000000002E-4</v>
      </c>
      <c r="L3003" s="47">
        <v>5.5000000000000003E-4</v>
      </c>
      <c r="M3003" s="47">
        <v>1.2600000000000001E-3</v>
      </c>
      <c r="N3003" s="47">
        <v>4.2999999999999999E-4</v>
      </c>
      <c r="P3003" s="47">
        <v>1.6900000000000001E-3</v>
      </c>
      <c r="Q3003" s="47">
        <v>4.0999635904176408E-4</v>
      </c>
      <c r="R3003" s="47">
        <v>1.600000063897936E-4</v>
      </c>
      <c r="S3003" s="47">
        <v>2.6999765984012092E-4</v>
      </c>
      <c r="T3003" s="47">
        <v>8.4000000000001532E-4</v>
      </c>
      <c r="U3003" s="47">
        <v>5500</v>
      </c>
      <c r="V3003" s="47">
        <v>1600.0000638979361</v>
      </c>
      <c r="W3003" s="47">
        <v>408</v>
      </c>
    </row>
    <row r="3004" spans="1:24" s="47" customFormat="1" x14ac:dyDescent="0.15">
      <c r="A3004" s="47" t="s">
        <v>6504</v>
      </c>
      <c r="B3004" s="209" t="s">
        <v>9380</v>
      </c>
      <c r="C3004" s="281" t="s">
        <v>8651</v>
      </c>
      <c r="D3004" s="47" t="s">
        <v>9314</v>
      </c>
      <c r="E3004" s="47" t="s">
        <v>9334</v>
      </c>
      <c r="F3004" s="47" t="s">
        <v>9335</v>
      </c>
      <c r="G3004" s="47" t="s">
        <v>9846</v>
      </c>
      <c r="H3004" s="47">
        <v>1433</v>
      </c>
      <c r="I3004" s="47">
        <v>44</v>
      </c>
      <c r="J3004" s="47">
        <v>13.4</v>
      </c>
      <c r="K3004" s="47">
        <v>35.589672016747997</v>
      </c>
      <c r="L3004" s="47">
        <v>3.9776692254012498</v>
      </c>
      <c r="M3004" s="47">
        <v>39.567341200000001</v>
      </c>
      <c r="O3004" s="47">
        <v>0.62805303558966996</v>
      </c>
      <c r="Q3004" s="47">
        <v>1.5561770278169476</v>
      </c>
      <c r="R3004" s="47">
        <v>1.1025822584327494</v>
      </c>
      <c r="U3004" s="47">
        <v>5699.9999999999909</v>
      </c>
      <c r="V3004" s="47">
        <v>1580.0003763341299</v>
      </c>
      <c r="W3004" s="47">
        <v>146</v>
      </c>
    </row>
    <row r="3005" spans="1:24" s="47" customFormat="1" x14ac:dyDescent="0.15">
      <c r="A3005" s="47" t="s">
        <v>6504</v>
      </c>
      <c r="B3005" s="210" t="s">
        <v>9608</v>
      </c>
      <c r="C3005" s="281" t="s">
        <v>10055</v>
      </c>
      <c r="D3005" s="47" t="s">
        <v>9314</v>
      </c>
      <c r="E3005" s="47" t="s">
        <v>9334</v>
      </c>
      <c r="F3005" s="47" t="s">
        <v>9335</v>
      </c>
      <c r="G3005" s="47" t="s">
        <v>9203</v>
      </c>
      <c r="H3005" s="47">
        <v>1337</v>
      </c>
      <c r="I3005" s="47">
        <v>29</v>
      </c>
      <c r="J3005" s="47">
        <v>14.8</v>
      </c>
      <c r="K3005" s="47">
        <v>56.544502617801001</v>
      </c>
      <c r="L3005" s="47">
        <v>4.2632759910246802</v>
      </c>
      <c r="M3005" s="47">
        <v>60.807778599999999</v>
      </c>
      <c r="N3005" s="47">
        <v>6.8062827225130897</v>
      </c>
      <c r="O3005" s="47">
        <v>0.14958863126402</v>
      </c>
      <c r="P3005" s="47">
        <v>67.614061331338775</v>
      </c>
      <c r="R3005" s="47">
        <v>1.0919958804559109</v>
      </c>
      <c r="U3005" s="47">
        <v>5700</v>
      </c>
      <c r="V3005" s="47">
        <v>1459.9984921695529</v>
      </c>
      <c r="W3005" s="47">
        <v>829</v>
      </c>
    </row>
    <row r="3006" spans="1:24" s="47" customFormat="1" x14ac:dyDescent="0.15">
      <c r="A3006" s="47" t="s">
        <v>6504</v>
      </c>
      <c r="B3006" s="47" t="s">
        <v>10251</v>
      </c>
      <c r="C3006" s="281" t="s">
        <v>10254</v>
      </c>
      <c r="D3006" s="47" t="s">
        <v>10142</v>
      </c>
      <c r="E3006" s="47" t="s">
        <v>10043</v>
      </c>
      <c r="F3006" s="47" t="s">
        <v>9335</v>
      </c>
      <c r="G3006" s="47" t="s">
        <v>9918</v>
      </c>
      <c r="H3006" s="47">
        <v>4230</v>
      </c>
      <c r="I3006" s="47">
        <v>11</v>
      </c>
      <c r="J3006" s="47">
        <v>2.9</v>
      </c>
      <c r="K3006" s="47">
        <v>2.2458628841607502</v>
      </c>
      <c r="L3006" s="47">
        <v>1.3711583924349799</v>
      </c>
      <c r="M3006" s="47">
        <v>3.6170212799999999</v>
      </c>
      <c r="N3006" s="47">
        <v>2.5059101654846301</v>
      </c>
      <c r="P3006" s="47">
        <v>6.1229314420803602</v>
      </c>
      <c r="Q3006" s="47">
        <v>0.52009179215875101</v>
      </c>
      <c r="R3006" s="47">
        <v>0.4018925910665363</v>
      </c>
      <c r="U3006" s="47">
        <v>5799.9999999999654</v>
      </c>
      <c r="V3006" s="47">
        <v>1700.0056602114485</v>
      </c>
      <c r="W3006" s="47">
        <v>881</v>
      </c>
    </row>
    <row r="3007" spans="1:24" s="47" customFormat="1" x14ac:dyDescent="0.15">
      <c r="A3007" s="47" t="s">
        <v>6504</v>
      </c>
      <c r="B3007" s="209" t="s">
        <v>9380</v>
      </c>
      <c r="C3007" s="281" t="s">
        <v>8651</v>
      </c>
      <c r="D3007" s="47" t="s">
        <v>9314</v>
      </c>
      <c r="E3007" s="47" t="s">
        <v>9334</v>
      </c>
      <c r="F3007" s="47" t="s">
        <v>9335</v>
      </c>
      <c r="G3007" s="47" t="s">
        <v>9846</v>
      </c>
      <c r="H3007" s="47">
        <v>1631</v>
      </c>
      <c r="I3007" s="47">
        <v>44</v>
      </c>
      <c r="J3007" s="47">
        <v>13.2</v>
      </c>
      <c r="K3007" s="47">
        <v>33.231146535867502</v>
      </c>
      <c r="L3007" s="47">
        <v>3.5561005518086999</v>
      </c>
      <c r="M3007" s="47">
        <v>36.787247100000002</v>
      </c>
      <c r="O3007" s="47">
        <v>0.55180870631514001</v>
      </c>
      <c r="Q3007" s="47">
        <v>1.4469649124151338</v>
      </c>
      <c r="R3007" s="47">
        <v>1.0055183486738795</v>
      </c>
      <c r="U3007" s="47">
        <v>5799.9999999999891</v>
      </c>
      <c r="V3007" s="47">
        <v>1640.0004266870974</v>
      </c>
      <c r="W3007" s="47">
        <v>145</v>
      </c>
    </row>
    <row r="3008" spans="1:24" s="47" customFormat="1" x14ac:dyDescent="0.15">
      <c r="A3008" s="47" t="s">
        <v>6504</v>
      </c>
      <c r="B3008" s="210" t="s">
        <v>9608</v>
      </c>
      <c r="C3008" s="281" t="s">
        <v>9834</v>
      </c>
      <c r="D3008" s="47" t="s">
        <v>9314</v>
      </c>
      <c r="E3008" s="47" t="s">
        <v>9334</v>
      </c>
      <c r="F3008" s="47" t="s">
        <v>9335</v>
      </c>
      <c r="G3008" s="47" t="s">
        <v>9203</v>
      </c>
      <c r="H3008" s="47">
        <v>2527</v>
      </c>
      <c r="I3008" s="47">
        <v>14</v>
      </c>
      <c r="J3008" s="47">
        <v>7.2</v>
      </c>
      <c r="K3008" s="47">
        <v>8.66640284922833</v>
      </c>
      <c r="L3008" s="47">
        <v>2.4139295607439601</v>
      </c>
      <c r="M3008" s="47">
        <v>11.0803324</v>
      </c>
      <c r="N3008" s="47">
        <v>1.10803324099723</v>
      </c>
      <c r="P3008" s="47">
        <v>12.188365650969519</v>
      </c>
      <c r="R3008" s="47">
        <v>0.93392069681259993</v>
      </c>
      <c r="U3008" s="47">
        <v>6099.9999999999873</v>
      </c>
      <c r="V3008" s="47">
        <v>2360.01760084544</v>
      </c>
      <c r="W3008" s="47">
        <v>825</v>
      </c>
    </row>
    <row r="3009" spans="1:24" s="47" customFormat="1" x14ac:dyDescent="0.15">
      <c r="A3009" s="47" t="s">
        <v>6504</v>
      </c>
      <c r="B3009" s="210" t="s">
        <v>9406</v>
      </c>
      <c r="C3009" s="281" t="s">
        <v>9618</v>
      </c>
      <c r="D3009" s="47" t="s">
        <v>9314</v>
      </c>
      <c r="E3009" s="47" t="s">
        <v>9334</v>
      </c>
      <c r="F3009" s="47" t="s">
        <v>9335</v>
      </c>
      <c r="G3009" s="47" t="s">
        <v>9203</v>
      </c>
      <c r="H3009" s="47">
        <v>1281</v>
      </c>
      <c r="I3009" s="47">
        <v>13</v>
      </c>
      <c r="J3009" s="47">
        <v>5</v>
      </c>
      <c r="K3009" s="47">
        <v>15.612802498048399</v>
      </c>
      <c r="L3009" s="47">
        <v>4.8399687743950004</v>
      </c>
      <c r="M3009" s="47">
        <v>20.452771299999998</v>
      </c>
      <c r="R3009" s="47">
        <v>1.8657308814274394</v>
      </c>
      <c r="U3009" s="47">
        <v>6200</v>
      </c>
      <c r="V3009" s="47">
        <v>2390.0012591085497</v>
      </c>
      <c r="W3009" s="47">
        <v>820</v>
      </c>
    </row>
    <row r="3010" spans="1:24" s="47" customFormat="1" x14ac:dyDescent="0.15">
      <c r="A3010" s="47" t="s">
        <v>6504</v>
      </c>
      <c r="B3010" s="47" t="s">
        <v>10331</v>
      </c>
      <c r="C3010" s="281" t="s">
        <v>10326</v>
      </c>
      <c r="D3010" s="47" t="s">
        <v>9314</v>
      </c>
      <c r="E3010" s="47" t="s">
        <v>9334</v>
      </c>
      <c r="F3010" s="47" t="s">
        <v>9674</v>
      </c>
      <c r="G3010" s="47" t="s">
        <v>9750</v>
      </c>
      <c r="H3010" s="47">
        <v>930</v>
      </c>
      <c r="J3010" s="47">
        <v>6.2</v>
      </c>
      <c r="K3010" s="47">
        <v>46.881720430107499</v>
      </c>
      <c r="L3010" s="47">
        <v>6.8817204301075199</v>
      </c>
      <c r="M3010" s="47">
        <v>53.763440899999999</v>
      </c>
      <c r="Q3010" s="47">
        <v>3.8387073124844986</v>
      </c>
      <c r="R3010" s="47">
        <v>1.9247308174956475</v>
      </c>
      <c r="U3010" s="47">
        <v>6399.9999999999936</v>
      </c>
      <c r="V3010" s="47">
        <v>1789.9996602709521</v>
      </c>
      <c r="W3010" s="47">
        <v>1022</v>
      </c>
      <c r="X3010" s="47" t="s">
        <v>8961</v>
      </c>
    </row>
    <row r="3011" spans="1:24" s="47" customFormat="1" x14ac:dyDescent="0.15">
      <c r="A3011" s="47" t="s">
        <v>6504</v>
      </c>
      <c r="B3011" s="47" t="s">
        <v>9265</v>
      </c>
      <c r="C3011" s="281" t="s">
        <v>9266</v>
      </c>
      <c r="D3011" s="47" t="s">
        <v>9314</v>
      </c>
      <c r="E3011" s="47" t="s">
        <v>9334</v>
      </c>
      <c r="F3011" s="47" t="s">
        <v>5244</v>
      </c>
      <c r="G3011" s="47" t="s">
        <v>9548</v>
      </c>
      <c r="H3011" s="47">
        <v>1473</v>
      </c>
      <c r="J3011" s="47">
        <v>10.199999999999999</v>
      </c>
      <c r="K3011" s="47">
        <v>226.00135777325099</v>
      </c>
      <c r="L3011" s="47">
        <v>4.4127630685675401</v>
      </c>
      <c r="M3011" s="47">
        <v>230.41412099999999</v>
      </c>
      <c r="N3011" s="47">
        <v>46.978954514595998</v>
      </c>
      <c r="P3011" s="47">
        <v>277.3930753564145</v>
      </c>
      <c r="Q3011" s="47">
        <v>0.65173343261356598</v>
      </c>
      <c r="R3011" s="47">
        <v>0.54311275210386589</v>
      </c>
      <c r="S3011" s="47">
        <v>0.13577818531473346</v>
      </c>
      <c r="T3011" s="47">
        <v>1.3306177868295839</v>
      </c>
      <c r="U3011" s="47">
        <v>6499.9999999999864</v>
      </c>
      <c r="V3011" s="47">
        <v>800.00508384899445</v>
      </c>
      <c r="W3011" s="47">
        <v>689</v>
      </c>
      <c r="X3011" s="47" t="s">
        <v>9398</v>
      </c>
    </row>
    <row r="3012" spans="1:24" s="47" customFormat="1" x14ac:dyDescent="0.15">
      <c r="A3012" s="47" t="s">
        <v>6504</v>
      </c>
      <c r="B3012" s="210" t="s">
        <v>9608</v>
      </c>
      <c r="C3012" s="281" t="s">
        <v>10055</v>
      </c>
      <c r="D3012" s="47" t="s">
        <v>9314</v>
      </c>
      <c r="E3012" s="47" t="s">
        <v>9334</v>
      </c>
      <c r="F3012" s="47" t="s">
        <v>9335</v>
      </c>
      <c r="G3012" s="47" t="s">
        <v>9203</v>
      </c>
      <c r="H3012" s="47">
        <v>3102</v>
      </c>
      <c r="I3012" s="47">
        <v>28</v>
      </c>
      <c r="J3012" s="47">
        <v>13.4</v>
      </c>
      <c r="K3012" s="47">
        <v>27.885235332043798</v>
      </c>
      <c r="L3012" s="47">
        <v>2.1276595744680802</v>
      </c>
      <c r="M3012" s="47">
        <v>30.012894899999999</v>
      </c>
      <c r="N3012" s="47">
        <v>3.9329464861379702</v>
      </c>
      <c r="P3012" s="47">
        <v>33.945841392649854</v>
      </c>
      <c r="R3012" s="47">
        <v>0.59317112249629145</v>
      </c>
      <c r="U3012" s="47">
        <v>6599.9999999999845</v>
      </c>
      <c r="V3012" s="47">
        <v>1840.0168219834961</v>
      </c>
      <c r="W3012" s="47">
        <v>828</v>
      </c>
    </row>
    <row r="3013" spans="1:24" s="47" customFormat="1" x14ac:dyDescent="0.15">
      <c r="A3013" s="47" t="s">
        <v>6504</v>
      </c>
      <c r="B3013" s="210" t="s">
        <v>9406</v>
      </c>
      <c r="C3013" s="281" t="s">
        <v>9618</v>
      </c>
      <c r="D3013" s="47" t="s">
        <v>9314</v>
      </c>
      <c r="E3013" s="47" t="s">
        <v>9334</v>
      </c>
      <c r="F3013" s="47" t="s">
        <v>9335</v>
      </c>
      <c r="G3013" s="47" t="s">
        <v>9203</v>
      </c>
      <c r="H3013" s="47">
        <v>1156</v>
      </c>
      <c r="I3013" s="47">
        <v>13</v>
      </c>
      <c r="J3013" s="47">
        <v>5</v>
      </c>
      <c r="K3013" s="47">
        <v>18.685121107266401</v>
      </c>
      <c r="L3013" s="47">
        <v>5.7093425605536297</v>
      </c>
      <c r="M3013" s="47">
        <v>24.394463699999999</v>
      </c>
      <c r="R3013" s="47">
        <v>2.1712808397842269</v>
      </c>
      <c r="U3013" s="47">
        <v>6600</v>
      </c>
      <c r="V3013" s="47">
        <v>2510.0006507905664</v>
      </c>
      <c r="W3013" s="47">
        <v>821</v>
      </c>
    </row>
    <row r="3014" spans="1:24" s="47" customFormat="1" x14ac:dyDescent="0.15">
      <c r="A3014" s="47" t="s">
        <v>6504</v>
      </c>
      <c r="B3014" s="47" t="s">
        <v>10251</v>
      </c>
      <c r="C3014" s="281" t="s">
        <v>10254</v>
      </c>
      <c r="D3014" s="47" t="s">
        <v>9937</v>
      </c>
      <c r="E3014" s="47" t="s">
        <v>9699</v>
      </c>
      <c r="F3014" s="47" t="s">
        <v>9335</v>
      </c>
      <c r="G3014" s="47" t="s">
        <v>9918</v>
      </c>
      <c r="H3014" s="47">
        <v>5190</v>
      </c>
      <c r="I3014" s="47">
        <v>14</v>
      </c>
      <c r="J3014" s="47">
        <v>3.6</v>
      </c>
      <c r="K3014" s="47">
        <v>3.1213872832369902</v>
      </c>
      <c r="L3014" s="47">
        <v>1.2909441233140599</v>
      </c>
      <c r="M3014" s="47">
        <v>4.4123314100000002</v>
      </c>
      <c r="N3014" s="47">
        <v>2.0038535645472</v>
      </c>
      <c r="P3014" s="47">
        <v>6.4161849710982501</v>
      </c>
      <c r="Q3014" s="47">
        <v>0.48169262826193104</v>
      </c>
      <c r="R3014" s="47">
        <v>0.75144984637468426</v>
      </c>
      <c r="U3014" s="47">
        <v>6699.9999999999709</v>
      </c>
      <c r="V3014" s="47">
        <v>3900.0247026846114</v>
      </c>
      <c r="W3014" s="47">
        <v>882</v>
      </c>
    </row>
    <row r="3015" spans="1:24" s="47" customFormat="1" x14ac:dyDescent="0.15">
      <c r="A3015" s="47" t="s">
        <v>6504</v>
      </c>
      <c r="B3015" s="47" t="s">
        <v>9633</v>
      </c>
      <c r="C3015" s="281" t="s">
        <v>10005</v>
      </c>
      <c r="D3015" s="47" t="s">
        <v>9256</v>
      </c>
      <c r="E3015" s="47" t="s">
        <v>9853</v>
      </c>
      <c r="F3015" s="47" t="s">
        <v>9744</v>
      </c>
      <c r="G3015" s="47" t="s">
        <v>9132</v>
      </c>
      <c r="H3015" s="47">
        <v>1500</v>
      </c>
      <c r="I3015" s="47">
        <v>10</v>
      </c>
      <c r="J3015" s="47">
        <v>3.7</v>
      </c>
      <c r="K3015" s="47">
        <v>4.1333333333333302</v>
      </c>
      <c r="L3015" s="47">
        <v>4.4666666666666597</v>
      </c>
      <c r="M3015" s="47">
        <v>8.6</v>
      </c>
      <c r="Q3015" s="47">
        <v>1.3999998849869542</v>
      </c>
      <c r="R3015" s="47">
        <v>1.1333342145354355</v>
      </c>
      <c r="S3015" s="47">
        <v>0.86666248943968105</v>
      </c>
      <c r="T3015" s="47">
        <v>3.3999999999999604</v>
      </c>
      <c r="U3015" s="47">
        <v>6699.9999999999891</v>
      </c>
      <c r="V3015" s="47">
        <v>1700.0013218031531</v>
      </c>
      <c r="W3015" s="47">
        <v>556</v>
      </c>
    </row>
    <row r="3016" spans="1:24" s="47" customFormat="1" x14ac:dyDescent="0.15">
      <c r="A3016" s="47" t="s">
        <v>6504</v>
      </c>
      <c r="B3016" s="209" t="s">
        <v>9380</v>
      </c>
      <c r="C3016" s="281" t="s">
        <v>8651</v>
      </c>
      <c r="D3016" s="47" t="s">
        <v>9314</v>
      </c>
      <c r="E3016" s="47" t="s">
        <v>9334</v>
      </c>
      <c r="F3016" s="47" t="s">
        <v>9335</v>
      </c>
      <c r="G3016" s="47" t="s">
        <v>9846</v>
      </c>
      <c r="H3016" s="47">
        <v>2718</v>
      </c>
      <c r="I3016" s="47">
        <v>44</v>
      </c>
      <c r="J3016" s="47">
        <v>13.8</v>
      </c>
      <c r="K3016" s="47">
        <v>27.8881530537159</v>
      </c>
      <c r="L3016" s="47">
        <v>2.5386313465783599</v>
      </c>
      <c r="M3016" s="47">
        <v>30.426784399999999</v>
      </c>
      <c r="O3016" s="47">
        <v>0.44150110375274998</v>
      </c>
      <c r="Q3016" s="47">
        <v>1.2030896759302634</v>
      </c>
      <c r="R3016" s="47">
        <v>0.68800247411824222</v>
      </c>
      <c r="U3016" s="47">
        <v>6899.9999999999818</v>
      </c>
      <c r="V3016" s="47">
        <v>1869.9907246533824</v>
      </c>
      <c r="W3016" s="47">
        <v>144</v>
      </c>
    </row>
    <row r="3017" spans="1:24" s="47" customFormat="1" x14ac:dyDescent="0.15">
      <c r="A3017" s="47" t="s">
        <v>6504</v>
      </c>
      <c r="B3017" s="209" t="s">
        <v>9380</v>
      </c>
      <c r="C3017" s="281" t="s">
        <v>8651</v>
      </c>
      <c r="D3017" s="47" t="s">
        <v>9314</v>
      </c>
      <c r="E3017" s="47" t="s">
        <v>9334</v>
      </c>
      <c r="F3017" s="47" t="s">
        <v>9335</v>
      </c>
      <c r="G3017" s="47" t="s">
        <v>9846</v>
      </c>
      <c r="H3017" s="47">
        <v>3311</v>
      </c>
      <c r="I3017" s="47">
        <v>44</v>
      </c>
      <c r="J3017" s="47">
        <v>13</v>
      </c>
      <c r="K3017" s="47">
        <v>20.4469948655995</v>
      </c>
      <c r="L3017" s="47">
        <v>2.1443672606463302</v>
      </c>
      <c r="M3017" s="47">
        <v>22.591362100000001</v>
      </c>
      <c r="O3017" s="47">
        <v>0.24161884626999999</v>
      </c>
      <c r="Q3017" s="47">
        <v>0.91814230769605099</v>
      </c>
      <c r="R3017" s="47">
        <v>0.51042272292213253</v>
      </c>
      <c r="U3017" s="47">
        <v>7100</v>
      </c>
      <c r="V3017" s="47">
        <v>1690.0096355951807</v>
      </c>
      <c r="W3017" s="47">
        <v>143</v>
      </c>
    </row>
    <row r="3018" spans="1:24" s="47" customFormat="1" x14ac:dyDescent="0.15">
      <c r="A3018" s="47" t="s">
        <v>6504</v>
      </c>
      <c r="B3018" s="210" t="s">
        <v>9406</v>
      </c>
      <c r="C3018" s="281" t="s">
        <v>9618</v>
      </c>
      <c r="D3018" s="47" t="s">
        <v>9314</v>
      </c>
      <c r="E3018" s="47" t="s">
        <v>9334</v>
      </c>
      <c r="F3018" s="47" t="s">
        <v>9335</v>
      </c>
      <c r="G3018" s="47" t="s">
        <v>9203</v>
      </c>
      <c r="H3018" s="47">
        <v>1244</v>
      </c>
      <c r="I3018" s="47">
        <v>13</v>
      </c>
      <c r="J3018" s="47">
        <v>5.4</v>
      </c>
      <c r="K3018" s="47">
        <v>19.212218649517599</v>
      </c>
      <c r="L3018" s="47">
        <v>5.7877813504823097</v>
      </c>
      <c r="M3018" s="47">
        <v>25</v>
      </c>
      <c r="R3018" s="47">
        <v>1.9855324992409413</v>
      </c>
      <c r="U3018" s="47">
        <v>7199.9999999999936</v>
      </c>
      <c r="V3018" s="47">
        <v>2470.0024290557312</v>
      </c>
      <c r="W3018" s="47">
        <v>819</v>
      </c>
    </row>
    <row r="3019" spans="1:24" s="47" customFormat="1" x14ac:dyDescent="0.15">
      <c r="A3019" s="47" t="s">
        <v>6504</v>
      </c>
      <c r="B3019" s="47" t="s">
        <v>10251</v>
      </c>
      <c r="C3019" s="281" t="s">
        <v>10254</v>
      </c>
      <c r="D3019" s="47" t="s">
        <v>9314</v>
      </c>
      <c r="E3019" s="47" t="s">
        <v>9334</v>
      </c>
      <c r="F3019" s="47" t="s">
        <v>9335</v>
      </c>
      <c r="G3019" s="47" t="s">
        <v>9918</v>
      </c>
      <c r="H3019" s="47">
        <v>760</v>
      </c>
      <c r="I3019" s="47">
        <v>55</v>
      </c>
      <c r="J3019" s="47">
        <v>16</v>
      </c>
      <c r="K3019" s="47">
        <v>143.42105263157799</v>
      </c>
      <c r="L3019" s="47">
        <v>9.4736842105263097</v>
      </c>
      <c r="M3019" s="47">
        <v>152.89473699999999</v>
      </c>
      <c r="N3019" s="47">
        <v>44.868421052631497</v>
      </c>
      <c r="O3019" s="47">
        <v>1.31578947368421</v>
      </c>
      <c r="P3019" s="47">
        <v>197.7631578947358</v>
      </c>
      <c r="Q3019" s="47">
        <v>7.6315718958973831</v>
      </c>
      <c r="R3019" s="47">
        <v>4.3421017878602823</v>
      </c>
      <c r="U3019" s="47">
        <v>7200</v>
      </c>
      <c r="V3019" s="47">
        <v>3299.9973587738145</v>
      </c>
      <c r="W3019" s="47">
        <v>888</v>
      </c>
    </row>
    <row r="3020" spans="1:24" s="47" customFormat="1" x14ac:dyDescent="0.15">
      <c r="A3020" s="47" t="s">
        <v>6504</v>
      </c>
      <c r="B3020" s="47" t="s">
        <v>9806</v>
      </c>
      <c r="C3020" s="281" t="s">
        <v>9493</v>
      </c>
      <c r="D3020" s="47" t="s">
        <v>9314</v>
      </c>
      <c r="E3020" s="47" t="s">
        <v>9334</v>
      </c>
      <c r="F3020" s="47" t="s">
        <v>8972</v>
      </c>
      <c r="G3020" s="47" t="s">
        <v>9580</v>
      </c>
      <c r="H3020" s="47">
        <v>2400</v>
      </c>
      <c r="J3020" s="47">
        <v>3.4</v>
      </c>
      <c r="K3020" s="47">
        <v>23.25</v>
      </c>
      <c r="L3020" s="47">
        <v>3.0416666666666599</v>
      </c>
      <c r="M3020" s="47">
        <v>26.2916667</v>
      </c>
      <c r="Q3020" s="47">
        <v>0.32083371492479817</v>
      </c>
      <c r="R3020" s="47">
        <v>0.55416615721055829</v>
      </c>
      <c r="U3020" s="47">
        <v>7299.9999999999836</v>
      </c>
      <c r="V3020" s="47">
        <v>1329.9987773053399</v>
      </c>
      <c r="W3020" s="47">
        <v>419</v>
      </c>
    </row>
    <row r="3021" spans="1:24" s="47" customFormat="1" x14ac:dyDescent="0.15">
      <c r="A3021" s="47" t="s">
        <v>6504</v>
      </c>
      <c r="B3021" s="209" t="s">
        <v>9380</v>
      </c>
      <c r="C3021" s="281" t="s">
        <v>8651</v>
      </c>
      <c r="D3021" s="47" t="s">
        <v>9314</v>
      </c>
      <c r="E3021" s="47" t="s">
        <v>9334</v>
      </c>
      <c r="F3021" s="47" t="s">
        <v>9335</v>
      </c>
      <c r="G3021" s="47" t="s">
        <v>9846</v>
      </c>
      <c r="H3021" s="47">
        <v>3954</v>
      </c>
      <c r="I3021" s="47">
        <v>44</v>
      </c>
      <c r="J3021" s="47">
        <v>13.6</v>
      </c>
      <c r="K3021" s="47">
        <v>21.5225088517956</v>
      </c>
      <c r="L3021" s="47">
        <v>1.84623166413758</v>
      </c>
      <c r="M3021" s="47">
        <v>23.368740500000001</v>
      </c>
      <c r="O3021" s="47">
        <v>0.25290844714213001</v>
      </c>
      <c r="Q3021" s="47">
        <v>0.9433438011910823</v>
      </c>
      <c r="R3021" s="47">
        <v>0.44005808043108802</v>
      </c>
      <c r="U3021" s="47">
        <v>7299.9999999999909</v>
      </c>
      <c r="V3021" s="47">
        <v>1739.989650024522</v>
      </c>
      <c r="W3021" s="47">
        <v>142</v>
      </c>
    </row>
    <row r="3022" spans="1:24" s="47" customFormat="1" x14ac:dyDescent="0.15">
      <c r="A3022" s="47" t="s">
        <v>6504</v>
      </c>
      <c r="B3022" s="210" t="s">
        <v>9406</v>
      </c>
      <c r="C3022" s="281" t="s">
        <v>9618</v>
      </c>
      <c r="D3022" s="47" t="s">
        <v>9314</v>
      </c>
      <c r="E3022" s="47" t="s">
        <v>9334</v>
      </c>
      <c r="F3022" s="47" t="s">
        <v>9335</v>
      </c>
      <c r="G3022" s="47" t="s">
        <v>9203</v>
      </c>
      <c r="H3022" s="47">
        <v>1194</v>
      </c>
      <c r="I3022" s="47">
        <v>13</v>
      </c>
      <c r="J3022" s="47">
        <v>5.9</v>
      </c>
      <c r="K3022" s="47">
        <v>22.361809045226099</v>
      </c>
      <c r="L3022" s="47">
        <v>6.1139028475711896</v>
      </c>
      <c r="M3022" s="47">
        <v>28.4757119</v>
      </c>
      <c r="R3022" s="47">
        <v>1.9095498482941757</v>
      </c>
      <c r="U3022" s="47">
        <v>7300</v>
      </c>
      <c r="V3022" s="47">
        <v>2280.0025188632458</v>
      </c>
      <c r="W3022" s="47">
        <v>818</v>
      </c>
    </row>
    <row r="3023" spans="1:24" s="47" customFormat="1" x14ac:dyDescent="0.15">
      <c r="A3023" s="47" t="s">
        <v>6504</v>
      </c>
      <c r="B3023" s="47" t="s">
        <v>10370</v>
      </c>
      <c r="C3023" s="281" t="s">
        <v>10048</v>
      </c>
      <c r="D3023" s="47" t="s">
        <v>10228</v>
      </c>
      <c r="E3023" s="47" t="s">
        <v>10229</v>
      </c>
      <c r="F3023" s="47" t="s">
        <v>9335</v>
      </c>
      <c r="G3023" s="47" t="s">
        <v>10107</v>
      </c>
      <c r="H3023" s="47">
        <v>2110</v>
      </c>
      <c r="I3023" s="47">
        <v>39</v>
      </c>
      <c r="J3023" s="47">
        <v>12.9</v>
      </c>
      <c r="K3023" s="47">
        <v>50.473933649289101</v>
      </c>
      <c r="L3023" s="47">
        <v>3.5071090047393301</v>
      </c>
      <c r="M3023" s="47">
        <v>53.981042700000003</v>
      </c>
      <c r="N3023" s="47">
        <v>13.3175355450237</v>
      </c>
      <c r="P3023" s="47">
        <v>67.29857819905213</v>
      </c>
      <c r="Q3023" s="47">
        <v>3.071093225494546</v>
      </c>
      <c r="R3023" s="47">
        <v>1.5071101683595289</v>
      </c>
      <c r="S3023" s="47">
        <v>0.69194248988369733</v>
      </c>
      <c r="T3023" s="47">
        <v>5.2701421800947141</v>
      </c>
      <c r="U3023" s="47">
        <v>7399.9999999999864</v>
      </c>
      <c r="V3023" s="47">
        <v>3180.0024552386062</v>
      </c>
      <c r="W3023" s="47">
        <v>890</v>
      </c>
    </row>
    <row r="3024" spans="1:24" s="47" customFormat="1" x14ac:dyDescent="0.15">
      <c r="A3024" s="47" t="s">
        <v>6504</v>
      </c>
      <c r="B3024" s="47" t="s">
        <v>9633</v>
      </c>
      <c r="C3024" s="281" t="s">
        <v>10108</v>
      </c>
      <c r="D3024" s="47" t="s">
        <v>10109</v>
      </c>
      <c r="E3024" s="47" t="s">
        <v>9793</v>
      </c>
      <c r="F3024" s="47" t="s">
        <v>9744</v>
      </c>
      <c r="G3024" s="47" t="s">
        <v>9132</v>
      </c>
      <c r="H3024" s="47">
        <v>100000</v>
      </c>
      <c r="I3024" s="47">
        <v>9</v>
      </c>
      <c r="J3024" s="47">
        <v>3.4</v>
      </c>
      <c r="K3024" s="47">
        <v>0.13500000000000001</v>
      </c>
      <c r="L3024" s="47">
        <v>7.3999999999999996E-2</v>
      </c>
      <c r="M3024" s="47">
        <v>0.20899999999999999</v>
      </c>
      <c r="N3024" s="47">
        <v>3.2000000000000001E-2</v>
      </c>
      <c r="P3024" s="47">
        <v>0.24099999999999999</v>
      </c>
      <c r="Q3024" s="47">
        <v>4.3000152915126995E-2</v>
      </c>
      <c r="R3024" s="47">
        <v>1.899984246214732E-2</v>
      </c>
      <c r="S3024" s="47">
        <v>0.01</v>
      </c>
      <c r="T3024" s="47">
        <v>7.200000000000023E-2</v>
      </c>
      <c r="U3024" s="47">
        <v>7400</v>
      </c>
      <c r="V3024" s="47">
        <v>1899.9842462147319</v>
      </c>
      <c r="W3024" s="47">
        <v>580</v>
      </c>
    </row>
    <row r="3025" spans="1:24" s="47" customFormat="1" x14ac:dyDescent="0.15">
      <c r="A3025" s="47" t="s">
        <v>6504</v>
      </c>
      <c r="B3025" s="210" t="s">
        <v>9786</v>
      </c>
      <c r="C3025" s="281" t="s">
        <v>8534</v>
      </c>
      <c r="D3025" s="47" t="s">
        <v>9314</v>
      </c>
      <c r="E3025" s="47" t="s">
        <v>9334</v>
      </c>
      <c r="F3025" s="47" t="s">
        <v>9408</v>
      </c>
      <c r="G3025" s="47" t="s">
        <v>9412</v>
      </c>
      <c r="H3025" s="47">
        <v>217</v>
      </c>
      <c r="I3025" s="47">
        <v>70</v>
      </c>
      <c r="J3025" s="47">
        <v>36.5</v>
      </c>
      <c r="K3025" s="47">
        <v>1824.8847926267199</v>
      </c>
      <c r="L3025" s="47">
        <v>35.4838709677419</v>
      </c>
      <c r="M3025" s="47">
        <v>1860.3686600000001</v>
      </c>
      <c r="N3025" s="47">
        <v>308.755760368663</v>
      </c>
      <c r="O3025" s="47">
        <v>0.46082949308755</v>
      </c>
      <c r="P3025" s="47">
        <v>2169.1244239631246</v>
      </c>
      <c r="Q3025" s="47">
        <v>93.087635710360928</v>
      </c>
      <c r="R3025" s="47">
        <v>11.981577466098248</v>
      </c>
      <c r="S3025" s="47">
        <v>17.972355478674569</v>
      </c>
      <c r="T3025" s="47">
        <v>123.04147465437629</v>
      </c>
      <c r="U3025" s="47">
        <v>7699.9999999999927</v>
      </c>
      <c r="V3025" s="47">
        <v>2600.0023101433198</v>
      </c>
      <c r="W3025" s="47">
        <v>55</v>
      </c>
    </row>
    <row r="3026" spans="1:24" s="47" customFormat="1" x14ac:dyDescent="0.15">
      <c r="A3026" s="47" t="s">
        <v>6504</v>
      </c>
      <c r="B3026" s="47" t="s">
        <v>9264</v>
      </c>
      <c r="C3026" s="281" t="s">
        <v>8721</v>
      </c>
      <c r="D3026" s="47" t="s">
        <v>9314</v>
      </c>
      <c r="E3026" s="47" t="s">
        <v>9334</v>
      </c>
      <c r="F3026" s="47" t="s">
        <v>8972</v>
      </c>
      <c r="G3026" s="47" t="s">
        <v>9443</v>
      </c>
      <c r="H3026" s="47">
        <v>2471</v>
      </c>
      <c r="K3026" s="47">
        <v>33.1849453662484</v>
      </c>
      <c r="L3026" s="47">
        <v>3.1161473087818701</v>
      </c>
      <c r="M3026" s="47">
        <v>36.301092699999998</v>
      </c>
      <c r="R3026" s="47">
        <v>0.44516396300618033</v>
      </c>
      <c r="U3026" s="47">
        <v>7700</v>
      </c>
      <c r="V3026" s="47">
        <v>1100.0001525882717</v>
      </c>
      <c r="W3026" s="47">
        <v>388</v>
      </c>
    </row>
    <row r="3027" spans="1:24" s="47" customFormat="1" x14ac:dyDescent="0.15">
      <c r="A3027" s="47" t="s">
        <v>6504</v>
      </c>
      <c r="B3027" s="209" t="s">
        <v>9380</v>
      </c>
      <c r="C3027" s="281" t="s">
        <v>8651</v>
      </c>
      <c r="D3027" s="47" t="s">
        <v>9314</v>
      </c>
      <c r="E3027" s="47" t="s">
        <v>9334</v>
      </c>
      <c r="F3027" s="47" t="s">
        <v>9335</v>
      </c>
      <c r="G3027" s="47" t="s">
        <v>9846</v>
      </c>
      <c r="H3027" s="47">
        <v>5140</v>
      </c>
      <c r="I3027" s="47">
        <v>44</v>
      </c>
      <c r="J3027" s="47">
        <v>13.2</v>
      </c>
      <c r="K3027" s="47">
        <v>15.9922178988326</v>
      </c>
      <c r="L3027" s="47">
        <v>1.51750972762645</v>
      </c>
      <c r="M3027" s="47">
        <v>17.509727600000002</v>
      </c>
      <c r="O3027" s="47">
        <v>0.17509727626459001</v>
      </c>
      <c r="Q3027" s="47">
        <v>0.72373570704607637</v>
      </c>
      <c r="R3027" s="47">
        <v>0.33268253339555359</v>
      </c>
      <c r="U3027" s="47">
        <v>7799.9999999999527</v>
      </c>
      <c r="V3027" s="47">
        <v>1709.9882216531455</v>
      </c>
      <c r="W3027" s="47">
        <v>141</v>
      </c>
    </row>
    <row r="3028" spans="1:24" s="47" customFormat="1" x14ac:dyDescent="0.15">
      <c r="A3028" s="47" t="s">
        <v>6504</v>
      </c>
      <c r="B3028" s="47" t="s">
        <v>9265</v>
      </c>
      <c r="C3028" s="281" t="s">
        <v>9266</v>
      </c>
      <c r="D3028" s="47" t="s">
        <v>9254</v>
      </c>
      <c r="E3028" s="47" t="s">
        <v>9255</v>
      </c>
      <c r="F3028" s="47" t="s">
        <v>5244</v>
      </c>
      <c r="G3028" s="47" t="s">
        <v>9548</v>
      </c>
      <c r="H3028" s="47">
        <v>475</v>
      </c>
      <c r="J3028" s="47">
        <v>24</v>
      </c>
      <c r="K3028" s="47">
        <v>924</v>
      </c>
      <c r="L3028" s="47">
        <v>16.421052631578899</v>
      </c>
      <c r="M3028" s="47">
        <v>940.42105300000003</v>
      </c>
      <c r="N3028" s="47">
        <v>287.57894736842098</v>
      </c>
      <c r="P3028" s="47">
        <v>1228</v>
      </c>
      <c r="Q3028" s="47">
        <v>4.1263114024747765</v>
      </c>
      <c r="R3028" s="47">
        <v>5.0526358592940541</v>
      </c>
      <c r="S3028" s="47">
        <v>1.2631589396006235</v>
      </c>
      <c r="T3028" s="47">
        <v>10.442105263157877</v>
      </c>
      <c r="U3028" s="47">
        <v>7799.9999999999773</v>
      </c>
      <c r="V3028" s="47">
        <v>2400.0020331646756</v>
      </c>
      <c r="W3028" s="47">
        <v>688</v>
      </c>
    </row>
    <row r="3029" spans="1:24" s="47" customFormat="1" x14ac:dyDescent="0.15">
      <c r="A3029" s="47" t="s">
        <v>6504</v>
      </c>
      <c r="B3029" s="47" t="s">
        <v>10417</v>
      </c>
      <c r="C3029" s="281" t="s">
        <v>10326</v>
      </c>
      <c r="D3029" s="47" t="s">
        <v>9314</v>
      </c>
      <c r="E3029" s="47" t="s">
        <v>9334</v>
      </c>
      <c r="F3029" s="47" t="s">
        <v>9335</v>
      </c>
      <c r="G3029" s="47" t="s">
        <v>9750</v>
      </c>
      <c r="H3029" s="47">
        <v>690</v>
      </c>
      <c r="J3029" s="47">
        <v>7.1</v>
      </c>
      <c r="K3029" s="47">
        <v>104.202898550724</v>
      </c>
      <c r="L3029" s="47">
        <v>12.028985507246301</v>
      </c>
      <c r="M3029" s="47">
        <v>116.23188399999999</v>
      </c>
      <c r="Q3029" s="47">
        <v>6.3478257980362356</v>
      </c>
      <c r="R3029" s="47">
        <v>4.9710141573173203</v>
      </c>
      <c r="U3029" s="47">
        <v>8299.9999999999472</v>
      </c>
      <c r="V3029" s="47">
        <v>3429.9997685489511</v>
      </c>
      <c r="W3029" s="47">
        <v>1024</v>
      </c>
      <c r="X3029" s="47" t="s">
        <v>8961</v>
      </c>
    </row>
    <row r="3030" spans="1:24" s="47" customFormat="1" x14ac:dyDescent="0.15">
      <c r="A3030" s="47" t="s">
        <v>6504</v>
      </c>
      <c r="B3030" s="47" t="s">
        <v>9684</v>
      </c>
      <c r="C3030" s="281" t="s">
        <v>9497</v>
      </c>
      <c r="D3030" s="47" t="s">
        <v>9314</v>
      </c>
      <c r="E3030" s="47" t="s">
        <v>9334</v>
      </c>
      <c r="F3030" s="47" t="s">
        <v>8972</v>
      </c>
      <c r="G3030" s="47" t="s">
        <v>9580</v>
      </c>
      <c r="H3030" s="47">
        <v>4133</v>
      </c>
      <c r="I3030" s="47">
        <v>126</v>
      </c>
      <c r="J3030" s="47">
        <v>8.1</v>
      </c>
      <c r="K3030" s="47">
        <v>25.042342124364801</v>
      </c>
      <c r="L3030" s="47">
        <v>2.0082264698765999</v>
      </c>
      <c r="M3030" s="47">
        <v>27.050568599999998</v>
      </c>
      <c r="Q3030" s="47">
        <v>0.3871239139654129</v>
      </c>
      <c r="R3030" s="47">
        <v>0.41132016372274388</v>
      </c>
      <c r="U3030" s="47">
        <v>8299.9999999999873</v>
      </c>
      <c r="V3030" s="47">
        <v>1699.9862366661005</v>
      </c>
      <c r="W3030" s="47">
        <v>428</v>
      </c>
    </row>
    <row r="3031" spans="1:24" s="47" customFormat="1" x14ac:dyDescent="0.15">
      <c r="A3031" s="47" t="s">
        <v>6504</v>
      </c>
      <c r="B3031" s="47" t="s">
        <v>10251</v>
      </c>
      <c r="C3031" s="281" t="s">
        <v>10254</v>
      </c>
      <c r="D3031" s="47" t="s">
        <v>9616</v>
      </c>
      <c r="E3031" s="47" t="s">
        <v>9617</v>
      </c>
      <c r="F3031" s="47" t="s">
        <v>9335</v>
      </c>
      <c r="G3031" s="47" t="s">
        <v>9918</v>
      </c>
      <c r="H3031" s="47">
        <v>2370</v>
      </c>
      <c r="I3031" s="47">
        <v>31</v>
      </c>
      <c r="J3031" s="47">
        <v>12.6</v>
      </c>
      <c r="K3031" s="47">
        <v>38.438818565400801</v>
      </c>
      <c r="L3031" s="47">
        <v>3.5021097046413501</v>
      </c>
      <c r="M3031" s="47">
        <v>41.940928300000003</v>
      </c>
      <c r="N3031" s="47">
        <v>11.6877637130801</v>
      </c>
      <c r="O3031" s="47">
        <v>0.25316455696202</v>
      </c>
      <c r="P3031" s="47">
        <v>53.628691983122252</v>
      </c>
      <c r="Q3031" s="47">
        <v>4.8523151518673195</v>
      </c>
      <c r="R3031" s="47">
        <v>1.5189868004938938</v>
      </c>
      <c r="U3031" s="47">
        <v>8300</v>
      </c>
      <c r="V3031" s="47">
        <v>3599.9987171705284</v>
      </c>
      <c r="W3031" s="47">
        <v>886</v>
      </c>
    </row>
    <row r="3032" spans="1:24" s="47" customFormat="1" x14ac:dyDescent="0.15">
      <c r="A3032" s="47" t="s">
        <v>6504</v>
      </c>
      <c r="B3032" s="209" t="s">
        <v>9734</v>
      </c>
      <c r="C3032" s="281" t="s">
        <v>9407</v>
      </c>
      <c r="D3032" s="47" t="s">
        <v>9314</v>
      </c>
      <c r="E3032" s="47" t="s">
        <v>9334</v>
      </c>
      <c r="F3032" s="47" t="s">
        <v>9335</v>
      </c>
      <c r="G3032" s="47" t="s">
        <v>9733</v>
      </c>
      <c r="H3032" s="47">
        <v>1470</v>
      </c>
      <c r="I3032" s="47">
        <v>9</v>
      </c>
      <c r="J3032" s="47">
        <v>12.1</v>
      </c>
      <c r="K3032" s="47">
        <v>43.3333333333333</v>
      </c>
      <c r="L3032" s="47">
        <v>5.9863945578231297</v>
      </c>
      <c r="M3032" s="47">
        <v>49.319727899999997</v>
      </c>
      <c r="N3032" s="47">
        <v>8.7755102040816304</v>
      </c>
      <c r="O3032" s="47">
        <v>0.34013605442175998</v>
      </c>
      <c r="P3032" s="47">
        <v>58.095238095238059</v>
      </c>
      <c r="Q3032" s="47">
        <v>11.972779933565205</v>
      </c>
      <c r="R3032" s="47">
        <v>3.4693890224893149</v>
      </c>
      <c r="U3032" s="47">
        <v>8800</v>
      </c>
      <c r="V3032" s="47">
        <v>5100.0018630592931</v>
      </c>
      <c r="W3032" s="47">
        <v>40</v>
      </c>
    </row>
    <row r="3033" spans="1:24" s="47" customFormat="1" x14ac:dyDescent="0.15">
      <c r="A3033" s="47" t="s">
        <v>6504</v>
      </c>
      <c r="B3033" s="47" t="s">
        <v>10535</v>
      </c>
      <c r="C3033" s="281" t="s">
        <v>10625</v>
      </c>
      <c r="D3033" s="47" t="s">
        <v>9314</v>
      </c>
      <c r="E3033" s="47" t="s">
        <v>9334</v>
      </c>
      <c r="F3033" s="47" t="s">
        <v>9356</v>
      </c>
      <c r="G3033" s="47" t="s">
        <v>9611</v>
      </c>
      <c r="H3033" s="47">
        <v>5000</v>
      </c>
      <c r="I3033" s="47">
        <v>130</v>
      </c>
      <c r="J3033" s="47">
        <v>13.7</v>
      </c>
      <c r="K3033" s="47">
        <v>19.82</v>
      </c>
      <c r="L3033" s="47">
        <v>1.78</v>
      </c>
      <c r="M3033" s="47">
        <v>21.6</v>
      </c>
      <c r="N3033" s="47">
        <v>10.34</v>
      </c>
      <c r="O3033" s="47">
        <v>1.06</v>
      </c>
      <c r="P3033" s="47">
        <v>31.94</v>
      </c>
      <c r="Q3033" s="47">
        <v>0.28799835026085691</v>
      </c>
      <c r="R3033" s="47">
        <v>5.9999827253364363E-2</v>
      </c>
      <c r="U3033" s="47">
        <v>8900</v>
      </c>
      <c r="V3033" s="47">
        <v>299.99913626682184</v>
      </c>
      <c r="W3033" s="47">
        <v>1010</v>
      </c>
    </row>
    <row r="3034" spans="1:24" s="47" customFormat="1" x14ac:dyDescent="0.15">
      <c r="A3034" s="47" t="s">
        <v>6504</v>
      </c>
      <c r="B3034" s="47" t="s">
        <v>10251</v>
      </c>
      <c r="C3034" s="281" t="s">
        <v>10254</v>
      </c>
      <c r="D3034" s="47" t="s">
        <v>9314</v>
      </c>
      <c r="E3034" s="47" t="s">
        <v>9334</v>
      </c>
      <c r="F3034" s="47" t="s">
        <v>9335</v>
      </c>
      <c r="G3034" s="47" t="s">
        <v>9918</v>
      </c>
      <c r="H3034" s="47">
        <v>5640</v>
      </c>
      <c r="I3034" s="47">
        <v>17</v>
      </c>
      <c r="J3034" s="47">
        <v>4.9000000000000004</v>
      </c>
      <c r="K3034" s="47">
        <v>4.5390070921985801</v>
      </c>
      <c r="L3034" s="47">
        <v>1.59574468085106</v>
      </c>
      <c r="M3034" s="47">
        <v>6.1347517700000003</v>
      </c>
      <c r="N3034" s="47">
        <v>2.2695035460992901</v>
      </c>
      <c r="O3034" s="47">
        <v>1.7730496453899999E-2</v>
      </c>
      <c r="P3034" s="47">
        <v>8.4042553191489304</v>
      </c>
      <c r="Q3034" s="47">
        <v>1.1347521127203997</v>
      </c>
      <c r="R3034" s="47">
        <v>0.76241248580239862</v>
      </c>
      <c r="U3034" s="47">
        <v>8999.9999999999782</v>
      </c>
      <c r="V3034" s="47">
        <v>4300.0064199255285</v>
      </c>
      <c r="W3034" s="47">
        <v>883</v>
      </c>
    </row>
    <row r="3035" spans="1:24" s="47" customFormat="1" x14ac:dyDescent="0.15">
      <c r="A3035" s="47" t="s">
        <v>6504</v>
      </c>
      <c r="B3035" s="210" t="s">
        <v>9608</v>
      </c>
      <c r="C3035" s="281" t="s">
        <v>9834</v>
      </c>
      <c r="D3035" s="47" t="s">
        <v>9314</v>
      </c>
      <c r="E3035" s="47" t="s">
        <v>9334</v>
      </c>
      <c r="F3035" s="47" t="s">
        <v>9335</v>
      </c>
      <c r="G3035" s="47" t="s">
        <v>9203</v>
      </c>
      <c r="H3035" s="47">
        <v>1421</v>
      </c>
      <c r="I3035" s="47">
        <v>9</v>
      </c>
      <c r="J3035" s="47">
        <v>5.7</v>
      </c>
      <c r="K3035" s="47">
        <v>13.0190007037297</v>
      </c>
      <c r="L3035" s="47">
        <v>6.4039408866995</v>
      </c>
      <c r="M3035" s="47">
        <v>19.422941600000001</v>
      </c>
      <c r="N3035" s="47">
        <v>1.75932441942294</v>
      </c>
      <c r="P3035" s="47">
        <v>21.182266009852142</v>
      </c>
      <c r="R3035" s="47">
        <v>2.2449000002962021</v>
      </c>
      <c r="U3035" s="47">
        <v>9099.9999999999891</v>
      </c>
      <c r="V3035" s="47">
        <v>3190.0029004209032</v>
      </c>
      <c r="W3035" s="47">
        <v>822</v>
      </c>
    </row>
    <row r="3036" spans="1:24" s="47" customFormat="1" x14ac:dyDescent="0.15">
      <c r="A3036" s="47" t="s">
        <v>6504</v>
      </c>
      <c r="B3036" s="47" t="s">
        <v>9633</v>
      </c>
      <c r="C3036" s="281" t="s">
        <v>9344</v>
      </c>
      <c r="D3036" s="47" t="s">
        <v>9314</v>
      </c>
      <c r="E3036" s="47" t="s">
        <v>9374</v>
      </c>
      <c r="F3036" s="47" t="s">
        <v>9744</v>
      </c>
      <c r="G3036" s="47" t="s">
        <v>9132</v>
      </c>
      <c r="H3036" s="47">
        <v>1200</v>
      </c>
      <c r="I3036" s="47">
        <v>10</v>
      </c>
      <c r="J3036" s="47">
        <v>10</v>
      </c>
      <c r="K3036" s="47">
        <v>23.9166666666666</v>
      </c>
      <c r="L3036" s="47">
        <v>7.75</v>
      </c>
      <c r="M3036" s="47">
        <v>31.6666667</v>
      </c>
      <c r="N3036" s="47">
        <v>7.25</v>
      </c>
      <c r="P3036" s="47">
        <v>38.9166666666666</v>
      </c>
      <c r="Q3036" s="47">
        <v>4.1333292366620062</v>
      </c>
      <c r="R3036" s="47">
        <v>1.3250003713805587</v>
      </c>
      <c r="S3036" s="47">
        <v>1.1833330653962866</v>
      </c>
      <c r="T3036" s="47">
        <v>6.6416666666665538</v>
      </c>
      <c r="U3036" s="47">
        <v>9300</v>
      </c>
      <c r="V3036" s="47">
        <v>1590.0004456566705</v>
      </c>
      <c r="W3036" s="47">
        <v>523</v>
      </c>
    </row>
    <row r="3037" spans="1:24" s="47" customFormat="1" x14ac:dyDescent="0.15">
      <c r="A3037" s="47" t="s">
        <v>6504</v>
      </c>
      <c r="B3037" s="47" t="s">
        <v>10118</v>
      </c>
      <c r="C3037" s="281" t="s">
        <v>9924</v>
      </c>
      <c r="D3037" s="47" t="s">
        <v>9314</v>
      </c>
      <c r="E3037" s="47" t="s">
        <v>9334</v>
      </c>
      <c r="F3037" s="47" t="s">
        <v>9335</v>
      </c>
      <c r="G3037" s="47" t="s">
        <v>10107</v>
      </c>
      <c r="H3037" s="47">
        <v>4800</v>
      </c>
      <c r="I3037" s="47">
        <v>22</v>
      </c>
      <c r="K3037" s="47">
        <v>15.25</v>
      </c>
      <c r="L3037" s="47">
        <v>1.9583333333333299</v>
      </c>
      <c r="M3037" s="47">
        <v>17.2083333</v>
      </c>
      <c r="N3037" s="47">
        <v>3.4166666666666599</v>
      </c>
      <c r="P3037" s="47">
        <v>20.625</v>
      </c>
      <c r="Q3037" s="47">
        <v>1.2708345107345758</v>
      </c>
      <c r="R3037" s="47">
        <v>0.8333357242790016</v>
      </c>
      <c r="U3037" s="47">
        <v>9399.9999999999836</v>
      </c>
      <c r="V3037" s="47">
        <v>4000.0114765392077</v>
      </c>
      <c r="W3037" s="47">
        <v>743</v>
      </c>
    </row>
    <row r="3038" spans="1:24" s="47" customFormat="1" x14ac:dyDescent="0.15">
      <c r="A3038" s="47" t="s">
        <v>6504</v>
      </c>
      <c r="B3038" s="209" t="s">
        <v>9734</v>
      </c>
      <c r="C3038" s="281" t="s">
        <v>9407</v>
      </c>
      <c r="D3038" s="47" t="s">
        <v>9314</v>
      </c>
      <c r="E3038" s="47" t="s">
        <v>9334</v>
      </c>
      <c r="F3038" s="47" t="s">
        <v>9335</v>
      </c>
      <c r="G3038" s="47" t="s">
        <v>9733</v>
      </c>
      <c r="H3038" s="47">
        <v>1560</v>
      </c>
      <c r="I3038" s="47">
        <v>12</v>
      </c>
      <c r="J3038" s="47">
        <v>15.6</v>
      </c>
      <c r="K3038" s="47">
        <v>69.358974358974294</v>
      </c>
      <c r="L3038" s="47">
        <v>6.0897435897435903</v>
      </c>
      <c r="M3038" s="47">
        <v>75.448717900000005</v>
      </c>
      <c r="O3038" s="47">
        <v>0.44871794871794002</v>
      </c>
      <c r="Q3038" s="47">
        <v>9.230771489269916</v>
      </c>
      <c r="R3038" s="47">
        <v>2.9487163645033472</v>
      </c>
      <c r="U3038" s="47">
        <v>9500</v>
      </c>
      <c r="V3038" s="47">
        <v>4599.997528625222</v>
      </c>
      <c r="W3038" s="47">
        <v>41</v>
      </c>
    </row>
    <row r="3039" spans="1:24" s="47" customFormat="1" x14ac:dyDescent="0.15">
      <c r="A3039" s="47" t="s">
        <v>6504</v>
      </c>
      <c r="B3039" s="47" t="s">
        <v>10370</v>
      </c>
      <c r="C3039" s="281" t="s">
        <v>10048</v>
      </c>
      <c r="D3039" s="47" t="s">
        <v>9616</v>
      </c>
      <c r="E3039" s="47" t="s">
        <v>9617</v>
      </c>
      <c r="F3039" s="47" t="s">
        <v>9335</v>
      </c>
      <c r="G3039" s="47" t="s">
        <v>10107</v>
      </c>
      <c r="H3039" s="47">
        <v>2110</v>
      </c>
      <c r="I3039" s="47">
        <v>39</v>
      </c>
      <c r="J3039" s="47">
        <v>13.3</v>
      </c>
      <c r="K3039" s="47">
        <v>53.649289099526001</v>
      </c>
      <c r="L3039" s="47">
        <v>4.6445497630331696</v>
      </c>
      <c r="M3039" s="47">
        <v>58.293838899999997</v>
      </c>
      <c r="N3039" s="47">
        <v>17.109004739336399</v>
      </c>
      <c r="P3039" s="47">
        <v>75.402843601895569</v>
      </c>
      <c r="Q3039" s="47">
        <v>3.9763078447858242</v>
      </c>
      <c r="R3039" s="47">
        <v>1.9004742954463527</v>
      </c>
      <c r="S3039" s="47">
        <v>2.080568409250771</v>
      </c>
      <c r="T3039" s="47">
        <v>7.9573459715638721</v>
      </c>
      <c r="U3039" s="47">
        <v>9799.9999999999873</v>
      </c>
      <c r="V3039" s="47">
        <v>4010.0007633918044</v>
      </c>
      <c r="W3039" s="47">
        <v>891</v>
      </c>
    </row>
    <row r="3040" spans="1:24" s="47" customFormat="1" x14ac:dyDescent="0.15">
      <c r="A3040" s="47" t="s">
        <v>6504</v>
      </c>
      <c r="B3040" s="47" t="s">
        <v>10251</v>
      </c>
      <c r="C3040" s="281" t="s">
        <v>10254</v>
      </c>
      <c r="D3040" s="47" t="s">
        <v>9828</v>
      </c>
      <c r="E3040" s="47" t="s">
        <v>9938</v>
      </c>
      <c r="F3040" s="47" t="s">
        <v>9335</v>
      </c>
      <c r="G3040" s="47" t="s">
        <v>9918</v>
      </c>
      <c r="H3040" s="47">
        <v>1890</v>
      </c>
      <c r="I3040" s="47">
        <v>35</v>
      </c>
      <c r="J3040" s="47">
        <v>14.2</v>
      </c>
      <c r="K3040" s="47">
        <v>57.354497354497298</v>
      </c>
      <c r="L3040" s="47">
        <v>5.1851851851851798</v>
      </c>
      <c r="M3040" s="47">
        <v>62.539682499999998</v>
      </c>
      <c r="N3040" s="47">
        <v>23.2804232804232</v>
      </c>
      <c r="O3040" s="47">
        <v>0.31746031746031</v>
      </c>
      <c r="P3040" s="47">
        <v>85.820105820105667</v>
      </c>
      <c r="Q3040" s="47">
        <v>6.9312090872995471</v>
      </c>
      <c r="R3040" s="47">
        <v>1.8518508277261123</v>
      </c>
      <c r="U3040" s="47">
        <v>9799.9999999999891</v>
      </c>
      <c r="V3040" s="47">
        <v>3499.9980644023522</v>
      </c>
      <c r="W3040" s="47">
        <v>887</v>
      </c>
    </row>
    <row r="3041" spans="1:23" s="47" customFormat="1" x14ac:dyDescent="0.15">
      <c r="A3041" s="47" t="s">
        <v>6504</v>
      </c>
      <c r="B3041" s="209" t="s">
        <v>9520</v>
      </c>
      <c r="C3041" s="281" t="s">
        <v>9402</v>
      </c>
      <c r="D3041" s="47" t="s">
        <v>9314</v>
      </c>
      <c r="E3041" s="47" t="s">
        <v>9334</v>
      </c>
      <c r="F3041" s="47" t="s">
        <v>9356</v>
      </c>
      <c r="G3041" s="47" t="s">
        <v>9519</v>
      </c>
      <c r="H3041" s="47">
        <v>9058</v>
      </c>
      <c r="I3041" s="47">
        <v>130</v>
      </c>
      <c r="J3041" s="47">
        <v>20.7</v>
      </c>
      <c r="K3041" s="47">
        <v>17.553543828659699</v>
      </c>
      <c r="L3041" s="47">
        <v>1.1039964672113001</v>
      </c>
      <c r="M3041" s="47">
        <v>18.657540300000001</v>
      </c>
      <c r="N3041" s="47">
        <v>5.2439832192536899</v>
      </c>
      <c r="O3041" s="47">
        <v>2.2079929344220001E-2</v>
      </c>
      <c r="P3041" s="47">
        <v>23.901523515124687</v>
      </c>
      <c r="Q3041" s="47">
        <v>0.23736134815318596</v>
      </c>
      <c r="R3041" s="47">
        <v>0.18657351774365002</v>
      </c>
      <c r="S3041" s="47">
        <v>7.1759598477748751E-2</v>
      </c>
      <c r="T3041" s="47">
        <v>0.49569441377788181</v>
      </c>
      <c r="U3041" s="47">
        <v>9999.9999999999563</v>
      </c>
      <c r="V3041" s="47">
        <v>1689.9829237219819</v>
      </c>
      <c r="W3041" s="47">
        <v>108</v>
      </c>
    </row>
    <row r="3042" spans="1:23" s="47" customFormat="1" x14ac:dyDescent="0.15">
      <c r="A3042" s="47" t="s">
        <v>6504</v>
      </c>
      <c r="B3042" s="47" t="s">
        <v>9633</v>
      </c>
      <c r="C3042" s="281" t="s">
        <v>9339</v>
      </c>
      <c r="D3042" s="47" t="s">
        <v>9314</v>
      </c>
      <c r="E3042" s="47" t="s">
        <v>9374</v>
      </c>
      <c r="F3042" s="47" t="s">
        <v>9744</v>
      </c>
      <c r="G3042" s="47" t="s">
        <v>9132</v>
      </c>
      <c r="H3042" s="47">
        <v>2050</v>
      </c>
      <c r="I3042" s="47">
        <v>38</v>
      </c>
      <c r="J3042" s="47">
        <v>14</v>
      </c>
      <c r="K3042" s="47">
        <v>84.390243902438996</v>
      </c>
      <c r="L3042" s="47">
        <v>4.8780487804878003</v>
      </c>
      <c r="M3042" s="47">
        <v>89.268292700000003</v>
      </c>
      <c r="N3042" s="47">
        <v>23.902439024390201</v>
      </c>
      <c r="P3042" s="47">
        <v>113.170731707317</v>
      </c>
      <c r="Q3042" s="47">
        <v>2.5463435627432394</v>
      </c>
      <c r="R3042" s="47">
        <v>1.219511780610981</v>
      </c>
      <c r="S3042" s="47">
        <v>0.68781239827049867</v>
      </c>
      <c r="T3042" s="47">
        <v>4.4536585365853192</v>
      </c>
      <c r="U3042" s="47">
        <v>9999.9999999999909</v>
      </c>
      <c r="V3042" s="47">
        <v>2499.9991502525108</v>
      </c>
      <c r="W3042" s="47">
        <v>567</v>
      </c>
    </row>
    <row r="3043" spans="1:23" s="47" customFormat="1" x14ac:dyDescent="0.15">
      <c r="A3043" s="47" t="s">
        <v>6504</v>
      </c>
      <c r="B3043" s="47" t="s">
        <v>9633</v>
      </c>
      <c r="C3043" s="281" t="s">
        <v>9344</v>
      </c>
      <c r="D3043" s="47" t="s">
        <v>9314</v>
      </c>
      <c r="E3043" s="47" t="s">
        <v>9374</v>
      </c>
      <c r="F3043" s="47" t="s">
        <v>9744</v>
      </c>
      <c r="G3043" s="47" t="s">
        <v>9132</v>
      </c>
      <c r="H3043" s="47">
        <v>2000</v>
      </c>
      <c r="I3043" s="47">
        <v>10</v>
      </c>
      <c r="J3043" s="47">
        <v>7.7</v>
      </c>
      <c r="K3043" s="47">
        <v>12.9</v>
      </c>
      <c r="L3043" s="47">
        <v>5</v>
      </c>
      <c r="M3043" s="47">
        <v>17.899999999999999</v>
      </c>
      <c r="Q3043" s="47">
        <v>1.9000017457969303</v>
      </c>
      <c r="R3043" s="47">
        <v>0.72500332778657484</v>
      </c>
      <c r="U3043" s="47">
        <v>10000</v>
      </c>
      <c r="V3043" s="47">
        <v>1450.0066555731496</v>
      </c>
      <c r="W3043" s="47">
        <v>522</v>
      </c>
    </row>
    <row r="3044" spans="1:23" s="47" customFormat="1" x14ac:dyDescent="0.15">
      <c r="A3044" s="47" t="s">
        <v>6504</v>
      </c>
      <c r="B3044" s="47" t="s">
        <v>9633</v>
      </c>
      <c r="C3044" s="281" t="s">
        <v>9340</v>
      </c>
      <c r="D3044" s="47" t="s">
        <v>9314</v>
      </c>
      <c r="E3044" s="47" t="s">
        <v>9374</v>
      </c>
      <c r="F3044" s="47" t="s">
        <v>9744</v>
      </c>
      <c r="G3044" s="47" t="s">
        <v>9132</v>
      </c>
      <c r="H3044" s="47">
        <v>2210</v>
      </c>
      <c r="I3044" s="47">
        <v>9</v>
      </c>
      <c r="J3044" s="47">
        <v>4.4000000000000004</v>
      </c>
      <c r="K3044" s="47">
        <v>4.1176470588235201</v>
      </c>
      <c r="L3044" s="47">
        <v>4.5701357466063302</v>
      </c>
      <c r="M3044" s="47">
        <v>8.6877828099999999</v>
      </c>
      <c r="Q3044" s="47">
        <v>1.3574661226283613</v>
      </c>
      <c r="R3044" s="47">
        <v>1.1312224097458572</v>
      </c>
      <c r="S3044" s="47">
        <v>0.76923670692426216</v>
      </c>
      <c r="T3044" s="47">
        <v>3.2579185520361418</v>
      </c>
      <c r="U3044" s="47">
        <v>10100</v>
      </c>
      <c r="V3044" s="47">
        <v>2500.0015255383446</v>
      </c>
      <c r="W3044" s="47">
        <v>548</v>
      </c>
    </row>
    <row r="3045" spans="1:23" s="47" customFormat="1" x14ac:dyDescent="0.15">
      <c r="A3045" s="47" t="s">
        <v>6504</v>
      </c>
      <c r="B3045" s="210" t="s">
        <v>9608</v>
      </c>
      <c r="C3045" s="281" t="s">
        <v>9834</v>
      </c>
      <c r="D3045" s="47" t="s">
        <v>9835</v>
      </c>
      <c r="E3045" s="47" t="s">
        <v>9836</v>
      </c>
      <c r="F3045" s="47" t="s">
        <v>9335</v>
      </c>
      <c r="G3045" s="47" t="s">
        <v>9203</v>
      </c>
      <c r="H3045" s="47">
        <v>3459</v>
      </c>
      <c r="I3045" s="47">
        <v>26</v>
      </c>
      <c r="J3045" s="47">
        <v>13.7</v>
      </c>
      <c r="K3045" s="47">
        <v>27.464585140213899</v>
      </c>
      <c r="L3045" s="47">
        <v>2.97773923099161</v>
      </c>
      <c r="M3045" s="47">
        <v>30.4423244</v>
      </c>
      <c r="N3045" s="47">
        <v>3.1511997687192799</v>
      </c>
      <c r="P3045" s="47">
        <v>33.593524139924789</v>
      </c>
      <c r="R3045" s="47">
        <v>0.55507286863075356</v>
      </c>
      <c r="U3045" s="47">
        <v>10300</v>
      </c>
      <c r="V3045" s="47">
        <v>1919.9970525937765</v>
      </c>
      <c r="W3045" s="47">
        <v>826</v>
      </c>
    </row>
    <row r="3046" spans="1:23" s="47" customFormat="1" x14ac:dyDescent="0.15">
      <c r="A3046" s="47" t="s">
        <v>6504</v>
      </c>
      <c r="B3046" s="47" t="s">
        <v>10251</v>
      </c>
      <c r="C3046" s="281" t="s">
        <v>10254</v>
      </c>
      <c r="D3046" s="47" t="s">
        <v>9828</v>
      </c>
      <c r="E3046" s="47" t="s">
        <v>9938</v>
      </c>
      <c r="F3046" s="47" t="s">
        <v>9335</v>
      </c>
      <c r="G3046" s="47" t="s">
        <v>9918</v>
      </c>
      <c r="H3046" s="47">
        <v>5400</v>
      </c>
      <c r="I3046" s="47">
        <v>20</v>
      </c>
      <c r="J3046" s="47">
        <v>5.8</v>
      </c>
      <c r="K3046" s="47">
        <v>7.2407407407407396</v>
      </c>
      <c r="L3046" s="47">
        <v>1.94444444444444</v>
      </c>
      <c r="M3046" s="47">
        <v>9.1851851900000003</v>
      </c>
      <c r="N3046" s="47">
        <v>2.5925925925925899</v>
      </c>
      <c r="O3046" s="47">
        <v>9.2592592592590006E-2</v>
      </c>
      <c r="P3046" s="47">
        <v>11.777777777777768</v>
      </c>
      <c r="Q3046" s="47">
        <v>1.0925919590692628</v>
      </c>
      <c r="R3046" s="47">
        <v>0.66666859939136347</v>
      </c>
      <c r="U3046" s="47">
        <v>10500</v>
      </c>
      <c r="V3046" s="47">
        <v>3600.0104367133627</v>
      </c>
      <c r="W3046" s="47">
        <v>884</v>
      </c>
    </row>
    <row r="3047" spans="1:23" s="47" customFormat="1" x14ac:dyDescent="0.15">
      <c r="A3047" s="47" t="s">
        <v>6504</v>
      </c>
      <c r="B3047" s="47" t="s">
        <v>9633</v>
      </c>
      <c r="C3047" s="281" t="s">
        <v>9344</v>
      </c>
      <c r="D3047" s="47" t="s">
        <v>9314</v>
      </c>
      <c r="E3047" s="47" t="s">
        <v>9374</v>
      </c>
      <c r="F3047" s="47" t="s">
        <v>9744</v>
      </c>
      <c r="G3047" s="47" t="s">
        <v>9132</v>
      </c>
      <c r="H3047" s="47">
        <v>2660</v>
      </c>
      <c r="I3047" s="47">
        <v>10</v>
      </c>
      <c r="J3047" s="47">
        <v>7.3</v>
      </c>
      <c r="K3047" s="47">
        <v>10.413533834586399</v>
      </c>
      <c r="L3047" s="47">
        <v>4.1353383458646604</v>
      </c>
      <c r="M3047" s="47">
        <v>14.5488722</v>
      </c>
      <c r="Q3047" s="47">
        <v>2.0676689212515957</v>
      </c>
      <c r="R3047" s="47">
        <v>0.55639087653623898</v>
      </c>
      <c r="U3047" s="47">
        <v>11000</v>
      </c>
      <c r="V3047" s="47">
        <v>1479.9997315863957</v>
      </c>
      <c r="W3047" s="47">
        <v>521</v>
      </c>
    </row>
    <row r="3048" spans="1:23" s="47" customFormat="1" x14ac:dyDescent="0.15">
      <c r="A3048" s="47" t="s">
        <v>6504</v>
      </c>
      <c r="B3048" s="47" t="s">
        <v>9633</v>
      </c>
      <c r="C3048" s="281" t="s">
        <v>9339</v>
      </c>
      <c r="D3048" s="47" t="s">
        <v>9314</v>
      </c>
      <c r="E3048" s="47" t="s">
        <v>9374</v>
      </c>
      <c r="F3048" s="47" t="s">
        <v>9744</v>
      </c>
      <c r="G3048" s="47" t="s">
        <v>9132</v>
      </c>
      <c r="H3048" s="47">
        <v>1720</v>
      </c>
      <c r="I3048" s="47">
        <v>28</v>
      </c>
      <c r="J3048" s="47">
        <v>12.2</v>
      </c>
      <c r="K3048" s="47">
        <v>66.279069767441797</v>
      </c>
      <c r="L3048" s="47">
        <v>6.3953488372093004</v>
      </c>
      <c r="M3048" s="47">
        <v>72.674418599999996</v>
      </c>
      <c r="N3048" s="47">
        <v>17.4418604651162</v>
      </c>
      <c r="P3048" s="47">
        <v>90.116279069767302</v>
      </c>
      <c r="Q3048" s="47">
        <v>4.0639560257968297</v>
      </c>
      <c r="R3048" s="47">
        <v>2.0348856071103611</v>
      </c>
      <c r="S3048" s="47">
        <v>0.9476762570343541</v>
      </c>
      <c r="T3048" s="47">
        <v>7.0465116279068418</v>
      </c>
      <c r="U3048" s="47">
        <v>11000</v>
      </c>
      <c r="V3048" s="47">
        <v>3500.0032442298211</v>
      </c>
      <c r="W3048" s="47">
        <v>564</v>
      </c>
    </row>
    <row r="3049" spans="1:23" s="47" customFormat="1" x14ac:dyDescent="0.15">
      <c r="A3049" s="47" t="s">
        <v>6504</v>
      </c>
      <c r="B3049" s="210" t="s">
        <v>10119</v>
      </c>
      <c r="C3049" s="281" t="s">
        <v>10231</v>
      </c>
      <c r="D3049" s="47" t="s">
        <v>9314</v>
      </c>
      <c r="E3049" s="47" t="s">
        <v>9334</v>
      </c>
      <c r="F3049" s="47" t="s">
        <v>9335</v>
      </c>
      <c r="G3049" s="47" t="s">
        <v>9203</v>
      </c>
      <c r="H3049" s="47">
        <v>832</v>
      </c>
      <c r="I3049" s="47">
        <v>80</v>
      </c>
      <c r="J3049" s="47">
        <v>18</v>
      </c>
      <c r="K3049" s="47">
        <v>217.668269230769</v>
      </c>
      <c r="L3049" s="47">
        <v>13.8221153846153</v>
      </c>
      <c r="M3049" s="47">
        <v>231.490385</v>
      </c>
      <c r="Q3049" s="47">
        <v>10.925491915450324</v>
      </c>
      <c r="R3049" s="47">
        <v>2.572112736906476</v>
      </c>
      <c r="U3049" s="47">
        <v>11499.999999999929</v>
      </c>
      <c r="V3049" s="47">
        <v>2139.997797106188</v>
      </c>
      <c r="W3049" s="47">
        <v>804</v>
      </c>
    </row>
    <row r="3050" spans="1:23" s="47" customFormat="1" x14ac:dyDescent="0.15">
      <c r="A3050" s="47" t="s">
        <v>6504</v>
      </c>
      <c r="B3050" s="47" t="s">
        <v>9496</v>
      </c>
      <c r="C3050" s="281" t="s">
        <v>9705</v>
      </c>
      <c r="D3050" s="47" t="s">
        <v>9314</v>
      </c>
      <c r="E3050" s="47" t="s">
        <v>9334</v>
      </c>
      <c r="F3050" s="47" t="s">
        <v>9335</v>
      </c>
      <c r="G3050" s="47" t="s">
        <v>9718</v>
      </c>
      <c r="H3050" s="47">
        <v>2634</v>
      </c>
      <c r="I3050" s="47">
        <v>6</v>
      </c>
      <c r="K3050" s="47">
        <v>21.678056188306702</v>
      </c>
      <c r="L3050" s="47">
        <v>4.3659832953682596</v>
      </c>
      <c r="M3050" s="47">
        <v>26.0440395</v>
      </c>
      <c r="N3050" s="47">
        <v>6.4920273348519304</v>
      </c>
      <c r="P3050" s="47">
        <v>32.536066818526891</v>
      </c>
      <c r="R3050" s="47">
        <v>0.75929405583698395</v>
      </c>
      <c r="U3050" s="47">
        <v>11500</v>
      </c>
      <c r="V3050" s="47">
        <v>1999.9805430746158</v>
      </c>
      <c r="W3050" s="47">
        <v>764</v>
      </c>
    </row>
    <row r="3051" spans="1:23" s="47" customFormat="1" x14ac:dyDescent="0.15">
      <c r="A3051" s="47" t="s">
        <v>6504</v>
      </c>
      <c r="B3051" s="47" t="s">
        <v>9633</v>
      </c>
      <c r="C3051" s="281" t="s">
        <v>9260</v>
      </c>
      <c r="D3051" s="47" t="s">
        <v>9314</v>
      </c>
      <c r="E3051" s="47" t="s">
        <v>9853</v>
      </c>
      <c r="F3051" s="47" t="s">
        <v>9744</v>
      </c>
      <c r="G3051" s="47" t="s">
        <v>9132</v>
      </c>
      <c r="H3051" s="47">
        <v>1200</v>
      </c>
      <c r="I3051" s="47">
        <v>10</v>
      </c>
      <c r="J3051" s="47">
        <v>10</v>
      </c>
      <c r="K3051" s="47">
        <v>29.8333333333333</v>
      </c>
      <c r="L3051" s="47">
        <v>9.5833333333333304</v>
      </c>
      <c r="M3051" s="47">
        <v>39.4166667</v>
      </c>
      <c r="N3051" s="47">
        <v>9.25</v>
      </c>
      <c r="P3051" s="47">
        <v>48.666666666666629</v>
      </c>
      <c r="Q3051" s="47">
        <v>5.9166652679091376</v>
      </c>
      <c r="R3051" s="47">
        <v>1.9166684762481796</v>
      </c>
      <c r="S3051" s="47">
        <v>2.0000000199681049</v>
      </c>
      <c r="T3051" s="47">
        <v>9.8333333333333233</v>
      </c>
      <c r="U3051" s="47">
        <v>11500</v>
      </c>
      <c r="V3051" s="47">
        <v>2300.0021714978157</v>
      </c>
      <c r="W3051" s="47">
        <v>528</v>
      </c>
    </row>
    <row r="3052" spans="1:23" s="47" customFormat="1" x14ac:dyDescent="0.15">
      <c r="A3052" s="47" t="s">
        <v>6504</v>
      </c>
      <c r="B3052" s="209" t="s">
        <v>9734</v>
      </c>
      <c r="C3052" s="281" t="s">
        <v>9407</v>
      </c>
      <c r="D3052" s="47" t="s">
        <v>9314</v>
      </c>
      <c r="E3052" s="47" t="s">
        <v>9334</v>
      </c>
      <c r="F3052" s="47" t="s">
        <v>9335</v>
      </c>
      <c r="G3052" s="47" t="s">
        <v>9733</v>
      </c>
      <c r="H3052" s="47">
        <v>1458</v>
      </c>
      <c r="I3052" s="47">
        <v>7</v>
      </c>
      <c r="J3052" s="47">
        <v>7.9</v>
      </c>
      <c r="K3052" s="47">
        <v>26.543209876543202</v>
      </c>
      <c r="L3052" s="47">
        <v>7.9561042524005501</v>
      </c>
      <c r="M3052" s="47">
        <v>34.499314099999999</v>
      </c>
      <c r="N3052" s="47">
        <v>6.1728395061728403</v>
      </c>
      <c r="O3052" s="47">
        <v>0.27434842249656999</v>
      </c>
      <c r="P3052" s="47">
        <v>40.672153635116594</v>
      </c>
      <c r="Q3052" s="47">
        <v>9.0534894532185124</v>
      </c>
      <c r="R3052" s="47">
        <v>2.3319594806688073</v>
      </c>
      <c r="U3052" s="47">
        <v>11600</v>
      </c>
      <c r="V3052" s="47">
        <v>3399.9969228151213</v>
      </c>
      <c r="W3052" s="47">
        <v>39</v>
      </c>
    </row>
    <row r="3053" spans="1:23" s="47" customFormat="1" x14ac:dyDescent="0.15">
      <c r="A3053" s="47" t="s">
        <v>6504</v>
      </c>
      <c r="B3053" s="47" t="s">
        <v>10370</v>
      </c>
      <c r="C3053" s="281" t="s">
        <v>10048</v>
      </c>
      <c r="D3053" s="47" t="s">
        <v>10049</v>
      </c>
      <c r="E3053" s="47" t="s">
        <v>10296</v>
      </c>
      <c r="F3053" s="47" t="s">
        <v>9335</v>
      </c>
      <c r="G3053" s="47" t="s">
        <v>10107</v>
      </c>
      <c r="H3053" s="47">
        <v>2110</v>
      </c>
      <c r="I3053" s="47">
        <v>39</v>
      </c>
      <c r="J3053" s="47">
        <v>13.3</v>
      </c>
      <c r="K3053" s="47">
        <v>56.066350710900402</v>
      </c>
      <c r="L3053" s="47">
        <v>5.5924170616113704</v>
      </c>
      <c r="M3053" s="47">
        <v>61.6587678</v>
      </c>
      <c r="N3053" s="47">
        <v>16.018957345971501</v>
      </c>
      <c r="P3053" s="47">
        <v>77.677725118483266</v>
      </c>
      <c r="Q3053" s="47">
        <v>4.8767781555310226</v>
      </c>
      <c r="R3053" s="47">
        <v>2.3554505979869562</v>
      </c>
      <c r="S3053" s="47">
        <v>1.4976316169092951</v>
      </c>
      <c r="T3053" s="47">
        <v>8.7298578199050656</v>
      </c>
      <c r="U3053" s="47">
        <v>11800</v>
      </c>
      <c r="V3053" s="47">
        <v>4970.000761752478</v>
      </c>
      <c r="W3053" s="47">
        <v>892</v>
      </c>
    </row>
    <row r="3054" spans="1:23" s="47" customFormat="1" x14ac:dyDescent="0.15">
      <c r="A3054" s="47" t="s">
        <v>6504</v>
      </c>
      <c r="B3054" s="47" t="s">
        <v>9513</v>
      </c>
      <c r="C3054" s="281" t="s">
        <v>9710</v>
      </c>
      <c r="D3054" s="47" t="s">
        <v>9314</v>
      </c>
      <c r="E3054" s="47" t="s">
        <v>9374</v>
      </c>
      <c r="F3054" s="47" t="s">
        <v>9236</v>
      </c>
      <c r="G3054" s="47" t="s">
        <v>9237</v>
      </c>
      <c r="H3054" s="47">
        <v>3400</v>
      </c>
      <c r="I3054" s="47">
        <v>45</v>
      </c>
      <c r="J3054" s="47">
        <v>16</v>
      </c>
      <c r="K3054" s="47">
        <v>71.294117647058798</v>
      </c>
      <c r="L3054" s="47">
        <v>3.5</v>
      </c>
      <c r="M3054" s="47">
        <v>74.794117600000007</v>
      </c>
      <c r="N3054" s="47">
        <v>21.3823529411764</v>
      </c>
      <c r="P3054" s="47">
        <v>96.17647058823519</v>
      </c>
      <c r="Q3054" s="47">
        <v>2.529414477605449</v>
      </c>
      <c r="R3054" s="47">
        <v>0.88234819174706147</v>
      </c>
      <c r="S3054" s="47">
        <v>1.0882357776663552</v>
      </c>
      <c r="T3054" s="47">
        <v>4.4999999999999627</v>
      </c>
      <c r="U3054" s="47">
        <v>11900</v>
      </c>
      <c r="V3054" s="47">
        <v>2999.9838519400091</v>
      </c>
      <c r="W3054" s="47">
        <v>445</v>
      </c>
    </row>
    <row r="3055" spans="1:23" s="47" customFormat="1" x14ac:dyDescent="0.15">
      <c r="A3055" s="47" t="s">
        <v>6504</v>
      </c>
      <c r="B3055" s="47" t="s">
        <v>9633</v>
      </c>
      <c r="C3055" s="281" t="s">
        <v>9339</v>
      </c>
      <c r="D3055" s="47" t="s">
        <v>9314</v>
      </c>
      <c r="E3055" s="47" t="s">
        <v>9853</v>
      </c>
      <c r="F3055" s="47" t="s">
        <v>9744</v>
      </c>
      <c r="G3055" s="47" t="s">
        <v>9132</v>
      </c>
      <c r="H3055" s="47">
        <v>2470</v>
      </c>
      <c r="I3055" s="47">
        <v>35</v>
      </c>
      <c r="J3055" s="47">
        <v>11.4</v>
      </c>
      <c r="K3055" s="47">
        <v>49.797570850202398</v>
      </c>
      <c r="L3055" s="47">
        <v>4.8582995951417001</v>
      </c>
      <c r="M3055" s="47">
        <v>54.655870399999998</v>
      </c>
      <c r="N3055" s="47">
        <v>12.9554655870445</v>
      </c>
      <c r="P3055" s="47">
        <v>67.611336032388593</v>
      </c>
      <c r="Q3055" s="47">
        <v>1.898785908414905</v>
      </c>
      <c r="R3055" s="47">
        <v>1.2145740557039835</v>
      </c>
      <c r="S3055" s="47">
        <v>0.44129600921798112</v>
      </c>
      <c r="T3055" s="47">
        <v>3.5546558704452886</v>
      </c>
      <c r="U3055" s="47">
        <v>12000</v>
      </c>
      <c r="V3055" s="47">
        <v>2999.9979175888393</v>
      </c>
      <c r="W3055" s="47">
        <v>566</v>
      </c>
    </row>
    <row r="3056" spans="1:23" s="47" customFormat="1" x14ac:dyDescent="0.15">
      <c r="A3056" s="47" t="s">
        <v>6504</v>
      </c>
      <c r="B3056" s="47" t="s">
        <v>9633</v>
      </c>
      <c r="C3056" s="281" t="s">
        <v>9260</v>
      </c>
      <c r="D3056" s="47" t="s">
        <v>9314</v>
      </c>
      <c r="E3056" s="47" t="s">
        <v>9853</v>
      </c>
      <c r="F3056" s="47" t="s">
        <v>9744</v>
      </c>
      <c r="G3056" s="47" t="s">
        <v>9132</v>
      </c>
      <c r="H3056" s="47">
        <v>2660</v>
      </c>
      <c r="I3056" s="47">
        <v>10</v>
      </c>
      <c r="J3056" s="47">
        <v>7.3</v>
      </c>
      <c r="K3056" s="47">
        <v>13.345864661654099</v>
      </c>
      <c r="L3056" s="47">
        <v>4.7368421052631504</v>
      </c>
      <c r="M3056" s="47">
        <v>18.0827068</v>
      </c>
      <c r="Q3056" s="47">
        <v>2.8947362519433333</v>
      </c>
      <c r="R3056" s="47">
        <v>0.71428248356587276</v>
      </c>
      <c r="U3056" s="47">
        <v>12600</v>
      </c>
      <c r="V3056" s="47">
        <v>1899.9914062852215</v>
      </c>
      <c r="W3056" s="47">
        <v>526</v>
      </c>
    </row>
    <row r="3057" spans="1:24" s="47" customFormat="1" x14ac:dyDescent="0.15">
      <c r="A3057" s="47" t="s">
        <v>6504</v>
      </c>
      <c r="B3057" s="209" t="s">
        <v>9272</v>
      </c>
      <c r="C3057" s="281" t="s">
        <v>9286</v>
      </c>
      <c r="D3057" s="47" t="s">
        <v>9314</v>
      </c>
      <c r="E3057" s="47" t="s">
        <v>9334</v>
      </c>
      <c r="F3057" s="47" t="s">
        <v>9356</v>
      </c>
      <c r="G3057" s="47" t="s">
        <v>9357</v>
      </c>
      <c r="H3057" s="47">
        <v>300</v>
      </c>
      <c r="I3057" s="47">
        <v>115</v>
      </c>
      <c r="J3057" s="47">
        <v>31.3</v>
      </c>
      <c r="K3057" s="47">
        <v>734.66666666666595</v>
      </c>
      <c r="L3057" s="47">
        <v>42.3333333333333</v>
      </c>
      <c r="M3057" s="47">
        <v>777</v>
      </c>
      <c r="N3057" s="47">
        <v>249.666666666666</v>
      </c>
      <c r="P3057" s="47">
        <v>1026.6666666666652</v>
      </c>
      <c r="Q3057" s="47">
        <v>14.633324386690854</v>
      </c>
      <c r="R3057" s="47">
        <v>10.266655750233147</v>
      </c>
      <c r="S3057" s="47">
        <v>2.8333354797622494</v>
      </c>
      <c r="T3057" s="47">
        <v>27.733333333333245</v>
      </c>
      <c r="U3057" s="47">
        <v>12700</v>
      </c>
      <c r="V3057" s="47">
        <v>3079.9967250699442</v>
      </c>
      <c r="W3057" s="47">
        <v>211</v>
      </c>
    </row>
    <row r="3058" spans="1:24" s="47" customFormat="1" x14ac:dyDescent="0.15">
      <c r="A3058" s="47" t="s">
        <v>6504</v>
      </c>
      <c r="B3058" s="209" t="s">
        <v>9524</v>
      </c>
      <c r="C3058" s="281" t="s">
        <v>9527</v>
      </c>
      <c r="D3058" s="47" t="s">
        <v>9314</v>
      </c>
      <c r="E3058" s="47" t="s">
        <v>9334</v>
      </c>
      <c r="F3058" s="47" t="s">
        <v>9335</v>
      </c>
      <c r="G3058" s="47" t="s">
        <v>9523</v>
      </c>
      <c r="H3058" s="47">
        <v>800</v>
      </c>
      <c r="I3058" s="47">
        <v>35</v>
      </c>
      <c r="J3058" s="47">
        <v>10.4</v>
      </c>
      <c r="L3058" s="47">
        <v>15.875</v>
      </c>
      <c r="N3058" s="47">
        <v>27.5</v>
      </c>
      <c r="Q3058" s="47">
        <v>6.56249521875987</v>
      </c>
      <c r="R3058" s="47">
        <v>8.22500176846372</v>
      </c>
      <c r="S3058" s="47">
        <v>1.3750009556223359</v>
      </c>
      <c r="T3058" s="47">
        <v>16.162500000000001</v>
      </c>
      <c r="U3058" s="47">
        <v>12700</v>
      </c>
      <c r="V3058" s="47">
        <v>6580.0014147709762</v>
      </c>
      <c r="W3058" s="47">
        <v>204</v>
      </c>
    </row>
    <row r="3059" spans="1:24" s="47" customFormat="1" x14ac:dyDescent="0.15">
      <c r="A3059" s="47" t="s">
        <v>6504</v>
      </c>
      <c r="B3059" s="47" t="s">
        <v>9224</v>
      </c>
      <c r="C3059" s="281" t="s">
        <v>9710</v>
      </c>
      <c r="D3059" s="47" t="s">
        <v>9314</v>
      </c>
      <c r="E3059" s="47" t="s">
        <v>9374</v>
      </c>
      <c r="F3059" s="47" t="s">
        <v>9375</v>
      </c>
      <c r="G3059" s="47" t="s">
        <v>9114</v>
      </c>
      <c r="H3059" s="47">
        <v>2097</v>
      </c>
      <c r="I3059" s="47">
        <v>30</v>
      </c>
      <c r="J3059" s="47">
        <v>14.7</v>
      </c>
      <c r="K3059" s="47">
        <v>73.199809251311393</v>
      </c>
      <c r="L3059" s="47">
        <v>6.1516452074392003</v>
      </c>
      <c r="M3059" s="47">
        <v>79.351454500000003</v>
      </c>
      <c r="N3059" s="47">
        <v>23.7482117310443</v>
      </c>
      <c r="P3059" s="47">
        <v>103.0996661897949</v>
      </c>
      <c r="Q3059" s="47">
        <v>3.8149776676614677</v>
      </c>
      <c r="R3059" s="47">
        <v>1.8597989577809697</v>
      </c>
      <c r="S3059" s="47">
        <v>1.0968039352495507</v>
      </c>
      <c r="T3059" s="47">
        <v>6.7715784453981485</v>
      </c>
      <c r="U3059" s="47">
        <v>12900</v>
      </c>
      <c r="V3059" s="47">
        <v>3899.9984144666937</v>
      </c>
      <c r="W3059" s="47">
        <v>443</v>
      </c>
    </row>
    <row r="3060" spans="1:24" s="47" customFormat="1" x14ac:dyDescent="0.15">
      <c r="A3060" s="47" t="s">
        <v>6504</v>
      </c>
      <c r="B3060" s="47" t="s">
        <v>9224</v>
      </c>
      <c r="C3060" s="281" t="s">
        <v>9710</v>
      </c>
      <c r="D3060" s="47" t="s">
        <v>9314</v>
      </c>
      <c r="E3060" s="47" t="s">
        <v>9374</v>
      </c>
      <c r="F3060" s="47" t="s">
        <v>9375</v>
      </c>
      <c r="G3060" s="47" t="s">
        <v>9114</v>
      </c>
      <c r="H3060" s="47">
        <v>2266</v>
      </c>
      <c r="I3060" s="47">
        <v>30</v>
      </c>
      <c r="J3060" s="47">
        <v>14.5</v>
      </c>
      <c r="K3060" s="47">
        <v>70.388349514563103</v>
      </c>
      <c r="L3060" s="47">
        <v>5.8252427184466002</v>
      </c>
      <c r="M3060" s="47">
        <v>76.213592199999994</v>
      </c>
      <c r="N3060" s="47">
        <v>22.9037952338923</v>
      </c>
      <c r="P3060" s="47">
        <v>99.117387466902002</v>
      </c>
      <c r="Q3060" s="47">
        <v>3.7511030913072649</v>
      </c>
      <c r="R3060" s="47">
        <v>1.7652247174525577</v>
      </c>
      <c r="S3060" s="47">
        <v>1.0591342198490825</v>
      </c>
      <c r="T3060" s="47">
        <v>6.5754633715797919</v>
      </c>
      <c r="U3060" s="47">
        <v>13200</v>
      </c>
      <c r="V3060" s="47">
        <v>3999.9992097474956</v>
      </c>
      <c r="W3060" s="47">
        <v>444</v>
      </c>
    </row>
    <row r="3061" spans="1:24" s="47" customFormat="1" x14ac:dyDescent="0.15">
      <c r="A3061" s="47" t="s">
        <v>6504</v>
      </c>
      <c r="B3061" s="47" t="s">
        <v>9806</v>
      </c>
      <c r="C3061" s="281" t="s">
        <v>9493</v>
      </c>
      <c r="D3061" s="47" t="s">
        <v>9314</v>
      </c>
      <c r="E3061" s="47" t="s">
        <v>9334</v>
      </c>
      <c r="F3061" s="47" t="s">
        <v>8972</v>
      </c>
      <c r="G3061" s="47" t="s">
        <v>9580</v>
      </c>
      <c r="H3061" s="47">
        <v>2325</v>
      </c>
      <c r="J3061" s="47">
        <v>4.2</v>
      </c>
      <c r="K3061" s="47">
        <v>52.344086021505298</v>
      </c>
      <c r="L3061" s="47">
        <v>5.67741935483871</v>
      </c>
      <c r="M3061" s="47">
        <v>58.021505400000002</v>
      </c>
      <c r="Q3061" s="47">
        <v>0.63225169162887795</v>
      </c>
      <c r="R3061" s="47">
        <v>1.0666673455297722</v>
      </c>
      <c r="U3061" s="47">
        <v>13200</v>
      </c>
      <c r="V3061" s="47">
        <v>2480.0015783567201</v>
      </c>
      <c r="W3061" s="47">
        <v>418</v>
      </c>
    </row>
    <row r="3062" spans="1:24" s="47" customFormat="1" x14ac:dyDescent="0.15">
      <c r="A3062" s="47" t="s">
        <v>6504</v>
      </c>
      <c r="B3062" s="47" t="s">
        <v>9806</v>
      </c>
      <c r="C3062" s="281" t="s">
        <v>9372</v>
      </c>
      <c r="D3062" s="47" t="s">
        <v>9314</v>
      </c>
      <c r="E3062" s="47" t="s">
        <v>9334</v>
      </c>
      <c r="F3062" s="47" t="s">
        <v>8972</v>
      </c>
      <c r="G3062" s="47" t="s">
        <v>9580</v>
      </c>
      <c r="H3062" s="47">
        <v>3814</v>
      </c>
      <c r="I3062" s="47">
        <v>42.5</v>
      </c>
      <c r="J3062" s="47">
        <v>10.1</v>
      </c>
      <c r="K3062" s="47">
        <v>38.306240167802798</v>
      </c>
      <c r="L3062" s="47">
        <v>3.4871525957000502</v>
      </c>
      <c r="M3062" s="47">
        <v>41.793392799999999</v>
      </c>
      <c r="N3062" s="47">
        <v>10.6449921342422</v>
      </c>
      <c r="P3062" s="47">
        <v>52.438384897745053</v>
      </c>
      <c r="Q3062" s="47">
        <v>1.4420555820839009</v>
      </c>
      <c r="R3062" s="47">
        <v>1.0749864745379292</v>
      </c>
      <c r="S3062" s="47">
        <v>0.3932873702404438</v>
      </c>
      <c r="T3062" s="47">
        <v>2.9103303618248515</v>
      </c>
      <c r="U3062" s="47">
        <v>13300</v>
      </c>
      <c r="V3062" s="47">
        <v>4099.9984138876616</v>
      </c>
      <c r="W3062" s="47">
        <v>415</v>
      </c>
    </row>
    <row r="3063" spans="1:24" s="47" customFormat="1" x14ac:dyDescent="0.15">
      <c r="A3063" s="47" t="s">
        <v>6504</v>
      </c>
      <c r="B3063" s="47" t="s">
        <v>9224</v>
      </c>
      <c r="C3063" s="281" t="s">
        <v>9710</v>
      </c>
      <c r="D3063" s="47" t="s">
        <v>9314</v>
      </c>
      <c r="E3063" s="47" t="s">
        <v>9374</v>
      </c>
      <c r="F3063" s="47" t="s">
        <v>9375</v>
      </c>
      <c r="G3063" s="47" t="s">
        <v>9114</v>
      </c>
      <c r="H3063" s="47">
        <v>1951</v>
      </c>
      <c r="I3063" s="47">
        <v>30</v>
      </c>
      <c r="J3063" s="47">
        <v>14.9</v>
      </c>
      <c r="K3063" s="47">
        <v>79.702716555612497</v>
      </c>
      <c r="L3063" s="47">
        <v>6.8170169144028696</v>
      </c>
      <c r="M3063" s="47">
        <v>86.519733500000001</v>
      </c>
      <c r="N3063" s="47">
        <v>25.986673500768799</v>
      </c>
      <c r="P3063" s="47">
        <v>112.50640697078417</v>
      </c>
      <c r="Q3063" s="47">
        <v>4.3567435809855732</v>
      </c>
      <c r="R3063" s="47">
        <v>2.0502319636537387</v>
      </c>
      <c r="S3063" s="47">
        <v>1.2301384689807435</v>
      </c>
      <c r="T3063" s="47">
        <v>7.6371091747820605</v>
      </c>
      <c r="U3063" s="47">
        <v>13300</v>
      </c>
      <c r="V3063" s="47">
        <v>4000.0025610884441</v>
      </c>
      <c r="W3063" s="47">
        <v>441</v>
      </c>
    </row>
    <row r="3064" spans="1:24" s="47" customFormat="1" x14ac:dyDescent="0.15">
      <c r="A3064" s="47" t="s">
        <v>6504</v>
      </c>
      <c r="B3064" s="47" t="s">
        <v>10370</v>
      </c>
      <c r="C3064" s="281" t="s">
        <v>10048</v>
      </c>
      <c r="D3064" s="47" t="s">
        <v>10294</v>
      </c>
      <c r="E3064" s="47" t="s">
        <v>10295</v>
      </c>
      <c r="F3064" s="47" t="s">
        <v>9335</v>
      </c>
      <c r="G3064" s="47" t="s">
        <v>10107</v>
      </c>
      <c r="H3064" s="47">
        <v>2110</v>
      </c>
      <c r="I3064" s="47">
        <v>39</v>
      </c>
      <c r="J3064" s="47">
        <v>13.2</v>
      </c>
      <c r="K3064" s="47">
        <v>56.161137440758303</v>
      </c>
      <c r="L3064" s="47">
        <v>6.3507109004739304</v>
      </c>
      <c r="M3064" s="47">
        <v>62.511848299999997</v>
      </c>
      <c r="N3064" s="47">
        <v>15.023696682464401</v>
      </c>
      <c r="P3064" s="47">
        <v>77.535545023696628</v>
      </c>
      <c r="Q3064" s="47">
        <v>4.9715636044689271</v>
      </c>
      <c r="R3064" s="47">
        <v>2.5450246905504046</v>
      </c>
      <c r="S3064" s="47">
        <v>1.3317539696806162</v>
      </c>
      <c r="T3064" s="47">
        <v>8.8483412322273747</v>
      </c>
      <c r="U3064" s="47">
        <v>13400</v>
      </c>
      <c r="V3064" s="47">
        <v>5370.0020970613541</v>
      </c>
      <c r="W3064" s="47">
        <v>893</v>
      </c>
    </row>
    <row r="3065" spans="1:24" s="47" customFormat="1" x14ac:dyDescent="0.15">
      <c r="A3065" s="47" t="s">
        <v>6504</v>
      </c>
      <c r="B3065" s="47" t="s">
        <v>10047</v>
      </c>
      <c r="C3065" s="281" t="s">
        <v>10376</v>
      </c>
      <c r="D3065" s="47" t="s">
        <v>9314</v>
      </c>
      <c r="E3065" s="47" t="s">
        <v>9334</v>
      </c>
      <c r="F3065" s="47" t="s">
        <v>8972</v>
      </c>
      <c r="G3065" s="47" t="s">
        <v>9189</v>
      </c>
      <c r="H3065" s="47">
        <v>110500</v>
      </c>
      <c r="I3065" s="47">
        <v>23</v>
      </c>
      <c r="J3065" s="47">
        <v>1.4</v>
      </c>
      <c r="K3065" s="47">
        <v>0.32126696832578999</v>
      </c>
      <c r="L3065" s="47">
        <v>0.12307692307692</v>
      </c>
      <c r="M3065" s="47">
        <v>0.44434389000000002</v>
      </c>
      <c r="N3065" s="47">
        <v>0.22352941176470001</v>
      </c>
      <c r="P3065" s="47">
        <v>0.66787330316741</v>
      </c>
      <c r="Q3065" s="47">
        <v>3.9276248578101802E-2</v>
      </c>
      <c r="R3065" s="47">
        <v>1.1402760430850763E-2</v>
      </c>
      <c r="S3065" s="47">
        <v>1.61086816946782E-2</v>
      </c>
      <c r="T3065" s="47">
        <v>6.6787330316743304E-2</v>
      </c>
      <c r="U3065" s="47">
        <v>13599.99999999966</v>
      </c>
      <c r="V3065" s="47">
        <v>1260.0050276090092</v>
      </c>
      <c r="W3065" s="47">
        <v>1001</v>
      </c>
    </row>
    <row r="3066" spans="1:24" s="47" customFormat="1" x14ac:dyDescent="0.15">
      <c r="A3066" s="47" t="s">
        <v>6504</v>
      </c>
      <c r="B3066" s="47" t="s">
        <v>9684</v>
      </c>
      <c r="C3066" s="281" t="s">
        <v>9497</v>
      </c>
      <c r="D3066" s="47" t="s">
        <v>9314</v>
      </c>
      <c r="E3066" s="47" t="s">
        <v>9334</v>
      </c>
      <c r="F3066" s="47" t="s">
        <v>8972</v>
      </c>
      <c r="G3066" s="47" t="s">
        <v>9580</v>
      </c>
      <c r="H3066" s="47">
        <v>20800</v>
      </c>
      <c r="I3066" s="47">
        <v>65</v>
      </c>
      <c r="J3066" s="47">
        <v>5.4</v>
      </c>
      <c r="K3066" s="47">
        <v>5.2596153846153797</v>
      </c>
      <c r="L3066" s="47">
        <v>0.65384615384614997</v>
      </c>
      <c r="M3066" s="47">
        <v>5.9134615400000001</v>
      </c>
      <c r="Q3066" s="47">
        <v>0.24519409111854323</v>
      </c>
      <c r="R3066" s="47">
        <v>0.10576939008047771</v>
      </c>
      <c r="U3066" s="47">
        <v>13599.99999999992</v>
      </c>
      <c r="V3066" s="47">
        <v>2200.0033136739366</v>
      </c>
      <c r="W3066" s="47">
        <v>426</v>
      </c>
    </row>
    <row r="3067" spans="1:24" s="47" customFormat="1" x14ac:dyDescent="0.15">
      <c r="A3067" s="47" t="s">
        <v>6504</v>
      </c>
      <c r="B3067" s="47" t="s">
        <v>9224</v>
      </c>
      <c r="C3067" s="281" t="s">
        <v>9710</v>
      </c>
      <c r="D3067" s="47" t="s">
        <v>9314</v>
      </c>
      <c r="E3067" s="47" t="s">
        <v>9374</v>
      </c>
      <c r="F3067" s="47" t="s">
        <v>9375</v>
      </c>
      <c r="G3067" s="47" t="s">
        <v>9114</v>
      </c>
      <c r="H3067" s="47">
        <v>1776</v>
      </c>
      <c r="I3067" s="47">
        <v>30</v>
      </c>
      <c r="J3067" s="47">
        <v>15.2</v>
      </c>
      <c r="K3067" s="47">
        <v>85.923423423423401</v>
      </c>
      <c r="L3067" s="47">
        <v>7.7139639639639599</v>
      </c>
      <c r="M3067" s="47">
        <v>93.637387399999994</v>
      </c>
      <c r="N3067" s="47">
        <v>28.096846846846798</v>
      </c>
      <c r="P3067" s="47">
        <v>121.73423423423417</v>
      </c>
      <c r="Q3067" s="47">
        <v>4.8423368811108221</v>
      </c>
      <c r="R3067" s="47">
        <v>2.3085591152288907</v>
      </c>
      <c r="S3067" s="47">
        <v>1.3513504792661244</v>
      </c>
      <c r="T3067" s="47">
        <v>8.5022522522521111</v>
      </c>
      <c r="U3067" s="47">
        <v>13700</v>
      </c>
      <c r="V3067" s="47">
        <v>4100.0009886465095</v>
      </c>
      <c r="W3067" s="47">
        <v>442</v>
      </c>
    </row>
    <row r="3068" spans="1:24" s="47" customFormat="1" x14ac:dyDescent="0.15">
      <c r="A3068" s="47" t="s">
        <v>6504</v>
      </c>
      <c r="B3068" s="47" t="s">
        <v>9684</v>
      </c>
      <c r="C3068" s="281" t="s">
        <v>9497</v>
      </c>
      <c r="D3068" s="47" t="s">
        <v>10022</v>
      </c>
      <c r="E3068" s="47" t="s">
        <v>9686</v>
      </c>
      <c r="F3068" s="47" t="s">
        <v>8972</v>
      </c>
      <c r="G3068" s="47" t="s">
        <v>9580</v>
      </c>
      <c r="H3068" s="47">
        <v>233000</v>
      </c>
      <c r="I3068" s="47">
        <v>26</v>
      </c>
      <c r="J3068" s="47">
        <v>1</v>
      </c>
      <c r="K3068" s="47">
        <v>1.6217391304347799</v>
      </c>
      <c r="L3068" s="47">
        <v>5.9130434782608002E-2</v>
      </c>
      <c r="M3068" s="47">
        <v>2.2130434800000001</v>
      </c>
      <c r="Q3068" s="47">
        <v>0.22608929519848675</v>
      </c>
      <c r="R3068" s="47">
        <v>9.565110686400663E-2</v>
      </c>
      <c r="U3068" s="47">
        <v>13777.391304347664</v>
      </c>
      <c r="V3068" s="47">
        <v>22286.707899313544</v>
      </c>
      <c r="W3068" s="47">
        <v>424</v>
      </c>
      <c r="X3068" s="47" t="s">
        <v>8959</v>
      </c>
    </row>
    <row r="3069" spans="1:24" s="47" customFormat="1" x14ac:dyDescent="0.15">
      <c r="A3069" s="47" t="s">
        <v>6504</v>
      </c>
      <c r="B3069" s="47" t="s">
        <v>9633</v>
      </c>
      <c r="C3069" s="281" t="s">
        <v>9260</v>
      </c>
      <c r="D3069" s="47" t="s">
        <v>9314</v>
      </c>
      <c r="E3069" s="47" t="s">
        <v>9853</v>
      </c>
      <c r="F3069" s="47" t="s">
        <v>9744</v>
      </c>
      <c r="G3069" s="47" t="s">
        <v>9132</v>
      </c>
      <c r="H3069" s="47">
        <v>2000</v>
      </c>
      <c r="I3069" s="47">
        <v>10</v>
      </c>
      <c r="J3069" s="47">
        <v>7.7</v>
      </c>
      <c r="K3069" s="47">
        <v>17.649999999999999</v>
      </c>
      <c r="L3069" s="47">
        <v>6.9</v>
      </c>
      <c r="M3069" s="47">
        <v>24.55</v>
      </c>
      <c r="Q3069" s="47">
        <v>4.9499977325962448</v>
      </c>
      <c r="R3069" s="47">
        <v>1.7000003077564925</v>
      </c>
      <c r="U3069" s="47">
        <v>13800</v>
      </c>
      <c r="V3069" s="47">
        <v>3400.000615512985</v>
      </c>
      <c r="W3069" s="47">
        <v>527</v>
      </c>
    </row>
    <row r="3070" spans="1:24" s="47" customFormat="1" x14ac:dyDescent="0.15">
      <c r="A3070" s="47" t="s">
        <v>6504</v>
      </c>
      <c r="B3070" s="47" t="s">
        <v>9806</v>
      </c>
      <c r="C3070" s="281" t="s">
        <v>9910</v>
      </c>
      <c r="D3070" s="47" t="s">
        <v>9314</v>
      </c>
      <c r="E3070" s="47" t="s">
        <v>9334</v>
      </c>
      <c r="F3070" s="47" t="s">
        <v>8972</v>
      </c>
      <c r="G3070" s="47" t="s">
        <v>9580</v>
      </c>
      <c r="H3070" s="47">
        <v>19500</v>
      </c>
      <c r="I3070" s="47">
        <v>20</v>
      </c>
      <c r="J3070" s="47">
        <v>4.5</v>
      </c>
      <c r="K3070" s="47">
        <v>2.8205128205128198</v>
      </c>
      <c r="L3070" s="47">
        <v>0.71794871794870996</v>
      </c>
      <c r="M3070" s="47">
        <v>3.5384615400000001</v>
      </c>
      <c r="N3070" s="47">
        <v>0.83589743589743004</v>
      </c>
      <c r="P3070" s="47">
        <v>4.3743589743589597</v>
      </c>
      <c r="Q3070" s="47">
        <v>0.62051173613285904</v>
      </c>
      <c r="R3070" s="47">
        <v>0.14871678905138674</v>
      </c>
      <c r="S3070" s="47">
        <v>0.18461628181604761</v>
      </c>
      <c r="T3070" s="47">
        <v>0.95384615384615756</v>
      </c>
      <c r="U3070" s="47">
        <v>13999.999999999844</v>
      </c>
      <c r="V3070" s="47">
        <v>2899.9773865020416</v>
      </c>
      <c r="W3070" s="47">
        <v>409</v>
      </c>
    </row>
    <row r="3071" spans="1:24" s="47" customFormat="1" x14ac:dyDescent="0.15">
      <c r="A3071" s="47" t="s">
        <v>6504</v>
      </c>
      <c r="B3071" s="47" t="s">
        <v>9633</v>
      </c>
      <c r="C3071" s="281" t="s">
        <v>10012</v>
      </c>
      <c r="D3071" s="47" t="s">
        <v>10026</v>
      </c>
      <c r="E3071" s="47" t="s">
        <v>9853</v>
      </c>
      <c r="F3071" s="47" t="s">
        <v>9744</v>
      </c>
      <c r="G3071" s="47" t="s">
        <v>9132</v>
      </c>
      <c r="H3071" s="47">
        <v>2680</v>
      </c>
      <c r="I3071" s="47">
        <v>59</v>
      </c>
      <c r="J3071" s="47">
        <v>7.1</v>
      </c>
      <c r="K3071" s="47">
        <v>37.686567164179102</v>
      </c>
      <c r="L3071" s="47">
        <v>5.2238805970149196</v>
      </c>
      <c r="M3071" s="47">
        <v>42.9104478</v>
      </c>
      <c r="N3071" s="47">
        <v>10.0746268656716</v>
      </c>
      <c r="P3071" s="47">
        <v>52.985074626865618</v>
      </c>
      <c r="Q3071" s="47">
        <v>1.4403001303720995</v>
      </c>
      <c r="R3071" s="47">
        <v>1.3059693965103536</v>
      </c>
      <c r="S3071" s="47">
        <v>0.36940264435828341</v>
      </c>
      <c r="T3071" s="47">
        <v>3.115671641791022</v>
      </c>
      <c r="U3071" s="47">
        <v>14000</v>
      </c>
      <c r="V3071" s="47">
        <v>3499.9979826477474</v>
      </c>
      <c r="W3071" s="47">
        <v>576</v>
      </c>
    </row>
    <row r="3072" spans="1:24" s="47" customFormat="1" x14ac:dyDescent="0.15">
      <c r="A3072" s="47" t="s">
        <v>6504</v>
      </c>
      <c r="B3072" s="47" t="s">
        <v>9633</v>
      </c>
      <c r="C3072" s="281" t="s">
        <v>9339</v>
      </c>
      <c r="D3072" s="47" t="s">
        <v>9314</v>
      </c>
      <c r="E3072" s="47" t="s">
        <v>9853</v>
      </c>
      <c r="F3072" s="47" t="s">
        <v>9744</v>
      </c>
      <c r="G3072" s="47" t="s">
        <v>9132</v>
      </c>
      <c r="H3072" s="47">
        <v>1410</v>
      </c>
      <c r="I3072" s="47">
        <v>38</v>
      </c>
      <c r="J3072" s="47">
        <v>18.3</v>
      </c>
      <c r="K3072" s="47">
        <v>136.87943262411301</v>
      </c>
      <c r="L3072" s="47">
        <v>9.9290780141843893</v>
      </c>
      <c r="M3072" s="47">
        <v>146.80851100000001</v>
      </c>
      <c r="N3072" s="47">
        <v>31.9148936170212</v>
      </c>
      <c r="P3072" s="47">
        <v>178.7234042553186</v>
      </c>
      <c r="Q3072" s="47">
        <v>5.2836859955498054</v>
      </c>
      <c r="R3072" s="47">
        <v>2.4822698939532946</v>
      </c>
      <c r="S3072" s="47">
        <v>1.1489364297723585</v>
      </c>
      <c r="T3072" s="47">
        <v>8.9148936170211162</v>
      </c>
      <c r="U3072" s="47">
        <v>14000</v>
      </c>
      <c r="V3072" s="47">
        <v>3500.0005504741453</v>
      </c>
      <c r="W3072" s="47">
        <v>568</v>
      </c>
    </row>
    <row r="3073" spans="1:23" s="47" customFormat="1" x14ac:dyDescent="0.15">
      <c r="A3073" s="47" t="s">
        <v>6504</v>
      </c>
      <c r="B3073" s="47" t="s">
        <v>9633</v>
      </c>
      <c r="C3073" s="281" t="s">
        <v>9339</v>
      </c>
      <c r="D3073" s="47" t="s">
        <v>9314</v>
      </c>
      <c r="E3073" s="47" t="s">
        <v>9374</v>
      </c>
      <c r="F3073" s="47" t="s">
        <v>9744</v>
      </c>
      <c r="G3073" s="47" t="s">
        <v>9132</v>
      </c>
      <c r="H3073" s="47">
        <v>2800</v>
      </c>
      <c r="I3073" s="47">
        <v>28</v>
      </c>
      <c r="J3073" s="47">
        <v>5.8</v>
      </c>
      <c r="K3073" s="47">
        <v>18.214285714285701</v>
      </c>
      <c r="L3073" s="47">
        <v>5</v>
      </c>
      <c r="M3073" s="47">
        <v>23.214285700000001</v>
      </c>
      <c r="Q3073" s="47">
        <v>0.8107183442925483</v>
      </c>
      <c r="R3073" s="47">
        <v>0.98213231313426741</v>
      </c>
      <c r="S3073" s="47">
        <v>0.18928665647541768</v>
      </c>
      <c r="T3073" s="47">
        <v>1.9821428571428252</v>
      </c>
      <c r="U3073" s="47">
        <v>14000</v>
      </c>
      <c r="V3073" s="47">
        <v>2749.9704767759486</v>
      </c>
      <c r="W3073" s="47">
        <v>565</v>
      </c>
    </row>
    <row r="3074" spans="1:23" s="47" customFormat="1" x14ac:dyDescent="0.15">
      <c r="A3074" s="47" t="s">
        <v>6504</v>
      </c>
      <c r="B3074" s="47" t="s">
        <v>9224</v>
      </c>
      <c r="C3074" s="281" t="s">
        <v>9302</v>
      </c>
      <c r="D3074" s="47" t="s">
        <v>9314</v>
      </c>
      <c r="E3074" s="47" t="s">
        <v>9374</v>
      </c>
      <c r="F3074" s="47" t="s">
        <v>9375</v>
      </c>
      <c r="G3074" s="47" t="s">
        <v>9114</v>
      </c>
      <c r="H3074" s="47">
        <v>3500</v>
      </c>
      <c r="I3074" s="47">
        <v>30</v>
      </c>
      <c r="J3074" s="47">
        <v>10.4</v>
      </c>
      <c r="K3074" s="47">
        <v>36.285714285714199</v>
      </c>
      <c r="L3074" s="47">
        <v>4</v>
      </c>
      <c r="M3074" s="47">
        <v>40.285714300000002</v>
      </c>
      <c r="N3074" s="47">
        <v>12.285714285714199</v>
      </c>
      <c r="P3074" s="47">
        <v>52.571428571428399</v>
      </c>
      <c r="Q3074" s="47">
        <v>3.0285726774322352</v>
      </c>
      <c r="R3074" s="47">
        <v>0.97142661939577679</v>
      </c>
      <c r="S3074" s="47">
        <v>0.85713652103882476</v>
      </c>
      <c r="T3074" s="47">
        <v>4.8571428571427653</v>
      </c>
      <c r="U3074" s="47">
        <v>14000</v>
      </c>
      <c r="V3074" s="47">
        <v>3399.9931678852186</v>
      </c>
      <c r="W3074" s="47">
        <v>434</v>
      </c>
    </row>
    <row r="3075" spans="1:23" s="47" customFormat="1" x14ac:dyDescent="0.15">
      <c r="A3075" s="47" t="s">
        <v>6504</v>
      </c>
      <c r="B3075" s="47" t="s">
        <v>9633</v>
      </c>
      <c r="C3075" s="281" t="s">
        <v>10005</v>
      </c>
      <c r="D3075" s="47" t="s">
        <v>9654</v>
      </c>
      <c r="E3075" s="47" t="s">
        <v>9897</v>
      </c>
      <c r="F3075" s="47" t="s">
        <v>9744</v>
      </c>
      <c r="G3075" s="47" t="s">
        <v>9132</v>
      </c>
      <c r="H3075" s="47">
        <v>1541</v>
      </c>
      <c r="I3075" s="47">
        <v>17</v>
      </c>
      <c r="J3075" s="47">
        <v>7.1</v>
      </c>
      <c r="K3075" s="47">
        <v>20.8955223880597</v>
      </c>
      <c r="L3075" s="47">
        <v>9.1499026606099907</v>
      </c>
      <c r="M3075" s="47">
        <v>30.045425000000002</v>
      </c>
      <c r="Q3075" s="47">
        <v>3.1148633587326136</v>
      </c>
      <c r="R3075" s="47">
        <v>2.2712503121317309</v>
      </c>
      <c r="S3075" s="47">
        <v>0.90851060254835903</v>
      </c>
      <c r="T3075" s="47">
        <v>6.2946138870862285</v>
      </c>
      <c r="U3075" s="47">
        <v>14100</v>
      </c>
      <c r="V3075" s="47">
        <v>3499.9967309949975</v>
      </c>
      <c r="W3075" s="47">
        <v>557</v>
      </c>
    </row>
    <row r="3076" spans="1:23" s="47" customFormat="1" x14ac:dyDescent="0.15">
      <c r="A3076" s="47" t="s">
        <v>6504</v>
      </c>
      <c r="B3076" s="47" t="s">
        <v>9684</v>
      </c>
      <c r="C3076" s="281" t="s">
        <v>9497</v>
      </c>
      <c r="D3076" s="47" t="s">
        <v>9314</v>
      </c>
      <c r="E3076" s="47" t="s">
        <v>9334</v>
      </c>
      <c r="F3076" s="47" t="s">
        <v>8972</v>
      </c>
      <c r="G3076" s="47" t="s">
        <v>9580</v>
      </c>
      <c r="H3076" s="47">
        <v>10200</v>
      </c>
      <c r="I3076" s="47">
        <v>95.5</v>
      </c>
      <c r="J3076" s="47">
        <v>7.4</v>
      </c>
      <c r="K3076" s="47">
        <v>14.313725490195999</v>
      </c>
      <c r="L3076" s="47">
        <v>1.4019607843137201</v>
      </c>
      <c r="M3076" s="47">
        <v>15.7156863</v>
      </c>
      <c r="Q3076" s="47">
        <v>0.51961299044589038</v>
      </c>
      <c r="R3076" s="47">
        <v>0.19607851087854222</v>
      </c>
      <c r="U3076" s="47">
        <v>14299.999999999945</v>
      </c>
      <c r="V3076" s="47">
        <v>2000.0008109611306</v>
      </c>
      <c r="W3076" s="47">
        <v>427</v>
      </c>
    </row>
    <row r="3077" spans="1:23" s="47" customFormat="1" x14ac:dyDescent="0.15">
      <c r="A3077" s="47" t="s">
        <v>6504</v>
      </c>
      <c r="B3077" s="47" t="s">
        <v>9224</v>
      </c>
      <c r="C3077" s="281" t="s">
        <v>9501</v>
      </c>
      <c r="D3077" s="47" t="s">
        <v>9314</v>
      </c>
      <c r="E3077" s="47" t="s">
        <v>9374</v>
      </c>
      <c r="F3077" s="47" t="s">
        <v>9375</v>
      </c>
      <c r="G3077" s="47" t="s">
        <v>9114</v>
      </c>
      <c r="H3077" s="47">
        <v>3600</v>
      </c>
      <c r="I3077" s="47">
        <v>17</v>
      </c>
      <c r="J3077" s="47">
        <v>7.8</v>
      </c>
      <c r="K3077" s="47">
        <v>22.25</v>
      </c>
      <c r="L3077" s="47">
        <v>3.9722222222222201</v>
      </c>
      <c r="M3077" s="47">
        <v>26.222222200000001</v>
      </c>
      <c r="O3077" s="47">
        <v>8.75</v>
      </c>
      <c r="Q3077" s="47">
        <v>4.8055599555072437</v>
      </c>
      <c r="R3077" s="47">
        <v>0.67221778731992987</v>
      </c>
      <c r="U3077" s="47">
        <v>14300</v>
      </c>
      <c r="V3077" s="47">
        <v>2419.9840343517476</v>
      </c>
      <c r="W3077" s="47">
        <v>462</v>
      </c>
    </row>
    <row r="3078" spans="1:23" s="47" customFormat="1" x14ac:dyDescent="0.15">
      <c r="A3078" s="47" t="s">
        <v>6504</v>
      </c>
      <c r="B3078" s="47" t="s">
        <v>9224</v>
      </c>
      <c r="C3078" s="281" t="s">
        <v>9956</v>
      </c>
      <c r="D3078" s="47" t="s">
        <v>9958</v>
      </c>
      <c r="E3078" s="47" t="s">
        <v>10064</v>
      </c>
      <c r="F3078" s="47" t="s">
        <v>9375</v>
      </c>
      <c r="G3078" s="47" t="s">
        <v>9114</v>
      </c>
      <c r="H3078" s="47">
        <v>3125</v>
      </c>
      <c r="I3078" s="47">
        <v>20</v>
      </c>
      <c r="J3078" s="47">
        <v>9.1999999999999993</v>
      </c>
      <c r="K3078" s="47">
        <v>20.16</v>
      </c>
      <c r="L3078" s="47">
        <v>4.5759999999999996</v>
      </c>
      <c r="M3078" s="47">
        <v>24.736000000000001</v>
      </c>
      <c r="N3078" s="47">
        <v>7.0720000000000001</v>
      </c>
      <c r="P3078" s="47">
        <v>31.808</v>
      </c>
      <c r="Q3078" s="47">
        <v>2.8799967654532712</v>
      </c>
      <c r="R3078" s="47">
        <v>1.151998729184539</v>
      </c>
      <c r="S3078" s="47">
        <v>0.89600410630780869</v>
      </c>
      <c r="T3078" s="47">
        <v>4.9279999999998987</v>
      </c>
      <c r="U3078" s="47">
        <v>14300</v>
      </c>
      <c r="V3078" s="47">
        <v>3599.9960287016847</v>
      </c>
      <c r="W3078" s="47">
        <v>469</v>
      </c>
    </row>
    <row r="3079" spans="1:23" s="47" customFormat="1" x14ac:dyDescent="0.15">
      <c r="A3079" s="47" t="s">
        <v>6504</v>
      </c>
      <c r="B3079" s="47" t="s">
        <v>9224</v>
      </c>
      <c r="C3079" s="281" t="s">
        <v>9956</v>
      </c>
      <c r="D3079" s="47" t="s">
        <v>9958</v>
      </c>
      <c r="E3079" s="47" t="s">
        <v>10064</v>
      </c>
      <c r="F3079" s="47" t="s">
        <v>9375</v>
      </c>
      <c r="G3079" s="47" t="s">
        <v>9114</v>
      </c>
      <c r="H3079" s="47">
        <v>3025</v>
      </c>
      <c r="I3079" s="47">
        <v>20</v>
      </c>
      <c r="J3079" s="47">
        <v>9</v>
      </c>
      <c r="K3079" s="47">
        <v>20.8595041322314</v>
      </c>
      <c r="L3079" s="47">
        <v>4.7603305785123897</v>
      </c>
      <c r="M3079" s="47">
        <v>25.619834699999998</v>
      </c>
      <c r="N3079" s="47">
        <v>7.30578512396694</v>
      </c>
      <c r="P3079" s="47">
        <v>32.92561983471073</v>
      </c>
      <c r="Q3079" s="47">
        <v>3.0413191742499643</v>
      </c>
      <c r="R3079" s="47">
        <v>1.1900823109217742</v>
      </c>
      <c r="S3079" s="47">
        <v>0.92561418171760657</v>
      </c>
      <c r="T3079" s="47">
        <v>5.1570247933883842</v>
      </c>
      <c r="U3079" s="47">
        <v>14400</v>
      </c>
      <c r="V3079" s="47">
        <v>3599.9989905383668</v>
      </c>
      <c r="W3079" s="47">
        <v>468</v>
      </c>
    </row>
    <row r="3080" spans="1:23" s="47" customFormat="1" x14ac:dyDescent="0.15">
      <c r="A3080" s="47" t="s">
        <v>6504</v>
      </c>
      <c r="B3080" s="47" t="s">
        <v>9224</v>
      </c>
      <c r="C3080" s="281" t="s">
        <v>9956</v>
      </c>
      <c r="D3080" s="47" t="s">
        <v>9314</v>
      </c>
      <c r="E3080" s="47" t="s">
        <v>9374</v>
      </c>
      <c r="F3080" s="47" t="s">
        <v>9375</v>
      </c>
      <c r="G3080" s="47" t="s">
        <v>9114</v>
      </c>
      <c r="H3080" s="47">
        <v>2600</v>
      </c>
      <c r="I3080" s="47">
        <v>20</v>
      </c>
      <c r="J3080" s="47">
        <v>8.9</v>
      </c>
      <c r="K3080" s="47">
        <v>24.269230769230699</v>
      </c>
      <c r="L3080" s="47">
        <v>5.5769230769230704</v>
      </c>
      <c r="M3080" s="47">
        <v>29.8461538</v>
      </c>
      <c r="N3080" s="47">
        <v>8.5384615384615401</v>
      </c>
      <c r="P3080" s="47">
        <v>38.384615384615309</v>
      </c>
      <c r="Q3080" s="47">
        <v>3.6538439889551548</v>
      </c>
      <c r="R3080" s="47">
        <v>1.3846148974705701</v>
      </c>
      <c r="S3080" s="47">
        <v>1.1153855144633342</v>
      </c>
      <c r="T3080" s="47">
        <v>6.1538461538460583</v>
      </c>
      <c r="U3080" s="47">
        <v>14500</v>
      </c>
      <c r="V3080" s="47">
        <v>3599.9987334234825</v>
      </c>
      <c r="W3080" s="47">
        <v>467</v>
      </c>
    </row>
    <row r="3081" spans="1:23" s="47" customFormat="1" x14ac:dyDescent="0.15">
      <c r="A3081" s="47" t="s">
        <v>6504</v>
      </c>
      <c r="B3081" s="47" t="s">
        <v>9342</v>
      </c>
      <c r="C3081" s="281" t="s">
        <v>9781</v>
      </c>
      <c r="D3081" s="47" t="s">
        <v>9314</v>
      </c>
      <c r="E3081" s="47" t="s">
        <v>9334</v>
      </c>
      <c r="F3081" s="47" t="s">
        <v>8972</v>
      </c>
      <c r="G3081" s="47" t="s">
        <v>9276</v>
      </c>
      <c r="H3081" s="47">
        <v>2400</v>
      </c>
      <c r="I3081" s="47">
        <v>26</v>
      </c>
      <c r="J3081" s="47">
        <v>10.9</v>
      </c>
      <c r="K3081" s="47">
        <v>32.875</v>
      </c>
      <c r="L3081" s="47">
        <v>6.0833333333333304</v>
      </c>
      <c r="M3081" s="47">
        <v>38.9583333</v>
      </c>
      <c r="Q3081" s="47">
        <v>4.7083311458573816</v>
      </c>
      <c r="R3081" s="47">
        <v>1.4166677257370399</v>
      </c>
      <c r="U3081" s="47">
        <v>14600</v>
      </c>
      <c r="V3081" s="47">
        <v>3400.0025417688958</v>
      </c>
      <c r="W3081" s="47">
        <v>403</v>
      </c>
    </row>
    <row r="3082" spans="1:23" s="47" customFormat="1" x14ac:dyDescent="0.15">
      <c r="A3082" s="47" t="s">
        <v>6504</v>
      </c>
      <c r="B3082" s="47" t="s">
        <v>9264</v>
      </c>
      <c r="C3082" s="281" t="s">
        <v>8721</v>
      </c>
      <c r="D3082" s="47" t="s">
        <v>9314</v>
      </c>
      <c r="E3082" s="47" t="s">
        <v>9334</v>
      </c>
      <c r="F3082" s="47" t="s">
        <v>8972</v>
      </c>
      <c r="G3082" s="47" t="s">
        <v>9443</v>
      </c>
      <c r="H3082" s="47">
        <v>1995</v>
      </c>
      <c r="K3082" s="47">
        <v>108.972431077694</v>
      </c>
      <c r="L3082" s="47">
        <v>7.3182957393483701</v>
      </c>
      <c r="M3082" s="47">
        <v>116.290727</v>
      </c>
      <c r="Q3082" s="47">
        <v>8.7719268218389193</v>
      </c>
      <c r="R3082" s="47">
        <v>1.2531325185787476</v>
      </c>
      <c r="U3082" s="47">
        <v>14600</v>
      </c>
      <c r="V3082" s="47">
        <v>2499.9993745646016</v>
      </c>
      <c r="W3082" s="47">
        <v>387</v>
      </c>
    </row>
    <row r="3083" spans="1:23" s="47" customFormat="1" x14ac:dyDescent="0.15">
      <c r="A3083" s="47" t="s">
        <v>6504</v>
      </c>
      <c r="B3083" s="47" t="s">
        <v>10370</v>
      </c>
      <c r="C3083" s="281" t="s">
        <v>10048</v>
      </c>
      <c r="D3083" s="47" t="s">
        <v>10182</v>
      </c>
      <c r="E3083" s="47" t="s">
        <v>10392</v>
      </c>
      <c r="F3083" s="47" t="s">
        <v>9335</v>
      </c>
      <c r="G3083" s="47" t="s">
        <v>10107</v>
      </c>
      <c r="H3083" s="47">
        <v>2110</v>
      </c>
      <c r="I3083" s="47">
        <v>39</v>
      </c>
      <c r="J3083" s="47">
        <v>13.1</v>
      </c>
      <c r="K3083" s="47">
        <v>59.952380952380899</v>
      </c>
      <c r="L3083" s="47">
        <v>7.0476190476190403</v>
      </c>
      <c r="M3083" s="47">
        <v>67</v>
      </c>
      <c r="N3083" s="47">
        <v>17.619047619047599</v>
      </c>
      <c r="P3083" s="47">
        <v>84.619047619047535</v>
      </c>
      <c r="Q3083" s="47">
        <v>4.3333323596214273</v>
      </c>
      <c r="R3083" s="47">
        <v>2.5999979167965472</v>
      </c>
      <c r="S3083" s="47">
        <v>2.0809516994163437</v>
      </c>
      <c r="T3083" s="47">
        <v>9.0142857142855597</v>
      </c>
      <c r="U3083" s="47">
        <v>14870.476190476174</v>
      </c>
      <c r="V3083" s="47">
        <v>5485.9956044407145</v>
      </c>
      <c r="W3083" s="47">
        <v>894</v>
      </c>
    </row>
    <row r="3084" spans="1:23" s="47" customFormat="1" x14ac:dyDescent="0.15">
      <c r="A3084" s="47" t="s">
        <v>6504</v>
      </c>
      <c r="B3084" s="47" t="s">
        <v>9633</v>
      </c>
      <c r="C3084" s="281" t="s">
        <v>10012</v>
      </c>
      <c r="D3084" s="47" t="s">
        <v>9314</v>
      </c>
      <c r="E3084" s="47" t="s">
        <v>9853</v>
      </c>
      <c r="F3084" s="47" t="s">
        <v>9744</v>
      </c>
      <c r="G3084" s="47" t="s">
        <v>9132</v>
      </c>
      <c r="H3084" s="47">
        <v>928</v>
      </c>
      <c r="I3084" s="47">
        <v>55</v>
      </c>
      <c r="J3084" s="47">
        <v>20.9</v>
      </c>
      <c r="K3084" s="47">
        <v>195.04310344827499</v>
      </c>
      <c r="L3084" s="47">
        <v>16.163793103448199</v>
      </c>
      <c r="M3084" s="47">
        <v>211.206897</v>
      </c>
      <c r="N3084" s="47">
        <v>80.818965517241296</v>
      </c>
      <c r="P3084" s="47">
        <v>292.0258620689645</v>
      </c>
      <c r="Q3084" s="47">
        <v>3.9978454406995518</v>
      </c>
      <c r="R3084" s="47">
        <v>4.0409455634817233</v>
      </c>
      <c r="S3084" s="47">
        <v>1.5409480585504909</v>
      </c>
      <c r="T3084" s="47">
        <v>9.5797413793103132</v>
      </c>
      <c r="U3084" s="47">
        <v>14999.999999999929</v>
      </c>
      <c r="V3084" s="47">
        <v>3749.9974829110392</v>
      </c>
      <c r="W3084" s="47">
        <v>574</v>
      </c>
    </row>
    <row r="3085" spans="1:23" s="47" customFormat="1" x14ac:dyDescent="0.15">
      <c r="A3085" s="47" t="s">
        <v>6504</v>
      </c>
      <c r="B3085" s="47" t="s">
        <v>9633</v>
      </c>
      <c r="C3085" s="281" t="s">
        <v>9339</v>
      </c>
      <c r="D3085" s="47" t="s">
        <v>9314</v>
      </c>
      <c r="E3085" s="47" t="s">
        <v>9374</v>
      </c>
      <c r="F3085" s="47" t="s">
        <v>9744</v>
      </c>
      <c r="G3085" s="47" t="s">
        <v>9132</v>
      </c>
      <c r="H3085" s="47">
        <v>1100</v>
      </c>
      <c r="I3085" s="47">
        <v>48</v>
      </c>
      <c r="J3085" s="47">
        <v>18.3</v>
      </c>
      <c r="K3085" s="47">
        <v>156.363636363636</v>
      </c>
      <c r="L3085" s="47">
        <v>13.636363636363599</v>
      </c>
      <c r="M3085" s="47">
        <v>170</v>
      </c>
      <c r="O3085" s="47">
        <v>0.90909090909089996</v>
      </c>
      <c r="Q3085" s="47">
        <v>4.2636348168402236</v>
      </c>
      <c r="R3085" s="47">
        <v>3.4090941858058734</v>
      </c>
      <c r="S3085" s="47">
        <v>1.47272615575887</v>
      </c>
      <c r="T3085" s="47">
        <v>9.1454545454544753</v>
      </c>
      <c r="U3085" s="47">
        <v>15000</v>
      </c>
      <c r="V3085" s="47">
        <v>3750.0036043864607</v>
      </c>
      <c r="W3085" s="47">
        <v>570</v>
      </c>
    </row>
    <row r="3086" spans="1:23" s="47" customFormat="1" x14ac:dyDescent="0.15">
      <c r="A3086" s="47" t="s">
        <v>6504</v>
      </c>
      <c r="B3086" s="47" t="s">
        <v>9633</v>
      </c>
      <c r="C3086" s="281" t="s">
        <v>9171</v>
      </c>
      <c r="D3086" s="47" t="s">
        <v>9314</v>
      </c>
      <c r="E3086" s="47" t="s">
        <v>9374</v>
      </c>
      <c r="F3086" s="47" t="s">
        <v>9744</v>
      </c>
      <c r="G3086" s="47" t="s">
        <v>9132</v>
      </c>
      <c r="H3086" s="47">
        <v>6865</v>
      </c>
      <c r="I3086" s="47">
        <v>15</v>
      </c>
      <c r="J3086" s="47">
        <v>7.1</v>
      </c>
      <c r="K3086" s="47">
        <v>6.3801893663510496</v>
      </c>
      <c r="L3086" s="47">
        <v>2.2141296431172601</v>
      </c>
      <c r="M3086" s="47">
        <v>8.5943190099999995</v>
      </c>
      <c r="Q3086" s="47">
        <v>1.0196637969522377</v>
      </c>
      <c r="R3086" s="47">
        <v>0.55352851696990035</v>
      </c>
      <c r="S3086" s="47">
        <v>0.36416650657321353</v>
      </c>
      <c r="T3086" s="47">
        <v>1.9373634377275957</v>
      </c>
      <c r="U3086" s="47">
        <v>15200</v>
      </c>
      <c r="V3086" s="47">
        <v>3799.9732689983657</v>
      </c>
      <c r="W3086" s="47">
        <v>535</v>
      </c>
    </row>
    <row r="3087" spans="1:23" s="47" customFormat="1" x14ac:dyDescent="0.15">
      <c r="A3087" s="47" t="s">
        <v>6504</v>
      </c>
      <c r="B3087" s="47" t="s">
        <v>9224</v>
      </c>
      <c r="C3087" s="281" t="s">
        <v>9962</v>
      </c>
      <c r="D3087" s="47" t="s">
        <v>9963</v>
      </c>
      <c r="E3087" s="47" t="s">
        <v>9853</v>
      </c>
      <c r="F3087" s="47" t="s">
        <v>9375</v>
      </c>
      <c r="G3087" s="47" t="s">
        <v>9114</v>
      </c>
      <c r="H3087" s="47">
        <v>1375</v>
      </c>
      <c r="I3087" s="47">
        <v>42</v>
      </c>
      <c r="J3087" s="47">
        <v>16.600000000000001</v>
      </c>
      <c r="K3087" s="47">
        <v>142.18181818181799</v>
      </c>
      <c r="L3087" s="47">
        <v>11.2</v>
      </c>
      <c r="M3087" s="47">
        <v>153.38181800000001</v>
      </c>
      <c r="N3087" s="47">
        <v>43.854545454545402</v>
      </c>
      <c r="P3087" s="47">
        <v>197.23636363636336</v>
      </c>
      <c r="Q3087" s="47">
        <v>8.8727245655519447</v>
      </c>
      <c r="R3087" s="47">
        <v>2.8363642315947577</v>
      </c>
      <c r="S3087" s="47">
        <v>2.3999986642526738</v>
      </c>
      <c r="T3087" s="47">
        <v>14.109090909090765</v>
      </c>
      <c r="U3087" s="47">
        <v>15400</v>
      </c>
      <c r="V3087" s="47">
        <v>3900.000818442792</v>
      </c>
      <c r="W3087" s="47">
        <v>472</v>
      </c>
    </row>
    <row r="3088" spans="1:23" s="47" customFormat="1" x14ac:dyDescent="0.15">
      <c r="A3088" s="47" t="s">
        <v>6504</v>
      </c>
      <c r="B3088" s="47" t="s">
        <v>9224</v>
      </c>
      <c r="C3088" s="281" t="s">
        <v>9501</v>
      </c>
      <c r="D3088" s="47" t="s">
        <v>9314</v>
      </c>
      <c r="E3088" s="47" t="s">
        <v>9374</v>
      </c>
      <c r="F3088" s="47" t="s">
        <v>9375</v>
      </c>
      <c r="G3088" s="47" t="s">
        <v>9114</v>
      </c>
      <c r="H3088" s="47">
        <v>1230</v>
      </c>
      <c r="I3088" s="47">
        <v>48</v>
      </c>
      <c r="J3088" s="47">
        <v>17.600000000000001</v>
      </c>
      <c r="K3088" s="47">
        <v>153.658536585365</v>
      </c>
      <c r="L3088" s="47">
        <v>12.764227642276399</v>
      </c>
      <c r="M3088" s="47">
        <v>166.422764</v>
      </c>
      <c r="O3088" s="47">
        <v>55.4471544715447</v>
      </c>
      <c r="Q3088" s="47">
        <v>11.951213367029457</v>
      </c>
      <c r="R3088" s="47">
        <v>2.170730957947018</v>
      </c>
      <c r="U3088" s="47">
        <v>15700</v>
      </c>
      <c r="V3088" s="47">
        <v>2669.9990782748323</v>
      </c>
      <c r="W3088" s="47">
        <v>463</v>
      </c>
    </row>
    <row r="3089" spans="1:24" s="47" customFormat="1" x14ac:dyDescent="0.15">
      <c r="A3089" s="47" t="s">
        <v>6504</v>
      </c>
      <c r="B3089" s="209" t="s">
        <v>9272</v>
      </c>
      <c r="C3089" s="281" t="s">
        <v>9286</v>
      </c>
      <c r="D3089" s="47" t="s">
        <v>9314</v>
      </c>
      <c r="E3089" s="47" t="s">
        <v>9334</v>
      </c>
      <c r="F3089" s="47" t="s">
        <v>9356</v>
      </c>
      <c r="G3089" s="47" t="s">
        <v>9357</v>
      </c>
      <c r="H3089" s="47">
        <v>800</v>
      </c>
      <c r="I3089" s="47">
        <v>76</v>
      </c>
      <c r="J3089" s="47">
        <v>28</v>
      </c>
      <c r="K3089" s="47">
        <v>382.875</v>
      </c>
      <c r="L3089" s="47">
        <v>19.875</v>
      </c>
      <c r="M3089" s="47">
        <v>402.75</v>
      </c>
      <c r="Q3089" s="47">
        <v>11.462490797210132</v>
      </c>
      <c r="R3089" s="47">
        <v>7.924995056808231</v>
      </c>
      <c r="U3089" s="47">
        <v>15900</v>
      </c>
      <c r="V3089" s="47">
        <v>6339.9960454465845</v>
      </c>
      <c r="W3089" s="47">
        <v>212</v>
      </c>
    </row>
    <row r="3090" spans="1:24" s="47" customFormat="1" x14ac:dyDescent="0.15">
      <c r="A3090" s="47" t="s">
        <v>6504</v>
      </c>
      <c r="B3090" s="209" t="s">
        <v>9520</v>
      </c>
      <c r="C3090" s="281" t="s">
        <v>9402</v>
      </c>
      <c r="D3090" s="47" t="s">
        <v>9314</v>
      </c>
      <c r="E3090" s="47" t="s">
        <v>9334</v>
      </c>
      <c r="F3090" s="47" t="s">
        <v>9356</v>
      </c>
      <c r="G3090" s="47" t="s">
        <v>9519</v>
      </c>
      <c r="H3090" s="47">
        <v>3311</v>
      </c>
      <c r="I3090" s="47">
        <v>84</v>
      </c>
      <c r="J3090" s="47">
        <v>14.9</v>
      </c>
      <c r="K3090" s="47">
        <v>31.833282996073699</v>
      </c>
      <c r="L3090" s="47">
        <v>4.8021745696164304</v>
      </c>
      <c r="M3090" s="47">
        <v>36.635457600000002</v>
      </c>
      <c r="N3090" s="47">
        <v>8.4566596194503099</v>
      </c>
      <c r="O3090" s="47">
        <v>6.0404711567499998E-2</v>
      </c>
      <c r="P3090" s="47">
        <v>45.092117185140445</v>
      </c>
      <c r="Q3090" s="47">
        <v>0.86982122314924759</v>
      </c>
      <c r="R3090" s="47">
        <v>0.41981697984387811</v>
      </c>
      <c r="S3090" s="47">
        <v>0.21745530144514161</v>
      </c>
      <c r="T3090" s="47">
        <v>1.5070975536091764</v>
      </c>
      <c r="U3090" s="47">
        <v>15900</v>
      </c>
      <c r="V3090" s="47">
        <v>1390.0140202630805</v>
      </c>
      <c r="W3090" s="47">
        <v>107</v>
      </c>
    </row>
    <row r="3091" spans="1:24" s="47" customFormat="1" x14ac:dyDescent="0.15">
      <c r="A3091" s="47" t="s">
        <v>6504</v>
      </c>
      <c r="B3091" s="47" t="s">
        <v>9633</v>
      </c>
      <c r="C3091" s="281" t="s">
        <v>10012</v>
      </c>
      <c r="D3091" s="47" t="s">
        <v>9314</v>
      </c>
      <c r="E3091" s="47" t="s">
        <v>9853</v>
      </c>
      <c r="F3091" s="47" t="s">
        <v>9744</v>
      </c>
      <c r="G3091" s="47" t="s">
        <v>9132</v>
      </c>
      <c r="H3091" s="47">
        <v>2005</v>
      </c>
      <c r="I3091" s="47">
        <v>55</v>
      </c>
      <c r="J3091" s="47">
        <v>13.4</v>
      </c>
      <c r="K3091" s="47">
        <v>61.845386533665803</v>
      </c>
      <c r="L3091" s="47">
        <v>7.9800498753117202</v>
      </c>
      <c r="M3091" s="47">
        <v>69.825436400000001</v>
      </c>
      <c r="N3091" s="47">
        <v>15.960099750623399</v>
      </c>
      <c r="O3091" s="47">
        <v>0.49875311720698001</v>
      </c>
      <c r="P3091" s="47">
        <v>85.785536159600923</v>
      </c>
      <c r="Q3091" s="47">
        <v>3.2369053467938933</v>
      </c>
      <c r="R3091" s="47">
        <v>1.995014240283747</v>
      </c>
      <c r="S3091" s="47">
        <v>0.7381591372395182</v>
      </c>
      <c r="T3091" s="47">
        <v>5.9700748129674501</v>
      </c>
      <c r="U3091" s="47">
        <v>16000</v>
      </c>
      <c r="V3091" s="47">
        <v>4000.0035517689125</v>
      </c>
      <c r="W3091" s="47">
        <v>572</v>
      </c>
    </row>
    <row r="3092" spans="1:24" s="47" customFormat="1" x14ac:dyDescent="0.15">
      <c r="A3092" s="47" t="s">
        <v>6504</v>
      </c>
      <c r="B3092" s="210" t="s">
        <v>9272</v>
      </c>
      <c r="C3092" s="281" t="s">
        <v>8534</v>
      </c>
      <c r="D3092" s="47" t="s">
        <v>9314</v>
      </c>
      <c r="E3092" s="47" t="s">
        <v>9334</v>
      </c>
      <c r="F3092" s="47" t="s">
        <v>9356</v>
      </c>
      <c r="G3092" s="47" t="s">
        <v>9357</v>
      </c>
      <c r="H3092" s="47">
        <v>1061</v>
      </c>
      <c r="I3092" s="47">
        <v>55</v>
      </c>
      <c r="J3092" s="47">
        <v>19</v>
      </c>
      <c r="K3092" s="47">
        <v>175.871819038642</v>
      </c>
      <c r="L3092" s="47">
        <v>15.174363807728501</v>
      </c>
      <c r="M3092" s="47">
        <v>191.04618300000001</v>
      </c>
      <c r="N3092" s="47">
        <v>29.2177191328935</v>
      </c>
      <c r="O3092" s="47">
        <v>9.4250706880300003E-2</v>
      </c>
      <c r="P3092" s="47">
        <v>220.26390197926401</v>
      </c>
      <c r="Q3092" s="47">
        <v>10.377004378944511</v>
      </c>
      <c r="R3092" s="47">
        <v>2.3185688669968103</v>
      </c>
      <c r="S3092" s="47">
        <v>3.8454307958757901</v>
      </c>
      <c r="T3092" s="47">
        <v>16.540999057492847</v>
      </c>
      <c r="U3092" s="47">
        <v>16099.99999999994</v>
      </c>
      <c r="V3092" s="47">
        <v>2460.0015678836157</v>
      </c>
      <c r="W3092" s="47">
        <v>54</v>
      </c>
    </row>
    <row r="3093" spans="1:24" s="47" customFormat="1" x14ac:dyDescent="0.15">
      <c r="A3093" s="47" t="s">
        <v>6504</v>
      </c>
      <c r="B3093" s="47" t="s">
        <v>9224</v>
      </c>
      <c r="C3093" s="281" t="s">
        <v>9962</v>
      </c>
      <c r="D3093" s="47" t="s">
        <v>9370</v>
      </c>
      <c r="E3093" s="47" t="s">
        <v>9968</v>
      </c>
      <c r="F3093" s="47" t="s">
        <v>9375</v>
      </c>
      <c r="G3093" s="47" t="s">
        <v>9114</v>
      </c>
      <c r="H3093" s="47">
        <v>1463</v>
      </c>
      <c r="I3093" s="47">
        <v>42</v>
      </c>
      <c r="J3093" s="47">
        <v>16</v>
      </c>
      <c r="K3093" s="47">
        <v>141.76349965823599</v>
      </c>
      <c r="L3093" s="47">
        <v>11.073137388926799</v>
      </c>
      <c r="M3093" s="47">
        <v>152.836637</v>
      </c>
      <c r="N3093" s="47">
        <v>43.677375256322598</v>
      </c>
      <c r="P3093" s="47">
        <v>196.51401230348537</v>
      </c>
      <c r="Q3093" s="47">
        <v>8.7491527727243827</v>
      </c>
      <c r="R3093" s="47">
        <v>2.8024637262283965</v>
      </c>
      <c r="S3093" s="47">
        <v>2.3239939867577339</v>
      </c>
      <c r="T3093" s="47">
        <v>13.875598086124343</v>
      </c>
      <c r="U3093" s="47">
        <v>16199.999999999907</v>
      </c>
      <c r="V3093" s="47">
        <v>4100.0044314721445</v>
      </c>
      <c r="W3093" s="47">
        <v>473</v>
      </c>
    </row>
    <row r="3094" spans="1:24" s="47" customFormat="1" x14ac:dyDescent="0.15">
      <c r="A3094" s="47" t="s">
        <v>6504</v>
      </c>
      <c r="B3094" s="47" t="s">
        <v>9224</v>
      </c>
      <c r="C3094" s="281" t="s">
        <v>9962</v>
      </c>
      <c r="D3094" s="47" t="s">
        <v>9314</v>
      </c>
      <c r="E3094" s="47" t="s">
        <v>9374</v>
      </c>
      <c r="F3094" s="47" t="s">
        <v>9375</v>
      </c>
      <c r="G3094" s="47" t="s">
        <v>9114</v>
      </c>
      <c r="H3094" s="47">
        <v>1338</v>
      </c>
      <c r="I3094" s="47">
        <v>42</v>
      </c>
      <c r="J3094" s="47">
        <v>15.8</v>
      </c>
      <c r="K3094" s="47">
        <v>154.18535127055301</v>
      </c>
      <c r="L3094" s="47">
        <v>12.107623318385601</v>
      </c>
      <c r="M3094" s="47">
        <v>166.29297500000001</v>
      </c>
      <c r="N3094" s="47">
        <v>47.533632286995498</v>
      </c>
      <c r="P3094" s="47">
        <v>213.82660687593412</v>
      </c>
      <c r="Q3094" s="47">
        <v>9.6412645548520306</v>
      </c>
      <c r="R3094" s="47">
        <v>3.0642768486669549</v>
      </c>
      <c r="S3094" s="47">
        <v>2.541107277647797</v>
      </c>
      <c r="T3094" s="47">
        <v>15.246636771300301</v>
      </c>
      <c r="U3094" s="47">
        <v>16199.999999999935</v>
      </c>
      <c r="V3094" s="47">
        <v>4100.0024235163855</v>
      </c>
      <c r="W3094" s="47">
        <v>471</v>
      </c>
    </row>
    <row r="3095" spans="1:24" s="47" customFormat="1" x14ac:dyDescent="0.15">
      <c r="A3095" s="47" t="s">
        <v>6504</v>
      </c>
      <c r="B3095" s="209" t="s">
        <v>9840</v>
      </c>
      <c r="C3095" s="281" t="s">
        <v>9505</v>
      </c>
      <c r="D3095" s="47" t="s">
        <v>9314</v>
      </c>
      <c r="E3095" s="47" t="s">
        <v>9334</v>
      </c>
      <c r="F3095" s="47" t="s">
        <v>8972</v>
      </c>
      <c r="G3095" s="47" t="s">
        <v>9604</v>
      </c>
      <c r="H3095" s="47">
        <v>2642</v>
      </c>
      <c r="I3095" s="47">
        <v>42</v>
      </c>
      <c r="J3095" s="47">
        <v>9.8000000000000007</v>
      </c>
      <c r="K3095" s="47">
        <v>32.664647993943902</v>
      </c>
      <c r="L3095" s="47">
        <v>6.1695685087055203</v>
      </c>
      <c r="M3095" s="47">
        <v>38.834216499999997</v>
      </c>
      <c r="N3095" s="47">
        <v>13.3610900832702</v>
      </c>
      <c r="O3095" s="47">
        <v>0.26495079485237999</v>
      </c>
      <c r="P3095" s="47">
        <v>52.195306585919624</v>
      </c>
      <c r="Q3095" s="47">
        <v>1.8357308228424871</v>
      </c>
      <c r="R3095" s="47">
        <v>1.6616211060238228</v>
      </c>
      <c r="U3095" s="47">
        <v>16300</v>
      </c>
      <c r="V3095" s="47">
        <v>4390.0029621149397</v>
      </c>
      <c r="W3095" s="47">
        <v>94</v>
      </c>
      <c r="X3095" s="210" t="s">
        <v>9610</v>
      </c>
    </row>
    <row r="3096" spans="1:24" s="47" customFormat="1" x14ac:dyDescent="0.15">
      <c r="A3096" s="47" t="s">
        <v>6504</v>
      </c>
      <c r="B3096" s="47" t="s">
        <v>9224</v>
      </c>
      <c r="C3096" s="281" t="s">
        <v>9956</v>
      </c>
      <c r="D3096" s="47" t="s">
        <v>9314</v>
      </c>
      <c r="E3096" s="47" t="s">
        <v>9374</v>
      </c>
      <c r="F3096" s="47" t="s">
        <v>9375</v>
      </c>
      <c r="G3096" s="47" t="s">
        <v>9114</v>
      </c>
      <c r="H3096" s="47">
        <v>3244</v>
      </c>
      <c r="I3096" s="47">
        <v>20</v>
      </c>
      <c r="J3096" s="47">
        <v>9.4</v>
      </c>
      <c r="K3096" s="47">
        <v>21.8557336621455</v>
      </c>
      <c r="L3096" s="47">
        <v>5.0246609124537596</v>
      </c>
      <c r="M3096" s="47">
        <v>26.880394599999999</v>
      </c>
      <c r="N3096" s="47">
        <v>7.6757090012330398</v>
      </c>
      <c r="P3096" s="47">
        <v>34.556103575832303</v>
      </c>
      <c r="Q3096" s="47">
        <v>3.2367413794469884</v>
      </c>
      <c r="R3096" s="47">
        <v>1.263871730717719</v>
      </c>
      <c r="S3096" s="47">
        <v>0.98643846791420431</v>
      </c>
      <c r="T3096" s="47">
        <v>5.4870530209617066</v>
      </c>
      <c r="U3096" s="47">
        <v>16300</v>
      </c>
      <c r="V3096" s="47">
        <v>4099.9998944482804</v>
      </c>
      <c r="W3096" s="47">
        <v>470</v>
      </c>
    </row>
    <row r="3097" spans="1:24" s="47" customFormat="1" x14ac:dyDescent="0.15">
      <c r="A3097" s="47" t="s">
        <v>6504</v>
      </c>
      <c r="B3097" s="47" t="s">
        <v>9633</v>
      </c>
      <c r="C3097" s="281" t="s">
        <v>10108</v>
      </c>
      <c r="D3097" s="47" t="s">
        <v>9314</v>
      </c>
      <c r="E3097" s="47" t="s">
        <v>9853</v>
      </c>
      <c r="F3097" s="47" t="s">
        <v>9744</v>
      </c>
      <c r="G3097" s="47" t="s">
        <v>9132</v>
      </c>
      <c r="H3097" s="47">
        <v>38900</v>
      </c>
      <c r="I3097" s="47">
        <v>10</v>
      </c>
      <c r="J3097" s="47">
        <v>5.0999999999999996</v>
      </c>
      <c r="K3097" s="47">
        <v>1.03856041131105</v>
      </c>
      <c r="L3097" s="47">
        <v>0.42416452442158997</v>
      </c>
      <c r="M3097" s="47">
        <v>1.46272494</v>
      </c>
      <c r="N3097" s="47">
        <v>0.36246786632389999</v>
      </c>
      <c r="O3097" s="47">
        <v>2.313624678663E-2</v>
      </c>
      <c r="P3097" s="47">
        <v>1.82519280205654</v>
      </c>
      <c r="Q3097" s="47">
        <v>0.29563101877011977</v>
      </c>
      <c r="R3097" s="47">
        <v>0.10539742485163801</v>
      </c>
      <c r="S3097" s="47">
        <v>0.10282767115547817</v>
      </c>
      <c r="T3097" s="47">
        <v>0.50385604113110738</v>
      </c>
      <c r="U3097" s="47">
        <v>16499.999999999851</v>
      </c>
      <c r="V3097" s="47">
        <v>4099.9598267287183</v>
      </c>
      <c r="W3097" s="47">
        <v>579</v>
      </c>
    </row>
    <row r="3098" spans="1:24" s="47" customFormat="1" x14ac:dyDescent="0.15">
      <c r="A3098" s="47" t="s">
        <v>6504</v>
      </c>
      <c r="B3098" s="47" t="s">
        <v>9633</v>
      </c>
      <c r="C3098" s="281" t="s">
        <v>10005</v>
      </c>
      <c r="D3098" s="47" t="s">
        <v>9314</v>
      </c>
      <c r="E3098" s="47" t="s">
        <v>9853</v>
      </c>
      <c r="F3098" s="47" t="s">
        <v>9744</v>
      </c>
      <c r="G3098" s="47" t="s">
        <v>9132</v>
      </c>
      <c r="H3098" s="47">
        <v>458</v>
      </c>
      <c r="I3098" s="47">
        <v>39</v>
      </c>
      <c r="J3098" s="47">
        <v>18.2</v>
      </c>
      <c r="K3098" s="47">
        <v>318.12227074235801</v>
      </c>
      <c r="L3098" s="47">
        <v>36.026200873362399</v>
      </c>
      <c r="M3098" s="47">
        <v>354.14847200000003</v>
      </c>
      <c r="Q3098" s="47">
        <v>15.283858208650718</v>
      </c>
      <c r="R3098" s="47">
        <v>8.9519572591637022</v>
      </c>
      <c r="S3098" s="47">
        <v>3.4934537662233827</v>
      </c>
      <c r="T3098" s="47">
        <v>27.729257641920917</v>
      </c>
      <c r="U3098" s="47">
        <v>16500</v>
      </c>
      <c r="V3098" s="47">
        <v>4099.9964246969757</v>
      </c>
      <c r="W3098" s="47">
        <v>562</v>
      </c>
    </row>
    <row r="3099" spans="1:24" s="47" customFormat="1" x14ac:dyDescent="0.15">
      <c r="A3099" s="47" t="s">
        <v>6504</v>
      </c>
      <c r="B3099" s="47" t="s">
        <v>9633</v>
      </c>
      <c r="C3099" s="281" t="s">
        <v>9340</v>
      </c>
      <c r="D3099" s="47" t="s">
        <v>9314</v>
      </c>
      <c r="E3099" s="47" t="s">
        <v>9853</v>
      </c>
      <c r="F3099" s="47" t="s">
        <v>9744</v>
      </c>
      <c r="G3099" s="47" t="s">
        <v>9132</v>
      </c>
      <c r="H3099" s="47">
        <v>1528</v>
      </c>
      <c r="I3099" s="47">
        <v>29</v>
      </c>
      <c r="J3099" s="47">
        <v>15.8</v>
      </c>
      <c r="K3099" s="47">
        <v>83.180628272251298</v>
      </c>
      <c r="L3099" s="47">
        <v>10.8638743455497</v>
      </c>
      <c r="M3099" s="47">
        <v>94.044502600000001</v>
      </c>
      <c r="Q3099" s="47">
        <v>6.5445079559379495</v>
      </c>
      <c r="R3099" s="47">
        <v>2.7486915035371111</v>
      </c>
      <c r="S3099" s="47">
        <v>1.9633512352486546</v>
      </c>
      <c r="T3099" s="47">
        <v>11.256544502617599</v>
      </c>
      <c r="U3099" s="47">
        <v>16599.999999999942</v>
      </c>
      <c r="V3099" s="47">
        <v>4200.0006174047057</v>
      </c>
      <c r="W3099" s="47">
        <v>552</v>
      </c>
    </row>
    <row r="3100" spans="1:24" s="47" customFormat="1" x14ac:dyDescent="0.15">
      <c r="A3100" s="47" t="s">
        <v>6504</v>
      </c>
      <c r="B3100" s="47" t="s">
        <v>9806</v>
      </c>
      <c r="C3100" s="281" t="s">
        <v>9910</v>
      </c>
      <c r="D3100" s="47" t="s">
        <v>9314</v>
      </c>
      <c r="E3100" s="47" t="s">
        <v>9334</v>
      </c>
      <c r="F3100" s="47" t="s">
        <v>8972</v>
      </c>
      <c r="G3100" s="47" t="s">
        <v>9580</v>
      </c>
      <c r="H3100" s="47">
        <v>3179</v>
      </c>
      <c r="I3100" s="47">
        <v>75</v>
      </c>
      <c r="J3100" s="47">
        <v>14.6</v>
      </c>
      <c r="K3100" s="47">
        <v>65.0204466813463</v>
      </c>
      <c r="L3100" s="47">
        <v>5.2532242843661496</v>
      </c>
      <c r="M3100" s="47">
        <v>70.273670999999993</v>
      </c>
      <c r="N3100" s="47">
        <v>19.440075495438801</v>
      </c>
      <c r="P3100" s="47">
        <v>89.71374646115126</v>
      </c>
      <c r="Q3100" s="47">
        <v>2.705253701875153</v>
      </c>
      <c r="R3100" s="47">
        <v>1.0380612990522389</v>
      </c>
      <c r="S3100" s="47">
        <v>0.81786194311588101</v>
      </c>
      <c r="T3100" s="47">
        <v>4.5611827618747842</v>
      </c>
      <c r="U3100" s="47">
        <v>16700</v>
      </c>
      <c r="V3100" s="47">
        <v>3299.9968696870674</v>
      </c>
      <c r="W3100" s="47">
        <v>411</v>
      </c>
    </row>
    <row r="3101" spans="1:24" s="47" customFormat="1" x14ac:dyDescent="0.15">
      <c r="A3101" s="47" t="s">
        <v>6504</v>
      </c>
      <c r="B3101" s="47" t="s">
        <v>9224</v>
      </c>
      <c r="C3101" s="281" t="s">
        <v>9962</v>
      </c>
      <c r="D3101" s="47" t="s">
        <v>9314</v>
      </c>
      <c r="E3101" s="47" t="s">
        <v>9853</v>
      </c>
      <c r="F3101" s="47" t="s">
        <v>9375</v>
      </c>
      <c r="G3101" s="47" t="s">
        <v>9114</v>
      </c>
      <c r="H3101" s="47">
        <v>1613</v>
      </c>
      <c r="I3101" s="47">
        <v>42</v>
      </c>
      <c r="J3101" s="47">
        <v>14.6</v>
      </c>
      <c r="K3101" s="47">
        <v>134.84190948542999</v>
      </c>
      <c r="L3101" s="47">
        <v>10.4153750774953</v>
      </c>
      <c r="M3101" s="47">
        <v>145.257285</v>
      </c>
      <c r="N3101" s="47">
        <v>41.475511469311797</v>
      </c>
      <c r="P3101" s="47">
        <v>186.7327960322371</v>
      </c>
      <c r="Q3101" s="47">
        <v>8.3074933058908336</v>
      </c>
      <c r="R3101" s="47">
        <v>2.6038442309793171</v>
      </c>
      <c r="S3101" s="47">
        <v>2.2318654025953935</v>
      </c>
      <c r="T3101" s="47">
        <v>13.143211407315567</v>
      </c>
      <c r="U3101" s="47">
        <v>16799.99999999992</v>
      </c>
      <c r="V3101" s="47">
        <v>4200.0007445696383</v>
      </c>
      <c r="W3101" s="47">
        <v>475</v>
      </c>
    </row>
    <row r="3102" spans="1:24" s="47" customFormat="1" x14ac:dyDescent="0.15">
      <c r="A3102" s="47" t="s">
        <v>6504</v>
      </c>
      <c r="B3102" s="47" t="s">
        <v>9633</v>
      </c>
      <c r="C3102" s="281" t="s">
        <v>10005</v>
      </c>
      <c r="D3102" s="47" t="s">
        <v>9314</v>
      </c>
      <c r="E3102" s="47" t="s">
        <v>9374</v>
      </c>
      <c r="F3102" s="47" t="s">
        <v>9744</v>
      </c>
      <c r="G3102" s="47" t="s">
        <v>9132</v>
      </c>
      <c r="H3102" s="47">
        <v>673</v>
      </c>
      <c r="I3102" s="47">
        <v>31</v>
      </c>
      <c r="J3102" s="47">
        <v>14.9</v>
      </c>
      <c r="K3102" s="47">
        <v>163.29866270430901</v>
      </c>
      <c r="L3102" s="47">
        <v>24.962852897474001</v>
      </c>
      <c r="M3102" s="47">
        <v>188.261516</v>
      </c>
      <c r="Q3102" s="47">
        <v>10.104015412186255</v>
      </c>
      <c r="R3102" s="47">
        <v>6.2407099743013505</v>
      </c>
      <c r="S3102" s="47">
        <v>2.3774150081840082</v>
      </c>
      <c r="T3102" s="47">
        <v>18.722139673105239</v>
      </c>
      <c r="U3102" s="47">
        <v>16800</v>
      </c>
      <c r="V3102" s="47">
        <v>4199.9978127048089</v>
      </c>
      <c r="W3102" s="47">
        <v>560</v>
      </c>
    </row>
    <row r="3103" spans="1:24" s="47" customFormat="1" x14ac:dyDescent="0.15">
      <c r="A3103" s="47" t="s">
        <v>6504</v>
      </c>
      <c r="B3103" s="47" t="s">
        <v>9633</v>
      </c>
      <c r="C3103" s="281" t="s">
        <v>9344</v>
      </c>
      <c r="D3103" s="47" t="s">
        <v>9314</v>
      </c>
      <c r="E3103" s="47" t="s">
        <v>9374</v>
      </c>
      <c r="F3103" s="47" t="s">
        <v>9744</v>
      </c>
      <c r="G3103" s="47" t="s">
        <v>9132</v>
      </c>
      <c r="H3103" s="47">
        <v>3280</v>
      </c>
      <c r="I3103" s="47">
        <v>10</v>
      </c>
      <c r="J3103" s="47">
        <v>8.3000000000000007</v>
      </c>
      <c r="K3103" s="47">
        <v>14.1768292682926</v>
      </c>
      <c r="L3103" s="47">
        <v>5.1829268292682897</v>
      </c>
      <c r="M3103" s="47">
        <v>19.359756099999998</v>
      </c>
      <c r="N3103" s="47">
        <v>4.57317073170731</v>
      </c>
      <c r="P3103" s="47">
        <v>23.932926829268201</v>
      </c>
      <c r="Q3103" s="47">
        <v>1.8292665797627472</v>
      </c>
      <c r="R3103" s="47">
        <v>0.56707434523271893</v>
      </c>
      <c r="S3103" s="47">
        <v>0.52133874242350653</v>
      </c>
      <c r="T3103" s="47">
        <v>2.9176829268292384</v>
      </c>
      <c r="U3103" s="47">
        <v>17000</v>
      </c>
      <c r="V3103" s="47">
        <v>1860.0038523633182</v>
      </c>
      <c r="W3103" s="47">
        <v>520</v>
      </c>
    </row>
    <row r="3104" spans="1:24" s="47" customFormat="1" x14ac:dyDescent="0.15">
      <c r="A3104" s="47" t="s">
        <v>6504</v>
      </c>
      <c r="B3104" s="47" t="s">
        <v>9633</v>
      </c>
      <c r="C3104" s="281" t="s">
        <v>9339</v>
      </c>
      <c r="D3104" s="47" t="s">
        <v>9314</v>
      </c>
      <c r="E3104" s="47" t="s">
        <v>9853</v>
      </c>
      <c r="F3104" s="47" t="s">
        <v>9744</v>
      </c>
      <c r="G3104" s="47" t="s">
        <v>9132</v>
      </c>
      <c r="H3104" s="47">
        <v>860</v>
      </c>
      <c r="I3104" s="47">
        <v>48</v>
      </c>
      <c r="J3104" s="47">
        <v>21.3</v>
      </c>
      <c r="K3104" s="47">
        <v>240.69767441860401</v>
      </c>
      <c r="L3104" s="47">
        <v>19.767441860465102</v>
      </c>
      <c r="M3104" s="47">
        <v>260.46511600000002</v>
      </c>
      <c r="N3104" s="47">
        <v>94.186046511627893</v>
      </c>
      <c r="P3104" s="47">
        <v>354.65116279069701</v>
      </c>
      <c r="Q3104" s="47">
        <v>5.7441794639611983</v>
      </c>
      <c r="R3104" s="47">
        <v>4.9418550167513757</v>
      </c>
      <c r="S3104" s="47">
        <v>2.0465106073687882</v>
      </c>
      <c r="T3104" s="47">
        <v>12.732558139534609</v>
      </c>
      <c r="U3104" s="47">
        <v>17000</v>
      </c>
      <c r="V3104" s="47">
        <v>4249.9953144061828</v>
      </c>
      <c r="W3104" s="47">
        <v>569</v>
      </c>
    </row>
    <row r="3105" spans="1:24" s="47" customFormat="1" x14ac:dyDescent="0.15">
      <c r="A3105" s="47" t="s">
        <v>6504</v>
      </c>
      <c r="B3105" s="47" t="s">
        <v>9224</v>
      </c>
      <c r="C3105" s="281" t="s">
        <v>9962</v>
      </c>
      <c r="D3105" s="47" t="s">
        <v>9969</v>
      </c>
      <c r="E3105" s="47" t="s">
        <v>9853</v>
      </c>
      <c r="F3105" s="47" t="s">
        <v>9375</v>
      </c>
      <c r="G3105" s="47" t="s">
        <v>9114</v>
      </c>
      <c r="H3105" s="47">
        <v>1488</v>
      </c>
      <c r="I3105" s="47">
        <v>42</v>
      </c>
      <c r="J3105" s="47">
        <v>15.9</v>
      </c>
      <c r="K3105" s="47">
        <v>147.110215053763</v>
      </c>
      <c r="L3105" s="47">
        <v>11.4919354838709</v>
      </c>
      <c r="M3105" s="47">
        <v>158.60215099999999</v>
      </c>
      <c r="N3105" s="47">
        <v>45.295698924731099</v>
      </c>
      <c r="P3105" s="47">
        <v>203.89784946236497</v>
      </c>
      <c r="Q3105" s="47">
        <v>9.1397854268998753</v>
      </c>
      <c r="R3105" s="47">
        <v>2.8897881110705921</v>
      </c>
      <c r="S3105" s="47">
        <v>2.4193572366076026</v>
      </c>
      <c r="T3105" s="47">
        <v>14.44892473118262</v>
      </c>
      <c r="U3105" s="47">
        <v>17099.999999999898</v>
      </c>
      <c r="V3105" s="47">
        <v>4300.004709273041</v>
      </c>
      <c r="W3105" s="47">
        <v>474</v>
      </c>
    </row>
    <row r="3106" spans="1:24" s="47" customFormat="1" x14ac:dyDescent="0.15">
      <c r="A3106" s="47" t="s">
        <v>6504</v>
      </c>
      <c r="B3106" s="47" t="s">
        <v>9264</v>
      </c>
      <c r="C3106" s="281" t="s">
        <v>8731</v>
      </c>
      <c r="D3106" s="47" t="s">
        <v>9314</v>
      </c>
      <c r="E3106" s="47" t="s">
        <v>9334</v>
      </c>
      <c r="F3106" s="47" t="s">
        <v>8972</v>
      </c>
      <c r="G3106" s="47" t="s">
        <v>9443</v>
      </c>
      <c r="H3106" s="47">
        <v>1034</v>
      </c>
      <c r="J3106" s="47">
        <v>26</v>
      </c>
      <c r="K3106" s="47">
        <v>220.889748549323</v>
      </c>
      <c r="L3106" s="47">
        <v>16.5377176015473</v>
      </c>
      <c r="M3106" s="47">
        <v>237.42746600000001</v>
      </c>
      <c r="O3106" s="47">
        <v>0.77369439071566004</v>
      </c>
      <c r="R3106" s="47">
        <v>2.611217213429899</v>
      </c>
      <c r="U3106" s="47">
        <v>17099.999999999909</v>
      </c>
      <c r="V3106" s="47">
        <v>2699.9985986865154</v>
      </c>
      <c r="W3106" s="47">
        <v>392</v>
      </c>
    </row>
    <row r="3107" spans="1:24" s="47" customFormat="1" x14ac:dyDescent="0.15">
      <c r="A3107" s="47" t="s">
        <v>6504</v>
      </c>
      <c r="B3107" s="209" t="s">
        <v>9840</v>
      </c>
      <c r="C3107" s="281" t="s">
        <v>9505</v>
      </c>
      <c r="D3107" s="47" t="s">
        <v>9314</v>
      </c>
      <c r="E3107" s="47" t="s">
        <v>9334</v>
      </c>
      <c r="F3107" s="47" t="s">
        <v>8972</v>
      </c>
      <c r="G3107" s="47" t="s">
        <v>9604</v>
      </c>
      <c r="H3107" s="47">
        <v>4168</v>
      </c>
      <c r="I3107" s="47">
        <v>42</v>
      </c>
      <c r="J3107" s="47">
        <v>9.4</v>
      </c>
      <c r="K3107" s="47">
        <v>22.936660268714</v>
      </c>
      <c r="L3107" s="47">
        <v>4.1026871401151599</v>
      </c>
      <c r="M3107" s="47">
        <v>27.0393474</v>
      </c>
      <c r="N3107" s="47">
        <v>10.052783109404899</v>
      </c>
      <c r="O3107" s="47">
        <v>0.14395393474088</v>
      </c>
      <c r="P3107" s="47">
        <v>37.092130518234057</v>
      </c>
      <c r="Q3107" s="47">
        <v>1.2044145683253258</v>
      </c>
      <c r="R3107" s="47">
        <v>1.0844536629344441</v>
      </c>
      <c r="U3107" s="47">
        <v>17100</v>
      </c>
      <c r="V3107" s="47">
        <v>4520.002867110763</v>
      </c>
      <c r="W3107" s="47">
        <v>95</v>
      </c>
      <c r="X3107" s="210" t="s">
        <v>9610</v>
      </c>
    </row>
    <row r="3108" spans="1:24" s="47" customFormat="1" x14ac:dyDescent="0.15">
      <c r="A3108" s="47" t="s">
        <v>6504</v>
      </c>
      <c r="B3108" s="47" t="s">
        <v>9684</v>
      </c>
      <c r="C3108" s="281" t="s">
        <v>9497</v>
      </c>
      <c r="D3108" s="47" t="s">
        <v>10022</v>
      </c>
      <c r="E3108" s="47" t="s">
        <v>9686</v>
      </c>
      <c r="F3108" s="47" t="s">
        <v>8972</v>
      </c>
      <c r="G3108" s="47" t="s">
        <v>9580</v>
      </c>
      <c r="H3108" s="47">
        <v>96000</v>
      </c>
      <c r="I3108" s="47">
        <v>36.5</v>
      </c>
      <c r="J3108" s="47">
        <v>2.6</v>
      </c>
      <c r="K3108" s="47">
        <v>0.890625</v>
      </c>
      <c r="L3108" s="47">
        <v>0.17812500000000001</v>
      </c>
      <c r="M3108" s="47">
        <v>1.0687500000000001</v>
      </c>
      <c r="Q3108" s="47">
        <v>6.4583265454027497E-2</v>
      </c>
      <c r="R3108" s="47">
        <v>3.1249998439991857E-2</v>
      </c>
      <c r="U3108" s="47">
        <v>17100</v>
      </c>
      <c r="V3108" s="47">
        <v>2999.9998502392182</v>
      </c>
      <c r="W3108" s="47">
        <v>425</v>
      </c>
    </row>
    <row r="3109" spans="1:24" s="47" customFormat="1" x14ac:dyDescent="0.15">
      <c r="A3109" s="47" t="s">
        <v>6504</v>
      </c>
      <c r="B3109" s="47" t="s">
        <v>9633</v>
      </c>
      <c r="C3109" s="281" t="s">
        <v>10005</v>
      </c>
      <c r="D3109" s="47" t="s">
        <v>10007</v>
      </c>
      <c r="E3109" s="47" t="s">
        <v>10008</v>
      </c>
      <c r="F3109" s="47" t="s">
        <v>9744</v>
      </c>
      <c r="G3109" s="47" t="s">
        <v>9132</v>
      </c>
      <c r="H3109" s="47">
        <v>575</v>
      </c>
      <c r="I3109" s="47">
        <v>34</v>
      </c>
      <c r="J3109" s="47">
        <v>17.899999999999999</v>
      </c>
      <c r="K3109" s="47">
        <v>248.52173913043401</v>
      </c>
      <c r="L3109" s="47">
        <v>29.9130434782608</v>
      </c>
      <c r="M3109" s="47">
        <v>278.43478299999998</v>
      </c>
      <c r="Q3109" s="47">
        <v>14.608680805405474</v>
      </c>
      <c r="R3109" s="47">
        <v>7.4782675697832532</v>
      </c>
      <c r="S3109" s="47">
        <v>3.4782596604131171</v>
      </c>
      <c r="T3109" s="47">
        <v>25.565217391304017</v>
      </c>
      <c r="U3109" s="47">
        <v>17200</v>
      </c>
      <c r="V3109" s="47">
        <v>4300.0038526253702</v>
      </c>
      <c r="W3109" s="47">
        <v>561</v>
      </c>
    </row>
    <row r="3110" spans="1:24" s="47" customFormat="1" x14ac:dyDescent="0.15">
      <c r="A3110" s="47" t="s">
        <v>6504</v>
      </c>
      <c r="B3110" s="209" t="s">
        <v>9840</v>
      </c>
      <c r="C3110" s="281" t="s">
        <v>9505</v>
      </c>
      <c r="D3110" s="47" t="s">
        <v>9314</v>
      </c>
      <c r="E3110" s="47" t="s">
        <v>9334</v>
      </c>
      <c r="F3110" s="47" t="s">
        <v>8972</v>
      </c>
      <c r="G3110" s="47" t="s">
        <v>9604</v>
      </c>
      <c r="H3110" s="47">
        <v>1840</v>
      </c>
      <c r="I3110" s="47">
        <v>51</v>
      </c>
      <c r="J3110" s="47">
        <v>11</v>
      </c>
      <c r="K3110" s="47">
        <v>48.586956521739097</v>
      </c>
      <c r="L3110" s="47">
        <v>9.4565217391304301</v>
      </c>
      <c r="M3110" s="47">
        <v>58.043478299999997</v>
      </c>
      <c r="N3110" s="47">
        <v>19.402173913043399</v>
      </c>
      <c r="O3110" s="47">
        <v>0.32608695652172998</v>
      </c>
      <c r="P3110" s="47">
        <v>77.445652173912919</v>
      </c>
      <c r="Q3110" s="47">
        <v>2.5380431418967482</v>
      </c>
      <c r="R3110" s="47">
        <v>2.554347620665026</v>
      </c>
      <c r="U3110" s="47">
        <v>17400</v>
      </c>
      <c r="V3110" s="47">
        <v>4699.999622023648</v>
      </c>
      <c r="W3110" s="47">
        <v>93</v>
      </c>
      <c r="X3110" s="210" t="s">
        <v>9610</v>
      </c>
    </row>
    <row r="3111" spans="1:24" s="47" customFormat="1" x14ac:dyDescent="0.15">
      <c r="A3111" s="47" t="s">
        <v>6504</v>
      </c>
      <c r="B3111" s="47" t="s">
        <v>10322</v>
      </c>
      <c r="C3111" s="281" t="s">
        <v>10364</v>
      </c>
      <c r="D3111" s="47" t="s">
        <v>9828</v>
      </c>
      <c r="E3111" s="47" t="s">
        <v>9938</v>
      </c>
      <c r="F3111" s="47" t="s">
        <v>8972</v>
      </c>
      <c r="G3111" s="47" t="s">
        <v>10365</v>
      </c>
      <c r="H3111" s="47">
        <v>350</v>
      </c>
      <c r="I3111" s="47">
        <v>115</v>
      </c>
      <c r="J3111" s="47">
        <v>49.9</v>
      </c>
      <c r="K3111" s="47">
        <v>2465.1428571428501</v>
      </c>
      <c r="L3111" s="47">
        <v>50</v>
      </c>
      <c r="M3111" s="47">
        <v>2515.1428599999999</v>
      </c>
      <c r="Q3111" s="47">
        <v>27.714305502150527</v>
      </c>
      <c r="R3111" s="47">
        <v>9.1428585329422312</v>
      </c>
      <c r="U3111" s="47">
        <v>17500</v>
      </c>
      <c r="V3111" s="47">
        <v>3200.000486529781</v>
      </c>
      <c r="W3111" s="47">
        <v>1004</v>
      </c>
      <c r="X3111" s="47" t="s">
        <v>8961</v>
      </c>
    </row>
    <row r="3112" spans="1:24" s="47" customFormat="1" x14ac:dyDescent="0.15">
      <c r="A3112" s="47" t="s">
        <v>6504</v>
      </c>
      <c r="B3112" s="47" t="s">
        <v>9806</v>
      </c>
      <c r="C3112" s="281" t="s">
        <v>9677</v>
      </c>
      <c r="D3112" s="47" t="s">
        <v>9314</v>
      </c>
      <c r="E3112" s="47" t="s">
        <v>9334</v>
      </c>
      <c r="F3112" s="47" t="s">
        <v>8972</v>
      </c>
      <c r="G3112" s="47" t="s">
        <v>9580</v>
      </c>
      <c r="H3112" s="47">
        <v>9700</v>
      </c>
      <c r="I3112" s="47">
        <v>55</v>
      </c>
      <c r="J3112" s="47">
        <v>6.8</v>
      </c>
      <c r="K3112" s="47">
        <v>12.7731958762886</v>
      </c>
      <c r="L3112" s="47">
        <v>1.8144329896907201</v>
      </c>
      <c r="M3112" s="47">
        <v>14.5876289</v>
      </c>
      <c r="N3112" s="47">
        <v>3.8041237113402002</v>
      </c>
      <c r="P3112" s="47">
        <v>18.391752577319519</v>
      </c>
      <c r="Q3112" s="47">
        <v>1.0618544709741986</v>
      </c>
      <c r="R3112" s="47">
        <v>0.35051773768294925</v>
      </c>
      <c r="S3112" s="47">
        <v>0.31958765861896776</v>
      </c>
      <c r="T3112" s="47">
        <v>1.731958762886566</v>
      </c>
      <c r="U3112" s="47">
        <v>17600</v>
      </c>
      <c r="V3112" s="47">
        <v>3400.0220555246078</v>
      </c>
      <c r="W3112" s="47">
        <v>410</v>
      </c>
    </row>
    <row r="3113" spans="1:24" s="47" customFormat="1" x14ac:dyDescent="0.15">
      <c r="A3113" s="47" t="s">
        <v>6504</v>
      </c>
      <c r="B3113" s="47" t="s">
        <v>9264</v>
      </c>
      <c r="C3113" s="281" t="s">
        <v>8731</v>
      </c>
      <c r="D3113" s="47" t="s">
        <v>9314</v>
      </c>
      <c r="E3113" s="47" t="s">
        <v>9334</v>
      </c>
      <c r="F3113" s="47" t="s">
        <v>8972</v>
      </c>
      <c r="G3113" s="47" t="s">
        <v>9443</v>
      </c>
      <c r="H3113" s="47">
        <v>1123</v>
      </c>
      <c r="J3113" s="47">
        <v>26</v>
      </c>
      <c r="K3113" s="47">
        <v>215.13802315226999</v>
      </c>
      <c r="L3113" s="47">
        <v>15.761353517364199</v>
      </c>
      <c r="M3113" s="47">
        <v>230.89937699999999</v>
      </c>
      <c r="O3113" s="47">
        <v>0.89047195013356994</v>
      </c>
      <c r="R3113" s="47">
        <v>2.4933198811125132</v>
      </c>
      <c r="U3113" s="47">
        <v>17700</v>
      </c>
      <c r="V3113" s="47">
        <v>2799.9982264893524</v>
      </c>
      <c r="W3113" s="47">
        <v>394</v>
      </c>
    </row>
    <row r="3114" spans="1:24" s="47" customFormat="1" x14ac:dyDescent="0.15">
      <c r="A3114" s="47" t="s">
        <v>6504</v>
      </c>
      <c r="B3114" s="209" t="s">
        <v>9272</v>
      </c>
      <c r="C3114" s="281" t="s">
        <v>9286</v>
      </c>
      <c r="D3114" s="47" t="s">
        <v>9314</v>
      </c>
      <c r="E3114" s="47" t="s">
        <v>9334</v>
      </c>
      <c r="F3114" s="47" t="s">
        <v>9356</v>
      </c>
      <c r="G3114" s="47" t="s">
        <v>9357</v>
      </c>
      <c r="H3114" s="47">
        <v>595</v>
      </c>
      <c r="I3114" s="47">
        <v>87</v>
      </c>
      <c r="J3114" s="47">
        <v>24.9</v>
      </c>
      <c r="K3114" s="47">
        <v>380.67226890756302</v>
      </c>
      <c r="L3114" s="47">
        <v>30.0840336134453</v>
      </c>
      <c r="M3114" s="47">
        <v>410.756303</v>
      </c>
      <c r="N3114" s="47">
        <v>120.504201680672</v>
      </c>
      <c r="P3114" s="47">
        <v>531.26050420168031</v>
      </c>
      <c r="Q3114" s="47">
        <v>10.016799941444166</v>
      </c>
      <c r="R3114" s="47">
        <v>5.697482501245652</v>
      </c>
      <c r="U3114" s="47">
        <v>17900</v>
      </c>
      <c r="V3114" s="47">
        <v>3390.0020882411632</v>
      </c>
      <c r="W3114" s="47">
        <v>210</v>
      </c>
    </row>
    <row r="3115" spans="1:24" s="47" customFormat="1" x14ac:dyDescent="0.15">
      <c r="A3115" s="47" t="s">
        <v>6504</v>
      </c>
      <c r="B3115" s="47" t="s">
        <v>9633</v>
      </c>
      <c r="C3115" s="281" t="s">
        <v>9339</v>
      </c>
      <c r="D3115" s="47" t="s">
        <v>9314</v>
      </c>
      <c r="E3115" s="47" t="s">
        <v>9853</v>
      </c>
      <c r="F3115" s="47" t="s">
        <v>9744</v>
      </c>
      <c r="G3115" s="47" t="s">
        <v>9132</v>
      </c>
      <c r="H3115" s="47">
        <v>1310</v>
      </c>
      <c r="I3115" s="47">
        <v>49</v>
      </c>
      <c r="J3115" s="47">
        <v>12.9</v>
      </c>
      <c r="K3115" s="47">
        <v>109.160305343511</v>
      </c>
      <c r="L3115" s="47">
        <v>13.7404580152671</v>
      </c>
      <c r="M3115" s="47">
        <v>122.900763</v>
      </c>
      <c r="N3115" s="47">
        <v>41.221374045801497</v>
      </c>
      <c r="O3115" s="47">
        <v>0.76335877862595003</v>
      </c>
      <c r="P3115" s="47">
        <v>164.1221374045796</v>
      </c>
      <c r="Q3115" s="47">
        <v>2.8167934358519426</v>
      </c>
      <c r="R3115" s="47">
        <v>3.4351127785691249</v>
      </c>
      <c r="S3115" s="47">
        <v>0.93892304813943883</v>
      </c>
      <c r="T3115" s="47">
        <v>7.1908396946564386</v>
      </c>
      <c r="U3115" s="47">
        <v>17999.999999999902</v>
      </c>
      <c r="V3115" s="47">
        <v>4499.997739925554</v>
      </c>
      <c r="W3115" s="47">
        <v>571</v>
      </c>
    </row>
    <row r="3116" spans="1:24" s="47" customFormat="1" x14ac:dyDescent="0.15">
      <c r="A3116" s="47" t="s">
        <v>6504</v>
      </c>
      <c r="B3116" s="210" t="s">
        <v>9272</v>
      </c>
      <c r="C3116" s="281" t="s">
        <v>9597</v>
      </c>
      <c r="D3116" s="47" t="s">
        <v>9606</v>
      </c>
      <c r="E3116" s="47" t="s">
        <v>9607</v>
      </c>
      <c r="F3116" s="47" t="s">
        <v>9356</v>
      </c>
      <c r="G3116" s="47" t="s">
        <v>9357</v>
      </c>
      <c r="H3116" s="47">
        <v>880</v>
      </c>
      <c r="I3116" s="47">
        <v>55</v>
      </c>
      <c r="J3116" s="47">
        <v>25</v>
      </c>
      <c r="K3116" s="47">
        <v>329.54545454545399</v>
      </c>
      <c r="L3116" s="47">
        <v>20.4545454545454</v>
      </c>
      <c r="M3116" s="47">
        <v>350</v>
      </c>
      <c r="N3116" s="47">
        <v>65.909090909090907</v>
      </c>
      <c r="O3116" s="47">
        <v>3.75</v>
      </c>
      <c r="P3116" s="47">
        <v>415.90909090909031</v>
      </c>
      <c r="Q3116" s="47">
        <v>11.250012370569141</v>
      </c>
      <c r="R3116" s="47">
        <v>3.7499976882537589</v>
      </c>
      <c r="S3116" s="47">
        <v>2.9545476599683287</v>
      </c>
      <c r="T3116" s="47">
        <v>17.954545454545293</v>
      </c>
      <c r="U3116" s="47">
        <v>18000</v>
      </c>
      <c r="V3116" s="47">
        <v>3299.9979656633077</v>
      </c>
      <c r="W3116" s="47">
        <v>810</v>
      </c>
    </row>
    <row r="3117" spans="1:24" s="47" customFormat="1" x14ac:dyDescent="0.15">
      <c r="A3117" s="47" t="s">
        <v>6504</v>
      </c>
      <c r="B3117" s="47" t="s">
        <v>9633</v>
      </c>
      <c r="C3117" s="281" t="s">
        <v>10012</v>
      </c>
      <c r="D3117" s="47" t="s">
        <v>9909</v>
      </c>
      <c r="E3117" s="47" t="s">
        <v>10025</v>
      </c>
      <c r="F3117" s="47" t="s">
        <v>9744</v>
      </c>
      <c r="G3117" s="47" t="s">
        <v>9132</v>
      </c>
      <c r="H3117" s="47">
        <v>837</v>
      </c>
      <c r="I3117" s="47">
        <v>59</v>
      </c>
      <c r="J3117" s="47">
        <v>21.5</v>
      </c>
      <c r="K3117" s="47">
        <v>315.41218637992802</v>
      </c>
      <c r="L3117" s="47">
        <v>21.505376344085999</v>
      </c>
      <c r="M3117" s="47">
        <v>336.91756299999997</v>
      </c>
      <c r="Q3117" s="47">
        <v>12.497006623446504</v>
      </c>
      <c r="R3117" s="47">
        <v>5.376343395467817</v>
      </c>
      <c r="S3117" s="47">
        <v>3.2019091115289511</v>
      </c>
      <c r="T3117" s="47">
        <v>21.075268817204261</v>
      </c>
      <c r="U3117" s="47">
        <v>18000</v>
      </c>
      <c r="V3117" s="47">
        <v>4499.9994220065628</v>
      </c>
      <c r="W3117" s="47">
        <v>575</v>
      </c>
    </row>
    <row r="3118" spans="1:24" s="47" customFormat="1" x14ac:dyDescent="0.15">
      <c r="A3118" s="47" t="s">
        <v>6504</v>
      </c>
      <c r="B3118" s="47" t="s">
        <v>9633</v>
      </c>
      <c r="C3118" s="281" t="s">
        <v>9650</v>
      </c>
      <c r="D3118" s="47" t="s">
        <v>9314</v>
      </c>
      <c r="E3118" s="47" t="s">
        <v>9374</v>
      </c>
      <c r="F3118" s="47" t="s">
        <v>9744</v>
      </c>
      <c r="G3118" s="47" t="s">
        <v>9132</v>
      </c>
      <c r="H3118" s="47">
        <v>1754</v>
      </c>
      <c r="I3118" s="47">
        <v>35</v>
      </c>
      <c r="J3118" s="47">
        <v>18.2</v>
      </c>
      <c r="K3118" s="47">
        <v>109.521094640821</v>
      </c>
      <c r="L3118" s="47">
        <v>10.319270239452599</v>
      </c>
      <c r="M3118" s="47">
        <v>119.84036500000001</v>
      </c>
      <c r="Q3118" s="47">
        <v>5.473208591281078</v>
      </c>
      <c r="R3118" s="47">
        <v>2.5655648687351293</v>
      </c>
      <c r="S3118" s="47">
        <v>1.7103775993928381</v>
      </c>
      <c r="T3118" s="47">
        <v>9.7491448118585655</v>
      </c>
      <c r="U3118" s="47">
        <v>18099.999999999858</v>
      </c>
      <c r="V3118" s="47">
        <v>4500.0007797614171</v>
      </c>
      <c r="W3118" s="47">
        <v>547</v>
      </c>
    </row>
    <row r="3119" spans="1:24" s="47" customFormat="1" x14ac:dyDescent="0.15">
      <c r="A3119" s="47" t="s">
        <v>6504</v>
      </c>
      <c r="B3119" s="47" t="s">
        <v>9264</v>
      </c>
      <c r="C3119" s="281" t="s">
        <v>8731</v>
      </c>
      <c r="D3119" s="47" t="s">
        <v>9314</v>
      </c>
      <c r="E3119" s="47" t="s">
        <v>9334</v>
      </c>
      <c r="F3119" s="47" t="s">
        <v>8972</v>
      </c>
      <c r="G3119" s="47" t="s">
        <v>9443</v>
      </c>
      <c r="H3119" s="47">
        <v>1087</v>
      </c>
      <c r="J3119" s="47">
        <v>26</v>
      </c>
      <c r="K3119" s="47">
        <v>243.238270469181</v>
      </c>
      <c r="L3119" s="47">
        <v>16.7433302667893</v>
      </c>
      <c r="M3119" s="47">
        <v>259.98160100000001</v>
      </c>
      <c r="O3119" s="47">
        <v>0.64397424103034995</v>
      </c>
      <c r="R3119" s="47">
        <v>2.9070868056302634</v>
      </c>
      <c r="U3119" s="47">
        <v>18200</v>
      </c>
      <c r="V3119" s="47">
        <v>3160.0033577200966</v>
      </c>
      <c r="W3119" s="47">
        <v>391</v>
      </c>
    </row>
    <row r="3120" spans="1:24" s="47" customFormat="1" x14ac:dyDescent="0.15">
      <c r="A3120" s="47" t="s">
        <v>6504</v>
      </c>
      <c r="B3120" s="47" t="s">
        <v>9633</v>
      </c>
      <c r="C3120" s="281" t="s">
        <v>9340</v>
      </c>
      <c r="D3120" s="47" t="s">
        <v>9314</v>
      </c>
      <c r="E3120" s="47" t="s">
        <v>9853</v>
      </c>
      <c r="F3120" s="47" t="s">
        <v>9744</v>
      </c>
      <c r="G3120" s="47" t="s">
        <v>9132</v>
      </c>
      <c r="H3120" s="47">
        <v>1189</v>
      </c>
      <c r="I3120" s="47">
        <v>34</v>
      </c>
      <c r="J3120" s="47">
        <v>17.600000000000001</v>
      </c>
      <c r="K3120" s="47">
        <v>131.370899915895</v>
      </c>
      <c r="L3120" s="47">
        <v>15.391084945332199</v>
      </c>
      <c r="M3120" s="47">
        <v>146.76198500000001</v>
      </c>
      <c r="Q3120" s="47">
        <v>7.3170664651589368</v>
      </c>
      <c r="R3120" s="47">
        <v>3.8687975129919807</v>
      </c>
      <c r="S3120" s="47">
        <v>2.1026064871302035</v>
      </c>
      <c r="T3120" s="47">
        <v>13.288477712363305</v>
      </c>
      <c r="U3120" s="47">
        <v>18300</v>
      </c>
      <c r="V3120" s="47">
        <v>4600.0002429474653</v>
      </c>
      <c r="W3120" s="47">
        <v>553</v>
      </c>
    </row>
    <row r="3121" spans="1:24" s="47" customFormat="1" x14ac:dyDescent="0.15">
      <c r="A3121" s="47" t="s">
        <v>6504</v>
      </c>
      <c r="B3121" s="47" t="s">
        <v>9806</v>
      </c>
      <c r="C3121" s="281" t="s">
        <v>9372</v>
      </c>
      <c r="D3121" s="47" t="s">
        <v>9314</v>
      </c>
      <c r="E3121" s="47" t="s">
        <v>9334</v>
      </c>
      <c r="F3121" s="47" t="s">
        <v>8972</v>
      </c>
      <c r="G3121" s="47" t="s">
        <v>9580</v>
      </c>
      <c r="H3121" s="47">
        <v>12106</v>
      </c>
      <c r="I3121" s="47">
        <v>25</v>
      </c>
      <c r="J3121" s="47">
        <v>5.3</v>
      </c>
      <c r="K3121" s="47">
        <v>4.6010242854782701</v>
      </c>
      <c r="L3121" s="47">
        <v>1.5116471171320001</v>
      </c>
      <c r="M3121" s="47">
        <v>6.1126714</v>
      </c>
      <c r="N3121" s="47">
        <v>1.4455641830497199</v>
      </c>
      <c r="P3121" s="47">
        <v>7.5582355856599897</v>
      </c>
      <c r="Q3121" s="47">
        <v>0.70213399396115284</v>
      </c>
      <c r="R3121" s="47">
        <v>0.28085360319257519</v>
      </c>
      <c r="S3121" s="47">
        <v>0.22302831332497014</v>
      </c>
      <c r="T3121" s="47">
        <v>1.2060135470014761</v>
      </c>
      <c r="U3121" s="47">
        <v>18300</v>
      </c>
      <c r="V3121" s="47">
        <v>3400.0137202493152</v>
      </c>
      <c r="W3121" s="47">
        <v>413</v>
      </c>
    </row>
    <row r="3122" spans="1:24" s="47" customFormat="1" x14ac:dyDescent="0.15">
      <c r="A3122" s="47" t="s">
        <v>6504</v>
      </c>
      <c r="B3122" s="209" t="s">
        <v>9840</v>
      </c>
      <c r="C3122" s="281" t="s">
        <v>9505</v>
      </c>
      <c r="D3122" s="47" t="s">
        <v>9314</v>
      </c>
      <c r="E3122" s="47" t="s">
        <v>9334</v>
      </c>
      <c r="F3122" s="47" t="s">
        <v>8972</v>
      </c>
      <c r="G3122" s="47" t="s">
        <v>9604</v>
      </c>
      <c r="H3122" s="47">
        <v>4797</v>
      </c>
      <c r="I3122" s="47">
        <v>43</v>
      </c>
      <c r="J3122" s="47">
        <v>9.8000000000000007</v>
      </c>
      <c r="K3122" s="47">
        <v>22.889305816135</v>
      </c>
      <c r="L3122" s="47">
        <v>3.8148843026891801</v>
      </c>
      <c r="M3122" s="47">
        <v>26.704190100000002</v>
      </c>
      <c r="N3122" s="47">
        <v>9.2140921409214105</v>
      </c>
      <c r="O3122" s="47">
        <v>0.14592453616843001</v>
      </c>
      <c r="P3122" s="47">
        <v>35.918282259745588</v>
      </c>
      <c r="Q3122" s="47">
        <v>1.1632257299768889</v>
      </c>
      <c r="R3122" s="47">
        <v>1.0235569228610146</v>
      </c>
      <c r="U3122" s="47">
        <v>18300</v>
      </c>
      <c r="V3122" s="47">
        <v>4910.0025589642873</v>
      </c>
      <c r="W3122" s="47">
        <v>96</v>
      </c>
      <c r="X3122" s="210" t="s">
        <v>9610</v>
      </c>
    </row>
    <row r="3123" spans="1:24" s="47" customFormat="1" x14ac:dyDescent="0.15">
      <c r="A3123" s="47" t="s">
        <v>6504</v>
      </c>
      <c r="B3123" s="47" t="s">
        <v>9633</v>
      </c>
      <c r="C3123" s="281" t="s">
        <v>10108</v>
      </c>
      <c r="D3123" s="47" t="s">
        <v>10027</v>
      </c>
      <c r="E3123" s="47" t="s">
        <v>9853</v>
      </c>
      <c r="F3123" s="47" t="s">
        <v>9744</v>
      </c>
      <c r="G3123" s="47" t="s">
        <v>9132</v>
      </c>
      <c r="H3123" s="47">
        <v>42600</v>
      </c>
      <c r="I3123" s="47">
        <v>10</v>
      </c>
      <c r="J3123" s="47">
        <v>5.3</v>
      </c>
      <c r="K3123" s="47">
        <v>1.45305164319248</v>
      </c>
      <c r="L3123" s="47">
        <v>0.43427230046948001</v>
      </c>
      <c r="M3123" s="47">
        <v>1.8873239399999999</v>
      </c>
      <c r="N3123" s="47">
        <v>0.35915492957745998</v>
      </c>
      <c r="O3123" s="47">
        <v>4.694835680751E-2</v>
      </c>
      <c r="P3123" s="47">
        <v>2.2464788732394201</v>
      </c>
      <c r="Q3123" s="47">
        <v>0.25117129225348622</v>
      </c>
      <c r="R3123" s="47">
        <v>0.10798166010260479</v>
      </c>
      <c r="S3123" s="47">
        <v>6.1032337010999659E-2</v>
      </c>
      <c r="T3123" s="47">
        <v>0.42018779342723556</v>
      </c>
      <c r="U3123" s="47">
        <v>18499.999999999847</v>
      </c>
      <c r="V3123" s="47">
        <v>4600.0187203709638</v>
      </c>
      <c r="W3123" s="47">
        <v>578</v>
      </c>
    </row>
    <row r="3124" spans="1:24" s="47" customFormat="1" x14ac:dyDescent="0.15">
      <c r="A3124" s="47" t="s">
        <v>6504</v>
      </c>
      <c r="B3124" s="47" t="s">
        <v>9633</v>
      </c>
      <c r="C3124" s="281" t="s">
        <v>9340</v>
      </c>
      <c r="D3124" s="47" t="s">
        <v>9314</v>
      </c>
      <c r="E3124" s="47" t="s">
        <v>9374</v>
      </c>
      <c r="F3124" s="47" t="s">
        <v>9744</v>
      </c>
      <c r="G3124" s="47" t="s">
        <v>9132</v>
      </c>
      <c r="H3124" s="47">
        <v>1723</v>
      </c>
      <c r="I3124" s="47">
        <v>26</v>
      </c>
      <c r="J3124" s="47">
        <v>14.6</v>
      </c>
      <c r="K3124" s="47">
        <v>60.3598374927452</v>
      </c>
      <c r="L3124" s="47">
        <v>10.7951247823563</v>
      </c>
      <c r="M3124" s="47">
        <v>71.154962299999994</v>
      </c>
      <c r="Q3124" s="47">
        <v>4.7591456910779231</v>
      </c>
      <c r="R3124" s="47">
        <v>2.7278029831847497</v>
      </c>
      <c r="S3124" s="47">
        <v>1.3929194413736372</v>
      </c>
      <c r="T3124" s="47">
        <v>8.8798607080673193</v>
      </c>
      <c r="U3124" s="47">
        <v>18599.999999999905</v>
      </c>
      <c r="V3124" s="47">
        <v>4700.0045400273239</v>
      </c>
      <c r="W3124" s="47">
        <v>551</v>
      </c>
    </row>
    <row r="3125" spans="1:24" s="47" customFormat="1" x14ac:dyDescent="0.15">
      <c r="A3125" s="47" t="s">
        <v>6504</v>
      </c>
      <c r="B3125" s="47" t="s">
        <v>9633</v>
      </c>
      <c r="C3125" s="281" t="s">
        <v>9260</v>
      </c>
      <c r="D3125" s="47" t="s">
        <v>9314</v>
      </c>
      <c r="E3125" s="47" t="s">
        <v>9374</v>
      </c>
      <c r="F3125" s="47" t="s">
        <v>9744</v>
      </c>
      <c r="G3125" s="47" t="s">
        <v>9132</v>
      </c>
      <c r="H3125" s="47">
        <v>3280</v>
      </c>
      <c r="I3125" s="47">
        <v>10</v>
      </c>
      <c r="J3125" s="47">
        <v>8.3000000000000007</v>
      </c>
      <c r="K3125" s="47">
        <v>17.774390243902399</v>
      </c>
      <c r="L3125" s="47">
        <v>5.6707317073170698</v>
      </c>
      <c r="M3125" s="47">
        <v>23.445122000000001</v>
      </c>
      <c r="N3125" s="47">
        <v>5.0304878048780397</v>
      </c>
      <c r="P3125" s="47">
        <v>28.475609756097509</v>
      </c>
      <c r="Q3125" s="47">
        <v>3.445125126106265</v>
      </c>
      <c r="R3125" s="47">
        <v>0.48780921485314277</v>
      </c>
      <c r="S3125" s="47">
        <v>0.60976150030275622</v>
      </c>
      <c r="T3125" s="47">
        <v>4.542682926829217</v>
      </c>
      <c r="U3125" s="47">
        <v>18600</v>
      </c>
      <c r="V3125" s="47">
        <v>1600.0142247183082</v>
      </c>
      <c r="W3125" s="47">
        <v>525</v>
      </c>
    </row>
    <row r="3126" spans="1:24" s="47" customFormat="1" x14ac:dyDescent="0.15">
      <c r="A3126" s="47" t="s">
        <v>6504</v>
      </c>
      <c r="B3126" s="209" t="s">
        <v>9840</v>
      </c>
      <c r="C3126" s="281" t="s">
        <v>9505</v>
      </c>
      <c r="D3126" s="47" t="s">
        <v>9314</v>
      </c>
      <c r="E3126" s="47" t="s">
        <v>9334</v>
      </c>
      <c r="F3126" s="47" t="s">
        <v>8972</v>
      </c>
      <c r="G3126" s="47" t="s">
        <v>9604</v>
      </c>
      <c r="H3126" s="47">
        <v>7646</v>
      </c>
      <c r="I3126" s="47">
        <v>42</v>
      </c>
      <c r="J3126" s="47">
        <v>9.8000000000000007</v>
      </c>
      <c r="K3126" s="47">
        <v>16.034527857703299</v>
      </c>
      <c r="L3126" s="47">
        <v>2.4457232539890099</v>
      </c>
      <c r="M3126" s="47">
        <v>18.4802511</v>
      </c>
      <c r="N3126" s="47">
        <v>6.1600837038974596</v>
      </c>
      <c r="O3126" s="47">
        <v>7.84724038713E-2</v>
      </c>
      <c r="P3126" s="47">
        <v>24.640334815589767</v>
      </c>
      <c r="Q3126" s="47">
        <v>0.84619411376976272</v>
      </c>
      <c r="R3126" s="47">
        <v>0.66570221195273893</v>
      </c>
      <c r="U3126" s="47">
        <v>18700</v>
      </c>
      <c r="V3126" s="47">
        <v>5089.9591125906418</v>
      </c>
      <c r="W3126" s="47">
        <v>97</v>
      </c>
      <c r="X3126" s="210" t="s">
        <v>9610</v>
      </c>
    </row>
    <row r="3127" spans="1:24" s="47" customFormat="1" x14ac:dyDescent="0.15">
      <c r="A3127" s="47" t="s">
        <v>6504</v>
      </c>
      <c r="B3127" s="47" t="s">
        <v>9806</v>
      </c>
      <c r="C3127" s="281" t="s">
        <v>9372</v>
      </c>
      <c r="D3127" s="47" t="s">
        <v>9314</v>
      </c>
      <c r="E3127" s="47" t="s">
        <v>9334</v>
      </c>
      <c r="F3127" s="47" t="s">
        <v>8972</v>
      </c>
      <c r="G3127" s="47" t="s">
        <v>9580</v>
      </c>
      <c r="H3127" s="47">
        <v>1204</v>
      </c>
      <c r="J3127" s="47">
        <v>16.3</v>
      </c>
      <c r="K3127" s="47">
        <v>197.67441860465101</v>
      </c>
      <c r="L3127" s="47">
        <v>15.614617940199301</v>
      </c>
      <c r="M3127" s="47">
        <v>213.28903700000001</v>
      </c>
      <c r="N3127" s="47">
        <v>45.016611295681003</v>
      </c>
      <c r="P3127" s="47">
        <v>258.30564784053132</v>
      </c>
      <c r="Q3127" s="47">
        <v>5.6478349943937438</v>
      </c>
      <c r="R3127" s="47">
        <v>3.6544834546949292</v>
      </c>
      <c r="S3127" s="47">
        <v>1.3289021375822709</v>
      </c>
      <c r="T3127" s="47">
        <v>10.631229235880335</v>
      </c>
      <c r="U3127" s="47">
        <v>18800</v>
      </c>
      <c r="V3127" s="47">
        <v>4399.9980794526946</v>
      </c>
      <c r="W3127" s="47">
        <v>416</v>
      </c>
    </row>
    <row r="3128" spans="1:24" s="47" customFormat="1" x14ac:dyDescent="0.15">
      <c r="A3128" s="47" t="s">
        <v>6504</v>
      </c>
      <c r="B3128" s="209" t="s">
        <v>9272</v>
      </c>
      <c r="C3128" s="281" t="s">
        <v>9286</v>
      </c>
      <c r="D3128" s="47" t="s">
        <v>9314</v>
      </c>
      <c r="E3128" s="47" t="s">
        <v>9334</v>
      </c>
      <c r="F3128" s="47" t="s">
        <v>9356</v>
      </c>
      <c r="G3128" s="47" t="s">
        <v>9357</v>
      </c>
      <c r="H3128" s="47">
        <v>1490</v>
      </c>
      <c r="I3128" s="47">
        <v>34</v>
      </c>
      <c r="J3128" s="47">
        <v>17.5</v>
      </c>
      <c r="K3128" s="47">
        <v>89.798657718120694</v>
      </c>
      <c r="L3128" s="47">
        <v>12.684563758389199</v>
      </c>
      <c r="M3128" s="47">
        <v>102.483221</v>
      </c>
      <c r="N3128" s="47">
        <v>23.221476510067099</v>
      </c>
      <c r="P3128" s="47">
        <v>125.704697986577</v>
      </c>
      <c r="Q3128" s="47">
        <v>3.7046996131770786</v>
      </c>
      <c r="R3128" s="47">
        <v>1.9597334251530476</v>
      </c>
      <c r="S3128" s="47">
        <v>1.0671144480108341</v>
      </c>
      <c r="T3128" s="47">
        <v>6.7315436241610112</v>
      </c>
      <c r="U3128" s="47">
        <v>18899.999999999905</v>
      </c>
      <c r="V3128" s="47">
        <v>2920.0028034780407</v>
      </c>
      <c r="W3128" s="47">
        <v>209</v>
      </c>
    </row>
    <row r="3129" spans="1:24" s="47" customFormat="1" x14ac:dyDescent="0.15">
      <c r="A3129" s="47" t="s">
        <v>6504</v>
      </c>
      <c r="B3129" s="47" t="s">
        <v>9633</v>
      </c>
      <c r="C3129" s="281" t="s">
        <v>9650</v>
      </c>
      <c r="D3129" s="47" t="s">
        <v>9314</v>
      </c>
      <c r="E3129" s="47" t="s">
        <v>9853</v>
      </c>
      <c r="F3129" s="47" t="s">
        <v>9744</v>
      </c>
      <c r="G3129" s="47" t="s">
        <v>9132</v>
      </c>
      <c r="H3129" s="47">
        <v>3504</v>
      </c>
      <c r="I3129" s="47">
        <v>10</v>
      </c>
      <c r="J3129" s="47">
        <v>6.8</v>
      </c>
      <c r="K3129" s="47">
        <v>7.8481735159817303</v>
      </c>
      <c r="L3129" s="47">
        <v>5.3938356164383503</v>
      </c>
      <c r="M3129" s="47">
        <v>13.242009100000001</v>
      </c>
      <c r="Q3129" s="47">
        <v>1.8264845377119445</v>
      </c>
      <c r="R3129" s="47">
        <v>1.3413249407986525</v>
      </c>
      <c r="S3129" s="47">
        <v>0.91325067104890345</v>
      </c>
      <c r="T3129" s="47">
        <v>4.0810502283104206</v>
      </c>
      <c r="U3129" s="47">
        <v>18900</v>
      </c>
      <c r="V3129" s="47">
        <v>4700.0025925584787</v>
      </c>
      <c r="W3129" s="47">
        <v>542</v>
      </c>
    </row>
    <row r="3130" spans="1:24" s="47" customFormat="1" x14ac:dyDescent="0.15">
      <c r="A3130" s="47" t="s">
        <v>6504</v>
      </c>
      <c r="B3130" s="47" t="s">
        <v>9224</v>
      </c>
      <c r="C3130" s="281" t="s">
        <v>9302</v>
      </c>
      <c r="D3130" s="47" t="s">
        <v>9314</v>
      </c>
      <c r="E3130" s="47" t="s">
        <v>9374</v>
      </c>
      <c r="F3130" s="47" t="s">
        <v>9375</v>
      </c>
      <c r="G3130" s="47" t="s">
        <v>9114</v>
      </c>
      <c r="H3130" s="47">
        <v>1300</v>
      </c>
      <c r="I3130" s="47">
        <v>40</v>
      </c>
      <c r="J3130" s="47">
        <v>15.9</v>
      </c>
      <c r="K3130" s="47">
        <v>187.692307692307</v>
      </c>
      <c r="L3130" s="47">
        <v>14.615384615384601</v>
      </c>
      <c r="M3130" s="47">
        <v>202.307692</v>
      </c>
      <c r="N3130" s="47">
        <v>58.461538461538403</v>
      </c>
      <c r="P3130" s="47">
        <v>260.76923076922998</v>
      </c>
      <c r="Q3130" s="47">
        <v>7.6153873808286781</v>
      </c>
      <c r="R3130" s="47">
        <v>3.5384576327058705</v>
      </c>
      <c r="S3130" s="47">
        <v>1.8461543162860841</v>
      </c>
      <c r="T3130" s="47">
        <v>12.999999999999805</v>
      </c>
      <c r="U3130" s="47">
        <v>19000</v>
      </c>
      <c r="V3130" s="47">
        <v>4599.9949225176315</v>
      </c>
      <c r="W3130" s="47">
        <v>435</v>
      </c>
    </row>
    <row r="3131" spans="1:24" s="47" customFormat="1" x14ac:dyDescent="0.15">
      <c r="A3131" s="47" t="s">
        <v>6504</v>
      </c>
      <c r="B3131" s="209" t="s">
        <v>9840</v>
      </c>
      <c r="C3131" s="281" t="s">
        <v>9505</v>
      </c>
      <c r="D3131" s="47" t="s">
        <v>9314</v>
      </c>
      <c r="E3131" s="47" t="s">
        <v>9334</v>
      </c>
      <c r="F3131" s="47" t="s">
        <v>8972</v>
      </c>
      <c r="G3131" s="47" t="s">
        <v>9604</v>
      </c>
      <c r="H3131" s="47">
        <v>12491</v>
      </c>
      <c r="I3131" s="47">
        <v>42</v>
      </c>
      <c r="J3131" s="47">
        <v>8.3000000000000007</v>
      </c>
      <c r="K3131" s="47">
        <v>10.7437354895524</v>
      </c>
      <c r="L3131" s="47">
        <v>1.5771355375870599</v>
      </c>
      <c r="M3131" s="47">
        <v>12.320871</v>
      </c>
      <c r="N3131" s="47">
        <v>4.1549915939476403</v>
      </c>
      <c r="O3131" s="47">
        <v>4.0028820750939997E-2</v>
      </c>
      <c r="P3131" s="47">
        <v>16.475862621087099</v>
      </c>
      <c r="Q3131" s="47">
        <v>0.57161023964161384</v>
      </c>
      <c r="R3131" s="47">
        <v>0.43231469691088348</v>
      </c>
      <c r="U3131" s="47">
        <v>19700</v>
      </c>
      <c r="V3131" s="47">
        <v>5400.0428791138456</v>
      </c>
      <c r="W3131" s="47">
        <v>98</v>
      </c>
      <c r="X3131" s="210" t="s">
        <v>9610</v>
      </c>
    </row>
    <row r="3132" spans="1:24" s="47" customFormat="1" x14ac:dyDescent="0.15">
      <c r="A3132" s="47" t="s">
        <v>6504</v>
      </c>
      <c r="B3132" s="47" t="s">
        <v>9633</v>
      </c>
      <c r="C3132" s="281" t="s">
        <v>10223</v>
      </c>
      <c r="D3132" s="47" t="s">
        <v>9314</v>
      </c>
      <c r="E3132" s="47" t="s">
        <v>9374</v>
      </c>
      <c r="F3132" s="47" t="s">
        <v>9744</v>
      </c>
      <c r="G3132" s="47" t="s">
        <v>9132</v>
      </c>
      <c r="H3132" s="47">
        <v>6106</v>
      </c>
      <c r="I3132" s="47">
        <v>12</v>
      </c>
      <c r="J3132" s="47">
        <v>8.4</v>
      </c>
      <c r="K3132" s="47">
        <v>12.0537176547658</v>
      </c>
      <c r="L3132" s="47">
        <v>3.24271208647232</v>
      </c>
      <c r="M3132" s="47">
        <v>15.296429699999999</v>
      </c>
      <c r="N3132" s="47">
        <v>2.96429741238126</v>
      </c>
      <c r="P3132" s="47">
        <v>18.260727153619378</v>
      </c>
      <c r="Q3132" s="47">
        <v>1.8015071909296985</v>
      </c>
      <c r="R3132" s="47">
        <v>0.47494136927533104</v>
      </c>
      <c r="S3132" s="47">
        <v>0.3930519905197582</v>
      </c>
      <c r="T3132" s="47">
        <v>2.6695054045201148</v>
      </c>
      <c r="U3132" s="47">
        <v>19800</v>
      </c>
      <c r="V3132" s="47">
        <v>2899.9920007951714</v>
      </c>
      <c r="W3132" s="47">
        <v>581</v>
      </c>
    </row>
    <row r="3133" spans="1:24" s="47" customFormat="1" x14ac:dyDescent="0.15">
      <c r="A3133" s="47" t="s">
        <v>6504</v>
      </c>
      <c r="B3133" s="47" t="s">
        <v>9633</v>
      </c>
      <c r="C3133" s="281" t="s">
        <v>9171</v>
      </c>
      <c r="D3133" s="47" t="s">
        <v>9314</v>
      </c>
      <c r="E3133" s="47" t="s">
        <v>9374</v>
      </c>
      <c r="F3133" s="47" t="s">
        <v>9744</v>
      </c>
      <c r="G3133" s="47" t="s">
        <v>9132</v>
      </c>
      <c r="H3133" s="47">
        <v>12019</v>
      </c>
      <c r="I3133" s="47">
        <v>10</v>
      </c>
      <c r="J3133" s="47">
        <v>5.3</v>
      </c>
      <c r="K3133" s="47">
        <v>2.44612696563774</v>
      </c>
      <c r="L3133" s="47">
        <v>1.6640319494134199</v>
      </c>
      <c r="M3133" s="47">
        <v>4.1101589199999999</v>
      </c>
      <c r="Q3133" s="47">
        <v>0.51584592010783992</v>
      </c>
      <c r="R3133" s="47">
        <v>0.41600638847762089</v>
      </c>
      <c r="S3133" s="47">
        <v>0.1996824975405474</v>
      </c>
      <c r="T3133" s="47">
        <v>1.1315417256011207</v>
      </c>
      <c r="U3133" s="47">
        <v>19999.999999999894</v>
      </c>
      <c r="V3133" s="47">
        <v>4999.9807831125254</v>
      </c>
      <c r="W3133" s="47">
        <v>534</v>
      </c>
    </row>
    <row r="3134" spans="1:24" s="47" customFormat="1" x14ac:dyDescent="0.15">
      <c r="A3134" s="47" t="s">
        <v>6504</v>
      </c>
      <c r="B3134" s="209" t="s">
        <v>9520</v>
      </c>
      <c r="C3134" s="281" t="s">
        <v>9402</v>
      </c>
      <c r="D3134" s="47" t="s">
        <v>9314</v>
      </c>
      <c r="E3134" s="47" t="s">
        <v>9334</v>
      </c>
      <c r="F3134" s="47" t="s">
        <v>9356</v>
      </c>
      <c r="G3134" s="47" t="s">
        <v>9519</v>
      </c>
      <c r="H3134" s="47">
        <v>3879</v>
      </c>
      <c r="I3134" s="47">
        <v>246</v>
      </c>
      <c r="J3134" s="47">
        <v>18.3</v>
      </c>
      <c r="K3134" s="47">
        <v>39.494715132766103</v>
      </c>
      <c r="L3134" s="47">
        <v>5.1559680329981896</v>
      </c>
      <c r="M3134" s="47">
        <v>44.650683200000003</v>
      </c>
      <c r="N3134" s="47">
        <v>15.9835009022944</v>
      </c>
      <c r="O3134" s="47">
        <v>2.5779840164989999E-2</v>
      </c>
      <c r="P3134" s="47">
        <v>60.634184068058694</v>
      </c>
      <c r="Q3134" s="47">
        <v>1.4823405873222322</v>
      </c>
      <c r="R3134" s="47">
        <v>0.65738531747047646</v>
      </c>
      <c r="S3134" s="47">
        <v>0.2732687687338331</v>
      </c>
      <c r="T3134" s="47">
        <v>2.4129930394431072</v>
      </c>
      <c r="U3134" s="47">
        <v>20000</v>
      </c>
      <c r="V3134" s="47">
        <v>2549.997646467978</v>
      </c>
      <c r="W3134" s="47">
        <v>110</v>
      </c>
    </row>
    <row r="3135" spans="1:24" s="47" customFormat="1" x14ac:dyDescent="0.15">
      <c r="A3135" s="47" t="s">
        <v>6504</v>
      </c>
      <c r="B3135" s="47" t="s">
        <v>9633</v>
      </c>
      <c r="C3135" s="281" t="s">
        <v>10012</v>
      </c>
      <c r="D3135" s="47" t="s">
        <v>9909</v>
      </c>
      <c r="E3135" s="47" t="s">
        <v>10025</v>
      </c>
      <c r="F3135" s="47" t="s">
        <v>9744</v>
      </c>
      <c r="G3135" s="47" t="s">
        <v>9132</v>
      </c>
      <c r="H3135" s="47">
        <v>621</v>
      </c>
      <c r="I3135" s="47">
        <v>59</v>
      </c>
      <c r="J3135" s="47">
        <v>25.8</v>
      </c>
      <c r="K3135" s="47">
        <v>479.871175523349</v>
      </c>
      <c r="L3135" s="47">
        <v>32.206119162640903</v>
      </c>
      <c r="M3135" s="47">
        <v>512.07729500000005</v>
      </c>
      <c r="Q3135" s="47">
        <v>14.830916849220495</v>
      </c>
      <c r="R3135" s="47">
        <v>8.0515222978175096</v>
      </c>
      <c r="S3135" s="47">
        <v>3.8003185365223566</v>
      </c>
      <c r="T3135" s="47">
        <v>26.682769726247592</v>
      </c>
      <c r="U3135" s="47">
        <v>20000</v>
      </c>
      <c r="V3135" s="47">
        <v>4999.9953469446737</v>
      </c>
      <c r="W3135" s="47">
        <v>577</v>
      </c>
    </row>
    <row r="3136" spans="1:24" s="47" customFormat="1" x14ac:dyDescent="0.15">
      <c r="A3136" s="47" t="s">
        <v>6504</v>
      </c>
      <c r="B3136" s="47" t="s">
        <v>9633</v>
      </c>
      <c r="C3136" s="281" t="s">
        <v>10005</v>
      </c>
      <c r="D3136" s="47" t="s">
        <v>10006</v>
      </c>
      <c r="E3136" s="47" t="s">
        <v>9853</v>
      </c>
      <c r="F3136" s="47" t="s">
        <v>9744</v>
      </c>
      <c r="G3136" s="47" t="s">
        <v>9132</v>
      </c>
      <c r="H3136" s="47">
        <v>923</v>
      </c>
      <c r="I3136" s="47">
        <v>21</v>
      </c>
      <c r="J3136" s="47">
        <v>10</v>
      </c>
      <c r="K3136" s="47">
        <v>71.505958829902497</v>
      </c>
      <c r="L3136" s="47">
        <v>22.210184182015102</v>
      </c>
      <c r="M3136" s="47">
        <v>93.716143000000002</v>
      </c>
      <c r="Q3136" s="47">
        <v>10.184178437321552</v>
      </c>
      <c r="R3136" s="47">
        <v>5.5254544107745076</v>
      </c>
      <c r="S3136" s="47">
        <v>3.1419263462967342</v>
      </c>
      <c r="T3136" s="47">
        <v>18.851570964246694</v>
      </c>
      <c r="U3136" s="47">
        <v>20499.999999999938</v>
      </c>
      <c r="V3136" s="47">
        <v>5099.9944211448701</v>
      </c>
      <c r="W3136" s="47">
        <v>558</v>
      </c>
    </row>
    <row r="3137" spans="1:24" s="47" customFormat="1" x14ac:dyDescent="0.15">
      <c r="A3137" s="47" t="s">
        <v>6504</v>
      </c>
      <c r="B3137" s="47" t="s">
        <v>9633</v>
      </c>
      <c r="C3137" s="281" t="s">
        <v>10223</v>
      </c>
      <c r="D3137" s="47" t="s">
        <v>9314</v>
      </c>
      <c r="E3137" s="47" t="s">
        <v>9853</v>
      </c>
      <c r="F3137" s="47" t="s">
        <v>9744</v>
      </c>
      <c r="G3137" s="47" t="s">
        <v>9132</v>
      </c>
      <c r="H3137" s="47">
        <v>5600</v>
      </c>
      <c r="I3137" s="47">
        <v>12</v>
      </c>
      <c r="J3137" s="47">
        <v>9.1999999999999993</v>
      </c>
      <c r="K3137" s="47">
        <v>13.625</v>
      </c>
      <c r="L3137" s="47">
        <v>3.6607142857142798</v>
      </c>
      <c r="M3137" s="47">
        <v>17.285714299999999</v>
      </c>
      <c r="N3137" s="47">
        <v>3.33928571428571</v>
      </c>
      <c r="P3137" s="47">
        <v>20.625</v>
      </c>
      <c r="Q3137" s="47">
        <v>2.0714287516221748</v>
      </c>
      <c r="R3137" s="47">
        <v>0.5357103042550263</v>
      </c>
      <c r="S3137" s="47">
        <v>0.4821475896722987</v>
      </c>
      <c r="T3137" s="47">
        <v>3.0892857142856789</v>
      </c>
      <c r="U3137" s="47">
        <v>20500</v>
      </c>
      <c r="V3137" s="47">
        <v>2999.9777038281472</v>
      </c>
      <c r="W3137" s="47">
        <v>582</v>
      </c>
    </row>
    <row r="3138" spans="1:24" s="47" customFormat="1" x14ac:dyDescent="0.15">
      <c r="A3138" s="47" t="s">
        <v>6504</v>
      </c>
      <c r="B3138" s="47" t="s">
        <v>9633</v>
      </c>
      <c r="C3138" s="281" t="s">
        <v>9340</v>
      </c>
      <c r="D3138" s="47" t="s">
        <v>9314</v>
      </c>
      <c r="E3138" s="47" t="s">
        <v>9853</v>
      </c>
      <c r="F3138" s="47" t="s">
        <v>9744</v>
      </c>
      <c r="G3138" s="47" t="s">
        <v>9132</v>
      </c>
      <c r="H3138" s="47">
        <v>2652</v>
      </c>
      <c r="I3138" s="47">
        <v>16</v>
      </c>
      <c r="J3138" s="47">
        <v>7.8</v>
      </c>
      <c r="K3138" s="47">
        <v>15.799396681749601</v>
      </c>
      <c r="L3138" s="47">
        <v>7.7677224736048203</v>
      </c>
      <c r="M3138" s="47">
        <v>23.5671192</v>
      </c>
      <c r="Q3138" s="47">
        <v>2.262444842080082</v>
      </c>
      <c r="R3138" s="47">
        <v>1.9607851087854227</v>
      </c>
      <c r="S3138" s="47">
        <v>0.678734617380087</v>
      </c>
      <c r="T3138" s="47">
        <v>4.9019607843137116</v>
      </c>
      <c r="U3138" s="47">
        <v>20600</v>
      </c>
      <c r="V3138" s="47">
        <v>5200.0021084989412</v>
      </c>
      <c r="W3138" s="47">
        <v>549</v>
      </c>
    </row>
    <row r="3139" spans="1:24" s="47" customFormat="1" x14ac:dyDescent="0.15">
      <c r="A3139" s="47" t="s">
        <v>6504</v>
      </c>
      <c r="B3139" s="47" t="s">
        <v>9264</v>
      </c>
      <c r="C3139" s="281" t="s">
        <v>8731</v>
      </c>
      <c r="D3139" s="47" t="s">
        <v>9314</v>
      </c>
      <c r="E3139" s="47" t="s">
        <v>9334</v>
      </c>
      <c r="F3139" s="47" t="s">
        <v>8972</v>
      </c>
      <c r="G3139" s="47" t="s">
        <v>9443</v>
      </c>
      <c r="H3139" s="47">
        <v>1249</v>
      </c>
      <c r="J3139" s="47">
        <v>26</v>
      </c>
      <c r="K3139" s="47">
        <v>238.11048839071199</v>
      </c>
      <c r="L3139" s="47">
        <v>16.573258606885499</v>
      </c>
      <c r="M3139" s="47">
        <v>254.68374700000001</v>
      </c>
      <c r="O3139" s="47">
        <v>0.80064051240991996</v>
      </c>
      <c r="R3139" s="47">
        <v>2.7141697132404388</v>
      </c>
      <c r="U3139" s="47">
        <v>20700</v>
      </c>
      <c r="V3139" s="47">
        <v>3389.9979718373079</v>
      </c>
      <c r="W3139" s="47">
        <v>390</v>
      </c>
    </row>
    <row r="3140" spans="1:24" s="47" customFormat="1" x14ac:dyDescent="0.15">
      <c r="A3140" s="47" t="s">
        <v>6504</v>
      </c>
      <c r="B3140" s="47" t="s">
        <v>9444</v>
      </c>
      <c r="C3140" s="281" t="s">
        <v>8721</v>
      </c>
      <c r="D3140" s="47" t="s">
        <v>9314</v>
      </c>
      <c r="E3140" s="47" t="s">
        <v>9334</v>
      </c>
      <c r="F3140" s="47" t="s">
        <v>8972</v>
      </c>
      <c r="G3140" s="47" t="s">
        <v>9443</v>
      </c>
      <c r="H3140" s="47">
        <v>3730</v>
      </c>
      <c r="K3140" s="47">
        <v>28.7667560321715</v>
      </c>
      <c r="L3140" s="47">
        <v>5.5764075067024104</v>
      </c>
      <c r="M3140" s="47">
        <v>34.343163500000003</v>
      </c>
      <c r="Q3140" s="47">
        <v>3.324397905377563</v>
      </c>
      <c r="R3140" s="47">
        <v>0.6434280649922961</v>
      </c>
      <c r="U3140" s="47">
        <v>20800</v>
      </c>
      <c r="V3140" s="47">
        <v>2399.9866824212645</v>
      </c>
      <c r="W3140" s="47">
        <v>386</v>
      </c>
      <c r="X3140" s="47" t="s">
        <v>8961</v>
      </c>
    </row>
    <row r="3141" spans="1:24" s="47" customFormat="1" x14ac:dyDescent="0.15">
      <c r="A3141" s="47" t="s">
        <v>6504</v>
      </c>
      <c r="B3141" s="47" t="s">
        <v>9633</v>
      </c>
      <c r="C3141" s="281" t="s">
        <v>9344</v>
      </c>
      <c r="D3141" s="47" t="s">
        <v>9314</v>
      </c>
      <c r="E3141" s="47" t="s">
        <v>9374</v>
      </c>
      <c r="F3141" s="47" t="s">
        <v>9744</v>
      </c>
      <c r="G3141" s="47" t="s">
        <v>9132</v>
      </c>
      <c r="H3141" s="47">
        <v>4400</v>
      </c>
      <c r="I3141" s="47">
        <v>10</v>
      </c>
      <c r="J3141" s="47">
        <v>8.1999999999999993</v>
      </c>
      <c r="K3141" s="47">
        <v>13.318181818181801</v>
      </c>
      <c r="L3141" s="47">
        <v>4.7727272727272698</v>
      </c>
      <c r="M3141" s="47">
        <v>18.090909100000001</v>
      </c>
      <c r="N3141" s="47">
        <v>4.0909090909090899</v>
      </c>
      <c r="P3141" s="47">
        <v>22.181818181818162</v>
      </c>
      <c r="Q3141" s="47">
        <v>1.9863647516862422</v>
      </c>
      <c r="R3141" s="47">
        <v>0.44091005188280941</v>
      </c>
      <c r="S3141" s="47">
        <v>0.5113638228434203</v>
      </c>
      <c r="T3141" s="47">
        <v>2.9386363636363186</v>
      </c>
      <c r="U3141" s="47">
        <v>21000</v>
      </c>
      <c r="V3141" s="47">
        <v>1940.0042282843615</v>
      </c>
      <c r="W3141" s="47">
        <v>519</v>
      </c>
    </row>
    <row r="3142" spans="1:24" s="47" customFormat="1" x14ac:dyDescent="0.15">
      <c r="A3142" s="47" t="s">
        <v>6504</v>
      </c>
      <c r="B3142" s="47" t="s">
        <v>9579</v>
      </c>
      <c r="C3142" s="281" t="s">
        <v>9393</v>
      </c>
      <c r="D3142" s="47" t="s">
        <v>9314</v>
      </c>
      <c r="E3142" s="47" t="s">
        <v>9334</v>
      </c>
      <c r="F3142" s="47" t="s">
        <v>8972</v>
      </c>
      <c r="G3142" s="47" t="s">
        <v>9580</v>
      </c>
      <c r="H3142" s="47">
        <v>4625</v>
      </c>
      <c r="J3142" s="47">
        <v>11</v>
      </c>
      <c r="K3142" s="47">
        <v>39.351351351351298</v>
      </c>
      <c r="L3142" s="47">
        <v>4.5405405405405403</v>
      </c>
      <c r="M3142" s="47">
        <v>43.891891899999997</v>
      </c>
      <c r="N3142" s="47">
        <v>11.891891891891801</v>
      </c>
      <c r="P3142" s="47">
        <v>55.78378378378364</v>
      </c>
      <c r="Q3142" s="47">
        <v>1.1891893194754062</v>
      </c>
      <c r="R3142" s="47">
        <v>0.84323767085107293</v>
      </c>
      <c r="S3142" s="47">
        <v>0.36756995065603321</v>
      </c>
      <c r="T3142" s="47">
        <v>2.3999999999999666</v>
      </c>
      <c r="U3142" s="47">
        <v>21000</v>
      </c>
      <c r="V3142" s="47">
        <v>3899.9742276862121</v>
      </c>
      <c r="W3142" s="47">
        <v>421</v>
      </c>
      <c r="X3142" s="47" t="s">
        <v>8961</v>
      </c>
    </row>
    <row r="3143" spans="1:24" s="47" customFormat="1" x14ac:dyDescent="0.15">
      <c r="A3143" s="47" t="s">
        <v>6504</v>
      </c>
      <c r="B3143" s="209" t="s">
        <v>9520</v>
      </c>
      <c r="C3143" s="281" t="s">
        <v>9402</v>
      </c>
      <c r="D3143" s="47" t="s">
        <v>9314</v>
      </c>
      <c r="E3143" s="47" t="s">
        <v>9334</v>
      </c>
      <c r="F3143" s="47" t="s">
        <v>9356</v>
      </c>
      <c r="G3143" s="47" t="s">
        <v>9519</v>
      </c>
      <c r="H3143" s="47">
        <v>3065</v>
      </c>
      <c r="I3143" s="47">
        <v>212</v>
      </c>
      <c r="J3143" s="47">
        <v>25.6</v>
      </c>
      <c r="K3143" s="47">
        <v>143.81729200652501</v>
      </c>
      <c r="L3143" s="47">
        <v>6.91680261011419</v>
      </c>
      <c r="M3143" s="47">
        <v>150.734095</v>
      </c>
      <c r="N3143" s="47">
        <v>34.094616639477898</v>
      </c>
      <c r="O3143" s="47">
        <v>3.2626427406189998E-2</v>
      </c>
      <c r="P3143" s="47">
        <v>184.82871125611709</v>
      </c>
      <c r="Q3143" s="47">
        <v>2.4176197786997151</v>
      </c>
      <c r="R3143" s="47">
        <v>0.85154969945164372</v>
      </c>
      <c r="S3143" s="47">
        <v>0.50896743970348668</v>
      </c>
      <c r="T3143" s="47">
        <v>3.7781402936378168</v>
      </c>
      <c r="U3143" s="47">
        <v>21200</v>
      </c>
      <c r="V3143" s="47">
        <v>2609.9998288192878</v>
      </c>
      <c r="W3143" s="47">
        <v>109</v>
      </c>
    </row>
    <row r="3144" spans="1:24" s="47" customFormat="1" x14ac:dyDescent="0.15">
      <c r="A3144" s="47" t="s">
        <v>6504</v>
      </c>
      <c r="B3144" s="47" t="s">
        <v>9806</v>
      </c>
      <c r="C3144" s="281" t="s">
        <v>9372</v>
      </c>
      <c r="D3144" s="47" t="s">
        <v>9314</v>
      </c>
      <c r="E3144" s="47" t="s">
        <v>9334</v>
      </c>
      <c r="F3144" s="47" t="s">
        <v>8972</v>
      </c>
      <c r="G3144" s="47" t="s">
        <v>9580</v>
      </c>
      <c r="H3144" s="47">
        <v>2076</v>
      </c>
      <c r="I3144" s="47">
        <v>23</v>
      </c>
      <c r="J3144" s="47">
        <v>8.5</v>
      </c>
      <c r="K3144" s="47">
        <v>29.8651252408477</v>
      </c>
      <c r="L3144" s="47">
        <v>10.260115606936401</v>
      </c>
      <c r="M3144" s="47">
        <v>40.1252408</v>
      </c>
      <c r="N3144" s="47">
        <v>12.4759152215799</v>
      </c>
      <c r="P3144" s="47">
        <v>52.601156069364002</v>
      </c>
      <c r="Q3144" s="47">
        <v>5.2504798970569651</v>
      </c>
      <c r="R3144" s="47">
        <v>2.1676292362652698</v>
      </c>
      <c r="S3144" s="47">
        <v>2.1676292362652698</v>
      </c>
      <c r="T3144" s="47">
        <v>9.5857418111752004</v>
      </c>
      <c r="U3144" s="47">
        <v>21300</v>
      </c>
      <c r="V3144" s="47">
        <v>4499.9982944866997</v>
      </c>
      <c r="W3144" s="47">
        <v>414</v>
      </c>
    </row>
    <row r="3145" spans="1:24" s="47" customFormat="1" x14ac:dyDescent="0.15">
      <c r="A3145" s="47" t="s">
        <v>6504</v>
      </c>
      <c r="B3145" s="47" t="s">
        <v>9633</v>
      </c>
      <c r="C3145" s="281" t="s">
        <v>10005</v>
      </c>
      <c r="D3145" s="47" t="s">
        <v>10009</v>
      </c>
      <c r="E3145" s="47" t="s">
        <v>10010</v>
      </c>
      <c r="F3145" s="47" t="s">
        <v>9744</v>
      </c>
      <c r="G3145" s="47" t="s">
        <v>9132</v>
      </c>
      <c r="H3145" s="47">
        <v>435</v>
      </c>
      <c r="I3145" s="47">
        <v>45</v>
      </c>
      <c r="J3145" s="47">
        <v>20.2</v>
      </c>
      <c r="K3145" s="47">
        <v>407.12643678160902</v>
      </c>
      <c r="L3145" s="47">
        <v>49.195402298850503</v>
      </c>
      <c r="M3145" s="47">
        <v>456.32183900000001</v>
      </c>
      <c r="Q3145" s="47">
        <v>20.22986571724428</v>
      </c>
      <c r="R3145" s="47">
        <v>12.413807313376033</v>
      </c>
      <c r="S3145" s="47">
        <v>4.5977039156052912</v>
      </c>
      <c r="T3145" s="47">
        <v>37.241379310344527</v>
      </c>
      <c r="U3145" s="47">
        <v>21400</v>
      </c>
      <c r="V3145" s="47">
        <v>5400.0061813185739</v>
      </c>
      <c r="W3145" s="47">
        <v>563</v>
      </c>
    </row>
    <row r="3146" spans="1:24" s="47" customFormat="1" x14ac:dyDescent="0.15">
      <c r="A3146" s="47" t="s">
        <v>6504</v>
      </c>
      <c r="B3146" s="47" t="s">
        <v>9633</v>
      </c>
      <c r="C3146" s="281" t="s">
        <v>9171</v>
      </c>
      <c r="D3146" s="47" t="s">
        <v>9314</v>
      </c>
      <c r="E3146" s="47" t="s">
        <v>9374</v>
      </c>
      <c r="F3146" s="47" t="s">
        <v>9744</v>
      </c>
      <c r="G3146" s="47" t="s">
        <v>9132</v>
      </c>
      <c r="H3146" s="47">
        <v>2557</v>
      </c>
      <c r="I3146" s="47">
        <v>31</v>
      </c>
      <c r="J3146" s="47">
        <v>14.5</v>
      </c>
      <c r="K3146" s="47">
        <v>58.310520140789997</v>
      </c>
      <c r="L3146" s="47">
        <v>8.3691826359014403</v>
      </c>
      <c r="M3146" s="47">
        <v>66.679702800000001</v>
      </c>
      <c r="Q3146" s="47">
        <v>3.5588607877241607</v>
      </c>
      <c r="R3146" s="47">
        <v>2.0727408182510687</v>
      </c>
      <c r="S3146" s="47">
        <v>1.0559248241548864</v>
      </c>
      <c r="T3146" s="47">
        <v>6.6875244427061693</v>
      </c>
      <c r="U3146" s="47">
        <v>21400</v>
      </c>
      <c r="V3146" s="47">
        <v>5299.9982722679824</v>
      </c>
      <c r="W3146" s="47">
        <v>538</v>
      </c>
    </row>
    <row r="3147" spans="1:24" s="47" customFormat="1" x14ac:dyDescent="0.15">
      <c r="A3147" s="47" t="s">
        <v>6504</v>
      </c>
      <c r="B3147" s="47" t="s">
        <v>9633</v>
      </c>
      <c r="C3147" s="281" t="s">
        <v>9171</v>
      </c>
      <c r="D3147" s="47" t="s">
        <v>9314</v>
      </c>
      <c r="E3147" s="47" t="s">
        <v>9374</v>
      </c>
      <c r="F3147" s="47" t="s">
        <v>9744</v>
      </c>
      <c r="G3147" s="47" t="s">
        <v>9132</v>
      </c>
      <c r="H3147" s="47">
        <v>980</v>
      </c>
      <c r="I3147" s="47">
        <v>60</v>
      </c>
      <c r="J3147" s="47">
        <v>21.9</v>
      </c>
      <c r="K3147" s="47">
        <v>257.44897959183601</v>
      </c>
      <c r="L3147" s="47">
        <v>22.1428571428571</v>
      </c>
      <c r="M3147" s="47">
        <v>279.591837</v>
      </c>
      <c r="Q3147" s="47">
        <v>9.0816340969313476</v>
      </c>
      <c r="R3147" s="47">
        <v>5.5102080892962535</v>
      </c>
      <c r="S3147" s="47">
        <v>2.4489786556578186</v>
      </c>
      <c r="T3147" s="47">
        <v>17.04081632653029</v>
      </c>
      <c r="U3147" s="47">
        <v>21700</v>
      </c>
      <c r="V3147" s="47">
        <v>5400.0039275103281</v>
      </c>
      <c r="W3147" s="47">
        <v>541</v>
      </c>
    </row>
    <row r="3148" spans="1:24" s="47" customFormat="1" x14ac:dyDescent="0.15">
      <c r="A3148" s="47" t="s">
        <v>6504</v>
      </c>
      <c r="B3148" s="47" t="s">
        <v>10047</v>
      </c>
      <c r="C3148" s="281" t="s">
        <v>10376</v>
      </c>
      <c r="D3148" s="47" t="s">
        <v>10566</v>
      </c>
      <c r="E3148" s="47" t="s">
        <v>10274</v>
      </c>
      <c r="F3148" s="47" t="s">
        <v>8972</v>
      </c>
      <c r="G3148" s="47" t="s">
        <v>9189</v>
      </c>
      <c r="H3148" s="47">
        <v>510</v>
      </c>
      <c r="I3148" s="47">
        <v>180</v>
      </c>
      <c r="J3148" s="47">
        <v>22.1</v>
      </c>
      <c r="K3148" s="47">
        <v>831.17647058823502</v>
      </c>
      <c r="L3148" s="47">
        <v>42.5490196078431</v>
      </c>
      <c r="M3148" s="47">
        <v>873.72549000000004</v>
      </c>
      <c r="N3148" s="47">
        <v>270</v>
      </c>
      <c r="P3148" s="47">
        <v>1143.7254901960782</v>
      </c>
      <c r="Q3148" s="47">
        <v>4.5490216106425905</v>
      </c>
      <c r="R3148" s="47">
        <v>2.0196076170981199</v>
      </c>
      <c r="S3148" s="47">
        <v>1.3725494496882564</v>
      </c>
      <c r="T3148" s="47">
        <v>7.9411764705881973</v>
      </c>
      <c r="U3148" s="47">
        <v>21700</v>
      </c>
      <c r="V3148" s="47">
        <v>1029.9998847200411</v>
      </c>
      <c r="W3148" s="47">
        <v>1002</v>
      </c>
    </row>
    <row r="3149" spans="1:24" s="47" customFormat="1" x14ac:dyDescent="0.15">
      <c r="A3149" s="47" t="s">
        <v>6504</v>
      </c>
      <c r="B3149" s="47" t="s">
        <v>9264</v>
      </c>
      <c r="C3149" s="281" t="s">
        <v>8731</v>
      </c>
      <c r="D3149" s="47" t="s">
        <v>9314</v>
      </c>
      <c r="E3149" s="47" t="s">
        <v>9334</v>
      </c>
      <c r="F3149" s="47" t="s">
        <v>8972</v>
      </c>
      <c r="G3149" s="47" t="s">
        <v>9443</v>
      </c>
      <c r="H3149" s="47">
        <v>1220</v>
      </c>
      <c r="J3149" s="47">
        <v>26</v>
      </c>
      <c r="K3149" s="47">
        <v>254.83606557376999</v>
      </c>
      <c r="L3149" s="47">
        <v>17.868852459016299</v>
      </c>
      <c r="M3149" s="47">
        <v>272.70491800000002</v>
      </c>
      <c r="O3149" s="47">
        <v>0.73770491803278004</v>
      </c>
      <c r="R3149" s="47">
        <v>2.9836096284487037</v>
      </c>
      <c r="U3149" s="47">
        <v>21799.999999999884</v>
      </c>
      <c r="V3149" s="47">
        <v>3640.0037467074185</v>
      </c>
      <c r="W3149" s="47">
        <v>395</v>
      </c>
    </row>
    <row r="3150" spans="1:24" s="47" customFormat="1" x14ac:dyDescent="0.15">
      <c r="A3150" s="47" t="s">
        <v>6504</v>
      </c>
      <c r="B3150" s="47" t="s">
        <v>9633</v>
      </c>
      <c r="C3150" s="281" t="s">
        <v>9171</v>
      </c>
      <c r="D3150" s="47" t="s">
        <v>9314</v>
      </c>
      <c r="E3150" s="47" t="s">
        <v>9853</v>
      </c>
      <c r="F3150" s="47" t="s">
        <v>9744</v>
      </c>
      <c r="G3150" s="47" t="s">
        <v>9132</v>
      </c>
      <c r="H3150" s="47">
        <v>1557</v>
      </c>
      <c r="I3150" s="47">
        <v>45</v>
      </c>
      <c r="J3150" s="47">
        <v>18.600000000000001</v>
      </c>
      <c r="K3150" s="47">
        <v>138.21451509312701</v>
      </c>
      <c r="L3150" s="47">
        <v>14.065510597302501</v>
      </c>
      <c r="M3150" s="47">
        <v>152.28002599999999</v>
      </c>
      <c r="Q3150" s="47">
        <v>6.4226018491042209</v>
      </c>
      <c r="R3150" s="47">
        <v>3.5324335425760354</v>
      </c>
      <c r="S3150" s="47">
        <v>1.7983283879671861</v>
      </c>
      <c r="T3150" s="47">
        <v>11.753371868978558</v>
      </c>
      <c r="U3150" s="47">
        <v>21900</v>
      </c>
      <c r="V3150" s="47">
        <v>5499.9990257908867</v>
      </c>
      <c r="W3150" s="47">
        <v>539</v>
      </c>
    </row>
    <row r="3151" spans="1:24" s="47" customFormat="1" x14ac:dyDescent="0.15">
      <c r="A3151" s="47" t="s">
        <v>6504</v>
      </c>
      <c r="B3151" s="47" t="s">
        <v>9264</v>
      </c>
      <c r="C3151" s="281" t="s">
        <v>8731</v>
      </c>
      <c r="D3151" s="47" t="s">
        <v>9314</v>
      </c>
      <c r="E3151" s="47" t="s">
        <v>9334</v>
      </c>
      <c r="F3151" s="47" t="s">
        <v>8972</v>
      </c>
      <c r="G3151" s="47" t="s">
        <v>9443</v>
      </c>
      <c r="H3151" s="47">
        <v>854</v>
      </c>
      <c r="J3151" s="47">
        <v>26</v>
      </c>
      <c r="K3151" s="47">
        <v>387.23653395784498</v>
      </c>
      <c r="L3151" s="47">
        <v>25.644028103044501</v>
      </c>
      <c r="M3151" s="47">
        <v>412.880562</v>
      </c>
      <c r="O3151" s="47">
        <v>1.40515222482435</v>
      </c>
      <c r="R3151" s="47">
        <v>4.250587884381452</v>
      </c>
      <c r="U3151" s="47">
        <v>21900</v>
      </c>
      <c r="V3151" s="47">
        <v>3630.00205326176</v>
      </c>
      <c r="W3151" s="47">
        <v>389</v>
      </c>
    </row>
    <row r="3152" spans="1:24" s="47" customFormat="1" x14ac:dyDescent="0.15">
      <c r="A3152" s="47" t="s">
        <v>6504</v>
      </c>
      <c r="B3152" s="47" t="s">
        <v>9633</v>
      </c>
      <c r="C3152" s="281" t="s">
        <v>10012</v>
      </c>
      <c r="D3152" s="47" t="s">
        <v>10123</v>
      </c>
      <c r="E3152" s="47" t="s">
        <v>9908</v>
      </c>
      <c r="F3152" s="47" t="s">
        <v>9744</v>
      </c>
      <c r="G3152" s="47" t="s">
        <v>9132</v>
      </c>
      <c r="H3152" s="47">
        <v>2020</v>
      </c>
      <c r="I3152" s="47">
        <v>55</v>
      </c>
      <c r="J3152" s="47">
        <v>15.1</v>
      </c>
      <c r="K3152" s="47">
        <v>79.702970297029694</v>
      </c>
      <c r="L3152" s="47">
        <v>10.8910891089108</v>
      </c>
      <c r="M3152" s="47">
        <v>90.594059400000006</v>
      </c>
      <c r="Q3152" s="47">
        <v>3.7425705858614058</v>
      </c>
      <c r="R3152" s="47">
        <v>2.7227702707171582</v>
      </c>
      <c r="S3152" s="47">
        <v>1.0693059908725127</v>
      </c>
      <c r="T3152" s="47">
        <v>7.5346534653465316</v>
      </c>
      <c r="U3152" s="47">
        <v>21999.999999999814</v>
      </c>
      <c r="V3152" s="47">
        <v>5499.9959468486595</v>
      </c>
      <c r="W3152" s="47">
        <v>573</v>
      </c>
    </row>
    <row r="3153" spans="1:23" s="47" customFormat="1" x14ac:dyDescent="0.15">
      <c r="A3153" s="47" t="s">
        <v>6504</v>
      </c>
      <c r="B3153" s="47" t="s">
        <v>9264</v>
      </c>
      <c r="C3153" s="281" t="s">
        <v>8731</v>
      </c>
      <c r="D3153" s="47" t="s">
        <v>9314</v>
      </c>
      <c r="E3153" s="47" t="s">
        <v>9334</v>
      </c>
      <c r="F3153" s="47" t="s">
        <v>8972</v>
      </c>
      <c r="G3153" s="47" t="s">
        <v>9443</v>
      </c>
      <c r="H3153" s="47">
        <v>353</v>
      </c>
      <c r="J3153" s="47">
        <v>26</v>
      </c>
      <c r="K3153" s="47">
        <v>999.15014164305899</v>
      </c>
      <c r="L3153" s="47">
        <v>63.172804532577899</v>
      </c>
      <c r="M3153" s="47">
        <v>1062.32295</v>
      </c>
      <c r="O3153" s="47">
        <v>4.8158640226628897</v>
      </c>
      <c r="R3153" s="47">
        <v>10.056665382524882</v>
      </c>
      <c r="U3153" s="47">
        <v>22300</v>
      </c>
      <c r="V3153" s="47">
        <v>3550.0028800312834</v>
      </c>
      <c r="W3153" s="47">
        <v>393</v>
      </c>
    </row>
    <row r="3154" spans="1:23" s="47" customFormat="1" x14ac:dyDescent="0.15">
      <c r="A3154" s="47" t="s">
        <v>6504</v>
      </c>
      <c r="B3154" s="47" t="s">
        <v>9633</v>
      </c>
      <c r="C3154" s="281" t="s">
        <v>9171</v>
      </c>
      <c r="D3154" s="47" t="s">
        <v>9314</v>
      </c>
      <c r="E3154" s="47" t="s">
        <v>9853</v>
      </c>
      <c r="F3154" s="47" t="s">
        <v>9744</v>
      </c>
      <c r="G3154" s="47" t="s">
        <v>9132</v>
      </c>
      <c r="H3154" s="47">
        <v>4503</v>
      </c>
      <c r="I3154" s="47">
        <v>19</v>
      </c>
      <c r="J3154" s="47">
        <v>10.5</v>
      </c>
      <c r="K3154" s="47">
        <v>18.9873417721519</v>
      </c>
      <c r="L3154" s="47">
        <v>5.0410837219631297</v>
      </c>
      <c r="M3154" s="47">
        <v>24.028425500000001</v>
      </c>
      <c r="Q3154" s="47">
        <v>2.1541205308900131</v>
      </c>
      <c r="R3154" s="47">
        <v>1.2658230508911794</v>
      </c>
      <c r="S3154" s="47">
        <v>0.6662235802467058</v>
      </c>
      <c r="T3154" s="47">
        <v>4.0861647790361637</v>
      </c>
      <c r="U3154" s="47">
        <v>22700</v>
      </c>
      <c r="V3154" s="47">
        <v>5700.0011981629805</v>
      </c>
      <c r="W3154" s="47">
        <v>536</v>
      </c>
    </row>
    <row r="3155" spans="1:23" s="47" customFormat="1" x14ac:dyDescent="0.15">
      <c r="A3155" s="47" t="s">
        <v>6504</v>
      </c>
      <c r="B3155" s="47" t="s">
        <v>9633</v>
      </c>
      <c r="C3155" s="281" t="s">
        <v>9340</v>
      </c>
      <c r="D3155" s="47" t="s">
        <v>9314</v>
      </c>
      <c r="E3155" s="47" t="s">
        <v>9374</v>
      </c>
      <c r="F3155" s="47" t="s">
        <v>9744</v>
      </c>
      <c r="G3155" s="47" t="s">
        <v>9132</v>
      </c>
      <c r="H3155" s="47">
        <v>2378</v>
      </c>
      <c r="I3155" s="47">
        <v>20</v>
      </c>
      <c r="J3155" s="47">
        <v>11.4</v>
      </c>
      <c r="K3155" s="47">
        <v>33.767872161480199</v>
      </c>
      <c r="L3155" s="47">
        <v>9.6299411269974708</v>
      </c>
      <c r="M3155" s="47">
        <v>43.397813300000003</v>
      </c>
      <c r="Q3155" s="47">
        <v>4.1211080376591331</v>
      </c>
      <c r="R3155" s="47">
        <v>2.3969722158368625</v>
      </c>
      <c r="S3155" s="47">
        <v>1.2615631649493484</v>
      </c>
      <c r="T3155" s="47">
        <v>7.7796467619848446</v>
      </c>
      <c r="U3155" s="47">
        <v>22900</v>
      </c>
      <c r="V3155" s="47">
        <v>5699.9999292600587</v>
      </c>
      <c r="W3155" s="47">
        <v>550</v>
      </c>
    </row>
    <row r="3156" spans="1:23" s="47" customFormat="1" x14ac:dyDescent="0.15">
      <c r="A3156" s="47" t="s">
        <v>6504</v>
      </c>
      <c r="B3156" s="47" t="s">
        <v>9633</v>
      </c>
      <c r="C3156" s="281" t="s">
        <v>9650</v>
      </c>
      <c r="D3156" s="47" t="s">
        <v>9314</v>
      </c>
      <c r="E3156" s="47" t="s">
        <v>9853</v>
      </c>
      <c r="F3156" s="47" t="s">
        <v>9744</v>
      </c>
      <c r="G3156" s="47" t="s">
        <v>9132</v>
      </c>
      <c r="H3156" s="47">
        <v>2238</v>
      </c>
      <c r="I3156" s="47">
        <v>25</v>
      </c>
      <c r="J3156" s="47">
        <v>14.5</v>
      </c>
      <c r="K3156" s="47">
        <v>50</v>
      </c>
      <c r="L3156" s="47">
        <v>10.321715817694299</v>
      </c>
      <c r="M3156" s="47">
        <v>60.3217158</v>
      </c>
      <c r="Q3156" s="47">
        <v>3.7980353273389387</v>
      </c>
      <c r="R3156" s="47">
        <v>2.5916001714231927</v>
      </c>
      <c r="S3156" s="47">
        <v>1.1617508529306411</v>
      </c>
      <c r="T3156" s="47">
        <v>7.5513851653261446</v>
      </c>
      <c r="U3156" s="47">
        <v>23099.99999999984</v>
      </c>
      <c r="V3156" s="47">
        <v>5800.0011836451049</v>
      </c>
      <c r="W3156" s="47">
        <v>545</v>
      </c>
    </row>
    <row r="3157" spans="1:23" s="47" customFormat="1" x14ac:dyDescent="0.15">
      <c r="A3157" s="47" t="s">
        <v>6504</v>
      </c>
      <c r="B3157" s="47" t="s">
        <v>9633</v>
      </c>
      <c r="C3157" s="281" t="s">
        <v>9340</v>
      </c>
      <c r="D3157" s="47" t="s">
        <v>9654</v>
      </c>
      <c r="E3157" s="47" t="s">
        <v>9897</v>
      </c>
      <c r="F3157" s="47" t="s">
        <v>9744</v>
      </c>
      <c r="G3157" s="47" t="s">
        <v>9132</v>
      </c>
      <c r="H3157" s="47">
        <v>822</v>
      </c>
      <c r="I3157" s="47">
        <v>45</v>
      </c>
      <c r="J3157" s="47">
        <v>19</v>
      </c>
      <c r="K3157" s="47">
        <v>200.48661800486599</v>
      </c>
      <c r="L3157" s="47">
        <v>28.102189781021899</v>
      </c>
      <c r="M3157" s="47">
        <v>228.588808</v>
      </c>
      <c r="Q3157" s="47">
        <v>9.2457468880273392</v>
      </c>
      <c r="R3157" s="47">
        <v>7.0559582107250129</v>
      </c>
      <c r="S3157" s="47">
        <v>2.1897825972535379</v>
      </c>
      <c r="T3157" s="47">
        <v>18.491484184914757</v>
      </c>
      <c r="U3157" s="47">
        <v>23100</v>
      </c>
      <c r="V3157" s="47">
        <v>5799.9976492159603</v>
      </c>
      <c r="W3157" s="47">
        <v>554</v>
      </c>
    </row>
    <row r="3158" spans="1:23" s="47" customFormat="1" x14ac:dyDescent="0.15">
      <c r="A3158" s="47" t="s">
        <v>6504</v>
      </c>
      <c r="B3158" s="47" t="s">
        <v>9633</v>
      </c>
      <c r="C3158" s="281" t="s">
        <v>9260</v>
      </c>
      <c r="D3158" s="47" t="s">
        <v>9314</v>
      </c>
      <c r="E3158" s="47" t="s">
        <v>9374</v>
      </c>
      <c r="F3158" s="47" t="s">
        <v>9744</v>
      </c>
      <c r="G3158" s="47" t="s">
        <v>9132</v>
      </c>
      <c r="H3158" s="47">
        <v>4400</v>
      </c>
      <c r="I3158" s="47">
        <v>10</v>
      </c>
      <c r="J3158" s="47">
        <v>8.1999999999999993</v>
      </c>
      <c r="K3158" s="47">
        <v>16.340909090909001</v>
      </c>
      <c r="L3158" s="47">
        <v>5.2727272727272698</v>
      </c>
      <c r="M3158" s="47">
        <v>21.613636400000001</v>
      </c>
      <c r="N3158" s="47">
        <v>4.8181818181818103</v>
      </c>
      <c r="P3158" s="47">
        <v>26.43181818181808</v>
      </c>
      <c r="Q3158" s="47">
        <v>2.9772753380278192</v>
      </c>
      <c r="R3158" s="47">
        <v>0.49999999500797382</v>
      </c>
      <c r="S3158" s="47">
        <v>0.79546302972816596</v>
      </c>
      <c r="T3158" s="47">
        <v>4.2727272727272494</v>
      </c>
      <c r="U3158" s="47">
        <v>23200</v>
      </c>
      <c r="V3158" s="47">
        <v>2199.999978035085</v>
      </c>
      <c r="W3158" s="47">
        <v>524</v>
      </c>
    </row>
    <row r="3159" spans="1:23" s="47" customFormat="1" x14ac:dyDescent="0.15">
      <c r="A3159" s="47" t="s">
        <v>6504</v>
      </c>
      <c r="B3159" s="47" t="s">
        <v>9633</v>
      </c>
      <c r="C3159" s="281" t="s">
        <v>10005</v>
      </c>
      <c r="D3159" s="47" t="s">
        <v>9314</v>
      </c>
      <c r="E3159" s="47" t="s">
        <v>9853</v>
      </c>
      <c r="F3159" s="47" t="s">
        <v>9744</v>
      </c>
      <c r="G3159" s="47" t="s">
        <v>9132</v>
      </c>
      <c r="H3159" s="47">
        <v>838</v>
      </c>
      <c r="I3159" s="47">
        <v>25</v>
      </c>
      <c r="J3159" s="47">
        <v>12.7</v>
      </c>
      <c r="K3159" s="47">
        <v>107.637231503579</v>
      </c>
      <c r="L3159" s="47">
        <v>27.804295942720699</v>
      </c>
      <c r="M3159" s="47">
        <v>135.44152700000001</v>
      </c>
      <c r="Q3159" s="47">
        <v>12.052496110430893</v>
      </c>
      <c r="R3159" s="47">
        <v>6.9212414496111752</v>
      </c>
      <c r="S3159" s="47">
        <v>3.6992867761327224</v>
      </c>
      <c r="T3159" s="47">
        <v>22.673031026252868</v>
      </c>
      <c r="U3159" s="47">
        <v>23299.999999999945</v>
      </c>
      <c r="V3159" s="47">
        <v>5800.0003347741649</v>
      </c>
      <c r="W3159" s="47">
        <v>559</v>
      </c>
    </row>
    <row r="3160" spans="1:23" s="47" customFormat="1" x14ac:dyDescent="0.15">
      <c r="A3160" s="47" t="s">
        <v>6504</v>
      </c>
      <c r="B3160" s="47" t="s">
        <v>9633</v>
      </c>
      <c r="C3160" s="281" t="s">
        <v>9650</v>
      </c>
      <c r="D3160" s="47" t="s">
        <v>9314</v>
      </c>
      <c r="E3160" s="47" t="s">
        <v>9853</v>
      </c>
      <c r="F3160" s="47" t="s">
        <v>9744</v>
      </c>
      <c r="G3160" s="47" t="s">
        <v>9132</v>
      </c>
      <c r="H3160" s="47">
        <v>2022</v>
      </c>
      <c r="I3160" s="47">
        <v>29</v>
      </c>
      <c r="J3160" s="47">
        <v>15.5</v>
      </c>
      <c r="K3160" s="47">
        <v>66.518298714144393</v>
      </c>
      <c r="L3160" s="47">
        <v>11.869436201780401</v>
      </c>
      <c r="M3160" s="47">
        <v>78.387734899999998</v>
      </c>
      <c r="Q3160" s="47">
        <v>4.0553934931006008</v>
      </c>
      <c r="R3160" s="47">
        <v>2.9673583731390152</v>
      </c>
      <c r="S3160" s="47">
        <v>1.1374884616620708</v>
      </c>
      <c r="T3160" s="47">
        <v>8.1602373887239619</v>
      </c>
      <c r="U3160" s="47">
        <v>24000</v>
      </c>
      <c r="V3160" s="47">
        <v>5999.998630487089</v>
      </c>
      <c r="W3160" s="47">
        <v>546</v>
      </c>
    </row>
    <row r="3161" spans="1:23" s="47" customFormat="1" x14ac:dyDescent="0.15">
      <c r="A3161" s="47" t="s">
        <v>6504</v>
      </c>
      <c r="B3161" s="47" t="s">
        <v>9633</v>
      </c>
      <c r="C3161" s="281" t="s">
        <v>9171</v>
      </c>
      <c r="D3161" s="47" t="s">
        <v>9172</v>
      </c>
      <c r="E3161" s="47" t="s">
        <v>9549</v>
      </c>
      <c r="F3161" s="47" t="s">
        <v>9744</v>
      </c>
      <c r="G3161" s="47" t="s">
        <v>9132</v>
      </c>
      <c r="H3161" s="47">
        <v>3438</v>
      </c>
      <c r="I3161" s="47">
        <v>24</v>
      </c>
      <c r="J3161" s="47">
        <v>12.3</v>
      </c>
      <c r="K3161" s="47">
        <v>33.216986620127898</v>
      </c>
      <c r="L3161" s="47">
        <v>6.9808027923211098</v>
      </c>
      <c r="M3161" s="47">
        <v>40.197789399999998</v>
      </c>
      <c r="Q3161" s="47">
        <v>3.3158814868007873</v>
      </c>
      <c r="R3161" s="47">
        <v>1.7451991789670618</v>
      </c>
      <c r="S3161" s="47">
        <v>1.0180333373618839</v>
      </c>
      <c r="T3161" s="47">
        <v>6.0791157649796341</v>
      </c>
      <c r="U3161" s="47">
        <v>24000</v>
      </c>
      <c r="V3161" s="47">
        <v>5999.9947772887581</v>
      </c>
      <c r="W3161" s="47">
        <v>537</v>
      </c>
    </row>
    <row r="3162" spans="1:23" s="47" customFormat="1" x14ac:dyDescent="0.15">
      <c r="A3162" s="47" t="s">
        <v>6504</v>
      </c>
      <c r="B3162" s="47" t="s">
        <v>9633</v>
      </c>
      <c r="C3162" s="281" t="s">
        <v>9650</v>
      </c>
      <c r="D3162" s="47" t="s">
        <v>9314</v>
      </c>
      <c r="E3162" s="47" t="s">
        <v>9853</v>
      </c>
      <c r="F3162" s="47" t="s">
        <v>9744</v>
      </c>
      <c r="G3162" s="47" t="s">
        <v>9132</v>
      </c>
      <c r="H3162" s="47">
        <v>2933</v>
      </c>
      <c r="I3162" s="47">
        <v>15</v>
      </c>
      <c r="J3162" s="47">
        <v>9.5</v>
      </c>
      <c r="K3162" s="47">
        <v>17.933856120013601</v>
      </c>
      <c r="L3162" s="47">
        <v>8.6941697920218193</v>
      </c>
      <c r="M3162" s="47">
        <v>26.628025900000001</v>
      </c>
      <c r="Q3162" s="47">
        <v>2.3184460800996671</v>
      </c>
      <c r="R3162" s="47">
        <v>2.0797828851046019</v>
      </c>
      <c r="S3162" s="47">
        <v>0.92055554852670629</v>
      </c>
      <c r="T3162" s="47">
        <v>5.3187862257073517</v>
      </c>
      <c r="U3162" s="47">
        <v>25500</v>
      </c>
      <c r="V3162" s="47">
        <v>6100.0032020117969</v>
      </c>
      <c r="W3162" s="47">
        <v>543</v>
      </c>
    </row>
    <row r="3163" spans="1:23" s="47" customFormat="1" x14ac:dyDescent="0.15">
      <c r="A3163" s="47" t="s">
        <v>6504</v>
      </c>
      <c r="B3163" s="47" t="s">
        <v>9633</v>
      </c>
      <c r="C3163" s="281" t="s">
        <v>9650</v>
      </c>
      <c r="D3163" s="47" t="s">
        <v>9314</v>
      </c>
      <c r="E3163" s="47" t="s">
        <v>9853</v>
      </c>
      <c r="F3163" s="47" t="s">
        <v>9744</v>
      </c>
      <c r="G3163" s="47" t="s">
        <v>9132</v>
      </c>
      <c r="H3163" s="47">
        <v>2650</v>
      </c>
      <c r="I3163" s="47">
        <v>20</v>
      </c>
      <c r="J3163" s="47">
        <v>11.4</v>
      </c>
      <c r="K3163" s="47">
        <v>31.924528301886799</v>
      </c>
      <c r="L3163" s="47">
        <v>9.6981132075471699</v>
      </c>
      <c r="M3163" s="47">
        <v>41.6226415</v>
      </c>
      <c r="Q3163" s="47">
        <v>3.1698083127540193</v>
      </c>
      <c r="R3163" s="47">
        <v>2.4150937832648771</v>
      </c>
      <c r="S3163" s="47">
        <v>1.0566033906301862</v>
      </c>
      <c r="T3163" s="47">
        <v>6.641509433962236</v>
      </c>
      <c r="U3163" s="47">
        <v>25700</v>
      </c>
      <c r="V3163" s="47">
        <v>6399.998525651924</v>
      </c>
      <c r="W3163" s="47">
        <v>544</v>
      </c>
    </row>
    <row r="3164" spans="1:23" s="47" customFormat="1" x14ac:dyDescent="0.15">
      <c r="A3164" s="47" t="s">
        <v>6504</v>
      </c>
      <c r="B3164" s="210" t="s">
        <v>9058</v>
      </c>
      <c r="C3164" s="281" t="s">
        <v>9823</v>
      </c>
      <c r="D3164" s="47" t="s">
        <v>9816</v>
      </c>
      <c r="E3164" s="47" t="s">
        <v>9817</v>
      </c>
      <c r="F3164" s="47" t="s">
        <v>9356</v>
      </c>
      <c r="G3164" s="47" t="s">
        <v>8950</v>
      </c>
      <c r="H3164" s="47">
        <v>3817</v>
      </c>
      <c r="I3164" s="47">
        <v>17</v>
      </c>
      <c r="J3164" s="47">
        <v>8</v>
      </c>
      <c r="K3164" s="47">
        <v>21.2994498297092</v>
      </c>
      <c r="L3164" s="47">
        <v>6.9688236835210899</v>
      </c>
      <c r="M3164" s="47">
        <v>28.268273499999999</v>
      </c>
      <c r="N3164" s="47">
        <v>6.5496463190987697</v>
      </c>
      <c r="P3164" s="47">
        <v>34.817919832329061</v>
      </c>
      <c r="Q3164" s="47">
        <v>5.4309649502393524</v>
      </c>
      <c r="R3164" s="47">
        <v>1.5745338437610381</v>
      </c>
      <c r="S3164" s="47">
        <v>2.208538630029091</v>
      </c>
      <c r="T3164" s="47">
        <v>9.2140424417080684</v>
      </c>
      <c r="U3164" s="47">
        <v>26600</v>
      </c>
      <c r="V3164" s="47">
        <v>6009.9956816358826</v>
      </c>
      <c r="W3164" s="47">
        <v>873</v>
      </c>
    </row>
    <row r="3165" spans="1:23" s="47" customFormat="1" x14ac:dyDescent="0.15">
      <c r="A3165" s="47" t="s">
        <v>6504</v>
      </c>
      <c r="B3165" s="210" t="s">
        <v>10230</v>
      </c>
      <c r="C3165" s="281" t="s">
        <v>9895</v>
      </c>
      <c r="D3165" s="47" t="s">
        <v>10228</v>
      </c>
      <c r="E3165" s="47" t="s">
        <v>10229</v>
      </c>
      <c r="F3165" s="47" t="s">
        <v>8972</v>
      </c>
      <c r="G3165" s="47" t="s">
        <v>9481</v>
      </c>
      <c r="H3165" s="47">
        <v>485</v>
      </c>
      <c r="J3165" s="47">
        <v>36</v>
      </c>
      <c r="K3165" s="47">
        <v>914.22680412371096</v>
      </c>
      <c r="L3165" s="47">
        <v>55.051546391752503</v>
      </c>
      <c r="M3165" s="47">
        <v>969.27835100000004</v>
      </c>
      <c r="Q3165" s="47">
        <v>16.412358695708363</v>
      </c>
      <c r="R3165" s="47">
        <v>6.9072154064308116</v>
      </c>
      <c r="U3165" s="47">
        <v>26700</v>
      </c>
      <c r="V3165" s="47">
        <v>3349.9994721189437</v>
      </c>
      <c r="W3165" s="47">
        <v>803</v>
      </c>
    </row>
    <row r="3166" spans="1:23" s="47" customFormat="1" x14ac:dyDescent="0.15">
      <c r="A3166" s="47" t="s">
        <v>6504</v>
      </c>
      <c r="B3166" s="47" t="s">
        <v>9633</v>
      </c>
      <c r="C3166" s="281" t="s">
        <v>9340</v>
      </c>
      <c r="D3166" s="47" t="s">
        <v>9898</v>
      </c>
      <c r="E3166" s="47" t="s">
        <v>9899</v>
      </c>
      <c r="F3166" s="47" t="s">
        <v>9744</v>
      </c>
      <c r="G3166" s="47" t="s">
        <v>9132</v>
      </c>
      <c r="H3166" s="47">
        <v>726</v>
      </c>
      <c r="I3166" s="47">
        <v>53</v>
      </c>
      <c r="J3166" s="47">
        <v>22.1</v>
      </c>
      <c r="K3166" s="47">
        <v>297.382920110192</v>
      </c>
      <c r="L3166" s="47">
        <v>38.7052341597796</v>
      </c>
      <c r="M3166" s="47">
        <v>336.08815399999997</v>
      </c>
      <c r="Q3166" s="47">
        <v>16.942129616238397</v>
      </c>
      <c r="R3166" s="47">
        <v>9.6418639689496892</v>
      </c>
      <c r="S3166" s="47">
        <v>4.8209319363424088</v>
      </c>
      <c r="T3166" s="47">
        <v>31.404958677685954</v>
      </c>
      <c r="U3166" s="47">
        <v>28100</v>
      </c>
      <c r="V3166" s="47">
        <v>6999.9932414574741</v>
      </c>
      <c r="W3166" s="47">
        <v>555</v>
      </c>
    </row>
    <row r="3167" spans="1:23" s="47" customFormat="1" x14ac:dyDescent="0.15">
      <c r="A3167" s="47" t="s">
        <v>6504</v>
      </c>
      <c r="B3167" s="47" t="s">
        <v>9633</v>
      </c>
      <c r="C3167" s="281" t="s">
        <v>9171</v>
      </c>
      <c r="D3167" s="47" t="s">
        <v>9314</v>
      </c>
      <c r="E3167" s="47" t="s">
        <v>9374</v>
      </c>
      <c r="F3167" s="47" t="s">
        <v>9744</v>
      </c>
      <c r="G3167" s="47" t="s">
        <v>9132</v>
      </c>
      <c r="H3167" s="47">
        <v>1321</v>
      </c>
      <c r="I3167" s="47">
        <v>51</v>
      </c>
      <c r="J3167" s="47">
        <v>21.3</v>
      </c>
      <c r="K3167" s="47">
        <v>178.425435276305</v>
      </c>
      <c r="L3167" s="47">
        <v>23.0128690386071</v>
      </c>
      <c r="M3167" s="47">
        <v>201.43830399999999</v>
      </c>
      <c r="Q3167" s="47">
        <v>7.7214168678027821</v>
      </c>
      <c r="R3167" s="47">
        <v>5.7532202447099117</v>
      </c>
      <c r="S3167" s="47">
        <v>2.1953056746037536</v>
      </c>
      <c r="T3167" s="47">
        <v>15.669947009841012</v>
      </c>
      <c r="U3167" s="47">
        <v>30400</v>
      </c>
      <c r="V3167" s="47">
        <v>7600.0039432617932</v>
      </c>
      <c r="W3167" s="47">
        <v>540</v>
      </c>
    </row>
    <row r="3168" spans="1:23" s="47" customFormat="1" x14ac:dyDescent="0.15">
      <c r="A3168" s="47" t="s">
        <v>6504</v>
      </c>
      <c r="B3168" s="47" t="s">
        <v>9806</v>
      </c>
      <c r="C3168" s="281" t="s">
        <v>9484</v>
      </c>
      <c r="D3168" s="47" t="s">
        <v>9314</v>
      </c>
      <c r="E3168" s="47" t="s">
        <v>9334</v>
      </c>
      <c r="F3168" s="47" t="s">
        <v>8972</v>
      </c>
      <c r="G3168" s="47" t="s">
        <v>9580</v>
      </c>
      <c r="H3168" s="47">
        <v>630000</v>
      </c>
      <c r="I3168" s="47">
        <v>5</v>
      </c>
      <c r="J3168" s="47">
        <v>0.7</v>
      </c>
      <c r="K3168" s="47">
        <v>0.20317460317460001</v>
      </c>
      <c r="L3168" s="47">
        <v>0.11587301587300999</v>
      </c>
      <c r="M3168" s="47">
        <v>0.31904761999999998</v>
      </c>
      <c r="N3168" s="47">
        <v>9.682539682539E-2</v>
      </c>
      <c r="P3168" s="47">
        <v>0.41587301587299996</v>
      </c>
      <c r="Q3168" s="47">
        <v>6.5078869484852864E-2</v>
      </c>
      <c r="R3168" s="47">
        <v>3.9682589095091154E-2</v>
      </c>
      <c r="S3168" s="47">
        <v>3.1746072226936234E-2</v>
      </c>
      <c r="T3168" s="47">
        <v>0.13650793650793774</v>
      </c>
      <c r="U3168" s="47">
        <v>72999.999999996289</v>
      </c>
      <c r="V3168" s="47">
        <v>25000.031129907427</v>
      </c>
      <c r="W3168" s="47">
        <v>412</v>
      </c>
    </row>
    <row r="3169" spans="1:24" s="47" customFormat="1" x14ac:dyDescent="0.15">
      <c r="A3169" s="47" t="s">
        <v>6504</v>
      </c>
      <c r="B3169" s="47" t="s">
        <v>10482</v>
      </c>
      <c r="C3169" s="281" t="s">
        <v>10620</v>
      </c>
      <c r="D3169" s="47" t="s">
        <v>9314</v>
      </c>
      <c r="E3169" s="47" t="s">
        <v>9334</v>
      </c>
      <c r="F3169" s="47" t="s">
        <v>9335</v>
      </c>
      <c r="G3169" s="47" t="s">
        <v>9846</v>
      </c>
      <c r="H3169" s="47">
        <v>98414</v>
      </c>
      <c r="I3169" s="47">
        <v>1</v>
      </c>
      <c r="Q3169" s="47">
        <v>3.0483161009707401E-3</v>
      </c>
      <c r="R3169" s="47">
        <v>3.8612684813835066E-3</v>
      </c>
      <c r="U3169" s="47" t="s">
        <v>5336</v>
      </c>
      <c r="V3169" s="47">
        <v>380.00287632687639</v>
      </c>
      <c r="W3169" s="47">
        <v>1013</v>
      </c>
      <c r="X3169" s="47" t="s">
        <v>10203</v>
      </c>
    </row>
    <row r="3170" spans="1:24" s="47" customFormat="1" x14ac:dyDescent="0.15">
      <c r="A3170" s="47" t="s">
        <v>6504</v>
      </c>
      <c r="B3170" s="47" t="s">
        <v>10482</v>
      </c>
      <c r="C3170" s="281" t="s">
        <v>10620</v>
      </c>
      <c r="D3170" s="47" t="s">
        <v>9314</v>
      </c>
      <c r="E3170" s="47" t="s">
        <v>9334</v>
      </c>
      <c r="F3170" s="47" t="s">
        <v>9335</v>
      </c>
      <c r="G3170" s="47" t="s">
        <v>9846</v>
      </c>
      <c r="H3170" s="47">
        <v>71757</v>
      </c>
      <c r="I3170" s="47">
        <v>2</v>
      </c>
      <c r="Q3170" s="47">
        <v>1.7141151760802806E-2</v>
      </c>
      <c r="R3170" s="47">
        <v>1.2403092996908829E-2</v>
      </c>
      <c r="U3170" s="47" t="s">
        <v>5336</v>
      </c>
      <c r="V3170" s="47">
        <v>890.00874417918681</v>
      </c>
      <c r="W3170" s="47">
        <v>1014</v>
      </c>
      <c r="X3170" s="47" t="s">
        <v>10203</v>
      </c>
    </row>
    <row r="3171" spans="1:24" s="47" customFormat="1" x14ac:dyDescent="0.15">
      <c r="A3171" s="47" t="s">
        <v>6215</v>
      </c>
      <c r="B3171" s="210" t="s">
        <v>10120</v>
      </c>
      <c r="C3171" s="281" t="s">
        <v>10125</v>
      </c>
      <c r="D3171" s="47" t="s">
        <v>9416</v>
      </c>
      <c r="E3171" s="47" t="s">
        <v>9623</v>
      </c>
      <c r="F3171" s="47" t="s">
        <v>8956</v>
      </c>
      <c r="G3171" s="47" t="s">
        <v>10227</v>
      </c>
      <c r="H3171" s="47">
        <v>76</v>
      </c>
      <c r="I3171" s="47">
        <v>75</v>
      </c>
      <c r="J3171" s="47">
        <v>19.5</v>
      </c>
      <c r="O3171" s="47">
        <v>11.8421052631578</v>
      </c>
      <c r="Q3171" s="47">
        <v>19.342116732851022</v>
      </c>
      <c r="R3171" s="47">
        <v>11.973689723501794</v>
      </c>
      <c r="U3171" s="47" t="s">
        <v>5336</v>
      </c>
      <c r="V3171" s="47">
        <v>910.00041898613631</v>
      </c>
      <c r="W3171" s="47">
        <v>806</v>
      </c>
      <c r="X3171" s="47" t="s">
        <v>8961</v>
      </c>
    </row>
    <row r="3172" spans="1:24" s="47" customFormat="1" x14ac:dyDescent="0.15">
      <c r="A3172" s="47" t="s">
        <v>9415</v>
      </c>
      <c r="B3172" s="47" t="s">
        <v>9792</v>
      </c>
      <c r="C3172" s="281" t="s">
        <v>9783</v>
      </c>
      <c r="D3172" s="47" t="s">
        <v>9389</v>
      </c>
      <c r="E3172" s="47" t="s">
        <v>8533</v>
      </c>
      <c r="F3172" s="47" t="s">
        <v>9049</v>
      </c>
      <c r="G3172" s="47" t="s">
        <v>9050</v>
      </c>
      <c r="H3172" s="47">
        <v>9160</v>
      </c>
      <c r="I3172" s="47">
        <v>10</v>
      </c>
      <c r="R3172" s="47">
        <v>0.10916916788093645</v>
      </c>
      <c r="U3172" s="47" t="s">
        <v>5336</v>
      </c>
      <c r="V3172" s="47">
        <v>999.9895777893779</v>
      </c>
      <c r="W3172" s="47">
        <v>73</v>
      </c>
    </row>
    <row r="3173" spans="1:24" s="47" customFormat="1" x14ac:dyDescent="0.15">
      <c r="A3173" s="47" t="s">
        <v>6504</v>
      </c>
      <c r="B3173" s="47" t="s">
        <v>9737</v>
      </c>
      <c r="C3173" s="281" t="s">
        <v>9749</v>
      </c>
      <c r="D3173" s="47" t="s">
        <v>9370</v>
      </c>
      <c r="E3173" s="47" t="s">
        <v>9854</v>
      </c>
      <c r="F3173" s="47" t="s">
        <v>9744</v>
      </c>
      <c r="G3173" s="47" t="s">
        <v>9132</v>
      </c>
      <c r="H3173" s="47">
        <v>4700</v>
      </c>
      <c r="I3173" s="47">
        <v>4</v>
      </c>
      <c r="J3173" s="47">
        <v>2.2000000000000002</v>
      </c>
      <c r="Q3173" s="47">
        <v>0.17021193151981071</v>
      </c>
      <c r="R3173" s="47">
        <v>0.21276490802699538</v>
      </c>
      <c r="S3173" s="47">
        <v>0.10638245295136968</v>
      </c>
      <c r="T3173" s="47">
        <v>0.48936170212766472</v>
      </c>
      <c r="U3173" s="47" t="s">
        <v>5336</v>
      </c>
      <c r="V3173" s="47">
        <v>999.99506772687823</v>
      </c>
      <c r="W3173" s="47">
        <v>483</v>
      </c>
    </row>
    <row r="3174" spans="1:24" s="47" customFormat="1" x14ac:dyDescent="0.15">
      <c r="A3174" s="47" t="s">
        <v>6504</v>
      </c>
      <c r="B3174" s="47" t="s">
        <v>9737</v>
      </c>
      <c r="C3174" s="281" t="s">
        <v>9749</v>
      </c>
      <c r="D3174" s="47" t="s">
        <v>9855</v>
      </c>
      <c r="E3174" s="47" t="s">
        <v>9856</v>
      </c>
      <c r="F3174" s="47" t="s">
        <v>9744</v>
      </c>
      <c r="G3174" s="47" t="s">
        <v>9132</v>
      </c>
      <c r="H3174" s="47">
        <v>950</v>
      </c>
      <c r="I3174" s="47">
        <v>36</v>
      </c>
      <c r="J3174" s="47">
        <v>9.5</v>
      </c>
      <c r="Q3174" s="47">
        <v>1.3684218497543266</v>
      </c>
      <c r="R3174" s="47">
        <v>1.0526306222572608</v>
      </c>
      <c r="S3174" s="47">
        <v>0.42105613536298298</v>
      </c>
      <c r="T3174" s="47">
        <v>2.8421052631578325</v>
      </c>
      <c r="U3174" s="47" t="s">
        <v>5336</v>
      </c>
      <c r="V3174" s="47">
        <v>999.99909114439777</v>
      </c>
      <c r="W3174" s="47">
        <v>485</v>
      </c>
    </row>
    <row r="3175" spans="1:24" s="47" customFormat="1" x14ac:dyDescent="0.15">
      <c r="A3175" s="47" t="s">
        <v>6504</v>
      </c>
      <c r="B3175" s="47" t="s">
        <v>10482</v>
      </c>
      <c r="C3175" s="281" t="s">
        <v>10620</v>
      </c>
      <c r="D3175" s="47" t="s">
        <v>9314</v>
      </c>
      <c r="E3175" s="47" t="s">
        <v>9334</v>
      </c>
      <c r="F3175" s="47" t="s">
        <v>9335</v>
      </c>
      <c r="G3175" s="47" t="s">
        <v>9846</v>
      </c>
      <c r="H3175" s="47">
        <v>56700</v>
      </c>
      <c r="I3175" s="47">
        <v>3</v>
      </c>
      <c r="Q3175" s="47">
        <v>1.6754829008531917E-2</v>
      </c>
      <c r="R3175" s="47">
        <v>1.9576723187674318E-2</v>
      </c>
      <c r="U3175" s="47" t="s">
        <v>5336</v>
      </c>
      <c r="V3175" s="47">
        <v>1110.0002047411338</v>
      </c>
      <c r="W3175" s="47">
        <v>1015</v>
      </c>
      <c r="X3175" s="47" t="s">
        <v>10203</v>
      </c>
    </row>
    <row r="3176" spans="1:24" s="47" customFormat="1" x14ac:dyDescent="0.15">
      <c r="A3176" s="47" t="s">
        <v>6504</v>
      </c>
      <c r="B3176" s="47" t="s">
        <v>10482</v>
      </c>
      <c r="C3176" s="281" t="s">
        <v>10620</v>
      </c>
      <c r="D3176" s="47" t="s">
        <v>10204</v>
      </c>
      <c r="E3176" s="47" t="s">
        <v>10205</v>
      </c>
      <c r="F3176" s="47" t="s">
        <v>9335</v>
      </c>
      <c r="G3176" s="47" t="s">
        <v>9846</v>
      </c>
      <c r="H3176" s="47">
        <v>42500</v>
      </c>
      <c r="I3176" s="47">
        <v>4</v>
      </c>
      <c r="Q3176" s="47">
        <v>1.1058850829645186E-2</v>
      </c>
      <c r="R3176" s="47">
        <v>3.0117574964435664E-2</v>
      </c>
      <c r="U3176" s="47" t="s">
        <v>5336</v>
      </c>
      <c r="V3176" s="47">
        <v>1279.9969359885158</v>
      </c>
      <c r="W3176" s="47">
        <v>1016</v>
      </c>
      <c r="X3176" s="47" t="s">
        <v>10203</v>
      </c>
    </row>
    <row r="3177" spans="1:24" s="47" customFormat="1" x14ac:dyDescent="0.15">
      <c r="A3177" s="47" t="s">
        <v>9415</v>
      </c>
      <c r="B3177" s="47" t="s">
        <v>9792</v>
      </c>
      <c r="C3177" s="281" t="s">
        <v>9480</v>
      </c>
      <c r="D3177" s="47" t="s">
        <v>9389</v>
      </c>
      <c r="E3177" s="47" t="s">
        <v>8533</v>
      </c>
      <c r="F3177" s="47" t="s">
        <v>9049</v>
      </c>
      <c r="G3177" s="47" t="s">
        <v>9050</v>
      </c>
      <c r="H3177" s="47">
        <v>5720</v>
      </c>
      <c r="I3177" s="47">
        <v>25</v>
      </c>
      <c r="R3177" s="47">
        <v>0.24475411373800354</v>
      </c>
      <c r="U3177" s="47" t="s">
        <v>5336</v>
      </c>
      <c r="V3177" s="47">
        <v>1399.9935305813804</v>
      </c>
      <c r="W3177" s="47">
        <v>78</v>
      </c>
    </row>
    <row r="3178" spans="1:24" s="47" customFormat="1" x14ac:dyDescent="0.15">
      <c r="A3178" s="47" t="s">
        <v>9415</v>
      </c>
      <c r="B3178" s="47" t="s">
        <v>8730</v>
      </c>
      <c r="C3178" s="281" t="s">
        <v>8971</v>
      </c>
      <c r="D3178" s="47" t="s">
        <v>8656</v>
      </c>
      <c r="E3178" s="47" t="s">
        <v>9221</v>
      </c>
      <c r="F3178" s="47" t="s">
        <v>9222</v>
      </c>
      <c r="G3178" s="47" t="s">
        <v>9223</v>
      </c>
      <c r="H3178" s="47">
        <v>494</v>
      </c>
      <c r="I3178" s="47">
        <v>52</v>
      </c>
      <c r="J3178" s="47">
        <v>26</v>
      </c>
      <c r="Q3178" s="47">
        <v>1.6194330564283586</v>
      </c>
      <c r="R3178" s="47">
        <v>3.0364350786281054</v>
      </c>
      <c r="U3178" s="47" t="s">
        <v>5336</v>
      </c>
      <c r="V3178" s="47">
        <v>1499.9989288422842</v>
      </c>
      <c r="W3178" s="47">
        <v>90</v>
      </c>
    </row>
    <row r="3179" spans="1:24" s="47" customFormat="1" x14ac:dyDescent="0.15">
      <c r="A3179" s="47" t="s">
        <v>9415</v>
      </c>
      <c r="B3179" s="47" t="s">
        <v>9792</v>
      </c>
      <c r="C3179" s="281" t="s">
        <v>9480</v>
      </c>
      <c r="D3179" s="47" t="s">
        <v>9389</v>
      </c>
      <c r="E3179" s="47" t="s">
        <v>8533</v>
      </c>
      <c r="F3179" s="47" t="s">
        <v>9049</v>
      </c>
      <c r="G3179" s="47" t="s">
        <v>9050</v>
      </c>
      <c r="H3179" s="47">
        <v>16960</v>
      </c>
      <c r="I3179" s="47">
        <v>20</v>
      </c>
      <c r="R3179" s="47">
        <v>8.8444330746579938E-2</v>
      </c>
      <c r="U3179" s="47" t="s">
        <v>5336</v>
      </c>
      <c r="V3179" s="47">
        <v>1500.0158494619957</v>
      </c>
      <c r="W3179" s="47">
        <v>77</v>
      </c>
    </row>
    <row r="3180" spans="1:24" s="47" customFormat="1" x14ac:dyDescent="0.15">
      <c r="A3180" s="47" t="s">
        <v>6215</v>
      </c>
      <c r="B3180" s="210" t="s">
        <v>9588</v>
      </c>
      <c r="C3180" s="281" t="s">
        <v>10125</v>
      </c>
      <c r="D3180" s="47" t="s">
        <v>9701</v>
      </c>
      <c r="E3180" s="47" t="s">
        <v>9702</v>
      </c>
      <c r="F3180" s="47" t="s">
        <v>9692</v>
      </c>
      <c r="G3180" s="47" t="s">
        <v>9693</v>
      </c>
      <c r="H3180" s="47">
        <v>452</v>
      </c>
      <c r="O3180" s="47">
        <v>0.66371681415928996</v>
      </c>
      <c r="Q3180" s="47">
        <v>4.9336234537742607</v>
      </c>
      <c r="R3180" s="47">
        <v>3.5619432839050447</v>
      </c>
      <c r="U3180" s="47" t="s">
        <v>5336</v>
      </c>
      <c r="V3180" s="47">
        <v>1609.9983643250803</v>
      </c>
      <c r="W3180" s="47">
        <v>808</v>
      </c>
      <c r="X3180" s="47" t="s">
        <v>8961</v>
      </c>
    </row>
    <row r="3181" spans="1:24" s="47" customFormat="1" x14ac:dyDescent="0.15">
      <c r="A3181" s="47" t="s">
        <v>10038</v>
      </c>
      <c r="B3181" s="210" t="s">
        <v>9700</v>
      </c>
      <c r="C3181" s="281" t="s">
        <v>10125</v>
      </c>
      <c r="D3181" s="47" t="s">
        <v>10039</v>
      </c>
      <c r="E3181" s="47" t="s">
        <v>10024</v>
      </c>
      <c r="F3181" s="47" t="s">
        <v>9915</v>
      </c>
      <c r="G3181" s="47" t="s">
        <v>10023</v>
      </c>
      <c r="H3181" s="47">
        <v>212</v>
      </c>
      <c r="O3181" s="47">
        <v>2.8301886792452802</v>
      </c>
      <c r="Q3181" s="47">
        <v>9.2924450154278109</v>
      </c>
      <c r="R3181" s="47">
        <v>7.8301845845031943</v>
      </c>
      <c r="U3181" s="47" t="s">
        <v>5336</v>
      </c>
      <c r="V3181" s="47">
        <v>1659.9991319146773</v>
      </c>
      <c r="W3181" s="47">
        <v>807</v>
      </c>
      <c r="X3181" s="47" t="s">
        <v>8961</v>
      </c>
    </row>
    <row r="3182" spans="1:24" s="47" customFormat="1" x14ac:dyDescent="0.15">
      <c r="A3182" s="47" t="s">
        <v>6504</v>
      </c>
      <c r="B3182" s="47" t="s">
        <v>10324</v>
      </c>
      <c r="C3182" s="281" t="s">
        <v>10676</v>
      </c>
      <c r="D3182" s="47" t="s">
        <v>10678</v>
      </c>
      <c r="E3182" s="47" t="s">
        <v>10679</v>
      </c>
      <c r="F3182" s="47" t="s">
        <v>8972</v>
      </c>
      <c r="G3182" s="47" t="s">
        <v>10680</v>
      </c>
      <c r="H3182" s="47">
        <v>710</v>
      </c>
      <c r="J3182" s="47">
        <v>17</v>
      </c>
      <c r="Q3182" s="47">
        <v>4.0845103416917734</v>
      </c>
      <c r="R3182" s="47">
        <v>2.5352103547066469</v>
      </c>
      <c r="U3182" s="47" t="s">
        <v>5336</v>
      </c>
      <c r="V3182" s="47">
        <v>1799.9993518417193</v>
      </c>
      <c r="W3182" s="47">
        <v>1007</v>
      </c>
    </row>
    <row r="3183" spans="1:24" s="47" customFormat="1" x14ac:dyDescent="0.15">
      <c r="A3183" s="47" t="s">
        <v>9415</v>
      </c>
      <c r="B3183" s="47" t="s">
        <v>9792</v>
      </c>
      <c r="C3183" s="281" t="s">
        <v>9783</v>
      </c>
      <c r="D3183" s="47" t="s">
        <v>9389</v>
      </c>
      <c r="E3183" s="47" t="s">
        <v>8533</v>
      </c>
      <c r="F3183" s="47" t="s">
        <v>9049</v>
      </c>
      <c r="G3183" s="47" t="s">
        <v>9050</v>
      </c>
      <c r="H3183" s="47">
        <v>12590</v>
      </c>
      <c r="I3183" s="47">
        <v>7</v>
      </c>
      <c r="R3183" s="47">
        <v>0.15091416321588974</v>
      </c>
      <c r="U3183" s="47" t="s">
        <v>5336</v>
      </c>
      <c r="V3183" s="47">
        <v>1900.0093148880519</v>
      </c>
      <c r="W3183" s="47">
        <v>72</v>
      </c>
    </row>
    <row r="3184" spans="1:24" s="47" customFormat="1" x14ac:dyDescent="0.15">
      <c r="A3184" s="47" t="s">
        <v>6504</v>
      </c>
      <c r="B3184" s="47" t="s">
        <v>9250</v>
      </c>
      <c r="C3184" s="281" t="s">
        <v>9453</v>
      </c>
      <c r="D3184" s="47" t="s">
        <v>10022</v>
      </c>
      <c r="E3184" s="47" t="s">
        <v>9686</v>
      </c>
      <c r="F3184" s="47" t="s">
        <v>5244</v>
      </c>
      <c r="G3184" s="47" t="s">
        <v>9446</v>
      </c>
      <c r="H3184" s="47">
        <v>1199</v>
      </c>
      <c r="I3184" s="47">
        <v>290</v>
      </c>
      <c r="J3184" s="47">
        <v>18</v>
      </c>
      <c r="Q3184" s="47">
        <v>3.7864916199011143</v>
      </c>
      <c r="R3184" s="47">
        <v>1.7681414284133425</v>
      </c>
      <c r="U3184" s="47" t="s">
        <v>5336</v>
      </c>
      <c r="V3184" s="47">
        <v>2120.0015726675979</v>
      </c>
      <c r="W3184" s="47">
        <v>687</v>
      </c>
    </row>
    <row r="3185" spans="1:24" s="47" customFormat="1" x14ac:dyDescent="0.15">
      <c r="A3185" s="47" t="s">
        <v>6504</v>
      </c>
      <c r="B3185" s="47" t="s">
        <v>9272</v>
      </c>
      <c r="C3185" s="281" t="s">
        <v>9116</v>
      </c>
      <c r="D3185" s="47" t="s">
        <v>9404</v>
      </c>
      <c r="E3185" s="47" t="s">
        <v>9405</v>
      </c>
      <c r="F3185" s="47" t="s">
        <v>9356</v>
      </c>
      <c r="G3185" s="47" t="s">
        <v>9357</v>
      </c>
      <c r="H3185" s="47">
        <v>914</v>
      </c>
      <c r="I3185" s="47">
        <v>45</v>
      </c>
      <c r="J3185" s="47">
        <v>15.6</v>
      </c>
      <c r="Q3185" s="47">
        <v>5.6345728720250685</v>
      </c>
      <c r="R3185" s="47">
        <v>2.3960617154481825</v>
      </c>
      <c r="U3185" s="47" t="s">
        <v>5336</v>
      </c>
      <c r="V3185" s="47">
        <v>2190.0004079196387</v>
      </c>
      <c r="W3185" s="47">
        <v>617</v>
      </c>
    </row>
    <row r="3186" spans="1:24" s="47" customFormat="1" x14ac:dyDescent="0.15">
      <c r="A3186" s="47" t="s">
        <v>6215</v>
      </c>
      <c r="B3186" s="209" t="s">
        <v>9411</v>
      </c>
      <c r="C3186" s="281" t="s">
        <v>9712</v>
      </c>
      <c r="D3186" s="47" t="s">
        <v>9416</v>
      </c>
      <c r="E3186" s="47" t="s">
        <v>9165</v>
      </c>
      <c r="F3186" s="47" t="s">
        <v>9124</v>
      </c>
      <c r="G3186" s="47" t="s">
        <v>8891</v>
      </c>
      <c r="H3186" s="47">
        <v>3064</v>
      </c>
      <c r="I3186" s="47">
        <v>40</v>
      </c>
      <c r="J3186" s="47">
        <v>8.9</v>
      </c>
      <c r="Q3186" s="47">
        <v>0.88121118315696734</v>
      </c>
      <c r="R3186" s="47">
        <v>0.71800918514904</v>
      </c>
      <c r="U3186" s="47" t="s">
        <v>5336</v>
      </c>
      <c r="V3186" s="47">
        <v>2199.9801432966588</v>
      </c>
      <c r="W3186" s="47">
        <v>189</v>
      </c>
    </row>
    <row r="3187" spans="1:24" s="47" customFormat="1" x14ac:dyDescent="0.15">
      <c r="A3187" s="47" t="s">
        <v>6504</v>
      </c>
      <c r="B3187" s="47" t="s">
        <v>9235</v>
      </c>
      <c r="C3187" s="281" t="s">
        <v>9949</v>
      </c>
      <c r="D3187" s="47" t="s">
        <v>9314</v>
      </c>
      <c r="E3187" s="47" t="s">
        <v>9334</v>
      </c>
      <c r="F3187" s="47" t="s">
        <v>9335</v>
      </c>
      <c r="G3187" s="47" t="s">
        <v>9234</v>
      </c>
      <c r="H3187" s="47">
        <v>370</v>
      </c>
      <c r="I3187" s="47">
        <v>46</v>
      </c>
      <c r="J3187" s="47">
        <v>19.5</v>
      </c>
      <c r="Q3187" s="47">
        <v>14.864866048207777</v>
      </c>
      <c r="R3187" s="47">
        <v>5.9459465380123913</v>
      </c>
      <c r="S3187" s="47">
        <v>3.5135165211153905</v>
      </c>
      <c r="T3187" s="47">
        <v>24.324324324324341</v>
      </c>
      <c r="U3187" s="47" t="s">
        <v>5336</v>
      </c>
      <c r="V3187" s="47">
        <v>2200.0002190645846</v>
      </c>
      <c r="W3187" s="47">
        <v>628</v>
      </c>
    </row>
    <row r="3188" spans="1:24" s="47" customFormat="1" x14ac:dyDescent="0.15">
      <c r="A3188" s="47" t="s">
        <v>6504</v>
      </c>
      <c r="B3188" s="47" t="s">
        <v>9859</v>
      </c>
      <c r="C3188" s="281" t="s">
        <v>9748</v>
      </c>
      <c r="D3188" s="47" t="s">
        <v>9758</v>
      </c>
      <c r="E3188" s="47" t="s">
        <v>9759</v>
      </c>
      <c r="F3188" s="47" t="s">
        <v>9335</v>
      </c>
      <c r="G3188" s="47" t="s">
        <v>9858</v>
      </c>
      <c r="H3188" s="47">
        <v>12400</v>
      </c>
      <c r="I3188" s="47">
        <v>8</v>
      </c>
      <c r="J3188" s="47">
        <v>1.2</v>
      </c>
      <c r="Q3188" s="47">
        <v>0.37903559830659028</v>
      </c>
      <c r="R3188" s="47">
        <v>0.18548551491543594</v>
      </c>
      <c r="U3188" s="47" t="s">
        <v>5336</v>
      </c>
      <c r="V3188" s="47">
        <v>2300.0203849514055</v>
      </c>
      <c r="W3188" s="47">
        <v>661</v>
      </c>
    </row>
    <row r="3189" spans="1:24" s="47" customFormat="1" x14ac:dyDescent="0.15">
      <c r="A3189" s="47" t="s">
        <v>9415</v>
      </c>
      <c r="B3189" s="210" t="s">
        <v>10369</v>
      </c>
      <c r="C3189" s="281" t="s">
        <v>10141</v>
      </c>
      <c r="D3189" s="47" t="s">
        <v>8656</v>
      </c>
      <c r="E3189" s="47" t="s">
        <v>9221</v>
      </c>
      <c r="F3189" s="47" t="s">
        <v>9222</v>
      </c>
      <c r="G3189" s="47" t="s">
        <v>9223</v>
      </c>
      <c r="H3189" s="47">
        <v>1341</v>
      </c>
      <c r="J3189" s="47">
        <v>31.6</v>
      </c>
      <c r="K3189" s="47">
        <v>127.74049217002199</v>
      </c>
      <c r="N3189" s="47">
        <v>15.0633855331841</v>
      </c>
      <c r="O3189" s="47">
        <v>1.7897091722595</v>
      </c>
      <c r="Q3189" s="47">
        <v>5.9060347779625886</v>
      </c>
      <c r="R3189" s="47">
        <v>1.759879773813311</v>
      </c>
      <c r="S3189" s="47">
        <v>0.89484950047854472</v>
      </c>
      <c r="T3189" s="47">
        <v>8.5607755406411989</v>
      </c>
      <c r="U3189" s="47" t="s">
        <v>5336</v>
      </c>
      <c r="V3189" s="47">
        <v>2359.9987766836498</v>
      </c>
      <c r="W3189" s="47">
        <v>974</v>
      </c>
      <c r="X3189" s="209" t="s">
        <v>8961</v>
      </c>
    </row>
    <row r="3190" spans="1:24" s="47" customFormat="1" x14ac:dyDescent="0.15">
      <c r="A3190" s="47" t="s">
        <v>6504</v>
      </c>
      <c r="B3190" s="47" t="s">
        <v>10324</v>
      </c>
      <c r="C3190" s="281" t="s">
        <v>10676</v>
      </c>
      <c r="D3190" s="47" t="s">
        <v>10678</v>
      </c>
      <c r="E3190" s="47" t="s">
        <v>10679</v>
      </c>
      <c r="F3190" s="47" t="s">
        <v>8972</v>
      </c>
      <c r="G3190" s="47" t="s">
        <v>10680</v>
      </c>
      <c r="H3190" s="47">
        <v>5580</v>
      </c>
      <c r="J3190" s="47">
        <v>10</v>
      </c>
      <c r="Q3190" s="47">
        <v>0.73476760407574571</v>
      </c>
      <c r="R3190" s="47">
        <v>0.43011045560758038</v>
      </c>
      <c r="U3190" s="47" t="s">
        <v>5336</v>
      </c>
      <c r="V3190" s="47">
        <v>2400.0163422902983</v>
      </c>
      <c r="W3190" s="47">
        <v>1008</v>
      </c>
    </row>
    <row r="3191" spans="1:24" s="47" customFormat="1" x14ac:dyDescent="0.15">
      <c r="A3191" s="47" t="s">
        <v>6504</v>
      </c>
      <c r="B3191" s="47" t="s">
        <v>10482</v>
      </c>
      <c r="C3191" s="281" t="s">
        <v>10620</v>
      </c>
      <c r="D3191" s="47" t="s">
        <v>9314</v>
      </c>
      <c r="E3191" s="47" t="s">
        <v>9334</v>
      </c>
      <c r="F3191" s="47" t="s">
        <v>9335</v>
      </c>
      <c r="G3191" s="47" t="s">
        <v>9846</v>
      </c>
      <c r="H3191" s="47">
        <v>39843</v>
      </c>
      <c r="I3191" s="47">
        <v>5</v>
      </c>
      <c r="Q3191" s="47">
        <v>0.13026267729352134</v>
      </c>
      <c r="R3191" s="47">
        <v>6.299701910799814E-2</v>
      </c>
      <c r="U3191" s="47" t="s">
        <v>5336</v>
      </c>
      <c r="V3191" s="47">
        <v>2509.9902323199699</v>
      </c>
      <c r="W3191" s="47">
        <v>1017</v>
      </c>
      <c r="X3191" s="47" t="s">
        <v>10203</v>
      </c>
    </row>
    <row r="3192" spans="1:24" s="47" customFormat="1" x14ac:dyDescent="0.15">
      <c r="A3192" s="47" t="s">
        <v>9415</v>
      </c>
      <c r="B3192" s="47" t="s">
        <v>8730</v>
      </c>
      <c r="C3192" s="281" t="s">
        <v>8971</v>
      </c>
      <c r="D3192" s="47" t="s">
        <v>8656</v>
      </c>
      <c r="E3192" s="47" t="s">
        <v>9221</v>
      </c>
      <c r="F3192" s="47" t="s">
        <v>9222</v>
      </c>
      <c r="G3192" s="47" t="s">
        <v>9223</v>
      </c>
      <c r="H3192" s="47">
        <v>31200</v>
      </c>
      <c r="I3192" s="47">
        <v>5</v>
      </c>
      <c r="J3192" s="47">
        <v>7.5</v>
      </c>
      <c r="Q3192" s="47">
        <v>0.23077034535798979</v>
      </c>
      <c r="R3192" s="47">
        <v>8.3333572427900154E-2</v>
      </c>
      <c r="U3192" s="47" t="s">
        <v>5336</v>
      </c>
      <c r="V3192" s="47">
        <v>2600.0074597504849</v>
      </c>
      <c r="W3192" s="47">
        <v>88</v>
      </c>
    </row>
    <row r="3193" spans="1:24" s="47" customFormat="1" x14ac:dyDescent="0.15">
      <c r="A3193" s="47" t="s">
        <v>9415</v>
      </c>
      <c r="B3193" s="47" t="s">
        <v>8730</v>
      </c>
      <c r="C3193" s="281" t="s">
        <v>8971</v>
      </c>
      <c r="D3193" s="47" t="s">
        <v>8656</v>
      </c>
      <c r="E3193" s="47" t="s">
        <v>9221</v>
      </c>
      <c r="F3193" s="47" t="s">
        <v>9222</v>
      </c>
      <c r="G3193" s="47" t="s">
        <v>9223</v>
      </c>
      <c r="H3193" s="47">
        <v>9400</v>
      </c>
      <c r="I3193" s="47">
        <v>15</v>
      </c>
      <c r="J3193" s="47">
        <v>13.6</v>
      </c>
      <c r="Q3193" s="47">
        <v>0.65956864243066848</v>
      </c>
      <c r="R3193" s="47">
        <v>0.27659861426426058</v>
      </c>
      <c r="U3193" s="47" t="s">
        <v>5336</v>
      </c>
      <c r="V3193" s="47">
        <v>2600.0269740840495</v>
      </c>
      <c r="W3193" s="47">
        <v>89</v>
      </c>
    </row>
    <row r="3194" spans="1:24" s="47" customFormat="1" x14ac:dyDescent="0.15">
      <c r="A3194" s="47" t="s">
        <v>6215</v>
      </c>
      <c r="B3194" s="210" t="s">
        <v>9346</v>
      </c>
      <c r="C3194" s="281" t="s">
        <v>9597</v>
      </c>
      <c r="D3194" s="47" t="s">
        <v>9416</v>
      </c>
      <c r="E3194" s="47" t="s">
        <v>9165</v>
      </c>
      <c r="F3194" s="47" t="s">
        <v>9785</v>
      </c>
      <c r="G3194" s="47" t="s">
        <v>9678</v>
      </c>
      <c r="H3194" s="47">
        <v>320</v>
      </c>
      <c r="I3194" s="47">
        <v>100</v>
      </c>
      <c r="J3194" s="47">
        <v>22</v>
      </c>
      <c r="K3194" s="47">
        <v>518.75</v>
      </c>
      <c r="L3194" s="47">
        <v>0</v>
      </c>
      <c r="M3194" s="47">
        <v>518.75</v>
      </c>
      <c r="N3194" s="47">
        <v>106.25</v>
      </c>
      <c r="P3194" s="47">
        <v>625</v>
      </c>
      <c r="Q3194" s="47">
        <v>24.687493578182899</v>
      </c>
      <c r="R3194" s="47">
        <v>8.4375041607325745</v>
      </c>
      <c r="S3194" s="47">
        <v>5.3125006965376098</v>
      </c>
      <c r="T3194" s="47">
        <v>38.437499999999837</v>
      </c>
      <c r="U3194" s="47" t="s">
        <v>5336</v>
      </c>
      <c r="V3194" s="47">
        <v>2700.0013314344237</v>
      </c>
      <c r="W3194" s="47">
        <v>813</v>
      </c>
    </row>
    <row r="3195" spans="1:24" s="47" customFormat="1" x14ac:dyDescent="0.15">
      <c r="A3195" s="47" t="s">
        <v>6504</v>
      </c>
      <c r="B3195" s="47" t="s">
        <v>10324</v>
      </c>
      <c r="C3195" s="281" t="s">
        <v>10676</v>
      </c>
      <c r="D3195" s="47" t="s">
        <v>9314</v>
      </c>
      <c r="E3195" s="47" t="s">
        <v>9334</v>
      </c>
      <c r="F3195" s="47" t="s">
        <v>8972</v>
      </c>
      <c r="G3195" s="47" t="s">
        <v>10323</v>
      </c>
      <c r="H3195" s="47">
        <v>1410</v>
      </c>
      <c r="J3195" s="47">
        <v>26</v>
      </c>
      <c r="Q3195" s="47">
        <v>4.5390085415169965</v>
      </c>
      <c r="R3195" s="47">
        <v>1.9858159746421062</v>
      </c>
      <c r="U3195" s="47" t="s">
        <v>5336</v>
      </c>
      <c r="V3195" s="47">
        <v>2800.0005242453699</v>
      </c>
      <c r="W3195" s="47">
        <v>1005</v>
      </c>
    </row>
    <row r="3196" spans="1:24" s="47" customFormat="1" x14ac:dyDescent="0.15">
      <c r="A3196" s="47" t="s">
        <v>6504</v>
      </c>
      <c r="B3196" s="47" t="s">
        <v>9235</v>
      </c>
      <c r="C3196" s="281" t="s">
        <v>9949</v>
      </c>
      <c r="D3196" s="47" t="s">
        <v>9314</v>
      </c>
      <c r="E3196" s="47" t="s">
        <v>9334</v>
      </c>
      <c r="F3196" s="47" t="s">
        <v>9335</v>
      </c>
      <c r="G3196" s="47" t="s">
        <v>9234</v>
      </c>
      <c r="H3196" s="47">
        <v>750</v>
      </c>
      <c r="I3196" s="47">
        <v>44</v>
      </c>
      <c r="J3196" s="47">
        <v>18.5</v>
      </c>
      <c r="Q3196" s="47">
        <v>9.2000036574749942</v>
      </c>
      <c r="R3196" s="47">
        <v>3.7333353281049213</v>
      </c>
      <c r="S3196" s="47">
        <v>2.2666684517014071</v>
      </c>
      <c r="T3196" s="47">
        <v>15.19999999999991</v>
      </c>
      <c r="U3196" s="47" t="s">
        <v>5336</v>
      </c>
      <c r="V3196" s="47">
        <v>2800.0014960786912</v>
      </c>
      <c r="W3196" s="47">
        <v>629</v>
      </c>
    </row>
    <row r="3197" spans="1:24" s="47" customFormat="1" x14ac:dyDescent="0.15">
      <c r="A3197" s="47" t="s">
        <v>6504</v>
      </c>
      <c r="B3197" s="47" t="s">
        <v>9224</v>
      </c>
      <c r="C3197" s="281" t="s">
        <v>10174</v>
      </c>
      <c r="D3197" s="47" t="s">
        <v>9314</v>
      </c>
      <c r="E3197" s="47" t="s">
        <v>9374</v>
      </c>
      <c r="F3197" s="47" t="s">
        <v>9375</v>
      </c>
      <c r="G3197" s="47" t="s">
        <v>9114</v>
      </c>
      <c r="H3197" s="47">
        <v>3192</v>
      </c>
      <c r="I3197" s="47">
        <v>50</v>
      </c>
      <c r="J3197" s="47">
        <v>13.7</v>
      </c>
      <c r="Q3197" s="47">
        <v>2.0050121097985776</v>
      </c>
      <c r="R3197" s="47">
        <v>0.87720278129599505</v>
      </c>
      <c r="S3197" s="47">
        <v>0.56391026469915373</v>
      </c>
      <c r="T3197" s="47">
        <v>3.4461152882205264</v>
      </c>
      <c r="U3197" s="47" t="s">
        <v>5336</v>
      </c>
      <c r="V3197" s="47">
        <v>2800.0312778968164</v>
      </c>
      <c r="W3197" s="47">
        <v>481</v>
      </c>
    </row>
    <row r="3198" spans="1:24" s="47" customFormat="1" x14ac:dyDescent="0.15">
      <c r="A3198" s="47" t="s">
        <v>6504</v>
      </c>
      <c r="B3198" s="47" t="s">
        <v>9224</v>
      </c>
      <c r="C3198" s="281" t="s">
        <v>10174</v>
      </c>
      <c r="D3198" s="47" t="s">
        <v>9742</v>
      </c>
      <c r="E3198" s="47" t="s">
        <v>9743</v>
      </c>
      <c r="F3198" s="47" t="s">
        <v>9375</v>
      </c>
      <c r="G3198" s="47" t="s">
        <v>9114</v>
      </c>
      <c r="H3198" s="47">
        <v>2470</v>
      </c>
      <c r="I3198" s="47">
        <v>49</v>
      </c>
      <c r="J3198" s="47">
        <v>13.3</v>
      </c>
      <c r="Q3198" s="47">
        <v>3.1174105441154714</v>
      </c>
      <c r="R3198" s="47">
        <v>1.1740889481462746</v>
      </c>
      <c r="S3198" s="47">
        <v>0.85019784534361376</v>
      </c>
      <c r="T3198" s="47">
        <v>5.1417004048582866</v>
      </c>
      <c r="U3198" s="47" t="s">
        <v>5336</v>
      </c>
      <c r="V3198" s="47">
        <v>2899.9997019212983</v>
      </c>
      <c r="W3198" s="47">
        <v>480</v>
      </c>
    </row>
    <row r="3199" spans="1:24" s="47" customFormat="1" x14ac:dyDescent="0.15">
      <c r="A3199" s="47" t="s">
        <v>6215</v>
      </c>
      <c r="B3199" s="210" t="s">
        <v>10053</v>
      </c>
      <c r="C3199" s="281" t="s">
        <v>10051</v>
      </c>
      <c r="D3199" s="47" t="s">
        <v>9416</v>
      </c>
      <c r="E3199" s="47" t="s">
        <v>9165</v>
      </c>
      <c r="F3199" s="47" t="s">
        <v>9124</v>
      </c>
      <c r="G3199" s="47" t="s">
        <v>8935</v>
      </c>
      <c r="H3199" s="47">
        <v>732</v>
      </c>
      <c r="I3199" s="47">
        <v>65</v>
      </c>
      <c r="J3199" s="47">
        <v>12</v>
      </c>
      <c r="R3199" s="47">
        <v>4.0300552487236203</v>
      </c>
      <c r="U3199" s="47" t="s">
        <v>5336</v>
      </c>
      <c r="V3199" s="47">
        <v>2950.0004420656901</v>
      </c>
      <c r="W3199" s="47">
        <v>835</v>
      </c>
      <c r="X3199" s="47" t="s">
        <v>8961</v>
      </c>
    </row>
    <row r="3200" spans="1:24" s="47" customFormat="1" x14ac:dyDescent="0.15">
      <c r="A3200" s="47" t="s">
        <v>6504</v>
      </c>
      <c r="B3200" s="47" t="s">
        <v>9224</v>
      </c>
      <c r="C3200" s="281" t="s">
        <v>10174</v>
      </c>
      <c r="D3200" s="47" t="s">
        <v>10073</v>
      </c>
      <c r="E3200" s="47" t="s">
        <v>10074</v>
      </c>
      <c r="F3200" s="47" t="s">
        <v>9375</v>
      </c>
      <c r="G3200" s="47" t="s">
        <v>9114</v>
      </c>
      <c r="H3200" s="47">
        <v>1325</v>
      </c>
      <c r="I3200" s="47">
        <v>48</v>
      </c>
      <c r="J3200" s="47">
        <v>17.2</v>
      </c>
      <c r="Q3200" s="47">
        <v>4.9811314186255826</v>
      </c>
      <c r="R3200" s="47">
        <v>2.2641489808290642</v>
      </c>
      <c r="S3200" s="47">
        <v>1.2830187405798308</v>
      </c>
      <c r="T3200" s="47">
        <v>8.528301886792395</v>
      </c>
      <c r="U3200" s="47" t="s">
        <v>5336</v>
      </c>
      <c r="V3200" s="47">
        <v>2999.9973995985101</v>
      </c>
      <c r="W3200" s="47">
        <v>476</v>
      </c>
    </row>
    <row r="3201" spans="1:24" s="47" customFormat="1" x14ac:dyDescent="0.15">
      <c r="A3201" s="47" t="s">
        <v>6215</v>
      </c>
      <c r="B3201" s="210" t="s">
        <v>9346</v>
      </c>
      <c r="C3201" s="281" t="s">
        <v>10051</v>
      </c>
      <c r="D3201" s="47" t="s">
        <v>9416</v>
      </c>
      <c r="E3201" s="47" t="s">
        <v>9165</v>
      </c>
      <c r="F3201" s="47" t="s">
        <v>9785</v>
      </c>
      <c r="G3201" s="47" t="s">
        <v>9678</v>
      </c>
      <c r="H3201" s="47">
        <v>376</v>
      </c>
      <c r="I3201" s="47">
        <v>65</v>
      </c>
      <c r="J3201" s="47">
        <v>25.7</v>
      </c>
      <c r="R3201" s="47">
        <v>8.4574414520592587</v>
      </c>
      <c r="U3201" s="47" t="s">
        <v>5336</v>
      </c>
      <c r="V3201" s="47">
        <v>3179.9979859742812</v>
      </c>
      <c r="W3201" s="47">
        <v>834</v>
      </c>
    </row>
    <row r="3202" spans="1:24" s="47" customFormat="1" x14ac:dyDescent="0.15">
      <c r="A3202" s="47" t="s">
        <v>6504</v>
      </c>
      <c r="B3202" s="47" t="s">
        <v>9224</v>
      </c>
      <c r="C3202" s="281" t="s">
        <v>10174</v>
      </c>
      <c r="D3202" s="47" t="s">
        <v>10175</v>
      </c>
      <c r="E3202" s="47" t="s">
        <v>9973</v>
      </c>
      <c r="F3202" s="47" t="s">
        <v>9375</v>
      </c>
      <c r="G3202" s="47" t="s">
        <v>9114</v>
      </c>
      <c r="H3202" s="47">
        <v>1434</v>
      </c>
      <c r="I3202" s="47">
        <v>50</v>
      </c>
      <c r="J3202" s="47">
        <v>17.8</v>
      </c>
      <c r="Q3202" s="47">
        <v>5.8577387685420028</v>
      </c>
      <c r="R3202" s="47">
        <v>2.2315211121330978</v>
      </c>
      <c r="S3202" s="47">
        <v>1.534171815519962</v>
      </c>
      <c r="T3202" s="47">
        <v>9.6234309623429812</v>
      </c>
      <c r="U3202" s="47" t="s">
        <v>5336</v>
      </c>
      <c r="V3202" s="47">
        <v>3200.0012747988621</v>
      </c>
      <c r="W3202" s="47">
        <v>477</v>
      </c>
    </row>
    <row r="3203" spans="1:24" s="47" customFormat="1" x14ac:dyDescent="0.15">
      <c r="A3203" s="47" t="s">
        <v>6504</v>
      </c>
      <c r="B3203" s="47" t="s">
        <v>9224</v>
      </c>
      <c r="C3203" s="281" t="s">
        <v>10174</v>
      </c>
      <c r="D3203" s="47" t="s">
        <v>9974</v>
      </c>
      <c r="E3203" s="47" t="s">
        <v>9853</v>
      </c>
      <c r="F3203" s="47" t="s">
        <v>9375</v>
      </c>
      <c r="G3203" s="47" t="s">
        <v>9114</v>
      </c>
      <c r="H3203" s="47">
        <v>1600</v>
      </c>
      <c r="I3203" s="47">
        <v>48</v>
      </c>
      <c r="J3203" s="47">
        <v>17.600000000000001</v>
      </c>
      <c r="Q3203" s="47">
        <v>5.4374966199853985</v>
      </c>
      <c r="R3203" s="47">
        <v>2.0625002031564068</v>
      </c>
      <c r="S3203" s="47">
        <v>1.4999991052536421</v>
      </c>
      <c r="T3203" s="47">
        <v>8.9999999999999023</v>
      </c>
      <c r="U3203" s="47" t="s">
        <v>5336</v>
      </c>
      <c r="V3203" s="47">
        <v>3300.0003250502509</v>
      </c>
      <c r="W3203" s="47">
        <v>478</v>
      </c>
    </row>
    <row r="3204" spans="1:24" s="47" customFormat="1" x14ac:dyDescent="0.15">
      <c r="A3204" s="47" t="s">
        <v>6504</v>
      </c>
      <c r="B3204" s="47" t="s">
        <v>9272</v>
      </c>
      <c r="C3204" s="281" t="s">
        <v>9116</v>
      </c>
      <c r="D3204" s="47" t="s">
        <v>9314</v>
      </c>
      <c r="E3204" s="47" t="s">
        <v>9334</v>
      </c>
      <c r="F3204" s="47" t="s">
        <v>9356</v>
      </c>
      <c r="G3204" s="47" t="s">
        <v>9357</v>
      </c>
      <c r="H3204" s="47">
        <v>488</v>
      </c>
      <c r="I3204" s="47">
        <v>47</v>
      </c>
      <c r="J3204" s="47">
        <v>23.5</v>
      </c>
      <c r="Q3204" s="47">
        <v>18.483618664053225</v>
      </c>
      <c r="R3204" s="47">
        <v>6.9057364508242545</v>
      </c>
      <c r="U3204" s="47" t="s">
        <v>5336</v>
      </c>
      <c r="V3204" s="47">
        <v>3369.9993880022362</v>
      </c>
      <c r="W3204" s="47">
        <v>614</v>
      </c>
    </row>
    <row r="3205" spans="1:24" s="47" customFormat="1" x14ac:dyDescent="0.15">
      <c r="A3205" s="47" t="s">
        <v>6504</v>
      </c>
      <c r="B3205" s="47" t="s">
        <v>9235</v>
      </c>
      <c r="C3205" s="281" t="s">
        <v>9949</v>
      </c>
      <c r="D3205" s="47" t="s">
        <v>9204</v>
      </c>
      <c r="E3205" s="47" t="s">
        <v>9238</v>
      </c>
      <c r="F3205" s="47" t="s">
        <v>9335</v>
      </c>
      <c r="G3205" s="47" t="s">
        <v>9234</v>
      </c>
      <c r="H3205" s="47">
        <v>2340</v>
      </c>
      <c r="I3205" s="47">
        <v>33</v>
      </c>
      <c r="J3205" s="47">
        <v>15.7</v>
      </c>
      <c r="Q3205" s="47">
        <v>4.6153856985547055</v>
      </c>
      <c r="R3205" s="47">
        <v>1.4529912534840976</v>
      </c>
      <c r="S3205" s="47">
        <v>1.1965807173584133</v>
      </c>
      <c r="T3205" s="47">
        <v>7.2649572649572489</v>
      </c>
      <c r="U3205" s="47" t="s">
        <v>5336</v>
      </c>
      <c r="V3205" s="47">
        <v>3399.9995331527884</v>
      </c>
      <c r="W3205" s="47">
        <v>632</v>
      </c>
    </row>
    <row r="3206" spans="1:24" s="47" customFormat="1" x14ac:dyDescent="0.15">
      <c r="A3206" s="47" t="s">
        <v>9415</v>
      </c>
      <c r="B3206" s="209" t="s">
        <v>9474</v>
      </c>
      <c r="C3206" s="281" t="s">
        <v>9479</v>
      </c>
      <c r="D3206" s="47" t="s">
        <v>9889</v>
      </c>
      <c r="E3206" s="47" t="s">
        <v>9890</v>
      </c>
      <c r="F3206" s="47" t="s">
        <v>9891</v>
      </c>
      <c r="G3206" s="47" t="s">
        <v>9473</v>
      </c>
      <c r="H3206" s="47">
        <v>733</v>
      </c>
      <c r="I3206" s="47">
        <v>60</v>
      </c>
      <c r="J3206" s="47">
        <v>19</v>
      </c>
      <c r="Q3206" s="47">
        <v>9.9590749317373497</v>
      </c>
      <c r="R3206" s="47">
        <v>4.6384726479256075</v>
      </c>
      <c r="U3206" s="47" t="s">
        <v>5336</v>
      </c>
      <c r="V3206" s="47">
        <v>3400.0004509294704</v>
      </c>
      <c r="W3206" s="47">
        <v>160</v>
      </c>
    </row>
    <row r="3207" spans="1:24" s="47" customFormat="1" x14ac:dyDescent="0.15">
      <c r="A3207" s="47" t="s">
        <v>6504</v>
      </c>
      <c r="B3207" s="47" t="s">
        <v>9235</v>
      </c>
      <c r="C3207" s="281" t="s">
        <v>9949</v>
      </c>
      <c r="D3207" s="47" t="s">
        <v>9314</v>
      </c>
      <c r="E3207" s="47" t="s">
        <v>9334</v>
      </c>
      <c r="F3207" s="47" t="s">
        <v>9335</v>
      </c>
      <c r="G3207" s="47" t="s">
        <v>9234</v>
      </c>
      <c r="H3207" s="47">
        <v>1009</v>
      </c>
      <c r="I3207" s="47">
        <v>43</v>
      </c>
      <c r="J3207" s="47">
        <v>18.2</v>
      </c>
      <c r="Q3207" s="47">
        <v>7.4331004184305378</v>
      </c>
      <c r="R3207" s="47">
        <v>3.3696748770000156</v>
      </c>
      <c r="S3207" s="47">
        <v>1.783943107548928</v>
      </c>
      <c r="T3207" s="47">
        <v>12.586719524281287</v>
      </c>
      <c r="U3207" s="47" t="s">
        <v>5336</v>
      </c>
      <c r="V3207" s="47">
        <v>3400.0019508930159</v>
      </c>
      <c r="W3207" s="47">
        <v>630</v>
      </c>
    </row>
    <row r="3208" spans="1:24" s="47" customFormat="1" x14ac:dyDescent="0.15">
      <c r="A3208" s="47" t="s">
        <v>6504</v>
      </c>
      <c r="B3208" s="47" t="s">
        <v>10324</v>
      </c>
      <c r="C3208" s="281" t="s">
        <v>10676</v>
      </c>
      <c r="D3208" s="47" t="s">
        <v>9314</v>
      </c>
      <c r="E3208" s="47" t="s">
        <v>9334</v>
      </c>
      <c r="F3208" s="47" t="s">
        <v>8972</v>
      </c>
      <c r="G3208" s="47" t="s">
        <v>10677</v>
      </c>
      <c r="H3208" s="47">
        <v>1470</v>
      </c>
      <c r="J3208" s="47">
        <v>21</v>
      </c>
      <c r="Q3208" s="47">
        <v>7.2108921488955149</v>
      </c>
      <c r="R3208" s="47">
        <v>2.3129273946484519</v>
      </c>
      <c r="U3208" s="47" t="s">
        <v>5336</v>
      </c>
      <c r="V3208" s="47">
        <v>3400.0032701332243</v>
      </c>
      <c r="W3208" s="47">
        <v>1006</v>
      </c>
    </row>
    <row r="3209" spans="1:24" s="47" customFormat="1" x14ac:dyDescent="0.15">
      <c r="A3209" s="47" t="s">
        <v>6215</v>
      </c>
      <c r="B3209" s="47" t="s">
        <v>9669</v>
      </c>
      <c r="C3209" s="281" t="s">
        <v>9777</v>
      </c>
      <c r="D3209" s="47" t="s">
        <v>10623</v>
      </c>
      <c r="E3209" s="47" t="s">
        <v>10465</v>
      </c>
      <c r="F3209" s="47" t="s">
        <v>10466</v>
      </c>
      <c r="G3209" s="47" t="s">
        <v>10298</v>
      </c>
      <c r="H3209" s="47">
        <v>522</v>
      </c>
      <c r="K3209" s="47">
        <v>187.93103448275801</v>
      </c>
      <c r="Q3209" s="47">
        <v>5.3639904998205488</v>
      </c>
      <c r="R3209" s="47">
        <v>6.7049879239468329</v>
      </c>
      <c r="U3209" s="47" t="s">
        <v>5336</v>
      </c>
      <c r="V3209" s="47">
        <v>3500.0036963002467</v>
      </c>
      <c r="W3209" s="47">
        <v>982</v>
      </c>
      <c r="X3209" s="209" t="s">
        <v>8961</v>
      </c>
    </row>
    <row r="3210" spans="1:24" s="47" customFormat="1" x14ac:dyDescent="0.15">
      <c r="A3210" s="47" t="s">
        <v>9142</v>
      </c>
      <c r="B3210" s="47" t="s">
        <v>9252</v>
      </c>
      <c r="C3210" s="281" t="s">
        <v>9550</v>
      </c>
      <c r="D3210" s="47" t="s">
        <v>9430</v>
      </c>
      <c r="E3210" s="47" t="s">
        <v>9251</v>
      </c>
      <c r="F3210" s="47" t="s">
        <v>9432</v>
      </c>
      <c r="G3210" s="47" t="s">
        <v>9433</v>
      </c>
      <c r="H3210" s="47">
        <v>5584</v>
      </c>
      <c r="I3210" s="47">
        <v>27.5</v>
      </c>
      <c r="J3210" s="47">
        <v>8.6999999999999993</v>
      </c>
      <c r="Q3210" s="47">
        <v>1.4649000708214266</v>
      </c>
      <c r="R3210" s="47">
        <v>0.64112099632745811</v>
      </c>
      <c r="U3210" s="47" t="s">
        <v>5336</v>
      </c>
      <c r="V3210" s="47">
        <v>3580.019643492526</v>
      </c>
      <c r="W3210" s="47">
        <v>684</v>
      </c>
    </row>
    <row r="3211" spans="1:24" s="47" customFormat="1" x14ac:dyDescent="0.15">
      <c r="A3211" s="47" t="s">
        <v>6504</v>
      </c>
      <c r="B3211" s="47" t="s">
        <v>9734</v>
      </c>
      <c r="C3211" s="281" t="s">
        <v>9716</v>
      </c>
      <c r="D3211" s="47" t="s">
        <v>9314</v>
      </c>
      <c r="E3211" s="47" t="s">
        <v>9334</v>
      </c>
      <c r="F3211" s="47" t="s">
        <v>9335</v>
      </c>
      <c r="G3211" s="47" t="s">
        <v>9733</v>
      </c>
      <c r="H3211" s="47">
        <v>2347</v>
      </c>
      <c r="I3211" s="47">
        <v>4</v>
      </c>
      <c r="J3211" s="47">
        <v>3.9</v>
      </c>
      <c r="Q3211" s="47">
        <v>3.195567532466963</v>
      </c>
      <c r="R3211" s="47">
        <v>1.5338715772042386</v>
      </c>
      <c r="U3211" s="47" t="s">
        <v>5336</v>
      </c>
      <c r="V3211" s="47">
        <v>3599.9965916983479</v>
      </c>
      <c r="W3211" s="47">
        <v>751</v>
      </c>
    </row>
    <row r="3212" spans="1:24" s="47" customFormat="1" x14ac:dyDescent="0.15">
      <c r="A3212" s="47" t="s">
        <v>6504</v>
      </c>
      <c r="B3212" s="47" t="s">
        <v>9633</v>
      </c>
      <c r="C3212" s="281" t="s">
        <v>9637</v>
      </c>
      <c r="D3212" s="47" t="s">
        <v>9314</v>
      </c>
      <c r="E3212" s="47" t="s">
        <v>9374</v>
      </c>
      <c r="F3212" s="47" t="s">
        <v>9744</v>
      </c>
      <c r="G3212" s="47" t="s">
        <v>9132</v>
      </c>
      <c r="H3212" s="47">
        <v>9500</v>
      </c>
      <c r="I3212" s="47">
        <v>11</v>
      </c>
      <c r="J3212" s="47">
        <v>5.3</v>
      </c>
      <c r="Q3212" s="47">
        <v>0.41052536887623786</v>
      </c>
      <c r="R3212" s="47">
        <v>0.38736466294766425</v>
      </c>
      <c r="S3212" s="47">
        <v>0.10315730794395107</v>
      </c>
      <c r="T3212" s="47">
        <v>0.90105263157895688</v>
      </c>
      <c r="U3212" s="47" t="s">
        <v>5336</v>
      </c>
      <c r="V3212" s="47">
        <v>3679.9642980028102</v>
      </c>
      <c r="W3212" s="47">
        <v>487</v>
      </c>
    </row>
    <row r="3213" spans="1:24" s="47" customFormat="1" x14ac:dyDescent="0.15">
      <c r="A3213" s="47" t="s">
        <v>6504</v>
      </c>
      <c r="B3213" s="47" t="s">
        <v>9224</v>
      </c>
      <c r="C3213" s="281" t="s">
        <v>10174</v>
      </c>
      <c r="D3213" s="47" t="s">
        <v>9742</v>
      </c>
      <c r="E3213" s="47" t="s">
        <v>9743</v>
      </c>
      <c r="F3213" s="47" t="s">
        <v>9375</v>
      </c>
      <c r="G3213" s="47" t="s">
        <v>9114</v>
      </c>
      <c r="H3213" s="47">
        <v>2854</v>
      </c>
      <c r="I3213" s="47">
        <v>49</v>
      </c>
      <c r="J3213" s="47">
        <v>11.3</v>
      </c>
      <c r="Q3213" s="47">
        <v>3.4688138935967898</v>
      </c>
      <c r="R3213" s="47">
        <v>1.2964267991721143</v>
      </c>
      <c r="S3213" s="47">
        <v>0.9810700097431978</v>
      </c>
      <c r="T3213" s="47">
        <v>5.7463209530482251</v>
      </c>
      <c r="U3213" s="47" t="s">
        <v>5336</v>
      </c>
      <c r="V3213" s="47">
        <v>3700.0020848372142</v>
      </c>
      <c r="W3213" s="47">
        <v>479</v>
      </c>
    </row>
    <row r="3214" spans="1:24" s="47" customFormat="1" x14ac:dyDescent="0.15">
      <c r="A3214" s="47" t="s">
        <v>6504</v>
      </c>
      <c r="B3214" s="47" t="s">
        <v>9235</v>
      </c>
      <c r="C3214" s="281" t="s">
        <v>9949</v>
      </c>
      <c r="D3214" s="47" t="s">
        <v>9654</v>
      </c>
      <c r="E3214" s="47" t="s">
        <v>9950</v>
      </c>
      <c r="F3214" s="47" t="s">
        <v>9335</v>
      </c>
      <c r="G3214" s="47" t="s">
        <v>9234</v>
      </c>
      <c r="H3214" s="47">
        <v>1310</v>
      </c>
      <c r="I3214" s="47">
        <v>46</v>
      </c>
      <c r="J3214" s="47">
        <v>19.2</v>
      </c>
      <c r="Q3214" s="47">
        <v>5.3435145957675445</v>
      </c>
      <c r="R3214" s="47">
        <v>2.9007613485839121</v>
      </c>
      <c r="S3214" s="47">
        <v>1.4503806598112796</v>
      </c>
      <c r="T3214" s="47">
        <v>9.6946564885495636</v>
      </c>
      <c r="U3214" s="47" t="s">
        <v>5336</v>
      </c>
      <c r="V3214" s="47">
        <v>3799.997366644925</v>
      </c>
      <c r="W3214" s="47">
        <v>631</v>
      </c>
    </row>
    <row r="3215" spans="1:24" s="47" customFormat="1" x14ac:dyDescent="0.15">
      <c r="A3215" s="47" t="s">
        <v>9551</v>
      </c>
      <c r="B3215" s="47" t="s">
        <v>9252</v>
      </c>
      <c r="C3215" s="281" t="s">
        <v>9550</v>
      </c>
      <c r="D3215" s="47" t="s">
        <v>9143</v>
      </c>
      <c r="E3215" s="47" t="s">
        <v>9251</v>
      </c>
      <c r="F3215" s="47" t="s">
        <v>9432</v>
      </c>
      <c r="G3215" s="47" t="s">
        <v>9433</v>
      </c>
      <c r="H3215" s="47">
        <v>6490</v>
      </c>
      <c r="I3215" s="47">
        <v>25</v>
      </c>
      <c r="J3215" s="47">
        <v>7.4</v>
      </c>
      <c r="Q3215" s="47">
        <v>2.3882896688917383</v>
      </c>
      <c r="R3215" s="47">
        <v>0.58551766200677835</v>
      </c>
      <c r="U3215" s="47" t="s">
        <v>5336</v>
      </c>
      <c r="V3215" s="47">
        <v>3800.0096264239914</v>
      </c>
      <c r="W3215" s="47">
        <v>685</v>
      </c>
    </row>
    <row r="3216" spans="1:24" s="47" customFormat="1" x14ac:dyDescent="0.15">
      <c r="A3216" s="47" t="s">
        <v>6504</v>
      </c>
      <c r="B3216" s="47" t="s">
        <v>9859</v>
      </c>
      <c r="C3216" s="281" t="s">
        <v>9748</v>
      </c>
      <c r="D3216" s="47" t="s">
        <v>9758</v>
      </c>
      <c r="E3216" s="47" t="s">
        <v>9759</v>
      </c>
      <c r="F3216" s="47" t="s">
        <v>9335</v>
      </c>
      <c r="G3216" s="47" t="s">
        <v>9858</v>
      </c>
      <c r="H3216" s="47">
        <v>11938</v>
      </c>
      <c r="I3216" s="47">
        <v>9</v>
      </c>
      <c r="J3216" s="47">
        <v>1.5</v>
      </c>
      <c r="Q3216" s="47">
        <v>0.56122886568572061</v>
      </c>
      <c r="R3216" s="47">
        <v>0.33506572140161833</v>
      </c>
      <c r="U3216" s="47" t="s">
        <v>5336</v>
      </c>
      <c r="V3216" s="47">
        <v>4000.0145820925195</v>
      </c>
      <c r="W3216" s="47">
        <v>662</v>
      </c>
    </row>
    <row r="3217" spans="1:23" s="47" customFormat="1" x14ac:dyDescent="0.15">
      <c r="A3217" s="47" t="s">
        <v>6215</v>
      </c>
      <c r="B3217" s="210" t="s">
        <v>9346</v>
      </c>
      <c r="C3217" s="281" t="s">
        <v>9597</v>
      </c>
      <c r="D3217" s="47" t="s">
        <v>9598</v>
      </c>
      <c r="E3217" s="47" t="s">
        <v>9940</v>
      </c>
      <c r="F3217" s="47" t="s">
        <v>9785</v>
      </c>
      <c r="G3217" s="47" t="s">
        <v>9678</v>
      </c>
      <c r="H3217" s="47">
        <v>180</v>
      </c>
      <c r="I3217" s="47">
        <v>90</v>
      </c>
      <c r="J3217" s="47">
        <v>28</v>
      </c>
      <c r="K3217" s="47">
        <v>1361.1111111111099</v>
      </c>
      <c r="L3217" s="47">
        <v>0</v>
      </c>
      <c r="M3217" s="47">
        <v>1361.1111100000001</v>
      </c>
      <c r="N3217" s="47">
        <v>227.777777777777</v>
      </c>
      <c r="P3217" s="47">
        <v>1588.8888888888869</v>
      </c>
      <c r="Q3217" s="47">
        <v>64.999946621987974</v>
      </c>
      <c r="R3217" s="47">
        <v>22.77775933628708</v>
      </c>
      <c r="S3217" s="47">
        <v>12.777768041647608</v>
      </c>
      <c r="T3217" s="47">
        <v>100.55555555555367</v>
      </c>
      <c r="U3217" s="47" t="s">
        <v>5336</v>
      </c>
      <c r="V3217" s="47">
        <v>4099.9966805316744</v>
      </c>
      <c r="W3217" s="47">
        <v>812</v>
      </c>
    </row>
    <row r="3218" spans="1:23" s="47" customFormat="1" x14ac:dyDescent="0.15">
      <c r="A3218" s="47" t="s">
        <v>6504</v>
      </c>
      <c r="B3218" s="47" t="s">
        <v>9633</v>
      </c>
      <c r="C3218" s="281" t="s">
        <v>9740</v>
      </c>
      <c r="D3218" s="47" t="s">
        <v>9314</v>
      </c>
      <c r="E3218" s="47" t="s">
        <v>9853</v>
      </c>
      <c r="F3218" s="47" t="s">
        <v>9744</v>
      </c>
      <c r="G3218" s="47" t="s">
        <v>9132</v>
      </c>
      <c r="H3218" s="47">
        <v>1333</v>
      </c>
      <c r="I3218" s="47">
        <v>34</v>
      </c>
      <c r="J3218" s="47">
        <v>12.3</v>
      </c>
      <c r="Q3218" s="47">
        <v>2.7006729838897088</v>
      </c>
      <c r="R3218" s="47">
        <v>3.0757710151603512</v>
      </c>
      <c r="S3218" s="47">
        <v>1.4253548571327199</v>
      </c>
      <c r="T3218" s="47">
        <v>7.2018004501123771</v>
      </c>
      <c r="U3218" s="47" t="s">
        <v>5336</v>
      </c>
      <c r="V3218" s="47">
        <v>4100.0027632087485</v>
      </c>
      <c r="W3218" s="47">
        <v>491</v>
      </c>
    </row>
    <row r="3219" spans="1:23" s="47" customFormat="1" x14ac:dyDescent="0.15">
      <c r="A3219" s="47" t="s">
        <v>6504</v>
      </c>
      <c r="B3219" s="47" t="s">
        <v>9859</v>
      </c>
      <c r="C3219" s="281" t="s">
        <v>9636</v>
      </c>
      <c r="D3219" s="47" t="s">
        <v>9314</v>
      </c>
      <c r="E3219" s="47" t="s">
        <v>9334</v>
      </c>
      <c r="F3219" s="47" t="s">
        <v>9335</v>
      </c>
      <c r="G3219" s="47" t="s">
        <v>9858</v>
      </c>
      <c r="H3219" s="47">
        <v>9786</v>
      </c>
      <c r="I3219" s="47">
        <v>16</v>
      </c>
      <c r="J3219" s="47">
        <v>6.6</v>
      </c>
      <c r="R3219" s="47">
        <v>0.4189671765009963</v>
      </c>
      <c r="U3219" s="47" t="s">
        <v>5336</v>
      </c>
      <c r="V3219" s="47">
        <v>4100.01278923875</v>
      </c>
      <c r="W3219" s="47">
        <v>677</v>
      </c>
    </row>
    <row r="3220" spans="1:23" s="47" customFormat="1" x14ac:dyDescent="0.15">
      <c r="A3220" s="47" t="s">
        <v>6504</v>
      </c>
      <c r="B3220" s="47" t="s">
        <v>9737</v>
      </c>
      <c r="C3220" s="281" t="s">
        <v>9749</v>
      </c>
      <c r="D3220" s="47" t="s">
        <v>9314</v>
      </c>
      <c r="E3220" s="47" t="s">
        <v>9853</v>
      </c>
      <c r="F3220" s="47" t="s">
        <v>9744</v>
      </c>
      <c r="G3220" s="47" t="s">
        <v>9132</v>
      </c>
      <c r="H3220" s="47">
        <v>383</v>
      </c>
      <c r="I3220" s="47">
        <v>68</v>
      </c>
      <c r="J3220" s="47">
        <v>23.6</v>
      </c>
      <c r="O3220" s="47">
        <v>3.6553524804177502</v>
      </c>
      <c r="Q3220" s="47">
        <v>12.532623702975679</v>
      </c>
      <c r="R3220" s="47">
        <v>10.966069651556396</v>
      </c>
      <c r="S3220" s="47">
        <v>3.6553502776713631</v>
      </c>
      <c r="T3220" s="47">
        <v>27.154046997388569</v>
      </c>
      <c r="U3220" s="47" t="s">
        <v>5336</v>
      </c>
      <c r="V3220" s="47">
        <v>4200.0046765460993</v>
      </c>
      <c r="W3220" s="47">
        <v>484</v>
      </c>
    </row>
    <row r="3221" spans="1:23" s="47" customFormat="1" x14ac:dyDescent="0.15">
      <c r="A3221" s="47" t="s">
        <v>9415</v>
      </c>
      <c r="B3221" s="209" t="s">
        <v>9467</v>
      </c>
      <c r="C3221" s="281" t="s">
        <v>9347</v>
      </c>
      <c r="D3221" s="47" t="s">
        <v>9469</v>
      </c>
      <c r="E3221" s="47" t="s">
        <v>9470</v>
      </c>
      <c r="F3221" s="47" t="s">
        <v>9268</v>
      </c>
      <c r="G3221" s="47" t="s">
        <v>9269</v>
      </c>
      <c r="H3221" s="47">
        <v>170000</v>
      </c>
      <c r="J3221" s="47">
        <v>5.5</v>
      </c>
      <c r="Q3221" s="47">
        <v>4.0882740477263736E-2</v>
      </c>
      <c r="R3221" s="47">
        <v>2.511770757528042E-2</v>
      </c>
      <c r="U3221" s="47" t="s">
        <v>5336</v>
      </c>
      <c r="V3221" s="47">
        <v>4270.0102877976715</v>
      </c>
      <c r="W3221" s="47">
        <v>153</v>
      </c>
    </row>
    <row r="3222" spans="1:23" s="47" customFormat="1" x14ac:dyDescent="0.15">
      <c r="A3222" s="47" t="s">
        <v>9415</v>
      </c>
      <c r="B3222" s="209" t="s">
        <v>9467</v>
      </c>
      <c r="C3222" s="281" t="s">
        <v>9347</v>
      </c>
      <c r="D3222" s="47" t="s">
        <v>9469</v>
      </c>
      <c r="E3222" s="47" t="s">
        <v>9470</v>
      </c>
      <c r="F3222" s="47" t="s">
        <v>9268</v>
      </c>
      <c r="G3222" s="47" t="s">
        <v>9269</v>
      </c>
      <c r="H3222" s="47">
        <v>200000</v>
      </c>
      <c r="J3222" s="47">
        <v>5.5</v>
      </c>
      <c r="Q3222" s="47">
        <v>2.7850307842715E-2</v>
      </c>
      <c r="R3222" s="47">
        <v>2.1350104251272262E-2</v>
      </c>
      <c r="U3222" s="47" t="s">
        <v>5336</v>
      </c>
      <c r="V3222" s="47">
        <v>4270.0208502544519</v>
      </c>
      <c r="W3222" s="47">
        <v>152</v>
      </c>
    </row>
    <row r="3223" spans="1:23" s="47" customFormat="1" x14ac:dyDescent="0.15">
      <c r="A3223" s="47" t="s">
        <v>6504</v>
      </c>
      <c r="B3223" s="47" t="s">
        <v>9429</v>
      </c>
      <c r="C3223" s="281" t="s">
        <v>8966</v>
      </c>
      <c r="D3223" s="47" t="s">
        <v>9533</v>
      </c>
      <c r="E3223" s="47" t="s">
        <v>9853</v>
      </c>
      <c r="F3223" s="47" t="s">
        <v>9744</v>
      </c>
      <c r="G3223" s="47" t="s">
        <v>9132</v>
      </c>
      <c r="H3223" s="47">
        <v>3675</v>
      </c>
      <c r="I3223" s="47">
        <v>29</v>
      </c>
      <c r="J3223" s="47">
        <v>10</v>
      </c>
      <c r="Q3223" s="47">
        <v>1.0394557356612923</v>
      </c>
      <c r="R3223" s="47">
        <v>1.1646247090492867</v>
      </c>
      <c r="U3223" s="47" t="s">
        <v>5336</v>
      </c>
      <c r="V3223" s="47">
        <v>4279.9958057561289</v>
      </c>
      <c r="W3223" s="47">
        <v>509</v>
      </c>
    </row>
    <row r="3224" spans="1:23" s="47" customFormat="1" x14ac:dyDescent="0.15">
      <c r="A3224" s="47" t="s">
        <v>6504</v>
      </c>
      <c r="B3224" s="47" t="s">
        <v>9633</v>
      </c>
      <c r="C3224" s="281" t="s">
        <v>9740</v>
      </c>
      <c r="D3224" s="47" t="s">
        <v>9314</v>
      </c>
      <c r="E3224" s="47" t="s">
        <v>9853</v>
      </c>
      <c r="F3224" s="47" t="s">
        <v>9744</v>
      </c>
      <c r="G3224" s="47" t="s">
        <v>9132</v>
      </c>
      <c r="H3224" s="47">
        <v>722</v>
      </c>
      <c r="I3224" s="47">
        <v>49</v>
      </c>
      <c r="J3224" s="47">
        <v>17.3</v>
      </c>
      <c r="Q3224" s="47">
        <v>3.8781178278503972</v>
      </c>
      <c r="R3224" s="47">
        <v>5.9556751321528623</v>
      </c>
      <c r="S3224" s="47">
        <v>2.493073026842195</v>
      </c>
      <c r="T3224" s="47">
        <v>12.326869806094086</v>
      </c>
      <c r="U3224" s="47" t="s">
        <v>5336</v>
      </c>
      <c r="V3224" s="47">
        <v>4299.9974454143667</v>
      </c>
      <c r="W3224" s="47">
        <v>496</v>
      </c>
    </row>
    <row r="3225" spans="1:23" s="47" customFormat="1" x14ac:dyDescent="0.15">
      <c r="A3225" s="47" t="s">
        <v>6504</v>
      </c>
      <c r="B3225" s="47" t="s">
        <v>9272</v>
      </c>
      <c r="C3225" s="281" t="s">
        <v>9233</v>
      </c>
      <c r="D3225" s="47" t="s">
        <v>9314</v>
      </c>
      <c r="E3225" s="47" t="s">
        <v>9334</v>
      </c>
      <c r="F3225" s="47" t="s">
        <v>9356</v>
      </c>
      <c r="G3225" s="47" t="s">
        <v>9357</v>
      </c>
      <c r="H3225" s="47">
        <v>2240</v>
      </c>
      <c r="I3225" s="47">
        <v>39</v>
      </c>
      <c r="J3225" s="47">
        <v>16.5</v>
      </c>
      <c r="Q3225" s="47">
        <v>4.1964301631976868</v>
      </c>
      <c r="R3225" s="47">
        <v>2.0089262796532497</v>
      </c>
      <c r="U3225" s="47" t="s">
        <v>5336</v>
      </c>
      <c r="V3225" s="47">
        <v>4499.9948664232788</v>
      </c>
      <c r="W3225" s="47">
        <v>618</v>
      </c>
    </row>
    <row r="3226" spans="1:23" s="47" customFormat="1" x14ac:dyDescent="0.15">
      <c r="A3226" s="47" t="s">
        <v>6504</v>
      </c>
      <c r="B3226" s="47" t="s">
        <v>9272</v>
      </c>
      <c r="C3226" s="281" t="s">
        <v>9116</v>
      </c>
      <c r="D3226" s="47" t="s">
        <v>9533</v>
      </c>
      <c r="E3226" s="47" t="s">
        <v>9117</v>
      </c>
      <c r="F3226" s="47" t="s">
        <v>9356</v>
      </c>
      <c r="G3226" s="47" t="s">
        <v>9357</v>
      </c>
      <c r="H3226" s="47">
        <v>756</v>
      </c>
      <c r="I3226" s="47">
        <v>46</v>
      </c>
      <c r="J3226" s="47">
        <v>18.3</v>
      </c>
      <c r="Q3226" s="47">
        <v>9.0873028101515505</v>
      </c>
      <c r="R3226" s="47">
        <v>6.0052902121912863</v>
      </c>
      <c r="U3226" s="47" t="s">
        <v>5336</v>
      </c>
      <c r="V3226" s="47">
        <v>4539.9994004166128</v>
      </c>
      <c r="W3226" s="47">
        <v>615</v>
      </c>
    </row>
    <row r="3227" spans="1:23" s="47" customFormat="1" x14ac:dyDescent="0.15">
      <c r="A3227" s="47" t="s">
        <v>6504</v>
      </c>
      <c r="B3227" s="47" t="s">
        <v>9633</v>
      </c>
      <c r="C3227" s="281" t="s">
        <v>9637</v>
      </c>
      <c r="D3227" s="47" t="s">
        <v>9314</v>
      </c>
      <c r="E3227" s="47" t="s">
        <v>9374</v>
      </c>
      <c r="F3227" s="47" t="s">
        <v>9744</v>
      </c>
      <c r="G3227" s="47" t="s">
        <v>9132</v>
      </c>
      <c r="H3227" s="47">
        <v>6300</v>
      </c>
      <c r="I3227" s="47">
        <v>22</v>
      </c>
      <c r="J3227" s="47">
        <v>9.4</v>
      </c>
      <c r="Q3227" s="47">
        <v>1.1793643616162786</v>
      </c>
      <c r="R3227" s="47">
        <v>0.7269758769196043</v>
      </c>
      <c r="S3227" s="47">
        <v>0.29523646725583697</v>
      </c>
      <c r="T3227" s="47">
        <v>2.2015873015872858</v>
      </c>
      <c r="U3227" s="47" t="s">
        <v>5336</v>
      </c>
      <c r="V3227" s="47">
        <v>4579.9480245935074</v>
      </c>
      <c r="W3227" s="47">
        <v>489</v>
      </c>
    </row>
    <row r="3228" spans="1:23" s="47" customFormat="1" x14ac:dyDescent="0.15">
      <c r="A3228" s="47" t="s">
        <v>6504</v>
      </c>
      <c r="B3228" s="47" t="s">
        <v>9633</v>
      </c>
      <c r="C3228" s="281" t="s">
        <v>9637</v>
      </c>
      <c r="D3228" s="47" t="s">
        <v>9314</v>
      </c>
      <c r="E3228" s="47" t="s">
        <v>9374</v>
      </c>
      <c r="F3228" s="47" t="s">
        <v>9744</v>
      </c>
      <c r="G3228" s="47" t="s">
        <v>9132</v>
      </c>
      <c r="H3228" s="47">
        <v>6400</v>
      </c>
      <c r="I3228" s="47">
        <v>22</v>
      </c>
      <c r="J3228" s="47">
        <v>9.1</v>
      </c>
      <c r="Q3228" s="47">
        <v>1.1843743682668435</v>
      </c>
      <c r="R3228" s="47">
        <v>0.73125693867798613</v>
      </c>
      <c r="S3228" s="47">
        <v>0.2968725206871069</v>
      </c>
      <c r="T3228" s="47">
        <v>2.2124999999999848</v>
      </c>
      <c r="U3228" s="47" t="s">
        <v>5336</v>
      </c>
      <c r="V3228" s="47">
        <v>4680.0444075391115</v>
      </c>
      <c r="W3228" s="47">
        <v>488</v>
      </c>
    </row>
    <row r="3229" spans="1:23" s="47" customFormat="1" x14ac:dyDescent="0.15">
      <c r="A3229" s="47" t="s">
        <v>6504</v>
      </c>
      <c r="B3229" s="47" t="s">
        <v>9633</v>
      </c>
      <c r="C3229" s="281" t="s">
        <v>9637</v>
      </c>
      <c r="D3229" s="47" t="s">
        <v>9314</v>
      </c>
      <c r="E3229" s="47" t="s">
        <v>9374</v>
      </c>
      <c r="F3229" s="47" t="s">
        <v>9744</v>
      </c>
      <c r="G3229" s="47" t="s">
        <v>9132</v>
      </c>
      <c r="H3229" s="47">
        <v>10000</v>
      </c>
      <c r="I3229" s="47">
        <v>11</v>
      </c>
      <c r="J3229" s="47">
        <v>6</v>
      </c>
      <c r="Q3229" s="47">
        <v>0.49700413269583388</v>
      </c>
      <c r="R3229" s="47">
        <v>0.46800446878939672</v>
      </c>
      <c r="S3229" s="47">
        <v>0.12399951885248266</v>
      </c>
      <c r="T3229" s="47">
        <v>1.0889999999999875</v>
      </c>
      <c r="U3229" s="47" t="s">
        <v>5336</v>
      </c>
      <c r="V3229" s="47">
        <v>4680.0446878939674</v>
      </c>
      <c r="W3229" s="47">
        <v>486</v>
      </c>
    </row>
    <row r="3230" spans="1:23" s="47" customFormat="1" x14ac:dyDescent="0.15">
      <c r="A3230" s="47" t="s">
        <v>6504</v>
      </c>
      <c r="B3230" s="47" t="s">
        <v>9272</v>
      </c>
      <c r="C3230" s="281" t="s">
        <v>9116</v>
      </c>
      <c r="D3230" s="47" t="s">
        <v>9314</v>
      </c>
      <c r="E3230" s="47" t="s">
        <v>9334</v>
      </c>
      <c r="F3230" s="47" t="s">
        <v>9356</v>
      </c>
      <c r="G3230" s="47" t="s">
        <v>9357</v>
      </c>
      <c r="H3230" s="47">
        <v>756</v>
      </c>
      <c r="I3230" s="47">
        <v>46</v>
      </c>
      <c r="J3230" s="47">
        <v>18.3</v>
      </c>
      <c r="Q3230" s="47">
        <v>9.2063397919451759</v>
      </c>
      <c r="R3230" s="47">
        <v>6.2037030292744904</v>
      </c>
      <c r="U3230" s="47" t="s">
        <v>5336</v>
      </c>
      <c r="V3230" s="47">
        <v>4689.9994901315149</v>
      </c>
      <c r="W3230" s="47">
        <v>616</v>
      </c>
    </row>
    <row r="3231" spans="1:23" s="47" customFormat="1" x14ac:dyDescent="0.15">
      <c r="A3231" s="47" t="s">
        <v>9415</v>
      </c>
      <c r="B3231" s="209" t="s">
        <v>9629</v>
      </c>
      <c r="C3231" s="281" t="s">
        <v>9630</v>
      </c>
      <c r="F3231" s="209" t="s">
        <v>9629</v>
      </c>
      <c r="G3231" s="47" t="s">
        <v>8714</v>
      </c>
      <c r="H3231" s="47">
        <v>6200</v>
      </c>
      <c r="Q3231" s="47">
        <v>0.3225819032919845</v>
      </c>
      <c r="R3231" s="47">
        <v>0.79031459086447053</v>
      </c>
      <c r="U3231" s="47" t="s">
        <v>5336</v>
      </c>
      <c r="V3231" s="47">
        <v>4899.9504633597171</v>
      </c>
      <c r="W3231" s="47">
        <v>274</v>
      </c>
    </row>
    <row r="3232" spans="1:23" s="47" customFormat="1" x14ac:dyDescent="0.15">
      <c r="A3232" s="47" t="s">
        <v>6504</v>
      </c>
      <c r="B3232" s="47" t="s">
        <v>9495</v>
      </c>
      <c r="C3232" s="281" t="s">
        <v>9191</v>
      </c>
      <c r="D3232" s="47" t="s">
        <v>9533</v>
      </c>
      <c r="E3232" s="47" t="s">
        <v>9374</v>
      </c>
      <c r="F3232" s="47" t="s">
        <v>9697</v>
      </c>
      <c r="G3232" s="47" t="s">
        <v>9688</v>
      </c>
      <c r="H3232" s="47">
        <v>753</v>
      </c>
      <c r="I3232" s="47">
        <v>17</v>
      </c>
      <c r="J3232" s="47">
        <v>14.7</v>
      </c>
      <c r="Q3232" s="47">
        <v>14.913686171576517</v>
      </c>
      <c r="R3232" s="47">
        <v>6.6002593347165321</v>
      </c>
      <c r="U3232" s="47" t="s">
        <v>5336</v>
      </c>
      <c r="V3232" s="47">
        <v>4969.9952790415491</v>
      </c>
      <c r="W3232" s="47">
        <v>613</v>
      </c>
    </row>
    <row r="3233" spans="1:23" s="47" customFormat="1" x14ac:dyDescent="0.15">
      <c r="A3233" s="47" t="s">
        <v>6504</v>
      </c>
      <c r="B3233" s="47" t="s">
        <v>9633</v>
      </c>
      <c r="C3233" s="281" t="s">
        <v>9740</v>
      </c>
      <c r="D3233" s="47" t="s">
        <v>9314</v>
      </c>
      <c r="E3233" s="47" t="s">
        <v>9374</v>
      </c>
      <c r="F3233" s="47" t="s">
        <v>9744</v>
      </c>
      <c r="G3233" s="47" t="s">
        <v>9132</v>
      </c>
      <c r="H3233" s="47">
        <v>1239</v>
      </c>
      <c r="I3233" s="47">
        <v>34</v>
      </c>
      <c r="J3233" s="47">
        <v>14.7</v>
      </c>
      <c r="Q3233" s="47">
        <v>3.8740926251989563</v>
      </c>
      <c r="R3233" s="47">
        <v>4.0355153166793638</v>
      </c>
      <c r="S3233" s="47">
        <v>2.0177576381942837</v>
      </c>
      <c r="T3233" s="47">
        <v>9.9273607748183021</v>
      </c>
      <c r="U3233" s="47" t="s">
        <v>5336</v>
      </c>
      <c r="V3233" s="47">
        <v>5000.0034773657317</v>
      </c>
      <c r="W3233" s="47">
        <v>495</v>
      </c>
    </row>
    <row r="3234" spans="1:23" s="47" customFormat="1" x14ac:dyDescent="0.15">
      <c r="A3234" s="47" t="s">
        <v>6504</v>
      </c>
      <c r="B3234" s="47" t="s">
        <v>9633</v>
      </c>
      <c r="C3234" s="281" t="s">
        <v>9740</v>
      </c>
      <c r="D3234" s="47" t="s">
        <v>9314</v>
      </c>
      <c r="E3234" s="47" t="s">
        <v>9374</v>
      </c>
      <c r="F3234" s="47" t="s">
        <v>9744</v>
      </c>
      <c r="G3234" s="47" t="s">
        <v>9132</v>
      </c>
      <c r="H3234" s="47">
        <v>1952</v>
      </c>
      <c r="I3234" s="47">
        <v>34</v>
      </c>
      <c r="J3234" s="47">
        <v>11.4</v>
      </c>
      <c r="Q3234" s="47">
        <v>3.0225396034268934</v>
      </c>
      <c r="R3234" s="47">
        <v>2.7151635826313392</v>
      </c>
      <c r="S3234" s="47">
        <v>1.4344255094405589</v>
      </c>
      <c r="T3234" s="47">
        <v>7.1721311475409015</v>
      </c>
      <c r="U3234" s="47" t="s">
        <v>5336</v>
      </c>
      <c r="V3234" s="47">
        <v>5299.9993132963737</v>
      </c>
      <c r="W3234" s="47">
        <v>492</v>
      </c>
    </row>
    <row r="3235" spans="1:23" s="47" customFormat="1" x14ac:dyDescent="0.15">
      <c r="A3235" s="47" t="s">
        <v>6504</v>
      </c>
      <c r="B3235" s="47" t="s">
        <v>10056</v>
      </c>
      <c r="C3235" s="281" t="s">
        <v>10057</v>
      </c>
      <c r="D3235" s="47" t="s">
        <v>9314</v>
      </c>
      <c r="E3235" s="47" t="s">
        <v>9334</v>
      </c>
      <c r="F3235" s="47" t="s">
        <v>8972</v>
      </c>
      <c r="G3235" s="47" t="s">
        <v>8714</v>
      </c>
      <c r="H3235" s="47">
        <v>10300</v>
      </c>
      <c r="I3235" s="47">
        <v>13</v>
      </c>
      <c r="J3235" s="47">
        <v>7</v>
      </c>
      <c r="Q3235" s="47">
        <v>0.98057315621953356</v>
      </c>
      <c r="R3235" s="47">
        <v>0.51456471236063173</v>
      </c>
      <c r="U3235" s="47" t="s">
        <v>5336</v>
      </c>
      <c r="V3235" s="47">
        <v>5300.0165373145064</v>
      </c>
      <c r="W3235" s="47">
        <v>836</v>
      </c>
    </row>
    <row r="3236" spans="1:23" s="47" customFormat="1" x14ac:dyDescent="0.15">
      <c r="A3236" s="47" t="s">
        <v>6504</v>
      </c>
      <c r="B3236" s="47" t="s">
        <v>9859</v>
      </c>
      <c r="C3236" s="281" t="s">
        <v>9748</v>
      </c>
      <c r="D3236" s="47" t="s">
        <v>9757</v>
      </c>
      <c r="E3236" s="47" t="s">
        <v>9754</v>
      </c>
      <c r="F3236" s="47" t="s">
        <v>9335</v>
      </c>
      <c r="G3236" s="47" t="s">
        <v>9858</v>
      </c>
      <c r="H3236" s="47">
        <v>12329</v>
      </c>
      <c r="I3236" s="47">
        <v>10</v>
      </c>
      <c r="J3236" s="47">
        <v>1.9</v>
      </c>
      <c r="Q3236" s="47">
        <v>0.64076679764943589</v>
      </c>
      <c r="R3236" s="47">
        <v>0.43799585444358508</v>
      </c>
      <c r="U3236" s="47" t="s">
        <v>5336</v>
      </c>
      <c r="V3236" s="47">
        <v>5400.0508894349605</v>
      </c>
      <c r="W3236" s="47">
        <v>663</v>
      </c>
    </row>
    <row r="3237" spans="1:23" s="47" customFormat="1" x14ac:dyDescent="0.15">
      <c r="A3237" s="47" t="s">
        <v>6504</v>
      </c>
      <c r="B3237" s="47" t="s">
        <v>9633</v>
      </c>
      <c r="C3237" s="281" t="s">
        <v>9637</v>
      </c>
      <c r="D3237" s="47" t="s">
        <v>9314</v>
      </c>
      <c r="E3237" s="47" t="s">
        <v>9853</v>
      </c>
      <c r="F3237" s="47" t="s">
        <v>9744</v>
      </c>
      <c r="G3237" s="47" t="s">
        <v>9132</v>
      </c>
      <c r="H3237" s="47">
        <v>3600</v>
      </c>
      <c r="I3237" s="47">
        <v>31</v>
      </c>
      <c r="J3237" s="47">
        <v>10.7</v>
      </c>
      <c r="Q3237" s="47">
        <v>2.49722112415557</v>
      </c>
      <c r="R3237" s="47">
        <v>1.5138888836274911</v>
      </c>
      <c r="S3237" s="47">
        <v>0.62499997503986982</v>
      </c>
      <c r="T3237" s="47">
        <v>4.6361111111110107</v>
      </c>
      <c r="U3237" s="47" t="s">
        <v>5336</v>
      </c>
      <c r="V3237" s="47">
        <v>5449.9999810589679</v>
      </c>
      <c r="W3237" s="47">
        <v>490</v>
      </c>
    </row>
    <row r="3238" spans="1:23" s="47" customFormat="1" x14ac:dyDescent="0.15">
      <c r="A3238" s="47" t="s">
        <v>6504</v>
      </c>
      <c r="B3238" s="47" t="s">
        <v>9737</v>
      </c>
      <c r="C3238" s="281" t="s">
        <v>9749</v>
      </c>
      <c r="D3238" s="47" t="s">
        <v>9370</v>
      </c>
      <c r="E3238" s="47" t="s">
        <v>9853</v>
      </c>
      <c r="F3238" s="47" t="s">
        <v>9744</v>
      </c>
      <c r="G3238" s="47" t="s">
        <v>9132</v>
      </c>
      <c r="H3238" s="47">
        <v>4100</v>
      </c>
      <c r="I3238" s="47">
        <v>8</v>
      </c>
      <c r="J3238" s="47">
        <v>6.7</v>
      </c>
      <c r="Q3238" s="47">
        <v>2.6097565724941449</v>
      </c>
      <c r="R3238" s="47">
        <v>1.3414639311659735</v>
      </c>
      <c r="S3238" s="47">
        <v>0.9512178688267463</v>
      </c>
      <c r="T3238" s="47">
        <v>4.9024390243902074</v>
      </c>
      <c r="U3238" s="47" t="s">
        <v>5336</v>
      </c>
      <c r="V3238" s="47">
        <v>5500.0021177804911</v>
      </c>
      <c r="W3238" s="47">
        <v>482</v>
      </c>
    </row>
    <row r="3239" spans="1:23" s="47" customFormat="1" x14ac:dyDescent="0.15">
      <c r="A3239" s="47" t="s">
        <v>6504</v>
      </c>
      <c r="B3239" s="47" t="s">
        <v>10072</v>
      </c>
      <c r="C3239" s="281" t="s">
        <v>10165</v>
      </c>
      <c r="D3239" s="47" t="s">
        <v>10069</v>
      </c>
      <c r="E3239" s="47" t="s">
        <v>10070</v>
      </c>
      <c r="F3239" s="47" t="s">
        <v>9335</v>
      </c>
      <c r="G3239" s="47" t="s">
        <v>9967</v>
      </c>
      <c r="H3239" s="47">
        <v>360000</v>
      </c>
      <c r="I3239" s="47">
        <v>40</v>
      </c>
      <c r="J3239" s="47">
        <v>0.55000000000000004</v>
      </c>
      <c r="Q3239" s="47">
        <v>6.4445114553483736E-3</v>
      </c>
      <c r="R3239" s="47">
        <v>1.5333454188635565E-2</v>
      </c>
      <c r="U3239" s="47" t="s">
        <v>5336</v>
      </c>
      <c r="V3239" s="47">
        <v>5520.0435079088038</v>
      </c>
      <c r="W3239" s="47">
        <v>645</v>
      </c>
    </row>
    <row r="3240" spans="1:23" s="47" customFormat="1" x14ac:dyDescent="0.15">
      <c r="A3240" s="47" t="s">
        <v>9415</v>
      </c>
      <c r="B3240" s="209" t="s">
        <v>9629</v>
      </c>
      <c r="C3240" s="281" t="s">
        <v>9630</v>
      </c>
      <c r="F3240" s="209" t="s">
        <v>9629</v>
      </c>
      <c r="G3240" s="47" t="s">
        <v>8714</v>
      </c>
      <c r="H3240" s="47">
        <v>6400</v>
      </c>
      <c r="Q3240" s="47">
        <v>0.38709717331640964</v>
      </c>
      <c r="R3240" s="47">
        <v>0.88709473158828267</v>
      </c>
      <c r="U3240" s="47" t="s">
        <v>5336</v>
      </c>
      <c r="V3240" s="47">
        <v>5677.4062821650095</v>
      </c>
      <c r="W3240" s="47">
        <v>276</v>
      </c>
    </row>
    <row r="3241" spans="1:23" s="47" customFormat="1" x14ac:dyDescent="0.15">
      <c r="A3241" s="47" t="s">
        <v>6504</v>
      </c>
      <c r="B3241" s="47" t="s">
        <v>9633</v>
      </c>
      <c r="C3241" s="281" t="s">
        <v>9740</v>
      </c>
      <c r="D3241" s="47" t="s">
        <v>9314</v>
      </c>
      <c r="E3241" s="47" t="s">
        <v>9853</v>
      </c>
      <c r="F3241" s="47" t="s">
        <v>9744</v>
      </c>
      <c r="G3241" s="47" t="s">
        <v>9132</v>
      </c>
      <c r="H3241" s="47">
        <v>2420</v>
      </c>
      <c r="I3241" s="47">
        <v>34</v>
      </c>
      <c r="J3241" s="47">
        <v>12.9</v>
      </c>
      <c r="Q3241" s="47">
        <v>2.9338844141300688</v>
      </c>
      <c r="R3241" s="47">
        <v>2.3553692450103667</v>
      </c>
      <c r="S3241" s="47">
        <v>1.3223152299130514</v>
      </c>
      <c r="T3241" s="47">
        <v>6.611570247933833</v>
      </c>
      <c r="U3241" s="47" t="s">
        <v>5336</v>
      </c>
      <c r="V3241" s="47">
        <v>5699.9935729250874</v>
      </c>
      <c r="W3241" s="47">
        <v>493</v>
      </c>
    </row>
    <row r="3242" spans="1:23" s="47" customFormat="1" x14ac:dyDescent="0.15">
      <c r="A3242" s="47" t="s">
        <v>6504</v>
      </c>
      <c r="B3242" s="47" t="s">
        <v>9734</v>
      </c>
      <c r="C3242" s="281" t="s">
        <v>9716</v>
      </c>
      <c r="D3242" s="47" t="s">
        <v>9314</v>
      </c>
      <c r="E3242" s="47" t="s">
        <v>9334</v>
      </c>
      <c r="F3242" s="47" t="s">
        <v>9335</v>
      </c>
      <c r="G3242" s="47" t="s">
        <v>9733</v>
      </c>
      <c r="H3242" s="47">
        <v>2224</v>
      </c>
      <c r="I3242" s="47">
        <v>6</v>
      </c>
      <c r="J3242" s="47">
        <v>7.1</v>
      </c>
      <c r="Q3242" s="47">
        <v>5.8453295366513069</v>
      </c>
      <c r="R3242" s="47">
        <v>2.5629492108866554</v>
      </c>
      <c r="U3242" s="47" t="s">
        <v>5336</v>
      </c>
      <c r="V3242" s="47">
        <v>5699.9990450119212</v>
      </c>
      <c r="W3242" s="47">
        <v>752</v>
      </c>
    </row>
    <row r="3243" spans="1:23" s="47" customFormat="1" x14ac:dyDescent="0.15">
      <c r="A3243" s="47" t="s">
        <v>6504</v>
      </c>
      <c r="B3243" s="47" t="s">
        <v>9734</v>
      </c>
      <c r="C3243" s="281" t="s">
        <v>9716</v>
      </c>
      <c r="D3243" s="47" t="s">
        <v>9314</v>
      </c>
      <c r="E3243" s="47" t="s">
        <v>9334</v>
      </c>
      <c r="F3243" s="47" t="s">
        <v>9335</v>
      </c>
      <c r="G3243" s="47" t="s">
        <v>9733</v>
      </c>
      <c r="H3243" s="47">
        <v>1507</v>
      </c>
      <c r="I3243" s="47">
        <v>8</v>
      </c>
      <c r="J3243" s="47">
        <v>11</v>
      </c>
      <c r="Q3243" s="47">
        <v>11.9442531670798</v>
      </c>
      <c r="R3243" s="47">
        <v>3.7823524922530671</v>
      </c>
      <c r="U3243" s="47" t="s">
        <v>5336</v>
      </c>
      <c r="V3243" s="47">
        <v>5700.0052058253723</v>
      </c>
      <c r="W3243" s="47">
        <v>753</v>
      </c>
    </row>
    <row r="3244" spans="1:23" s="47" customFormat="1" x14ac:dyDescent="0.15">
      <c r="A3244" s="47" t="s">
        <v>6504</v>
      </c>
      <c r="B3244" s="47" t="s">
        <v>9633</v>
      </c>
      <c r="C3244" s="281" t="s">
        <v>9740</v>
      </c>
      <c r="D3244" s="47" t="s">
        <v>9314</v>
      </c>
      <c r="E3244" s="47" t="s">
        <v>9374</v>
      </c>
      <c r="F3244" s="47" t="s">
        <v>9744</v>
      </c>
      <c r="G3244" s="47" t="s">
        <v>9132</v>
      </c>
      <c r="H3244" s="47">
        <v>2110</v>
      </c>
      <c r="I3244" s="47">
        <v>24</v>
      </c>
      <c r="J3244" s="47">
        <v>12.5</v>
      </c>
      <c r="Q3244" s="47">
        <v>2.6066336654429474</v>
      </c>
      <c r="R3244" s="47">
        <v>3.0331787170171989</v>
      </c>
      <c r="S3244" s="47">
        <v>1.516589343366892</v>
      </c>
      <c r="T3244" s="47">
        <v>7.1563981042652918</v>
      </c>
      <c r="U3244" s="47" t="s">
        <v>5336</v>
      </c>
      <c r="V3244" s="47">
        <v>6400.0070929062895</v>
      </c>
      <c r="W3244" s="47">
        <v>494</v>
      </c>
    </row>
    <row r="3245" spans="1:23" s="47" customFormat="1" x14ac:dyDescent="0.15">
      <c r="A3245" s="47" t="s">
        <v>6504</v>
      </c>
      <c r="B3245" s="47" t="s">
        <v>9859</v>
      </c>
      <c r="C3245" s="281" t="s">
        <v>9748</v>
      </c>
      <c r="D3245" s="47" t="s">
        <v>9314</v>
      </c>
      <c r="E3245" s="47" t="s">
        <v>9334</v>
      </c>
      <c r="F3245" s="47" t="s">
        <v>9335</v>
      </c>
      <c r="G3245" s="47" t="s">
        <v>9858</v>
      </c>
      <c r="H3245" s="47">
        <v>12384</v>
      </c>
      <c r="I3245" s="47">
        <v>11</v>
      </c>
      <c r="J3245" s="47">
        <v>2.2000000000000002</v>
      </c>
      <c r="Q3245" s="47">
        <v>0.92053435219590585</v>
      </c>
      <c r="R3245" s="47">
        <v>0.52486788441973387</v>
      </c>
      <c r="U3245" s="47" t="s">
        <v>5336</v>
      </c>
      <c r="V3245" s="47">
        <v>6499.9638806539842</v>
      </c>
      <c r="W3245" s="47">
        <v>664</v>
      </c>
    </row>
    <row r="3246" spans="1:23" s="47" customFormat="1" x14ac:dyDescent="0.15">
      <c r="A3246" s="47" t="s">
        <v>6504</v>
      </c>
      <c r="B3246" s="47" t="s">
        <v>10072</v>
      </c>
      <c r="C3246" s="281" t="s">
        <v>10165</v>
      </c>
      <c r="D3246" s="47" t="s">
        <v>10065</v>
      </c>
      <c r="E3246" s="47" t="s">
        <v>10066</v>
      </c>
      <c r="F3246" s="47" t="s">
        <v>9335</v>
      </c>
      <c r="G3246" s="47" t="s">
        <v>9967</v>
      </c>
      <c r="H3246" s="47">
        <v>80000</v>
      </c>
      <c r="I3246" s="47">
        <v>45</v>
      </c>
      <c r="J3246" s="47">
        <v>1.3</v>
      </c>
      <c r="Q3246" s="47">
        <v>8.3874510770654109E-2</v>
      </c>
      <c r="R3246" s="47">
        <v>8.4500640336951718E-2</v>
      </c>
      <c r="U3246" s="47" t="s">
        <v>5336</v>
      </c>
      <c r="V3246" s="47">
        <v>6760.0512269561377</v>
      </c>
      <c r="W3246" s="47">
        <v>646</v>
      </c>
    </row>
    <row r="3247" spans="1:23" s="47" customFormat="1" x14ac:dyDescent="0.15">
      <c r="A3247" s="47" t="s">
        <v>6504</v>
      </c>
      <c r="B3247" s="47" t="s">
        <v>10072</v>
      </c>
      <c r="C3247" s="281" t="s">
        <v>10165</v>
      </c>
      <c r="D3247" s="47" t="s">
        <v>9965</v>
      </c>
      <c r="E3247" s="47" t="s">
        <v>9966</v>
      </c>
      <c r="F3247" s="47" t="s">
        <v>9335</v>
      </c>
      <c r="G3247" s="47" t="s">
        <v>9967</v>
      </c>
      <c r="H3247" s="47">
        <v>400000</v>
      </c>
      <c r="I3247" s="47">
        <v>22</v>
      </c>
      <c r="J3247" s="47">
        <v>0.65</v>
      </c>
      <c r="Q3247" s="47">
        <v>1.1850045011936339E-2</v>
      </c>
      <c r="R3247" s="47">
        <v>1.7599891885836032E-2</v>
      </c>
      <c r="U3247" s="47" t="s">
        <v>5336</v>
      </c>
      <c r="V3247" s="47">
        <v>7039.9567543344128</v>
      </c>
      <c r="W3247" s="47">
        <v>643</v>
      </c>
    </row>
    <row r="3248" spans="1:23" s="47" customFormat="1" x14ac:dyDescent="0.15">
      <c r="A3248" s="47" t="s">
        <v>6215</v>
      </c>
      <c r="B3248" s="47" t="s">
        <v>10132</v>
      </c>
      <c r="C3248" s="281" t="s">
        <v>9587</v>
      </c>
      <c r="D3248" s="47" t="s">
        <v>8967</v>
      </c>
      <c r="E3248" s="47" t="s">
        <v>9131</v>
      </c>
      <c r="F3248" s="47" t="s">
        <v>5522</v>
      </c>
      <c r="G3248" s="47" t="s">
        <v>10036</v>
      </c>
      <c r="H3248" s="47">
        <v>10766</v>
      </c>
      <c r="I3248" s="47">
        <v>7.5</v>
      </c>
      <c r="J3248" s="47">
        <v>1.5</v>
      </c>
      <c r="Q3248" s="47">
        <v>1.2446579000592177</v>
      </c>
      <c r="R3248" s="47">
        <v>0.66877495375097651</v>
      </c>
      <c r="S3248" s="47">
        <v>0.5294439622515259</v>
      </c>
      <c r="T3248" s="47">
        <v>2.4428757198587654</v>
      </c>
      <c r="U3248" s="47" t="s">
        <v>5336</v>
      </c>
      <c r="V3248" s="47">
        <v>7200.0311520830128</v>
      </c>
      <c r="W3248" s="47">
        <v>695</v>
      </c>
    </row>
    <row r="3249" spans="1:24" s="47" customFormat="1" x14ac:dyDescent="0.15">
      <c r="A3249" s="47" t="s">
        <v>6504</v>
      </c>
      <c r="B3249" s="47" t="s">
        <v>9859</v>
      </c>
      <c r="C3249" s="281" t="s">
        <v>9748</v>
      </c>
      <c r="D3249" s="47" t="s">
        <v>9314</v>
      </c>
      <c r="E3249" s="47" t="s">
        <v>9334</v>
      </c>
      <c r="F3249" s="47" t="s">
        <v>9335</v>
      </c>
      <c r="G3249" s="47" t="s">
        <v>9858</v>
      </c>
      <c r="H3249" s="47">
        <v>12353</v>
      </c>
      <c r="I3249" s="47">
        <v>12</v>
      </c>
      <c r="J3249" s="47">
        <v>2.5</v>
      </c>
      <c r="Q3249" s="47">
        <v>0.87427890568534605</v>
      </c>
      <c r="R3249" s="47">
        <v>0.59904576191675574</v>
      </c>
      <c r="U3249" s="47" t="s">
        <v>5336</v>
      </c>
      <c r="V3249" s="47">
        <v>7400.0122969576832</v>
      </c>
      <c r="W3249" s="47">
        <v>665</v>
      </c>
    </row>
    <row r="3250" spans="1:24" s="47" customFormat="1" x14ac:dyDescent="0.15">
      <c r="A3250" s="47" t="s">
        <v>6504</v>
      </c>
      <c r="B3250" s="47" t="s">
        <v>10072</v>
      </c>
      <c r="C3250" s="281" t="s">
        <v>10165</v>
      </c>
      <c r="D3250" s="47" t="s">
        <v>9314</v>
      </c>
      <c r="E3250" s="47" t="s">
        <v>9334</v>
      </c>
      <c r="F3250" s="47" t="s">
        <v>9335</v>
      </c>
      <c r="G3250" s="47" t="s">
        <v>9967</v>
      </c>
      <c r="H3250" s="47">
        <v>880000</v>
      </c>
      <c r="I3250" s="47">
        <v>22</v>
      </c>
      <c r="J3250" s="47">
        <v>0.45</v>
      </c>
      <c r="Q3250" s="47">
        <v>4.7272655597950805E-3</v>
      </c>
      <c r="R3250" s="47">
        <v>8.9999479963720069E-3</v>
      </c>
      <c r="U3250" s="47" t="s">
        <v>5336</v>
      </c>
      <c r="V3250" s="47">
        <v>7919.9542368073662</v>
      </c>
      <c r="W3250" s="47">
        <v>644</v>
      </c>
    </row>
    <row r="3251" spans="1:24" s="47" customFormat="1" x14ac:dyDescent="0.15">
      <c r="A3251" s="47" t="s">
        <v>6504</v>
      </c>
      <c r="B3251" s="47" t="s">
        <v>9859</v>
      </c>
      <c r="C3251" s="281" t="s">
        <v>9748</v>
      </c>
      <c r="D3251" s="47" t="s">
        <v>9755</v>
      </c>
      <c r="E3251" s="47" t="s">
        <v>9864</v>
      </c>
      <c r="F3251" s="47" t="s">
        <v>9335</v>
      </c>
      <c r="G3251" s="47" t="s">
        <v>9858</v>
      </c>
      <c r="H3251" s="47">
        <v>11860</v>
      </c>
      <c r="I3251" s="47">
        <v>13</v>
      </c>
      <c r="J3251" s="47">
        <v>2.8</v>
      </c>
      <c r="Q3251" s="47">
        <v>0.69140099467672755</v>
      </c>
      <c r="R3251" s="47">
        <v>0.67454355945855105</v>
      </c>
      <c r="U3251" s="47" t="s">
        <v>5336</v>
      </c>
      <c r="V3251" s="47">
        <v>8000.0866151784157</v>
      </c>
      <c r="W3251" s="47">
        <v>666</v>
      </c>
    </row>
    <row r="3252" spans="1:24" s="47" customFormat="1" x14ac:dyDescent="0.15">
      <c r="A3252" s="47" t="s">
        <v>6215</v>
      </c>
      <c r="B3252" s="47" t="s">
        <v>9185</v>
      </c>
      <c r="C3252" s="281" t="s">
        <v>9194</v>
      </c>
      <c r="D3252" s="47" t="s">
        <v>8656</v>
      </c>
      <c r="E3252" s="47" t="s">
        <v>10031</v>
      </c>
      <c r="F3252" s="47" t="s">
        <v>9916</v>
      </c>
      <c r="G3252" s="47" t="s">
        <v>9917</v>
      </c>
      <c r="H3252" s="47">
        <v>445</v>
      </c>
      <c r="I3252" s="47">
        <v>1</v>
      </c>
      <c r="J3252" s="47">
        <v>4.5999999999999996</v>
      </c>
      <c r="K3252" s="47">
        <v>1.5730337078651599</v>
      </c>
      <c r="L3252" s="47">
        <v>0.22471910112359</v>
      </c>
      <c r="M3252" s="47">
        <v>1.79775281</v>
      </c>
      <c r="N3252" s="47">
        <v>0.89887640449438</v>
      </c>
      <c r="P3252" s="47">
        <v>2.6966292134831296</v>
      </c>
      <c r="U3252" s="47">
        <v>99.999999999997556</v>
      </c>
      <c r="V3252" s="47" t="s">
        <v>5336</v>
      </c>
      <c r="W3252" s="47">
        <v>708</v>
      </c>
    </row>
    <row r="3253" spans="1:24" s="47" customFormat="1" x14ac:dyDescent="0.15">
      <c r="A3253" s="47" t="s">
        <v>9415</v>
      </c>
      <c r="B3253" s="47" t="s">
        <v>8797</v>
      </c>
      <c r="C3253" s="281" t="s">
        <v>8817</v>
      </c>
      <c r="D3253" s="47" t="s">
        <v>8656</v>
      </c>
      <c r="E3253" s="47" t="s">
        <v>9221</v>
      </c>
      <c r="F3253" s="47" t="s">
        <v>9222</v>
      </c>
      <c r="G3253" s="47" t="s">
        <v>9223</v>
      </c>
      <c r="H3253" s="47">
        <v>110</v>
      </c>
      <c r="I3253" s="47">
        <v>30</v>
      </c>
      <c r="J3253" s="47">
        <v>9</v>
      </c>
      <c r="K3253" s="47">
        <v>60</v>
      </c>
      <c r="L3253" s="47">
        <v>2.72727272727272</v>
      </c>
      <c r="M3253" s="47">
        <v>62.7272727</v>
      </c>
      <c r="U3253" s="47">
        <v>299.9999999999992</v>
      </c>
      <c r="V3253" s="47" t="s">
        <v>5336</v>
      </c>
      <c r="W3253" s="47">
        <v>81</v>
      </c>
    </row>
    <row r="3254" spans="1:24" s="47" customFormat="1" x14ac:dyDescent="0.15">
      <c r="A3254" s="47" t="s">
        <v>6504</v>
      </c>
      <c r="B3254" s="47" t="s">
        <v>9342</v>
      </c>
      <c r="C3254" s="281" t="s">
        <v>10121</v>
      </c>
      <c r="D3254" s="47" t="s">
        <v>9314</v>
      </c>
      <c r="E3254" s="47" t="s">
        <v>9334</v>
      </c>
      <c r="F3254" s="47" t="s">
        <v>8972</v>
      </c>
      <c r="G3254" s="47" t="s">
        <v>9276</v>
      </c>
      <c r="H3254" s="47">
        <v>2870</v>
      </c>
      <c r="I3254" s="47">
        <v>8</v>
      </c>
      <c r="J3254" s="47">
        <v>1</v>
      </c>
      <c r="K3254" s="47">
        <v>0.20905923344947</v>
      </c>
      <c r="L3254" s="47">
        <v>0.13937282229965001</v>
      </c>
      <c r="M3254" s="47">
        <v>0.34843205999999999</v>
      </c>
      <c r="U3254" s="47">
        <v>399.99999999999551</v>
      </c>
      <c r="V3254" s="47" t="s">
        <v>5336</v>
      </c>
      <c r="W3254" s="47">
        <v>398</v>
      </c>
    </row>
    <row r="3255" spans="1:24" s="47" customFormat="1" x14ac:dyDescent="0.15">
      <c r="A3255" s="47" t="s">
        <v>9415</v>
      </c>
      <c r="B3255" s="47" t="s">
        <v>8797</v>
      </c>
      <c r="C3255" s="281" t="s">
        <v>8817</v>
      </c>
      <c r="D3255" s="47" t="s">
        <v>8656</v>
      </c>
      <c r="E3255" s="47" t="s">
        <v>9221</v>
      </c>
      <c r="F3255" s="47" t="s">
        <v>9222</v>
      </c>
      <c r="G3255" s="47" t="s">
        <v>9223</v>
      </c>
      <c r="H3255" s="47">
        <v>144</v>
      </c>
      <c r="I3255" s="47">
        <v>30</v>
      </c>
      <c r="J3255" s="47">
        <v>9</v>
      </c>
      <c r="K3255" s="47">
        <v>59.0277777777777</v>
      </c>
      <c r="L3255" s="47">
        <v>2.7777777777777701</v>
      </c>
      <c r="M3255" s="47">
        <v>61.805555599999998</v>
      </c>
      <c r="U3255" s="47">
        <v>399.99999999999892</v>
      </c>
      <c r="V3255" s="47" t="s">
        <v>5336</v>
      </c>
      <c r="W3255" s="47">
        <v>82</v>
      </c>
    </row>
    <row r="3256" spans="1:24" s="47" customFormat="1" x14ac:dyDescent="0.15">
      <c r="A3256" s="47" t="s">
        <v>9415</v>
      </c>
      <c r="B3256" s="47" t="s">
        <v>8797</v>
      </c>
      <c r="C3256" s="281" t="s">
        <v>9321</v>
      </c>
      <c r="D3256" s="47" t="s">
        <v>8656</v>
      </c>
      <c r="E3256" s="47" t="s">
        <v>9221</v>
      </c>
      <c r="F3256" s="47" t="s">
        <v>9222</v>
      </c>
      <c r="G3256" s="47" t="s">
        <v>9223</v>
      </c>
      <c r="H3256" s="47">
        <v>1200</v>
      </c>
      <c r="J3256" s="47">
        <v>11.2</v>
      </c>
      <c r="K3256" s="47">
        <v>28.3333333333333</v>
      </c>
      <c r="L3256" s="47">
        <v>0.58333333333333004</v>
      </c>
      <c r="M3256" s="47">
        <v>28.9166667</v>
      </c>
      <c r="U3256" s="47">
        <v>699.99999999999602</v>
      </c>
      <c r="V3256" s="47" t="s">
        <v>5336</v>
      </c>
      <c r="W3256" s="47">
        <v>86</v>
      </c>
    </row>
    <row r="3257" spans="1:24" s="47" customFormat="1" x14ac:dyDescent="0.15">
      <c r="A3257" s="47" t="s">
        <v>6504</v>
      </c>
      <c r="B3257" s="209" t="s">
        <v>9482</v>
      </c>
      <c r="C3257" s="281" t="s">
        <v>9060</v>
      </c>
      <c r="D3257" s="47" t="s">
        <v>9314</v>
      </c>
      <c r="E3257" s="47" t="s">
        <v>9334</v>
      </c>
      <c r="F3257" s="47" t="s">
        <v>8972</v>
      </c>
      <c r="G3257" s="47" t="s">
        <v>9481</v>
      </c>
      <c r="H3257" s="47">
        <v>25000</v>
      </c>
      <c r="I3257" s="47">
        <v>10</v>
      </c>
      <c r="K3257" s="47">
        <v>0.76</v>
      </c>
      <c r="L3257" s="47">
        <v>3.2000000000000001E-2</v>
      </c>
      <c r="M3257" s="47">
        <v>0.79200000000000004</v>
      </c>
      <c r="U3257" s="47">
        <v>800</v>
      </c>
      <c r="V3257" s="47" t="s">
        <v>5336</v>
      </c>
      <c r="W3257" s="47">
        <v>253</v>
      </c>
    </row>
    <row r="3258" spans="1:24" s="47" customFormat="1" x14ac:dyDescent="0.15">
      <c r="A3258" s="47" t="s">
        <v>9415</v>
      </c>
      <c r="B3258" s="210" t="s">
        <v>9296</v>
      </c>
      <c r="C3258" s="281" t="s">
        <v>9048</v>
      </c>
      <c r="D3258" s="47" t="s">
        <v>9389</v>
      </c>
      <c r="E3258" s="47" t="s">
        <v>8533</v>
      </c>
      <c r="F3258" s="47" t="s">
        <v>9390</v>
      </c>
      <c r="G3258" s="47" t="s">
        <v>9391</v>
      </c>
      <c r="H3258" s="47">
        <v>33300</v>
      </c>
      <c r="I3258" s="47">
        <v>8</v>
      </c>
      <c r="J3258" s="47">
        <v>1.9</v>
      </c>
      <c r="K3258" s="47">
        <v>0.36036036036036001</v>
      </c>
      <c r="L3258" s="47">
        <v>2.7027027027019999E-2</v>
      </c>
      <c r="M3258" s="47">
        <v>0.38738739</v>
      </c>
      <c r="U3258" s="47">
        <v>899.99999999976603</v>
      </c>
      <c r="V3258" s="47" t="s">
        <v>5336</v>
      </c>
      <c r="W3258" s="47">
        <v>62</v>
      </c>
    </row>
    <row r="3259" spans="1:24" s="47" customFormat="1" x14ac:dyDescent="0.15">
      <c r="A3259" s="47" t="s">
        <v>9415</v>
      </c>
      <c r="B3259" s="210" t="s">
        <v>9296</v>
      </c>
      <c r="C3259" s="281" t="s">
        <v>9048</v>
      </c>
      <c r="D3259" s="47" t="s">
        <v>9389</v>
      </c>
      <c r="E3259" s="47" t="s">
        <v>8533</v>
      </c>
      <c r="F3259" s="47" t="s">
        <v>9390</v>
      </c>
      <c r="G3259" s="47" t="s">
        <v>9391</v>
      </c>
      <c r="H3259" s="47">
        <v>22800</v>
      </c>
      <c r="I3259" s="47">
        <v>11</v>
      </c>
      <c r="J3259" s="47">
        <v>2.7</v>
      </c>
      <c r="K3259" s="47">
        <v>0.66228070175438003</v>
      </c>
      <c r="L3259" s="47">
        <v>3.9473684210519999E-2</v>
      </c>
      <c r="M3259" s="47">
        <v>0.70175438999999995</v>
      </c>
      <c r="U3259" s="47">
        <v>899.99999999985596</v>
      </c>
      <c r="V3259" s="47" t="s">
        <v>5336</v>
      </c>
      <c r="W3259" s="47">
        <v>63</v>
      </c>
    </row>
    <row r="3260" spans="1:24" s="47" customFormat="1" x14ac:dyDescent="0.15">
      <c r="A3260" s="47" t="s">
        <v>9415</v>
      </c>
      <c r="B3260" s="210" t="s">
        <v>9296</v>
      </c>
      <c r="C3260" s="281" t="s">
        <v>9048</v>
      </c>
      <c r="D3260" s="47" t="s">
        <v>9389</v>
      </c>
      <c r="E3260" s="47" t="s">
        <v>8533</v>
      </c>
      <c r="F3260" s="47" t="s">
        <v>9390</v>
      </c>
      <c r="G3260" s="47" t="s">
        <v>9391</v>
      </c>
      <c r="H3260" s="47">
        <v>8500</v>
      </c>
      <c r="I3260" s="47">
        <v>18</v>
      </c>
      <c r="J3260" s="47">
        <v>4.7</v>
      </c>
      <c r="K3260" s="47">
        <v>2.5411764705882298</v>
      </c>
      <c r="L3260" s="47">
        <v>0.10588235294117</v>
      </c>
      <c r="M3260" s="47">
        <v>2.6470588199999998</v>
      </c>
      <c r="U3260" s="47">
        <v>899.99999999994498</v>
      </c>
      <c r="V3260" s="47" t="s">
        <v>5336</v>
      </c>
      <c r="W3260" s="47">
        <v>66</v>
      </c>
    </row>
    <row r="3261" spans="1:24" s="47" customFormat="1" x14ac:dyDescent="0.15">
      <c r="A3261" s="47" t="s">
        <v>6215</v>
      </c>
      <c r="B3261" s="47" t="s">
        <v>9185</v>
      </c>
      <c r="C3261" s="281" t="s">
        <v>9194</v>
      </c>
      <c r="D3261" s="47" t="s">
        <v>9195</v>
      </c>
      <c r="E3261" s="47" t="s">
        <v>9196</v>
      </c>
      <c r="F3261" s="47" t="s">
        <v>9916</v>
      </c>
      <c r="G3261" s="47" t="s">
        <v>9917</v>
      </c>
      <c r="H3261" s="47">
        <v>445</v>
      </c>
      <c r="I3261" s="47">
        <v>2</v>
      </c>
      <c r="J3261" s="47">
        <v>7</v>
      </c>
      <c r="K3261" s="47">
        <v>12.8089887640449</v>
      </c>
      <c r="L3261" s="47">
        <v>2.02247191011236</v>
      </c>
      <c r="M3261" s="47">
        <v>14.831460699999999</v>
      </c>
      <c r="N3261" s="47">
        <v>4.0449438202247201</v>
      </c>
      <c r="P3261" s="47">
        <v>18.87640449438198</v>
      </c>
      <c r="U3261" s="47">
        <v>900</v>
      </c>
      <c r="V3261" s="47" t="s">
        <v>5336</v>
      </c>
      <c r="W3261" s="47">
        <v>709</v>
      </c>
    </row>
    <row r="3262" spans="1:24" s="47" customFormat="1" x14ac:dyDescent="0.15">
      <c r="A3262" s="47" t="s">
        <v>9415</v>
      </c>
      <c r="B3262" s="210" t="s">
        <v>9296</v>
      </c>
      <c r="C3262" s="281" t="s">
        <v>9048</v>
      </c>
      <c r="D3262" s="47" t="s">
        <v>9389</v>
      </c>
      <c r="E3262" s="47" t="s">
        <v>8533</v>
      </c>
      <c r="F3262" s="47" t="s">
        <v>9390</v>
      </c>
      <c r="G3262" s="47" t="s">
        <v>9391</v>
      </c>
      <c r="H3262" s="47">
        <v>18300</v>
      </c>
      <c r="I3262" s="47">
        <v>13</v>
      </c>
      <c r="J3262" s="47">
        <v>3.2</v>
      </c>
      <c r="K3262" s="47">
        <v>1.21311475409836</v>
      </c>
      <c r="L3262" s="47">
        <v>5.4644808743160002E-2</v>
      </c>
      <c r="M3262" s="47">
        <v>1.26775956</v>
      </c>
      <c r="U3262" s="47">
        <v>999.99999999982799</v>
      </c>
      <c r="V3262" s="47" t="s">
        <v>5336</v>
      </c>
      <c r="W3262" s="47">
        <v>64</v>
      </c>
    </row>
    <row r="3263" spans="1:24" s="47" customFormat="1" x14ac:dyDescent="0.15">
      <c r="A3263" s="47" t="s">
        <v>6215</v>
      </c>
      <c r="B3263" s="210" t="s">
        <v>9782</v>
      </c>
      <c r="C3263" s="281" t="s">
        <v>8960</v>
      </c>
      <c r="D3263" s="47" t="s">
        <v>9125</v>
      </c>
      <c r="E3263" s="47" t="s">
        <v>9067</v>
      </c>
      <c r="F3263" s="47" t="s">
        <v>5620</v>
      </c>
      <c r="G3263" s="47" t="s">
        <v>9360</v>
      </c>
      <c r="H3263" s="47">
        <v>36</v>
      </c>
      <c r="L3263" s="47">
        <v>28.6111111111111</v>
      </c>
      <c r="U3263" s="47">
        <v>1030</v>
      </c>
      <c r="V3263" s="47" t="s">
        <v>5336</v>
      </c>
      <c r="W3263" s="47">
        <v>22</v>
      </c>
      <c r="X3263" s="210" t="s">
        <v>9461</v>
      </c>
    </row>
    <row r="3264" spans="1:24" s="47" customFormat="1" x14ac:dyDescent="0.15">
      <c r="A3264" s="47" t="s">
        <v>9415</v>
      </c>
      <c r="B3264" s="210" t="s">
        <v>9296</v>
      </c>
      <c r="C3264" s="281" t="s">
        <v>9048</v>
      </c>
      <c r="D3264" s="47" t="s">
        <v>9389</v>
      </c>
      <c r="E3264" s="47" t="s">
        <v>8533</v>
      </c>
      <c r="F3264" s="47" t="s">
        <v>9390</v>
      </c>
      <c r="G3264" s="47" t="s">
        <v>9391</v>
      </c>
      <c r="H3264" s="47">
        <v>18400</v>
      </c>
      <c r="I3264" s="47">
        <v>16</v>
      </c>
      <c r="J3264" s="47">
        <v>3.4</v>
      </c>
      <c r="K3264" s="47">
        <v>1.3206521739130399</v>
      </c>
      <c r="L3264" s="47">
        <v>5.9782608695649997E-2</v>
      </c>
      <c r="M3264" s="47">
        <v>1.3804347800000001</v>
      </c>
      <c r="U3264" s="47">
        <v>1099.99999999996</v>
      </c>
      <c r="V3264" s="47" t="s">
        <v>5336</v>
      </c>
      <c r="W3264" s="47">
        <v>65</v>
      </c>
    </row>
    <row r="3265" spans="1:24" s="47" customFormat="1" x14ac:dyDescent="0.15">
      <c r="A3265" s="47" t="s">
        <v>9415</v>
      </c>
      <c r="B3265" s="210" t="s">
        <v>9296</v>
      </c>
      <c r="C3265" s="281" t="s">
        <v>9048</v>
      </c>
      <c r="D3265" s="47" t="s">
        <v>9389</v>
      </c>
      <c r="E3265" s="47" t="s">
        <v>8533</v>
      </c>
      <c r="F3265" s="47" t="s">
        <v>9390</v>
      </c>
      <c r="G3265" s="47" t="s">
        <v>9391</v>
      </c>
      <c r="H3265" s="47">
        <v>6700</v>
      </c>
      <c r="I3265" s="47">
        <v>23</v>
      </c>
      <c r="J3265" s="47">
        <v>5.3</v>
      </c>
      <c r="K3265" s="47">
        <v>4.5074626865671599</v>
      </c>
      <c r="L3265" s="47">
        <v>0.16417910447761</v>
      </c>
      <c r="M3265" s="47">
        <v>4.6716417899999998</v>
      </c>
      <c r="U3265" s="47">
        <v>1099.999999999987</v>
      </c>
      <c r="V3265" s="47" t="s">
        <v>5336</v>
      </c>
      <c r="W3265" s="47">
        <v>68</v>
      </c>
    </row>
    <row r="3266" spans="1:24" s="47" customFormat="1" x14ac:dyDescent="0.15">
      <c r="A3266" s="47" t="s">
        <v>9415</v>
      </c>
      <c r="B3266" s="210" t="s">
        <v>9296</v>
      </c>
      <c r="C3266" s="281" t="s">
        <v>9048</v>
      </c>
      <c r="D3266" s="47" t="s">
        <v>9389</v>
      </c>
      <c r="E3266" s="47" t="s">
        <v>8533</v>
      </c>
      <c r="F3266" s="47" t="s">
        <v>9390</v>
      </c>
      <c r="G3266" s="47" t="s">
        <v>9391</v>
      </c>
      <c r="H3266" s="47">
        <v>6700</v>
      </c>
      <c r="I3266" s="47">
        <v>21</v>
      </c>
      <c r="J3266" s="47">
        <v>5.5</v>
      </c>
      <c r="K3266" s="47">
        <v>4.8208955223880601</v>
      </c>
      <c r="L3266" s="47">
        <v>0.17910447761194001</v>
      </c>
      <c r="M3266" s="47">
        <v>5</v>
      </c>
      <c r="U3266" s="47">
        <v>1200</v>
      </c>
      <c r="V3266" s="47" t="s">
        <v>5336</v>
      </c>
      <c r="W3266" s="47">
        <v>67</v>
      </c>
    </row>
    <row r="3267" spans="1:24" s="47" customFormat="1" x14ac:dyDescent="0.15">
      <c r="A3267" s="47" t="s">
        <v>9415</v>
      </c>
      <c r="B3267" s="47" t="s">
        <v>8797</v>
      </c>
      <c r="C3267" s="281" t="s">
        <v>9321</v>
      </c>
      <c r="D3267" s="47" t="s">
        <v>8656</v>
      </c>
      <c r="E3267" s="47" t="s">
        <v>9221</v>
      </c>
      <c r="F3267" s="47" t="s">
        <v>9222</v>
      </c>
      <c r="G3267" s="47" t="s">
        <v>9223</v>
      </c>
      <c r="H3267" s="47">
        <v>3800</v>
      </c>
      <c r="J3267" s="47">
        <v>6.7</v>
      </c>
      <c r="K3267" s="47">
        <v>9.8157894736842106</v>
      </c>
      <c r="L3267" s="47">
        <v>0.36799999999999999</v>
      </c>
      <c r="M3267" s="47">
        <v>13.5</v>
      </c>
      <c r="U3267" s="47">
        <v>1398.4</v>
      </c>
      <c r="V3267" s="47" t="s">
        <v>5336</v>
      </c>
      <c r="W3267" s="47">
        <v>84</v>
      </c>
      <c r="X3267" s="47" t="s">
        <v>8959</v>
      </c>
    </row>
    <row r="3268" spans="1:24" s="47" customFormat="1" x14ac:dyDescent="0.15">
      <c r="A3268" s="47" t="s">
        <v>9415</v>
      </c>
      <c r="B3268" s="210" t="s">
        <v>9296</v>
      </c>
      <c r="C3268" s="281" t="s">
        <v>9048</v>
      </c>
      <c r="D3268" s="47" t="s">
        <v>9389</v>
      </c>
      <c r="E3268" s="47" t="s">
        <v>8533</v>
      </c>
      <c r="F3268" s="47" t="s">
        <v>9390</v>
      </c>
      <c r="G3268" s="47" t="s">
        <v>9391</v>
      </c>
      <c r="H3268" s="47">
        <v>6800</v>
      </c>
      <c r="I3268" s="47">
        <v>26</v>
      </c>
      <c r="J3268" s="47">
        <v>5.4</v>
      </c>
      <c r="K3268" s="47">
        <v>5.75</v>
      </c>
      <c r="L3268" s="47">
        <v>0.20588235294116999</v>
      </c>
      <c r="M3268" s="47">
        <v>5.9558823500000004</v>
      </c>
      <c r="U3268" s="47">
        <v>1399.9999999999559</v>
      </c>
      <c r="V3268" s="47" t="s">
        <v>5336</v>
      </c>
      <c r="W3268" s="47">
        <v>69</v>
      </c>
    </row>
    <row r="3269" spans="1:24" s="47" customFormat="1" x14ac:dyDescent="0.15">
      <c r="A3269" s="47" t="s">
        <v>9415</v>
      </c>
      <c r="B3269" s="47" t="s">
        <v>9447</v>
      </c>
      <c r="C3269" s="281" t="s">
        <v>9428</v>
      </c>
      <c r="D3269" s="47" t="s">
        <v>9439</v>
      </c>
      <c r="E3269" s="47" t="s">
        <v>9440</v>
      </c>
      <c r="F3269" s="47" t="s">
        <v>9441</v>
      </c>
      <c r="G3269" s="47" t="s">
        <v>9442</v>
      </c>
      <c r="H3269" s="47">
        <v>983</v>
      </c>
      <c r="I3269" s="47">
        <v>42</v>
      </c>
      <c r="L3269" s="47">
        <v>1.5259409969481099</v>
      </c>
      <c r="U3269" s="47">
        <v>1499.999999999992</v>
      </c>
      <c r="V3269" s="47" t="s">
        <v>5336</v>
      </c>
      <c r="W3269" s="47">
        <v>384</v>
      </c>
    </row>
    <row r="3270" spans="1:24" s="47" customFormat="1" x14ac:dyDescent="0.15">
      <c r="A3270" s="47" t="s">
        <v>9415</v>
      </c>
      <c r="B3270" s="47" t="s">
        <v>9419</v>
      </c>
      <c r="C3270" s="281" t="s">
        <v>8817</v>
      </c>
      <c r="D3270" s="47" t="s">
        <v>8656</v>
      </c>
      <c r="E3270" s="47" t="s">
        <v>9221</v>
      </c>
      <c r="F3270" s="47" t="s">
        <v>9222</v>
      </c>
      <c r="G3270" s="47" t="s">
        <v>8953</v>
      </c>
      <c r="H3270" s="47">
        <v>1036</v>
      </c>
      <c r="I3270" s="47">
        <v>40</v>
      </c>
      <c r="K3270" s="47">
        <v>54.343629343629303</v>
      </c>
      <c r="L3270" s="47">
        <v>1.54440154440154</v>
      </c>
      <c r="M3270" s="47">
        <v>55.888030899999997</v>
      </c>
      <c r="U3270" s="47">
        <v>1600</v>
      </c>
      <c r="V3270" s="47" t="s">
        <v>5336</v>
      </c>
      <c r="W3270" s="47">
        <v>83</v>
      </c>
      <c r="X3270" s="210" t="s">
        <v>8961</v>
      </c>
    </row>
    <row r="3271" spans="1:24" s="47" customFormat="1" x14ac:dyDescent="0.15">
      <c r="A3271" s="47" t="s">
        <v>9415</v>
      </c>
      <c r="B3271" s="210" t="s">
        <v>10169</v>
      </c>
      <c r="C3271" s="281" t="s">
        <v>9878</v>
      </c>
      <c r="D3271" s="47" t="s">
        <v>9416</v>
      </c>
      <c r="E3271" s="47" t="s">
        <v>9623</v>
      </c>
      <c r="F3271" s="47" t="s">
        <v>9422</v>
      </c>
      <c r="G3271" s="47" t="s">
        <v>10280</v>
      </c>
      <c r="H3271" s="47">
        <v>4563</v>
      </c>
      <c r="I3271" s="47">
        <v>15</v>
      </c>
      <c r="J3271" s="47">
        <v>6.5</v>
      </c>
      <c r="K3271" s="47">
        <v>5.7067718606180096</v>
      </c>
      <c r="L3271" s="47">
        <v>0.35722112645189003</v>
      </c>
      <c r="M3271" s="47">
        <v>6.06399299</v>
      </c>
      <c r="N3271" s="47">
        <v>3.33114179268025</v>
      </c>
      <c r="O3271" s="47">
        <v>3.0681569143099999E-2</v>
      </c>
      <c r="P3271" s="47">
        <v>9.3951347797501494</v>
      </c>
      <c r="U3271" s="47">
        <v>1629.9999999999741</v>
      </c>
      <c r="V3271" s="47" t="s">
        <v>5336</v>
      </c>
      <c r="W3271" s="47">
        <v>904</v>
      </c>
      <c r="X3271" s="210" t="s">
        <v>10082</v>
      </c>
    </row>
    <row r="3272" spans="1:24" s="47" customFormat="1" x14ac:dyDescent="0.15">
      <c r="A3272" s="47" t="s">
        <v>9415</v>
      </c>
      <c r="B3272" s="47" t="s">
        <v>8797</v>
      </c>
      <c r="C3272" s="281" t="s">
        <v>9321</v>
      </c>
      <c r="D3272" s="47" t="s">
        <v>8656</v>
      </c>
      <c r="E3272" s="47" t="s">
        <v>9221</v>
      </c>
      <c r="F3272" s="47" t="s">
        <v>9222</v>
      </c>
      <c r="G3272" s="47" t="s">
        <v>9223</v>
      </c>
      <c r="H3272" s="47">
        <v>3800</v>
      </c>
      <c r="J3272" s="47">
        <v>8.6999999999999993</v>
      </c>
      <c r="K3272" s="47">
        <v>15.184210526315701</v>
      </c>
      <c r="L3272" s="47">
        <v>0.44736842105263003</v>
      </c>
      <c r="M3272" s="47">
        <v>15.631578899999999</v>
      </c>
      <c r="U3272" s="47">
        <v>1699.9999999999941</v>
      </c>
      <c r="V3272" s="47" t="s">
        <v>5336</v>
      </c>
      <c r="W3272" s="47">
        <v>85</v>
      </c>
    </row>
    <row r="3273" spans="1:24" s="47" customFormat="1" x14ac:dyDescent="0.15">
      <c r="A3273" s="47" t="s">
        <v>6215</v>
      </c>
      <c r="B3273" s="209" t="s">
        <v>9379</v>
      </c>
      <c r="C3273" s="281" t="s">
        <v>9478</v>
      </c>
      <c r="D3273" s="47" t="s">
        <v>9578</v>
      </c>
      <c r="E3273" s="47" t="s">
        <v>9376</v>
      </c>
      <c r="F3273" s="47" t="s">
        <v>9377</v>
      </c>
      <c r="G3273" s="47" t="s">
        <v>9563</v>
      </c>
      <c r="H3273" s="47">
        <v>305</v>
      </c>
      <c r="I3273" s="47">
        <v>15</v>
      </c>
      <c r="J3273" s="47">
        <v>7.8</v>
      </c>
      <c r="K3273" s="47">
        <v>32.655737704918003</v>
      </c>
      <c r="L3273" s="47">
        <v>5.6065573770491799</v>
      </c>
      <c r="M3273" s="47">
        <v>38.262295100000003</v>
      </c>
      <c r="N3273" s="47">
        <v>9.3442622950819594</v>
      </c>
      <c r="P3273" s="47">
        <v>47.606557377049143</v>
      </c>
      <c r="U3273" s="47">
        <v>1710</v>
      </c>
      <c r="V3273" s="47" t="s">
        <v>5336</v>
      </c>
      <c r="W3273" s="47">
        <v>240</v>
      </c>
    </row>
    <row r="3274" spans="1:24" s="47" customFormat="1" x14ac:dyDescent="0.15">
      <c r="A3274" s="47" t="s">
        <v>10278</v>
      </c>
      <c r="B3274" s="210" t="s">
        <v>10169</v>
      </c>
      <c r="C3274" s="281" t="s">
        <v>9878</v>
      </c>
      <c r="D3274" s="47" t="s">
        <v>10279</v>
      </c>
      <c r="E3274" s="47" t="s">
        <v>9623</v>
      </c>
      <c r="F3274" s="47" t="s">
        <v>9422</v>
      </c>
      <c r="G3274" s="47" t="s">
        <v>10280</v>
      </c>
      <c r="H3274" s="47">
        <v>49699</v>
      </c>
      <c r="I3274" s="47">
        <v>5</v>
      </c>
      <c r="J3274" s="47">
        <v>3</v>
      </c>
      <c r="K3274" s="47">
        <v>0.13803094629670001</v>
      </c>
      <c r="L3274" s="47">
        <v>3.8028934183779999E-2</v>
      </c>
      <c r="M3274" s="47">
        <v>0.17605988</v>
      </c>
      <c r="N3274" s="47">
        <v>0.11871466226683999</v>
      </c>
      <c r="P3274" s="47">
        <v>0.29477454274732001</v>
      </c>
      <c r="U3274" s="47">
        <v>1889.9999999996821</v>
      </c>
      <c r="V3274" s="47" t="s">
        <v>5336</v>
      </c>
      <c r="W3274" s="47">
        <v>903</v>
      </c>
      <c r="X3274" s="210" t="s">
        <v>10082</v>
      </c>
    </row>
    <row r="3275" spans="1:24" s="47" customFormat="1" x14ac:dyDescent="0.15">
      <c r="A3275" s="47" t="s">
        <v>9415</v>
      </c>
      <c r="B3275" s="209" t="s">
        <v>9552</v>
      </c>
      <c r="C3275" s="281" t="s">
        <v>9659</v>
      </c>
      <c r="D3275" s="47" t="s">
        <v>9889</v>
      </c>
      <c r="E3275" s="47" t="s">
        <v>9763</v>
      </c>
      <c r="F3275" s="47" t="s">
        <v>9660</v>
      </c>
      <c r="G3275" s="47" t="s">
        <v>9661</v>
      </c>
      <c r="H3275" s="47">
        <v>7200</v>
      </c>
      <c r="I3275" s="47">
        <v>40</v>
      </c>
      <c r="J3275" s="47">
        <v>6.3</v>
      </c>
      <c r="K3275" s="47">
        <v>1.5</v>
      </c>
      <c r="L3275" s="47">
        <v>0.26388888888888001</v>
      </c>
      <c r="M3275" s="47">
        <v>1.76388889</v>
      </c>
      <c r="U3275" s="47">
        <v>1899.9999999999361</v>
      </c>
      <c r="V3275" s="47" t="s">
        <v>5336</v>
      </c>
      <c r="W3275" s="47">
        <v>309</v>
      </c>
    </row>
    <row r="3276" spans="1:24" s="47" customFormat="1" x14ac:dyDescent="0.15">
      <c r="A3276" s="47" t="s">
        <v>6215</v>
      </c>
      <c r="B3276" s="210" t="s">
        <v>10198</v>
      </c>
      <c r="C3276" s="281" t="s">
        <v>10079</v>
      </c>
      <c r="D3276" s="47" t="s">
        <v>9861</v>
      </c>
      <c r="E3276" s="47" t="s">
        <v>10122</v>
      </c>
      <c r="F3276" s="47" t="s">
        <v>5543</v>
      </c>
      <c r="G3276" s="47" t="s">
        <v>9862</v>
      </c>
      <c r="H3276" s="47">
        <v>1576</v>
      </c>
      <c r="J3276" s="47">
        <v>22.5</v>
      </c>
      <c r="K3276" s="47">
        <v>44.416243654822303</v>
      </c>
      <c r="L3276" s="47">
        <v>1.2055837563451699</v>
      </c>
      <c r="M3276" s="47">
        <v>45.621827400000001</v>
      </c>
      <c r="N3276" s="47">
        <v>6.3451776649746199</v>
      </c>
      <c r="P3276" s="47">
        <v>51.967005076142094</v>
      </c>
      <c r="U3276" s="47">
        <v>1899.9999999999877</v>
      </c>
      <c r="V3276" s="47" t="s">
        <v>5336</v>
      </c>
      <c r="W3276" s="47">
        <v>847</v>
      </c>
      <c r="X3276" s="210" t="s">
        <v>9863</v>
      </c>
    </row>
    <row r="3277" spans="1:24" s="47" customFormat="1" x14ac:dyDescent="0.15">
      <c r="A3277" s="47" t="s">
        <v>6504</v>
      </c>
      <c r="B3277" s="47" t="s">
        <v>9491</v>
      </c>
      <c r="C3277" s="281" t="s">
        <v>9187</v>
      </c>
      <c r="D3277" s="47" t="s">
        <v>9370</v>
      </c>
      <c r="E3277" s="47" t="s">
        <v>9394</v>
      </c>
      <c r="F3277" s="47" t="s">
        <v>9335</v>
      </c>
      <c r="G3277" s="47" t="s">
        <v>9490</v>
      </c>
      <c r="H3277" s="47">
        <v>4000</v>
      </c>
      <c r="I3277" s="47">
        <v>8</v>
      </c>
      <c r="J3277" s="47">
        <v>1.9</v>
      </c>
      <c r="K3277" s="47">
        <v>1.05</v>
      </c>
      <c r="L3277" s="47">
        <v>0.47499999999999998</v>
      </c>
      <c r="M3277" s="47">
        <v>1.5249999999999999</v>
      </c>
      <c r="U3277" s="47">
        <v>1900</v>
      </c>
      <c r="V3277" s="47" t="s">
        <v>5336</v>
      </c>
      <c r="W3277" s="47">
        <v>640</v>
      </c>
    </row>
    <row r="3278" spans="1:24" s="47" customFormat="1" x14ac:dyDescent="0.15">
      <c r="A3278" s="47" t="s">
        <v>6215</v>
      </c>
      <c r="B3278" s="47" t="s">
        <v>8660</v>
      </c>
      <c r="C3278" s="281" t="s">
        <v>9051</v>
      </c>
      <c r="D3278" s="47" t="s">
        <v>9125</v>
      </c>
      <c r="E3278" s="47" t="s">
        <v>9067</v>
      </c>
      <c r="F3278" s="47" t="s">
        <v>5620</v>
      </c>
      <c r="G3278" s="47" t="s">
        <v>9563</v>
      </c>
      <c r="H3278" s="47">
        <v>810</v>
      </c>
      <c r="I3278" s="47">
        <v>6</v>
      </c>
      <c r="K3278" s="47">
        <v>31.481481481481399</v>
      </c>
      <c r="L3278" s="47">
        <v>2.4691358024691299</v>
      </c>
      <c r="M3278" s="47">
        <v>33.950617299999998</v>
      </c>
      <c r="U3278" s="47">
        <v>2000</v>
      </c>
      <c r="V3278" s="47" t="s">
        <v>5336</v>
      </c>
      <c r="W3278" s="47">
        <v>14</v>
      </c>
    </row>
    <row r="3279" spans="1:24" s="47" customFormat="1" x14ac:dyDescent="0.15">
      <c r="A3279" s="47" t="s">
        <v>6504</v>
      </c>
      <c r="B3279" s="47" t="s">
        <v>10251</v>
      </c>
      <c r="C3279" s="281" t="s">
        <v>10254</v>
      </c>
      <c r="D3279" s="47" t="s">
        <v>10228</v>
      </c>
      <c r="E3279" s="47" t="s">
        <v>10229</v>
      </c>
      <c r="F3279" s="47" t="s">
        <v>9335</v>
      </c>
      <c r="G3279" s="47" t="s">
        <v>9918</v>
      </c>
      <c r="H3279" s="47">
        <v>4810</v>
      </c>
      <c r="I3279" s="47">
        <v>7</v>
      </c>
      <c r="J3279" s="47">
        <v>1.4</v>
      </c>
      <c r="K3279" s="47">
        <v>0.41580041580040999</v>
      </c>
      <c r="L3279" s="47">
        <v>0.43659043659043001</v>
      </c>
      <c r="M3279" s="47">
        <v>0.85239085000000003</v>
      </c>
      <c r="N3279" s="47">
        <v>0.70686070686070002</v>
      </c>
      <c r="P3279" s="47">
        <v>1.5592515592515401</v>
      </c>
      <c r="U3279" s="47">
        <v>2099.9999999999682</v>
      </c>
      <c r="V3279" s="47" t="s">
        <v>5336</v>
      </c>
      <c r="W3279" s="47">
        <v>880</v>
      </c>
    </row>
    <row r="3280" spans="1:24" s="47" customFormat="1" x14ac:dyDescent="0.15">
      <c r="A3280" s="47" t="s">
        <v>6504</v>
      </c>
      <c r="B3280" s="209" t="s">
        <v>9734</v>
      </c>
      <c r="C3280" s="281" t="s">
        <v>9407</v>
      </c>
      <c r="D3280" s="47" t="s">
        <v>9314</v>
      </c>
      <c r="E3280" s="47" t="s">
        <v>9334</v>
      </c>
      <c r="F3280" s="47" t="s">
        <v>9335</v>
      </c>
      <c r="G3280" s="47" t="s">
        <v>9733</v>
      </c>
      <c r="H3280" s="47">
        <v>1492</v>
      </c>
      <c r="I3280" s="47">
        <v>5</v>
      </c>
      <c r="J3280" s="47">
        <v>3.1</v>
      </c>
      <c r="K3280" s="47">
        <v>2.4128686327077702</v>
      </c>
      <c r="L3280" s="47">
        <v>1.40750670241286</v>
      </c>
      <c r="M3280" s="47">
        <v>3.82037534</v>
      </c>
      <c r="U3280" s="47">
        <v>2099.9999999999873</v>
      </c>
      <c r="V3280" s="47" t="s">
        <v>5336</v>
      </c>
      <c r="W3280" s="47">
        <v>37</v>
      </c>
    </row>
    <row r="3281" spans="1:24" s="47" customFormat="1" x14ac:dyDescent="0.15">
      <c r="A3281" s="47" t="s">
        <v>6215</v>
      </c>
      <c r="B3281" s="210" t="s">
        <v>9664</v>
      </c>
      <c r="C3281" s="281" t="s">
        <v>9557</v>
      </c>
      <c r="D3281" s="47" t="s">
        <v>9141</v>
      </c>
      <c r="E3281" s="47" t="s">
        <v>10122</v>
      </c>
      <c r="F3281" s="47" t="s">
        <v>10110</v>
      </c>
      <c r="G3281" s="47" t="s">
        <v>9666</v>
      </c>
      <c r="H3281" s="47">
        <v>1488</v>
      </c>
      <c r="J3281" s="47">
        <v>15</v>
      </c>
      <c r="K3281" s="47">
        <v>44.354838709677402</v>
      </c>
      <c r="L3281" s="47">
        <v>1.4112903225806399</v>
      </c>
      <c r="M3281" s="47">
        <v>45.766128999999999</v>
      </c>
      <c r="N3281" s="47">
        <v>6.7204301075268802</v>
      </c>
      <c r="P3281" s="47">
        <v>52.486559139784923</v>
      </c>
      <c r="U3281" s="47">
        <v>2099.9999999999923</v>
      </c>
      <c r="V3281" s="47" t="s">
        <v>5336</v>
      </c>
      <c r="W3281" s="47">
        <v>850</v>
      </c>
    </row>
    <row r="3282" spans="1:24" s="47" customFormat="1" x14ac:dyDescent="0.15">
      <c r="A3282" s="47" t="s">
        <v>6504</v>
      </c>
      <c r="B3282" s="209" t="s">
        <v>9482</v>
      </c>
      <c r="C3282" s="281" t="s">
        <v>9060</v>
      </c>
      <c r="D3282" s="47" t="s">
        <v>9314</v>
      </c>
      <c r="E3282" s="47" t="s">
        <v>9334</v>
      </c>
      <c r="F3282" s="47" t="s">
        <v>8972</v>
      </c>
      <c r="G3282" s="47" t="s">
        <v>9481</v>
      </c>
      <c r="H3282" s="47">
        <v>17500</v>
      </c>
      <c r="I3282" s="47">
        <v>15</v>
      </c>
      <c r="K3282" s="47">
        <v>2.8971428571428501</v>
      </c>
      <c r="L3282" s="47">
        <v>0.12</v>
      </c>
      <c r="M3282" s="47">
        <v>3.0171428599999999</v>
      </c>
      <c r="U3282" s="47">
        <v>2100</v>
      </c>
      <c r="V3282" s="47" t="s">
        <v>5336</v>
      </c>
      <c r="W3282" s="47">
        <v>254</v>
      </c>
    </row>
    <row r="3283" spans="1:24" s="47" customFormat="1" x14ac:dyDescent="0.15">
      <c r="A3283" s="47" t="s">
        <v>6215</v>
      </c>
      <c r="B3283" s="210" t="s">
        <v>9249</v>
      </c>
      <c r="C3283" s="281" t="s">
        <v>10079</v>
      </c>
      <c r="F3283" s="47" t="s">
        <v>9983</v>
      </c>
      <c r="G3283" s="47" t="s">
        <v>9775</v>
      </c>
      <c r="H3283" s="47">
        <v>1340</v>
      </c>
      <c r="J3283" s="47">
        <v>21.5</v>
      </c>
      <c r="K3283" s="47">
        <v>67.164179104477597</v>
      </c>
      <c r="L3283" s="47">
        <v>1.6417910447761099</v>
      </c>
      <c r="M3283" s="47">
        <v>68.805970099999996</v>
      </c>
      <c r="N3283" s="47">
        <v>8.2089552238805901</v>
      </c>
      <c r="P3283" s="47">
        <v>77.014925373134304</v>
      </c>
      <c r="U3283" s="47">
        <v>2199.9999999999873</v>
      </c>
      <c r="V3283" s="47" t="s">
        <v>5336</v>
      </c>
      <c r="W3283" s="47">
        <v>848</v>
      </c>
      <c r="X3283" s="210" t="s">
        <v>9770</v>
      </c>
    </row>
    <row r="3284" spans="1:24" s="47" customFormat="1" x14ac:dyDescent="0.15">
      <c r="A3284" s="47" t="s">
        <v>6504</v>
      </c>
      <c r="B3284" s="47" t="s">
        <v>9684</v>
      </c>
      <c r="C3284" s="281" t="s">
        <v>9497</v>
      </c>
      <c r="D3284" s="47" t="s">
        <v>9314</v>
      </c>
      <c r="E3284" s="47" t="s">
        <v>9334</v>
      </c>
      <c r="F3284" s="47" t="s">
        <v>8972</v>
      </c>
      <c r="G3284" s="47" t="s">
        <v>9580</v>
      </c>
      <c r="H3284" s="47">
        <v>730000</v>
      </c>
      <c r="I3284" s="47">
        <v>3.5</v>
      </c>
      <c r="J3284" s="47">
        <v>0.2</v>
      </c>
      <c r="K3284" s="47">
        <v>1.9178082191780001E-2</v>
      </c>
      <c r="L3284" s="47">
        <v>3.1506849315059999E-3</v>
      </c>
      <c r="M3284" s="47">
        <v>5.0684930000000003E-2</v>
      </c>
      <c r="U3284" s="47">
        <v>2299.9999999993797</v>
      </c>
      <c r="V3284" s="47" t="s">
        <v>5336</v>
      </c>
      <c r="W3284" s="47">
        <v>422</v>
      </c>
    </row>
    <row r="3285" spans="1:24" s="47" customFormat="1" x14ac:dyDescent="0.15">
      <c r="A3285" s="47" t="s">
        <v>6504</v>
      </c>
      <c r="B3285" s="210" t="s">
        <v>9880</v>
      </c>
      <c r="C3285" s="281" t="s">
        <v>9865</v>
      </c>
      <c r="D3285" s="47" t="s">
        <v>9314</v>
      </c>
      <c r="E3285" s="47" t="s">
        <v>9334</v>
      </c>
      <c r="F3285" s="47" t="s">
        <v>9335</v>
      </c>
      <c r="G3285" s="47" t="s">
        <v>9203</v>
      </c>
      <c r="H3285" s="47">
        <v>1020</v>
      </c>
      <c r="I3285" s="47">
        <v>85</v>
      </c>
      <c r="J3285" s="47">
        <v>25</v>
      </c>
      <c r="K3285" s="47">
        <v>129.31372549019599</v>
      </c>
      <c r="L3285" s="47">
        <v>2.2549019607843102</v>
      </c>
      <c r="M3285" s="47">
        <v>131.56862699999999</v>
      </c>
      <c r="N3285" s="47">
        <v>170.196078431372</v>
      </c>
      <c r="P3285" s="47">
        <v>301.7647058823523</v>
      </c>
      <c r="U3285" s="47">
        <v>2300</v>
      </c>
      <c r="V3285" s="47" t="s">
        <v>5336</v>
      </c>
      <c r="W3285" s="47">
        <v>789</v>
      </c>
    </row>
    <row r="3286" spans="1:24" s="47" customFormat="1" x14ac:dyDescent="0.15">
      <c r="A3286" s="47" t="s">
        <v>6215</v>
      </c>
      <c r="B3286" s="47" t="s">
        <v>9185</v>
      </c>
      <c r="C3286" s="281" t="s">
        <v>9194</v>
      </c>
      <c r="D3286" s="47" t="s">
        <v>8656</v>
      </c>
      <c r="E3286" s="47" t="s">
        <v>10031</v>
      </c>
      <c r="F3286" s="47" t="s">
        <v>9916</v>
      </c>
      <c r="G3286" s="47" t="s">
        <v>9917</v>
      </c>
      <c r="H3286" s="47">
        <v>445</v>
      </c>
      <c r="I3286" s="47">
        <v>3</v>
      </c>
      <c r="J3286" s="47">
        <v>7.3</v>
      </c>
      <c r="K3286" s="47">
        <v>24.7191011235955</v>
      </c>
      <c r="L3286" s="47">
        <v>5.1685393258426897</v>
      </c>
      <c r="M3286" s="47">
        <v>29.887640399999999</v>
      </c>
      <c r="N3286" s="47">
        <v>8.9887640449438209</v>
      </c>
      <c r="P3286" s="47">
        <v>38.876404494382008</v>
      </c>
      <c r="U3286" s="47">
        <v>2300</v>
      </c>
      <c r="V3286" s="47" t="s">
        <v>5336</v>
      </c>
      <c r="W3286" s="47">
        <v>710</v>
      </c>
    </row>
    <row r="3287" spans="1:24" s="47" customFormat="1" x14ac:dyDescent="0.15">
      <c r="A3287" s="47" t="s">
        <v>9415</v>
      </c>
      <c r="B3287" s="209" t="s">
        <v>9552</v>
      </c>
      <c r="C3287" s="281" t="s">
        <v>9659</v>
      </c>
      <c r="D3287" s="47" t="s">
        <v>9889</v>
      </c>
      <c r="E3287" s="47" t="s">
        <v>9763</v>
      </c>
      <c r="F3287" s="47" t="s">
        <v>9660</v>
      </c>
      <c r="G3287" s="47" t="s">
        <v>9661</v>
      </c>
      <c r="H3287" s="47">
        <v>7800</v>
      </c>
      <c r="I3287" s="47">
        <v>40</v>
      </c>
      <c r="J3287" s="47">
        <v>5.9</v>
      </c>
      <c r="K3287" s="47">
        <v>1.97435897435897</v>
      </c>
      <c r="L3287" s="47">
        <v>0.30769230769229999</v>
      </c>
      <c r="M3287" s="47">
        <v>2.2820512800000001</v>
      </c>
      <c r="U3287" s="47">
        <v>2399.99999999994</v>
      </c>
      <c r="V3287" s="47" t="s">
        <v>5336</v>
      </c>
      <c r="W3287" s="47">
        <v>307</v>
      </c>
    </row>
    <row r="3288" spans="1:24" s="47" customFormat="1" x14ac:dyDescent="0.15">
      <c r="A3288" s="47" t="s">
        <v>6215</v>
      </c>
      <c r="B3288" s="209" t="s">
        <v>9572</v>
      </c>
      <c r="C3288" s="281" t="s">
        <v>9295</v>
      </c>
      <c r="D3288" s="47" t="s">
        <v>9455</v>
      </c>
      <c r="E3288" s="47" t="s">
        <v>9456</v>
      </c>
      <c r="F3288" s="47" t="s">
        <v>9457</v>
      </c>
      <c r="G3288" s="47" t="s">
        <v>9458</v>
      </c>
      <c r="H3288" s="47">
        <v>729</v>
      </c>
      <c r="I3288" s="47">
        <v>38</v>
      </c>
      <c r="K3288" s="47">
        <v>36.076817558298998</v>
      </c>
      <c r="L3288" s="47">
        <v>3.2921810699588399</v>
      </c>
      <c r="M3288" s="47">
        <v>39.368998599999998</v>
      </c>
      <c r="N3288" s="47">
        <v>9.1906721536351093</v>
      </c>
      <c r="P3288" s="47">
        <v>48.559670781892947</v>
      </c>
      <c r="U3288" s="47">
        <v>2399.9999999999941</v>
      </c>
      <c r="V3288" s="47" t="s">
        <v>5336</v>
      </c>
      <c r="W3288" s="47">
        <v>235</v>
      </c>
    </row>
    <row r="3289" spans="1:24" s="47" customFormat="1" x14ac:dyDescent="0.15">
      <c r="A3289" s="47" t="s">
        <v>6215</v>
      </c>
      <c r="B3289" s="209" t="s">
        <v>9267</v>
      </c>
      <c r="C3289" s="281" t="s">
        <v>9657</v>
      </c>
      <c r="D3289" s="47" t="s">
        <v>9455</v>
      </c>
      <c r="E3289" s="47" t="s">
        <v>9456</v>
      </c>
      <c r="F3289" s="47" t="s">
        <v>9457</v>
      </c>
      <c r="G3289" s="47" t="s">
        <v>9458</v>
      </c>
      <c r="H3289" s="47">
        <v>3150</v>
      </c>
      <c r="I3289" s="47">
        <v>5</v>
      </c>
      <c r="J3289" s="47">
        <v>4.7</v>
      </c>
      <c r="K3289" s="47">
        <v>4.1269841269841203</v>
      </c>
      <c r="L3289" s="47">
        <v>0.79365079365079005</v>
      </c>
      <c r="M3289" s="47">
        <v>4.9206349200000004</v>
      </c>
      <c r="N3289" s="47">
        <v>1.3968253968253901</v>
      </c>
      <c r="P3289" s="47">
        <v>6.3174603174603003</v>
      </c>
      <c r="U3289" s="47">
        <v>2499.9999999999886</v>
      </c>
      <c r="V3289" s="47" t="s">
        <v>5336</v>
      </c>
      <c r="W3289" s="47">
        <v>223</v>
      </c>
    </row>
    <row r="3290" spans="1:24" s="47" customFormat="1" x14ac:dyDescent="0.15">
      <c r="A3290" s="47" t="s">
        <v>6504</v>
      </c>
      <c r="B3290" s="47" t="s">
        <v>8892</v>
      </c>
      <c r="C3290" s="281" t="s">
        <v>9275</v>
      </c>
      <c r="D3290" s="47" t="s">
        <v>9314</v>
      </c>
      <c r="E3290" s="47" t="s">
        <v>9334</v>
      </c>
      <c r="F3290" s="47" t="s">
        <v>8972</v>
      </c>
      <c r="G3290" s="47" t="s">
        <v>9443</v>
      </c>
      <c r="H3290" s="47">
        <v>1789</v>
      </c>
      <c r="J3290" s="47">
        <v>12.1</v>
      </c>
      <c r="K3290" s="47">
        <v>65.343767467859095</v>
      </c>
      <c r="L3290" s="47">
        <v>1.39742873113471</v>
      </c>
      <c r="M3290" s="47">
        <v>66.741196200000005</v>
      </c>
      <c r="N3290" s="47">
        <v>15.9865846841811</v>
      </c>
      <c r="P3290" s="47">
        <v>82.727780883174901</v>
      </c>
      <c r="U3290" s="47">
        <v>2500</v>
      </c>
      <c r="V3290" s="47" t="s">
        <v>5336</v>
      </c>
      <c r="W3290" s="47">
        <v>397</v>
      </c>
    </row>
    <row r="3291" spans="1:24" s="47" customFormat="1" x14ac:dyDescent="0.15">
      <c r="A3291" s="47" t="s">
        <v>6215</v>
      </c>
      <c r="B3291" s="209" t="s">
        <v>9851</v>
      </c>
      <c r="C3291" s="281" t="s">
        <v>9842</v>
      </c>
      <c r="D3291" s="47" t="s">
        <v>9416</v>
      </c>
      <c r="E3291" s="47" t="s">
        <v>9165</v>
      </c>
      <c r="F3291" s="47" t="s">
        <v>9124</v>
      </c>
      <c r="G3291" s="47" t="s">
        <v>9845</v>
      </c>
      <c r="H3291" s="47">
        <v>433</v>
      </c>
      <c r="J3291" s="47">
        <v>12.5</v>
      </c>
      <c r="K3291" s="47">
        <v>573.67205542725105</v>
      </c>
      <c r="L3291" s="47">
        <v>5.7736720554272498</v>
      </c>
      <c r="M3291" s="47">
        <v>579.44572700000003</v>
      </c>
      <c r="Q3291" s="47">
        <v>2.9561195934837787</v>
      </c>
      <c r="U3291" s="47">
        <v>2500</v>
      </c>
      <c r="V3291" s="47" t="s">
        <v>5336</v>
      </c>
      <c r="W3291" s="47">
        <v>365</v>
      </c>
    </row>
    <row r="3292" spans="1:24" s="47" customFormat="1" x14ac:dyDescent="0.15">
      <c r="A3292" s="47" t="s">
        <v>6215</v>
      </c>
      <c r="B3292" s="210" t="s">
        <v>9934</v>
      </c>
      <c r="C3292" s="281" t="s">
        <v>9923</v>
      </c>
      <c r="D3292" s="47" t="s">
        <v>10235</v>
      </c>
      <c r="E3292" s="47" t="s">
        <v>10040</v>
      </c>
      <c r="F3292" s="47" t="s">
        <v>10233</v>
      </c>
      <c r="G3292" s="47" t="s">
        <v>10234</v>
      </c>
      <c r="H3292" s="47">
        <v>5700</v>
      </c>
      <c r="I3292" s="47">
        <v>92</v>
      </c>
      <c r="J3292" s="47">
        <v>5</v>
      </c>
      <c r="K3292" s="47">
        <v>6.1754385964912197</v>
      </c>
      <c r="L3292" s="47">
        <v>0.43859649122806998</v>
      </c>
      <c r="M3292" s="47">
        <v>6.6140350899999998</v>
      </c>
      <c r="U3292" s="47">
        <v>2500</v>
      </c>
      <c r="V3292" s="47" t="s">
        <v>5336</v>
      </c>
      <c r="W3292" s="47">
        <v>870</v>
      </c>
    </row>
    <row r="3293" spans="1:24" s="47" customFormat="1" x14ac:dyDescent="0.15">
      <c r="A3293" s="47" t="s">
        <v>6215</v>
      </c>
      <c r="B3293" s="47" t="s">
        <v>10619</v>
      </c>
      <c r="C3293" s="281" t="s">
        <v>10502</v>
      </c>
      <c r="D3293" s="47" t="s">
        <v>10451</v>
      </c>
      <c r="E3293" s="47" t="s">
        <v>10700</v>
      </c>
      <c r="F3293" s="47" t="s">
        <v>10606</v>
      </c>
      <c r="G3293" s="47" t="s">
        <v>10607</v>
      </c>
      <c r="H3293" s="47">
        <v>446</v>
      </c>
      <c r="I3293" s="47">
        <v>120</v>
      </c>
      <c r="J3293" s="47">
        <v>16</v>
      </c>
      <c r="K3293" s="47">
        <v>317.71300448430401</v>
      </c>
      <c r="L3293" s="47">
        <v>5.8295964125560502</v>
      </c>
      <c r="M3293" s="47">
        <v>323.54260099999999</v>
      </c>
      <c r="N3293" s="47">
        <v>57.174887892376603</v>
      </c>
      <c r="O3293" s="47">
        <v>1.12107623318385</v>
      </c>
      <c r="P3293" s="47">
        <v>380.71748878923665</v>
      </c>
      <c r="U3293" s="47">
        <v>2600</v>
      </c>
      <c r="V3293" s="47" t="s">
        <v>5336</v>
      </c>
      <c r="W3293" s="47">
        <v>1053</v>
      </c>
    </row>
    <row r="3294" spans="1:24" s="47" customFormat="1" x14ac:dyDescent="0.15">
      <c r="A3294" s="47" t="s">
        <v>6215</v>
      </c>
      <c r="B3294" s="209" t="s">
        <v>9632</v>
      </c>
      <c r="C3294" s="281" t="s">
        <v>9515</v>
      </c>
      <c r="D3294" s="47" t="s">
        <v>8870</v>
      </c>
      <c r="E3294" s="47" t="s">
        <v>9028</v>
      </c>
      <c r="F3294" s="47" t="s">
        <v>9199</v>
      </c>
      <c r="G3294" s="47" t="s">
        <v>9631</v>
      </c>
      <c r="H3294" s="47">
        <v>4000</v>
      </c>
      <c r="I3294" s="47">
        <v>4</v>
      </c>
      <c r="J3294" s="47">
        <v>5.3</v>
      </c>
      <c r="K3294" s="47">
        <v>2.65</v>
      </c>
      <c r="L3294" s="47">
        <v>0.65</v>
      </c>
      <c r="M3294" s="47">
        <v>3.3</v>
      </c>
      <c r="O3294" s="47">
        <v>1.45</v>
      </c>
      <c r="U3294" s="47">
        <v>2600</v>
      </c>
      <c r="V3294" s="47" t="s">
        <v>5336</v>
      </c>
      <c r="W3294" s="47">
        <v>281</v>
      </c>
    </row>
    <row r="3295" spans="1:24" s="47" customFormat="1" x14ac:dyDescent="0.15">
      <c r="A3295" s="47" t="s">
        <v>6215</v>
      </c>
      <c r="B3295" s="47" t="s">
        <v>9741</v>
      </c>
      <c r="C3295" s="281" t="s">
        <v>9538</v>
      </c>
      <c r="D3295" s="47" t="s">
        <v>9436</v>
      </c>
      <c r="E3295" s="47" t="s">
        <v>9425</v>
      </c>
      <c r="F3295" s="47" t="s">
        <v>9426</v>
      </c>
      <c r="G3295" s="47" t="s">
        <v>9437</v>
      </c>
      <c r="H3295" s="47">
        <v>3890000</v>
      </c>
      <c r="I3295" s="47">
        <v>2</v>
      </c>
      <c r="J3295" s="47">
        <v>0.9</v>
      </c>
      <c r="K3295" s="47">
        <v>1.4138817480699999E-3</v>
      </c>
      <c r="L3295" s="47">
        <v>6.9408740358999999E-4</v>
      </c>
      <c r="M3295" s="47">
        <v>2.1079699999999998E-3</v>
      </c>
      <c r="N3295" s="47">
        <v>1.9023136246700001E-3</v>
      </c>
      <c r="P3295" s="47">
        <v>4.0102827763299998E-3</v>
      </c>
      <c r="U3295" s="47">
        <v>2699.9999999651</v>
      </c>
      <c r="V3295" s="47" t="s">
        <v>5336</v>
      </c>
      <c r="W3295" s="47">
        <v>380</v>
      </c>
    </row>
    <row r="3296" spans="1:24" s="47" customFormat="1" x14ac:dyDescent="0.15">
      <c r="A3296" s="47" t="s">
        <v>6215</v>
      </c>
      <c r="B3296" s="209" t="s">
        <v>9418</v>
      </c>
      <c r="C3296" s="281" t="s">
        <v>9315</v>
      </c>
      <c r="D3296" s="47" t="s">
        <v>9307</v>
      </c>
      <c r="E3296" s="47" t="s">
        <v>9197</v>
      </c>
      <c r="F3296" s="47" t="s">
        <v>9309</v>
      </c>
      <c r="G3296" s="47" t="s">
        <v>9310</v>
      </c>
      <c r="H3296" s="47">
        <v>5300</v>
      </c>
      <c r="I3296" s="47">
        <v>12</v>
      </c>
      <c r="L3296" s="47">
        <v>0.50943396226415005</v>
      </c>
      <c r="U3296" s="47">
        <v>2700</v>
      </c>
      <c r="V3296" s="47" t="s">
        <v>5336</v>
      </c>
      <c r="W3296" s="47">
        <v>170</v>
      </c>
    </row>
    <row r="3297" spans="1:24" s="47" customFormat="1" x14ac:dyDescent="0.15">
      <c r="A3297" s="47" t="s">
        <v>6215</v>
      </c>
      <c r="B3297" s="47" t="s">
        <v>9448</v>
      </c>
      <c r="C3297" s="281" t="s">
        <v>9538</v>
      </c>
      <c r="D3297" s="47" t="s">
        <v>9436</v>
      </c>
      <c r="E3297" s="47" t="s">
        <v>9425</v>
      </c>
      <c r="F3297" s="47" t="s">
        <v>9426</v>
      </c>
      <c r="G3297" s="47" t="s">
        <v>9451</v>
      </c>
      <c r="H3297" s="47">
        <v>2160000</v>
      </c>
      <c r="I3297" s="47">
        <v>4</v>
      </c>
      <c r="J3297" s="47">
        <v>1.2</v>
      </c>
      <c r="K3297" s="47">
        <v>6.3425925925899998E-3</v>
      </c>
      <c r="L3297" s="47">
        <v>1.2962962962900001E-3</v>
      </c>
      <c r="M3297" s="47">
        <v>7.6388899999999997E-3</v>
      </c>
      <c r="N3297" s="47">
        <v>5.2777777777700003E-3</v>
      </c>
      <c r="P3297" s="47">
        <v>1.2916666666650001E-2</v>
      </c>
      <c r="U3297" s="47">
        <v>2799.9999999864003</v>
      </c>
      <c r="V3297" s="47" t="s">
        <v>5336</v>
      </c>
      <c r="W3297" s="47">
        <v>382</v>
      </c>
    </row>
    <row r="3298" spans="1:24" s="47" customFormat="1" x14ac:dyDescent="0.15">
      <c r="A3298" s="47" t="s">
        <v>9415</v>
      </c>
      <c r="B3298" s="47" t="s">
        <v>9447</v>
      </c>
      <c r="C3298" s="281" t="s">
        <v>9428</v>
      </c>
      <c r="D3298" s="47" t="s">
        <v>9439</v>
      </c>
      <c r="E3298" s="47" t="s">
        <v>9440</v>
      </c>
      <c r="F3298" s="47" t="s">
        <v>9441</v>
      </c>
      <c r="G3298" s="47" t="s">
        <v>9442</v>
      </c>
      <c r="H3298" s="47">
        <v>2600</v>
      </c>
      <c r="I3298" s="47">
        <v>42</v>
      </c>
      <c r="L3298" s="47">
        <v>1.07692307692307</v>
      </c>
      <c r="U3298" s="47">
        <v>2799.9999999999818</v>
      </c>
      <c r="V3298" s="47" t="s">
        <v>5336</v>
      </c>
      <c r="W3298" s="47">
        <v>385</v>
      </c>
    </row>
    <row r="3299" spans="1:24" s="47" customFormat="1" x14ac:dyDescent="0.15">
      <c r="A3299" s="47" t="s">
        <v>6215</v>
      </c>
      <c r="B3299" s="210" t="s">
        <v>9589</v>
      </c>
      <c r="C3299" s="281" t="s">
        <v>9814</v>
      </c>
      <c r="D3299" s="47" t="s">
        <v>9889</v>
      </c>
      <c r="E3299" s="47" t="s">
        <v>9810</v>
      </c>
      <c r="F3299" s="47" t="s">
        <v>9811</v>
      </c>
      <c r="G3299" s="47" t="s">
        <v>9812</v>
      </c>
      <c r="H3299" s="47">
        <v>484</v>
      </c>
      <c r="I3299" s="47">
        <v>110</v>
      </c>
      <c r="K3299" s="47">
        <v>561.98347107437996</v>
      </c>
      <c r="L3299" s="47">
        <v>5.7851239669421402</v>
      </c>
      <c r="M3299" s="47">
        <v>567.768595</v>
      </c>
      <c r="N3299" s="47">
        <v>82.644628099173502</v>
      </c>
      <c r="P3299" s="47">
        <v>650.41322314049557</v>
      </c>
      <c r="U3299" s="47">
        <v>2800</v>
      </c>
      <c r="V3299" s="47" t="s">
        <v>5336</v>
      </c>
      <c r="W3299" s="47">
        <v>747</v>
      </c>
    </row>
    <row r="3300" spans="1:24" s="47" customFormat="1" x14ac:dyDescent="0.15">
      <c r="A3300" s="47" t="s">
        <v>9415</v>
      </c>
      <c r="B3300" s="47" t="s">
        <v>8797</v>
      </c>
      <c r="C3300" s="281" t="s">
        <v>9321</v>
      </c>
      <c r="D3300" s="47" t="s">
        <v>8656</v>
      </c>
      <c r="E3300" s="47" t="s">
        <v>9221</v>
      </c>
      <c r="F3300" s="47" t="s">
        <v>9222</v>
      </c>
      <c r="G3300" s="47" t="s">
        <v>9223</v>
      </c>
      <c r="H3300" s="47">
        <v>1000</v>
      </c>
      <c r="J3300" s="47">
        <v>15.1</v>
      </c>
      <c r="K3300" s="47">
        <v>172.8</v>
      </c>
      <c r="L3300" s="47">
        <v>2.9</v>
      </c>
      <c r="M3300" s="47">
        <v>175.7</v>
      </c>
      <c r="U3300" s="47">
        <v>2900</v>
      </c>
      <c r="V3300" s="47" t="s">
        <v>5336</v>
      </c>
      <c r="W3300" s="47">
        <v>87</v>
      </c>
    </row>
    <row r="3301" spans="1:24" s="47" customFormat="1" x14ac:dyDescent="0.15">
      <c r="A3301" s="47" t="s">
        <v>6215</v>
      </c>
      <c r="B3301" s="209" t="s">
        <v>9346</v>
      </c>
      <c r="C3301" s="281" t="s">
        <v>9392</v>
      </c>
      <c r="D3301" s="47" t="s">
        <v>9416</v>
      </c>
      <c r="E3301" s="47" t="s">
        <v>9165</v>
      </c>
      <c r="F3301" s="47" t="s">
        <v>9785</v>
      </c>
      <c r="G3301" s="47" t="s">
        <v>9678</v>
      </c>
      <c r="H3301" s="47">
        <v>3590</v>
      </c>
      <c r="I3301" s="47">
        <v>60</v>
      </c>
      <c r="J3301" s="47">
        <v>10.3</v>
      </c>
      <c r="K3301" s="47">
        <v>40.111420612813298</v>
      </c>
      <c r="L3301" s="47">
        <v>0.83565459610027004</v>
      </c>
      <c r="M3301" s="47">
        <v>40.9470752</v>
      </c>
      <c r="U3301" s="47">
        <v>2999.9999999999695</v>
      </c>
      <c r="V3301" s="47" t="s">
        <v>5336</v>
      </c>
      <c r="W3301" s="47">
        <v>252</v>
      </c>
    </row>
    <row r="3302" spans="1:24" s="47" customFormat="1" x14ac:dyDescent="0.15">
      <c r="A3302" s="47" t="s">
        <v>6215</v>
      </c>
      <c r="B3302" s="210" t="s">
        <v>9714</v>
      </c>
      <c r="C3302" s="281" t="s">
        <v>9711</v>
      </c>
      <c r="D3302" s="47" t="s">
        <v>9701</v>
      </c>
      <c r="E3302" s="47" t="s">
        <v>9702</v>
      </c>
      <c r="F3302" s="47" t="s">
        <v>9124</v>
      </c>
      <c r="G3302" s="47" t="s">
        <v>8891</v>
      </c>
      <c r="H3302" s="47">
        <v>4725</v>
      </c>
      <c r="J3302" s="47">
        <v>23</v>
      </c>
      <c r="K3302" s="47">
        <v>32.1693121693121</v>
      </c>
      <c r="L3302" s="47">
        <v>0.63492063492063</v>
      </c>
      <c r="M3302" s="47">
        <v>32.804232800000001</v>
      </c>
      <c r="N3302" s="47">
        <v>8.2962962962962905</v>
      </c>
      <c r="P3302" s="47">
        <v>41.100529100529023</v>
      </c>
      <c r="U3302" s="47">
        <v>2999.9999999999768</v>
      </c>
      <c r="V3302" s="47" t="s">
        <v>5336</v>
      </c>
      <c r="W3302" s="47">
        <v>809</v>
      </c>
      <c r="X3302" s="47" t="s">
        <v>8961</v>
      </c>
    </row>
    <row r="3303" spans="1:24" s="47" customFormat="1" x14ac:dyDescent="0.15">
      <c r="A3303" s="47" t="s">
        <v>6215</v>
      </c>
      <c r="B3303" s="210" t="s">
        <v>9664</v>
      </c>
      <c r="C3303" s="281" t="s">
        <v>9557</v>
      </c>
      <c r="D3303" s="47" t="s">
        <v>9141</v>
      </c>
      <c r="E3303" s="47" t="s">
        <v>10122</v>
      </c>
      <c r="F3303" s="47" t="s">
        <v>10325</v>
      </c>
      <c r="G3303" s="47" t="s">
        <v>10330</v>
      </c>
      <c r="H3303" s="47">
        <v>906</v>
      </c>
      <c r="J3303" s="47">
        <v>22.5</v>
      </c>
      <c r="K3303" s="47">
        <v>152.31788079470201</v>
      </c>
      <c r="L3303" s="47">
        <v>3.3112582781456901</v>
      </c>
      <c r="M3303" s="47">
        <v>155.62913900000001</v>
      </c>
      <c r="N3303" s="47">
        <v>17.660044150110298</v>
      </c>
      <c r="P3303" s="47">
        <v>173.289183222958</v>
      </c>
      <c r="U3303" s="47">
        <v>2999.999999999995</v>
      </c>
      <c r="V3303" s="47" t="s">
        <v>5336</v>
      </c>
      <c r="W3303" s="47">
        <v>851</v>
      </c>
      <c r="X3303" s="212"/>
    </row>
    <row r="3304" spans="1:24" s="47" customFormat="1" x14ac:dyDescent="0.15">
      <c r="A3304" s="47" t="s">
        <v>6504</v>
      </c>
      <c r="B3304" s="209" t="s">
        <v>9297</v>
      </c>
      <c r="C3304" s="281" t="s">
        <v>9460</v>
      </c>
      <c r="D3304" s="47" t="s">
        <v>9314</v>
      </c>
      <c r="E3304" s="47" t="s">
        <v>9334</v>
      </c>
      <c r="F3304" s="47" t="s">
        <v>5244</v>
      </c>
      <c r="G3304" s="47" t="s">
        <v>9043</v>
      </c>
      <c r="H3304" s="47">
        <v>144</v>
      </c>
      <c r="J3304" s="47">
        <v>21</v>
      </c>
      <c r="K3304" s="47">
        <v>267.36111111111097</v>
      </c>
      <c r="L3304" s="47">
        <v>20.8333333333333</v>
      </c>
      <c r="M3304" s="47">
        <v>288.19444399999998</v>
      </c>
      <c r="U3304" s="47">
        <v>3000</v>
      </c>
      <c r="V3304" s="47" t="s">
        <v>5336</v>
      </c>
      <c r="W3304" s="47">
        <v>151</v>
      </c>
      <c r="X3304" s="210" t="s">
        <v>9244</v>
      </c>
    </row>
    <row r="3305" spans="1:24" s="47" customFormat="1" x14ac:dyDescent="0.15">
      <c r="A3305" s="47" t="s">
        <v>6215</v>
      </c>
      <c r="B3305" s="210" t="s">
        <v>9248</v>
      </c>
      <c r="C3305" s="281" t="s">
        <v>9324</v>
      </c>
      <c r="D3305" s="47" t="s">
        <v>9125</v>
      </c>
      <c r="E3305" s="47" t="s">
        <v>9067</v>
      </c>
      <c r="F3305" s="47" t="s">
        <v>5620</v>
      </c>
      <c r="G3305" s="47" t="s">
        <v>9322</v>
      </c>
      <c r="H3305" s="47">
        <v>550</v>
      </c>
      <c r="I3305" s="47">
        <v>39</v>
      </c>
      <c r="J3305" s="47">
        <v>42.5</v>
      </c>
      <c r="K3305" s="47">
        <v>1111.0909090908999</v>
      </c>
      <c r="L3305" s="47">
        <v>5.4545454545454497</v>
      </c>
      <c r="M3305" s="47">
        <v>1116.5454500000001</v>
      </c>
      <c r="N3305" s="47">
        <v>114.90909090909</v>
      </c>
      <c r="P3305" s="47">
        <v>1231.4545454545355</v>
      </c>
      <c r="U3305" s="47">
        <v>3000</v>
      </c>
      <c r="V3305" s="47" t="s">
        <v>5336</v>
      </c>
      <c r="W3305" s="47">
        <v>27</v>
      </c>
      <c r="X3305" s="210" t="s">
        <v>8961</v>
      </c>
    </row>
    <row r="3306" spans="1:24" s="47" customFormat="1" x14ac:dyDescent="0.15">
      <c r="A3306" s="47" t="s">
        <v>6215</v>
      </c>
      <c r="B3306" s="209" t="s">
        <v>9346</v>
      </c>
      <c r="C3306" s="281" t="s">
        <v>9399</v>
      </c>
      <c r="D3306" s="47" t="s">
        <v>9416</v>
      </c>
      <c r="E3306" s="47" t="s">
        <v>9165</v>
      </c>
      <c r="F3306" s="47" t="s">
        <v>9785</v>
      </c>
      <c r="G3306" s="47" t="s">
        <v>9678</v>
      </c>
      <c r="H3306" s="47">
        <v>350</v>
      </c>
      <c r="J3306" s="47">
        <v>32</v>
      </c>
      <c r="K3306" s="47">
        <v>660</v>
      </c>
      <c r="L3306" s="47">
        <v>8.5714285714285694</v>
      </c>
      <c r="M3306" s="47">
        <v>668.57142899999997</v>
      </c>
      <c r="N3306" s="47">
        <v>111.428571428571</v>
      </c>
      <c r="P3306" s="47">
        <v>780</v>
      </c>
      <c r="U3306" s="47">
        <v>3000</v>
      </c>
      <c r="V3306" s="47" t="s">
        <v>5336</v>
      </c>
      <c r="W3306" s="47">
        <v>186</v>
      </c>
    </row>
    <row r="3307" spans="1:24" s="47" customFormat="1" x14ac:dyDescent="0.15">
      <c r="A3307" s="47" t="s">
        <v>6215</v>
      </c>
      <c r="B3307" s="209" t="s">
        <v>8655</v>
      </c>
      <c r="C3307" s="281" t="s">
        <v>9115</v>
      </c>
      <c r="D3307" s="47" t="s">
        <v>9416</v>
      </c>
      <c r="E3307" s="47" t="s">
        <v>9165</v>
      </c>
      <c r="F3307" s="47" t="s">
        <v>9785</v>
      </c>
      <c r="G3307" s="47" t="s">
        <v>9055</v>
      </c>
      <c r="H3307" s="47">
        <v>959</v>
      </c>
      <c r="J3307" s="47">
        <v>11.3</v>
      </c>
      <c r="K3307" s="47">
        <v>253.076120959332</v>
      </c>
      <c r="L3307" s="47">
        <v>3.2325338894681899</v>
      </c>
      <c r="M3307" s="47">
        <v>256.30865499999999</v>
      </c>
      <c r="N3307" s="47">
        <v>51.303441084462897</v>
      </c>
      <c r="P3307" s="47">
        <v>307.61209593326311</v>
      </c>
      <c r="U3307" s="47">
        <v>3099.9999999999941</v>
      </c>
      <c r="V3307" s="47" t="s">
        <v>5336</v>
      </c>
      <c r="W3307" s="47">
        <v>357</v>
      </c>
    </row>
    <row r="3308" spans="1:24" s="47" customFormat="1" x14ac:dyDescent="0.15">
      <c r="A3308" s="47" t="s">
        <v>6504</v>
      </c>
      <c r="B3308" s="47" t="s">
        <v>9935</v>
      </c>
      <c r="C3308" s="281" t="s">
        <v>9613</v>
      </c>
      <c r="D3308" s="47" t="s">
        <v>9314</v>
      </c>
      <c r="E3308" s="47" t="s">
        <v>9334</v>
      </c>
      <c r="F3308" s="47" t="s">
        <v>9335</v>
      </c>
      <c r="G3308" s="47" t="s">
        <v>10107</v>
      </c>
      <c r="H3308" s="47">
        <v>5189</v>
      </c>
      <c r="I3308" s="47">
        <v>18</v>
      </c>
      <c r="J3308" s="47">
        <v>4.5999999999999996</v>
      </c>
      <c r="K3308" s="47">
        <v>4.35536712275968</v>
      </c>
      <c r="L3308" s="47">
        <v>0.59741761418384998</v>
      </c>
      <c r="M3308" s="47">
        <v>4.9527847400000002</v>
      </c>
      <c r="U3308" s="47">
        <v>3100</v>
      </c>
      <c r="V3308" s="47" t="s">
        <v>5336</v>
      </c>
      <c r="W3308" s="47">
        <v>874</v>
      </c>
    </row>
    <row r="3309" spans="1:24" s="47" customFormat="1" x14ac:dyDescent="0.15">
      <c r="A3309" s="47" t="s">
        <v>6215</v>
      </c>
      <c r="B3309" s="47" t="s">
        <v>9450</v>
      </c>
      <c r="C3309" s="281" t="s">
        <v>9538</v>
      </c>
      <c r="D3309" s="47" t="s">
        <v>9436</v>
      </c>
      <c r="E3309" s="47" t="s">
        <v>9425</v>
      </c>
      <c r="F3309" s="47" t="s">
        <v>9426</v>
      </c>
      <c r="G3309" s="47" t="s">
        <v>9539</v>
      </c>
      <c r="H3309" s="47">
        <v>2600000</v>
      </c>
      <c r="I3309" s="47">
        <v>4</v>
      </c>
      <c r="J3309" s="47">
        <v>1.2</v>
      </c>
      <c r="K3309" s="47">
        <v>6.0384615384599999E-3</v>
      </c>
      <c r="L3309" s="47">
        <v>1.2307692307599999E-3</v>
      </c>
      <c r="M3309" s="47">
        <v>7.2692299999999998E-3</v>
      </c>
      <c r="N3309" s="47">
        <v>5.0384615384599998E-3</v>
      </c>
      <c r="P3309" s="47">
        <v>1.230769230768E-2</v>
      </c>
      <c r="U3309" s="47">
        <v>3199.9999999759998</v>
      </c>
      <c r="V3309" s="47" t="s">
        <v>5336</v>
      </c>
      <c r="W3309" s="47">
        <v>381</v>
      </c>
    </row>
    <row r="3310" spans="1:24" s="47" customFormat="1" x14ac:dyDescent="0.15">
      <c r="A3310" s="47" t="s">
        <v>6215</v>
      </c>
      <c r="B3310" s="209" t="s">
        <v>9529</v>
      </c>
      <c r="C3310" s="281" t="s">
        <v>9531</v>
      </c>
      <c r="D3310" s="47" t="s">
        <v>9416</v>
      </c>
      <c r="E3310" s="47" t="s">
        <v>9623</v>
      </c>
      <c r="F3310" s="47" t="s">
        <v>8956</v>
      </c>
      <c r="G3310" s="47" t="s">
        <v>9626</v>
      </c>
      <c r="H3310" s="47">
        <v>20064</v>
      </c>
      <c r="I3310" s="47">
        <v>13</v>
      </c>
      <c r="J3310" s="47">
        <v>5</v>
      </c>
      <c r="K3310" s="47">
        <v>1.63476874003189</v>
      </c>
      <c r="L3310" s="47">
        <v>0.15948963317383999</v>
      </c>
      <c r="M3310" s="47">
        <v>1.7942583700000001</v>
      </c>
      <c r="U3310" s="47">
        <v>3199.9999999999254</v>
      </c>
      <c r="V3310" s="47" t="s">
        <v>5336</v>
      </c>
      <c r="W3310" s="47">
        <v>290</v>
      </c>
      <c r="X3310" s="47" t="s">
        <v>8961</v>
      </c>
    </row>
    <row r="3311" spans="1:24" s="47" customFormat="1" x14ac:dyDescent="0.15">
      <c r="A3311" s="47" t="s">
        <v>6215</v>
      </c>
      <c r="B3311" s="209" t="s">
        <v>9954</v>
      </c>
      <c r="C3311" s="281" t="s">
        <v>9842</v>
      </c>
      <c r="D3311" s="47" t="s">
        <v>9416</v>
      </c>
      <c r="E3311" s="47" t="s">
        <v>9165</v>
      </c>
      <c r="F3311" s="47" t="s">
        <v>9785</v>
      </c>
      <c r="G3311" s="47" t="s">
        <v>9055</v>
      </c>
      <c r="H3311" s="47">
        <v>2737</v>
      </c>
      <c r="J3311" s="47">
        <v>7.9</v>
      </c>
      <c r="K3311" s="47">
        <v>27.731092436974699</v>
      </c>
      <c r="L3311" s="47">
        <v>1.16916331750091</v>
      </c>
      <c r="M3311" s="47">
        <v>28.9002558</v>
      </c>
      <c r="Q3311" s="47">
        <v>0.32882891539466508</v>
      </c>
      <c r="U3311" s="47">
        <v>3199.9999999999905</v>
      </c>
      <c r="V3311" s="47" t="s">
        <v>5336</v>
      </c>
      <c r="W3311" s="47">
        <v>363</v>
      </c>
    </row>
    <row r="3312" spans="1:24" s="47" customFormat="1" x14ac:dyDescent="0.15">
      <c r="A3312" s="47" t="s">
        <v>6215</v>
      </c>
      <c r="B3312" s="209" t="s">
        <v>8655</v>
      </c>
      <c r="C3312" s="281" t="s">
        <v>9115</v>
      </c>
      <c r="D3312" s="47" t="s">
        <v>9416</v>
      </c>
      <c r="E3312" s="47" t="s">
        <v>9165</v>
      </c>
      <c r="F3312" s="47" t="s">
        <v>9785</v>
      </c>
      <c r="G3312" s="47" t="s">
        <v>9055</v>
      </c>
      <c r="H3312" s="47">
        <v>1016</v>
      </c>
      <c r="J3312" s="47">
        <v>8.6999999999999993</v>
      </c>
      <c r="K3312" s="47">
        <v>249.21259842519601</v>
      </c>
      <c r="L3312" s="47">
        <v>3.1496062992125902</v>
      </c>
      <c r="M3312" s="47">
        <v>252.36220499999999</v>
      </c>
      <c r="N3312" s="47">
        <v>50.492125984251899</v>
      </c>
      <c r="P3312" s="47">
        <v>302.85433070866048</v>
      </c>
      <c r="U3312" s="47">
        <v>3199.9999999999918</v>
      </c>
      <c r="V3312" s="47" t="s">
        <v>5336</v>
      </c>
      <c r="W3312" s="47">
        <v>356</v>
      </c>
    </row>
    <row r="3313" spans="1:24" s="47" customFormat="1" x14ac:dyDescent="0.15">
      <c r="A3313" s="47" t="s">
        <v>6215</v>
      </c>
      <c r="B3313" s="209" t="s">
        <v>9346</v>
      </c>
      <c r="C3313" s="281" t="s">
        <v>9399</v>
      </c>
      <c r="D3313" s="47" t="s">
        <v>9416</v>
      </c>
      <c r="E3313" s="47" t="s">
        <v>9165</v>
      </c>
      <c r="F3313" s="47" t="s">
        <v>9785</v>
      </c>
      <c r="G3313" s="47" t="s">
        <v>9678</v>
      </c>
      <c r="H3313" s="47">
        <v>350</v>
      </c>
      <c r="J3313" s="47">
        <v>32</v>
      </c>
      <c r="K3313" s="47">
        <v>694.28571428571399</v>
      </c>
      <c r="L3313" s="47">
        <v>9.1428571428571406</v>
      </c>
      <c r="M3313" s="47">
        <v>703.42857100000003</v>
      </c>
      <c r="N3313" s="47">
        <v>117.142857142857</v>
      </c>
      <c r="P3313" s="47">
        <v>820.5714285714281</v>
      </c>
      <c r="U3313" s="47">
        <v>3200</v>
      </c>
      <c r="V3313" s="47" t="s">
        <v>5336</v>
      </c>
      <c r="W3313" s="47">
        <v>187</v>
      </c>
    </row>
    <row r="3314" spans="1:24" s="47" customFormat="1" x14ac:dyDescent="0.15">
      <c r="A3314" s="47" t="s">
        <v>6215</v>
      </c>
      <c r="B3314" s="209" t="s">
        <v>9954</v>
      </c>
      <c r="C3314" s="281" t="s">
        <v>9842</v>
      </c>
      <c r="D3314" s="47" t="s">
        <v>9416</v>
      </c>
      <c r="E3314" s="47" t="s">
        <v>9165</v>
      </c>
      <c r="F3314" s="47" t="s">
        <v>9785</v>
      </c>
      <c r="G3314" s="47" t="s">
        <v>9055</v>
      </c>
      <c r="H3314" s="47">
        <v>3808</v>
      </c>
      <c r="J3314" s="47">
        <v>6</v>
      </c>
      <c r="K3314" s="47">
        <v>19.747899159663799</v>
      </c>
      <c r="L3314" s="47">
        <v>0.86659663865545999</v>
      </c>
      <c r="M3314" s="47">
        <v>20.6144958</v>
      </c>
      <c r="Q3314" s="47">
        <v>0.86397266068439127</v>
      </c>
      <c r="U3314" s="47">
        <v>3299.9999999999918</v>
      </c>
      <c r="V3314" s="47" t="s">
        <v>5336</v>
      </c>
      <c r="W3314" s="47">
        <v>364</v>
      </c>
    </row>
    <row r="3315" spans="1:24" s="47" customFormat="1" x14ac:dyDescent="0.15">
      <c r="A3315" s="47" t="s">
        <v>6215</v>
      </c>
      <c r="B3315" s="209" t="s">
        <v>9893</v>
      </c>
      <c r="C3315" s="281" t="s">
        <v>9463</v>
      </c>
      <c r="D3315" s="47" t="s">
        <v>9125</v>
      </c>
      <c r="E3315" s="47" t="s">
        <v>9350</v>
      </c>
      <c r="F3315" s="47" t="s">
        <v>9351</v>
      </c>
      <c r="G3315" s="47" t="s">
        <v>9353</v>
      </c>
      <c r="H3315" s="47">
        <v>3700</v>
      </c>
      <c r="I3315" s="47">
        <v>5</v>
      </c>
      <c r="J3315" s="47">
        <v>12</v>
      </c>
      <c r="K3315" s="47">
        <v>16.243243243243199</v>
      </c>
      <c r="L3315" s="47">
        <v>0.89189189189189</v>
      </c>
      <c r="M3315" s="47">
        <v>17.135135099999999</v>
      </c>
      <c r="U3315" s="47">
        <v>3299.9999999999932</v>
      </c>
      <c r="V3315" s="47" t="s">
        <v>5336</v>
      </c>
      <c r="W3315" s="47">
        <v>155</v>
      </c>
    </row>
    <row r="3316" spans="1:24" s="47" customFormat="1" x14ac:dyDescent="0.15">
      <c r="A3316" s="47" t="s">
        <v>6215</v>
      </c>
      <c r="B3316" s="47" t="s">
        <v>9185</v>
      </c>
      <c r="C3316" s="281" t="s">
        <v>9194</v>
      </c>
      <c r="D3316" s="47" t="s">
        <v>8656</v>
      </c>
      <c r="E3316" s="47" t="s">
        <v>10031</v>
      </c>
      <c r="F3316" s="47" t="s">
        <v>9916</v>
      </c>
      <c r="G3316" s="47" t="s">
        <v>9917</v>
      </c>
      <c r="H3316" s="47">
        <v>408</v>
      </c>
      <c r="I3316" s="47">
        <v>4</v>
      </c>
      <c r="K3316" s="47">
        <v>89.950980392156794</v>
      </c>
      <c r="L3316" s="47">
        <v>8.0882352941176396</v>
      </c>
      <c r="M3316" s="47">
        <v>98.0392157</v>
      </c>
      <c r="N3316" s="47">
        <v>18.3823529411764</v>
      </c>
      <c r="P3316" s="47">
        <v>116.42156862745084</v>
      </c>
      <c r="U3316" s="47">
        <v>3300</v>
      </c>
      <c r="V3316" s="47" t="s">
        <v>5336</v>
      </c>
      <c r="W3316" s="47">
        <v>711</v>
      </c>
    </row>
    <row r="3317" spans="1:24" s="47" customFormat="1" x14ac:dyDescent="0.15">
      <c r="A3317" s="47" t="s">
        <v>6215</v>
      </c>
      <c r="B3317" s="210" t="s">
        <v>10011</v>
      </c>
      <c r="C3317" s="281" t="s">
        <v>10092</v>
      </c>
      <c r="D3317" s="47" t="s">
        <v>9416</v>
      </c>
      <c r="E3317" s="47" t="s">
        <v>9165</v>
      </c>
      <c r="F3317" s="47" t="s">
        <v>9124</v>
      </c>
      <c r="G3317" s="47" t="s">
        <v>9040</v>
      </c>
      <c r="H3317" s="47">
        <v>300</v>
      </c>
      <c r="I3317" s="47">
        <v>140</v>
      </c>
      <c r="J3317" s="47">
        <v>27.2</v>
      </c>
      <c r="K3317" s="47">
        <v>883.33333333333303</v>
      </c>
      <c r="L3317" s="47">
        <v>11</v>
      </c>
      <c r="M3317" s="47">
        <v>894.33333300000004</v>
      </c>
      <c r="N3317" s="47">
        <v>139.333333333333</v>
      </c>
      <c r="O3317" s="47">
        <v>2.6666666666666599</v>
      </c>
      <c r="P3317" s="47">
        <v>1033.6666666666661</v>
      </c>
      <c r="U3317" s="47">
        <v>3300</v>
      </c>
      <c r="V3317" s="47" t="s">
        <v>5336</v>
      </c>
      <c r="W3317" s="47">
        <v>742</v>
      </c>
    </row>
    <row r="3318" spans="1:24" s="47" customFormat="1" x14ac:dyDescent="0.15">
      <c r="A3318" s="47" t="s">
        <v>6215</v>
      </c>
      <c r="B3318" s="209" t="s">
        <v>9570</v>
      </c>
      <c r="C3318" s="281" t="s">
        <v>9354</v>
      </c>
      <c r="D3318" s="47" t="s">
        <v>9125</v>
      </c>
      <c r="E3318" s="47" t="s">
        <v>9067</v>
      </c>
      <c r="F3318" s="47" t="s">
        <v>5620</v>
      </c>
      <c r="G3318" s="47" t="s">
        <v>9476</v>
      </c>
      <c r="H3318" s="47">
        <v>1110</v>
      </c>
      <c r="I3318" s="47">
        <v>6</v>
      </c>
      <c r="K3318" s="47">
        <v>42.882882882882797</v>
      </c>
      <c r="L3318" s="47">
        <v>3.0630630630630602</v>
      </c>
      <c r="M3318" s="47">
        <v>45.945945899999998</v>
      </c>
      <c r="O3318" s="47">
        <v>8.7387387387387392</v>
      </c>
      <c r="U3318" s="47">
        <v>3400</v>
      </c>
      <c r="V3318" s="47" t="s">
        <v>5336</v>
      </c>
      <c r="W3318" s="47">
        <v>219</v>
      </c>
    </row>
    <row r="3319" spans="1:24" s="47" customFormat="1" x14ac:dyDescent="0.15">
      <c r="A3319" s="47" t="s">
        <v>6215</v>
      </c>
      <c r="B3319" s="209" t="s">
        <v>9267</v>
      </c>
      <c r="C3319" s="281" t="s">
        <v>9553</v>
      </c>
      <c r="D3319" s="47" t="s">
        <v>9554</v>
      </c>
      <c r="E3319" s="47" t="s">
        <v>9652</v>
      </c>
      <c r="F3319" s="47" t="s">
        <v>9457</v>
      </c>
      <c r="G3319" s="47" t="s">
        <v>9458</v>
      </c>
      <c r="H3319" s="47">
        <v>1461</v>
      </c>
      <c r="I3319" s="47">
        <v>16</v>
      </c>
      <c r="J3319" s="47">
        <v>12.3</v>
      </c>
      <c r="K3319" s="47">
        <v>29.0212183436002</v>
      </c>
      <c r="L3319" s="47">
        <v>2.3956194387405798</v>
      </c>
      <c r="M3319" s="47">
        <v>31.4168378</v>
      </c>
      <c r="N3319" s="47">
        <v>9.3771389459274399</v>
      </c>
      <c r="P3319" s="47">
        <v>40.79397672826822</v>
      </c>
      <c r="U3319" s="47">
        <v>3499.9999999999873</v>
      </c>
      <c r="V3319" s="47" t="s">
        <v>5336</v>
      </c>
      <c r="W3319" s="47">
        <v>230</v>
      </c>
    </row>
    <row r="3320" spans="1:24" s="47" customFormat="1" x14ac:dyDescent="0.15">
      <c r="A3320" s="47" t="s">
        <v>6215</v>
      </c>
      <c r="B3320" s="47" t="s">
        <v>9512</v>
      </c>
      <c r="C3320" s="281" t="s">
        <v>9514</v>
      </c>
      <c r="D3320" s="47" t="s">
        <v>8656</v>
      </c>
      <c r="E3320" s="47" t="s">
        <v>9509</v>
      </c>
      <c r="F3320" s="47" t="s">
        <v>9510</v>
      </c>
      <c r="G3320" s="47" t="s">
        <v>9511</v>
      </c>
      <c r="H3320" s="47">
        <v>712</v>
      </c>
      <c r="J3320" s="47">
        <v>41</v>
      </c>
      <c r="K3320" s="47">
        <v>223.31460674157299</v>
      </c>
      <c r="L3320" s="47">
        <v>4.9157303370786503</v>
      </c>
      <c r="M3320" s="47">
        <v>228.23033699999999</v>
      </c>
      <c r="N3320" s="47">
        <v>266.57303370786502</v>
      </c>
      <c r="P3320" s="47">
        <v>494.80337078651661</v>
      </c>
      <c r="U3320" s="47">
        <v>3500</v>
      </c>
      <c r="V3320" s="47" t="s">
        <v>5336</v>
      </c>
      <c r="W3320" s="47">
        <v>765</v>
      </c>
    </row>
    <row r="3321" spans="1:24" s="47" customFormat="1" x14ac:dyDescent="0.15">
      <c r="A3321" s="47" t="s">
        <v>6504</v>
      </c>
      <c r="B3321" s="209" t="s">
        <v>9406</v>
      </c>
      <c r="C3321" s="281" t="s">
        <v>9707</v>
      </c>
      <c r="D3321" s="47" t="s">
        <v>9314</v>
      </c>
      <c r="E3321" s="47" t="s">
        <v>9334</v>
      </c>
      <c r="F3321" s="47" t="s">
        <v>9335</v>
      </c>
      <c r="G3321" s="47" t="s">
        <v>9203</v>
      </c>
      <c r="H3321" s="47">
        <v>800</v>
      </c>
      <c r="K3321" s="47">
        <v>58.375</v>
      </c>
      <c r="L3321" s="47">
        <v>4.375</v>
      </c>
      <c r="M3321" s="47">
        <v>62.75</v>
      </c>
      <c r="N3321" s="47">
        <v>28.25</v>
      </c>
      <c r="O3321" s="47">
        <v>0.375</v>
      </c>
      <c r="P3321" s="47">
        <v>91</v>
      </c>
      <c r="U3321" s="47">
        <v>3500</v>
      </c>
      <c r="V3321" s="47" t="s">
        <v>5336</v>
      </c>
      <c r="W3321" s="47">
        <v>178</v>
      </c>
    </row>
    <row r="3322" spans="1:24" s="47" customFormat="1" x14ac:dyDescent="0.15">
      <c r="A3322" s="47" t="s">
        <v>6215</v>
      </c>
      <c r="B3322" s="47" t="s">
        <v>10237</v>
      </c>
      <c r="C3322" s="281" t="s">
        <v>10577</v>
      </c>
      <c r="D3322" s="47" t="s">
        <v>9416</v>
      </c>
      <c r="E3322" s="47" t="s">
        <v>9165</v>
      </c>
      <c r="F3322" s="47" t="s">
        <v>9299</v>
      </c>
      <c r="G3322" s="47" t="s">
        <v>10501</v>
      </c>
      <c r="H3322" s="47">
        <v>2240</v>
      </c>
      <c r="J3322" s="47">
        <v>2.1</v>
      </c>
      <c r="K3322" s="47">
        <v>74.285714285714306</v>
      </c>
      <c r="L3322" s="47">
        <v>1.6071428571428501</v>
      </c>
      <c r="M3322" s="47">
        <v>75.892857100000001</v>
      </c>
      <c r="U3322" s="47">
        <v>3599.9999999999841</v>
      </c>
      <c r="V3322" s="47" t="s">
        <v>5336</v>
      </c>
      <c r="W3322" s="47">
        <v>993</v>
      </c>
      <c r="X3322" s="47" t="s">
        <v>9818</v>
      </c>
    </row>
    <row r="3323" spans="1:24" s="47" customFormat="1" x14ac:dyDescent="0.15">
      <c r="A3323" s="47" t="s">
        <v>6215</v>
      </c>
      <c r="B3323" s="209" t="s">
        <v>9267</v>
      </c>
      <c r="C3323" s="281" t="s">
        <v>9553</v>
      </c>
      <c r="D3323" s="47" t="s">
        <v>9455</v>
      </c>
      <c r="E3323" s="47" t="s">
        <v>9456</v>
      </c>
      <c r="F3323" s="47" t="s">
        <v>9457</v>
      </c>
      <c r="G3323" s="47" t="s">
        <v>9458</v>
      </c>
      <c r="H3323" s="47">
        <v>2229</v>
      </c>
      <c r="I3323" s="47">
        <v>10</v>
      </c>
      <c r="J3323" s="47">
        <v>8.6</v>
      </c>
      <c r="K3323" s="47">
        <v>15.6572454015253</v>
      </c>
      <c r="L3323" s="47">
        <v>1.6150740242261099</v>
      </c>
      <c r="M3323" s="47">
        <v>17.272319400000001</v>
      </c>
      <c r="N3323" s="47">
        <v>5.4733064154329298</v>
      </c>
      <c r="P3323" s="47">
        <v>22.745625841184342</v>
      </c>
      <c r="U3323" s="47">
        <v>3600</v>
      </c>
      <c r="V3323" s="47" t="s">
        <v>5336</v>
      </c>
      <c r="W3323" s="47">
        <v>229</v>
      </c>
    </row>
    <row r="3324" spans="1:24" s="47" customFormat="1" x14ac:dyDescent="0.15">
      <c r="A3324" s="47" t="s">
        <v>6215</v>
      </c>
      <c r="B3324" s="210" t="s">
        <v>9934</v>
      </c>
      <c r="C3324" s="281" t="s">
        <v>9923</v>
      </c>
      <c r="D3324" s="47" t="s">
        <v>9920</v>
      </c>
      <c r="E3324" s="47" t="s">
        <v>9921</v>
      </c>
      <c r="F3324" s="47" t="s">
        <v>10233</v>
      </c>
      <c r="G3324" s="47" t="s">
        <v>10234</v>
      </c>
      <c r="H3324" s="47">
        <v>5510</v>
      </c>
      <c r="I3324" s="47">
        <v>94</v>
      </c>
      <c r="J3324" s="47">
        <v>9</v>
      </c>
      <c r="K3324" s="47">
        <v>12.341197822141501</v>
      </c>
      <c r="L3324" s="47">
        <v>0.67150635208710996</v>
      </c>
      <c r="M3324" s="47">
        <v>13.0127042</v>
      </c>
      <c r="U3324" s="47">
        <v>3699.9999999999759</v>
      </c>
      <c r="V3324" s="47" t="s">
        <v>5336</v>
      </c>
      <c r="W3324" s="47">
        <v>869</v>
      </c>
    </row>
    <row r="3325" spans="1:24" s="47" customFormat="1" x14ac:dyDescent="0.15">
      <c r="A3325" s="47" t="s">
        <v>6215</v>
      </c>
      <c r="B3325" s="209" t="s">
        <v>9267</v>
      </c>
      <c r="C3325" s="281" t="s">
        <v>9553</v>
      </c>
      <c r="D3325" s="47" t="s">
        <v>9653</v>
      </c>
      <c r="E3325" s="47" t="s">
        <v>9762</v>
      </c>
      <c r="F3325" s="47" t="s">
        <v>9457</v>
      </c>
      <c r="G3325" s="47" t="s">
        <v>9458</v>
      </c>
      <c r="H3325" s="47">
        <v>1687</v>
      </c>
      <c r="I3325" s="47">
        <v>22</v>
      </c>
      <c r="J3325" s="47">
        <v>14.2</v>
      </c>
      <c r="K3325" s="47">
        <v>59.632483698873699</v>
      </c>
      <c r="L3325" s="47">
        <v>2.19324244220509</v>
      </c>
      <c r="M3325" s="47">
        <v>61.825726099999997</v>
      </c>
      <c r="N3325" s="47">
        <v>13.989330171902701</v>
      </c>
      <c r="P3325" s="47">
        <v>75.815056312981497</v>
      </c>
      <c r="U3325" s="47">
        <v>3699.9999999999868</v>
      </c>
      <c r="V3325" s="47" t="s">
        <v>5336</v>
      </c>
      <c r="W3325" s="47">
        <v>231</v>
      </c>
    </row>
    <row r="3326" spans="1:24" s="47" customFormat="1" x14ac:dyDescent="0.15">
      <c r="A3326" s="47" t="s">
        <v>6215</v>
      </c>
      <c r="B3326" s="47" t="s">
        <v>9185</v>
      </c>
      <c r="C3326" s="281" t="s">
        <v>9194</v>
      </c>
      <c r="D3326" s="47" t="s">
        <v>8656</v>
      </c>
      <c r="E3326" s="47" t="s">
        <v>10031</v>
      </c>
      <c r="F3326" s="47" t="s">
        <v>9916</v>
      </c>
      <c r="G3326" s="47" t="s">
        <v>9917</v>
      </c>
      <c r="H3326" s="47">
        <v>371</v>
      </c>
      <c r="I3326" s="47">
        <v>5</v>
      </c>
      <c r="J3326" s="47">
        <v>13.1</v>
      </c>
      <c r="K3326" s="47">
        <v>120.485175202156</v>
      </c>
      <c r="L3326" s="47">
        <v>10.2425876010781</v>
      </c>
      <c r="M3326" s="47">
        <v>130.72776300000001</v>
      </c>
      <c r="N3326" s="47">
        <v>23.450134770889399</v>
      </c>
      <c r="P3326" s="47">
        <v>154.17789757412351</v>
      </c>
      <c r="U3326" s="47">
        <v>3799.999999999975</v>
      </c>
      <c r="V3326" s="47" t="s">
        <v>5336</v>
      </c>
      <c r="W3326" s="47">
        <v>712</v>
      </c>
    </row>
    <row r="3327" spans="1:24" s="47" customFormat="1" x14ac:dyDescent="0.15">
      <c r="A3327" s="47" t="s">
        <v>9415</v>
      </c>
      <c r="B3327" s="209" t="s">
        <v>10668</v>
      </c>
      <c r="C3327" s="281" t="s">
        <v>10349</v>
      </c>
      <c r="D3327" s="47" t="s">
        <v>10669</v>
      </c>
      <c r="E3327" s="47" t="s">
        <v>10211</v>
      </c>
      <c r="F3327" s="47" t="s">
        <v>9222</v>
      </c>
      <c r="G3327" s="47" t="s">
        <v>10766</v>
      </c>
      <c r="H3327" s="47">
        <v>2989</v>
      </c>
      <c r="I3327" s="47">
        <v>40</v>
      </c>
      <c r="J3327" s="47">
        <v>32.299999999999997</v>
      </c>
      <c r="K3327" s="47">
        <v>55.1020408163265</v>
      </c>
      <c r="L3327" s="47">
        <v>1.27132820341251</v>
      </c>
      <c r="M3327" s="47">
        <v>56.373368999999997</v>
      </c>
      <c r="N3327" s="47">
        <v>12.7132820341251</v>
      </c>
      <c r="P3327" s="47">
        <v>69.086651053864102</v>
      </c>
      <c r="U3327" s="47">
        <v>3799.9999999999923</v>
      </c>
      <c r="V3327" s="47" t="s">
        <v>5336</v>
      </c>
      <c r="W3327" s="47">
        <v>956</v>
      </c>
      <c r="X3327" s="212"/>
    </row>
    <row r="3328" spans="1:24" s="47" customFormat="1" x14ac:dyDescent="0.15">
      <c r="A3328" s="47" t="s">
        <v>6215</v>
      </c>
      <c r="B3328" s="47" t="s">
        <v>8660</v>
      </c>
      <c r="C3328" s="281" t="s">
        <v>9051</v>
      </c>
      <c r="D3328" s="47" t="s">
        <v>9125</v>
      </c>
      <c r="E3328" s="47" t="s">
        <v>9067</v>
      </c>
      <c r="F3328" s="47" t="s">
        <v>5620</v>
      </c>
      <c r="G3328" s="47" t="s">
        <v>9563</v>
      </c>
      <c r="H3328" s="47">
        <v>1219</v>
      </c>
      <c r="I3328" s="47">
        <v>15</v>
      </c>
      <c r="K3328" s="47">
        <v>131.99343724364201</v>
      </c>
      <c r="L3328" s="47">
        <v>3.11730926989335</v>
      </c>
      <c r="M3328" s="47">
        <v>135.110747</v>
      </c>
      <c r="U3328" s="47">
        <v>3799.9999999999936</v>
      </c>
      <c r="V3328" s="47" t="s">
        <v>5336</v>
      </c>
      <c r="W3328" s="47">
        <v>19</v>
      </c>
    </row>
    <row r="3329" spans="1:24" s="47" customFormat="1" x14ac:dyDescent="0.15">
      <c r="A3329" s="47" t="s">
        <v>6215</v>
      </c>
      <c r="B3329" s="210" t="s">
        <v>10219</v>
      </c>
      <c r="C3329" s="281" t="s">
        <v>9557</v>
      </c>
      <c r="D3329" s="47" t="s">
        <v>9141</v>
      </c>
      <c r="E3329" s="47" t="s">
        <v>10122</v>
      </c>
      <c r="F3329" s="47" t="s">
        <v>10325</v>
      </c>
      <c r="G3329" s="47" t="s">
        <v>10330</v>
      </c>
      <c r="H3329" s="47">
        <v>713</v>
      </c>
      <c r="J3329" s="47">
        <v>21.5</v>
      </c>
      <c r="K3329" s="47">
        <v>367.46143057503502</v>
      </c>
      <c r="L3329" s="47">
        <v>5.3295932678821796</v>
      </c>
      <c r="M3329" s="47">
        <v>372.79102399999999</v>
      </c>
      <c r="N3329" s="47">
        <v>35.063113604488002</v>
      </c>
      <c r="P3329" s="47">
        <v>407.85413744740521</v>
      </c>
      <c r="U3329" s="47">
        <v>3799.9999999999941</v>
      </c>
      <c r="V3329" s="47" t="s">
        <v>5336</v>
      </c>
      <c r="W3329" s="47">
        <v>852</v>
      </c>
    </row>
    <row r="3330" spans="1:24" s="47" customFormat="1" x14ac:dyDescent="0.15">
      <c r="A3330" s="47" t="s">
        <v>6504</v>
      </c>
      <c r="B3330" s="209" t="s">
        <v>9736</v>
      </c>
      <c r="C3330" s="281" t="s">
        <v>9504</v>
      </c>
      <c r="D3330" s="47" t="s">
        <v>9314</v>
      </c>
      <c r="E3330" s="47" t="s">
        <v>9334</v>
      </c>
      <c r="F3330" s="47" t="s">
        <v>9356</v>
      </c>
      <c r="G3330" s="47" t="s">
        <v>9611</v>
      </c>
      <c r="H3330" s="47">
        <v>525</v>
      </c>
      <c r="I3330" s="47">
        <v>80</v>
      </c>
      <c r="J3330" s="47">
        <v>7.5</v>
      </c>
      <c r="K3330" s="47">
        <v>22.6666666666666</v>
      </c>
      <c r="L3330" s="47">
        <v>7.2380952380952301</v>
      </c>
      <c r="M3330" s="47">
        <v>29.9047619</v>
      </c>
      <c r="N3330" s="47">
        <v>18.285714285714199</v>
      </c>
      <c r="O3330" s="47">
        <v>1.3333333333333299</v>
      </c>
      <c r="P3330" s="47">
        <v>48.190476190476033</v>
      </c>
      <c r="U3330" s="47">
        <v>3800</v>
      </c>
      <c r="V3330" s="47" t="s">
        <v>5336</v>
      </c>
      <c r="W3330" s="47">
        <v>100</v>
      </c>
    </row>
    <row r="3331" spans="1:24" s="47" customFormat="1" x14ac:dyDescent="0.15">
      <c r="A3331" s="47" t="s">
        <v>6215</v>
      </c>
      <c r="B3331" s="47" t="s">
        <v>9185</v>
      </c>
      <c r="C3331" s="281" t="s">
        <v>9312</v>
      </c>
      <c r="D3331" s="47" t="s">
        <v>8656</v>
      </c>
      <c r="E3331" s="47" t="s">
        <v>10031</v>
      </c>
      <c r="F3331" s="47" t="s">
        <v>9916</v>
      </c>
      <c r="G3331" s="47" t="s">
        <v>9917</v>
      </c>
      <c r="H3331" s="47">
        <v>321</v>
      </c>
      <c r="I3331" s="47">
        <v>8</v>
      </c>
      <c r="K3331" s="47">
        <v>219.93769470404899</v>
      </c>
      <c r="L3331" s="47">
        <v>12.149532710280299</v>
      </c>
      <c r="M3331" s="47">
        <v>232.08722700000001</v>
      </c>
      <c r="N3331" s="47">
        <v>50.467289719626102</v>
      </c>
      <c r="P3331" s="47">
        <v>282.55451713395541</v>
      </c>
      <c r="U3331" s="47">
        <v>3899.9999999999759</v>
      </c>
      <c r="V3331" s="47" t="s">
        <v>5336</v>
      </c>
      <c r="W3331" s="47">
        <v>714</v>
      </c>
    </row>
    <row r="3332" spans="1:24" s="47" customFormat="1" x14ac:dyDescent="0.15">
      <c r="A3332" s="47" t="s">
        <v>6215</v>
      </c>
      <c r="B3332" s="47" t="s">
        <v>8794</v>
      </c>
      <c r="C3332" s="281" t="s">
        <v>9324</v>
      </c>
      <c r="D3332" s="47" t="s">
        <v>9125</v>
      </c>
      <c r="E3332" s="47" t="s">
        <v>9067</v>
      </c>
      <c r="F3332" s="47" t="s">
        <v>5620</v>
      </c>
      <c r="G3332" s="47" t="s">
        <v>9345</v>
      </c>
      <c r="H3332" s="47">
        <v>830</v>
      </c>
      <c r="I3332" s="47">
        <v>39</v>
      </c>
      <c r="J3332" s="47">
        <v>22.5</v>
      </c>
      <c r="K3332" s="47">
        <v>443.85542168674698</v>
      </c>
      <c r="L3332" s="47">
        <v>4.6987951807228896</v>
      </c>
      <c r="M3332" s="47">
        <v>448.55421699999999</v>
      </c>
      <c r="N3332" s="47">
        <v>54.698795180722897</v>
      </c>
      <c r="P3332" s="47">
        <v>503.25301204819277</v>
      </c>
      <c r="U3332" s="47">
        <v>3900</v>
      </c>
      <c r="V3332" s="47" t="s">
        <v>5336</v>
      </c>
      <c r="W3332" s="47">
        <v>28</v>
      </c>
      <c r="X3332" s="210" t="s">
        <v>8961</v>
      </c>
    </row>
    <row r="3333" spans="1:24" s="47" customFormat="1" x14ac:dyDescent="0.15">
      <c r="A3333" s="47" t="s">
        <v>6215</v>
      </c>
      <c r="B3333" s="47" t="s">
        <v>8660</v>
      </c>
      <c r="C3333" s="281" t="s">
        <v>9051</v>
      </c>
      <c r="D3333" s="47" t="s">
        <v>9125</v>
      </c>
      <c r="E3333" s="47" t="s">
        <v>9067</v>
      </c>
      <c r="F3333" s="47" t="s">
        <v>5620</v>
      </c>
      <c r="G3333" s="47" t="s">
        <v>9563</v>
      </c>
      <c r="H3333" s="47">
        <v>996</v>
      </c>
      <c r="I3333" s="47">
        <v>2</v>
      </c>
      <c r="K3333" s="47">
        <v>14.4578313253012</v>
      </c>
      <c r="L3333" s="47">
        <v>3.9156626506024099</v>
      </c>
      <c r="M3333" s="47">
        <v>18.373494000000001</v>
      </c>
      <c r="U3333" s="47">
        <v>3900</v>
      </c>
      <c r="V3333" s="47" t="s">
        <v>5336</v>
      </c>
      <c r="W3333" s="47">
        <v>12</v>
      </c>
    </row>
    <row r="3334" spans="1:24" s="47" customFormat="1" x14ac:dyDescent="0.15">
      <c r="A3334" s="47" t="s">
        <v>6215</v>
      </c>
      <c r="B3334" s="47" t="s">
        <v>8660</v>
      </c>
      <c r="C3334" s="281" t="s">
        <v>9051</v>
      </c>
      <c r="D3334" s="47" t="s">
        <v>9125</v>
      </c>
      <c r="E3334" s="47" t="s">
        <v>9067</v>
      </c>
      <c r="F3334" s="47" t="s">
        <v>5620</v>
      </c>
      <c r="G3334" s="47" t="s">
        <v>9563</v>
      </c>
      <c r="H3334" s="47">
        <v>762</v>
      </c>
      <c r="I3334" s="47">
        <v>10</v>
      </c>
      <c r="K3334" s="47">
        <v>105.249343832021</v>
      </c>
      <c r="L3334" s="47">
        <v>5.2493438320209904</v>
      </c>
      <c r="M3334" s="47">
        <v>110.498688</v>
      </c>
      <c r="U3334" s="47">
        <v>3999.9999999999945</v>
      </c>
      <c r="V3334" s="47" t="s">
        <v>5336</v>
      </c>
      <c r="W3334" s="47">
        <v>17</v>
      </c>
    </row>
    <row r="3335" spans="1:24" s="47" customFormat="1" x14ac:dyDescent="0.15">
      <c r="A3335" s="47" t="s">
        <v>6504</v>
      </c>
      <c r="B3335" s="209" t="s">
        <v>9406</v>
      </c>
      <c r="C3335" s="281" t="s">
        <v>9707</v>
      </c>
      <c r="D3335" s="47" t="s">
        <v>9314</v>
      </c>
      <c r="E3335" s="47" t="s">
        <v>9334</v>
      </c>
      <c r="F3335" s="47" t="s">
        <v>9335</v>
      </c>
      <c r="G3335" s="47" t="s">
        <v>9203</v>
      </c>
      <c r="H3335" s="47">
        <v>592</v>
      </c>
      <c r="K3335" s="47">
        <v>88.006756756756701</v>
      </c>
      <c r="L3335" s="47">
        <v>6.7567567567567499</v>
      </c>
      <c r="M3335" s="47">
        <v>94.763513500000002</v>
      </c>
      <c r="N3335" s="47">
        <v>42.736486486486399</v>
      </c>
      <c r="O3335" s="47">
        <v>1.8581081081080999</v>
      </c>
      <c r="P3335" s="47">
        <v>137.5</v>
      </c>
      <c r="U3335" s="47">
        <v>4000</v>
      </c>
      <c r="V3335" s="47" t="s">
        <v>5336</v>
      </c>
      <c r="W3335" s="47">
        <v>180</v>
      </c>
    </row>
    <row r="3336" spans="1:24" s="47" customFormat="1" x14ac:dyDescent="0.15">
      <c r="A3336" s="47" t="s">
        <v>6215</v>
      </c>
      <c r="B3336" s="47" t="s">
        <v>10208</v>
      </c>
      <c r="C3336" s="281" t="s">
        <v>9555</v>
      </c>
      <c r="D3336" s="47" t="s">
        <v>10196</v>
      </c>
      <c r="E3336" s="47" t="s">
        <v>10307</v>
      </c>
      <c r="F3336" s="47" t="s">
        <v>10192</v>
      </c>
      <c r="G3336" s="47" t="s">
        <v>10315</v>
      </c>
      <c r="H3336" s="47">
        <v>800</v>
      </c>
      <c r="J3336" s="47">
        <v>16</v>
      </c>
      <c r="K3336" s="47">
        <v>200</v>
      </c>
      <c r="L3336" s="47">
        <v>5</v>
      </c>
      <c r="M3336" s="47">
        <v>205</v>
      </c>
      <c r="N3336" s="47">
        <v>20</v>
      </c>
      <c r="P3336" s="47">
        <v>225</v>
      </c>
      <c r="U3336" s="47">
        <v>4000</v>
      </c>
      <c r="V3336" s="47" t="s">
        <v>5336</v>
      </c>
      <c r="W3336" s="47">
        <v>984</v>
      </c>
    </row>
    <row r="3337" spans="1:24" s="47" customFormat="1" x14ac:dyDescent="0.15">
      <c r="A3337" s="47" t="s">
        <v>6504</v>
      </c>
      <c r="B3337" s="209" t="s">
        <v>9406</v>
      </c>
      <c r="C3337" s="281" t="s">
        <v>9707</v>
      </c>
      <c r="D3337" s="47" t="s">
        <v>9314</v>
      </c>
      <c r="E3337" s="47" t="s">
        <v>9334</v>
      </c>
      <c r="F3337" s="47" t="s">
        <v>9335</v>
      </c>
      <c r="G3337" s="47" t="s">
        <v>9203</v>
      </c>
      <c r="H3337" s="47">
        <v>688</v>
      </c>
      <c r="K3337" s="47">
        <v>95.203488372093005</v>
      </c>
      <c r="L3337" s="47">
        <v>5.9593023255813904</v>
      </c>
      <c r="M3337" s="47">
        <v>101.162791</v>
      </c>
      <c r="N3337" s="47">
        <v>40.406976744185997</v>
      </c>
      <c r="O3337" s="47">
        <v>1.7441860465116199</v>
      </c>
      <c r="P3337" s="47">
        <v>141.56976744186039</v>
      </c>
      <c r="U3337" s="47">
        <v>4100</v>
      </c>
      <c r="V3337" s="47" t="s">
        <v>5336</v>
      </c>
      <c r="W3337" s="47">
        <v>177</v>
      </c>
    </row>
    <row r="3338" spans="1:24" s="47" customFormat="1" x14ac:dyDescent="0.15">
      <c r="A3338" s="47" t="s">
        <v>6504</v>
      </c>
      <c r="B3338" s="209" t="s">
        <v>9406</v>
      </c>
      <c r="C3338" s="281" t="s">
        <v>9707</v>
      </c>
      <c r="D3338" s="47" t="s">
        <v>9314</v>
      </c>
      <c r="E3338" s="47" t="s">
        <v>9334</v>
      </c>
      <c r="F3338" s="47" t="s">
        <v>9335</v>
      </c>
      <c r="G3338" s="47" t="s">
        <v>9203</v>
      </c>
      <c r="H3338" s="47">
        <v>784</v>
      </c>
      <c r="K3338" s="47">
        <v>80.867346938775498</v>
      </c>
      <c r="L3338" s="47">
        <v>5.2295918367346896</v>
      </c>
      <c r="M3338" s="47">
        <v>86.096938800000004</v>
      </c>
      <c r="N3338" s="47">
        <v>35.586734693877503</v>
      </c>
      <c r="O3338" s="47">
        <v>1.1479591836734599</v>
      </c>
      <c r="P3338" s="47">
        <v>121.68367346938768</v>
      </c>
      <c r="U3338" s="47">
        <v>4100</v>
      </c>
      <c r="V3338" s="47" t="s">
        <v>5336</v>
      </c>
      <c r="W3338" s="47">
        <v>179</v>
      </c>
    </row>
    <row r="3339" spans="1:24" s="47" customFormat="1" x14ac:dyDescent="0.15">
      <c r="A3339" s="47" t="s">
        <v>6215</v>
      </c>
      <c r="B3339" s="210" t="s">
        <v>9934</v>
      </c>
      <c r="C3339" s="281" t="s">
        <v>9923</v>
      </c>
      <c r="D3339" s="47" t="s">
        <v>10115</v>
      </c>
      <c r="E3339" s="47" t="s">
        <v>10232</v>
      </c>
      <c r="F3339" s="47" t="s">
        <v>10233</v>
      </c>
      <c r="G3339" s="47" t="s">
        <v>10234</v>
      </c>
      <c r="H3339" s="47">
        <v>3100</v>
      </c>
      <c r="I3339" s="47">
        <v>80</v>
      </c>
      <c r="J3339" s="47">
        <v>9</v>
      </c>
      <c r="K3339" s="47">
        <v>17.838709677419299</v>
      </c>
      <c r="L3339" s="47">
        <v>1.32258064516129</v>
      </c>
      <c r="M3339" s="47">
        <v>19.161290300000001</v>
      </c>
      <c r="N3339" s="47">
        <v>7.2903225806451601</v>
      </c>
      <c r="P3339" s="47">
        <v>26.451612903225751</v>
      </c>
      <c r="U3339" s="47">
        <v>4100</v>
      </c>
      <c r="V3339" s="47" t="s">
        <v>5336</v>
      </c>
      <c r="W3339" s="47">
        <v>868</v>
      </c>
    </row>
    <row r="3340" spans="1:24" s="47" customFormat="1" x14ac:dyDescent="0.15">
      <c r="A3340" s="47" t="s">
        <v>6504</v>
      </c>
      <c r="B3340" s="47" t="s">
        <v>9342</v>
      </c>
      <c r="C3340" s="281" t="s">
        <v>10121</v>
      </c>
      <c r="D3340" s="47" t="s">
        <v>9314</v>
      </c>
      <c r="E3340" s="47" t="s">
        <v>9334</v>
      </c>
      <c r="F3340" s="47" t="s">
        <v>8972</v>
      </c>
      <c r="G3340" s="47" t="s">
        <v>9276</v>
      </c>
      <c r="H3340" s="47">
        <v>2726</v>
      </c>
      <c r="I3340" s="47">
        <v>12</v>
      </c>
      <c r="J3340" s="47">
        <v>3.8</v>
      </c>
      <c r="K3340" s="47">
        <v>4.0719002201027097</v>
      </c>
      <c r="L3340" s="47">
        <v>1.54071900220102</v>
      </c>
      <c r="M3340" s="47">
        <v>5.61261922</v>
      </c>
      <c r="U3340" s="47">
        <v>4199.9999999999809</v>
      </c>
      <c r="V3340" s="47" t="s">
        <v>5336</v>
      </c>
      <c r="W3340" s="47">
        <v>399</v>
      </c>
    </row>
    <row r="3341" spans="1:24" s="47" customFormat="1" x14ac:dyDescent="0.15">
      <c r="A3341" s="47" t="s">
        <v>6215</v>
      </c>
      <c r="B3341" s="47" t="s">
        <v>10425</v>
      </c>
      <c r="C3341" s="281" t="s">
        <v>10577</v>
      </c>
      <c r="D3341" s="47" t="s">
        <v>10279</v>
      </c>
      <c r="E3341" s="47" t="s">
        <v>9825</v>
      </c>
      <c r="F3341" s="47" t="s">
        <v>10439</v>
      </c>
      <c r="G3341" s="47" t="s">
        <v>10133</v>
      </c>
      <c r="H3341" s="47">
        <v>2130</v>
      </c>
      <c r="J3341" s="47">
        <v>30</v>
      </c>
      <c r="K3341" s="47">
        <v>195.211267605633</v>
      </c>
      <c r="L3341" s="47">
        <v>1.9718309859154901</v>
      </c>
      <c r="M3341" s="47">
        <v>197.183099</v>
      </c>
      <c r="U3341" s="47">
        <v>4199.9999999999936</v>
      </c>
      <c r="V3341" s="47" t="s">
        <v>5336</v>
      </c>
      <c r="W3341" s="47">
        <v>992</v>
      </c>
      <c r="X3341" s="47" t="s">
        <v>9818</v>
      </c>
    </row>
    <row r="3342" spans="1:24" s="47" customFormat="1" x14ac:dyDescent="0.15">
      <c r="A3342" s="47" t="s">
        <v>6215</v>
      </c>
      <c r="B3342" s="209" t="s">
        <v>9790</v>
      </c>
      <c r="C3342" s="281" t="s">
        <v>9791</v>
      </c>
      <c r="D3342" s="47" t="s">
        <v>9560</v>
      </c>
      <c r="E3342" s="47" t="s">
        <v>9464</v>
      </c>
      <c r="F3342" s="47" t="s">
        <v>9788</v>
      </c>
      <c r="G3342" s="47" t="s">
        <v>9789</v>
      </c>
      <c r="H3342" s="47">
        <v>720</v>
      </c>
      <c r="J3342" s="47">
        <v>25</v>
      </c>
      <c r="K3342" s="47">
        <v>215</v>
      </c>
      <c r="L3342" s="47">
        <v>5.8333333333333304</v>
      </c>
      <c r="M3342" s="47">
        <v>220.83333300000001</v>
      </c>
      <c r="U3342" s="47">
        <v>4200</v>
      </c>
      <c r="V3342" s="47" t="s">
        <v>5336</v>
      </c>
      <c r="W3342" s="47">
        <v>157</v>
      </c>
    </row>
    <row r="3343" spans="1:24" s="47" customFormat="1" x14ac:dyDescent="0.15">
      <c r="A3343" s="47" t="s">
        <v>6215</v>
      </c>
      <c r="B3343" s="209" t="s">
        <v>9851</v>
      </c>
      <c r="C3343" s="281" t="s">
        <v>9842</v>
      </c>
      <c r="D3343" s="47" t="s">
        <v>9416</v>
      </c>
      <c r="E3343" s="47" t="s">
        <v>9165</v>
      </c>
      <c r="F3343" s="47" t="s">
        <v>9124</v>
      </c>
      <c r="G3343" s="47" t="s">
        <v>9845</v>
      </c>
      <c r="H3343" s="47">
        <v>561</v>
      </c>
      <c r="J3343" s="47">
        <v>15.1</v>
      </c>
      <c r="K3343" s="47">
        <v>486.096256684492</v>
      </c>
      <c r="L3343" s="47">
        <v>7.4866310160427796</v>
      </c>
      <c r="M3343" s="47">
        <v>493.58288800000003</v>
      </c>
      <c r="Q3343" s="47">
        <v>15.953647794926217</v>
      </c>
      <c r="U3343" s="47">
        <v>4200</v>
      </c>
      <c r="V3343" s="47" t="s">
        <v>5336</v>
      </c>
      <c r="W3343" s="47">
        <v>366</v>
      </c>
    </row>
    <row r="3344" spans="1:24" s="47" customFormat="1" x14ac:dyDescent="0.15">
      <c r="A3344" s="47" t="s">
        <v>6504</v>
      </c>
      <c r="B3344" s="47" t="s">
        <v>9495</v>
      </c>
      <c r="C3344" s="281" t="s">
        <v>9191</v>
      </c>
      <c r="D3344" s="47" t="s">
        <v>9533</v>
      </c>
      <c r="E3344" s="47" t="s">
        <v>9374</v>
      </c>
      <c r="F3344" s="47" t="s">
        <v>9697</v>
      </c>
      <c r="G3344" s="47" t="s">
        <v>9688</v>
      </c>
      <c r="H3344" s="47">
        <v>12900</v>
      </c>
      <c r="I3344" s="47">
        <v>9</v>
      </c>
      <c r="J3344" s="47">
        <v>8</v>
      </c>
      <c r="K3344" s="47">
        <v>5.4573643410852704</v>
      </c>
      <c r="L3344" s="47">
        <v>0.33333333333332998</v>
      </c>
      <c r="M3344" s="47">
        <v>5.7906976700000001</v>
      </c>
      <c r="U3344" s="47">
        <v>4299.9999999999563</v>
      </c>
      <c r="V3344" s="47" t="s">
        <v>5336</v>
      </c>
      <c r="W3344" s="47">
        <v>612</v>
      </c>
      <c r="X3344" s="47" t="s">
        <v>9398</v>
      </c>
    </row>
    <row r="3345" spans="1:24" s="47" customFormat="1" x14ac:dyDescent="0.15">
      <c r="A3345" s="47" t="s">
        <v>6215</v>
      </c>
      <c r="B3345" s="47" t="s">
        <v>10028</v>
      </c>
      <c r="C3345" s="281" t="s">
        <v>10029</v>
      </c>
      <c r="D3345" s="47" t="s">
        <v>10130</v>
      </c>
      <c r="E3345" s="47" t="s">
        <v>10131</v>
      </c>
      <c r="F3345" s="47" t="s">
        <v>9581</v>
      </c>
      <c r="G3345" s="47" t="s">
        <v>10032</v>
      </c>
      <c r="H3345" s="47">
        <v>148</v>
      </c>
      <c r="I3345" s="47">
        <v>6.3</v>
      </c>
      <c r="J3345" s="47">
        <v>2.2999999999999998</v>
      </c>
      <c r="K3345" s="47">
        <v>124.324324324324</v>
      </c>
      <c r="L3345" s="47">
        <v>29.054054054053999</v>
      </c>
      <c r="M3345" s="47">
        <v>153.378378</v>
      </c>
      <c r="N3345" s="47">
        <v>69.594594594594597</v>
      </c>
      <c r="O3345" s="47">
        <v>37.162162162162097</v>
      </c>
      <c r="P3345" s="47">
        <v>222.9729729729726</v>
      </c>
      <c r="U3345" s="47">
        <v>4299.9999999999918</v>
      </c>
      <c r="V3345" s="47" t="s">
        <v>5336</v>
      </c>
      <c r="W3345" s="47">
        <v>699</v>
      </c>
    </row>
    <row r="3346" spans="1:24" s="47" customFormat="1" x14ac:dyDescent="0.15">
      <c r="A3346" s="47" t="s">
        <v>6215</v>
      </c>
      <c r="B3346" s="47" t="s">
        <v>10028</v>
      </c>
      <c r="C3346" s="281" t="s">
        <v>9183</v>
      </c>
      <c r="D3346" s="47" t="s">
        <v>9560</v>
      </c>
      <c r="E3346" s="47" t="s">
        <v>9464</v>
      </c>
      <c r="F3346" s="47" t="s">
        <v>9581</v>
      </c>
      <c r="G3346" s="47" t="s">
        <v>10032</v>
      </c>
      <c r="H3346" s="47">
        <v>147</v>
      </c>
      <c r="I3346" s="47">
        <v>7</v>
      </c>
      <c r="J3346" s="47">
        <v>0.9</v>
      </c>
      <c r="K3346" s="47">
        <v>125.17006802720999</v>
      </c>
      <c r="L3346" s="47">
        <v>29.251700680272101</v>
      </c>
      <c r="M3346" s="47">
        <v>154.42176900000001</v>
      </c>
      <c r="O3346" s="47">
        <v>38.095238095238102</v>
      </c>
      <c r="U3346" s="47">
        <v>4300</v>
      </c>
      <c r="V3346" s="47" t="s">
        <v>5336</v>
      </c>
      <c r="W3346" s="47">
        <v>759</v>
      </c>
    </row>
    <row r="3347" spans="1:24" s="47" customFormat="1" x14ac:dyDescent="0.15">
      <c r="A3347" s="47" t="s">
        <v>6504</v>
      </c>
      <c r="B3347" s="209" t="s">
        <v>9406</v>
      </c>
      <c r="C3347" s="281" t="s">
        <v>9707</v>
      </c>
      <c r="D3347" s="47" t="s">
        <v>9314</v>
      </c>
      <c r="E3347" s="47" t="s">
        <v>9334</v>
      </c>
      <c r="F3347" s="47" t="s">
        <v>9335</v>
      </c>
      <c r="G3347" s="47" t="s">
        <v>9203</v>
      </c>
      <c r="H3347" s="47">
        <v>784</v>
      </c>
      <c r="K3347" s="47">
        <v>66.836734693877503</v>
      </c>
      <c r="L3347" s="47">
        <v>5.4846938775510203</v>
      </c>
      <c r="M3347" s="47">
        <v>72.321428600000004</v>
      </c>
      <c r="N3347" s="47">
        <v>35.204081632653001</v>
      </c>
      <c r="O3347" s="47">
        <v>1.1479591836734599</v>
      </c>
      <c r="P3347" s="47">
        <v>107.52551020408153</v>
      </c>
      <c r="U3347" s="47">
        <v>4300</v>
      </c>
      <c r="V3347" s="47" t="s">
        <v>5336</v>
      </c>
      <c r="W3347" s="47">
        <v>182</v>
      </c>
    </row>
    <row r="3348" spans="1:24" s="47" customFormat="1" x14ac:dyDescent="0.15">
      <c r="A3348" s="47" t="s">
        <v>6215</v>
      </c>
      <c r="B3348" s="47" t="s">
        <v>9185</v>
      </c>
      <c r="C3348" s="281" t="s">
        <v>9312</v>
      </c>
      <c r="D3348" s="47" t="s">
        <v>8656</v>
      </c>
      <c r="E3348" s="47" t="s">
        <v>10031</v>
      </c>
      <c r="F3348" s="47" t="s">
        <v>9916</v>
      </c>
      <c r="G3348" s="47" t="s">
        <v>9917</v>
      </c>
      <c r="H3348" s="47">
        <v>267</v>
      </c>
      <c r="I3348" s="47">
        <v>33</v>
      </c>
      <c r="J3348" s="47">
        <v>24.1</v>
      </c>
      <c r="K3348" s="47">
        <v>1784.2696629213399</v>
      </c>
      <c r="L3348" s="47">
        <v>16.479400749063601</v>
      </c>
      <c r="M3348" s="47">
        <v>1800.7490600000001</v>
      </c>
      <c r="N3348" s="47">
        <v>317.97752808988702</v>
      </c>
      <c r="P3348" s="47">
        <v>2118.7265917602904</v>
      </c>
      <c r="U3348" s="47">
        <v>4399.9999999999809</v>
      </c>
      <c r="V3348" s="47" t="s">
        <v>5336</v>
      </c>
      <c r="W3348" s="47">
        <v>718</v>
      </c>
    </row>
    <row r="3349" spans="1:24" s="47" customFormat="1" x14ac:dyDescent="0.15">
      <c r="A3349" s="47" t="s">
        <v>6215</v>
      </c>
      <c r="B3349" s="47" t="s">
        <v>10260</v>
      </c>
      <c r="C3349" s="281" t="s">
        <v>10265</v>
      </c>
      <c r="D3349" s="47" t="s">
        <v>10578</v>
      </c>
      <c r="E3349" s="47" t="s">
        <v>10647</v>
      </c>
      <c r="F3349" s="47" t="s">
        <v>10580</v>
      </c>
      <c r="G3349" s="47" t="s">
        <v>10557</v>
      </c>
      <c r="H3349" s="47">
        <v>14300</v>
      </c>
      <c r="J3349" s="47">
        <v>14.8</v>
      </c>
      <c r="K3349" s="47">
        <v>7.2727272727272698</v>
      </c>
      <c r="L3349" s="47">
        <v>0.31468531468531002</v>
      </c>
      <c r="M3349" s="47">
        <v>7.5874125899999996</v>
      </c>
      <c r="N3349" s="47">
        <v>6.3636363636363598</v>
      </c>
      <c r="P3349" s="47">
        <v>13.951048951048939</v>
      </c>
      <c r="U3349" s="47">
        <v>4499.9999999999336</v>
      </c>
      <c r="V3349" s="47" t="s">
        <v>5336</v>
      </c>
      <c r="W3349" s="47">
        <v>1040</v>
      </c>
    </row>
    <row r="3350" spans="1:24" s="47" customFormat="1" x14ac:dyDescent="0.15">
      <c r="A3350" s="47" t="s">
        <v>6215</v>
      </c>
      <c r="B3350" s="210" t="s">
        <v>9284</v>
      </c>
      <c r="C3350" s="281" t="s">
        <v>9571</v>
      </c>
      <c r="D3350" s="47" t="s">
        <v>9125</v>
      </c>
      <c r="E3350" s="47" t="s">
        <v>9067</v>
      </c>
      <c r="F3350" s="47" t="s">
        <v>5620</v>
      </c>
      <c r="G3350" s="47" t="s">
        <v>9068</v>
      </c>
      <c r="H3350" s="47">
        <v>440</v>
      </c>
      <c r="I3350" s="47">
        <v>36</v>
      </c>
      <c r="J3350" s="47">
        <v>30</v>
      </c>
      <c r="K3350" s="47">
        <v>497.04545454545399</v>
      </c>
      <c r="L3350" s="47">
        <v>10.2272727272727</v>
      </c>
      <c r="M3350" s="47">
        <v>507.27272699999997</v>
      </c>
      <c r="U3350" s="47">
        <v>4499.9999999999882</v>
      </c>
      <c r="V3350" s="47" t="s">
        <v>5336</v>
      </c>
      <c r="W3350" s="47">
        <v>2</v>
      </c>
      <c r="X3350" s="210"/>
    </row>
    <row r="3351" spans="1:24" s="47" customFormat="1" x14ac:dyDescent="0.15">
      <c r="A3351" s="47" t="s">
        <v>6215</v>
      </c>
      <c r="B3351" s="47" t="s">
        <v>8660</v>
      </c>
      <c r="C3351" s="281" t="s">
        <v>9051</v>
      </c>
      <c r="D3351" s="47" t="s">
        <v>9125</v>
      </c>
      <c r="E3351" s="47" t="s">
        <v>9067</v>
      </c>
      <c r="F3351" s="47" t="s">
        <v>5620</v>
      </c>
      <c r="G3351" s="47" t="s">
        <v>9563</v>
      </c>
      <c r="H3351" s="47">
        <v>961</v>
      </c>
      <c r="I3351" s="47">
        <v>5</v>
      </c>
      <c r="K3351" s="47">
        <v>49.635796045785597</v>
      </c>
      <c r="L3351" s="47">
        <v>4.6826222684703396</v>
      </c>
      <c r="M3351" s="47">
        <v>54.318418299999998</v>
      </c>
      <c r="U3351" s="47">
        <v>4500</v>
      </c>
      <c r="V3351" s="47" t="s">
        <v>5336</v>
      </c>
      <c r="W3351" s="47">
        <v>13</v>
      </c>
    </row>
    <row r="3352" spans="1:24" s="47" customFormat="1" x14ac:dyDescent="0.15">
      <c r="A3352" s="47" t="s">
        <v>6504</v>
      </c>
      <c r="B3352" s="209" t="s">
        <v>9320</v>
      </c>
      <c r="C3352" s="281" t="s">
        <v>9732</v>
      </c>
      <c r="D3352" s="47" t="s">
        <v>9314</v>
      </c>
      <c r="E3352" s="47" t="s">
        <v>9334</v>
      </c>
      <c r="F3352" s="47" t="s">
        <v>9335</v>
      </c>
      <c r="G3352" s="47" t="s">
        <v>9336</v>
      </c>
      <c r="H3352" s="47">
        <v>1800</v>
      </c>
      <c r="I3352" s="47">
        <v>16.5</v>
      </c>
      <c r="K3352" s="47">
        <v>13.2777777777777</v>
      </c>
      <c r="L3352" s="47">
        <v>2.5</v>
      </c>
      <c r="M3352" s="47">
        <v>15.777777800000001</v>
      </c>
      <c r="U3352" s="47">
        <v>4500</v>
      </c>
      <c r="V3352" s="47" t="s">
        <v>5336</v>
      </c>
      <c r="W3352" s="47">
        <v>35</v>
      </c>
    </row>
    <row r="3353" spans="1:24" s="47" customFormat="1" x14ac:dyDescent="0.15">
      <c r="A3353" s="47" t="s">
        <v>6504</v>
      </c>
      <c r="B3353" s="209" t="s">
        <v>9406</v>
      </c>
      <c r="C3353" s="281" t="s">
        <v>9707</v>
      </c>
      <c r="D3353" s="47" t="s">
        <v>9314</v>
      </c>
      <c r="E3353" s="47" t="s">
        <v>9334</v>
      </c>
      <c r="F3353" s="47" t="s">
        <v>9335</v>
      </c>
      <c r="G3353" s="47" t="s">
        <v>9203</v>
      </c>
      <c r="H3353" s="47">
        <v>757</v>
      </c>
      <c r="K3353" s="47">
        <v>69.616908850726503</v>
      </c>
      <c r="L3353" s="47">
        <v>5.9445178335535003</v>
      </c>
      <c r="M3353" s="47">
        <v>75.561426699999998</v>
      </c>
      <c r="N3353" s="47">
        <v>33.685601056803101</v>
      </c>
      <c r="O3353" s="47">
        <v>1.05680317040951</v>
      </c>
      <c r="P3353" s="47">
        <v>109.24702774108312</v>
      </c>
      <c r="U3353" s="47">
        <v>4500</v>
      </c>
      <c r="V3353" s="47" t="s">
        <v>5336</v>
      </c>
      <c r="W3353" s="47">
        <v>181</v>
      </c>
    </row>
    <row r="3354" spans="1:24" s="47" customFormat="1" x14ac:dyDescent="0.15">
      <c r="A3354" s="47" t="s">
        <v>6215</v>
      </c>
      <c r="B3354" s="47" t="s">
        <v>10260</v>
      </c>
      <c r="C3354" s="281" t="s">
        <v>10401</v>
      </c>
      <c r="D3354" s="47" t="s">
        <v>10266</v>
      </c>
      <c r="E3354" s="47" t="s">
        <v>10647</v>
      </c>
      <c r="F3354" s="47" t="s">
        <v>10556</v>
      </c>
      <c r="G3354" s="47" t="s">
        <v>10557</v>
      </c>
      <c r="H3354" s="47">
        <v>15800</v>
      </c>
      <c r="J3354" s="47">
        <v>16</v>
      </c>
      <c r="K3354" s="47">
        <v>11.3924050632911</v>
      </c>
      <c r="L3354" s="47">
        <v>0.29113924050632001</v>
      </c>
      <c r="M3354" s="47">
        <v>11.683544299999999</v>
      </c>
      <c r="N3354" s="47">
        <v>10.949367088607501</v>
      </c>
      <c r="P3354" s="47">
        <v>22.632911392404921</v>
      </c>
      <c r="U3354" s="47">
        <v>4599.9999999998563</v>
      </c>
      <c r="V3354" s="47" t="s">
        <v>5336</v>
      </c>
      <c r="W3354" s="47">
        <v>1042</v>
      </c>
    </row>
    <row r="3355" spans="1:24" s="47" customFormat="1" x14ac:dyDescent="0.15">
      <c r="A3355" s="47" t="s">
        <v>6215</v>
      </c>
      <c r="B3355" s="209" t="s">
        <v>9570</v>
      </c>
      <c r="C3355" s="281" t="s">
        <v>9354</v>
      </c>
      <c r="D3355" s="47" t="s">
        <v>9459</v>
      </c>
      <c r="E3355" s="47" t="s">
        <v>9270</v>
      </c>
      <c r="F3355" s="47" t="s">
        <v>5620</v>
      </c>
      <c r="G3355" s="47" t="s">
        <v>9476</v>
      </c>
      <c r="H3355" s="47">
        <v>700</v>
      </c>
      <c r="I3355" s="47">
        <v>7</v>
      </c>
      <c r="K3355" s="47">
        <v>94.714285714285694</v>
      </c>
      <c r="L3355" s="47">
        <v>6.5714285714285703</v>
      </c>
      <c r="M3355" s="47">
        <v>101.285714</v>
      </c>
      <c r="O3355" s="47">
        <v>15.5714285714285</v>
      </c>
      <c r="U3355" s="47">
        <v>4600</v>
      </c>
      <c r="V3355" s="47" t="s">
        <v>5336</v>
      </c>
      <c r="W3355" s="47">
        <v>220</v>
      </c>
    </row>
    <row r="3356" spans="1:24" s="47" customFormat="1" x14ac:dyDescent="0.15">
      <c r="A3356" s="47" t="s">
        <v>6215</v>
      </c>
      <c r="B3356" s="47" t="s">
        <v>9185</v>
      </c>
      <c r="C3356" s="281" t="s">
        <v>9194</v>
      </c>
      <c r="D3356" s="47" t="s">
        <v>8656</v>
      </c>
      <c r="E3356" s="47" t="s">
        <v>10031</v>
      </c>
      <c r="F3356" s="47" t="s">
        <v>9916</v>
      </c>
      <c r="G3356" s="47" t="s">
        <v>9917</v>
      </c>
      <c r="H3356" s="47">
        <v>346</v>
      </c>
      <c r="I3356" s="47">
        <v>6</v>
      </c>
      <c r="K3356" s="47">
        <v>282.947976878612</v>
      </c>
      <c r="L3356" s="47">
        <v>13.5838150289017</v>
      </c>
      <c r="M3356" s="47">
        <v>296.531792</v>
      </c>
      <c r="N3356" s="47">
        <v>37.2832369942196</v>
      </c>
      <c r="P3356" s="47">
        <v>333.81502890173329</v>
      </c>
      <c r="U3356" s="47">
        <v>4699.9999999999882</v>
      </c>
      <c r="V3356" s="47" t="s">
        <v>5336</v>
      </c>
      <c r="W3356" s="47">
        <v>713</v>
      </c>
    </row>
    <row r="3357" spans="1:24" s="47" customFormat="1" x14ac:dyDescent="0.15">
      <c r="A3357" s="47" t="s">
        <v>6215</v>
      </c>
      <c r="B3357" s="210" t="s">
        <v>9329</v>
      </c>
      <c r="C3357" s="281" t="s">
        <v>9420</v>
      </c>
      <c r="D3357" s="47" t="s">
        <v>9125</v>
      </c>
      <c r="E3357" s="47" t="s">
        <v>9067</v>
      </c>
      <c r="F3357" s="47" t="s">
        <v>5620</v>
      </c>
      <c r="G3357" s="47" t="s">
        <v>9278</v>
      </c>
      <c r="H3357" s="47">
        <v>1590</v>
      </c>
      <c r="I3357" s="47">
        <v>45</v>
      </c>
      <c r="K3357" s="47">
        <v>62.452830188679201</v>
      </c>
      <c r="L3357" s="47">
        <v>2.9559748427672901</v>
      </c>
      <c r="M3357" s="47">
        <v>65.408805000000001</v>
      </c>
      <c r="U3357" s="47">
        <v>4699.9999999999909</v>
      </c>
      <c r="V3357" s="47" t="s">
        <v>5336</v>
      </c>
      <c r="W3357" s="47">
        <v>31</v>
      </c>
    </row>
    <row r="3358" spans="1:24" s="47" customFormat="1" x14ac:dyDescent="0.15">
      <c r="A3358" s="47" t="s">
        <v>6504</v>
      </c>
      <c r="B3358" s="47" t="s">
        <v>10251</v>
      </c>
      <c r="C3358" s="281" t="s">
        <v>9613</v>
      </c>
      <c r="D3358" s="47" t="s">
        <v>10252</v>
      </c>
      <c r="E3358" s="47" t="s">
        <v>10253</v>
      </c>
      <c r="F3358" s="47" t="s">
        <v>9335</v>
      </c>
      <c r="G3358" s="47" t="s">
        <v>9918</v>
      </c>
      <c r="H3358" s="47">
        <v>2125</v>
      </c>
      <c r="I3358" s="47">
        <v>28</v>
      </c>
      <c r="J3358" s="47">
        <v>11.9</v>
      </c>
      <c r="K3358" s="47">
        <v>42.070588235294103</v>
      </c>
      <c r="L3358" s="47">
        <v>2.21176470588235</v>
      </c>
      <c r="M3358" s="47">
        <v>44.282352899999999</v>
      </c>
      <c r="U3358" s="47">
        <v>4699.9999999999936</v>
      </c>
      <c r="V3358" s="47" t="s">
        <v>5336</v>
      </c>
      <c r="W3358" s="47">
        <v>878</v>
      </c>
    </row>
    <row r="3359" spans="1:24" s="47" customFormat="1" x14ac:dyDescent="0.15">
      <c r="A3359" s="47" t="s">
        <v>6215</v>
      </c>
      <c r="B3359" s="47" t="s">
        <v>10297</v>
      </c>
      <c r="C3359" s="281" t="s">
        <v>9874</v>
      </c>
      <c r="D3359" s="47" t="s">
        <v>9767</v>
      </c>
      <c r="E3359" s="47" t="s">
        <v>9768</v>
      </c>
      <c r="F3359" s="47" t="s">
        <v>10292</v>
      </c>
      <c r="G3359" s="47" t="s">
        <v>10293</v>
      </c>
      <c r="H3359" s="47">
        <v>1820</v>
      </c>
      <c r="I3359" s="47">
        <v>29</v>
      </c>
      <c r="J3359" s="47">
        <v>22.4</v>
      </c>
      <c r="K3359" s="47">
        <v>118.681318681318</v>
      </c>
      <c r="L3359" s="47">
        <v>2.5824175824175799</v>
      </c>
      <c r="M3359" s="47">
        <v>121.26373599999999</v>
      </c>
      <c r="U3359" s="47">
        <v>4700</v>
      </c>
      <c r="V3359" s="47" t="s">
        <v>5336</v>
      </c>
      <c r="W3359" s="47">
        <v>937</v>
      </c>
      <c r="X3359" s="209" t="s">
        <v>9818</v>
      </c>
    </row>
    <row r="3360" spans="1:24" s="47" customFormat="1" x14ac:dyDescent="0.15">
      <c r="A3360" s="47" t="s">
        <v>6504</v>
      </c>
      <c r="B3360" s="47" t="s">
        <v>10251</v>
      </c>
      <c r="C3360" s="281" t="s">
        <v>9613</v>
      </c>
      <c r="D3360" s="47" t="s">
        <v>9314</v>
      </c>
      <c r="E3360" s="47" t="s">
        <v>9334</v>
      </c>
      <c r="F3360" s="47" t="s">
        <v>9335</v>
      </c>
      <c r="G3360" s="47" t="s">
        <v>9918</v>
      </c>
      <c r="H3360" s="47">
        <v>815</v>
      </c>
      <c r="I3360" s="47">
        <v>64</v>
      </c>
      <c r="J3360" s="47">
        <v>16.5</v>
      </c>
      <c r="K3360" s="47">
        <v>140</v>
      </c>
      <c r="L3360" s="47">
        <v>5.7668711656441696</v>
      </c>
      <c r="M3360" s="47">
        <v>145.76687100000001</v>
      </c>
      <c r="U3360" s="47">
        <v>4700</v>
      </c>
      <c r="V3360" s="47" t="s">
        <v>5336</v>
      </c>
      <c r="W3360" s="47">
        <v>879</v>
      </c>
    </row>
    <row r="3361" spans="1:24" s="47" customFormat="1" x14ac:dyDescent="0.15">
      <c r="A3361" s="47" t="s">
        <v>6504</v>
      </c>
      <c r="B3361" s="47" t="s">
        <v>9935</v>
      </c>
      <c r="C3361" s="281" t="s">
        <v>9613</v>
      </c>
      <c r="D3361" s="47" t="s">
        <v>9314</v>
      </c>
      <c r="E3361" s="47" t="s">
        <v>9334</v>
      </c>
      <c r="F3361" s="47" t="s">
        <v>9335</v>
      </c>
      <c r="G3361" s="47" t="s">
        <v>10107</v>
      </c>
      <c r="H3361" s="47">
        <v>3608</v>
      </c>
      <c r="I3361" s="47">
        <v>28</v>
      </c>
      <c r="J3361" s="47">
        <v>8.5</v>
      </c>
      <c r="K3361" s="47">
        <v>17.627494456762701</v>
      </c>
      <c r="L3361" s="47">
        <v>1.3303769401330301</v>
      </c>
      <c r="M3361" s="47">
        <v>18.957871399999998</v>
      </c>
      <c r="U3361" s="47">
        <v>4799.9999999999727</v>
      </c>
      <c r="V3361" s="47" t="s">
        <v>5336</v>
      </c>
      <c r="W3361" s="47">
        <v>875</v>
      </c>
    </row>
    <row r="3362" spans="1:24" s="47" customFormat="1" x14ac:dyDescent="0.15">
      <c r="A3362" s="47" t="s">
        <v>6215</v>
      </c>
      <c r="B3362" s="47" t="s">
        <v>8660</v>
      </c>
      <c r="C3362" s="281" t="s">
        <v>9051</v>
      </c>
      <c r="D3362" s="47" t="s">
        <v>9125</v>
      </c>
      <c r="E3362" s="47" t="s">
        <v>9067</v>
      </c>
      <c r="F3362" s="47" t="s">
        <v>5620</v>
      </c>
      <c r="G3362" s="47" t="s">
        <v>9563</v>
      </c>
      <c r="H3362" s="47">
        <v>830</v>
      </c>
      <c r="I3362" s="47">
        <v>12</v>
      </c>
      <c r="K3362" s="47">
        <v>231.20481927710799</v>
      </c>
      <c r="L3362" s="47">
        <v>5.7831325301204801</v>
      </c>
      <c r="M3362" s="47">
        <v>236.98795200000001</v>
      </c>
      <c r="U3362" s="47">
        <v>4800</v>
      </c>
      <c r="V3362" s="47" t="s">
        <v>5336</v>
      </c>
      <c r="W3362" s="47">
        <v>18</v>
      </c>
    </row>
    <row r="3363" spans="1:24" s="47" customFormat="1" x14ac:dyDescent="0.15">
      <c r="A3363" s="47" t="s">
        <v>6215</v>
      </c>
      <c r="B3363" s="47" t="s">
        <v>10260</v>
      </c>
      <c r="C3363" s="281" t="s">
        <v>10265</v>
      </c>
      <c r="D3363" s="47" t="s">
        <v>10484</v>
      </c>
      <c r="E3363" s="47" t="s">
        <v>10486</v>
      </c>
      <c r="F3363" s="47" t="s">
        <v>10751</v>
      </c>
      <c r="G3363" s="47" t="s">
        <v>10646</v>
      </c>
      <c r="H3363" s="47">
        <v>13400</v>
      </c>
      <c r="J3363" s="47">
        <v>16.100000000000001</v>
      </c>
      <c r="K3363" s="47">
        <v>19.253731343283501</v>
      </c>
      <c r="L3363" s="47">
        <v>0.37313432835819998</v>
      </c>
      <c r="M3363" s="47">
        <v>19.6268657</v>
      </c>
      <c r="N3363" s="47">
        <v>8.5820895522388003</v>
      </c>
      <c r="P3363" s="47">
        <v>28.208955223880505</v>
      </c>
      <c r="U3363" s="47">
        <v>4999.9999999998799</v>
      </c>
      <c r="V3363" s="47" t="s">
        <v>5336</v>
      </c>
      <c r="W3363" s="47">
        <v>1041</v>
      </c>
    </row>
    <row r="3364" spans="1:24" s="47" customFormat="1" x14ac:dyDescent="0.15">
      <c r="A3364" s="47" t="s">
        <v>6215</v>
      </c>
      <c r="B3364" s="47" t="s">
        <v>10260</v>
      </c>
      <c r="C3364" s="281" t="s">
        <v>10401</v>
      </c>
      <c r="D3364" s="47" t="s">
        <v>10266</v>
      </c>
      <c r="E3364" s="47" t="s">
        <v>10665</v>
      </c>
      <c r="F3364" s="47" t="s">
        <v>10138</v>
      </c>
      <c r="G3364" s="47" t="s">
        <v>10557</v>
      </c>
      <c r="H3364" s="47">
        <v>17500</v>
      </c>
      <c r="J3364" s="47">
        <v>10.1</v>
      </c>
      <c r="K3364" s="47">
        <v>5.1428571428571397</v>
      </c>
      <c r="L3364" s="47">
        <v>0.28571428571427998</v>
      </c>
      <c r="M3364" s="47">
        <v>5.4285714299999999</v>
      </c>
      <c r="N3364" s="47">
        <v>8.1142857142857103</v>
      </c>
      <c r="P3364" s="47">
        <v>13.542857142857128</v>
      </c>
      <c r="U3364" s="47">
        <v>4999.9999999999</v>
      </c>
      <c r="V3364" s="47" t="s">
        <v>5336</v>
      </c>
      <c r="W3364" s="47">
        <v>1048</v>
      </c>
    </row>
    <row r="3365" spans="1:24" s="47" customFormat="1" x14ac:dyDescent="0.15">
      <c r="A3365" s="47" t="s">
        <v>6504</v>
      </c>
      <c r="B3365" s="47" t="s">
        <v>9235</v>
      </c>
      <c r="C3365" s="281" t="s">
        <v>9489</v>
      </c>
      <c r="D3365" s="47" t="s">
        <v>9314</v>
      </c>
      <c r="E3365" s="47" t="s">
        <v>9334</v>
      </c>
      <c r="F3365" s="47" t="s">
        <v>9335</v>
      </c>
      <c r="G3365" s="47" t="s">
        <v>9234</v>
      </c>
      <c r="H3365" s="47">
        <v>8390</v>
      </c>
      <c r="I3365" s="47">
        <v>16</v>
      </c>
      <c r="J3365" s="47">
        <v>5.4</v>
      </c>
      <c r="K3365" s="47">
        <v>5.06555423122765</v>
      </c>
      <c r="L3365" s="47">
        <v>0.60786650774730999</v>
      </c>
      <c r="M3365" s="47">
        <v>5.6734207400000001</v>
      </c>
      <c r="U3365" s="47">
        <v>5099.9999999999309</v>
      </c>
      <c r="V3365" s="47" t="s">
        <v>5336</v>
      </c>
      <c r="W3365" s="47">
        <v>635</v>
      </c>
    </row>
    <row r="3366" spans="1:24" s="47" customFormat="1" x14ac:dyDescent="0.15">
      <c r="A3366" s="47" t="s">
        <v>9906</v>
      </c>
      <c r="B3366" s="209" t="s">
        <v>9552</v>
      </c>
      <c r="C3366" s="281" t="s">
        <v>9905</v>
      </c>
      <c r="D3366" s="47" t="s">
        <v>9907</v>
      </c>
      <c r="E3366" s="47" t="s">
        <v>10105</v>
      </c>
      <c r="F3366" s="47" t="s">
        <v>9660</v>
      </c>
      <c r="G3366" s="47" t="s">
        <v>9661</v>
      </c>
      <c r="H3366" s="47">
        <v>3100</v>
      </c>
      <c r="J3366" s="47">
        <v>10.8</v>
      </c>
      <c r="K3366" s="47">
        <v>34.516129032258</v>
      </c>
      <c r="L3366" s="47">
        <v>1.6451612903225801</v>
      </c>
      <c r="M3366" s="47">
        <v>36.161290299999997</v>
      </c>
      <c r="U3366" s="47">
        <v>5100</v>
      </c>
      <c r="V3366" s="47" t="s">
        <v>5336</v>
      </c>
      <c r="W3366" s="47">
        <v>316</v>
      </c>
    </row>
    <row r="3367" spans="1:24" s="47" customFormat="1" x14ac:dyDescent="0.15">
      <c r="A3367" s="47" t="s">
        <v>9415</v>
      </c>
      <c r="B3367" s="209" t="s">
        <v>9552</v>
      </c>
      <c r="C3367" s="281" t="s">
        <v>9905</v>
      </c>
      <c r="D3367" s="47" t="s">
        <v>9889</v>
      </c>
      <c r="E3367" s="47" t="s">
        <v>9763</v>
      </c>
      <c r="F3367" s="47" t="s">
        <v>9660</v>
      </c>
      <c r="G3367" s="47" t="s">
        <v>9661</v>
      </c>
      <c r="H3367" s="47">
        <v>3150</v>
      </c>
      <c r="J3367" s="47">
        <v>10.8</v>
      </c>
      <c r="K3367" s="47">
        <v>34.603174603174601</v>
      </c>
      <c r="L3367" s="47">
        <v>1.65079365079365</v>
      </c>
      <c r="M3367" s="47">
        <v>36.253968299999997</v>
      </c>
      <c r="U3367" s="47">
        <v>5200</v>
      </c>
      <c r="V3367" s="47" t="s">
        <v>5336</v>
      </c>
      <c r="W3367" s="47">
        <v>317</v>
      </c>
    </row>
    <row r="3368" spans="1:24" s="47" customFormat="1" x14ac:dyDescent="0.15">
      <c r="A3368" s="47" t="s">
        <v>6215</v>
      </c>
      <c r="B3368" s="209" t="s">
        <v>9133</v>
      </c>
      <c r="C3368" s="281" t="s">
        <v>9424</v>
      </c>
      <c r="D3368" s="47" t="s">
        <v>8967</v>
      </c>
      <c r="E3368" s="47" t="s">
        <v>9131</v>
      </c>
      <c r="F3368" s="47" t="s">
        <v>5522</v>
      </c>
      <c r="G3368" s="47" t="s">
        <v>9132</v>
      </c>
      <c r="H3368" s="47">
        <v>9000</v>
      </c>
      <c r="I3368" s="47">
        <v>70</v>
      </c>
      <c r="J3368" s="47">
        <v>8.4</v>
      </c>
      <c r="K3368" s="47">
        <v>12.1111111111111</v>
      </c>
      <c r="L3368" s="47">
        <v>0.58888888888888002</v>
      </c>
      <c r="M3368" s="47">
        <v>12.7</v>
      </c>
      <c r="U3368" s="47">
        <v>5299.99999999992</v>
      </c>
      <c r="V3368" s="47" t="s">
        <v>5336</v>
      </c>
      <c r="W3368" s="47">
        <v>298</v>
      </c>
    </row>
    <row r="3369" spans="1:24" s="47" customFormat="1" x14ac:dyDescent="0.15">
      <c r="A3369" s="47" t="s">
        <v>6215</v>
      </c>
      <c r="B3369" s="47" t="s">
        <v>10260</v>
      </c>
      <c r="C3369" s="281" t="s">
        <v>10401</v>
      </c>
      <c r="D3369" s="47" t="s">
        <v>10426</v>
      </c>
      <c r="E3369" s="47" t="s">
        <v>10660</v>
      </c>
      <c r="F3369" s="47" t="s">
        <v>10661</v>
      </c>
      <c r="G3369" s="47" t="s">
        <v>10662</v>
      </c>
      <c r="H3369" s="47">
        <v>13300</v>
      </c>
      <c r="J3369" s="47">
        <v>15.5</v>
      </c>
      <c r="K3369" s="47">
        <v>12.2556390977443</v>
      </c>
      <c r="L3369" s="47">
        <v>0.41353383458645998</v>
      </c>
      <c r="M3369" s="47">
        <v>12.6691729</v>
      </c>
      <c r="N3369" s="47">
        <v>6.9172932330826997</v>
      </c>
      <c r="P3369" s="47">
        <v>19.586466165413459</v>
      </c>
      <c r="U3369" s="47">
        <v>5499.9999999999181</v>
      </c>
      <c r="V3369" s="47" t="s">
        <v>5336</v>
      </c>
      <c r="W3369" s="47">
        <v>1047</v>
      </c>
    </row>
    <row r="3370" spans="1:24" s="47" customFormat="1" x14ac:dyDescent="0.15">
      <c r="A3370" s="47" t="s">
        <v>6504</v>
      </c>
      <c r="B3370" s="47" t="s">
        <v>9224</v>
      </c>
      <c r="C3370" s="281" t="s">
        <v>9708</v>
      </c>
      <c r="D3370" s="47" t="s">
        <v>9314</v>
      </c>
      <c r="E3370" s="47" t="s">
        <v>9374</v>
      </c>
      <c r="F3370" s="47" t="s">
        <v>9375</v>
      </c>
      <c r="G3370" s="47" t="s">
        <v>9114</v>
      </c>
      <c r="H3370" s="47">
        <v>448</v>
      </c>
      <c r="I3370" s="47">
        <v>45</v>
      </c>
      <c r="J3370" s="47">
        <v>14.7</v>
      </c>
      <c r="K3370" s="47">
        <v>146.42857142857099</v>
      </c>
      <c r="L3370" s="47">
        <v>12.276785714285699</v>
      </c>
      <c r="M3370" s="47">
        <v>158.70535699999999</v>
      </c>
      <c r="U3370" s="47">
        <v>5499.9999999999936</v>
      </c>
      <c r="V3370" s="47" t="s">
        <v>5336</v>
      </c>
      <c r="W3370" s="47">
        <v>458</v>
      </c>
    </row>
    <row r="3371" spans="1:24" s="47" customFormat="1" x14ac:dyDescent="0.15">
      <c r="A3371" s="47" t="s">
        <v>6215</v>
      </c>
      <c r="B3371" s="209" t="s">
        <v>9267</v>
      </c>
      <c r="C3371" s="281" t="s">
        <v>9553</v>
      </c>
      <c r="D3371" s="47" t="s">
        <v>9455</v>
      </c>
      <c r="E3371" s="47" t="s">
        <v>9456</v>
      </c>
      <c r="F3371" s="47" t="s">
        <v>9457</v>
      </c>
      <c r="G3371" s="47" t="s">
        <v>9458</v>
      </c>
      <c r="H3371" s="47">
        <v>1594</v>
      </c>
      <c r="I3371" s="47">
        <v>28</v>
      </c>
      <c r="J3371" s="47">
        <v>17.100000000000001</v>
      </c>
      <c r="K3371" s="47">
        <v>101.568381430363</v>
      </c>
      <c r="L3371" s="47">
        <v>3.4504391468005</v>
      </c>
      <c r="M3371" s="47">
        <v>105.018821</v>
      </c>
      <c r="N3371" s="47">
        <v>24.341279799247101</v>
      </c>
      <c r="P3371" s="47">
        <v>129.3601003764106</v>
      </c>
      <c r="U3371" s="47">
        <v>5500</v>
      </c>
      <c r="V3371" s="47" t="s">
        <v>5336</v>
      </c>
      <c r="W3371" s="47">
        <v>232</v>
      </c>
    </row>
    <row r="3372" spans="1:24" s="47" customFormat="1" x14ac:dyDescent="0.15">
      <c r="A3372" s="47" t="s">
        <v>6215</v>
      </c>
      <c r="B3372" s="47" t="s">
        <v>9477</v>
      </c>
      <c r="C3372" s="281" t="s">
        <v>9246</v>
      </c>
      <c r="D3372" s="47" t="s">
        <v>9125</v>
      </c>
      <c r="E3372" s="47" t="s">
        <v>9067</v>
      </c>
      <c r="F3372" s="47" t="s">
        <v>5620</v>
      </c>
      <c r="G3372" s="47" t="s">
        <v>9345</v>
      </c>
      <c r="H3372" s="47">
        <v>914</v>
      </c>
      <c r="I3372" s="47">
        <v>43.7</v>
      </c>
      <c r="J3372" s="47">
        <v>25.5</v>
      </c>
      <c r="K3372" s="47">
        <v>248.140043763676</v>
      </c>
      <c r="L3372" s="47">
        <v>6.0175054704595201</v>
      </c>
      <c r="M3372" s="47">
        <v>254.15754899999999</v>
      </c>
      <c r="Q3372" s="47">
        <v>8.6433281180192481</v>
      </c>
      <c r="U3372" s="47">
        <v>5500</v>
      </c>
      <c r="V3372" s="47" t="s">
        <v>5336</v>
      </c>
      <c r="W3372" s="47">
        <v>23</v>
      </c>
    </row>
    <row r="3373" spans="1:24" s="47" customFormat="1" x14ac:dyDescent="0.15">
      <c r="A3373" s="47" t="s">
        <v>6215</v>
      </c>
      <c r="B3373" s="209" t="s">
        <v>9069</v>
      </c>
      <c r="C3373" s="281" t="s">
        <v>9337</v>
      </c>
      <c r="D3373" s="47" t="s">
        <v>9416</v>
      </c>
      <c r="E3373" s="47" t="s">
        <v>9165</v>
      </c>
      <c r="F3373" s="47" t="s">
        <v>9124</v>
      </c>
      <c r="G3373" s="47" t="s">
        <v>8891</v>
      </c>
      <c r="H3373" s="47">
        <v>3443</v>
      </c>
      <c r="I3373" s="47">
        <v>15</v>
      </c>
      <c r="J3373" s="47">
        <v>5.7</v>
      </c>
      <c r="K3373" s="47">
        <v>13.7089747313389</v>
      </c>
      <c r="L3373" s="47">
        <v>1.62648852744699</v>
      </c>
      <c r="M3373" s="47">
        <v>15.335463300000001</v>
      </c>
      <c r="O3373" s="47">
        <v>0.81324426372349001</v>
      </c>
      <c r="U3373" s="47">
        <v>5599.9999999999864</v>
      </c>
      <c r="V3373" s="47" t="s">
        <v>5336</v>
      </c>
      <c r="W3373" s="47">
        <v>197</v>
      </c>
      <c r="X3373" s="210" t="s">
        <v>9158</v>
      </c>
    </row>
    <row r="3374" spans="1:24" s="47" customFormat="1" x14ac:dyDescent="0.15">
      <c r="A3374" s="47" t="s">
        <v>6215</v>
      </c>
      <c r="B3374" s="209" t="s">
        <v>8787</v>
      </c>
      <c r="C3374" s="281" t="s">
        <v>8960</v>
      </c>
      <c r="D3374" s="47" t="s">
        <v>9125</v>
      </c>
      <c r="E3374" s="47" t="s">
        <v>9067</v>
      </c>
      <c r="F3374" s="47" t="s">
        <v>5620</v>
      </c>
      <c r="G3374" s="47" t="s">
        <v>9190</v>
      </c>
      <c r="H3374" s="47">
        <v>123</v>
      </c>
      <c r="J3374" s="47">
        <v>34</v>
      </c>
      <c r="K3374" s="47">
        <v>2600</v>
      </c>
      <c r="L3374" s="47">
        <v>45.528455284552798</v>
      </c>
      <c r="M3374" s="47">
        <v>2645.52846</v>
      </c>
      <c r="U3374" s="47">
        <v>5599.9999999999945</v>
      </c>
      <c r="V3374" s="47" t="s">
        <v>5336</v>
      </c>
      <c r="W3374" s="47">
        <v>21</v>
      </c>
      <c r="X3374" s="210" t="s">
        <v>8961</v>
      </c>
    </row>
    <row r="3375" spans="1:24" s="47" customFormat="1" x14ac:dyDescent="0.15">
      <c r="A3375" s="47" t="s">
        <v>6504</v>
      </c>
      <c r="B3375" s="47" t="s">
        <v>9935</v>
      </c>
      <c r="C3375" s="281" t="s">
        <v>9613</v>
      </c>
      <c r="D3375" s="47" t="s">
        <v>9828</v>
      </c>
      <c r="E3375" s="47" t="s">
        <v>9938</v>
      </c>
      <c r="F3375" s="47" t="s">
        <v>9335</v>
      </c>
      <c r="G3375" s="47" t="s">
        <v>10107</v>
      </c>
      <c r="H3375" s="47">
        <v>1112</v>
      </c>
      <c r="I3375" s="47">
        <v>48</v>
      </c>
      <c r="J3375" s="47">
        <v>13.6</v>
      </c>
      <c r="K3375" s="47">
        <v>95.773381294963997</v>
      </c>
      <c r="L3375" s="47">
        <v>5.0359712230215798</v>
      </c>
      <c r="M3375" s="47">
        <v>100.809353</v>
      </c>
      <c r="U3375" s="47">
        <v>5600</v>
      </c>
      <c r="V3375" s="47" t="s">
        <v>5336</v>
      </c>
      <c r="W3375" s="47">
        <v>876</v>
      </c>
    </row>
    <row r="3376" spans="1:24" s="47" customFormat="1" x14ac:dyDescent="0.15">
      <c r="A3376" s="47" t="s">
        <v>6504</v>
      </c>
      <c r="B3376" s="47" t="s">
        <v>9224</v>
      </c>
      <c r="C3376" s="281" t="s">
        <v>9708</v>
      </c>
      <c r="D3376" s="47" t="s">
        <v>9314</v>
      </c>
      <c r="E3376" s="47" t="s">
        <v>9374</v>
      </c>
      <c r="F3376" s="47" t="s">
        <v>9375</v>
      </c>
      <c r="G3376" s="47" t="s">
        <v>9114</v>
      </c>
      <c r="H3376" s="47">
        <v>464</v>
      </c>
      <c r="I3376" s="47">
        <v>45</v>
      </c>
      <c r="J3376" s="47">
        <v>14.7</v>
      </c>
      <c r="K3376" s="47">
        <v>146.76724137931001</v>
      </c>
      <c r="L3376" s="47">
        <v>12.2844827586206</v>
      </c>
      <c r="M3376" s="47">
        <v>159.05172400000001</v>
      </c>
      <c r="U3376" s="47">
        <v>5699.9999999999582</v>
      </c>
      <c r="V3376" s="47" t="s">
        <v>5336</v>
      </c>
      <c r="W3376" s="47">
        <v>460</v>
      </c>
    </row>
    <row r="3377" spans="1:24" s="47" customFormat="1" x14ac:dyDescent="0.15">
      <c r="A3377" s="47" t="s">
        <v>6215</v>
      </c>
      <c r="B3377" s="47" t="s">
        <v>8660</v>
      </c>
      <c r="C3377" s="281" t="s">
        <v>9051</v>
      </c>
      <c r="D3377" s="47" t="s">
        <v>9125</v>
      </c>
      <c r="E3377" s="47" t="s">
        <v>9067</v>
      </c>
      <c r="F3377" s="47" t="s">
        <v>5620</v>
      </c>
      <c r="G3377" s="47" t="s">
        <v>9563</v>
      </c>
      <c r="H3377" s="47">
        <v>756</v>
      </c>
      <c r="I3377" s="47">
        <v>16</v>
      </c>
      <c r="K3377" s="47">
        <v>227.11640211640201</v>
      </c>
      <c r="L3377" s="47">
        <v>7.5396825396825404</v>
      </c>
      <c r="M3377" s="47">
        <v>234.65608499999999</v>
      </c>
      <c r="U3377" s="47">
        <v>5700</v>
      </c>
      <c r="V3377" s="47" t="s">
        <v>5336</v>
      </c>
      <c r="W3377" s="47">
        <v>15</v>
      </c>
    </row>
    <row r="3378" spans="1:24" s="47" customFormat="1" x14ac:dyDescent="0.15">
      <c r="A3378" s="47" t="s">
        <v>6504</v>
      </c>
      <c r="B3378" s="47" t="s">
        <v>9224</v>
      </c>
      <c r="C3378" s="281" t="s">
        <v>9708</v>
      </c>
      <c r="D3378" s="47" t="s">
        <v>9314</v>
      </c>
      <c r="E3378" s="47" t="s">
        <v>9374</v>
      </c>
      <c r="F3378" s="47" t="s">
        <v>9375</v>
      </c>
      <c r="G3378" s="47" t="s">
        <v>9114</v>
      </c>
      <c r="H3378" s="47">
        <v>448</v>
      </c>
      <c r="I3378" s="47">
        <v>46</v>
      </c>
      <c r="J3378" s="47">
        <v>14.9</v>
      </c>
      <c r="K3378" s="47">
        <v>154.017857142857</v>
      </c>
      <c r="L3378" s="47">
        <v>12.9464285714285</v>
      </c>
      <c r="M3378" s="47">
        <v>166.96428599999999</v>
      </c>
      <c r="U3378" s="47">
        <v>5799.9999999999682</v>
      </c>
      <c r="V3378" s="47" t="s">
        <v>5336</v>
      </c>
      <c r="W3378" s="47">
        <v>459</v>
      </c>
    </row>
    <row r="3379" spans="1:24" s="47" customFormat="1" x14ac:dyDescent="0.15">
      <c r="A3379" s="47" t="s">
        <v>6215</v>
      </c>
      <c r="B3379" s="209" t="s">
        <v>9138</v>
      </c>
      <c r="C3379" s="281" t="s">
        <v>9245</v>
      </c>
      <c r="D3379" s="47" t="s">
        <v>9125</v>
      </c>
      <c r="E3379" s="47" t="s">
        <v>9067</v>
      </c>
      <c r="F3379" s="47" t="s">
        <v>5620</v>
      </c>
      <c r="G3379" s="47" t="s">
        <v>9186</v>
      </c>
      <c r="H3379" s="47">
        <v>559</v>
      </c>
      <c r="I3379" s="47">
        <v>60</v>
      </c>
      <c r="J3379" s="47">
        <v>25</v>
      </c>
      <c r="K3379" s="47">
        <v>454.74060822898002</v>
      </c>
      <c r="L3379" s="47">
        <v>10.3756708407871</v>
      </c>
      <c r="M3379" s="47">
        <v>465.11627900000002</v>
      </c>
      <c r="O3379" s="47">
        <v>1.7889087656529501</v>
      </c>
      <c r="U3379" s="47">
        <v>5799.9999999999891</v>
      </c>
      <c r="V3379" s="47" t="s">
        <v>5336</v>
      </c>
      <c r="W3379" s="47">
        <v>20</v>
      </c>
      <c r="X3379" s="209" t="s">
        <v>9047</v>
      </c>
    </row>
    <row r="3380" spans="1:24" s="47" customFormat="1" x14ac:dyDescent="0.15">
      <c r="A3380" s="47" t="s">
        <v>6504</v>
      </c>
      <c r="B3380" s="47" t="s">
        <v>9224</v>
      </c>
      <c r="C3380" s="281" t="s">
        <v>9599</v>
      </c>
      <c r="D3380" s="47" t="s">
        <v>9314</v>
      </c>
      <c r="E3380" s="47" t="s">
        <v>9374</v>
      </c>
      <c r="F3380" s="47" t="s">
        <v>9375</v>
      </c>
      <c r="G3380" s="47" t="s">
        <v>9114</v>
      </c>
      <c r="H3380" s="47">
        <v>1231</v>
      </c>
      <c r="I3380" s="47">
        <v>40</v>
      </c>
      <c r="J3380" s="47">
        <v>17.100000000000001</v>
      </c>
      <c r="K3380" s="47">
        <v>102.274573517465</v>
      </c>
      <c r="L3380" s="47">
        <v>4.7928513403736801</v>
      </c>
      <c r="M3380" s="47">
        <v>107.067425</v>
      </c>
      <c r="O3380" s="47">
        <v>8.1234768480899999E-2</v>
      </c>
      <c r="U3380" s="47">
        <v>5900</v>
      </c>
      <c r="V3380" s="47" t="s">
        <v>5336</v>
      </c>
      <c r="W3380" s="47">
        <v>465</v>
      </c>
    </row>
    <row r="3381" spans="1:24" s="47" customFormat="1" x14ac:dyDescent="0.15">
      <c r="A3381" s="47" t="s">
        <v>6504</v>
      </c>
      <c r="B3381" s="47" t="s">
        <v>9224</v>
      </c>
      <c r="C3381" s="281" t="s">
        <v>9708</v>
      </c>
      <c r="D3381" s="47" t="s">
        <v>9314</v>
      </c>
      <c r="E3381" s="47" t="s">
        <v>9374</v>
      </c>
      <c r="F3381" s="47" t="s">
        <v>9375</v>
      </c>
      <c r="G3381" s="47" t="s">
        <v>9114</v>
      </c>
      <c r="H3381" s="47">
        <v>464</v>
      </c>
      <c r="I3381" s="47">
        <v>46</v>
      </c>
      <c r="J3381" s="47">
        <v>14.9</v>
      </c>
      <c r="K3381" s="47">
        <v>154.31034482758599</v>
      </c>
      <c r="L3381" s="47">
        <v>12.9310344827586</v>
      </c>
      <c r="M3381" s="47">
        <v>167.24137899999999</v>
      </c>
      <c r="U3381" s="47">
        <v>5999.99999999999</v>
      </c>
      <c r="V3381" s="47" t="s">
        <v>5336</v>
      </c>
      <c r="W3381" s="47">
        <v>461</v>
      </c>
    </row>
    <row r="3382" spans="1:24" s="47" customFormat="1" x14ac:dyDescent="0.15">
      <c r="A3382" s="47" t="s">
        <v>6215</v>
      </c>
      <c r="B3382" s="47" t="s">
        <v>9532</v>
      </c>
      <c r="C3382" s="281" t="s">
        <v>9435</v>
      </c>
      <c r="D3382" s="47" t="s">
        <v>9416</v>
      </c>
      <c r="E3382" s="47" t="s">
        <v>9165</v>
      </c>
      <c r="F3382" s="47" t="s">
        <v>9124</v>
      </c>
      <c r="G3382" s="47" t="s">
        <v>9747</v>
      </c>
      <c r="H3382" s="47">
        <v>4000</v>
      </c>
      <c r="I3382" s="47">
        <v>80</v>
      </c>
      <c r="J3382" s="47">
        <v>9.6</v>
      </c>
      <c r="K3382" s="47">
        <v>42.25</v>
      </c>
      <c r="L3382" s="47">
        <v>1.5</v>
      </c>
      <c r="M3382" s="47">
        <v>43.75</v>
      </c>
      <c r="Q3382" s="47">
        <v>1.0499992769345687</v>
      </c>
      <c r="U3382" s="47">
        <v>6000</v>
      </c>
      <c r="V3382" s="47" t="s">
        <v>5336</v>
      </c>
      <c r="W3382" s="47">
        <v>375</v>
      </c>
    </row>
    <row r="3383" spans="1:24" s="47" customFormat="1" x14ac:dyDescent="0.15">
      <c r="A3383" s="47" t="s">
        <v>6215</v>
      </c>
      <c r="B3383" s="209" t="s">
        <v>9267</v>
      </c>
      <c r="C3383" s="281" t="s">
        <v>9657</v>
      </c>
      <c r="D3383" s="47" t="s">
        <v>9455</v>
      </c>
      <c r="E3383" s="47" t="s">
        <v>9456</v>
      </c>
      <c r="F3383" s="47" t="s">
        <v>9457</v>
      </c>
      <c r="G3383" s="47" t="s">
        <v>9458</v>
      </c>
      <c r="H3383" s="47">
        <v>1660</v>
      </c>
      <c r="I3383" s="47">
        <v>14</v>
      </c>
      <c r="J3383" s="47">
        <v>11.1</v>
      </c>
      <c r="K3383" s="47">
        <v>49.277108433734902</v>
      </c>
      <c r="L3383" s="47">
        <v>3.73493975903614</v>
      </c>
      <c r="M3383" s="47">
        <v>53.012048200000002</v>
      </c>
      <c r="N3383" s="47">
        <v>10.1807228915662</v>
      </c>
      <c r="P3383" s="47">
        <v>63.192771084337238</v>
      </c>
      <c r="U3383" s="47">
        <v>6199.9999999999927</v>
      </c>
      <c r="V3383" s="47" t="s">
        <v>5336</v>
      </c>
      <c r="W3383" s="47">
        <v>225</v>
      </c>
    </row>
    <row r="3384" spans="1:24" s="47" customFormat="1" x14ac:dyDescent="0.15">
      <c r="A3384" s="47" t="s">
        <v>6504</v>
      </c>
      <c r="B3384" s="47" t="s">
        <v>10251</v>
      </c>
      <c r="C3384" s="281" t="s">
        <v>9613</v>
      </c>
      <c r="D3384" s="47" t="s">
        <v>9314</v>
      </c>
      <c r="E3384" s="47" t="s">
        <v>9334</v>
      </c>
      <c r="F3384" s="47" t="s">
        <v>9335</v>
      </c>
      <c r="G3384" s="47" t="s">
        <v>9918</v>
      </c>
      <c r="H3384" s="47">
        <v>5189</v>
      </c>
      <c r="I3384" s="47">
        <v>18</v>
      </c>
      <c r="J3384" s="47">
        <v>5.5</v>
      </c>
      <c r="K3384" s="47">
        <v>9.4045095394102898</v>
      </c>
      <c r="L3384" s="47">
        <v>1.1948352283677</v>
      </c>
      <c r="M3384" s="47">
        <v>10.599344800000001</v>
      </c>
      <c r="U3384" s="47">
        <v>6200</v>
      </c>
      <c r="V3384" s="47" t="s">
        <v>5336</v>
      </c>
      <c r="W3384" s="47">
        <v>877</v>
      </c>
    </row>
    <row r="3385" spans="1:24" s="47" customFormat="1" x14ac:dyDescent="0.15">
      <c r="A3385" s="47" t="s">
        <v>6504</v>
      </c>
      <c r="B3385" s="47" t="s">
        <v>10370</v>
      </c>
      <c r="C3385" s="281" t="s">
        <v>10157</v>
      </c>
      <c r="D3385" s="47" t="s">
        <v>9828</v>
      </c>
      <c r="E3385" s="47" t="s">
        <v>9938</v>
      </c>
      <c r="F3385" s="47" t="s">
        <v>9335</v>
      </c>
      <c r="G3385" s="47" t="s">
        <v>10107</v>
      </c>
      <c r="H3385" s="47">
        <v>358</v>
      </c>
      <c r="I3385" s="47">
        <v>80</v>
      </c>
      <c r="J3385" s="47">
        <v>25.4</v>
      </c>
      <c r="K3385" s="47">
        <v>617.03910614525103</v>
      </c>
      <c r="L3385" s="47">
        <v>17.597765363128399</v>
      </c>
      <c r="M3385" s="47">
        <v>634.63687200000004</v>
      </c>
      <c r="N3385" s="47">
        <v>126.536312849162</v>
      </c>
      <c r="P3385" s="47">
        <v>761.17318435754134</v>
      </c>
      <c r="U3385" s="47">
        <v>6299.9999999999673</v>
      </c>
      <c r="V3385" s="47" t="s">
        <v>5336</v>
      </c>
      <c r="W3385" s="47">
        <v>901</v>
      </c>
    </row>
    <row r="3386" spans="1:24" s="47" customFormat="1" x14ac:dyDescent="0.15">
      <c r="A3386" s="47" t="s">
        <v>6215</v>
      </c>
      <c r="B3386" s="209" t="s">
        <v>9893</v>
      </c>
      <c r="C3386" s="281" t="s">
        <v>9463</v>
      </c>
      <c r="D3386" s="47" t="s">
        <v>9125</v>
      </c>
      <c r="E3386" s="47" t="s">
        <v>9350</v>
      </c>
      <c r="F3386" s="47" t="s">
        <v>9351</v>
      </c>
      <c r="G3386" s="47" t="s">
        <v>9353</v>
      </c>
      <c r="H3386" s="47">
        <v>1222</v>
      </c>
      <c r="I3386" s="47">
        <v>16</v>
      </c>
      <c r="J3386" s="47">
        <v>18</v>
      </c>
      <c r="K3386" s="47">
        <v>157.77414075286401</v>
      </c>
      <c r="L3386" s="47">
        <v>5.1554828150572796</v>
      </c>
      <c r="M3386" s="47">
        <v>162.92962399999999</v>
      </c>
      <c r="U3386" s="47">
        <v>6300</v>
      </c>
      <c r="V3386" s="47" t="s">
        <v>5336</v>
      </c>
      <c r="W3386" s="47">
        <v>156</v>
      </c>
    </row>
    <row r="3387" spans="1:24" s="47" customFormat="1" x14ac:dyDescent="0.15">
      <c r="A3387" s="47" t="s">
        <v>9415</v>
      </c>
      <c r="B3387" s="209" t="s">
        <v>9552</v>
      </c>
      <c r="C3387" s="281" t="s">
        <v>9905</v>
      </c>
      <c r="D3387" s="47" t="s">
        <v>9889</v>
      </c>
      <c r="E3387" s="47" t="s">
        <v>9763</v>
      </c>
      <c r="F3387" s="47" t="s">
        <v>9660</v>
      </c>
      <c r="G3387" s="47" t="s">
        <v>9661</v>
      </c>
      <c r="H3387" s="47">
        <v>150000</v>
      </c>
      <c r="J3387" s="47">
        <v>0.9</v>
      </c>
      <c r="K3387" s="47">
        <v>0.254</v>
      </c>
      <c r="L3387" s="47">
        <v>4.2666666666659997E-2</v>
      </c>
      <c r="M3387" s="47">
        <v>0.29666667000000002</v>
      </c>
      <c r="U3387" s="47">
        <v>6399.9999999989996</v>
      </c>
      <c r="V3387" s="47" t="s">
        <v>5336</v>
      </c>
      <c r="W3387" s="47">
        <v>320</v>
      </c>
    </row>
    <row r="3388" spans="1:24" s="47" customFormat="1" x14ac:dyDescent="0.15">
      <c r="A3388" s="47" t="s">
        <v>6215</v>
      </c>
      <c r="B3388" s="209" t="s">
        <v>9267</v>
      </c>
      <c r="C3388" s="281" t="s">
        <v>9553</v>
      </c>
      <c r="D3388" s="47" t="s">
        <v>9465</v>
      </c>
      <c r="E3388" s="47" t="s">
        <v>9561</v>
      </c>
      <c r="F3388" s="47" t="s">
        <v>9457</v>
      </c>
      <c r="G3388" s="47" t="s">
        <v>9458</v>
      </c>
      <c r="H3388" s="47">
        <v>742</v>
      </c>
      <c r="I3388" s="47">
        <v>38</v>
      </c>
      <c r="J3388" s="47">
        <v>20.9</v>
      </c>
      <c r="K3388" s="47">
        <v>323.45013477088901</v>
      </c>
      <c r="L3388" s="47">
        <v>8.6253369272237208</v>
      </c>
      <c r="M3388" s="47">
        <v>332.07547199999999</v>
      </c>
      <c r="N3388" s="47">
        <v>64.016172506738499</v>
      </c>
      <c r="P3388" s="47">
        <v>396.09164420485121</v>
      </c>
      <c r="U3388" s="47">
        <v>6400</v>
      </c>
      <c r="V3388" s="47" t="s">
        <v>5336</v>
      </c>
      <c r="W3388" s="47">
        <v>234</v>
      </c>
    </row>
    <row r="3389" spans="1:24" s="47" customFormat="1" x14ac:dyDescent="0.15">
      <c r="A3389" s="47" t="s">
        <v>6215</v>
      </c>
      <c r="B3389" s="47" t="s">
        <v>10260</v>
      </c>
      <c r="C3389" s="281" t="s">
        <v>10401</v>
      </c>
      <c r="D3389" s="47" t="s">
        <v>10266</v>
      </c>
      <c r="E3389" s="47" t="s">
        <v>10647</v>
      </c>
      <c r="F3389" s="47" t="s">
        <v>10556</v>
      </c>
      <c r="G3389" s="47" t="s">
        <v>10557</v>
      </c>
      <c r="H3389" s="47">
        <v>10700</v>
      </c>
      <c r="J3389" s="47">
        <v>15.9</v>
      </c>
      <c r="K3389" s="47">
        <v>25.607476635514001</v>
      </c>
      <c r="L3389" s="47">
        <v>0.60747663551400999</v>
      </c>
      <c r="M3389" s="47">
        <v>26.214953300000001</v>
      </c>
      <c r="N3389" s="47">
        <v>7.7570093457943896</v>
      </c>
      <c r="P3389" s="47">
        <v>33.971962616822402</v>
      </c>
      <c r="U3389" s="47">
        <v>6499.9999999999072</v>
      </c>
      <c r="V3389" s="47" t="s">
        <v>5336</v>
      </c>
      <c r="W3389" s="47">
        <v>1045</v>
      </c>
    </row>
    <row r="3390" spans="1:24" s="47" customFormat="1" x14ac:dyDescent="0.15">
      <c r="A3390" s="47" t="s">
        <v>6504</v>
      </c>
      <c r="B3390" s="210" t="s">
        <v>10151</v>
      </c>
      <c r="C3390" s="281" t="s">
        <v>10148</v>
      </c>
      <c r="D3390" s="47" t="s">
        <v>10149</v>
      </c>
      <c r="E3390" s="47" t="s">
        <v>10150</v>
      </c>
      <c r="F3390" s="47" t="s">
        <v>9356</v>
      </c>
      <c r="G3390" s="47" t="s">
        <v>9357</v>
      </c>
      <c r="H3390" s="47">
        <v>1222</v>
      </c>
      <c r="I3390" s="47">
        <v>145</v>
      </c>
      <c r="J3390" s="47">
        <v>24.8</v>
      </c>
      <c r="K3390" s="47">
        <v>63.256955810147304</v>
      </c>
      <c r="L3390" s="47">
        <v>5.31914893617021</v>
      </c>
      <c r="M3390" s="47">
        <v>68.576104700000002</v>
      </c>
      <c r="N3390" s="47">
        <v>19.230769230769202</v>
      </c>
      <c r="O3390" s="47">
        <v>0</v>
      </c>
      <c r="P3390" s="47">
        <v>87.80687397708671</v>
      </c>
      <c r="U3390" s="47">
        <v>6500</v>
      </c>
      <c r="V3390" s="47" t="s">
        <v>5336</v>
      </c>
      <c r="W3390" s="47">
        <v>815</v>
      </c>
      <c r="X3390" s="47" t="s">
        <v>8961</v>
      </c>
    </row>
    <row r="3391" spans="1:24" s="47" customFormat="1" x14ac:dyDescent="0.15">
      <c r="A3391" s="47" t="s">
        <v>6504</v>
      </c>
      <c r="B3391" s="209" t="s">
        <v>9482</v>
      </c>
      <c r="C3391" s="281" t="s">
        <v>9060</v>
      </c>
      <c r="D3391" s="47" t="s">
        <v>9370</v>
      </c>
      <c r="E3391" s="47" t="s">
        <v>9394</v>
      </c>
      <c r="F3391" s="47" t="s">
        <v>8972</v>
      </c>
      <c r="G3391" s="47" t="s">
        <v>9481</v>
      </c>
      <c r="H3391" s="47">
        <v>2548</v>
      </c>
      <c r="I3391" s="47">
        <v>20</v>
      </c>
      <c r="J3391" s="47">
        <v>9.1999999999999993</v>
      </c>
      <c r="K3391" s="47">
        <v>31.279434850863399</v>
      </c>
      <c r="L3391" s="47">
        <v>2.5902668759811598</v>
      </c>
      <c r="M3391" s="47">
        <v>33.8697017</v>
      </c>
      <c r="U3391" s="47">
        <v>6600</v>
      </c>
      <c r="V3391" s="47" t="s">
        <v>5336</v>
      </c>
      <c r="W3391" s="47">
        <v>255</v>
      </c>
    </row>
    <row r="3392" spans="1:24" s="47" customFormat="1" x14ac:dyDescent="0.15">
      <c r="A3392" s="47" t="s">
        <v>6504</v>
      </c>
      <c r="B3392" s="209" t="s">
        <v>9272</v>
      </c>
      <c r="C3392" s="281" t="s">
        <v>9202</v>
      </c>
      <c r="D3392" s="47" t="s">
        <v>9314</v>
      </c>
      <c r="E3392" s="47" t="s">
        <v>9334</v>
      </c>
      <c r="F3392" s="47" t="s">
        <v>9356</v>
      </c>
      <c r="G3392" s="47" t="s">
        <v>9357</v>
      </c>
      <c r="H3392" s="47">
        <v>550</v>
      </c>
      <c r="I3392" s="47">
        <v>260</v>
      </c>
      <c r="J3392" s="47">
        <v>16.2</v>
      </c>
      <c r="K3392" s="47">
        <v>153.45454545454501</v>
      </c>
      <c r="L3392" s="47">
        <v>12</v>
      </c>
      <c r="M3392" s="47">
        <v>165.454545</v>
      </c>
      <c r="N3392" s="47">
        <v>68.181818181818201</v>
      </c>
      <c r="O3392" s="47">
        <v>0.36363636363635998</v>
      </c>
      <c r="P3392" s="47">
        <v>233.63636363636323</v>
      </c>
      <c r="U3392" s="47">
        <v>6600</v>
      </c>
      <c r="V3392" s="47" t="s">
        <v>5336</v>
      </c>
      <c r="W3392" s="47">
        <v>173</v>
      </c>
    </row>
    <row r="3393" spans="1:23" s="47" customFormat="1" x14ac:dyDescent="0.15">
      <c r="A3393" s="47" t="s">
        <v>6504</v>
      </c>
      <c r="B3393" s="47" t="s">
        <v>9224</v>
      </c>
      <c r="C3393" s="281" t="s">
        <v>9599</v>
      </c>
      <c r="D3393" s="47" t="s">
        <v>9314</v>
      </c>
      <c r="E3393" s="47" t="s">
        <v>9374</v>
      </c>
      <c r="F3393" s="47" t="s">
        <v>9375</v>
      </c>
      <c r="G3393" s="47" t="s">
        <v>9114</v>
      </c>
      <c r="H3393" s="47">
        <v>1345</v>
      </c>
      <c r="I3393" s="47">
        <v>40</v>
      </c>
      <c r="J3393" s="47">
        <v>17.3</v>
      </c>
      <c r="K3393" s="47">
        <v>119.405204460966</v>
      </c>
      <c r="L3393" s="47">
        <v>4.9814126394051996</v>
      </c>
      <c r="M3393" s="47">
        <v>124.386617</v>
      </c>
      <c r="O3393" s="47">
        <v>7.4349442379179995E-2</v>
      </c>
      <c r="U3393" s="47">
        <v>6699.9999999999936</v>
      </c>
      <c r="V3393" s="47" t="s">
        <v>5336</v>
      </c>
      <c r="W3393" s="47">
        <v>464</v>
      </c>
    </row>
    <row r="3394" spans="1:23" s="47" customFormat="1" x14ac:dyDescent="0.15">
      <c r="A3394" s="47" t="s">
        <v>6215</v>
      </c>
      <c r="B3394" s="209" t="s">
        <v>9570</v>
      </c>
      <c r="C3394" s="281" t="s">
        <v>9354</v>
      </c>
      <c r="D3394" s="47" t="s">
        <v>9125</v>
      </c>
      <c r="E3394" s="47" t="s">
        <v>9067</v>
      </c>
      <c r="F3394" s="47" t="s">
        <v>5620</v>
      </c>
      <c r="G3394" s="47" t="s">
        <v>9476</v>
      </c>
      <c r="H3394" s="47">
        <v>1670</v>
      </c>
      <c r="I3394" s="47">
        <v>5</v>
      </c>
      <c r="K3394" s="47">
        <v>38.203592814371198</v>
      </c>
      <c r="L3394" s="47">
        <v>4.0119760479041897</v>
      </c>
      <c r="M3394" s="47">
        <v>42.215568900000001</v>
      </c>
      <c r="O3394" s="47">
        <v>6.3473053892215496</v>
      </c>
      <c r="U3394" s="47">
        <v>6700</v>
      </c>
      <c r="V3394" s="47" t="s">
        <v>5336</v>
      </c>
      <c r="W3394" s="47">
        <v>218</v>
      </c>
    </row>
    <row r="3395" spans="1:23" s="47" customFormat="1" x14ac:dyDescent="0.15">
      <c r="A3395" s="47" t="s">
        <v>9415</v>
      </c>
      <c r="B3395" s="209" t="s">
        <v>9488</v>
      </c>
      <c r="C3395" s="281" t="s">
        <v>9592</v>
      </c>
      <c r="D3395" s="47" t="s">
        <v>9889</v>
      </c>
      <c r="E3395" s="47" t="s">
        <v>9763</v>
      </c>
      <c r="F3395" s="47" t="s">
        <v>9903</v>
      </c>
      <c r="G3395" s="47" t="s">
        <v>8935</v>
      </c>
      <c r="H3395" s="47">
        <v>5613</v>
      </c>
      <c r="I3395" s="47">
        <v>50</v>
      </c>
      <c r="J3395" s="47">
        <v>25</v>
      </c>
      <c r="K3395" s="47">
        <v>61.767325850703699</v>
      </c>
      <c r="L3395" s="47">
        <v>1.21147336540174</v>
      </c>
      <c r="M3395" s="47">
        <v>62.978799199999997</v>
      </c>
      <c r="N3395" s="47">
        <v>15.4462854088722</v>
      </c>
      <c r="P3395" s="47">
        <v>78.425084624977643</v>
      </c>
      <c r="U3395" s="47">
        <v>6799.9999999999663</v>
      </c>
      <c r="V3395" s="47" t="s">
        <v>5336</v>
      </c>
      <c r="W3395" s="47">
        <v>338</v>
      </c>
    </row>
    <row r="3396" spans="1:23" s="47" customFormat="1" x14ac:dyDescent="0.15">
      <c r="A3396" s="47" t="s">
        <v>6504</v>
      </c>
      <c r="B3396" s="47" t="s">
        <v>9235</v>
      </c>
      <c r="C3396" s="281" t="s">
        <v>9489</v>
      </c>
      <c r="D3396" s="47" t="s">
        <v>9370</v>
      </c>
      <c r="E3396" s="47" t="s">
        <v>9394</v>
      </c>
      <c r="F3396" s="47" t="s">
        <v>9335</v>
      </c>
      <c r="G3396" s="47" t="s">
        <v>9234</v>
      </c>
      <c r="H3396" s="47">
        <v>6600</v>
      </c>
      <c r="I3396" s="47">
        <v>20</v>
      </c>
      <c r="J3396" s="47">
        <v>10.199999999999999</v>
      </c>
      <c r="K3396" s="47">
        <v>13.1060606060606</v>
      </c>
      <c r="L3396" s="47">
        <v>1.0303030303030301</v>
      </c>
      <c r="M3396" s="47">
        <v>14.136363599999999</v>
      </c>
      <c r="O3396" s="47">
        <v>3.4696969696969702</v>
      </c>
      <c r="U3396" s="47">
        <v>6800</v>
      </c>
      <c r="V3396" s="47" t="s">
        <v>5336</v>
      </c>
      <c r="W3396" s="47">
        <v>634</v>
      </c>
    </row>
    <row r="3397" spans="1:23" s="47" customFormat="1" x14ac:dyDescent="0.15">
      <c r="A3397" s="47" t="s">
        <v>6215</v>
      </c>
      <c r="B3397" s="209" t="s">
        <v>9267</v>
      </c>
      <c r="C3397" s="281" t="s">
        <v>9657</v>
      </c>
      <c r="D3397" s="47" t="s">
        <v>9455</v>
      </c>
      <c r="E3397" s="47" t="s">
        <v>9456</v>
      </c>
      <c r="F3397" s="47" t="s">
        <v>9457</v>
      </c>
      <c r="G3397" s="47" t="s">
        <v>9458</v>
      </c>
      <c r="H3397" s="47">
        <v>2568</v>
      </c>
      <c r="I3397" s="47">
        <v>8</v>
      </c>
      <c r="J3397" s="47">
        <v>7.4</v>
      </c>
      <c r="K3397" s="47">
        <v>20.482866043613701</v>
      </c>
      <c r="L3397" s="47">
        <v>2.64797507788162</v>
      </c>
      <c r="M3397" s="47">
        <v>23.130841100000001</v>
      </c>
      <c r="N3397" s="47">
        <v>6.1915887850467302</v>
      </c>
      <c r="P3397" s="47">
        <v>29.322429906542048</v>
      </c>
      <c r="U3397" s="47">
        <v>6800</v>
      </c>
      <c r="V3397" s="47" t="s">
        <v>5336</v>
      </c>
      <c r="W3397" s="47">
        <v>224</v>
      </c>
    </row>
    <row r="3398" spans="1:23" s="47" customFormat="1" x14ac:dyDescent="0.15">
      <c r="A3398" s="47" t="s">
        <v>6215</v>
      </c>
      <c r="B3398" s="47" t="s">
        <v>10028</v>
      </c>
      <c r="C3398" s="281" t="s">
        <v>10030</v>
      </c>
      <c r="D3398" s="47" t="s">
        <v>9560</v>
      </c>
      <c r="E3398" s="47" t="s">
        <v>9464</v>
      </c>
      <c r="F3398" s="47" t="s">
        <v>9581</v>
      </c>
      <c r="G3398" s="47" t="s">
        <v>10032</v>
      </c>
      <c r="H3398" s="47">
        <v>148</v>
      </c>
      <c r="I3398" s="47">
        <v>13.2</v>
      </c>
      <c r="J3398" s="47">
        <v>6</v>
      </c>
      <c r="K3398" s="47">
        <v>495.94594594594599</v>
      </c>
      <c r="L3398" s="47">
        <v>46.6216216216216</v>
      </c>
      <c r="M3398" s="47">
        <v>542.56756800000005</v>
      </c>
      <c r="N3398" s="47">
        <v>110.135135135135</v>
      </c>
      <c r="P3398" s="47">
        <v>652.7027027027026</v>
      </c>
      <c r="U3398" s="47">
        <v>6900</v>
      </c>
      <c r="V3398" s="47" t="s">
        <v>5336</v>
      </c>
      <c r="W3398" s="47">
        <v>705</v>
      </c>
    </row>
    <row r="3399" spans="1:23" s="47" customFormat="1" x14ac:dyDescent="0.15">
      <c r="A3399" s="47" t="s">
        <v>9415</v>
      </c>
      <c r="B3399" s="209" t="s">
        <v>9892</v>
      </c>
      <c r="C3399" s="281" t="s">
        <v>10018</v>
      </c>
      <c r="D3399" s="47" t="s">
        <v>9889</v>
      </c>
      <c r="E3399" s="47" t="s">
        <v>9763</v>
      </c>
      <c r="F3399" s="47" t="s">
        <v>9660</v>
      </c>
      <c r="G3399" s="47" t="s">
        <v>9661</v>
      </c>
      <c r="H3399" s="47">
        <v>23592</v>
      </c>
      <c r="I3399" s="47">
        <v>10</v>
      </c>
      <c r="J3399" s="47">
        <v>4.4000000000000004</v>
      </c>
      <c r="K3399" s="47">
        <v>1.2249915225500101</v>
      </c>
      <c r="L3399" s="47">
        <v>0.29671074940657</v>
      </c>
      <c r="M3399" s="47">
        <v>1.52170227</v>
      </c>
      <c r="Q3399" s="47">
        <v>0.21363381694705835</v>
      </c>
      <c r="U3399" s="47">
        <v>6999.999999999799</v>
      </c>
      <c r="V3399" s="47" t="s">
        <v>5336</v>
      </c>
      <c r="W3399" s="47">
        <v>322</v>
      </c>
    </row>
    <row r="3400" spans="1:23" s="47" customFormat="1" x14ac:dyDescent="0.15">
      <c r="A3400" s="47" t="s">
        <v>6215</v>
      </c>
      <c r="B3400" s="209" t="s">
        <v>9662</v>
      </c>
      <c r="C3400" s="281" t="s">
        <v>9791</v>
      </c>
      <c r="D3400" s="47" t="s">
        <v>8870</v>
      </c>
      <c r="E3400" s="47" t="s">
        <v>9028</v>
      </c>
      <c r="F3400" s="47" t="s">
        <v>9656</v>
      </c>
      <c r="G3400" s="47" t="s">
        <v>9663</v>
      </c>
      <c r="H3400" s="47">
        <v>600</v>
      </c>
      <c r="J3400" s="47">
        <v>33</v>
      </c>
      <c r="K3400" s="47">
        <v>524.66666666666595</v>
      </c>
      <c r="L3400" s="47">
        <v>11.6666666666666</v>
      </c>
      <c r="M3400" s="47">
        <v>536.33333300000004</v>
      </c>
      <c r="U3400" s="47">
        <v>6999.99999999996</v>
      </c>
      <c r="V3400" s="47" t="s">
        <v>5336</v>
      </c>
      <c r="W3400" s="47">
        <v>158</v>
      </c>
    </row>
    <row r="3401" spans="1:23" s="47" customFormat="1" x14ac:dyDescent="0.15">
      <c r="A3401" s="47" t="s">
        <v>6215</v>
      </c>
      <c r="B3401" s="47" t="s">
        <v>9185</v>
      </c>
      <c r="C3401" s="281" t="s">
        <v>9312</v>
      </c>
      <c r="D3401" s="47" t="s">
        <v>9201</v>
      </c>
      <c r="E3401" s="47" t="s">
        <v>10031</v>
      </c>
      <c r="F3401" s="47" t="s">
        <v>9916</v>
      </c>
      <c r="G3401" s="47" t="s">
        <v>9917</v>
      </c>
      <c r="H3401" s="47">
        <v>247</v>
      </c>
      <c r="I3401" s="47">
        <v>24</v>
      </c>
      <c r="J3401" s="47">
        <v>23.2</v>
      </c>
      <c r="K3401" s="47">
        <v>902.83400809716602</v>
      </c>
      <c r="L3401" s="47">
        <v>28.340080971659901</v>
      </c>
      <c r="M3401" s="47">
        <v>931.17408899999998</v>
      </c>
      <c r="N3401" s="47">
        <v>164.372469635627</v>
      </c>
      <c r="P3401" s="47">
        <v>1095.546558704453</v>
      </c>
      <c r="U3401" s="47">
        <v>7000</v>
      </c>
      <c r="V3401" s="47" t="s">
        <v>5336</v>
      </c>
      <c r="W3401" s="47">
        <v>717</v>
      </c>
    </row>
    <row r="3402" spans="1:23" s="47" customFormat="1" x14ac:dyDescent="0.15">
      <c r="A3402" s="47" t="s">
        <v>6215</v>
      </c>
      <c r="B3402" s="209" t="s">
        <v>9267</v>
      </c>
      <c r="C3402" s="281" t="s">
        <v>9553</v>
      </c>
      <c r="D3402" s="47" t="s">
        <v>9455</v>
      </c>
      <c r="E3402" s="47" t="s">
        <v>9456</v>
      </c>
      <c r="F3402" s="47" t="s">
        <v>9457</v>
      </c>
      <c r="G3402" s="47" t="s">
        <v>9458</v>
      </c>
      <c r="H3402" s="47">
        <v>1741</v>
      </c>
      <c r="I3402" s="47">
        <v>35</v>
      </c>
      <c r="J3402" s="47">
        <v>17.600000000000001</v>
      </c>
      <c r="K3402" s="47">
        <v>138.65594485927599</v>
      </c>
      <c r="L3402" s="47">
        <v>4.02067777139575</v>
      </c>
      <c r="M3402" s="47">
        <v>142.67662300000001</v>
      </c>
      <c r="N3402" s="47">
        <v>35.726593911545002</v>
      </c>
      <c r="P3402" s="47">
        <v>178.40321654221674</v>
      </c>
      <c r="U3402" s="47">
        <v>7000</v>
      </c>
      <c r="V3402" s="47" t="s">
        <v>5336</v>
      </c>
      <c r="W3402" s="47">
        <v>233</v>
      </c>
    </row>
    <row r="3403" spans="1:23" s="47" customFormat="1" x14ac:dyDescent="0.15">
      <c r="A3403" s="47" t="s">
        <v>6504</v>
      </c>
      <c r="B3403" s="47" t="s">
        <v>10370</v>
      </c>
      <c r="C3403" s="281" t="s">
        <v>10157</v>
      </c>
      <c r="D3403" s="47" t="s">
        <v>10152</v>
      </c>
      <c r="E3403" s="47" t="s">
        <v>10153</v>
      </c>
      <c r="F3403" s="47" t="s">
        <v>9335</v>
      </c>
      <c r="G3403" s="47" t="s">
        <v>10107</v>
      </c>
      <c r="H3403" s="47">
        <v>403</v>
      </c>
      <c r="I3403" s="47">
        <v>70</v>
      </c>
      <c r="J3403" s="47">
        <v>23.8</v>
      </c>
      <c r="K3403" s="47">
        <v>508.18858560794001</v>
      </c>
      <c r="L3403" s="47">
        <v>17.6178660049627</v>
      </c>
      <c r="M3403" s="47">
        <v>525.80645200000004</v>
      </c>
      <c r="N3403" s="47">
        <v>108.18858560794</v>
      </c>
      <c r="P3403" s="47">
        <v>633.99503722084273</v>
      </c>
      <c r="U3403" s="47">
        <v>7099.9999999999682</v>
      </c>
      <c r="V3403" s="47" t="s">
        <v>5336</v>
      </c>
      <c r="W3403" s="47">
        <v>900</v>
      </c>
    </row>
    <row r="3404" spans="1:23" s="47" customFormat="1" x14ac:dyDescent="0.15">
      <c r="A3404" s="47" t="s">
        <v>6215</v>
      </c>
      <c r="B3404" s="47" t="s">
        <v>9532</v>
      </c>
      <c r="C3404" s="281" t="s">
        <v>9435</v>
      </c>
      <c r="D3404" s="47" t="s">
        <v>9416</v>
      </c>
      <c r="E3404" s="47" t="s">
        <v>9165</v>
      </c>
      <c r="F3404" s="47" t="s">
        <v>9124</v>
      </c>
      <c r="G3404" s="47" t="s">
        <v>9747</v>
      </c>
      <c r="H3404" s="47">
        <v>5200</v>
      </c>
      <c r="I3404" s="47">
        <v>80</v>
      </c>
      <c r="J3404" s="47">
        <v>9.6</v>
      </c>
      <c r="K3404" s="47">
        <v>41.153846153846096</v>
      </c>
      <c r="L3404" s="47">
        <v>1.3653846153846101</v>
      </c>
      <c r="M3404" s="47">
        <v>42.519230800000003</v>
      </c>
      <c r="Q3404" s="47">
        <v>1.0576914653773721</v>
      </c>
      <c r="U3404" s="47">
        <v>7099.9999999999727</v>
      </c>
      <c r="V3404" s="47" t="s">
        <v>5336</v>
      </c>
      <c r="W3404" s="47">
        <v>379</v>
      </c>
    </row>
    <row r="3405" spans="1:23" s="47" customFormat="1" x14ac:dyDescent="0.15">
      <c r="A3405" s="47" t="s">
        <v>6504</v>
      </c>
      <c r="B3405" s="47" t="s">
        <v>9224</v>
      </c>
      <c r="C3405" s="281" t="s">
        <v>9708</v>
      </c>
      <c r="D3405" s="47" t="s">
        <v>9314</v>
      </c>
      <c r="E3405" s="47" t="s">
        <v>9374</v>
      </c>
      <c r="F3405" s="47" t="s">
        <v>9375</v>
      </c>
      <c r="G3405" s="47" t="s">
        <v>9114</v>
      </c>
      <c r="H3405" s="47">
        <v>576</v>
      </c>
      <c r="I3405" s="47">
        <v>45</v>
      </c>
      <c r="J3405" s="47">
        <v>14.8</v>
      </c>
      <c r="K3405" s="47">
        <v>149.305555555555</v>
      </c>
      <c r="L3405" s="47">
        <v>12.5</v>
      </c>
      <c r="M3405" s="47">
        <v>161.805556</v>
      </c>
      <c r="U3405" s="47">
        <v>7200</v>
      </c>
      <c r="V3405" s="47" t="s">
        <v>5336</v>
      </c>
      <c r="W3405" s="47">
        <v>454</v>
      </c>
    </row>
    <row r="3406" spans="1:23" s="47" customFormat="1" x14ac:dyDescent="0.15">
      <c r="A3406" s="47" t="s">
        <v>6504</v>
      </c>
      <c r="B3406" s="47" t="s">
        <v>10251</v>
      </c>
      <c r="C3406" s="281" t="s">
        <v>9833</v>
      </c>
      <c r="D3406" s="47" t="s">
        <v>9855</v>
      </c>
      <c r="E3406" s="47" t="s">
        <v>9595</v>
      </c>
      <c r="F3406" s="47" t="s">
        <v>9335</v>
      </c>
      <c r="G3406" s="47" t="s">
        <v>9918</v>
      </c>
      <c r="H3406" s="47">
        <v>4260</v>
      </c>
      <c r="I3406" s="47">
        <v>33</v>
      </c>
      <c r="J3406" s="47">
        <v>15</v>
      </c>
      <c r="K3406" s="47">
        <v>31.1737089201877</v>
      </c>
      <c r="L3406" s="47">
        <v>1.7136150234741701</v>
      </c>
      <c r="M3406" s="47">
        <v>32.887323899999998</v>
      </c>
      <c r="N3406" s="47">
        <v>8.4741784037558592</v>
      </c>
      <c r="P3406" s="47">
        <v>41.361502347417726</v>
      </c>
      <c r="U3406" s="47">
        <v>7299.9999999999645</v>
      </c>
      <c r="V3406" s="47" t="s">
        <v>5336</v>
      </c>
      <c r="W3406" s="47">
        <v>889</v>
      </c>
    </row>
    <row r="3407" spans="1:23" s="47" customFormat="1" x14ac:dyDescent="0.15">
      <c r="A3407" s="47" t="s">
        <v>6215</v>
      </c>
      <c r="B3407" s="47" t="s">
        <v>10260</v>
      </c>
      <c r="C3407" s="281" t="s">
        <v>10401</v>
      </c>
      <c r="D3407" s="47" t="s">
        <v>10673</v>
      </c>
      <c r="E3407" s="47" t="s">
        <v>10647</v>
      </c>
      <c r="F3407" s="47" t="s">
        <v>10764</v>
      </c>
      <c r="G3407" s="47" t="s">
        <v>10646</v>
      </c>
      <c r="H3407" s="47">
        <v>10300</v>
      </c>
      <c r="J3407" s="47">
        <v>16.399999999999999</v>
      </c>
      <c r="K3407" s="47">
        <v>17.1844660194174</v>
      </c>
      <c r="L3407" s="47">
        <v>0.70873786407767003</v>
      </c>
      <c r="M3407" s="47">
        <v>17.8932039</v>
      </c>
      <c r="N3407" s="47">
        <v>16.6990291262135</v>
      </c>
      <c r="P3407" s="47">
        <v>34.592233009708572</v>
      </c>
      <c r="U3407" s="47">
        <v>7300</v>
      </c>
      <c r="V3407" s="47" t="s">
        <v>5336</v>
      </c>
      <c r="W3407" s="47">
        <v>1044</v>
      </c>
    </row>
    <row r="3408" spans="1:23" s="47" customFormat="1" x14ac:dyDescent="0.15">
      <c r="A3408" s="47" t="s">
        <v>6504</v>
      </c>
      <c r="B3408" s="209" t="s">
        <v>9041</v>
      </c>
      <c r="C3408" s="281" t="s">
        <v>9042</v>
      </c>
      <c r="D3408" s="47" t="s">
        <v>9314</v>
      </c>
      <c r="E3408" s="47" t="s">
        <v>9334</v>
      </c>
      <c r="F3408" s="47" t="s">
        <v>9335</v>
      </c>
      <c r="G3408" s="47" t="s">
        <v>8652</v>
      </c>
      <c r="H3408" s="47">
        <v>12257</v>
      </c>
      <c r="I3408" s="47">
        <v>100</v>
      </c>
      <c r="J3408" s="47">
        <v>5.7</v>
      </c>
      <c r="K3408" s="47">
        <v>6.7063718691360004</v>
      </c>
      <c r="L3408" s="47">
        <v>0.60373664028717999</v>
      </c>
      <c r="M3408" s="47">
        <v>7.3101085100000001</v>
      </c>
      <c r="N3408" s="47">
        <v>1.67251366566043</v>
      </c>
      <c r="P3408" s="47">
        <v>8.9826221750836091</v>
      </c>
      <c r="U3408" s="47">
        <v>7399.9999999999654</v>
      </c>
      <c r="V3408" s="47" t="s">
        <v>5336</v>
      </c>
      <c r="W3408" s="47">
        <v>149</v>
      </c>
    </row>
    <row r="3409" spans="1:24" s="47" customFormat="1" x14ac:dyDescent="0.15">
      <c r="A3409" s="47" t="s">
        <v>6504</v>
      </c>
      <c r="B3409" s="47" t="s">
        <v>9272</v>
      </c>
      <c r="C3409" s="281" t="s">
        <v>10258</v>
      </c>
      <c r="D3409" s="47" t="s">
        <v>9314</v>
      </c>
      <c r="E3409" s="47" t="s">
        <v>9334</v>
      </c>
      <c r="F3409" s="47" t="s">
        <v>9356</v>
      </c>
      <c r="G3409" s="47" t="s">
        <v>9357</v>
      </c>
      <c r="H3409" s="47">
        <v>1087</v>
      </c>
      <c r="I3409" s="47">
        <v>138</v>
      </c>
      <c r="J3409" s="47">
        <v>22.8</v>
      </c>
      <c r="K3409" s="47">
        <v>177.64489420423101</v>
      </c>
      <c r="L3409" s="47">
        <v>6.8077276908923601</v>
      </c>
      <c r="M3409" s="47">
        <v>184.45262199999999</v>
      </c>
      <c r="N3409" s="47">
        <v>43.698252069917203</v>
      </c>
      <c r="O3409" s="47">
        <v>0.36798528058877</v>
      </c>
      <c r="P3409" s="47">
        <v>228.15087396504057</v>
      </c>
      <c r="U3409" s="47">
        <v>7400</v>
      </c>
      <c r="V3409" s="47" t="s">
        <v>5336</v>
      </c>
      <c r="W3409" s="47">
        <v>1034</v>
      </c>
    </row>
    <row r="3410" spans="1:24" s="47" customFormat="1" x14ac:dyDescent="0.15">
      <c r="A3410" s="47" t="s">
        <v>6504</v>
      </c>
      <c r="B3410" s="47" t="s">
        <v>9224</v>
      </c>
      <c r="C3410" s="281" t="s">
        <v>9708</v>
      </c>
      <c r="D3410" s="47" t="s">
        <v>9314</v>
      </c>
      <c r="E3410" s="47" t="s">
        <v>9374</v>
      </c>
      <c r="F3410" s="47" t="s">
        <v>9375</v>
      </c>
      <c r="G3410" s="47" t="s">
        <v>9114</v>
      </c>
      <c r="H3410" s="47">
        <v>576</v>
      </c>
      <c r="I3410" s="47">
        <v>46</v>
      </c>
      <c r="J3410" s="47">
        <v>15</v>
      </c>
      <c r="K3410" s="47">
        <v>155.555555555555</v>
      </c>
      <c r="L3410" s="47">
        <v>13.0208333333333</v>
      </c>
      <c r="M3410" s="47">
        <v>168.57638900000001</v>
      </c>
      <c r="U3410" s="47">
        <v>7499.9999999999809</v>
      </c>
      <c r="V3410" s="47" t="s">
        <v>5336</v>
      </c>
      <c r="W3410" s="47">
        <v>455</v>
      </c>
    </row>
    <row r="3411" spans="1:24" s="47" customFormat="1" x14ac:dyDescent="0.15">
      <c r="A3411" s="47" t="s">
        <v>6215</v>
      </c>
      <c r="B3411" s="47" t="s">
        <v>10260</v>
      </c>
      <c r="C3411" s="281" t="s">
        <v>10401</v>
      </c>
      <c r="D3411" s="47" t="s">
        <v>10426</v>
      </c>
      <c r="E3411" s="47" t="s">
        <v>10647</v>
      </c>
      <c r="F3411" s="47" t="s">
        <v>10459</v>
      </c>
      <c r="G3411" s="47" t="s">
        <v>10557</v>
      </c>
      <c r="H3411" s="47">
        <v>10600</v>
      </c>
      <c r="J3411" s="47">
        <v>19.2</v>
      </c>
      <c r="K3411" s="47">
        <v>41.698113207547102</v>
      </c>
      <c r="L3411" s="47">
        <v>0.70754716981132004</v>
      </c>
      <c r="M3411" s="47">
        <v>42.405660400000002</v>
      </c>
      <c r="N3411" s="47">
        <v>18.396226415094301</v>
      </c>
      <c r="P3411" s="47">
        <v>60.80188679245272</v>
      </c>
      <c r="U3411" s="47">
        <v>7499.9999999999927</v>
      </c>
      <c r="V3411" s="47" t="s">
        <v>5336</v>
      </c>
      <c r="W3411" s="47">
        <v>1046</v>
      </c>
    </row>
    <row r="3412" spans="1:24" s="47" customFormat="1" x14ac:dyDescent="0.15">
      <c r="A3412" s="47" t="s">
        <v>6215</v>
      </c>
      <c r="B3412" s="47" t="s">
        <v>9532</v>
      </c>
      <c r="C3412" s="281" t="s">
        <v>9435</v>
      </c>
      <c r="D3412" s="47" t="s">
        <v>9416</v>
      </c>
      <c r="E3412" s="47" t="s">
        <v>9165</v>
      </c>
      <c r="F3412" s="47" t="s">
        <v>9124</v>
      </c>
      <c r="G3412" s="47" t="s">
        <v>9747</v>
      </c>
      <c r="H3412" s="47">
        <v>3700</v>
      </c>
      <c r="I3412" s="47">
        <v>80</v>
      </c>
      <c r="J3412" s="47">
        <v>9.6999999999999993</v>
      </c>
      <c r="K3412" s="47">
        <v>51.891891891891902</v>
      </c>
      <c r="L3412" s="47">
        <v>2.0540540540540499</v>
      </c>
      <c r="M3412" s="47">
        <v>53.945945899999998</v>
      </c>
      <c r="Q3412" s="47">
        <v>1.1891893194754062</v>
      </c>
      <c r="U3412" s="47">
        <v>7599.9999999999845</v>
      </c>
      <c r="V3412" s="47" t="s">
        <v>5336</v>
      </c>
      <c r="W3412" s="47">
        <v>377</v>
      </c>
    </row>
    <row r="3413" spans="1:24" s="47" customFormat="1" x14ac:dyDescent="0.15">
      <c r="A3413" s="47" t="s">
        <v>6504</v>
      </c>
      <c r="B3413" s="47" t="s">
        <v>9633</v>
      </c>
      <c r="C3413" s="281" t="s">
        <v>9685</v>
      </c>
      <c r="D3413" s="47" t="s">
        <v>9314</v>
      </c>
      <c r="E3413" s="47" t="s">
        <v>9374</v>
      </c>
      <c r="F3413" s="47" t="s">
        <v>9744</v>
      </c>
      <c r="G3413" s="47" t="s">
        <v>9132</v>
      </c>
      <c r="H3413" s="47">
        <v>1200</v>
      </c>
      <c r="I3413" s="47">
        <v>10</v>
      </c>
      <c r="J3413" s="47">
        <v>9.3000000000000007</v>
      </c>
      <c r="K3413" s="47">
        <v>19.75</v>
      </c>
      <c r="L3413" s="47">
        <v>6.3333333333333304</v>
      </c>
      <c r="M3413" s="47">
        <v>26.0833333</v>
      </c>
      <c r="N3413" s="47">
        <v>6.0833333333333304</v>
      </c>
      <c r="P3413" s="47">
        <v>32.166666666666657</v>
      </c>
      <c r="U3413" s="47">
        <v>7600</v>
      </c>
      <c r="V3413" s="47" t="s">
        <v>5336</v>
      </c>
      <c r="W3413" s="47">
        <v>601</v>
      </c>
    </row>
    <row r="3414" spans="1:24" s="47" customFormat="1" x14ac:dyDescent="0.15">
      <c r="A3414" s="47" t="s">
        <v>6215</v>
      </c>
      <c r="B3414" s="209" t="s">
        <v>8869</v>
      </c>
      <c r="C3414" s="281" t="s">
        <v>9280</v>
      </c>
      <c r="D3414" s="47" t="s">
        <v>8870</v>
      </c>
      <c r="E3414" s="47" t="s">
        <v>9028</v>
      </c>
      <c r="F3414" s="47" t="s">
        <v>9199</v>
      </c>
      <c r="G3414" s="47" t="s">
        <v>8868</v>
      </c>
      <c r="H3414" s="47">
        <v>1552</v>
      </c>
      <c r="J3414" s="47">
        <v>8</v>
      </c>
      <c r="K3414" s="47">
        <v>61.404639175257699</v>
      </c>
      <c r="L3414" s="47">
        <v>4.96134020618556</v>
      </c>
      <c r="M3414" s="47">
        <v>66.365979400000001</v>
      </c>
      <c r="N3414" s="47">
        <v>10.180412371134</v>
      </c>
      <c r="P3414" s="47">
        <v>76.54639175257725</v>
      </c>
      <c r="U3414" s="47">
        <v>7699.9999999999891</v>
      </c>
      <c r="V3414" s="47" t="s">
        <v>5336</v>
      </c>
      <c r="W3414" s="47">
        <v>1</v>
      </c>
      <c r="X3414" s="210"/>
    </row>
    <row r="3415" spans="1:24" s="47" customFormat="1" x14ac:dyDescent="0.15">
      <c r="A3415" s="47" t="s">
        <v>9584</v>
      </c>
      <c r="B3415" s="209" t="s">
        <v>9488</v>
      </c>
      <c r="C3415" s="281" t="s">
        <v>9592</v>
      </c>
      <c r="D3415" s="47" t="s">
        <v>9585</v>
      </c>
      <c r="E3415" s="47" t="s">
        <v>9586</v>
      </c>
      <c r="F3415" s="47" t="s">
        <v>9903</v>
      </c>
      <c r="G3415" s="47" t="s">
        <v>8935</v>
      </c>
      <c r="H3415" s="47">
        <v>4679</v>
      </c>
      <c r="I3415" s="47">
        <v>50</v>
      </c>
      <c r="J3415" s="47">
        <v>25</v>
      </c>
      <c r="K3415" s="47">
        <v>71.6606112417183</v>
      </c>
      <c r="L3415" s="47">
        <v>1.6670228681342101</v>
      </c>
      <c r="M3415" s="47">
        <v>73.327634099999997</v>
      </c>
      <c r="N3415" s="47">
        <v>17.9098097884163</v>
      </c>
      <c r="P3415" s="47">
        <v>91.237443898268808</v>
      </c>
      <c r="U3415" s="47">
        <v>7799.9999999999691</v>
      </c>
      <c r="V3415" s="47" t="s">
        <v>5336</v>
      </c>
      <c r="W3415" s="47">
        <v>336</v>
      </c>
    </row>
    <row r="3416" spans="1:24" s="47" customFormat="1" x14ac:dyDescent="0.15">
      <c r="A3416" s="47" t="s">
        <v>6215</v>
      </c>
      <c r="B3416" s="47" t="s">
        <v>9185</v>
      </c>
      <c r="C3416" s="281" t="s">
        <v>9312</v>
      </c>
      <c r="D3416" s="47" t="s">
        <v>8656</v>
      </c>
      <c r="E3416" s="47" t="s">
        <v>10031</v>
      </c>
      <c r="F3416" s="47" t="s">
        <v>9916</v>
      </c>
      <c r="G3416" s="47" t="s">
        <v>9917</v>
      </c>
      <c r="H3416" s="47">
        <v>296</v>
      </c>
      <c r="I3416" s="47">
        <v>11</v>
      </c>
      <c r="J3416" s="47">
        <v>20.100000000000001</v>
      </c>
      <c r="K3416" s="47">
        <v>669.93243243243205</v>
      </c>
      <c r="L3416" s="47">
        <v>26.351351351351301</v>
      </c>
      <c r="M3416" s="47">
        <v>696.28378399999997</v>
      </c>
      <c r="N3416" s="47">
        <v>122.972972972972</v>
      </c>
      <c r="P3416" s="47">
        <v>819.25675675675541</v>
      </c>
      <c r="U3416" s="47">
        <v>7799.9999999999854</v>
      </c>
      <c r="V3416" s="47" t="s">
        <v>5336</v>
      </c>
      <c r="W3416" s="47">
        <v>716</v>
      </c>
    </row>
    <row r="3417" spans="1:24" s="47" customFormat="1" x14ac:dyDescent="0.15">
      <c r="A3417" s="47" t="s">
        <v>9415</v>
      </c>
      <c r="B3417" s="209" t="s">
        <v>9799</v>
      </c>
      <c r="C3417" s="281" t="s">
        <v>9679</v>
      </c>
      <c r="D3417" s="47" t="s">
        <v>9889</v>
      </c>
      <c r="E3417" s="47" t="s">
        <v>9763</v>
      </c>
      <c r="F3417" s="47" t="s">
        <v>9903</v>
      </c>
      <c r="G3417" s="47" t="s">
        <v>9798</v>
      </c>
      <c r="H3417" s="47">
        <v>4245</v>
      </c>
      <c r="I3417" s="47">
        <v>8</v>
      </c>
      <c r="J3417" s="47">
        <v>4.5999999999999996</v>
      </c>
      <c r="K3417" s="47">
        <v>16.1366313309776</v>
      </c>
      <c r="L3417" s="47">
        <v>1.8374558303886901</v>
      </c>
      <c r="M3417" s="47">
        <v>17.9740872</v>
      </c>
      <c r="U3417" s="47">
        <v>7799.9999999999891</v>
      </c>
      <c r="V3417" s="47" t="s">
        <v>5336</v>
      </c>
      <c r="W3417" s="47">
        <v>332</v>
      </c>
    </row>
    <row r="3418" spans="1:24" s="47" customFormat="1" x14ac:dyDescent="0.15">
      <c r="A3418" s="47" t="s">
        <v>9415</v>
      </c>
      <c r="B3418" s="209" t="s">
        <v>9488</v>
      </c>
      <c r="C3418" s="281" t="s">
        <v>9592</v>
      </c>
      <c r="D3418" s="47" t="s">
        <v>9889</v>
      </c>
      <c r="E3418" s="47" t="s">
        <v>9763</v>
      </c>
      <c r="F3418" s="47" t="s">
        <v>9903</v>
      </c>
      <c r="G3418" s="47" t="s">
        <v>8935</v>
      </c>
      <c r="H3418" s="47">
        <v>4054</v>
      </c>
      <c r="I3418" s="47">
        <v>50</v>
      </c>
      <c r="J3418" s="47">
        <v>25</v>
      </c>
      <c r="K3418" s="47">
        <v>91.218549580661005</v>
      </c>
      <c r="L3418" s="47">
        <v>1.9240256536753799</v>
      </c>
      <c r="M3418" s="47">
        <v>93.142575199999996</v>
      </c>
      <c r="N3418" s="47">
        <v>22.792303897385299</v>
      </c>
      <c r="P3418" s="47">
        <v>115.93487913172169</v>
      </c>
      <c r="U3418" s="47">
        <v>7799.99999999999</v>
      </c>
      <c r="V3418" s="47" t="s">
        <v>5336</v>
      </c>
      <c r="W3418" s="47">
        <v>337</v>
      </c>
    </row>
    <row r="3419" spans="1:24" s="47" customFormat="1" x14ac:dyDescent="0.15">
      <c r="A3419" s="47" t="s">
        <v>6215</v>
      </c>
      <c r="B3419" s="210" t="s">
        <v>9882</v>
      </c>
      <c r="C3419" s="281" t="s">
        <v>9884</v>
      </c>
      <c r="D3419" s="47" t="s">
        <v>10058</v>
      </c>
      <c r="E3419" s="47" t="s">
        <v>10220</v>
      </c>
      <c r="F3419" s="47" t="s">
        <v>10221</v>
      </c>
      <c r="G3419" s="47" t="s">
        <v>10222</v>
      </c>
      <c r="H3419" s="47">
        <v>1175</v>
      </c>
      <c r="J3419" s="47">
        <v>31</v>
      </c>
      <c r="K3419" s="47">
        <v>337.02127659574398</v>
      </c>
      <c r="L3419" s="47">
        <v>6.63829787234042</v>
      </c>
      <c r="M3419" s="47">
        <v>343.65957400000002</v>
      </c>
      <c r="N3419" s="47">
        <v>27.234042553191401</v>
      </c>
      <c r="P3419" s="47">
        <v>370.89361702127582</v>
      </c>
      <c r="U3419" s="47">
        <v>7799.9999999999936</v>
      </c>
      <c r="V3419" s="47" t="s">
        <v>5336</v>
      </c>
      <c r="W3419" s="47">
        <v>853</v>
      </c>
    </row>
    <row r="3420" spans="1:24" s="47" customFormat="1" x14ac:dyDescent="0.15">
      <c r="A3420" s="47" t="s">
        <v>6504</v>
      </c>
      <c r="B3420" s="210" t="s">
        <v>9406</v>
      </c>
      <c r="C3420" s="281" t="s">
        <v>10148</v>
      </c>
      <c r="D3420" s="47" t="s">
        <v>9314</v>
      </c>
      <c r="E3420" s="47" t="s">
        <v>9334</v>
      </c>
      <c r="F3420" s="47" t="s">
        <v>9335</v>
      </c>
      <c r="G3420" s="47" t="s">
        <v>9203</v>
      </c>
      <c r="H3420" s="47">
        <v>825</v>
      </c>
      <c r="I3420" s="47">
        <v>84</v>
      </c>
      <c r="J3420" s="47">
        <v>20.399999999999999</v>
      </c>
      <c r="K3420" s="47">
        <v>144.60606060606</v>
      </c>
      <c r="L3420" s="47">
        <v>9.4545454545454497</v>
      </c>
      <c r="M3420" s="47">
        <v>154.06060600000001</v>
      </c>
      <c r="N3420" s="47">
        <v>20.484848484848399</v>
      </c>
      <c r="O3420" s="47">
        <v>0.48484848484847998</v>
      </c>
      <c r="P3420" s="47">
        <v>174.54545454545382</v>
      </c>
      <c r="U3420" s="47">
        <v>7800</v>
      </c>
      <c r="V3420" s="47" t="s">
        <v>5336</v>
      </c>
      <c r="W3420" s="47">
        <v>814</v>
      </c>
    </row>
    <row r="3421" spans="1:24" s="47" customFormat="1" x14ac:dyDescent="0.15">
      <c r="A3421" s="47" t="s">
        <v>9680</v>
      </c>
      <c r="B3421" s="209" t="s">
        <v>9799</v>
      </c>
      <c r="C3421" s="281" t="s">
        <v>9679</v>
      </c>
      <c r="D3421" s="47" t="s">
        <v>9681</v>
      </c>
      <c r="E3421" s="47" t="s">
        <v>9795</v>
      </c>
      <c r="F3421" s="47" t="s">
        <v>9903</v>
      </c>
      <c r="G3421" s="47" t="s">
        <v>9798</v>
      </c>
      <c r="H3421" s="47">
        <v>5159</v>
      </c>
      <c r="I3421" s="47">
        <v>15</v>
      </c>
      <c r="J3421" s="47">
        <v>6.5</v>
      </c>
      <c r="K3421" s="47">
        <v>21.9034696646636</v>
      </c>
      <c r="L3421" s="47">
        <v>1.5313045163791399</v>
      </c>
      <c r="M3421" s="47">
        <v>23.4347742</v>
      </c>
      <c r="U3421" s="47">
        <v>7899.9999999999827</v>
      </c>
      <c r="V3421" s="47" t="s">
        <v>5336</v>
      </c>
      <c r="W3421" s="47">
        <v>333</v>
      </c>
    </row>
    <row r="3422" spans="1:24" s="47" customFormat="1" x14ac:dyDescent="0.15">
      <c r="A3422" s="47" t="s">
        <v>6215</v>
      </c>
      <c r="B3422" s="210" t="s">
        <v>9642</v>
      </c>
      <c r="C3422" s="281" t="s">
        <v>9648</v>
      </c>
      <c r="D3422" s="47" t="s">
        <v>9409</v>
      </c>
      <c r="E3422" s="47" t="s">
        <v>9541</v>
      </c>
      <c r="F3422" s="47" t="s">
        <v>9952</v>
      </c>
      <c r="G3422" s="47" t="s">
        <v>9542</v>
      </c>
      <c r="H3422" s="47">
        <v>800</v>
      </c>
      <c r="J3422" s="47">
        <v>24</v>
      </c>
      <c r="K3422" s="47">
        <v>237.625</v>
      </c>
      <c r="L3422" s="47">
        <v>9.875</v>
      </c>
      <c r="M3422" s="47">
        <v>247.5</v>
      </c>
      <c r="N3422" s="47">
        <v>90.375</v>
      </c>
      <c r="P3422" s="47">
        <v>337.875</v>
      </c>
      <c r="U3422" s="47">
        <v>7900</v>
      </c>
      <c r="V3422" s="47" t="s">
        <v>5336</v>
      </c>
      <c r="W3422" s="47">
        <v>793</v>
      </c>
      <c r="X3422" s="47" t="s">
        <v>9244</v>
      </c>
    </row>
    <row r="3423" spans="1:24" s="47" customFormat="1" x14ac:dyDescent="0.15">
      <c r="A3423" s="47" t="s">
        <v>6504</v>
      </c>
      <c r="B3423" s="47" t="s">
        <v>9224</v>
      </c>
      <c r="C3423" s="281" t="s">
        <v>9839</v>
      </c>
      <c r="D3423" s="47" t="s">
        <v>9314</v>
      </c>
      <c r="E3423" s="47" t="s">
        <v>9374</v>
      </c>
      <c r="F3423" s="47" t="s">
        <v>9375</v>
      </c>
      <c r="G3423" s="47" t="s">
        <v>9114</v>
      </c>
      <c r="H3423" s="47">
        <v>704</v>
      </c>
      <c r="I3423" s="47">
        <v>45</v>
      </c>
      <c r="J3423" s="47">
        <v>14.3</v>
      </c>
      <c r="K3423" s="47">
        <v>136.07954545454501</v>
      </c>
      <c r="L3423" s="47">
        <v>11.363636363636299</v>
      </c>
      <c r="M3423" s="47">
        <v>147.44318200000001</v>
      </c>
      <c r="U3423" s="47">
        <v>7999.9999999999545</v>
      </c>
      <c r="V3423" s="47" t="s">
        <v>5336</v>
      </c>
      <c r="W3423" s="47">
        <v>450</v>
      </c>
    </row>
    <row r="3424" spans="1:24" s="47" customFormat="1" x14ac:dyDescent="0.15">
      <c r="A3424" s="47" t="s">
        <v>6504</v>
      </c>
      <c r="B3424" s="47" t="s">
        <v>10370</v>
      </c>
      <c r="C3424" s="281" t="s">
        <v>10157</v>
      </c>
      <c r="D3424" s="47" t="s">
        <v>10182</v>
      </c>
      <c r="E3424" s="47" t="s">
        <v>10392</v>
      </c>
      <c r="F3424" s="47" t="s">
        <v>9335</v>
      </c>
      <c r="G3424" s="47" t="s">
        <v>10107</v>
      </c>
      <c r="H3424" s="47">
        <v>474</v>
      </c>
      <c r="I3424" s="47">
        <v>60</v>
      </c>
      <c r="J3424" s="47">
        <v>21.6</v>
      </c>
      <c r="K3424" s="47">
        <v>384.388185654008</v>
      </c>
      <c r="L3424" s="47">
        <v>16.877637130801599</v>
      </c>
      <c r="M3424" s="47">
        <v>401.26582300000001</v>
      </c>
      <c r="N3424" s="47">
        <v>86.497890295358602</v>
      </c>
      <c r="P3424" s="47">
        <v>487.7637130801682</v>
      </c>
      <c r="U3424" s="47">
        <v>7999.9999999999582</v>
      </c>
      <c r="V3424" s="47" t="s">
        <v>5336</v>
      </c>
      <c r="W3424" s="47">
        <v>899</v>
      </c>
    </row>
    <row r="3425" spans="1:24" s="47" customFormat="1" x14ac:dyDescent="0.15">
      <c r="A3425" s="47" t="s">
        <v>9982</v>
      </c>
      <c r="B3425" s="47" t="s">
        <v>9787</v>
      </c>
      <c r="C3425" s="281" t="s">
        <v>10670</v>
      </c>
      <c r="F3425" s="47" t="s">
        <v>9787</v>
      </c>
      <c r="G3425" s="47" t="s">
        <v>10139</v>
      </c>
      <c r="H3425" s="47">
        <v>11217</v>
      </c>
      <c r="J3425" s="47">
        <v>14</v>
      </c>
      <c r="K3425" s="47">
        <v>28.144780244271999</v>
      </c>
      <c r="L3425" s="47">
        <v>0.71320317375412001</v>
      </c>
      <c r="M3425" s="47">
        <v>28.857983399999998</v>
      </c>
      <c r="N3425" s="47">
        <v>4.9924222162788601</v>
      </c>
      <c r="P3425" s="47">
        <v>33.850405634304977</v>
      </c>
      <c r="U3425" s="47">
        <v>7999.9999999999645</v>
      </c>
      <c r="V3425" s="47" t="s">
        <v>5336</v>
      </c>
      <c r="W3425" s="47">
        <v>1049</v>
      </c>
    </row>
    <row r="3426" spans="1:24" s="47" customFormat="1" x14ac:dyDescent="0.15">
      <c r="A3426" s="47" t="s">
        <v>6215</v>
      </c>
      <c r="B3426" s="209" t="s">
        <v>9570</v>
      </c>
      <c r="C3426" s="281" t="s">
        <v>9354</v>
      </c>
      <c r="D3426" s="47" t="s">
        <v>9125</v>
      </c>
      <c r="E3426" s="47" t="s">
        <v>9067</v>
      </c>
      <c r="F3426" s="47" t="s">
        <v>5620</v>
      </c>
      <c r="G3426" s="47" t="s">
        <v>9476</v>
      </c>
      <c r="H3426" s="47">
        <v>840</v>
      </c>
      <c r="I3426" s="47">
        <v>9</v>
      </c>
      <c r="K3426" s="47">
        <v>202.5</v>
      </c>
      <c r="L3426" s="47">
        <v>9.5238095238095202</v>
      </c>
      <c r="M3426" s="47">
        <v>212.02381</v>
      </c>
      <c r="O3426" s="47">
        <v>22.1428571428571</v>
      </c>
      <c r="U3426" s="47">
        <v>8000</v>
      </c>
      <c r="V3426" s="47" t="s">
        <v>5336</v>
      </c>
      <c r="W3426" s="47">
        <v>222</v>
      </c>
    </row>
    <row r="3427" spans="1:24" s="47" customFormat="1" x14ac:dyDescent="0.15">
      <c r="A3427" s="47" t="s">
        <v>6504</v>
      </c>
      <c r="B3427" s="47" t="s">
        <v>9272</v>
      </c>
      <c r="C3427" s="281" t="s">
        <v>10258</v>
      </c>
      <c r="D3427" s="47" t="s">
        <v>9370</v>
      </c>
      <c r="E3427" s="47" t="s">
        <v>9394</v>
      </c>
      <c r="F3427" s="47" t="s">
        <v>9356</v>
      </c>
      <c r="G3427" s="47" t="s">
        <v>9357</v>
      </c>
      <c r="H3427" s="47">
        <v>856</v>
      </c>
      <c r="I3427" s="47">
        <v>126</v>
      </c>
      <c r="J3427" s="47">
        <v>22.6</v>
      </c>
      <c r="K3427" s="47">
        <v>234.22897196261599</v>
      </c>
      <c r="L3427" s="47">
        <v>9.4626168224299008</v>
      </c>
      <c r="M3427" s="47">
        <v>243.69158899999999</v>
      </c>
      <c r="N3427" s="47">
        <v>53.738317757009298</v>
      </c>
      <c r="O3427" s="47">
        <v>0.58411214953270996</v>
      </c>
      <c r="P3427" s="47">
        <v>297.42990654205516</v>
      </c>
      <c r="U3427" s="47">
        <v>8100</v>
      </c>
      <c r="V3427" s="47" t="s">
        <v>5336</v>
      </c>
      <c r="W3427" s="47">
        <v>1033</v>
      </c>
    </row>
    <row r="3428" spans="1:24" s="47" customFormat="1" x14ac:dyDescent="0.15">
      <c r="A3428" s="47" t="s">
        <v>6215</v>
      </c>
      <c r="B3428" s="209" t="s">
        <v>9267</v>
      </c>
      <c r="C3428" s="281" t="s">
        <v>9657</v>
      </c>
      <c r="D3428" s="47" t="s">
        <v>9455</v>
      </c>
      <c r="E3428" s="47" t="s">
        <v>9456</v>
      </c>
      <c r="F3428" s="47" t="s">
        <v>9457</v>
      </c>
      <c r="G3428" s="47" t="s">
        <v>9458</v>
      </c>
      <c r="H3428" s="47">
        <v>1620</v>
      </c>
      <c r="I3428" s="47">
        <v>26</v>
      </c>
      <c r="J3428" s="47">
        <v>15.5</v>
      </c>
      <c r="K3428" s="47">
        <v>128.70370370370301</v>
      </c>
      <c r="L3428" s="47">
        <v>5</v>
      </c>
      <c r="M3428" s="47">
        <v>133.70370399999999</v>
      </c>
      <c r="N3428" s="47">
        <v>34.012345679012299</v>
      </c>
      <c r="P3428" s="47">
        <v>167.71604938271531</v>
      </c>
      <c r="U3428" s="47">
        <v>8100</v>
      </c>
      <c r="V3428" s="47" t="s">
        <v>5336</v>
      </c>
      <c r="W3428" s="47">
        <v>226</v>
      </c>
    </row>
    <row r="3429" spans="1:24" s="47" customFormat="1" x14ac:dyDescent="0.15">
      <c r="A3429" s="47" t="s">
        <v>6215</v>
      </c>
      <c r="B3429" s="210" t="s">
        <v>9882</v>
      </c>
      <c r="C3429" s="281" t="s">
        <v>9884</v>
      </c>
      <c r="D3429" s="47" t="s">
        <v>10058</v>
      </c>
      <c r="E3429" s="47" t="s">
        <v>10059</v>
      </c>
      <c r="F3429" s="47" t="s">
        <v>10221</v>
      </c>
      <c r="G3429" s="47" t="s">
        <v>10222</v>
      </c>
      <c r="H3429" s="47">
        <v>1338</v>
      </c>
      <c r="J3429" s="47">
        <v>31</v>
      </c>
      <c r="K3429" s="47">
        <v>213.75186846038801</v>
      </c>
      <c r="L3429" s="47">
        <v>6.1285500747384098</v>
      </c>
      <c r="M3429" s="47">
        <v>219.88041899999999</v>
      </c>
      <c r="N3429" s="47">
        <v>22.421524663677101</v>
      </c>
      <c r="P3429" s="47">
        <v>242.30194319880351</v>
      </c>
      <c r="U3429" s="47">
        <v>8199.9999999999927</v>
      </c>
      <c r="V3429" s="47" t="s">
        <v>5336</v>
      </c>
      <c r="W3429" s="47">
        <v>854</v>
      </c>
    </row>
    <row r="3430" spans="1:24" s="47" customFormat="1" x14ac:dyDescent="0.15">
      <c r="A3430" s="47" t="s">
        <v>6504</v>
      </c>
      <c r="B3430" s="47" t="s">
        <v>9224</v>
      </c>
      <c r="C3430" s="281" t="s">
        <v>9708</v>
      </c>
      <c r="D3430" s="47" t="s">
        <v>9314</v>
      </c>
      <c r="E3430" s="47" t="s">
        <v>9374</v>
      </c>
      <c r="F3430" s="47" t="s">
        <v>9375</v>
      </c>
      <c r="G3430" s="47" t="s">
        <v>9114</v>
      </c>
      <c r="H3430" s="47">
        <v>544</v>
      </c>
      <c r="I3430" s="47">
        <v>45</v>
      </c>
      <c r="J3430" s="47">
        <v>15.3</v>
      </c>
      <c r="K3430" s="47">
        <v>178.67647058823499</v>
      </c>
      <c r="L3430" s="47">
        <v>15.2573529411764</v>
      </c>
      <c r="M3430" s="47">
        <v>193.93382399999999</v>
      </c>
      <c r="U3430" s="47">
        <v>8299.9999999999618</v>
      </c>
      <c r="V3430" s="47" t="s">
        <v>5336</v>
      </c>
      <c r="W3430" s="47">
        <v>456</v>
      </c>
    </row>
    <row r="3431" spans="1:24" s="47" customFormat="1" x14ac:dyDescent="0.15">
      <c r="A3431" s="47" t="s">
        <v>6504</v>
      </c>
      <c r="B3431" s="47" t="s">
        <v>9224</v>
      </c>
      <c r="C3431" s="281" t="s">
        <v>9839</v>
      </c>
      <c r="D3431" s="47" t="s">
        <v>9314</v>
      </c>
      <c r="E3431" s="47" t="s">
        <v>9374</v>
      </c>
      <c r="F3431" s="47" t="s">
        <v>9375</v>
      </c>
      <c r="G3431" s="47" t="s">
        <v>9114</v>
      </c>
      <c r="H3431" s="47">
        <v>704</v>
      </c>
      <c r="I3431" s="47">
        <v>46</v>
      </c>
      <c r="J3431" s="47">
        <v>14.5</v>
      </c>
      <c r="K3431" s="47">
        <v>143.03977272727201</v>
      </c>
      <c r="L3431" s="47">
        <v>11.7897727272727</v>
      </c>
      <c r="M3431" s="47">
        <v>154.829545</v>
      </c>
      <c r="U3431" s="47">
        <v>8299.99999999998</v>
      </c>
      <c r="V3431" s="47" t="s">
        <v>5336</v>
      </c>
      <c r="W3431" s="47">
        <v>451</v>
      </c>
    </row>
    <row r="3432" spans="1:24" s="47" customFormat="1" x14ac:dyDescent="0.15">
      <c r="A3432" s="47" t="s">
        <v>6504</v>
      </c>
      <c r="B3432" s="47" t="s">
        <v>9224</v>
      </c>
      <c r="C3432" s="281" t="s">
        <v>9839</v>
      </c>
      <c r="D3432" s="47" t="s">
        <v>9314</v>
      </c>
      <c r="E3432" s="47" t="s">
        <v>9374</v>
      </c>
      <c r="F3432" s="47" t="s">
        <v>9375</v>
      </c>
      <c r="G3432" s="47" t="s">
        <v>9114</v>
      </c>
      <c r="H3432" s="47">
        <v>1040</v>
      </c>
      <c r="I3432" s="47">
        <v>45</v>
      </c>
      <c r="J3432" s="47">
        <v>13.8</v>
      </c>
      <c r="K3432" s="47">
        <v>105.865384615384</v>
      </c>
      <c r="L3432" s="47">
        <v>8.0673076923076898</v>
      </c>
      <c r="M3432" s="47">
        <v>113.932692</v>
      </c>
      <c r="U3432" s="47">
        <v>8390</v>
      </c>
      <c r="V3432" s="47" t="s">
        <v>5336</v>
      </c>
      <c r="W3432" s="47">
        <v>448</v>
      </c>
    </row>
    <row r="3433" spans="1:24" s="47" customFormat="1" x14ac:dyDescent="0.15">
      <c r="A3433" s="47" t="s">
        <v>9415</v>
      </c>
      <c r="B3433" s="209" t="s">
        <v>9552</v>
      </c>
      <c r="C3433" s="281" t="s">
        <v>9905</v>
      </c>
      <c r="D3433" s="47" t="s">
        <v>9889</v>
      </c>
      <c r="E3433" s="47" t="s">
        <v>9763</v>
      </c>
      <c r="F3433" s="47" t="s">
        <v>9660</v>
      </c>
      <c r="G3433" s="47" t="s">
        <v>9661</v>
      </c>
      <c r="H3433" s="47">
        <v>2900</v>
      </c>
      <c r="J3433" s="47">
        <v>11.8</v>
      </c>
      <c r="K3433" s="47">
        <v>71.034482758620598</v>
      </c>
      <c r="L3433" s="47">
        <v>2.9655172413793101</v>
      </c>
      <c r="M3433" s="47">
        <v>74</v>
      </c>
      <c r="U3433" s="47">
        <v>8600</v>
      </c>
      <c r="V3433" s="47" t="s">
        <v>5336</v>
      </c>
      <c r="W3433" s="47">
        <v>315</v>
      </c>
    </row>
    <row r="3434" spans="1:24" s="47" customFormat="1" x14ac:dyDescent="0.15">
      <c r="A3434" s="47" t="s">
        <v>6504</v>
      </c>
      <c r="B3434" s="47" t="s">
        <v>9224</v>
      </c>
      <c r="C3434" s="281" t="s">
        <v>9839</v>
      </c>
      <c r="D3434" s="47" t="s">
        <v>9314</v>
      </c>
      <c r="E3434" s="47" t="s">
        <v>9374</v>
      </c>
      <c r="F3434" s="47" t="s">
        <v>9375</v>
      </c>
      <c r="G3434" s="47" t="s">
        <v>9114</v>
      </c>
      <c r="H3434" s="47">
        <v>592</v>
      </c>
      <c r="I3434" s="47">
        <v>45</v>
      </c>
      <c r="J3434" s="47">
        <v>15.4</v>
      </c>
      <c r="K3434" s="47">
        <v>172.63513513513499</v>
      </c>
      <c r="L3434" s="47">
        <v>14.695945945945899</v>
      </c>
      <c r="M3434" s="47">
        <v>187.33108100000001</v>
      </c>
      <c r="U3434" s="47">
        <v>8699.9999999999727</v>
      </c>
      <c r="V3434" s="47" t="s">
        <v>5336</v>
      </c>
      <c r="W3434" s="47">
        <v>452</v>
      </c>
    </row>
    <row r="3435" spans="1:24" s="47" customFormat="1" x14ac:dyDescent="0.15">
      <c r="A3435" s="47" t="s">
        <v>6504</v>
      </c>
      <c r="B3435" s="47" t="s">
        <v>9224</v>
      </c>
      <c r="C3435" s="281" t="s">
        <v>9708</v>
      </c>
      <c r="D3435" s="47" t="s">
        <v>9314</v>
      </c>
      <c r="E3435" s="47" t="s">
        <v>9374</v>
      </c>
      <c r="F3435" s="47" t="s">
        <v>9375</v>
      </c>
      <c r="G3435" s="47" t="s">
        <v>9114</v>
      </c>
      <c r="H3435" s="47">
        <v>544</v>
      </c>
      <c r="I3435" s="47">
        <v>46</v>
      </c>
      <c r="J3435" s="47">
        <v>15.5</v>
      </c>
      <c r="K3435" s="47">
        <v>186.76470588235199</v>
      </c>
      <c r="L3435" s="47">
        <v>15.992647058823501</v>
      </c>
      <c r="M3435" s="47">
        <v>202.75735299999999</v>
      </c>
      <c r="U3435" s="47">
        <v>8699.9999999999836</v>
      </c>
      <c r="V3435" s="47" t="s">
        <v>5336</v>
      </c>
      <c r="W3435" s="47">
        <v>457</v>
      </c>
    </row>
    <row r="3436" spans="1:24" s="47" customFormat="1" x14ac:dyDescent="0.15">
      <c r="A3436" s="47" t="s">
        <v>6504</v>
      </c>
      <c r="B3436" s="47" t="s">
        <v>9491</v>
      </c>
      <c r="C3436" s="281" t="s">
        <v>9187</v>
      </c>
      <c r="D3436" s="47" t="s">
        <v>9370</v>
      </c>
      <c r="E3436" s="47" t="s">
        <v>9394</v>
      </c>
      <c r="F3436" s="47" t="s">
        <v>9335</v>
      </c>
      <c r="G3436" s="47" t="s">
        <v>9490</v>
      </c>
      <c r="H3436" s="47">
        <v>5400</v>
      </c>
      <c r="I3436" s="47">
        <v>8</v>
      </c>
      <c r="J3436" s="47">
        <v>5.8</v>
      </c>
      <c r="K3436" s="47">
        <v>7.8333333333333304</v>
      </c>
      <c r="L3436" s="47">
        <v>1.6111111111111101</v>
      </c>
      <c r="M3436" s="47">
        <v>9.4444444399999998</v>
      </c>
      <c r="U3436" s="47">
        <v>8699.9999999999945</v>
      </c>
      <c r="V3436" s="47" t="s">
        <v>5336</v>
      </c>
      <c r="W3436" s="47">
        <v>641</v>
      </c>
    </row>
    <row r="3437" spans="1:24" s="47" customFormat="1" x14ac:dyDescent="0.15">
      <c r="A3437" s="47" t="s">
        <v>9415</v>
      </c>
      <c r="B3437" s="209" t="s">
        <v>9799</v>
      </c>
      <c r="C3437" s="281" t="s">
        <v>9679</v>
      </c>
      <c r="D3437" s="47" t="s">
        <v>9889</v>
      </c>
      <c r="E3437" s="47" t="s">
        <v>9763</v>
      </c>
      <c r="F3437" s="47" t="s">
        <v>9903</v>
      </c>
      <c r="G3437" s="47" t="s">
        <v>9798</v>
      </c>
      <c r="H3437" s="47">
        <v>3920</v>
      </c>
      <c r="I3437" s="47">
        <v>25</v>
      </c>
      <c r="J3437" s="47">
        <v>7.3</v>
      </c>
      <c r="K3437" s="47">
        <v>42.908163265306101</v>
      </c>
      <c r="L3437" s="47">
        <v>2.2448979591836702</v>
      </c>
      <c r="M3437" s="47">
        <v>45.153061200000003</v>
      </c>
      <c r="U3437" s="47">
        <v>8799.9999999999873</v>
      </c>
      <c r="V3437" s="47" t="s">
        <v>5336</v>
      </c>
      <c r="W3437" s="47">
        <v>334</v>
      </c>
    </row>
    <row r="3438" spans="1:24" s="47" customFormat="1" x14ac:dyDescent="0.15">
      <c r="A3438" s="47" t="s">
        <v>6504</v>
      </c>
      <c r="B3438" s="47" t="s">
        <v>10370</v>
      </c>
      <c r="C3438" s="281" t="s">
        <v>10157</v>
      </c>
      <c r="D3438" s="47" t="s">
        <v>10142</v>
      </c>
      <c r="E3438" s="47" t="s">
        <v>10043</v>
      </c>
      <c r="F3438" s="47" t="s">
        <v>9335</v>
      </c>
      <c r="G3438" s="47" t="s">
        <v>10107</v>
      </c>
      <c r="H3438" s="47">
        <v>614</v>
      </c>
      <c r="I3438" s="47">
        <v>50</v>
      </c>
      <c r="J3438" s="47">
        <v>18.8</v>
      </c>
      <c r="K3438" s="47">
        <v>257.65472312703503</v>
      </c>
      <c r="L3438" s="47">
        <v>14.4951140065146</v>
      </c>
      <c r="M3438" s="47">
        <v>272.14983699999999</v>
      </c>
      <c r="N3438" s="47">
        <v>45.928338762214899</v>
      </c>
      <c r="P3438" s="47">
        <v>318.0781758957645</v>
      </c>
      <c r="U3438" s="47">
        <v>8899.9999999999636</v>
      </c>
      <c r="V3438" s="47" t="s">
        <v>5336</v>
      </c>
      <c r="W3438" s="47">
        <v>898</v>
      </c>
    </row>
    <row r="3439" spans="1:24" s="47" customFormat="1" x14ac:dyDescent="0.15">
      <c r="A3439" s="47" t="s">
        <v>6215</v>
      </c>
      <c r="B3439" s="210" t="s">
        <v>9288</v>
      </c>
      <c r="C3439" s="281" t="s">
        <v>9571</v>
      </c>
      <c r="D3439" s="47" t="s">
        <v>9125</v>
      </c>
      <c r="E3439" s="47" t="s">
        <v>9067</v>
      </c>
      <c r="F3439" s="47" t="s">
        <v>5620</v>
      </c>
      <c r="G3439" s="47" t="s">
        <v>9068</v>
      </c>
      <c r="H3439" s="47">
        <v>438</v>
      </c>
      <c r="J3439" s="47">
        <v>25</v>
      </c>
      <c r="K3439" s="47">
        <v>627.16894977168897</v>
      </c>
      <c r="L3439" s="47">
        <v>20.3196347031963</v>
      </c>
      <c r="M3439" s="47">
        <v>647.48858399999995</v>
      </c>
      <c r="O3439" s="47">
        <v>1.1415525114155201</v>
      </c>
      <c r="U3439" s="47">
        <v>8899.99999999998</v>
      </c>
      <c r="V3439" s="47" t="s">
        <v>5336</v>
      </c>
      <c r="W3439" s="47">
        <v>3</v>
      </c>
      <c r="X3439" s="210"/>
    </row>
    <row r="3440" spans="1:24" s="47" customFormat="1" x14ac:dyDescent="0.15">
      <c r="A3440" s="47" t="s">
        <v>6504</v>
      </c>
      <c r="B3440" s="47" t="s">
        <v>10370</v>
      </c>
      <c r="C3440" s="281" t="s">
        <v>10157</v>
      </c>
      <c r="D3440" s="47" t="s">
        <v>10291</v>
      </c>
      <c r="E3440" s="47" t="s">
        <v>10384</v>
      </c>
      <c r="F3440" s="47" t="s">
        <v>9335</v>
      </c>
      <c r="G3440" s="47" t="s">
        <v>10107</v>
      </c>
      <c r="H3440" s="47">
        <v>4046</v>
      </c>
      <c r="I3440" s="47">
        <v>20</v>
      </c>
      <c r="J3440" s="47">
        <v>6.4</v>
      </c>
      <c r="K3440" s="47">
        <v>13.1487889273356</v>
      </c>
      <c r="L3440" s="47">
        <v>2.22441917943648</v>
      </c>
      <c r="M3440" s="47">
        <v>15.373208099999999</v>
      </c>
      <c r="N3440" s="47">
        <v>5.7834898665348504</v>
      </c>
      <c r="P3440" s="47">
        <v>21.156697973306933</v>
      </c>
      <c r="U3440" s="47">
        <v>9000</v>
      </c>
      <c r="V3440" s="47" t="s">
        <v>5336</v>
      </c>
      <c r="W3440" s="47">
        <v>895</v>
      </c>
    </row>
    <row r="3441" spans="1:23" s="47" customFormat="1" x14ac:dyDescent="0.15">
      <c r="A3441" s="47" t="s">
        <v>6504</v>
      </c>
      <c r="B3441" s="47" t="s">
        <v>9224</v>
      </c>
      <c r="C3441" s="281" t="s">
        <v>9839</v>
      </c>
      <c r="D3441" s="47" t="s">
        <v>9314</v>
      </c>
      <c r="E3441" s="47" t="s">
        <v>9374</v>
      </c>
      <c r="F3441" s="47" t="s">
        <v>9375</v>
      </c>
      <c r="G3441" s="47" t="s">
        <v>9114</v>
      </c>
      <c r="H3441" s="47">
        <v>592</v>
      </c>
      <c r="I3441" s="47">
        <v>46</v>
      </c>
      <c r="J3441" s="47">
        <v>15.6</v>
      </c>
      <c r="K3441" s="47">
        <v>180.40540540540499</v>
      </c>
      <c r="L3441" s="47">
        <v>15.3716216216216</v>
      </c>
      <c r="M3441" s="47">
        <v>195.777027</v>
      </c>
      <c r="U3441" s="47">
        <v>9099.9999999999873</v>
      </c>
      <c r="V3441" s="47" t="s">
        <v>5336</v>
      </c>
      <c r="W3441" s="47">
        <v>453</v>
      </c>
    </row>
    <row r="3442" spans="1:23" s="47" customFormat="1" x14ac:dyDescent="0.15">
      <c r="A3442" s="47" t="s">
        <v>6504</v>
      </c>
      <c r="B3442" s="47" t="s">
        <v>9633</v>
      </c>
      <c r="C3442" s="281" t="s">
        <v>9685</v>
      </c>
      <c r="D3442" s="47" t="s">
        <v>9314</v>
      </c>
      <c r="E3442" s="47" t="s">
        <v>9374</v>
      </c>
      <c r="F3442" s="47" t="s">
        <v>9744</v>
      </c>
      <c r="G3442" s="47" t="s">
        <v>9132</v>
      </c>
      <c r="H3442" s="47">
        <v>1200</v>
      </c>
      <c r="I3442" s="47">
        <v>11</v>
      </c>
      <c r="J3442" s="47">
        <v>10</v>
      </c>
      <c r="K3442" s="47">
        <v>23.9166666666666</v>
      </c>
      <c r="L3442" s="47">
        <v>7.6666666666666599</v>
      </c>
      <c r="M3442" s="47">
        <v>31.5833333</v>
      </c>
      <c r="N3442" s="47">
        <v>7.25</v>
      </c>
      <c r="P3442" s="47">
        <v>38.833333333333258</v>
      </c>
      <c r="U3442" s="47">
        <v>9199.9999999999927</v>
      </c>
      <c r="V3442" s="47" t="s">
        <v>5336</v>
      </c>
      <c r="W3442" s="47">
        <v>602</v>
      </c>
    </row>
    <row r="3443" spans="1:23" s="47" customFormat="1" x14ac:dyDescent="0.15">
      <c r="A3443" s="47" t="s">
        <v>6215</v>
      </c>
      <c r="B3443" s="210" t="s">
        <v>9934</v>
      </c>
      <c r="C3443" s="281" t="s">
        <v>9923</v>
      </c>
      <c r="D3443" s="47" t="s">
        <v>10041</v>
      </c>
      <c r="E3443" s="47" t="s">
        <v>9930</v>
      </c>
      <c r="F3443" s="47" t="s">
        <v>10233</v>
      </c>
      <c r="G3443" s="47" t="s">
        <v>10234</v>
      </c>
      <c r="H3443" s="47">
        <v>3130</v>
      </c>
      <c r="I3443" s="47">
        <v>100</v>
      </c>
      <c r="J3443" s="47">
        <v>8</v>
      </c>
      <c r="K3443" s="47">
        <v>38.817891373801899</v>
      </c>
      <c r="L3443" s="47">
        <v>2.9712460063897699</v>
      </c>
      <c r="M3443" s="47">
        <v>41.789137400000001</v>
      </c>
      <c r="U3443" s="47">
        <v>9299.99999999998</v>
      </c>
      <c r="V3443" s="47" t="s">
        <v>5336</v>
      </c>
      <c r="W3443" s="47">
        <v>871</v>
      </c>
    </row>
    <row r="3444" spans="1:23" s="47" customFormat="1" x14ac:dyDescent="0.15">
      <c r="A3444" s="47" t="s">
        <v>9415</v>
      </c>
      <c r="B3444" s="210" t="s">
        <v>9787</v>
      </c>
      <c r="C3444" s="281" t="s">
        <v>9784</v>
      </c>
      <c r="F3444" s="210" t="s">
        <v>9787</v>
      </c>
      <c r="G3444" s="47" t="s">
        <v>8714</v>
      </c>
      <c r="H3444" s="47">
        <v>400</v>
      </c>
      <c r="J3444" s="47">
        <v>25</v>
      </c>
      <c r="K3444" s="47">
        <v>992.5</v>
      </c>
      <c r="L3444" s="47">
        <v>23.25</v>
      </c>
      <c r="M3444" s="47">
        <v>1015.75</v>
      </c>
      <c r="N3444" s="47">
        <v>325</v>
      </c>
      <c r="P3444" s="47">
        <v>1340.75</v>
      </c>
      <c r="U3444" s="47">
        <v>9300</v>
      </c>
      <c r="V3444" s="47" t="s">
        <v>5336</v>
      </c>
      <c r="W3444" s="47">
        <v>56</v>
      </c>
    </row>
    <row r="3445" spans="1:23" s="47" customFormat="1" x14ac:dyDescent="0.15">
      <c r="A3445" s="47" t="s">
        <v>6504</v>
      </c>
      <c r="B3445" s="47" t="s">
        <v>9224</v>
      </c>
      <c r="C3445" s="281" t="s">
        <v>9839</v>
      </c>
      <c r="D3445" s="47" t="s">
        <v>9314</v>
      </c>
      <c r="E3445" s="47" t="s">
        <v>9374</v>
      </c>
      <c r="F3445" s="47" t="s">
        <v>9375</v>
      </c>
      <c r="G3445" s="47" t="s">
        <v>9114</v>
      </c>
      <c r="H3445" s="47">
        <v>1040</v>
      </c>
      <c r="I3445" s="47">
        <v>46</v>
      </c>
      <c r="J3445" s="47">
        <v>14</v>
      </c>
      <c r="K3445" s="47">
        <v>110.384615384615</v>
      </c>
      <c r="L3445" s="47">
        <v>9.0384615384615401</v>
      </c>
      <c r="M3445" s="47">
        <v>119.42307700000001</v>
      </c>
      <c r="U3445" s="47">
        <v>9400</v>
      </c>
      <c r="V3445" s="47" t="s">
        <v>5336</v>
      </c>
      <c r="W3445" s="47">
        <v>449</v>
      </c>
    </row>
    <row r="3446" spans="1:23" s="47" customFormat="1" x14ac:dyDescent="0.15">
      <c r="A3446" s="47" t="s">
        <v>6504</v>
      </c>
      <c r="B3446" s="209" t="s">
        <v>9482</v>
      </c>
      <c r="C3446" s="281" t="s">
        <v>9060</v>
      </c>
      <c r="D3446" s="47" t="s">
        <v>9314</v>
      </c>
      <c r="E3446" s="47" t="s">
        <v>9334</v>
      </c>
      <c r="F3446" s="47" t="s">
        <v>8972</v>
      </c>
      <c r="G3446" s="47" t="s">
        <v>9481</v>
      </c>
      <c r="H3446" s="47">
        <v>2180</v>
      </c>
      <c r="I3446" s="47">
        <v>25</v>
      </c>
      <c r="J3446" s="47">
        <v>11.6</v>
      </c>
      <c r="K3446" s="47">
        <v>50.779816513761403</v>
      </c>
      <c r="L3446" s="47">
        <v>4.4036697247706398</v>
      </c>
      <c r="M3446" s="47">
        <v>55.183486199999997</v>
      </c>
      <c r="U3446" s="47">
        <v>9599.9999999999945</v>
      </c>
      <c r="V3446" s="47" t="s">
        <v>5336</v>
      </c>
      <c r="W3446" s="47">
        <v>256</v>
      </c>
    </row>
    <row r="3447" spans="1:23" s="47" customFormat="1" x14ac:dyDescent="0.15">
      <c r="A3447" s="47" t="s">
        <v>6504</v>
      </c>
      <c r="B3447" s="47" t="s">
        <v>10370</v>
      </c>
      <c r="C3447" s="281" t="s">
        <v>10157</v>
      </c>
      <c r="D3447" s="47" t="s">
        <v>9314</v>
      </c>
      <c r="E3447" s="47" t="s">
        <v>9334</v>
      </c>
      <c r="F3447" s="47" t="s">
        <v>9335</v>
      </c>
      <c r="G3447" s="47" t="s">
        <v>10107</v>
      </c>
      <c r="H3447" s="47">
        <v>908</v>
      </c>
      <c r="I3447" s="47">
        <v>40</v>
      </c>
      <c r="J3447" s="47">
        <v>15.4</v>
      </c>
      <c r="K3447" s="47">
        <v>142.51101321585901</v>
      </c>
      <c r="L3447" s="47">
        <v>10.5726872246696</v>
      </c>
      <c r="M3447" s="47">
        <v>153.08369999999999</v>
      </c>
      <c r="N3447" s="47">
        <v>37.995594713656303</v>
      </c>
      <c r="P3447" s="47">
        <v>191.07929515418493</v>
      </c>
      <c r="U3447" s="47">
        <v>9600</v>
      </c>
      <c r="V3447" s="47" t="s">
        <v>5336</v>
      </c>
      <c r="W3447" s="47">
        <v>897</v>
      </c>
    </row>
    <row r="3448" spans="1:23" s="47" customFormat="1" x14ac:dyDescent="0.15">
      <c r="A3448" s="47" t="s">
        <v>6504</v>
      </c>
      <c r="B3448" s="47" t="s">
        <v>9272</v>
      </c>
      <c r="C3448" s="281" t="s">
        <v>10258</v>
      </c>
      <c r="D3448" s="47" t="s">
        <v>9314</v>
      </c>
      <c r="E3448" s="47" t="s">
        <v>9334</v>
      </c>
      <c r="F3448" s="47" t="s">
        <v>9356</v>
      </c>
      <c r="G3448" s="47" t="s">
        <v>9357</v>
      </c>
      <c r="H3448" s="47">
        <v>1080</v>
      </c>
      <c r="I3448" s="47">
        <v>109</v>
      </c>
      <c r="J3448" s="47">
        <v>20</v>
      </c>
      <c r="K3448" s="47">
        <v>169.07407407407399</v>
      </c>
      <c r="L3448" s="47">
        <v>8.9814814814814792</v>
      </c>
      <c r="M3448" s="47">
        <v>178.055556</v>
      </c>
      <c r="N3448" s="47">
        <v>41.6666666666666</v>
      </c>
      <c r="O3448" s="47">
        <v>0.37037037037037002</v>
      </c>
      <c r="P3448" s="47">
        <v>219.72222222222206</v>
      </c>
      <c r="U3448" s="47">
        <v>9700</v>
      </c>
      <c r="V3448" s="47" t="s">
        <v>5336</v>
      </c>
      <c r="W3448" s="47">
        <v>1032</v>
      </c>
    </row>
    <row r="3449" spans="1:23" s="47" customFormat="1" x14ac:dyDescent="0.15">
      <c r="A3449" s="47" t="s">
        <v>6504</v>
      </c>
      <c r="B3449" s="47" t="s">
        <v>10370</v>
      </c>
      <c r="C3449" s="281" t="s">
        <v>10157</v>
      </c>
      <c r="D3449" s="47" t="s">
        <v>10158</v>
      </c>
      <c r="E3449" s="47" t="s">
        <v>10159</v>
      </c>
      <c r="F3449" s="47" t="s">
        <v>9335</v>
      </c>
      <c r="G3449" s="47" t="s">
        <v>10107</v>
      </c>
      <c r="H3449" s="47">
        <v>1678</v>
      </c>
      <c r="I3449" s="47">
        <v>30</v>
      </c>
      <c r="J3449" s="47">
        <v>11.2</v>
      </c>
      <c r="K3449" s="47">
        <v>56.257449344457697</v>
      </c>
      <c r="L3449" s="47">
        <v>5.8402860548271702</v>
      </c>
      <c r="M3449" s="47">
        <v>62.097735399999998</v>
      </c>
      <c r="N3449" s="47">
        <v>17.699642431466</v>
      </c>
      <c r="P3449" s="47">
        <v>79.797377830750875</v>
      </c>
      <c r="U3449" s="47">
        <v>9799.9999999999909</v>
      </c>
      <c r="V3449" s="47" t="s">
        <v>5336</v>
      </c>
      <c r="W3449" s="47">
        <v>896</v>
      </c>
    </row>
    <row r="3450" spans="1:23" s="47" customFormat="1" x14ac:dyDescent="0.15">
      <c r="A3450" s="47" t="s">
        <v>9348</v>
      </c>
      <c r="B3450" s="209" t="s">
        <v>9552</v>
      </c>
      <c r="C3450" s="281" t="s">
        <v>9659</v>
      </c>
      <c r="D3450" s="47" t="s">
        <v>9651</v>
      </c>
      <c r="E3450" s="47" t="s">
        <v>10020</v>
      </c>
      <c r="F3450" s="47" t="s">
        <v>9660</v>
      </c>
      <c r="G3450" s="47" t="s">
        <v>9661</v>
      </c>
      <c r="H3450" s="47">
        <v>2900</v>
      </c>
      <c r="I3450" s="47">
        <v>40</v>
      </c>
      <c r="J3450" s="47">
        <v>11.6</v>
      </c>
      <c r="K3450" s="47">
        <v>64.137931034482705</v>
      </c>
      <c r="L3450" s="47">
        <v>3.41379310344827</v>
      </c>
      <c r="M3450" s="47">
        <v>67.551724100000001</v>
      </c>
      <c r="U3450" s="47">
        <v>9899.9999999999836</v>
      </c>
      <c r="V3450" s="47" t="s">
        <v>5336</v>
      </c>
      <c r="W3450" s="47">
        <v>310</v>
      </c>
    </row>
    <row r="3451" spans="1:23" s="47" customFormat="1" x14ac:dyDescent="0.15">
      <c r="A3451" s="47" t="s">
        <v>9415</v>
      </c>
      <c r="B3451" s="209" t="s">
        <v>9552</v>
      </c>
      <c r="C3451" s="281" t="s">
        <v>9659</v>
      </c>
      <c r="D3451" s="47" t="s">
        <v>9889</v>
      </c>
      <c r="E3451" s="47" t="s">
        <v>9763</v>
      </c>
      <c r="F3451" s="47" t="s">
        <v>9660</v>
      </c>
      <c r="G3451" s="47" t="s">
        <v>9661</v>
      </c>
      <c r="H3451" s="47">
        <v>4700</v>
      </c>
      <c r="I3451" s="47">
        <v>40</v>
      </c>
      <c r="J3451" s="47">
        <v>10.8</v>
      </c>
      <c r="K3451" s="47">
        <v>37.446808510638299</v>
      </c>
      <c r="L3451" s="47">
        <v>2.1276595744680802</v>
      </c>
      <c r="M3451" s="47">
        <v>39.574468099999997</v>
      </c>
      <c r="U3451" s="47">
        <v>9999.9999999999764</v>
      </c>
      <c r="V3451" s="47" t="s">
        <v>5336</v>
      </c>
      <c r="W3451" s="47">
        <v>308</v>
      </c>
    </row>
    <row r="3452" spans="1:23" s="47" customFormat="1" x14ac:dyDescent="0.15">
      <c r="A3452" s="47" t="s">
        <v>6504</v>
      </c>
      <c r="B3452" s="209" t="s">
        <v>9482</v>
      </c>
      <c r="C3452" s="281" t="s">
        <v>9060</v>
      </c>
      <c r="D3452" s="47" t="s">
        <v>9314</v>
      </c>
      <c r="E3452" s="47" t="s">
        <v>9334</v>
      </c>
      <c r="F3452" s="47" t="s">
        <v>8972</v>
      </c>
      <c r="G3452" s="47" t="s">
        <v>9481</v>
      </c>
      <c r="H3452" s="47">
        <v>1902</v>
      </c>
      <c r="I3452" s="47">
        <v>30</v>
      </c>
      <c r="J3452" s="47">
        <v>13.9</v>
      </c>
      <c r="K3452" s="47">
        <v>76.130389064143003</v>
      </c>
      <c r="L3452" s="47">
        <v>5.2576235541535201</v>
      </c>
      <c r="M3452" s="47">
        <v>81.388012599999996</v>
      </c>
      <c r="U3452" s="47">
        <v>9999.9999999999945</v>
      </c>
      <c r="V3452" s="47" t="s">
        <v>5336</v>
      </c>
      <c r="W3452" s="47">
        <v>257</v>
      </c>
    </row>
    <row r="3453" spans="1:23" s="47" customFormat="1" x14ac:dyDescent="0.15">
      <c r="A3453" s="47" t="s">
        <v>6215</v>
      </c>
      <c r="B3453" s="209" t="s">
        <v>9379</v>
      </c>
      <c r="C3453" s="281" t="s">
        <v>9575</v>
      </c>
      <c r="D3453" s="47" t="s">
        <v>9573</v>
      </c>
      <c r="E3453" s="47" t="s">
        <v>9574</v>
      </c>
      <c r="F3453" s="47" t="s">
        <v>9377</v>
      </c>
      <c r="G3453" s="47" t="s">
        <v>9563</v>
      </c>
      <c r="H3453" s="47">
        <v>2068</v>
      </c>
      <c r="I3453" s="47">
        <v>5</v>
      </c>
      <c r="J3453" s="47">
        <v>9.1999999999999993</v>
      </c>
      <c r="K3453" s="47">
        <v>19.1489361702127</v>
      </c>
      <c r="L3453" s="47">
        <v>4.8355899419729198</v>
      </c>
      <c r="M3453" s="47">
        <v>23.9845261</v>
      </c>
      <c r="N3453" s="47">
        <v>5.5609284332688498</v>
      </c>
      <c r="P3453" s="47">
        <v>29.545454545454469</v>
      </c>
      <c r="U3453" s="47">
        <v>10000</v>
      </c>
      <c r="V3453" s="47" t="s">
        <v>5336</v>
      </c>
      <c r="W3453" s="47">
        <v>241</v>
      </c>
    </row>
    <row r="3454" spans="1:23" s="47" customFormat="1" x14ac:dyDescent="0.15">
      <c r="A3454" s="47" t="s">
        <v>6504</v>
      </c>
      <c r="B3454" s="47" t="s">
        <v>9224</v>
      </c>
      <c r="C3454" s="281" t="s">
        <v>9599</v>
      </c>
      <c r="D3454" s="47" t="s">
        <v>9314</v>
      </c>
      <c r="E3454" s="47" t="s">
        <v>9374</v>
      </c>
      <c r="F3454" s="47" t="s">
        <v>9375</v>
      </c>
      <c r="G3454" s="47" t="s">
        <v>9114</v>
      </c>
      <c r="H3454" s="47">
        <v>1206</v>
      </c>
      <c r="I3454" s="47">
        <v>38</v>
      </c>
      <c r="J3454" s="47">
        <v>16.7</v>
      </c>
      <c r="K3454" s="47">
        <v>116.08623548922</v>
      </c>
      <c r="L3454" s="47">
        <v>8.4577114427860707</v>
      </c>
      <c r="M3454" s="47">
        <v>124.543947</v>
      </c>
      <c r="O3454" s="47">
        <v>8.2918739635149993E-2</v>
      </c>
      <c r="U3454" s="47">
        <v>10200</v>
      </c>
      <c r="V3454" s="47" t="s">
        <v>5336</v>
      </c>
      <c r="W3454" s="47">
        <v>466</v>
      </c>
    </row>
    <row r="3455" spans="1:23" s="47" customFormat="1" x14ac:dyDescent="0.15">
      <c r="A3455" s="47" t="s">
        <v>6215</v>
      </c>
      <c r="B3455" s="47" t="s">
        <v>9477</v>
      </c>
      <c r="C3455" s="281" t="s">
        <v>9246</v>
      </c>
      <c r="D3455" s="47" t="s">
        <v>9125</v>
      </c>
      <c r="E3455" s="47" t="s">
        <v>9067</v>
      </c>
      <c r="F3455" s="47" t="s">
        <v>5620</v>
      </c>
      <c r="G3455" s="47" t="s">
        <v>9345</v>
      </c>
      <c r="H3455" s="47">
        <v>655</v>
      </c>
      <c r="I3455" s="47">
        <v>66.2</v>
      </c>
      <c r="J3455" s="47">
        <v>25.5</v>
      </c>
      <c r="K3455" s="47">
        <v>636.97183098591495</v>
      </c>
      <c r="L3455" s="47">
        <v>15.669014084506999</v>
      </c>
      <c r="M3455" s="47">
        <v>652.64084500000001</v>
      </c>
      <c r="U3455" s="47">
        <v>10263.204225352085</v>
      </c>
      <c r="V3455" s="47" t="s">
        <v>5336</v>
      </c>
      <c r="W3455" s="47">
        <v>25</v>
      </c>
    </row>
    <row r="3456" spans="1:23" s="47" customFormat="1" x14ac:dyDescent="0.15">
      <c r="A3456" s="47" t="s">
        <v>6504</v>
      </c>
      <c r="B3456" s="47" t="s">
        <v>9491</v>
      </c>
      <c r="C3456" s="281" t="s">
        <v>9187</v>
      </c>
      <c r="D3456" s="47" t="s">
        <v>9314</v>
      </c>
      <c r="E3456" s="47" t="s">
        <v>9334</v>
      </c>
      <c r="F3456" s="47" t="s">
        <v>9335</v>
      </c>
      <c r="G3456" s="47" t="s">
        <v>9490</v>
      </c>
      <c r="H3456" s="47">
        <v>2000</v>
      </c>
      <c r="I3456" s="47">
        <v>8</v>
      </c>
      <c r="J3456" s="47">
        <v>6.9</v>
      </c>
      <c r="K3456" s="47">
        <v>20.3</v>
      </c>
      <c r="L3456" s="47">
        <v>5.25</v>
      </c>
      <c r="M3456" s="47">
        <v>25.55</v>
      </c>
      <c r="U3456" s="47">
        <v>10500</v>
      </c>
      <c r="V3456" s="47" t="s">
        <v>5336</v>
      </c>
      <c r="W3456" s="47">
        <v>637</v>
      </c>
    </row>
    <row r="3457" spans="1:23" s="47" customFormat="1" x14ac:dyDescent="0.15">
      <c r="A3457" s="47" t="s">
        <v>6504</v>
      </c>
      <c r="B3457" s="47" t="s">
        <v>9491</v>
      </c>
      <c r="C3457" s="281" t="s">
        <v>9187</v>
      </c>
      <c r="D3457" s="47" t="s">
        <v>9314</v>
      </c>
      <c r="E3457" s="47" t="s">
        <v>9334</v>
      </c>
      <c r="F3457" s="47" t="s">
        <v>9335</v>
      </c>
      <c r="G3457" s="47" t="s">
        <v>9490</v>
      </c>
      <c r="H3457" s="47">
        <v>2800</v>
      </c>
      <c r="I3457" s="47">
        <v>8</v>
      </c>
      <c r="J3457" s="47">
        <v>6.5</v>
      </c>
      <c r="K3457" s="47">
        <v>14.8214285714285</v>
      </c>
      <c r="L3457" s="47">
        <v>3.7857142857142798</v>
      </c>
      <c r="M3457" s="47">
        <v>18.607142899999999</v>
      </c>
      <c r="U3457" s="47">
        <v>10600</v>
      </c>
      <c r="V3457" s="47" t="s">
        <v>5336</v>
      </c>
      <c r="W3457" s="47">
        <v>638</v>
      </c>
    </row>
    <row r="3458" spans="1:23" s="47" customFormat="1" x14ac:dyDescent="0.15">
      <c r="A3458" s="47" t="s">
        <v>9415</v>
      </c>
      <c r="B3458" s="210" t="s">
        <v>10155</v>
      </c>
      <c r="C3458" s="281" t="s">
        <v>9948</v>
      </c>
      <c r="F3458" s="210" t="s">
        <v>10155</v>
      </c>
      <c r="G3458" s="47" t="s">
        <v>8714</v>
      </c>
      <c r="H3458" s="47">
        <v>6904</v>
      </c>
      <c r="I3458" s="47">
        <v>31</v>
      </c>
      <c r="K3458" s="47">
        <v>37.427578215527198</v>
      </c>
      <c r="L3458" s="47">
        <v>1.53534183082271</v>
      </c>
      <c r="M3458" s="47">
        <v>38.962919999999997</v>
      </c>
      <c r="N3458" s="47">
        <v>1.83951332560834</v>
      </c>
      <c r="O3458" s="47">
        <v>0</v>
      </c>
      <c r="P3458" s="47">
        <v>40.802433371958244</v>
      </c>
      <c r="U3458" s="47">
        <v>10600</v>
      </c>
      <c r="V3458" s="47" t="s">
        <v>5336</v>
      </c>
      <c r="W3458" s="47">
        <v>773</v>
      </c>
    </row>
    <row r="3459" spans="1:23" s="47" customFormat="1" x14ac:dyDescent="0.15">
      <c r="A3459" s="47" t="s">
        <v>6504</v>
      </c>
      <c r="B3459" s="47" t="s">
        <v>9224</v>
      </c>
      <c r="C3459" s="281" t="s">
        <v>9839</v>
      </c>
      <c r="D3459" s="47" t="s">
        <v>9314</v>
      </c>
      <c r="E3459" s="47" t="s">
        <v>9374</v>
      </c>
      <c r="F3459" s="47" t="s">
        <v>9375</v>
      </c>
      <c r="G3459" s="47" t="s">
        <v>9114</v>
      </c>
      <c r="H3459" s="47">
        <v>1152</v>
      </c>
      <c r="I3459" s="47">
        <v>45</v>
      </c>
      <c r="J3459" s="47">
        <v>13.7</v>
      </c>
      <c r="K3459" s="47">
        <v>112.239583333333</v>
      </c>
      <c r="L3459" s="47">
        <v>9.2013888888888893</v>
      </c>
      <c r="M3459" s="47">
        <v>121.440972</v>
      </c>
      <c r="U3459" s="47">
        <v>10600</v>
      </c>
      <c r="V3459" s="47" t="s">
        <v>5336</v>
      </c>
      <c r="W3459" s="47">
        <v>446</v>
      </c>
    </row>
    <row r="3460" spans="1:23" s="47" customFormat="1" x14ac:dyDescent="0.15">
      <c r="A3460" s="47" t="s">
        <v>6504</v>
      </c>
      <c r="B3460" s="47" t="s">
        <v>9272</v>
      </c>
      <c r="C3460" s="281" t="s">
        <v>10258</v>
      </c>
      <c r="D3460" s="47" t="s">
        <v>9314</v>
      </c>
      <c r="E3460" s="47" t="s">
        <v>9334</v>
      </c>
      <c r="F3460" s="47" t="s">
        <v>9356</v>
      </c>
      <c r="G3460" s="47" t="s">
        <v>9357</v>
      </c>
      <c r="H3460" s="47">
        <v>1319</v>
      </c>
      <c r="I3460" s="47">
        <v>98</v>
      </c>
      <c r="J3460" s="47">
        <v>19.600000000000001</v>
      </c>
      <c r="K3460" s="47">
        <v>132.22137983320701</v>
      </c>
      <c r="L3460" s="47">
        <v>8.1880212282031799</v>
      </c>
      <c r="M3460" s="47">
        <v>140.409401</v>
      </c>
      <c r="N3460" s="47">
        <v>31.084154662623199</v>
      </c>
      <c r="O3460" s="47">
        <v>0.30326004548899999</v>
      </c>
      <c r="P3460" s="47">
        <v>171.4935557240334</v>
      </c>
      <c r="U3460" s="47">
        <v>10800</v>
      </c>
      <c r="V3460" s="47" t="s">
        <v>5336</v>
      </c>
      <c r="W3460" s="47">
        <v>1031</v>
      </c>
    </row>
    <row r="3461" spans="1:23" s="47" customFormat="1" x14ac:dyDescent="0.15">
      <c r="A3461" s="47" t="s">
        <v>6215</v>
      </c>
      <c r="B3461" s="47" t="s">
        <v>9185</v>
      </c>
      <c r="C3461" s="281" t="s">
        <v>9312</v>
      </c>
      <c r="D3461" s="47" t="s">
        <v>8656</v>
      </c>
      <c r="E3461" s="47" t="s">
        <v>10031</v>
      </c>
      <c r="F3461" s="47" t="s">
        <v>9916</v>
      </c>
      <c r="G3461" s="47" t="s">
        <v>9917</v>
      </c>
      <c r="H3461" s="47">
        <v>296</v>
      </c>
      <c r="I3461" s="47">
        <v>10</v>
      </c>
      <c r="J3461" s="47">
        <v>18.899999999999999</v>
      </c>
      <c r="K3461" s="47">
        <v>843.91891891891896</v>
      </c>
      <c r="L3461" s="47">
        <v>37.162162162162097</v>
      </c>
      <c r="M3461" s="47">
        <v>881.08108100000004</v>
      </c>
      <c r="N3461" s="47">
        <v>145.27027027027</v>
      </c>
      <c r="P3461" s="47">
        <v>1026.351351351351</v>
      </c>
      <c r="U3461" s="47">
        <v>11000</v>
      </c>
      <c r="V3461" s="47" t="s">
        <v>5336</v>
      </c>
      <c r="W3461" s="47">
        <v>715</v>
      </c>
    </row>
    <row r="3462" spans="1:23" s="47" customFormat="1" x14ac:dyDescent="0.15">
      <c r="A3462" s="47" t="s">
        <v>6504</v>
      </c>
      <c r="B3462" s="47" t="s">
        <v>9224</v>
      </c>
      <c r="C3462" s="281" t="s">
        <v>9839</v>
      </c>
      <c r="D3462" s="47" t="s">
        <v>9314</v>
      </c>
      <c r="E3462" s="47" t="s">
        <v>9374</v>
      </c>
      <c r="F3462" s="47" t="s">
        <v>9375</v>
      </c>
      <c r="G3462" s="47" t="s">
        <v>9114</v>
      </c>
      <c r="H3462" s="47">
        <v>1152</v>
      </c>
      <c r="I3462" s="47">
        <v>46</v>
      </c>
      <c r="J3462" s="47">
        <v>13.9</v>
      </c>
      <c r="K3462" s="47">
        <v>117.881944444444</v>
      </c>
      <c r="L3462" s="47">
        <v>9.7222222222222197</v>
      </c>
      <c r="M3462" s="47">
        <v>127.604167</v>
      </c>
      <c r="U3462" s="47">
        <v>11200</v>
      </c>
      <c r="V3462" s="47" t="s">
        <v>5336</v>
      </c>
      <c r="W3462" s="47">
        <v>447</v>
      </c>
    </row>
    <row r="3463" spans="1:23" s="47" customFormat="1" x14ac:dyDescent="0.15">
      <c r="A3463" s="47" t="s">
        <v>6504</v>
      </c>
      <c r="B3463" s="47" t="s">
        <v>9342</v>
      </c>
      <c r="C3463" s="281" t="s">
        <v>10121</v>
      </c>
      <c r="D3463" s="47" t="s">
        <v>9314</v>
      </c>
      <c r="E3463" s="47" t="s">
        <v>9334</v>
      </c>
      <c r="F3463" s="47" t="s">
        <v>8972</v>
      </c>
      <c r="G3463" s="47" t="s">
        <v>9276</v>
      </c>
      <c r="H3463" s="47">
        <v>1849</v>
      </c>
      <c r="I3463" s="47">
        <v>23</v>
      </c>
      <c r="J3463" s="47">
        <v>8.1999999999999993</v>
      </c>
      <c r="K3463" s="47">
        <v>22.552731206057299</v>
      </c>
      <c r="L3463" s="47">
        <v>6.1114115738236903</v>
      </c>
      <c r="M3463" s="47">
        <v>28.6641428</v>
      </c>
      <c r="U3463" s="47">
        <v>11300</v>
      </c>
      <c r="V3463" s="47" t="s">
        <v>5336</v>
      </c>
      <c r="W3463" s="47">
        <v>400</v>
      </c>
    </row>
    <row r="3464" spans="1:23" s="47" customFormat="1" x14ac:dyDescent="0.15">
      <c r="A3464" s="47" t="s">
        <v>9415</v>
      </c>
      <c r="B3464" s="209" t="s">
        <v>9892</v>
      </c>
      <c r="C3464" s="281" t="s">
        <v>10018</v>
      </c>
      <c r="D3464" s="47" t="s">
        <v>9889</v>
      </c>
      <c r="E3464" s="47" t="s">
        <v>9763</v>
      </c>
      <c r="F3464" s="47" t="s">
        <v>9660</v>
      </c>
      <c r="G3464" s="47" t="s">
        <v>9661</v>
      </c>
      <c r="H3464" s="47">
        <v>58000</v>
      </c>
      <c r="I3464" s="47">
        <v>10</v>
      </c>
      <c r="J3464" s="47">
        <v>4.0999999999999996</v>
      </c>
      <c r="K3464" s="47">
        <v>0.78275862068964996</v>
      </c>
      <c r="L3464" s="47">
        <v>0.19655172413793001</v>
      </c>
      <c r="M3464" s="47">
        <v>0.97931033999999995</v>
      </c>
      <c r="Q3464" s="47">
        <v>0.15689532386753252</v>
      </c>
      <c r="U3464" s="47">
        <v>11399.99999999994</v>
      </c>
      <c r="V3464" s="47" t="s">
        <v>5336</v>
      </c>
      <c r="W3464" s="47">
        <v>321</v>
      </c>
    </row>
    <row r="3465" spans="1:23" s="47" customFormat="1" x14ac:dyDescent="0.15">
      <c r="A3465" s="47" t="s">
        <v>9415</v>
      </c>
      <c r="B3465" s="210" t="s">
        <v>10154</v>
      </c>
      <c r="C3465" s="281" t="s">
        <v>9948</v>
      </c>
      <c r="D3465" s="47" t="s">
        <v>10058</v>
      </c>
      <c r="E3465" s="47" t="s">
        <v>10059</v>
      </c>
      <c r="F3465" s="47" t="s">
        <v>10050</v>
      </c>
      <c r="G3465" s="47" t="s">
        <v>10054</v>
      </c>
      <c r="H3465" s="47">
        <v>3792</v>
      </c>
      <c r="I3465" s="47">
        <v>49</v>
      </c>
      <c r="K3465" s="47">
        <v>43.196202531645497</v>
      </c>
      <c r="L3465" s="47">
        <v>3.0063291139240498</v>
      </c>
      <c r="M3465" s="47">
        <v>46.2025316</v>
      </c>
      <c r="N3465" s="47">
        <v>3.2172995780590701</v>
      </c>
      <c r="O3465" s="47">
        <v>0</v>
      </c>
      <c r="P3465" s="47">
        <v>49.41983122362862</v>
      </c>
      <c r="U3465" s="47">
        <v>11400</v>
      </c>
      <c r="V3465" s="47" t="s">
        <v>5336</v>
      </c>
      <c r="W3465" s="47">
        <v>772</v>
      </c>
    </row>
    <row r="3466" spans="1:23" s="47" customFormat="1" x14ac:dyDescent="0.15">
      <c r="A3466" s="47" t="s">
        <v>6504</v>
      </c>
      <c r="B3466" s="47" t="s">
        <v>9272</v>
      </c>
      <c r="C3466" s="281" t="s">
        <v>10258</v>
      </c>
      <c r="D3466" s="47" t="s">
        <v>9314</v>
      </c>
      <c r="E3466" s="47" t="s">
        <v>9334</v>
      </c>
      <c r="F3466" s="47" t="s">
        <v>9356</v>
      </c>
      <c r="G3466" s="47" t="s">
        <v>9357</v>
      </c>
      <c r="H3466" s="47">
        <v>1898</v>
      </c>
      <c r="I3466" s="47">
        <v>82</v>
      </c>
      <c r="J3466" s="47">
        <v>17.100000000000001</v>
      </c>
      <c r="K3466" s="47">
        <v>69.968387776606903</v>
      </c>
      <c r="L3466" s="47">
        <v>6.0063224446786103</v>
      </c>
      <c r="M3466" s="47">
        <v>75.974710200000004</v>
      </c>
      <c r="N3466" s="47">
        <v>17.492096944151701</v>
      </c>
      <c r="O3466" s="47">
        <v>0.15806111696521999</v>
      </c>
      <c r="P3466" s="47">
        <v>93.466807165437217</v>
      </c>
      <c r="U3466" s="47">
        <v>11400</v>
      </c>
      <c r="V3466" s="47" t="s">
        <v>5336</v>
      </c>
      <c r="W3466" s="47">
        <v>1030</v>
      </c>
    </row>
    <row r="3467" spans="1:23" s="47" customFormat="1" x14ac:dyDescent="0.15">
      <c r="A3467" s="47" t="s">
        <v>6504</v>
      </c>
      <c r="B3467" s="47" t="s">
        <v>9633</v>
      </c>
      <c r="C3467" s="281" t="s">
        <v>9685</v>
      </c>
      <c r="D3467" s="47" t="s">
        <v>9577</v>
      </c>
      <c r="E3467" s="47" t="s">
        <v>9853</v>
      </c>
      <c r="F3467" s="47" t="s">
        <v>9744</v>
      </c>
      <c r="G3467" s="47" t="s">
        <v>9132</v>
      </c>
      <c r="H3467" s="47">
        <v>1200</v>
      </c>
      <c r="I3467" s="47">
        <v>12</v>
      </c>
      <c r="J3467" s="47">
        <v>10.6</v>
      </c>
      <c r="K3467" s="47">
        <v>29.8333333333333</v>
      </c>
      <c r="L3467" s="47">
        <v>9.5833333333333304</v>
      </c>
      <c r="M3467" s="47">
        <v>39.4166667</v>
      </c>
      <c r="N3467" s="47">
        <v>9.25</v>
      </c>
      <c r="P3467" s="47">
        <v>48.666666666666629</v>
      </c>
      <c r="U3467" s="47">
        <v>11500</v>
      </c>
      <c r="V3467" s="47" t="s">
        <v>5336</v>
      </c>
      <c r="W3467" s="47">
        <v>603</v>
      </c>
    </row>
    <row r="3468" spans="1:23" s="47" customFormat="1" x14ac:dyDescent="0.15">
      <c r="A3468" s="47" t="s">
        <v>6504</v>
      </c>
      <c r="B3468" s="47" t="s">
        <v>9232</v>
      </c>
      <c r="C3468" s="281" t="s">
        <v>9313</v>
      </c>
      <c r="D3468" s="47" t="s">
        <v>10022</v>
      </c>
      <c r="E3468" s="47" t="s">
        <v>9240</v>
      </c>
      <c r="F3468" s="47" t="s">
        <v>9375</v>
      </c>
      <c r="G3468" s="47" t="s">
        <v>9114</v>
      </c>
      <c r="H3468" s="47">
        <v>3483</v>
      </c>
      <c r="I3468" s="47">
        <v>28</v>
      </c>
      <c r="J3468" s="47">
        <v>5.3</v>
      </c>
      <c r="K3468" s="47">
        <v>11.6566178581682</v>
      </c>
      <c r="L3468" s="47">
        <v>3.35917312661498</v>
      </c>
      <c r="M3468" s="47">
        <v>15.015791</v>
      </c>
      <c r="N3468" s="47">
        <v>3.9046798736721202</v>
      </c>
      <c r="P3468" s="47">
        <v>18.9204708584553</v>
      </c>
      <c r="U3468" s="47">
        <v>11700</v>
      </c>
      <c r="V3468" s="47" t="s">
        <v>5336</v>
      </c>
      <c r="W3468" s="47">
        <v>432</v>
      </c>
    </row>
    <row r="3469" spans="1:23" s="47" customFormat="1" x14ac:dyDescent="0.15">
      <c r="A3469" s="47" t="s">
        <v>6504</v>
      </c>
      <c r="B3469" s="47" t="s">
        <v>9491</v>
      </c>
      <c r="C3469" s="281" t="s">
        <v>9187</v>
      </c>
      <c r="D3469" s="47" t="s">
        <v>9404</v>
      </c>
      <c r="E3469" s="47" t="s">
        <v>9405</v>
      </c>
      <c r="F3469" s="47" t="s">
        <v>9335</v>
      </c>
      <c r="G3469" s="47" t="s">
        <v>9490</v>
      </c>
      <c r="H3469" s="47">
        <v>2200</v>
      </c>
      <c r="I3469" s="47">
        <v>8</v>
      </c>
      <c r="J3469" s="47">
        <v>6.8</v>
      </c>
      <c r="K3469" s="47">
        <v>20.636363636363601</v>
      </c>
      <c r="L3469" s="47">
        <v>5.3181818181818103</v>
      </c>
      <c r="M3469" s="47">
        <v>25.954545499999998</v>
      </c>
      <c r="U3469" s="47">
        <v>11700</v>
      </c>
      <c r="V3469" s="47" t="s">
        <v>5336</v>
      </c>
      <c r="W3469" s="47">
        <v>636</v>
      </c>
    </row>
    <row r="3470" spans="1:23" s="47" customFormat="1" x14ac:dyDescent="0.15">
      <c r="A3470" s="47" t="s">
        <v>6504</v>
      </c>
      <c r="B3470" s="47" t="s">
        <v>9633</v>
      </c>
      <c r="C3470" s="281" t="s">
        <v>9343</v>
      </c>
      <c r="D3470" s="47" t="s">
        <v>9314</v>
      </c>
      <c r="E3470" s="47" t="s">
        <v>9853</v>
      </c>
      <c r="F3470" s="47" t="s">
        <v>9744</v>
      </c>
      <c r="G3470" s="47" t="s">
        <v>9132</v>
      </c>
      <c r="H3470" s="47">
        <v>2770</v>
      </c>
      <c r="I3470" s="47">
        <v>21</v>
      </c>
      <c r="K3470" s="47">
        <v>20.902527075812198</v>
      </c>
      <c r="L3470" s="47">
        <v>4.2599277978339298</v>
      </c>
      <c r="M3470" s="47">
        <v>25.1624549</v>
      </c>
      <c r="N3470" s="47">
        <v>7.7617328519855597</v>
      </c>
      <c r="P3470" s="47">
        <v>32.92418772563169</v>
      </c>
      <c r="U3470" s="47">
        <v>11800</v>
      </c>
      <c r="V3470" s="47" t="s">
        <v>5336</v>
      </c>
      <c r="W3470" s="47">
        <v>516</v>
      </c>
    </row>
    <row r="3471" spans="1:23" s="47" customFormat="1" x14ac:dyDescent="0.15">
      <c r="A3471" s="47" t="s">
        <v>6504</v>
      </c>
      <c r="B3471" s="47" t="s">
        <v>9491</v>
      </c>
      <c r="C3471" s="281" t="s">
        <v>9187</v>
      </c>
      <c r="D3471" s="47" t="s">
        <v>9370</v>
      </c>
      <c r="E3471" s="47" t="s">
        <v>9394</v>
      </c>
      <c r="F3471" s="47" t="s">
        <v>9335</v>
      </c>
      <c r="G3471" s="47" t="s">
        <v>9490</v>
      </c>
      <c r="H3471" s="47">
        <v>4000</v>
      </c>
      <c r="I3471" s="47">
        <v>8</v>
      </c>
      <c r="J3471" s="47">
        <v>6.2</v>
      </c>
      <c r="K3471" s="47">
        <v>11.875</v>
      </c>
      <c r="L3471" s="47">
        <v>3.05</v>
      </c>
      <c r="M3471" s="47">
        <v>14.925000000000001</v>
      </c>
      <c r="U3471" s="47">
        <v>12200</v>
      </c>
      <c r="V3471" s="47" t="s">
        <v>5336</v>
      </c>
      <c r="W3471" s="47">
        <v>639</v>
      </c>
    </row>
    <row r="3472" spans="1:23" s="47" customFormat="1" x14ac:dyDescent="0.15">
      <c r="A3472" s="47" t="s">
        <v>6215</v>
      </c>
      <c r="B3472" s="209" t="s">
        <v>9379</v>
      </c>
      <c r="C3472" s="281" t="s">
        <v>9575</v>
      </c>
      <c r="D3472" s="47" t="s">
        <v>9578</v>
      </c>
      <c r="E3472" s="47" t="s">
        <v>9376</v>
      </c>
      <c r="F3472" s="47" t="s">
        <v>9377</v>
      </c>
      <c r="G3472" s="47" t="s">
        <v>9563</v>
      </c>
      <c r="H3472" s="47">
        <v>1022</v>
      </c>
      <c r="I3472" s="47">
        <v>14</v>
      </c>
      <c r="J3472" s="47">
        <v>13.2</v>
      </c>
      <c r="K3472" s="47">
        <v>143.44422700587</v>
      </c>
      <c r="L3472" s="47">
        <v>12.0352250489236</v>
      </c>
      <c r="M3472" s="47">
        <v>155.47945200000001</v>
      </c>
      <c r="N3472" s="47">
        <v>30.5283757338551</v>
      </c>
      <c r="P3472" s="47">
        <v>186.00782778864871</v>
      </c>
      <c r="U3472" s="47">
        <v>12299.99999999992</v>
      </c>
      <c r="V3472" s="47" t="s">
        <v>5336</v>
      </c>
      <c r="W3472" s="47">
        <v>243</v>
      </c>
    </row>
    <row r="3473" spans="1:24" s="47" customFormat="1" x14ac:dyDescent="0.15">
      <c r="A3473" s="47" t="s">
        <v>6504</v>
      </c>
      <c r="B3473" s="209" t="s">
        <v>9041</v>
      </c>
      <c r="C3473" s="281" t="s">
        <v>9042</v>
      </c>
      <c r="D3473" s="47" t="s">
        <v>9314</v>
      </c>
      <c r="E3473" s="47" t="s">
        <v>9334</v>
      </c>
      <c r="F3473" s="47" t="s">
        <v>9335</v>
      </c>
      <c r="G3473" s="47" t="s">
        <v>8652</v>
      </c>
      <c r="H3473" s="47">
        <v>2521</v>
      </c>
      <c r="I3473" s="47">
        <v>100</v>
      </c>
      <c r="J3473" s="47">
        <v>16.7</v>
      </c>
      <c r="K3473" s="47">
        <v>90.122967076556904</v>
      </c>
      <c r="L3473" s="47">
        <v>4.9583498611661998</v>
      </c>
      <c r="M3473" s="47">
        <v>95.081316900000004</v>
      </c>
      <c r="N3473" s="47">
        <v>16.739389131297099</v>
      </c>
      <c r="P3473" s="47">
        <v>111.8207060690202</v>
      </c>
      <c r="U3473" s="47">
        <v>12500</v>
      </c>
      <c r="V3473" s="47" t="s">
        <v>5336</v>
      </c>
      <c r="W3473" s="47">
        <v>147</v>
      </c>
    </row>
    <row r="3474" spans="1:24" s="47" customFormat="1" x14ac:dyDescent="0.15">
      <c r="A3474" s="47" t="s">
        <v>6504</v>
      </c>
      <c r="B3474" s="209" t="s">
        <v>9482</v>
      </c>
      <c r="C3474" s="281" t="s">
        <v>9060</v>
      </c>
      <c r="D3474" s="47" t="s">
        <v>9314</v>
      </c>
      <c r="E3474" s="47" t="s">
        <v>9334</v>
      </c>
      <c r="F3474" s="47" t="s">
        <v>8972</v>
      </c>
      <c r="G3474" s="47" t="s">
        <v>9481</v>
      </c>
      <c r="H3474" s="47">
        <v>1679</v>
      </c>
      <c r="I3474" s="47">
        <v>35</v>
      </c>
      <c r="J3474" s="47">
        <v>15.8</v>
      </c>
      <c r="K3474" s="47">
        <v>105.122096486003</v>
      </c>
      <c r="L3474" s="47">
        <v>7.9213817748659903</v>
      </c>
      <c r="M3474" s="47">
        <v>113.04347799999999</v>
      </c>
      <c r="U3474" s="47">
        <v>13300</v>
      </c>
      <c r="V3474" s="47" t="s">
        <v>5336</v>
      </c>
      <c r="W3474" s="47">
        <v>258</v>
      </c>
    </row>
    <row r="3475" spans="1:24" s="47" customFormat="1" x14ac:dyDescent="0.15">
      <c r="A3475" s="47" t="s">
        <v>6215</v>
      </c>
      <c r="B3475" s="209" t="s">
        <v>9379</v>
      </c>
      <c r="C3475" s="281" t="s">
        <v>9575</v>
      </c>
      <c r="D3475" s="47" t="s">
        <v>9578</v>
      </c>
      <c r="E3475" s="47" t="s">
        <v>9376</v>
      </c>
      <c r="F3475" s="47" t="s">
        <v>9377</v>
      </c>
      <c r="G3475" s="47" t="s">
        <v>9563</v>
      </c>
      <c r="H3475" s="47">
        <v>791</v>
      </c>
      <c r="I3475" s="47">
        <v>26</v>
      </c>
      <c r="J3475" s="47">
        <v>17.100000000000001</v>
      </c>
      <c r="K3475" s="47">
        <v>318.83691529709199</v>
      </c>
      <c r="L3475" s="47">
        <v>16.814159292035399</v>
      </c>
      <c r="M3475" s="47">
        <v>335.65107499999999</v>
      </c>
      <c r="N3475" s="47">
        <v>81.795195954487994</v>
      </c>
      <c r="P3475" s="47">
        <v>417.44627054361541</v>
      </c>
      <c r="U3475" s="47">
        <v>13300</v>
      </c>
      <c r="V3475" s="47" t="s">
        <v>5336</v>
      </c>
      <c r="W3475" s="47">
        <v>244</v>
      </c>
    </row>
    <row r="3476" spans="1:24" s="47" customFormat="1" x14ac:dyDescent="0.15">
      <c r="A3476" s="47" t="s">
        <v>6504</v>
      </c>
      <c r="B3476" s="47" t="s">
        <v>9342</v>
      </c>
      <c r="C3476" s="281" t="s">
        <v>10121</v>
      </c>
      <c r="D3476" s="47" t="s">
        <v>9314</v>
      </c>
      <c r="E3476" s="47" t="s">
        <v>9334</v>
      </c>
      <c r="F3476" s="47" t="s">
        <v>8972</v>
      </c>
      <c r="G3476" s="47" t="s">
        <v>9276</v>
      </c>
      <c r="H3476" s="47">
        <v>1427</v>
      </c>
      <c r="I3476" s="47">
        <v>29</v>
      </c>
      <c r="J3476" s="47">
        <v>10.4</v>
      </c>
      <c r="K3476" s="47">
        <v>44.779257182901198</v>
      </c>
      <c r="L3476" s="47">
        <v>9.3903293622985302</v>
      </c>
      <c r="M3476" s="47">
        <v>54.169586500000001</v>
      </c>
      <c r="U3476" s="47">
        <v>13400</v>
      </c>
      <c r="V3476" s="47" t="s">
        <v>5336</v>
      </c>
      <c r="W3476" s="47">
        <v>401</v>
      </c>
    </row>
    <row r="3477" spans="1:24" s="47" customFormat="1" x14ac:dyDescent="0.15">
      <c r="A3477" s="47" t="s">
        <v>6215</v>
      </c>
      <c r="B3477" s="209" t="s">
        <v>9267</v>
      </c>
      <c r="C3477" s="281" t="s">
        <v>9657</v>
      </c>
      <c r="D3477" s="47" t="s">
        <v>9349</v>
      </c>
      <c r="E3477" s="47" t="s">
        <v>9352</v>
      </c>
      <c r="F3477" s="47" t="s">
        <v>9457</v>
      </c>
      <c r="G3477" s="47" t="s">
        <v>9458</v>
      </c>
      <c r="H3477" s="47">
        <v>1496</v>
      </c>
      <c r="I3477" s="47">
        <v>30</v>
      </c>
      <c r="J3477" s="47">
        <v>17.2</v>
      </c>
      <c r="K3477" s="47">
        <v>215.50802139037401</v>
      </c>
      <c r="L3477" s="47">
        <v>9.0240641711229905</v>
      </c>
      <c r="M3477" s="47">
        <v>224.53208599999999</v>
      </c>
      <c r="N3477" s="47">
        <v>42.312834224598902</v>
      </c>
      <c r="P3477" s="47">
        <v>266.84491978609589</v>
      </c>
      <c r="U3477" s="47">
        <v>13500</v>
      </c>
      <c r="V3477" s="47" t="s">
        <v>5336</v>
      </c>
      <c r="W3477" s="47">
        <v>227</v>
      </c>
    </row>
    <row r="3478" spans="1:24" s="47" customFormat="1" x14ac:dyDescent="0.15">
      <c r="A3478" s="47" t="s">
        <v>6504</v>
      </c>
      <c r="B3478" s="209" t="s">
        <v>9960</v>
      </c>
      <c r="C3478" s="281" t="s">
        <v>9337</v>
      </c>
      <c r="D3478" s="47" t="s">
        <v>9314</v>
      </c>
      <c r="E3478" s="47" t="s">
        <v>9334</v>
      </c>
      <c r="F3478" s="47" t="s">
        <v>9335</v>
      </c>
      <c r="G3478" s="47" t="s">
        <v>9844</v>
      </c>
      <c r="H3478" s="47">
        <v>3780</v>
      </c>
      <c r="I3478" s="47">
        <v>15</v>
      </c>
      <c r="J3478" s="47">
        <v>7.9</v>
      </c>
      <c r="K3478" s="47">
        <v>27.1693121693121</v>
      </c>
      <c r="L3478" s="47">
        <v>3.6507936507936498</v>
      </c>
      <c r="M3478" s="47">
        <v>30.8201058</v>
      </c>
      <c r="O3478" s="47">
        <v>2.27513227513227</v>
      </c>
      <c r="U3478" s="47">
        <v>13800</v>
      </c>
      <c r="V3478" s="47" t="s">
        <v>5336</v>
      </c>
      <c r="W3478" s="47">
        <v>196</v>
      </c>
      <c r="X3478" s="210" t="s">
        <v>9158</v>
      </c>
    </row>
    <row r="3479" spans="1:24" s="47" customFormat="1" x14ac:dyDescent="0.15">
      <c r="A3479" s="47" t="s">
        <v>6504</v>
      </c>
      <c r="B3479" s="47" t="s">
        <v>9633</v>
      </c>
      <c r="C3479" s="281" t="s">
        <v>9685</v>
      </c>
      <c r="D3479" s="47" t="s">
        <v>9314</v>
      </c>
      <c r="E3479" s="47" t="s">
        <v>9853</v>
      </c>
      <c r="F3479" s="47" t="s">
        <v>9744</v>
      </c>
      <c r="G3479" s="47" t="s">
        <v>9132</v>
      </c>
      <c r="H3479" s="47">
        <v>1200</v>
      </c>
      <c r="I3479" s="47">
        <v>13</v>
      </c>
      <c r="J3479" s="47">
        <v>11.3</v>
      </c>
      <c r="K3479" s="47">
        <v>36.3333333333333</v>
      </c>
      <c r="L3479" s="47">
        <v>11.5833333333333</v>
      </c>
      <c r="M3479" s="47">
        <v>47.9166667</v>
      </c>
      <c r="N3479" s="47">
        <v>11.1666666666666</v>
      </c>
      <c r="P3479" s="47">
        <v>59.083333333333201</v>
      </c>
      <c r="U3479" s="47">
        <v>13900</v>
      </c>
      <c r="V3479" s="47" t="s">
        <v>5336</v>
      </c>
      <c r="W3479" s="47">
        <v>604</v>
      </c>
    </row>
    <row r="3480" spans="1:24" s="47" customFormat="1" x14ac:dyDescent="0.15">
      <c r="A3480" s="47" t="s">
        <v>6504</v>
      </c>
      <c r="B3480" s="209" t="s">
        <v>9413</v>
      </c>
      <c r="C3480" s="281" t="s">
        <v>9527</v>
      </c>
      <c r="D3480" s="47" t="s">
        <v>9314</v>
      </c>
      <c r="E3480" s="47" t="s">
        <v>9334</v>
      </c>
      <c r="F3480" s="47" t="s">
        <v>9408</v>
      </c>
      <c r="G3480" s="47" t="s">
        <v>9412</v>
      </c>
      <c r="H3480" s="47">
        <v>1500</v>
      </c>
      <c r="I3480" s="47">
        <v>24</v>
      </c>
      <c r="J3480" s="47">
        <v>18.8</v>
      </c>
      <c r="K3480" s="47">
        <v>119.333333333333</v>
      </c>
      <c r="L3480" s="47">
        <v>9.3333333333333304</v>
      </c>
      <c r="M3480" s="47">
        <v>128.66666699999999</v>
      </c>
      <c r="U3480" s="47">
        <v>14000</v>
      </c>
      <c r="V3480" s="47" t="s">
        <v>5336</v>
      </c>
      <c r="W3480" s="47">
        <v>205</v>
      </c>
    </row>
    <row r="3481" spans="1:24" s="47" customFormat="1" x14ac:dyDescent="0.15">
      <c r="A3481" s="47" t="s">
        <v>6504</v>
      </c>
      <c r="B3481" s="209" t="s">
        <v>9482</v>
      </c>
      <c r="C3481" s="281" t="s">
        <v>9054</v>
      </c>
      <c r="D3481" s="47" t="s">
        <v>9314</v>
      </c>
      <c r="E3481" s="47" t="s">
        <v>9334</v>
      </c>
      <c r="F3481" s="47" t="s">
        <v>8972</v>
      </c>
      <c r="G3481" s="47" t="s">
        <v>9481</v>
      </c>
      <c r="H3481" s="47">
        <v>1500</v>
      </c>
      <c r="I3481" s="47">
        <v>40</v>
      </c>
      <c r="J3481" s="47">
        <v>17.7</v>
      </c>
      <c r="K3481" s="47">
        <v>140</v>
      </c>
      <c r="L3481" s="47">
        <v>9.5333333333333297</v>
      </c>
      <c r="M3481" s="47">
        <v>149.533333</v>
      </c>
      <c r="U3481" s="47">
        <v>14300</v>
      </c>
      <c r="V3481" s="47" t="s">
        <v>5336</v>
      </c>
      <c r="W3481" s="47">
        <v>259</v>
      </c>
    </row>
    <row r="3482" spans="1:24" s="47" customFormat="1" x14ac:dyDescent="0.15">
      <c r="A3482" s="47" t="s">
        <v>6215</v>
      </c>
      <c r="B3482" s="210" t="s">
        <v>9665</v>
      </c>
      <c r="C3482" s="281" t="s">
        <v>10079</v>
      </c>
      <c r="D3482" s="47" t="s">
        <v>9141</v>
      </c>
      <c r="E3482" s="47" t="s">
        <v>10122</v>
      </c>
      <c r="F3482" s="47" t="s">
        <v>9771</v>
      </c>
      <c r="G3482" s="47" t="s">
        <v>9558</v>
      </c>
      <c r="H3482" s="47">
        <v>16200</v>
      </c>
      <c r="J3482" s="47">
        <v>29</v>
      </c>
      <c r="K3482" s="47">
        <v>42.037037037037003</v>
      </c>
      <c r="L3482" s="47">
        <v>0.89506172839506004</v>
      </c>
      <c r="M3482" s="47">
        <v>42.932098799999999</v>
      </c>
      <c r="N3482" s="47">
        <v>3.3333333333333299</v>
      </c>
      <c r="P3482" s="47">
        <v>46.265432098765395</v>
      </c>
      <c r="U3482" s="47">
        <v>14500</v>
      </c>
      <c r="V3482" s="47" t="s">
        <v>5336</v>
      </c>
      <c r="W3482" s="47">
        <v>849</v>
      </c>
    </row>
    <row r="3483" spans="1:24" s="47" customFormat="1" x14ac:dyDescent="0.15">
      <c r="A3483" s="47" t="s">
        <v>6504</v>
      </c>
      <c r="B3483" s="209" t="s">
        <v>9058</v>
      </c>
      <c r="C3483" s="281" t="s">
        <v>8979</v>
      </c>
      <c r="D3483" s="47" t="s">
        <v>9314</v>
      </c>
      <c r="E3483" s="47" t="s">
        <v>9334</v>
      </c>
      <c r="F3483" s="47" t="s">
        <v>9356</v>
      </c>
      <c r="G3483" s="47" t="s">
        <v>8950</v>
      </c>
      <c r="H3483" s="47">
        <v>3760</v>
      </c>
      <c r="I3483" s="47">
        <v>33</v>
      </c>
      <c r="J3483" s="47">
        <v>15.9</v>
      </c>
      <c r="K3483" s="47">
        <v>67.473404255319096</v>
      </c>
      <c r="L3483" s="47">
        <v>3.8829787234042499</v>
      </c>
      <c r="M3483" s="47">
        <v>71.356382999999994</v>
      </c>
      <c r="N3483" s="47">
        <v>15.026595744680799</v>
      </c>
      <c r="P3483" s="47">
        <v>86.38297872340415</v>
      </c>
      <c r="U3483" s="47">
        <v>14600</v>
      </c>
      <c r="V3483" s="47" t="s">
        <v>5336</v>
      </c>
      <c r="W3483" s="47">
        <v>249</v>
      </c>
    </row>
    <row r="3484" spans="1:24" s="47" customFormat="1" x14ac:dyDescent="0.15">
      <c r="A3484" s="47" t="s">
        <v>6504</v>
      </c>
      <c r="B3484" s="209" t="s">
        <v>9041</v>
      </c>
      <c r="C3484" s="281" t="s">
        <v>9042</v>
      </c>
      <c r="D3484" s="47" t="s">
        <v>9314</v>
      </c>
      <c r="E3484" s="47" t="s">
        <v>9334</v>
      </c>
      <c r="F3484" s="47" t="s">
        <v>9335</v>
      </c>
      <c r="G3484" s="47" t="s">
        <v>8652</v>
      </c>
      <c r="H3484" s="47">
        <v>717</v>
      </c>
      <c r="I3484" s="47">
        <v>100</v>
      </c>
      <c r="J3484" s="47">
        <v>20.3</v>
      </c>
      <c r="K3484" s="47">
        <v>246.30404463040401</v>
      </c>
      <c r="L3484" s="47">
        <v>20.362622036262199</v>
      </c>
      <c r="M3484" s="47">
        <v>266.66666700000002</v>
      </c>
      <c r="N3484" s="47">
        <v>48.953974895397501</v>
      </c>
      <c r="P3484" s="47">
        <v>315.62064156206372</v>
      </c>
      <c r="U3484" s="47">
        <v>14600</v>
      </c>
      <c r="V3484" s="47" t="s">
        <v>5336</v>
      </c>
      <c r="W3484" s="47">
        <v>148</v>
      </c>
    </row>
    <row r="3485" spans="1:24" s="47" customFormat="1" x14ac:dyDescent="0.15">
      <c r="A3485" s="47" t="s">
        <v>6215</v>
      </c>
      <c r="B3485" s="47" t="s">
        <v>10260</v>
      </c>
      <c r="C3485" s="281" t="s">
        <v>10401</v>
      </c>
      <c r="D3485" s="47" t="s">
        <v>10671</v>
      </c>
      <c r="E3485" s="47" t="s">
        <v>10672</v>
      </c>
      <c r="F3485" s="47" t="s">
        <v>10556</v>
      </c>
      <c r="G3485" s="47" t="s">
        <v>10557</v>
      </c>
      <c r="H3485" s="47">
        <v>11700</v>
      </c>
      <c r="J3485" s="47">
        <v>16.899999999999999</v>
      </c>
      <c r="K3485" s="47">
        <v>44.358974358974301</v>
      </c>
      <c r="L3485" s="47">
        <v>1.2564102564102499</v>
      </c>
      <c r="M3485" s="47">
        <v>45.615384599999999</v>
      </c>
      <c r="N3485" s="47">
        <v>28.717948717948701</v>
      </c>
      <c r="P3485" s="47">
        <v>74.333333333333258</v>
      </c>
      <c r="U3485" s="47">
        <v>14699.999999999924</v>
      </c>
      <c r="V3485" s="47" t="s">
        <v>5336</v>
      </c>
      <c r="W3485" s="47">
        <v>1043</v>
      </c>
    </row>
    <row r="3486" spans="1:24" s="47" customFormat="1" x14ac:dyDescent="0.15">
      <c r="A3486" s="47" t="s">
        <v>6504</v>
      </c>
      <c r="B3486" s="47" t="s">
        <v>9633</v>
      </c>
      <c r="C3486" s="281" t="s">
        <v>9683</v>
      </c>
      <c r="D3486" s="47" t="s">
        <v>9314</v>
      </c>
      <c r="E3486" s="47" t="s">
        <v>9853</v>
      </c>
      <c r="F3486" s="47" t="s">
        <v>9744</v>
      </c>
      <c r="G3486" s="47" t="s">
        <v>9132</v>
      </c>
      <c r="H3486" s="47">
        <v>3280</v>
      </c>
      <c r="I3486" s="47">
        <v>10</v>
      </c>
      <c r="J3486" s="47">
        <v>7.8</v>
      </c>
      <c r="K3486" s="47">
        <v>12.439024390243899</v>
      </c>
      <c r="L3486" s="47">
        <v>4.5426829268292597</v>
      </c>
      <c r="M3486" s="47">
        <v>16.9817073</v>
      </c>
      <c r="N3486" s="47">
        <v>3.9329268292682902</v>
      </c>
      <c r="P3486" s="47">
        <v>20.914634146341449</v>
      </c>
      <c r="U3486" s="47">
        <v>14900</v>
      </c>
      <c r="V3486" s="47" t="s">
        <v>5336</v>
      </c>
      <c r="W3486" s="47">
        <v>594</v>
      </c>
    </row>
    <row r="3487" spans="1:24" s="47" customFormat="1" x14ac:dyDescent="0.15">
      <c r="A3487" s="47" t="s">
        <v>6504</v>
      </c>
      <c r="B3487" s="47" t="s">
        <v>9224</v>
      </c>
      <c r="C3487" s="281" t="s">
        <v>9602</v>
      </c>
      <c r="D3487" s="47" t="s">
        <v>9314</v>
      </c>
      <c r="E3487" s="47" t="s">
        <v>9374</v>
      </c>
      <c r="F3487" s="47" t="s">
        <v>9375</v>
      </c>
      <c r="G3487" s="47" t="s">
        <v>9114</v>
      </c>
      <c r="H3487" s="47">
        <v>2555</v>
      </c>
      <c r="I3487" s="47">
        <v>62</v>
      </c>
      <c r="J3487" s="47">
        <v>14.4</v>
      </c>
      <c r="K3487" s="47">
        <v>85.753424657534197</v>
      </c>
      <c r="L3487" s="47">
        <v>5.8317025440313097</v>
      </c>
      <c r="M3487" s="47">
        <v>91.585127200000002</v>
      </c>
      <c r="U3487" s="47">
        <v>14900</v>
      </c>
      <c r="V3487" s="47" t="s">
        <v>5336</v>
      </c>
      <c r="W3487" s="47">
        <v>440</v>
      </c>
    </row>
    <row r="3488" spans="1:24" s="47" customFormat="1" x14ac:dyDescent="0.15">
      <c r="A3488" s="47" t="s">
        <v>6504</v>
      </c>
      <c r="B3488" s="47" t="s">
        <v>8892</v>
      </c>
      <c r="C3488" s="281" t="s">
        <v>9275</v>
      </c>
      <c r="D3488" s="47" t="s">
        <v>9314</v>
      </c>
      <c r="E3488" s="47" t="s">
        <v>9334</v>
      </c>
      <c r="F3488" s="47" t="s">
        <v>8972</v>
      </c>
      <c r="G3488" s="47" t="s">
        <v>9443</v>
      </c>
      <c r="H3488" s="47">
        <v>288</v>
      </c>
      <c r="J3488" s="47">
        <v>29.1</v>
      </c>
      <c r="K3488" s="47">
        <v>1252.7777777777701</v>
      </c>
      <c r="L3488" s="47">
        <v>52.0833333333333</v>
      </c>
      <c r="M3488" s="47">
        <v>1304.8611100000001</v>
      </c>
      <c r="N3488" s="47">
        <v>398.95833333333297</v>
      </c>
      <c r="P3488" s="47">
        <v>1703.8194444444364</v>
      </c>
      <c r="U3488" s="47">
        <v>15000</v>
      </c>
      <c r="V3488" s="47" t="s">
        <v>5336</v>
      </c>
      <c r="W3488" s="47">
        <v>396</v>
      </c>
    </row>
    <row r="3489" spans="1:24" s="47" customFormat="1" x14ac:dyDescent="0.15">
      <c r="A3489" s="47" t="s">
        <v>6504</v>
      </c>
      <c r="B3489" s="47" t="s">
        <v>9224</v>
      </c>
      <c r="C3489" s="281" t="s">
        <v>9602</v>
      </c>
      <c r="D3489" s="47" t="s">
        <v>9314</v>
      </c>
      <c r="E3489" s="47" t="s">
        <v>9374</v>
      </c>
      <c r="F3489" s="47" t="s">
        <v>9375</v>
      </c>
      <c r="G3489" s="47" t="s">
        <v>9114</v>
      </c>
      <c r="H3489" s="47">
        <v>1186</v>
      </c>
      <c r="I3489" s="47">
        <v>51</v>
      </c>
      <c r="J3489" s="47">
        <v>12.7</v>
      </c>
      <c r="K3489" s="47">
        <v>137.60539629005001</v>
      </c>
      <c r="L3489" s="47">
        <v>12.900505902192201</v>
      </c>
      <c r="M3489" s="47">
        <v>150.50590199999999</v>
      </c>
      <c r="U3489" s="47">
        <v>15300</v>
      </c>
      <c r="V3489" s="47" t="s">
        <v>5336</v>
      </c>
      <c r="W3489" s="47">
        <v>438</v>
      </c>
    </row>
    <row r="3490" spans="1:24" s="47" customFormat="1" x14ac:dyDescent="0.15">
      <c r="A3490" s="47" t="s">
        <v>6504</v>
      </c>
      <c r="B3490" s="209" t="s">
        <v>9482</v>
      </c>
      <c r="C3490" s="281" t="s">
        <v>9054</v>
      </c>
      <c r="D3490" s="47" t="s">
        <v>9231</v>
      </c>
      <c r="E3490" s="47" t="s">
        <v>9225</v>
      </c>
      <c r="F3490" s="47" t="s">
        <v>8972</v>
      </c>
      <c r="G3490" s="47" t="s">
        <v>9481</v>
      </c>
      <c r="H3490" s="47">
        <v>1320</v>
      </c>
      <c r="I3490" s="47">
        <v>45</v>
      </c>
      <c r="J3490" s="47">
        <v>19.3</v>
      </c>
      <c r="K3490" s="47">
        <v>183.18181818181799</v>
      </c>
      <c r="L3490" s="47">
        <v>11.7424242424242</v>
      </c>
      <c r="M3490" s="47">
        <v>194.92424199999999</v>
      </c>
      <c r="U3490" s="47">
        <v>15499.999999999944</v>
      </c>
      <c r="V3490" s="47" t="s">
        <v>5336</v>
      </c>
      <c r="W3490" s="47">
        <v>260</v>
      </c>
    </row>
    <row r="3491" spans="1:24" s="47" customFormat="1" x14ac:dyDescent="0.15">
      <c r="A3491" s="47" t="s">
        <v>6504</v>
      </c>
      <c r="B3491" s="47" t="s">
        <v>9633</v>
      </c>
      <c r="C3491" s="281" t="s">
        <v>9454</v>
      </c>
      <c r="D3491" s="47" t="s">
        <v>9314</v>
      </c>
      <c r="E3491" s="47" t="s">
        <v>9853</v>
      </c>
      <c r="F3491" s="47" t="s">
        <v>9744</v>
      </c>
      <c r="G3491" s="47" t="s">
        <v>9132</v>
      </c>
      <c r="H3491" s="47">
        <v>2500</v>
      </c>
      <c r="I3491" s="47">
        <v>14</v>
      </c>
      <c r="J3491" s="47">
        <v>9.4</v>
      </c>
      <c r="K3491" s="47">
        <v>18.399999999999999</v>
      </c>
      <c r="L3491" s="47">
        <v>6.24</v>
      </c>
      <c r="M3491" s="47">
        <v>24.64</v>
      </c>
      <c r="U3491" s="47">
        <v>15600</v>
      </c>
      <c r="V3491" s="47" t="s">
        <v>5336</v>
      </c>
      <c r="W3491" s="47">
        <v>531</v>
      </c>
    </row>
    <row r="3492" spans="1:24" s="47" customFormat="1" x14ac:dyDescent="0.15">
      <c r="A3492" s="47" t="s">
        <v>6504</v>
      </c>
      <c r="B3492" s="47" t="s">
        <v>10273</v>
      </c>
      <c r="C3492" s="281" t="s">
        <v>10364</v>
      </c>
      <c r="D3492" s="47" t="s">
        <v>9370</v>
      </c>
      <c r="E3492" s="47" t="s">
        <v>9394</v>
      </c>
      <c r="F3492" s="47" t="s">
        <v>8972</v>
      </c>
      <c r="G3492" s="47" t="s">
        <v>9189</v>
      </c>
      <c r="H3492" s="47">
        <v>620</v>
      </c>
      <c r="K3492" s="47">
        <v>518.38709677419297</v>
      </c>
      <c r="L3492" s="47">
        <v>25.322580645161199</v>
      </c>
      <c r="M3492" s="47">
        <v>543.70967700000006</v>
      </c>
      <c r="U3492" s="47">
        <v>15699.999999999944</v>
      </c>
      <c r="V3492" s="47" t="s">
        <v>5336</v>
      </c>
      <c r="W3492" s="47">
        <v>1003</v>
      </c>
      <c r="X3492" s="47" t="s">
        <v>8961</v>
      </c>
    </row>
    <row r="3493" spans="1:24" s="47" customFormat="1" x14ac:dyDescent="0.15">
      <c r="A3493" s="47" t="s">
        <v>6504</v>
      </c>
      <c r="B3493" s="47" t="s">
        <v>9633</v>
      </c>
      <c r="C3493" s="281" t="s">
        <v>9454</v>
      </c>
      <c r="D3493" s="47" t="s">
        <v>9314</v>
      </c>
      <c r="E3493" s="47" t="s">
        <v>9374</v>
      </c>
      <c r="F3493" s="47" t="s">
        <v>9744</v>
      </c>
      <c r="G3493" s="47" t="s">
        <v>9132</v>
      </c>
      <c r="H3493" s="47">
        <v>1200</v>
      </c>
      <c r="I3493" s="47">
        <v>14</v>
      </c>
      <c r="J3493" s="47">
        <v>12.6</v>
      </c>
      <c r="K3493" s="47">
        <v>43.25</v>
      </c>
      <c r="L3493" s="47">
        <v>13.1666666666666</v>
      </c>
      <c r="M3493" s="47">
        <v>56.4166667</v>
      </c>
      <c r="U3493" s="47">
        <v>15799.99999999992</v>
      </c>
      <c r="V3493" s="47" t="s">
        <v>5336</v>
      </c>
      <c r="W3493" s="47">
        <v>533</v>
      </c>
    </row>
    <row r="3494" spans="1:24" s="47" customFormat="1" x14ac:dyDescent="0.15">
      <c r="A3494" s="47" t="s">
        <v>6504</v>
      </c>
      <c r="B3494" s="47" t="s">
        <v>9633</v>
      </c>
      <c r="C3494" s="281" t="s">
        <v>9685</v>
      </c>
      <c r="D3494" s="47" t="s">
        <v>9492</v>
      </c>
      <c r="E3494" s="47" t="s">
        <v>9914</v>
      </c>
      <c r="F3494" s="47" t="s">
        <v>9744</v>
      </c>
      <c r="G3494" s="47" t="s">
        <v>9132</v>
      </c>
      <c r="H3494" s="47">
        <v>1200</v>
      </c>
      <c r="I3494" s="47">
        <v>14</v>
      </c>
      <c r="J3494" s="47">
        <v>12.1</v>
      </c>
      <c r="K3494" s="47">
        <v>41.5833333333333</v>
      </c>
      <c r="L3494" s="47">
        <v>13.1666666666666</v>
      </c>
      <c r="M3494" s="47">
        <v>54.75</v>
      </c>
      <c r="N3494" s="47">
        <v>12.5</v>
      </c>
      <c r="P3494" s="47">
        <v>67.249999999999901</v>
      </c>
      <c r="U3494" s="47">
        <v>15799.99999999992</v>
      </c>
      <c r="V3494" s="47" t="s">
        <v>5336</v>
      </c>
      <c r="W3494" s="47">
        <v>605</v>
      </c>
    </row>
    <row r="3495" spans="1:24" s="47" customFormat="1" x14ac:dyDescent="0.15">
      <c r="A3495" s="47" t="s">
        <v>6215</v>
      </c>
      <c r="B3495" s="209" t="s">
        <v>9267</v>
      </c>
      <c r="C3495" s="281" t="s">
        <v>9657</v>
      </c>
      <c r="D3495" s="47" t="s">
        <v>9658</v>
      </c>
      <c r="E3495" s="47" t="s">
        <v>9655</v>
      </c>
      <c r="F3495" s="47" t="s">
        <v>9457</v>
      </c>
      <c r="G3495" s="47" t="s">
        <v>9458</v>
      </c>
      <c r="H3495" s="47">
        <v>1134</v>
      </c>
      <c r="I3495" s="47">
        <v>40</v>
      </c>
      <c r="J3495" s="47">
        <v>21.2</v>
      </c>
      <c r="K3495" s="47">
        <v>462.43386243386198</v>
      </c>
      <c r="L3495" s="47">
        <v>13.9329805996472</v>
      </c>
      <c r="M3495" s="47">
        <v>476.36684300000002</v>
      </c>
      <c r="N3495" s="47">
        <v>88.977072310405603</v>
      </c>
      <c r="P3495" s="47">
        <v>565.34391534391477</v>
      </c>
      <c r="U3495" s="47">
        <v>15799.999999999925</v>
      </c>
      <c r="V3495" s="47" t="s">
        <v>5336</v>
      </c>
      <c r="W3495" s="47">
        <v>228</v>
      </c>
    </row>
    <row r="3496" spans="1:24" s="47" customFormat="1" x14ac:dyDescent="0.15">
      <c r="A3496" s="47" t="s">
        <v>6504</v>
      </c>
      <c r="B3496" s="47" t="s">
        <v>9224</v>
      </c>
      <c r="C3496" s="281" t="s">
        <v>9602</v>
      </c>
      <c r="D3496" s="47" t="s">
        <v>9314</v>
      </c>
      <c r="E3496" s="47" t="s">
        <v>9374</v>
      </c>
      <c r="F3496" s="47" t="s">
        <v>9375</v>
      </c>
      <c r="G3496" s="47" t="s">
        <v>9114</v>
      </c>
      <c r="H3496" s="47">
        <v>1012</v>
      </c>
      <c r="I3496" s="47">
        <v>62</v>
      </c>
      <c r="J3496" s="47">
        <v>21.2</v>
      </c>
      <c r="K3496" s="47">
        <v>227.766798418972</v>
      </c>
      <c r="L3496" s="47">
        <v>15.6126482213438</v>
      </c>
      <c r="M3496" s="47">
        <v>243.379447</v>
      </c>
      <c r="U3496" s="47">
        <v>15799.999999999925</v>
      </c>
      <c r="V3496" s="47" t="s">
        <v>5336</v>
      </c>
      <c r="W3496" s="47">
        <v>439</v>
      </c>
    </row>
    <row r="3497" spans="1:24" s="47" customFormat="1" x14ac:dyDescent="0.15">
      <c r="A3497" s="47" t="s">
        <v>6504</v>
      </c>
      <c r="B3497" s="209" t="s">
        <v>9482</v>
      </c>
      <c r="C3497" s="281" t="s">
        <v>9054</v>
      </c>
      <c r="D3497" s="47" t="s">
        <v>9314</v>
      </c>
      <c r="E3497" s="47" t="s">
        <v>9334</v>
      </c>
      <c r="F3497" s="47" t="s">
        <v>8972</v>
      </c>
      <c r="G3497" s="47" t="s">
        <v>9481</v>
      </c>
      <c r="H3497" s="47">
        <v>1189</v>
      </c>
      <c r="I3497" s="47">
        <v>50</v>
      </c>
      <c r="J3497" s="47">
        <v>20.9</v>
      </c>
      <c r="K3497" s="47">
        <v>228.763666947014</v>
      </c>
      <c r="L3497" s="47">
        <v>13.288477712363299</v>
      </c>
      <c r="M3497" s="47">
        <v>242.052145</v>
      </c>
      <c r="U3497" s="47">
        <v>15800</v>
      </c>
      <c r="V3497" s="47" t="s">
        <v>5336</v>
      </c>
      <c r="W3497" s="47">
        <v>261</v>
      </c>
    </row>
    <row r="3498" spans="1:24" s="47" customFormat="1" x14ac:dyDescent="0.15">
      <c r="A3498" s="47" t="s">
        <v>6215</v>
      </c>
      <c r="B3498" s="209" t="s">
        <v>9570</v>
      </c>
      <c r="C3498" s="281" t="s">
        <v>9354</v>
      </c>
      <c r="D3498" s="47" t="s">
        <v>9125</v>
      </c>
      <c r="E3498" s="47" t="s">
        <v>9067</v>
      </c>
      <c r="F3498" s="47" t="s">
        <v>5620</v>
      </c>
      <c r="G3498" s="47" t="s">
        <v>9476</v>
      </c>
      <c r="H3498" s="47">
        <v>1360</v>
      </c>
      <c r="I3498" s="47">
        <v>8</v>
      </c>
      <c r="K3498" s="47">
        <v>94.926470588235304</v>
      </c>
      <c r="L3498" s="47">
        <v>11.838235294117601</v>
      </c>
      <c r="M3498" s="47">
        <v>106.764706</v>
      </c>
      <c r="O3498" s="47">
        <v>16.323529411764699</v>
      </c>
      <c r="U3498" s="47">
        <v>16099.999999999936</v>
      </c>
      <c r="V3498" s="47" t="s">
        <v>5336</v>
      </c>
      <c r="W3498" s="47">
        <v>221</v>
      </c>
    </row>
    <row r="3499" spans="1:24" s="47" customFormat="1" x14ac:dyDescent="0.15">
      <c r="A3499" s="47" t="s">
        <v>6504</v>
      </c>
      <c r="B3499" s="47" t="s">
        <v>9224</v>
      </c>
      <c r="C3499" s="281" t="s">
        <v>9602</v>
      </c>
      <c r="D3499" s="47" t="s">
        <v>9314</v>
      </c>
      <c r="E3499" s="47" t="s">
        <v>9374</v>
      </c>
      <c r="F3499" s="47" t="s">
        <v>9375</v>
      </c>
      <c r="G3499" s="47" t="s">
        <v>9114</v>
      </c>
      <c r="H3499" s="47">
        <v>1149</v>
      </c>
      <c r="I3499" s="47">
        <v>51</v>
      </c>
      <c r="J3499" s="47">
        <v>14</v>
      </c>
      <c r="K3499" s="47">
        <v>168.40731070496</v>
      </c>
      <c r="L3499" s="47">
        <v>14.186248912097399</v>
      </c>
      <c r="M3499" s="47">
        <v>182.59356</v>
      </c>
      <c r="U3499" s="47">
        <v>16299.999999999913</v>
      </c>
      <c r="V3499" s="47" t="s">
        <v>5336</v>
      </c>
      <c r="W3499" s="47">
        <v>437</v>
      </c>
    </row>
    <row r="3500" spans="1:24" s="47" customFormat="1" x14ac:dyDescent="0.15">
      <c r="A3500" s="47" t="s">
        <v>6504</v>
      </c>
      <c r="B3500" s="209" t="s">
        <v>9482</v>
      </c>
      <c r="C3500" s="281" t="s">
        <v>9054</v>
      </c>
      <c r="D3500" s="47" t="s">
        <v>9231</v>
      </c>
      <c r="E3500" s="47" t="s">
        <v>9225</v>
      </c>
      <c r="F3500" s="47" t="s">
        <v>8972</v>
      </c>
      <c r="G3500" s="47" t="s">
        <v>9481</v>
      </c>
      <c r="H3500" s="47">
        <v>1060</v>
      </c>
      <c r="I3500" s="47">
        <v>55</v>
      </c>
      <c r="J3500" s="47">
        <v>22.2</v>
      </c>
      <c r="K3500" s="47">
        <v>282.452830188679</v>
      </c>
      <c r="L3500" s="47">
        <v>15.4716981132075</v>
      </c>
      <c r="M3500" s="47">
        <v>297.92452800000001</v>
      </c>
      <c r="U3500" s="47">
        <v>16399.999999999949</v>
      </c>
      <c r="V3500" s="47" t="s">
        <v>5336</v>
      </c>
      <c r="W3500" s="47">
        <v>262</v>
      </c>
    </row>
    <row r="3501" spans="1:24" s="47" customFormat="1" x14ac:dyDescent="0.15">
      <c r="A3501" s="47" t="s">
        <v>6504</v>
      </c>
      <c r="B3501" s="47" t="s">
        <v>9633</v>
      </c>
      <c r="C3501" s="281" t="s">
        <v>9343</v>
      </c>
      <c r="D3501" s="47" t="s">
        <v>9314</v>
      </c>
      <c r="E3501" s="47" t="s">
        <v>9374</v>
      </c>
      <c r="F3501" s="47" t="s">
        <v>9744</v>
      </c>
      <c r="G3501" s="47" t="s">
        <v>9132</v>
      </c>
      <c r="H3501" s="47">
        <v>1887</v>
      </c>
      <c r="I3501" s="47">
        <v>23</v>
      </c>
      <c r="K3501" s="47">
        <v>57.551669316375197</v>
      </c>
      <c r="L3501" s="47">
        <v>8.6910439851616292</v>
      </c>
      <c r="M3501" s="47">
        <v>66.242713300000005</v>
      </c>
      <c r="N3501" s="47">
        <v>17.806041335453099</v>
      </c>
      <c r="P3501" s="47">
        <v>84.048754636989926</v>
      </c>
      <c r="U3501" s="47">
        <v>16400</v>
      </c>
      <c r="V3501" s="47" t="s">
        <v>5336</v>
      </c>
      <c r="W3501" s="47">
        <v>517</v>
      </c>
    </row>
    <row r="3502" spans="1:24" s="47" customFormat="1" x14ac:dyDescent="0.15">
      <c r="A3502" s="47" t="s">
        <v>6504</v>
      </c>
      <c r="B3502" s="47" t="s">
        <v>9633</v>
      </c>
      <c r="C3502" s="281" t="s">
        <v>9685</v>
      </c>
      <c r="D3502" s="47" t="s">
        <v>9314</v>
      </c>
      <c r="E3502" s="47" t="s">
        <v>9374</v>
      </c>
      <c r="F3502" s="47" t="s">
        <v>9744</v>
      </c>
      <c r="G3502" s="47" t="s">
        <v>9132</v>
      </c>
      <c r="H3502" s="47">
        <v>1200</v>
      </c>
      <c r="I3502" s="47">
        <v>15</v>
      </c>
      <c r="J3502" s="47">
        <v>12.9</v>
      </c>
      <c r="K3502" s="47">
        <v>48.0833333333333</v>
      </c>
      <c r="L3502" s="47">
        <v>13.8333333333333</v>
      </c>
      <c r="M3502" s="47">
        <v>61.9166667</v>
      </c>
      <c r="N3502" s="47">
        <v>14.1666666666666</v>
      </c>
      <c r="P3502" s="47">
        <v>76.083333333333201</v>
      </c>
      <c r="U3502" s="47">
        <v>16600</v>
      </c>
      <c r="V3502" s="47" t="s">
        <v>5336</v>
      </c>
      <c r="W3502" s="47">
        <v>606</v>
      </c>
    </row>
    <row r="3503" spans="1:24" s="47" customFormat="1" x14ac:dyDescent="0.15">
      <c r="A3503" s="47" t="s">
        <v>6504</v>
      </c>
      <c r="B3503" s="209" t="s">
        <v>9413</v>
      </c>
      <c r="C3503" s="281" t="s">
        <v>9414</v>
      </c>
      <c r="D3503" s="47" t="s">
        <v>9314</v>
      </c>
      <c r="E3503" s="47" t="s">
        <v>9334</v>
      </c>
      <c r="F3503" s="47" t="s">
        <v>9408</v>
      </c>
      <c r="G3503" s="47" t="s">
        <v>9412</v>
      </c>
      <c r="H3503" s="47">
        <v>1110</v>
      </c>
      <c r="I3503" s="47">
        <v>50</v>
      </c>
      <c r="K3503" s="47">
        <v>349.09909909909902</v>
      </c>
      <c r="L3503" s="47">
        <v>15.045045045045001</v>
      </c>
      <c r="M3503" s="47">
        <v>364.14414399999998</v>
      </c>
      <c r="U3503" s="47">
        <v>16699.999999999949</v>
      </c>
      <c r="V3503" s="47" t="s">
        <v>5336</v>
      </c>
      <c r="W3503" s="47">
        <v>42</v>
      </c>
    </row>
    <row r="3504" spans="1:24" s="47" customFormat="1" x14ac:dyDescent="0.15">
      <c r="A3504" s="47" t="s">
        <v>6504</v>
      </c>
      <c r="B3504" s="47" t="s">
        <v>9633</v>
      </c>
      <c r="C3504" s="281" t="s">
        <v>9683</v>
      </c>
      <c r="D3504" s="47" t="s">
        <v>9314</v>
      </c>
      <c r="E3504" s="47" t="s">
        <v>9374</v>
      </c>
      <c r="F3504" s="47" t="s">
        <v>9744</v>
      </c>
      <c r="G3504" s="47" t="s">
        <v>9132</v>
      </c>
      <c r="H3504" s="47">
        <v>3280</v>
      </c>
      <c r="I3504" s="47">
        <v>11</v>
      </c>
      <c r="J3504" s="47">
        <v>8.3000000000000007</v>
      </c>
      <c r="K3504" s="47">
        <v>14.390243902439</v>
      </c>
      <c r="L3504" s="47">
        <v>5.0914634146341404</v>
      </c>
      <c r="M3504" s="47">
        <v>19.4817073</v>
      </c>
      <c r="N3504" s="47">
        <v>4.4207317073170698</v>
      </c>
      <c r="P3504" s="47">
        <v>23.902439024390212</v>
      </c>
      <c r="U3504" s="47">
        <v>16700</v>
      </c>
      <c r="V3504" s="47" t="s">
        <v>5336</v>
      </c>
      <c r="W3504" s="47">
        <v>595</v>
      </c>
    </row>
    <row r="3505" spans="1:23" s="47" customFormat="1" x14ac:dyDescent="0.15">
      <c r="A3505" s="47" t="s">
        <v>6504</v>
      </c>
      <c r="B3505" s="209" t="s">
        <v>9482</v>
      </c>
      <c r="C3505" s="281" t="s">
        <v>9054</v>
      </c>
      <c r="D3505" s="47" t="s">
        <v>9314</v>
      </c>
      <c r="E3505" s="47" t="s">
        <v>9334</v>
      </c>
      <c r="F3505" s="47" t="s">
        <v>8972</v>
      </c>
      <c r="G3505" s="47" t="s">
        <v>9481</v>
      </c>
      <c r="H3505" s="47">
        <v>940</v>
      </c>
      <c r="I3505" s="47">
        <v>60</v>
      </c>
      <c r="J3505" s="47">
        <v>23.5</v>
      </c>
      <c r="K3505" s="47">
        <v>345.85106382978699</v>
      </c>
      <c r="L3505" s="47">
        <v>17.7659574468085</v>
      </c>
      <c r="M3505" s="47">
        <v>363.61702100000002</v>
      </c>
      <c r="U3505" s="47">
        <v>16700</v>
      </c>
      <c r="V3505" s="47" t="s">
        <v>5336</v>
      </c>
      <c r="W3505" s="47">
        <v>263</v>
      </c>
    </row>
    <row r="3506" spans="1:23" s="47" customFormat="1" x14ac:dyDescent="0.15">
      <c r="A3506" s="47" t="s">
        <v>6504</v>
      </c>
      <c r="B3506" s="209" t="s">
        <v>9482</v>
      </c>
      <c r="C3506" s="281" t="s">
        <v>9054</v>
      </c>
      <c r="D3506" s="47" t="s">
        <v>9314</v>
      </c>
      <c r="E3506" s="47" t="s">
        <v>9334</v>
      </c>
      <c r="F3506" s="47" t="s">
        <v>8972</v>
      </c>
      <c r="G3506" s="47" t="s">
        <v>9481</v>
      </c>
      <c r="H3506" s="47">
        <v>821</v>
      </c>
      <c r="I3506" s="47">
        <v>65</v>
      </c>
      <c r="J3506" s="47">
        <v>24.6</v>
      </c>
      <c r="K3506" s="47">
        <v>424.48233861144899</v>
      </c>
      <c r="L3506" s="47">
        <v>20.462850182703999</v>
      </c>
      <c r="M3506" s="47">
        <v>444.94518900000003</v>
      </c>
      <c r="U3506" s="47">
        <v>16800</v>
      </c>
      <c r="V3506" s="47" t="s">
        <v>5336</v>
      </c>
      <c r="W3506" s="47">
        <v>264</v>
      </c>
    </row>
    <row r="3507" spans="1:23" s="47" customFormat="1" x14ac:dyDescent="0.15">
      <c r="A3507" s="47" t="s">
        <v>6215</v>
      </c>
      <c r="B3507" s="209" t="s">
        <v>9379</v>
      </c>
      <c r="C3507" s="281" t="s">
        <v>9575</v>
      </c>
      <c r="D3507" s="47" t="s">
        <v>9578</v>
      </c>
      <c r="E3507" s="47" t="s">
        <v>9376</v>
      </c>
      <c r="F3507" s="47" t="s">
        <v>9377</v>
      </c>
      <c r="G3507" s="47" t="s">
        <v>9563</v>
      </c>
      <c r="H3507" s="47">
        <v>1943</v>
      </c>
      <c r="I3507" s="47">
        <v>8</v>
      </c>
      <c r="J3507" s="47">
        <v>9.9</v>
      </c>
      <c r="K3507" s="47">
        <v>43.283582089552198</v>
      </c>
      <c r="L3507" s="47">
        <v>8.6464230571281497</v>
      </c>
      <c r="M3507" s="47">
        <v>51.930005100000002</v>
      </c>
      <c r="N3507" s="47">
        <v>14.2048378795676</v>
      </c>
      <c r="P3507" s="47">
        <v>66.13484302624795</v>
      </c>
      <c r="U3507" s="47">
        <v>16800</v>
      </c>
      <c r="V3507" s="47" t="s">
        <v>5336</v>
      </c>
      <c r="W3507" s="47">
        <v>242</v>
      </c>
    </row>
    <row r="3508" spans="1:23" s="47" customFormat="1" x14ac:dyDescent="0.15">
      <c r="A3508" s="47" t="s">
        <v>6215</v>
      </c>
      <c r="B3508" s="47" t="s">
        <v>9134</v>
      </c>
      <c r="C3508" s="281" t="s">
        <v>8966</v>
      </c>
      <c r="D3508" s="47" t="s">
        <v>8967</v>
      </c>
      <c r="E3508" s="47" t="s">
        <v>9131</v>
      </c>
      <c r="F3508" s="47" t="s">
        <v>5522</v>
      </c>
      <c r="G3508" s="47" t="s">
        <v>9132</v>
      </c>
      <c r="H3508" s="47">
        <v>1724</v>
      </c>
      <c r="I3508" s="47">
        <v>28</v>
      </c>
      <c r="J3508" s="47">
        <v>12.2</v>
      </c>
      <c r="K3508" s="47">
        <v>64.849187935034806</v>
      </c>
      <c r="L3508" s="47">
        <v>9.9767981438515108</v>
      </c>
      <c r="M3508" s="47">
        <v>74.825986099999994</v>
      </c>
      <c r="N3508" s="47">
        <v>17.575406032482601</v>
      </c>
      <c r="P3508" s="47">
        <v>92.401392111368921</v>
      </c>
      <c r="U3508" s="47">
        <v>17200</v>
      </c>
      <c r="V3508" s="47" t="s">
        <v>5336</v>
      </c>
      <c r="W3508" s="47">
        <v>511</v>
      </c>
    </row>
    <row r="3509" spans="1:23" s="47" customFormat="1" x14ac:dyDescent="0.15">
      <c r="A3509" s="47" t="s">
        <v>6504</v>
      </c>
      <c r="B3509" s="47" t="s">
        <v>9633</v>
      </c>
      <c r="C3509" s="281" t="s">
        <v>9454</v>
      </c>
      <c r="D3509" s="47" t="s">
        <v>9314</v>
      </c>
      <c r="E3509" s="47" t="s">
        <v>9374</v>
      </c>
      <c r="F3509" s="47" t="s">
        <v>9744</v>
      </c>
      <c r="G3509" s="47" t="s">
        <v>9132</v>
      </c>
      <c r="H3509" s="47">
        <v>2000</v>
      </c>
      <c r="I3509" s="47">
        <v>14</v>
      </c>
      <c r="J3509" s="47">
        <v>9.6</v>
      </c>
      <c r="K3509" s="47">
        <v>24.4</v>
      </c>
      <c r="L3509" s="47">
        <v>8.65</v>
      </c>
      <c r="M3509" s="47">
        <v>33.049999999999997</v>
      </c>
      <c r="U3509" s="47">
        <v>17300</v>
      </c>
      <c r="V3509" s="47" t="s">
        <v>5336</v>
      </c>
      <c r="W3509" s="47">
        <v>532</v>
      </c>
    </row>
    <row r="3510" spans="1:23" s="47" customFormat="1" x14ac:dyDescent="0.15">
      <c r="A3510" s="47" t="s">
        <v>6504</v>
      </c>
      <c r="B3510" s="209" t="s">
        <v>9482</v>
      </c>
      <c r="C3510" s="281" t="s">
        <v>9316</v>
      </c>
      <c r="D3510" s="47" t="s">
        <v>9314</v>
      </c>
      <c r="E3510" s="47" t="s">
        <v>9334</v>
      </c>
      <c r="F3510" s="47" t="s">
        <v>8972</v>
      </c>
      <c r="G3510" s="47" t="s">
        <v>9481</v>
      </c>
      <c r="H3510" s="47">
        <v>759</v>
      </c>
      <c r="I3510" s="47">
        <v>70</v>
      </c>
      <c r="J3510" s="47">
        <v>25.6</v>
      </c>
      <c r="K3510" s="47">
        <v>486.69301712779901</v>
      </c>
      <c r="L3510" s="47">
        <v>22.9249011857707</v>
      </c>
      <c r="M3510" s="47">
        <v>509.61791799999997</v>
      </c>
      <c r="U3510" s="47">
        <v>17400</v>
      </c>
      <c r="V3510" s="47" t="s">
        <v>5336</v>
      </c>
      <c r="W3510" s="47">
        <v>265</v>
      </c>
    </row>
    <row r="3511" spans="1:23" s="47" customFormat="1" x14ac:dyDescent="0.15">
      <c r="A3511" s="47" t="s">
        <v>6504</v>
      </c>
      <c r="B3511" s="209" t="s">
        <v>9482</v>
      </c>
      <c r="C3511" s="281" t="s">
        <v>9316</v>
      </c>
      <c r="D3511" s="47" t="s">
        <v>9314</v>
      </c>
      <c r="E3511" s="47" t="s">
        <v>9334</v>
      </c>
      <c r="F3511" s="47" t="s">
        <v>8972</v>
      </c>
      <c r="G3511" s="47" t="s">
        <v>9481</v>
      </c>
      <c r="H3511" s="47">
        <v>694</v>
      </c>
      <c r="I3511" s="47">
        <v>75</v>
      </c>
      <c r="J3511" s="47">
        <v>26.5</v>
      </c>
      <c r="K3511" s="47">
        <v>560.23054755043199</v>
      </c>
      <c r="L3511" s="47">
        <v>25.216138328530199</v>
      </c>
      <c r="M3511" s="47">
        <v>585.446686</v>
      </c>
      <c r="U3511" s="47">
        <v>17500</v>
      </c>
      <c r="V3511" s="47" t="s">
        <v>5336</v>
      </c>
      <c r="W3511" s="47">
        <v>266</v>
      </c>
    </row>
    <row r="3512" spans="1:23" s="47" customFormat="1" x14ac:dyDescent="0.15">
      <c r="A3512" s="47" t="s">
        <v>6504</v>
      </c>
      <c r="B3512" s="209" t="s">
        <v>9482</v>
      </c>
      <c r="C3512" s="281" t="s">
        <v>9316</v>
      </c>
      <c r="D3512" s="47" t="s">
        <v>9314</v>
      </c>
      <c r="E3512" s="47" t="s">
        <v>9334</v>
      </c>
      <c r="F3512" s="47" t="s">
        <v>8972</v>
      </c>
      <c r="G3512" s="47" t="s">
        <v>9481</v>
      </c>
      <c r="H3512" s="47">
        <v>633</v>
      </c>
      <c r="I3512" s="47">
        <v>80</v>
      </c>
      <c r="J3512" s="47">
        <v>27.2</v>
      </c>
      <c r="K3512" s="47">
        <v>641.86413902053698</v>
      </c>
      <c r="L3512" s="47">
        <v>27.646129541864099</v>
      </c>
      <c r="M3512" s="47">
        <v>669.51026899999999</v>
      </c>
      <c r="U3512" s="47">
        <v>17500</v>
      </c>
      <c r="V3512" s="47" t="s">
        <v>5336</v>
      </c>
      <c r="W3512" s="47">
        <v>267</v>
      </c>
    </row>
    <row r="3513" spans="1:23" s="47" customFormat="1" x14ac:dyDescent="0.15">
      <c r="A3513" s="47" t="s">
        <v>6504</v>
      </c>
      <c r="B3513" s="47" t="s">
        <v>9232</v>
      </c>
      <c r="C3513" s="281" t="s">
        <v>9313</v>
      </c>
      <c r="D3513" s="47" t="s">
        <v>9204</v>
      </c>
      <c r="E3513" s="47" t="s">
        <v>9205</v>
      </c>
      <c r="F3513" s="47" t="s">
        <v>9375</v>
      </c>
      <c r="G3513" s="47" t="s">
        <v>9114</v>
      </c>
      <c r="H3513" s="47">
        <v>2004</v>
      </c>
      <c r="I3513" s="47">
        <v>28</v>
      </c>
      <c r="J3513" s="47">
        <v>9.9</v>
      </c>
      <c r="K3513" s="47">
        <v>49.101796407185603</v>
      </c>
      <c r="L3513" s="47">
        <v>8.7325349301397193</v>
      </c>
      <c r="M3513" s="47">
        <v>57.834331300000002</v>
      </c>
      <c r="N3513" s="47">
        <v>13.522954091816301</v>
      </c>
      <c r="P3513" s="47">
        <v>71.357285429141626</v>
      </c>
      <c r="U3513" s="47">
        <v>17500</v>
      </c>
      <c r="V3513" s="47" t="s">
        <v>5336</v>
      </c>
      <c r="W3513" s="47">
        <v>433</v>
      </c>
    </row>
    <row r="3514" spans="1:23" s="47" customFormat="1" x14ac:dyDescent="0.15">
      <c r="A3514" s="47" t="s">
        <v>6504</v>
      </c>
      <c r="B3514" s="209" t="s">
        <v>9482</v>
      </c>
      <c r="C3514" s="281" t="s">
        <v>9316</v>
      </c>
      <c r="D3514" s="47" t="s">
        <v>9314</v>
      </c>
      <c r="E3514" s="47" t="s">
        <v>9334</v>
      </c>
      <c r="F3514" s="47" t="s">
        <v>8972</v>
      </c>
      <c r="G3514" s="47" t="s">
        <v>9481</v>
      </c>
      <c r="H3514" s="47">
        <v>594</v>
      </c>
      <c r="I3514" s="47">
        <v>85</v>
      </c>
      <c r="J3514" s="47">
        <v>27.9</v>
      </c>
      <c r="K3514" s="47">
        <v>710.77441077440994</v>
      </c>
      <c r="L3514" s="47">
        <v>29.629629629629601</v>
      </c>
      <c r="M3514" s="47">
        <v>740.40404000000001</v>
      </c>
      <c r="U3514" s="47">
        <v>17600</v>
      </c>
      <c r="V3514" s="47" t="s">
        <v>5336</v>
      </c>
      <c r="W3514" s="47">
        <v>268</v>
      </c>
    </row>
    <row r="3515" spans="1:23" s="47" customFormat="1" x14ac:dyDescent="0.15">
      <c r="A3515" s="47" t="s">
        <v>6504</v>
      </c>
      <c r="B3515" s="47" t="s">
        <v>9491</v>
      </c>
      <c r="C3515" s="281" t="s">
        <v>9187</v>
      </c>
      <c r="D3515" s="47" t="s">
        <v>10026</v>
      </c>
      <c r="E3515" s="47" t="s">
        <v>9188</v>
      </c>
      <c r="F3515" s="47" t="s">
        <v>9335</v>
      </c>
      <c r="G3515" s="47" t="s">
        <v>9490</v>
      </c>
      <c r="H3515" s="47">
        <v>5800</v>
      </c>
      <c r="I3515" s="47">
        <v>8</v>
      </c>
      <c r="J3515" s="47">
        <v>7.4</v>
      </c>
      <c r="K3515" s="47">
        <v>14.0344827586206</v>
      </c>
      <c r="L3515" s="47">
        <v>3.0344827586206899</v>
      </c>
      <c r="M3515" s="47">
        <v>17.068965500000001</v>
      </c>
      <c r="U3515" s="47">
        <v>17600</v>
      </c>
      <c r="V3515" s="47" t="s">
        <v>5336</v>
      </c>
      <c r="W3515" s="47">
        <v>642</v>
      </c>
    </row>
    <row r="3516" spans="1:23" s="47" customFormat="1" x14ac:dyDescent="0.15">
      <c r="A3516" s="47" t="s">
        <v>6504</v>
      </c>
      <c r="B3516" s="209" t="s">
        <v>9482</v>
      </c>
      <c r="C3516" s="281" t="s">
        <v>9316</v>
      </c>
      <c r="D3516" s="47" t="s">
        <v>9314</v>
      </c>
      <c r="E3516" s="47" t="s">
        <v>9334</v>
      </c>
      <c r="F3516" s="47" t="s">
        <v>8972</v>
      </c>
      <c r="G3516" s="47" t="s">
        <v>9481</v>
      </c>
      <c r="H3516" s="47">
        <v>549</v>
      </c>
      <c r="I3516" s="47">
        <v>90</v>
      </c>
      <c r="J3516" s="47">
        <v>28.5</v>
      </c>
      <c r="K3516" s="47">
        <v>795.26411657559197</v>
      </c>
      <c r="L3516" s="47">
        <v>32.240437158469902</v>
      </c>
      <c r="M3516" s="47">
        <v>827.50455399999998</v>
      </c>
      <c r="U3516" s="47">
        <v>17700</v>
      </c>
      <c r="V3516" s="47" t="s">
        <v>5336</v>
      </c>
      <c r="W3516" s="47">
        <v>269</v>
      </c>
    </row>
    <row r="3517" spans="1:23" s="47" customFormat="1" x14ac:dyDescent="0.15">
      <c r="A3517" s="47" t="s">
        <v>6504</v>
      </c>
      <c r="B3517" s="209" t="s">
        <v>9482</v>
      </c>
      <c r="C3517" s="281" t="s">
        <v>9316</v>
      </c>
      <c r="D3517" s="47" t="s">
        <v>9314</v>
      </c>
      <c r="E3517" s="47" t="s">
        <v>9334</v>
      </c>
      <c r="F3517" s="47" t="s">
        <v>8972</v>
      </c>
      <c r="G3517" s="47" t="s">
        <v>9481</v>
      </c>
      <c r="H3517" s="47">
        <v>512</v>
      </c>
      <c r="I3517" s="47">
        <v>95</v>
      </c>
      <c r="J3517" s="47">
        <v>29</v>
      </c>
      <c r="K3517" s="47">
        <v>877.9296875</v>
      </c>
      <c r="L3517" s="47">
        <v>34.765625</v>
      </c>
      <c r="M3517" s="47">
        <v>912.69531300000006</v>
      </c>
      <c r="U3517" s="47">
        <v>17800</v>
      </c>
      <c r="V3517" s="47" t="s">
        <v>5336</v>
      </c>
      <c r="W3517" s="47">
        <v>270</v>
      </c>
    </row>
    <row r="3518" spans="1:23" s="47" customFormat="1" x14ac:dyDescent="0.15">
      <c r="A3518" s="47" t="s">
        <v>6215</v>
      </c>
      <c r="B3518" s="210" t="s">
        <v>9934</v>
      </c>
      <c r="C3518" s="281" t="s">
        <v>9923</v>
      </c>
      <c r="D3518" s="47" t="s">
        <v>9920</v>
      </c>
      <c r="E3518" s="47" t="s">
        <v>9921</v>
      </c>
      <c r="F3518" s="47" t="s">
        <v>10233</v>
      </c>
      <c r="G3518" s="47" t="s">
        <v>10234</v>
      </c>
      <c r="H3518" s="47">
        <v>5400</v>
      </c>
      <c r="I3518" s="47">
        <v>82</v>
      </c>
      <c r="J3518" s="47">
        <v>8</v>
      </c>
      <c r="K3518" s="47">
        <v>33.314814814814802</v>
      </c>
      <c r="L3518" s="47">
        <v>3.3333333333333299</v>
      </c>
      <c r="M3518" s="47">
        <v>36.6481481</v>
      </c>
      <c r="U3518" s="47">
        <v>18000</v>
      </c>
      <c r="V3518" s="47" t="s">
        <v>5336</v>
      </c>
      <c r="W3518" s="47">
        <v>872</v>
      </c>
    </row>
    <row r="3519" spans="1:23" s="47" customFormat="1" x14ac:dyDescent="0.15">
      <c r="A3519" s="47" t="s">
        <v>6504</v>
      </c>
      <c r="B3519" s="47" t="s">
        <v>9633</v>
      </c>
      <c r="C3519" s="281" t="s">
        <v>9683</v>
      </c>
      <c r="D3519" s="47" t="s">
        <v>9314</v>
      </c>
      <c r="E3519" s="47" t="s">
        <v>9853</v>
      </c>
      <c r="F3519" s="47" t="s">
        <v>9744</v>
      </c>
      <c r="G3519" s="47" t="s">
        <v>9132</v>
      </c>
      <c r="H3519" s="47">
        <v>3280</v>
      </c>
      <c r="I3519" s="47">
        <v>12</v>
      </c>
      <c r="J3519" s="47">
        <v>9.4</v>
      </c>
      <c r="K3519" s="47">
        <v>17.774390243902399</v>
      </c>
      <c r="L3519" s="47">
        <v>5.6707317073170698</v>
      </c>
      <c r="M3519" s="47">
        <v>23.445122000000001</v>
      </c>
      <c r="N3519" s="47">
        <v>5.0304878048780397</v>
      </c>
      <c r="P3519" s="47">
        <v>28.475609756097509</v>
      </c>
      <c r="U3519" s="47">
        <v>18600</v>
      </c>
      <c r="V3519" s="47" t="s">
        <v>5336</v>
      </c>
      <c r="W3519" s="47">
        <v>596</v>
      </c>
    </row>
    <row r="3520" spans="1:23" s="47" customFormat="1" x14ac:dyDescent="0.15">
      <c r="A3520" s="47" t="s">
        <v>6504</v>
      </c>
      <c r="B3520" s="47" t="s">
        <v>9633</v>
      </c>
      <c r="C3520" s="281" t="s">
        <v>9683</v>
      </c>
      <c r="D3520" s="47" t="s">
        <v>9314</v>
      </c>
      <c r="E3520" s="47" t="s">
        <v>9374</v>
      </c>
      <c r="F3520" s="47" t="s">
        <v>9744</v>
      </c>
      <c r="G3520" s="47" t="s">
        <v>9132</v>
      </c>
      <c r="H3520" s="47">
        <v>3280</v>
      </c>
      <c r="I3520" s="47">
        <v>15</v>
      </c>
      <c r="J3520" s="47">
        <v>11</v>
      </c>
      <c r="K3520" s="47">
        <v>24.054878048780399</v>
      </c>
      <c r="L3520" s="47">
        <v>5.7317073170731696</v>
      </c>
      <c r="M3520" s="47">
        <v>29.7865854</v>
      </c>
      <c r="N3520" s="47">
        <v>6.7987804878048701</v>
      </c>
      <c r="P3520" s="47">
        <v>36.585365853658438</v>
      </c>
      <c r="U3520" s="47">
        <v>18800</v>
      </c>
      <c r="V3520" s="47" t="s">
        <v>5336</v>
      </c>
      <c r="W3520" s="47">
        <v>599</v>
      </c>
    </row>
    <row r="3521" spans="1:24" s="47" customFormat="1" x14ac:dyDescent="0.15">
      <c r="A3521" s="47" t="s">
        <v>6504</v>
      </c>
      <c r="B3521" s="47" t="s">
        <v>9633</v>
      </c>
      <c r="C3521" s="281" t="s">
        <v>9343</v>
      </c>
      <c r="D3521" s="47" t="s">
        <v>9314</v>
      </c>
      <c r="E3521" s="47" t="s">
        <v>9135</v>
      </c>
      <c r="F3521" s="47" t="s">
        <v>9744</v>
      </c>
      <c r="G3521" s="47" t="s">
        <v>9132</v>
      </c>
      <c r="H3521" s="47">
        <v>40740</v>
      </c>
      <c r="I3521" s="47">
        <v>13</v>
      </c>
      <c r="K3521" s="47">
        <v>1.2665684830633199</v>
      </c>
      <c r="L3521" s="47">
        <v>0.46391752577319001</v>
      </c>
      <c r="M3521" s="47">
        <v>1.7304860099999999</v>
      </c>
      <c r="N3521" s="47">
        <v>0.36082474226804001</v>
      </c>
      <c r="P3521" s="47">
        <v>2.0913107511045501</v>
      </c>
      <c r="U3521" s="47">
        <v>18899.99999999976</v>
      </c>
      <c r="V3521" s="47" t="s">
        <v>5336</v>
      </c>
      <c r="W3521" s="47">
        <v>512</v>
      </c>
    </row>
    <row r="3522" spans="1:24" s="47" customFormat="1" x14ac:dyDescent="0.15">
      <c r="A3522" s="47" t="s">
        <v>6504</v>
      </c>
      <c r="B3522" s="47" t="s">
        <v>9633</v>
      </c>
      <c r="C3522" s="281" t="s">
        <v>9696</v>
      </c>
      <c r="D3522" s="47" t="s">
        <v>9314</v>
      </c>
      <c r="E3522" s="47" t="s">
        <v>9374</v>
      </c>
      <c r="F3522" s="47" t="s">
        <v>9744</v>
      </c>
      <c r="G3522" s="47" t="s">
        <v>9132</v>
      </c>
      <c r="H3522" s="47">
        <v>4400</v>
      </c>
      <c r="I3522" s="47">
        <v>10</v>
      </c>
      <c r="J3522" s="47">
        <v>7.4</v>
      </c>
      <c r="K3522" s="47">
        <v>11.272727272727201</v>
      </c>
      <c r="L3522" s="47">
        <v>4.2954545454545396</v>
      </c>
      <c r="M3522" s="47">
        <v>15.5681818</v>
      </c>
      <c r="N3522" s="47">
        <v>3.5227272727272698</v>
      </c>
      <c r="P3522" s="47">
        <v>19.090909090909008</v>
      </c>
      <c r="U3522" s="47">
        <v>18900</v>
      </c>
      <c r="V3522" s="47" t="s">
        <v>5336</v>
      </c>
      <c r="W3522" s="47">
        <v>587</v>
      </c>
    </row>
    <row r="3523" spans="1:24" s="47" customFormat="1" x14ac:dyDescent="0.15">
      <c r="A3523" s="47" t="s">
        <v>6504</v>
      </c>
      <c r="B3523" s="47" t="s">
        <v>9633</v>
      </c>
      <c r="C3523" s="281" t="s">
        <v>9685</v>
      </c>
      <c r="D3523" s="47" t="s">
        <v>9577</v>
      </c>
      <c r="E3523" s="47" t="s">
        <v>9853</v>
      </c>
      <c r="F3523" s="47" t="s">
        <v>9744</v>
      </c>
      <c r="G3523" s="47" t="s">
        <v>9132</v>
      </c>
      <c r="H3523" s="47">
        <v>1200</v>
      </c>
      <c r="I3523" s="47">
        <v>16</v>
      </c>
      <c r="J3523" s="47">
        <v>13.5</v>
      </c>
      <c r="K3523" s="47">
        <v>55.0833333333333</v>
      </c>
      <c r="L3523" s="47">
        <v>15.8333333333333</v>
      </c>
      <c r="M3523" s="47">
        <v>70.916666699999993</v>
      </c>
      <c r="N3523" s="47">
        <v>16.25</v>
      </c>
      <c r="P3523" s="47">
        <v>87.1666666666666</v>
      </c>
      <c r="U3523" s="47">
        <v>19000</v>
      </c>
      <c r="V3523" s="47" t="s">
        <v>5336</v>
      </c>
      <c r="W3523" s="47">
        <v>607</v>
      </c>
    </row>
    <row r="3524" spans="1:24" s="47" customFormat="1" x14ac:dyDescent="0.15">
      <c r="A3524" s="47" t="s">
        <v>6504</v>
      </c>
      <c r="B3524" s="47" t="s">
        <v>9633</v>
      </c>
      <c r="C3524" s="281" t="s">
        <v>9683</v>
      </c>
      <c r="D3524" s="47" t="s">
        <v>9314</v>
      </c>
      <c r="E3524" s="47" t="s">
        <v>9853</v>
      </c>
      <c r="F3524" s="47" t="s">
        <v>9744</v>
      </c>
      <c r="G3524" s="47" t="s">
        <v>9132</v>
      </c>
      <c r="H3524" s="47">
        <v>3280</v>
      </c>
      <c r="I3524" s="47">
        <v>16</v>
      </c>
      <c r="J3524" s="47">
        <v>11.3</v>
      </c>
      <c r="K3524" s="47">
        <v>26.371951219512201</v>
      </c>
      <c r="L3524" s="47">
        <v>5.9146341463414602</v>
      </c>
      <c r="M3524" s="47">
        <v>32.2865854</v>
      </c>
      <c r="N3524" s="47">
        <v>7.4695121951219496</v>
      </c>
      <c r="P3524" s="47">
        <v>39.756097560975611</v>
      </c>
      <c r="U3524" s="47">
        <v>19400</v>
      </c>
      <c r="V3524" s="47" t="s">
        <v>5336</v>
      </c>
      <c r="W3524" s="47">
        <v>600</v>
      </c>
    </row>
    <row r="3525" spans="1:24" s="47" customFormat="1" x14ac:dyDescent="0.15">
      <c r="A3525" s="47" t="s">
        <v>6504</v>
      </c>
      <c r="B3525" s="209" t="s">
        <v>9277</v>
      </c>
      <c r="C3525" s="281" t="s">
        <v>8729</v>
      </c>
      <c r="D3525" s="47" t="s">
        <v>9314</v>
      </c>
      <c r="E3525" s="47" t="s">
        <v>9334</v>
      </c>
      <c r="F3525" s="47" t="s">
        <v>9335</v>
      </c>
      <c r="G3525" s="47" t="s">
        <v>9336</v>
      </c>
      <c r="H3525" s="47">
        <v>1013</v>
      </c>
      <c r="I3525" s="47">
        <v>14</v>
      </c>
      <c r="K3525" s="47">
        <v>78.282329713721595</v>
      </c>
      <c r="L3525" s="47">
        <v>19.545903257650501</v>
      </c>
      <c r="M3525" s="47">
        <v>97.828232999999997</v>
      </c>
      <c r="U3525" s="47">
        <v>19800</v>
      </c>
      <c r="V3525" s="47" t="s">
        <v>5336</v>
      </c>
      <c r="W3525" s="47">
        <v>34</v>
      </c>
      <c r="X3525" s="210" t="s">
        <v>9319</v>
      </c>
    </row>
    <row r="3526" spans="1:24" s="47" customFormat="1" x14ac:dyDescent="0.15">
      <c r="A3526" s="47" t="s">
        <v>9415</v>
      </c>
      <c r="B3526" s="209" t="s">
        <v>9379</v>
      </c>
      <c r="C3526" s="281" t="s">
        <v>9575</v>
      </c>
      <c r="D3526" s="47" t="s">
        <v>9578</v>
      </c>
      <c r="E3526" s="47" t="s">
        <v>9376</v>
      </c>
      <c r="F3526" s="47" t="s">
        <v>9377</v>
      </c>
      <c r="G3526" s="47" t="s">
        <v>9563</v>
      </c>
      <c r="H3526" s="47">
        <v>545</v>
      </c>
      <c r="I3526" s="47">
        <v>40</v>
      </c>
      <c r="J3526" s="47">
        <v>19.2</v>
      </c>
      <c r="K3526" s="47">
        <v>1074.1284403669699</v>
      </c>
      <c r="L3526" s="47">
        <v>36.697247706421997</v>
      </c>
      <c r="M3526" s="47">
        <v>1110.8256899999999</v>
      </c>
      <c r="N3526" s="47">
        <v>253.02752293577899</v>
      </c>
      <c r="P3526" s="47">
        <v>1363.853211009171</v>
      </c>
      <c r="U3526" s="47">
        <v>20000</v>
      </c>
      <c r="V3526" s="47" t="s">
        <v>5336</v>
      </c>
      <c r="W3526" s="47">
        <v>246</v>
      </c>
    </row>
    <row r="3527" spans="1:24" s="47" customFormat="1" x14ac:dyDescent="0.15">
      <c r="A3527" s="47" t="s">
        <v>6215</v>
      </c>
      <c r="B3527" s="209" t="s">
        <v>9379</v>
      </c>
      <c r="C3527" s="281" t="s">
        <v>9575</v>
      </c>
      <c r="D3527" s="47" t="s">
        <v>9578</v>
      </c>
      <c r="E3527" s="47" t="s">
        <v>9376</v>
      </c>
      <c r="F3527" s="47" t="s">
        <v>9377</v>
      </c>
      <c r="G3527" s="47" t="s">
        <v>9563</v>
      </c>
      <c r="H3527" s="47">
        <v>682</v>
      </c>
      <c r="I3527" s="47">
        <v>30</v>
      </c>
      <c r="J3527" s="47">
        <v>17.8</v>
      </c>
      <c r="K3527" s="47">
        <v>412.90322580645102</v>
      </c>
      <c r="L3527" s="47">
        <v>29.765395894428099</v>
      </c>
      <c r="M3527" s="47">
        <v>442.66862200000003</v>
      </c>
      <c r="N3527" s="47">
        <v>109.97067448680301</v>
      </c>
      <c r="P3527" s="47">
        <v>552.63929618768213</v>
      </c>
      <c r="U3527" s="47">
        <v>20300</v>
      </c>
      <c r="V3527" s="47" t="s">
        <v>5336</v>
      </c>
      <c r="W3527" s="47">
        <v>245</v>
      </c>
    </row>
    <row r="3528" spans="1:24" s="47" customFormat="1" x14ac:dyDescent="0.15">
      <c r="A3528" s="47" t="s">
        <v>6504</v>
      </c>
      <c r="B3528" s="47" t="s">
        <v>9633</v>
      </c>
      <c r="C3528" s="281" t="s">
        <v>9683</v>
      </c>
      <c r="D3528" s="47" t="s">
        <v>9576</v>
      </c>
      <c r="E3528" s="47" t="s">
        <v>9371</v>
      </c>
      <c r="F3528" s="47" t="s">
        <v>9744</v>
      </c>
      <c r="G3528" s="47" t="s">
        <v>9132</v>
      </c>
      <c r="H3528" s="47">
        <v>3280</v>
      </c>
      <c r="I3528" s="47">
        <v>13</v>
      </c>
      <c r="J3528" s="47">
        <v>9.9</v>
      </c>
      <c r="K3528" s="47">
        <v>20.579268292682901</v>
      </c>
      <c r="L3528" s="47">
        <v>6.25</v>
      </c>
      <c r="M3528" s="47">
        <v>26.829268299999999</v>
      </c>
      <c r="N3528" s="47">
        <v>5.9756097560975601</v>
      </c>
      <c r="P3528" s="47">
        <v>32.804878048780459</v>
      </c>
      <c r="U3528" s="47">
        <v>20500</v>
      </c>
      <c r="V3528" s="47" t="s">
        <v>5336</v>
      </c>
      <c r="W3528" s="47">
        <v>597</v>
      </c>
    </row>
    <row r="3529" spans="1:24" s="47" customFormat="1" x14ac:dyDescent="0.15">
      <c r="A3529" s="47" t="s">
        <v>6504</v>
      </c>
      <c r="B3529" s="47" t="s">
        <v>9633</v>
      </c>
      <c r="C3529" s="281" t="s">
        <v>9343</v>
      </c>
      <c r="D3529" s="47" t="s">
        <v>9314</v>
      </c>
      <c r="E3529" s="47" t="s">
        <v>9853</v>
      </c>
      <c r="F3529" s="47" t="s">
        <v>9744</v>
      </c>
      <c r="G3529" s="47" t="s">
        <v>9132</v>
      </c>
      <c r="H3529" s="47">
        <v>5880</v>
      </c>
      <c r="I3529" s="47">
        <v>14</v>
      </c>
      <c r="K3529" s="47">
        <v>14.098639455782299</v>
      </c>
      <c r="L3529" s="47">
        <v>3.4863945578231301</v>
      </c>
      <c r="M3529" s="47">
        <v>17.585034</v>
      </c>
      <c r="N3529" s="47">
        <v>3.4183673469387701</v>
      </c>
      <c r="P3529" s="47">
        <v>21.003401360544199</v>
      </c>
      <c r="U3529" s="47">
        <v>20500</v>
      </c>
      <c r="V3529" s="47" t="s">
        <v>5336</v>
      </c>
      <c r="W3529" s="47">
        <v>514</v>
      </c>
    </row>
    <row r="3530" spans="1:24" s="47" customFormat="1" x14ac:dyDescent="0.15">
      <c r="A3530" s="47" t="s">
        <v>6504</v>
      </c>
      <c r="B3530" s="47" t="s">
        <v>9224</v>
      </c>
      <c r="C3530" s="281" t="s">
        <v>9602</v>
      </c>
      <c r="D3530" s="47" t="s">
        <v>9314</v>
      </c>
      <c r="E3530" s="47" t="s">
        <v>9374</v>
      </c>
      <c r="F3530" s="47" t="s">
        <v>9375</v>
      </c>
      <c r="G3530" s="47" t="s">
        <v>9114</v>
      </c>
      <c r="H3530" s="47">
        <v>1141</v>
      </c>
      <c r="I3530" s="47">
        <v>36</v>
      </c>
      <c r="J3530" s="47">
        <v>12.5</v>
      </c>
      <c r="K3530" s="47">
        <v>152.410166520595</v>
      </c>
      <c r="L3530" s="47">
        <v>18.141980718667799</v>
      </c>
      <c r="M3530" s="47">
        <v>170.55214699999999</v>
      </c>
      <c r="U3530" s="47">
        <v>20700</v>
      </c>
      <c r="V3530" s="47" t="s">
        <v>5336</v>
      </c>
      <c r="W3530" s="47">
        <v>436</v>
      </c>
    </row>
    <row r="3531" spans="1:24" s="47" customFormat="1" x14ac:dyDescent="0.15">
      <c r="A3531" s="47" t="s">
        <v>6504</v>
      </c>
      <c r="B3531" s="47" t="s">
        <v>9633</v>
      </c>
      <c r="C3531" s="281" t="s">
        <v>9696</v>
      </c>
      <c r="D3531" s="47" t="s">
        <v>9801</v>
      </c>
      <c r="E3531" s="47" t="s">
        <v>9911</v>
      </c>
      <c r="F3531" s="47" t="s">
        <v>9744</v>
      </c>
      <c r="G3531" s="47" t="s">
        <v>9132</v>
      </c>
      <c r="H3531" s="47">
        <v>4400</v>
      </c>
      <c r="I3531" s="47">
        <v>11</v>
      </c>
      <c r="J3531" s="47">
        <v>8.1999999999999993</v>
      </c>
      <c r="K3531" s="47">
        <v>13.318181818181801</v>
      </c>
      <c r="L3531" s="47">
        <v>4.7272727272727204</v>
      </c>
      <c r="M3531" s="47">
        <v>18.045454500000002</v>
      </c>
      <c r="N3531" s="47">
        <v>4</v>
      </c>
      <c r="P3531" s="47">
        <v>22.045454545454518</v>
      </c>
      <c r="U3531" s="47">
        <v>20800</v>
      </c>
      <c r="V3531" s="47" t="s">
        <v>5336</v>
      </c>
      <c r="W3531" s="47">
        <v>588</v>
      </c>
    </row>
    <row r="3532" spans="1:24" s="47" customFormat="1" x14ac:dyDescent="0.15">
      <c r="A3532" s="47" t="s">
        <v>6504</v>
      </c>
      <c r="B3532" s="47" t="s">
        <v>9633</v>
      </c>
      <c r="C3532" s="281" t="s">
        <v>9343</v>
      </c>
      <c r="D3532" s="47" t="s">
        <v>9314</v>
      </c>
      <c r="E3532" s="47" t="s">
        <v>9374</v>
      </c>
      <c r="F3532" s="47" t="s">
        <v>9744</v>
      </c>
      <c r="G3532" s="47" t="s">
        <v>9132</v>
      </c>
      <c r="H3532" s="47">
        <v>4400</v>
      </c>
      <c r="I3532" s="47">
        <v>14</v>
      </c>
      <c r="K3532" s="47">
        <v>13.318181818181801</v>
      </c>
      <c r="L3532" s="47">
        <v>4.7727272727272698</v>
      </c>
      <c r="M3532" s="47">
        <v>18.090909100000001</v>
      </c>
      <c r="N3532" s="47">
        <v>4.0909090909090899</v>
      </c>
      <c r="P3532" s="47">
        <v>22.181818181818162</v>
      </c>
      <c r="U3532" s="47">
        <v>21000</v>
      </c>
      <c r="V3532" s="47" t="s">
        <v>5336</v>
      </c>
      <c r="W3532" s="47">
        <v>513</v>
      </c>
    </row>
    <row r="3533" spans="1:24" s="47" customFormat="1" x14ac:dyDescent="0.15">
      <c r="A3533" s="47" t="s">
        <v>6504</v>
      </c>
      <c r="B3533" s="47" t="s">
        <v>9633</v>
      </c>
      <c r="C3533" s="281" t="s">
        <v>9343</v>
      </c>
      <c r="D3533" s="47" t="s">
        <v>9314</v>
      </c>
      <c r="E3533" s="47" t="s">
        <v>9374</v>
      </c>
      <c r="F3533" s="47" t="s">
        <v>9744</v>
      </c>
      <c r="G3533" s="47" t="s">
        <v>9132</v>
      </c>
      <c r="H3533" s="47">
        <v>2083</v>
      </c>
      <c r="I3533" s="47">
        <v>17</v>
      </c>
      <c r="K3533" s="47">
        <v>38.8382141142582</v>
      </c>
      <c r="L3533" s="47">
        <v>10.129620739318201</v>
      </c>
      <c r="M3533" s="47">
        <v>48.9678349</v>
      </c>
      <c r="N3533" s="47">
        <v>13.970235237638001</v>
      </c>
      <c r="P3533" s="47">
        <v>62.938070091214399</v>
      </c>
      <c r="U3533" s="47">
        <v>21099.999999999811</v>
      </c>
      <c r="V3533" s="47" t="s">
        <v>5336</v>
      </c>
      <c r="W3533" s="47">
        <v>515</v>
      </c>
    </row>
    <row r="3534" spans="1:24" s="47" customFormat="1" x14ac:dyDescent="0.15">
      <c r="A3534" s="47" t="s">
        <v>6504</v>
      </c>
      <c r="B3534" s="47" t="s">
        <v>9633</v>
      </c>
      <c r="C3534" s="281" t="s">
        <v>9696</v>
      </c>
      <c r="D3534" s="47" t="s">
        <v>9314</v>
      </c>
      <c r="E3534" s="47" t="s">
        <v>9853</v>
      </c>
      <c r="F3534" s="47" t="s">
        <v>9744</v>
      </c>
      <c r="G3534" s="47" t="s">
        <v>9132</v>
      </c>
      <c r="H3534" s="47">
        <v>4100</v>
      </c>
      <c r="I3534" s="47">
        <v>15</v>
      </c>
      <c r="J3534" s="47">
        <v>10.6</v>
      </c>
      <c r="K3534" s="47">
        <v>22.658536585365798</v>
      </c>
      <c r="L3534" s="47">
        <v>5.2926829268292597</v>
      </c>
      <c r="M3534" s="47">
        <v>27.951219500000001</v>
      </c>
      <c r="N3534" s="47">
        <v>6.4634146341463401</v>
      </c>
      <c r="P3534" s="47">
        <v>34.414634146341399</v>
      </c>
      <c r="U3534" s="47">
        <v>21700</v>
      </c>
      <c r="V3534" s="47" t="s">
        <v>5336</v>
      </c>
      <c r="W3534" s="47">
        <v>592</v>
      </c>
    </row>
    <row r="3535" spans="1:24" s="47" customFormat="1" x14ac:dyDescent="0.15">
      <c r="A3535" s="47" t="s">
        <v>6504</v>
      </c>
      <c r="B3535" s="47" t="s">
        <v>9633</v>
      </c>
      <c r="C3535" s="281" t="s">
        <v>9454</v>
      </c>
      <c r="D3535" s="47" t="s">
        <v>9314</v>
      </c>
      <c r="E3535" s="47" t="s">
        <v>9853</v>
      </c>
      <c r="F3535" s="47" t="s">
        <v>9744</v>
      </c>
      <c r="G3535" s="47" t="s">
        <v>9132</v>
      </c>
      <c r="H3535" s="47">
        <v>3280</v>
      </c>
      <c r="I3535" s="47">
        <v>14</v>
      </c>
      <c r="J3535" s="47">
        <v>10.4</v>
      </c>
      <c r="K3535" s="47">
        <v>22.195121951219502</v>
      </c>
      <c r="L3535" s="47">
        <v>6.6768292682926802</v>
      </c>
      <c r="M3535" s="47">
        <v>28.871951200000002</v>
      </c>
      <c r="N3535" s="47">
        <v>6.25</v>
      </c>
      <c r="P3535" s="47">
        <v>35.121951219512184</v>
      </c>
      <c r="U3535" s="47">
        <v>21900</v>
      </c>
      <c r="V3535" s="47" t="s">
        <v>5336</v>
      </c>
      <c r="W3535" s="47">
        <v>530</v>
      </c>
    </row>
    <row r="3536" spans="1:24" s="47" customFormat="1" x14ac:dyDescent="0.15">
      <c r="A3536" s="47" t="s">
        <v>6504</v>
      </c>
      <c r="B3536" s="47" t="s">
        <v>9633</v>
      </c>
      <c r="C3536" s="281" t="s">
        <v>9683</v>
      </c>
      <c r="D3536" s="47" t="s">
        <v>9314</v>
      </c>
      <c r="E3536" s="47" t="s">
        <v>9374</v>
      </c>
      <c r="F3536" s="47" t="s">
        <v>9744</v>
      </c>
      <c r="G3536" s="47" t="s">
        <v>9132</v>
      </c>
      <c r="H3536" s="47">
        <v>3280</v>
      </c>
      <c r="I3536" s="47">
        <v>14</v>
      </c>
      <c r="J3536" s="47">
        <v>10.4</v>
      </c>
      <c r="K3536" s="47">
        <v>22.195121951219502</v>
      </c>
      <c r="L3536" s="47">
        <v>6.6768292682926802</v>
      </c>
      <c r="M3536" s="47">
        <v>28.871951200000002</v>
      </c>
      <c r="N3536" s="47">
        <v>6.25</v>
      </c>
      <c r="P3536" s="47">
        <v>35.121951219512184</v>
      </c>
      <c r="U3536" s="47">
        <v>21900</v>
      </c>
      <c r="V3536" s="47" t="s">
        <v>5336</v>
      </c>
      <c r="W3536" s="47">
        <v>598</v>
      </c>
    </row>
    <row r="3537" spans="1:24" s="47" customFormat="1" x14ac:dyDescent="0.15">
      <c r="A3537" s="47" t="s">
        <v>6504</v>
      </c>
      <c r="B3537" s="47" t="s">
        <v>9342</v>
      </c>
      <c r="C3537" s="281" t="s">
        <v>10121</v>
      </c>
      <c r="D3537" s="47" t="s">
        <v>9314</v>
      </c>
      <c r="E3537" s="47" t="s">
        <v>9334</v>
      </c>
      <c r="F3537" s="47" t="s">
        <v>8972</v>
      </c>
      <c r="G3537" s="47" t="s">
        <v>9276</v>
      </c>
      <c r="H3537" s="47">
        <v>1178</v>
      </c>
      <c r="I3537" s="47">
        <v>35</v>
      </c>
      <c r="J3537" s="47">
        <v>16.2</v>
      </c>
      <c r="K3537" s="47">
        <v>147.87775891341201</v>
      </c>
      <c r="L3537" s="47">
        <v>18.6757215619694</v>
      </c>
      <c r="M3537" s="47">
        <v>166.55348000000001</v>
      </c>
      <c r="U3537" s="47">
        <v>22000</v>
      </c>
      <c r="V3537" s="47" t="s">
        <v>5336</v>
      </c>
      <c r="W3537" s="47">
        <v>402</v>
      </c>
    </row>
    <row r="3538" spans="1:24" s="47" customFormat="1" x14ac:dyDescent="0.15">
      <c r="A3538" s="47" t="s">
        <v>6504</v>
      </c>
      <c r="B3538" s="47" t="s">
        <v>9633</v>
      </c>
      <c r="C3538" s="281" t="s">
        <v>9696</v>
      </c>
      <c r="D3538" s="47" t="s">
        <v>9912</v>
      </c>
      <c r="E3538" s="47" t="s">
        <v>9682</v>
      </c>
      <c r="F3538" s="47" t="s">
        <v>9744</v>
      </c>
      <c r="G3538" s="47" t="s">
        <v>9132</v>
      </c>
      <c r="H3538" s="47">
        <v>4100</v>
      </c>
      <c r="I3538" s="47">
        <v>16</v>
      </c>
      <c r="J3538" s="47">
        <v>11.1</v>
      </c>
      <c r="K3538" s="47">
        <v>24.219512195121901</v>
      </c>
      <c r="L3538" s="47">
        <v>5.48780487804878</v>
      </c>
      <c r="M3538" s="47">
        <v>29.707317100000001</v>
      </c>
      <c r="N3538" s="47">
        <v>6.7804878048780504</v>
      </c>
      <c r="P3538" s="47">
        <v>36.487804878048728</v>
      </c>
      <c r="U3538" s="47">
        <v>22500</v>
      </c>
      <c r="V3538" s="47" t="s">
        <v>5336</v>
      </c>
      <c r="W3538" s="47">
        <v>593</v>
      </c>
    </row>
    <row r="3539" spans="1:24" s="47" customFormat="1" x14ac:dyDescent="0.15">
      <c r="A3539" s="47" t="s">
        <v>6504</v>
      </c>
      <c r="B3539" s="47" t="s">
        <v>9633</v>
      </c>
      <c r="C3539" s="281" t="s">
        <v>9696</v>
      </c>
      <c r="D3539" s="47" t="s">
        <v>9314</v>
      </c>
      <c r="E3539" s="47" t="s">
        <v>9853</v>
      </c>
      <c r="F3539" s="47" t="s">
        <v>9744</v>
      </c>
      <c r="G3539" s="47" t="s">
        <v>9132</v>
      </c>
      <c r="H3539" s="47">
        <v>4400</v>
      </c>
      <c r="I3539" s="47">
        <v>12</v>
      </c>
      <c r="J3539" s="47">
        <v>9</v>
      </c>
      <c r="K3539" s="47">
        <v>16.340909090909001</v>
      </c>
      <c r="L3539" s="47">
        <v>5.2727272727272698</v>
      </c>
      <c r="M3539" s="47">
        <v>21.613636400000001</v>
      </c>
      <c r="N3539" s="47">
        <v>4.8181818181818103</v>
      </c>
      <c r="P3539" s="47">
        <v>26.43181818181808</v>
      </c>
      <c r="U3539" s="47">
        <v>23200</v>
      </c>
      <c r="V3539" s="47" t="s">
        <v>5336</v>
      </c>
      <c r="W3539" s="47">
        <v>589</v>
      </c>
    </row>
    <row r="3540" spans="1:24" s="47" customFormat="1" x14ac:dyDescent="0.15">
      <c r="A3540" s="47" t="s">
        <v>6504</v>
      </c>
      <c r="B3540" s="47" t="s">
        <v>9633</v>
      </c>
      <c r="C3540" s="281" t="s">
        <v>9696</v>
      </c>
      <c r="D3540" s="47" t="s">
        <v>9912</v>
      </c>
      <c r="E3540" s="47" t="s">
        <v>9682</v>
      </c>
      <c r="F3540" s="47" t="s">
        <v>9744</v>
      </c>
      <c r="G3540" s="47" t="s">
        <v>9132</v>
      </c>
      <c r="H3540" s="47">
        <v>4200</v>
      </c>
      <c r="I3540" s="47">
        <v>14</v>
      </c>
      <c r="J3540" s="47">
        <v>10.4</v>
      </c>
      <c r="K3540" s="47">
        <v>20.8333333333333</v>
      </c>
      <c r="L3540" s="47">
        <v>5.5952380952380896</v>
      </c>
      <c r="M3540" s="47">
        <v>26.428571399999999</v>
      </c>
      <c r="N3540" s="47">
        <v>6.0476190476190403</v>
      </c>
      <c r="P3540" s="47">
        <v>32.476190476190432</v>
      </c>
      <c r="U3540" s="47">
        <v>23500</v>
      </c>
      <c r="V3540" s="47" t="s">
        <v>5336</v>
      </c>
      <c r="W3540" s="47">
        <v>591</v>
      </c>
    </row>
    <row r="3541" spans="1:24" s="47" customFormat="1" x14ac:dyDescent="0.15">
      <c r="A3541" s="47" t="s">
        <v>6504</v>
      </c>
      <c r="B3541" s="47" t="s">
        <v>9633</v>
      </c>
      <c r="C3541" s="281" t="s">
        <v>9454</v>
      </c>
      <c r="D3541" s="47" t="s">
        <v>9314</v>
      </c>
      <c r="E3541" s="47" t="s">
        <v>9374</v>
      </c>
      <c r="F3541" s="47" t="s">
        <v>9744</v>
      </c>
      <c r="G3541" s="47" t="s">
        <v>9132</v>
      </c>
      <c r="H3541" s="47">
        <v>4100</v>
      </c>
      <c r="I3541" s="47">
        <v>14</v>
      </c>
      <c r="J3541" s="47">
        <v>10.4</v>
      </c>
      <c r="K3541" s="47">
        <v>20.804878048780399</v>
      </c>
      <c r="L3541" s="47">
        <v>5.7317073170731696</v>
      </c>
      <c r="M3541" s="47">
        <v>26.5365854</v>
      </c>
      <c r="N3541" s="47">
        <v>6.1951219512195097</v>
      </c>
      <c r="P3541" s="47">
        <v>32.731707317073074</v>
      </c>
      <c r="U3541" s="47">
        <v>23500</v>
      </c>
      <c r="V3541" s="47" t="s">
        <v>5336</v>
      </c>
      <c r="W3541" s="47">
        <v>529</v>
      </c>
    </row>
    <row r="3542" spans="1:24" s="47" customFormat="1" x14ac:dyDescent="0.15">
      <c r="A3542" s="47" t="s">
        <v>6504</v>
      </c>
      <c r="B3542" s="47" t="s">
        <v>9633</v>
      </c>
      <c r="C3542" s="281" t="s">
        <v>9343</v>
      </c>
      <c r="D3542" s="47" t="s">
        <v>9314</v>
      </c>
      <c r="E3542" s="47" t="s">
        <v>9853</v>
      </c>
      <c r="F3542" s="47" t="s">
        <v>9744</v>
      </c>
      <c r="G3542" s="47" t="s">
        <v>9132</v>
      </c>
      <c r="H3542" s="47">
        <v>2935</v>
      </c>
      <c r="I3542" s="47">
        <v>23</v>
      </c>
      <c r="K3542" s="47">
        <v>33.901192504258901</v>
      </c>
      <c r="L3542" s="47">
        <v>8.1431005110732499</v>
      </c>
      <c r="M3542" s="47">
        <v>42.044293000000003</v>
      </c>
      <c r="N3542" s="47">
        <v>11.3798977853492</v>
      </c>
      <c r="P3542" s="47">
        <v>53.424190800681352</v>
      </c>
      <c r="U3542" s="47">
        <v>23900</v>
      </c>
      <c r="V3542" s="47" t="s">
        <v>5336</v>
      </c>
      <c r="W3542" s="47">
        <v>518</v>
      </c>
    </row>
    <row r="3543" spans="1:24" s="47" customFormat="1" x14ac:dyDescent="0.15">
      <c r="A3543" s="47" t="s">
        <v>6504</v>
      </c>
      <c r="B3543" s="209" t="s">
        <v>9277</v>
      </c>
      <c r="C3543" s="281" t="s">
        <v>8729</v>
      </c>
      <c r="D3543" s="47" t="s">
        <v>9314</v>
      </c>
      <c r="E3543" s="47" t="s">
        <v>9334</v>
      </c>
      <c r="F3543" s="47" t="s">
        <v>9335</v>
      </c>
      <c r="G3543" s="47" t="s">
        <v>9336</v>
      </c>
      <c r="H3543" s="47">
        <v>1013</v>
      </c>
      <c r="I3543" s="47">
        <v>14</v>
      </c>
      <c r="K3543" s="47">
        <v>95.261599210266496</v>
      </c>
      <c r="L3543" s="47">
        <v>24.086870681145101</v>
      </c>
      <c r="M3543" s="47">
        <v>119.34847000000001</v>
      </c>
      <c r="U3543" s="47">
        <v>24400</v>
      </c>
      <c r="V3543" s="47" t="s">
        <v>5336</v>
      </c>
      <c r="W3543" s="47">
        <v>33</v>
      </c>
      <c r="X3543" s="210" t="s">
        <v>9319</v>
      </c>
    </row>
    <row r="3544" spans="1:24" s="47" customFormat="1" x14ac:dyDescent="0.15">
      <c r="A3544" s="47" t="s">
        <v>6504</v>
      </c>
      <c r="B3544" s="47" t="s">
        <v>9633</v>
      </c>
      <c r="C3544" s="281" t="s">
        <v>9696</v>
      </c>
      <c r="D3544" s="47" t="s">
        <v>9314</v>
      </c>
      <c r="E3544" s="47" t="s">
        <v>9374</v>
      </c>
      <c r="F3544" s="47" t="s">
        <v>9744</v>
      </c>
      <c r="G3544" s="47" t="s">
        <v>9132</v>
      </c>
      <c r="H3544" s="47">
        <v>4200</v>
      </c>
      <c r="I3544" s="47">
        <v>13</v>
      </c>
      <c r="J3544" s="47">
        <v>9.8000000000000007</v>
      </c>
      <c r="K3544" s="47">
        <v>19.714285714285701</v>
      </c>
      <c r="L3544" s="47">
        <v>5.9047619047618998</v>
      </c>
      <c r="M3544" s="47">
        <v>25.619047599999998</v>
      </c>
      <c r="N3544" s="47">
        <v>5.5238095238095202</v>
      </c>
      <c r="P3544" s="47">
        <v>31.142857142857117</v>
      </c>
      <c r="U3544" s="47">
        <v>24800</v>
      </c>
      <c r="V3544" s="47" t="s">
        <v>5336</v>
      </c>
      <c r="W3544" s="47">
        <v>590</v>
      </c>
    </row>
    <row r="3545" spans="1:24" s="47" customFormat="1" x14ac:dyDescent="0.15">
      <c r="A3545" s="47" t="s">
        <v>6504</v>
      </c>
      <c r="B3545" s="47" t="s">
        <v>9242</v>
      </c>
      <c r="C3545" s="281" t="s">
        <v>9243</v>
      </c>
      <c r="D3545" s="47" t="s">
        <v>9314</v>
      </c>
      <c r="E3545" s="47" t="s">
        <v>9334</v>
      </c>
      <c r="F3545" s="47" t="s">
        <v>8972</v>
      </c>
      <c r="G3545" s="47" t="s">
        <v>9189</v>
      </c>
      <c r="H3545" s="47">
        <v>221</v>
      </c>
      <c r="I3545" s="47">
        <v>325</v>
      </c>
      <c r="J3545" s="47">
        <v>29.5</v>
      </c>
      <c r="K3545" s="47">
        <v>2324.8868778280498</v>
      </c>
      <c r="L3545" s="47">
        <v>128.506787330316</v>
      </c>
      <c r="M3545" s="47">
        <v>2453.3936699999999</v>
      </c>
      <c r="U3545" s="47">
        <v>28399.999999999836</v>
      </c>
      <c r="V3545" s="47" t="s">
        <v>5336</v>
      </c>
      <c r="W3545" s="47">
        <v>91</v>
      </c>
      <c r="X3545" s="210" t="s">
        <v>9244</v>
      </c>
    </row>
    <row r="3546" spans="1:24" s="47" customFormat="1" x14ac:dyDescent="0.15">
      <c r="A3546" s="47" t="s">
        <v>6504</v>
      </c>
      <c r="B3546" s="47" t="s">
        <v>9633</v>
      </c>
      <c r="C3546" s="281" t="s">
        <v>9913</v>
      </c>
      <c r="D3546" s="47" t="s">
        <v>9314</v>
      </c>
      <c r="E3546" s="47" t="s">
        <v>9374</v>
      </c>
      <c r="F3546" s="47" t="s">
        <v>9744</v>
      </c>
      <c r="G3546" s="47" t="s">
        <v>9132</v>
      </c>
      <c r="H3546" s="47">
        <v>3700</v>
      </c>
      <c r="I3546" s="47">
        <v>13</v>
      </c>
      <c r="J3546" s="47">
        <v>8.5</v>
      </c>
      <c r="K3546" s="47">
        <v>17.270270270270199</v>
      </c>
      <c r="L3546" s="47">
        <v>7.7027027027027</v>
      </c>
      <c r="M3546" s="47">
        <v>24.972973</v>
      </c>
      <c r="U3546" s="47">
        <v>28500</v>
      </c>
      <c r="V3546" s="47" t="s">
        <v>5336</v>
      </c>
      <c r="W3546" s="47">
        <v>585</v>
      </c>
    </row>
    <row r="3547" spans="1:24" s="47" customFormat="1" x14ac:dyDescent="0.15">
      <c r="A3547" s="47" t="s">
        <v>6504</v>
      </c>
      <c r="B3547" s="47" t="s">
        <v>9633</v>
      </c>
      <c r="C3547" s="281" t="s">
        <v>9913</v>
      </c>
      <c r="D3547" s="47" t="s">
        <v>9314</v>
      </c>
      <c r="E3547" s="47" t="s">
        <v>9374</v>
      </c>
      <c r="F3547" s="47" t="s">
        <v>9744</v>
      </c>
      <c r="G3547" s="47" t="s">
        <v>9132</v>
      </c>
      <c r="H3547" s="47">
        <v>4300</v>
      </c>
      <c r="I3547" s="47">
        <v>13</v>
      </c>
      <c r="J3547" s="47">
        <v>8.9</v>
      </c>
      <c r="K3547" s="47">
        <v>15.3488372093023</v>
      </c>
      <c r="L3547" s="47">
        <v>7.0465116279069697</v>
      </c>
      <c r="M3547" s="47">
        <v>22.395348800000001</v>
      </c>
      <c r="U3547" s="47">
        <v>30300</v>
      </c>
      <c r="V3547" s="47" t="s">
        <v>5336</v>
      </c>
      <c r="W3547" s="47">
        <v>586</v>
      </c>
    </row>
    <row r="3548" spans="1:24" s="47" customFormat="1" x14ac:dyDescent="0.15">
      <c r="A3548" s="47" t="s">
        <v>6504</v>
      </c>
      <c r="B3548" s="47" t="s">
        <v>9633</v>
      </c>
      <c r="C3548" s="281" t="s">
        <v>9913</v>
      </c>
      <c r="D3548" s="47" t="s">
        <v>9314</v>
      </c>
      <c r="E3548" s="47" t="s">
        <v>9374</v>
      </c>
      <c r="F3548" s="47" t="s">
        <v>9744</v>
      </c>
      <c r="G3548" s="47" t="s">
        <v>9132</v>
      </c>
      <c r="H3548" s="47">
        <v>4700</v>
      </c>
      <c r="I3548" s="47">
        <v>13</v>
      </c>
      <c r="J3548" s="47">
        <v>9.1999999999999993</v>
      </c>
      <c r="K3548" s="47">
        <v>16.510638297872301</v>
      </c>
      <c r="L3548" s="47">
        <v>6.5106382978723403</v>
      </c>
      <c r="M3548" s="47">
        <v>23.0212766</v>
      </c>
      <c r="U3548" s="47">
        <v>30600</v>
      </c>
      <c r="V3548" s="47" t="s">
        <v>5336</v>
      </c>
      <c r="W3548" s="47">
        <v>584</v>
      </c>
    </row>
    <row r="3549" spans="1:24" s="47" customFormat="1" x14ac:dyDescent="0.15">
      <c r="A3549" s="47" t="s">
        <v>6504</v>
      </c>
      <c r="B3549" s="47" t="s">
        <v>9633</v>
      </c>
      <c r="C3549" s="281" t="s">
        <v>9913</v>
      </c>
      <c r="D3549" s="47" t="s">
        <v>9314</v>
      </c>
      <c r="E3549" s="47" t="s">
        <v>9374</v>
      </c>
      <c r="F3549" s="47" t="s">
        <v>9744</v>
      </c>
      <c r="G3549" s="47" t="s">
        <v>9132</v>
      </c>
      <c r="H3549" s="47">
        <v>4800</v>
      </c>
      <c r="I3549" s="47">
        <v>13</v>
      </c>
      <c r="J3549" s="47">
        <v>9</v>
      </c>
      <c r="K3549" s="47">
        <v>15.1458333333333</v>
      </c>
      <c r="L3549" s="47">
        <v>7.3333333333333304</v>
      </c>
      <c r="M3549" s="47">
        <v>22.4791667</v>
      </c>
      <c r="U3549" s="47">
        <v>35200</v>
      </c>
      <c r="V3549" s="47" t="s">
        <v>5336</v>
      </c>
      <c r="W3549" s="47">
        <v>583</v>
      </c>
    </row>
    <row r="3550" spans="1:24" s="47" customFormat="1" x14ac:dyDescent="0.15">
      <c r="A3550" s="47" t="s">
        <v>6215</v>
      </c>
      <c r="B3550" s="47" t="s">
        <v>9477</v>
      </c>
      <c r="C3550" s="281" t="s">
        <v>9246</v>
      </c>
      <c r="D3550" s="47" t="s">
        <v>9125</v>
      </c>
      <c r="E3550" s="47" t="s">
        <v>9067</v>
      </c>
      <c r="F3550" s="47" t="s">
        <v>5620</v>
      </c>
      <c r="G3550" s="47" t="s">
        <v>9345</v>
      </c>
      <c r="H3550" s="47">
        <v>568</v>
      </c>
      <c r="U3550" s="47" t="s">
        <v>5336</v>
      </c>
      <c r="V3550" s="47" t="s">
        <v>5336</v>
      </c>
      <c r="W3550" s="47">
        <v>26</v>
      </c>
    </row>
    <row r="3551" spans="1:24" s="47" customFormat="1" x14ac:dyDescent="0.15">
      <c r="A3551" s="47" t="s">
        <v>6215</v>
      </c>
      <c r="B3551" s="210" t="s">
        <v>8795</v>
      </c>
      <c r="C3551" s="281" t="s">
        <v>9331</v>
      </c>
      <c r="D3551" s="47" t="s">
        <v>9125</v>
      </c>
      <c r="E3551" s="47" t="s">
        <v>9067</v>
      </c>
      <c r="F3551" s="47" t="s">
        <v>5620</v>
      </c>
      <c r="G3551" s="47" t="s">
        <v>9322</v>
      </c>
      <c r="I3551" s="47">
        <v>27</v>
      </c>
      <c r="U3551" s="47" t="s">
        <v>5336</v>
      </c>
      <c r="V3551" s="47" t="s">
        <v>5336</v>
      </c>
      <c r="W3551" s="47">
        <v>29</v>
      </c>
    </row>
    <row r="3552" spans="1:24" s="47" customFormat="1" x14ac:dyDescent="0.15">
      <c r="A3552" s="47" t="s">
        <v>6215</v>
      </c>
      <c r="B3552" s="47" t="s">
        <v>9333</v>
      </c>
      <c r="C3552" s="281" t="s">
        <v>9331</v>
      </c>
      <c r="D3552" s="47" t="s">
        <v>9125</v>
      </c>
      <c r="E3552" s="47" t="s">
        <v>9067</v>
      </c>
      <c r="F3552" s="47" t="s">
        <v>5620</v>
      </c>
      <c r="G3552" s="47" t="s">
        <v>9332</v>
      </c>
      <c r="I3552" s="47">
        <v>27</v>
      </c>
      <c r="U3552" s="47" t="s">
        <v>5336</v>
      </c>
      <c r="V3552" s="47" t="s">
        <v>5336</v>
      </c>
      <c r="W3552" s="47">
        <v>30</v>
      </c>
    </row>
    <row r="3553" spans="1:23" s="47" customFormat="1" x14ac:dyDescent="0.15">
      <c r="A3553" s="47" t="s">
        <v>6215</v>
      </c>
      <c r="B3553" s="47" t="s">
        <v>9564</v>
      </c>
      <c r="C3553" s="281" t="s">
        <v>9675</v>
      </c>
      <c r="D3553" s="47" t="s">
        <v>9469</v>
      </c>
      <c r="E3553" s="47" t="s">
        <v>9470</v>
      </c>
      <c r="F3553" s="47" t="s">
        <v>9471</v>
      </c>
      <c r="G3553" s="47" t="s">
        <v>9472</v>
      </c>
      <c r="U3553" s="47" t="s">
        <v>5336</v>
      </c>
      <c r="V3553" s="47" t="s">
        <v>5336</v>
      </c>
      <c r="W3553" s="47">
        <v>60</v>
      </c>
    </row>
    <row r="3554" spans="1:23" s="47" customFormat="1" x14ac:dyDescent="0.15">
      <c r="A3554" s="47" t="s">
        <v>6215</v>
      </c>
      <c r="B3554" s="210" t="s">
        <v>9388</v>
      </c>
      <c r="C3554" s="281" t="s">
        <v>9675</v>
      </c>
      <c r="D3554" s="47" t="s">
        <v>9469</v>
      </c>
      <c r="E3554" s="47" t="s">
        <v>9470</v>
      </c>
      <c r="F3554" s="47" t="s">
        <v>9676</v>
      </c>
      <c r="G3554" s="47" t="s">
        <v>9387</v>
      </c>
      <c r="U3554" s="47" t="s">
        <v>5336</v>
      </c>
      <c r="V3554" s="47" t="s">
        <v>5336</v>
      </c>
      <c r="W3554" s="47">
        <v>61</v>
      </c>
    </row>
    <row r="3555" spans="1:23" s="47" customFormat="1" x14ac:dyDescent="0.15">
      <c r="A3555" s="47" t="s">
        <v>9415</v>
      </c>
      <c r="B3555" s="47" t="s">
        <v>9792</v>
      </c>
      <c r="C3555" s="281" t="s">
        <v>9783</v>
      </c>
      <c r="D3555" s="47" t="s">
        <v>9389</v>
      </c>
      <c r="E3555" s="47" t="s">
        <v>8533</v>
      </c>
      <c r="F3555" s="47" t="s">
        <v>9049</v>
      </c>
      <c r="G3555" s="47" t="s">
        <v>9050</v>
      </c>
      <c r="H3555" s="47">
        <v>2960</v>
      </c>
      <c r="I3555" s="47">
        <v>7</v>
      </c>
      <c r="U3555" s="47" t="s">
        <v>5336</v>
      </c>
      <c r="V3555" s="47" t="s">
        <v>5336</v>
      </c>
      <c r="W3555" s="47">
        <v>70</v>
      </c>
    </row>
    <row r="3556" spans="1:23" s="47" customFormat="1" x14ac:dyDescent="0.15">
      <c r="A3556" s="47" t="s">
        <v>9415</v>
      </c>
      <c r="B3556" s="47" t="s">
        <v>9792</v>
      </c>
      <c r="C3556" s="281" t="s">
        <v>9783</v>
      </c>
      <c r="D3556" s="47" t="s">
        <v>9389</v>
      </c>
      <c r="E3556" s="47" t="s">
        <v>8533</v>
      </c>
      <c r="F3556" s="47" t="s">
        <v>9049</v>
      </c>
      <c r="G3556" s="47" t="s">
        <v>9050</v>
      </c>
      <c r="H3556" s="47">
        <v>7120</v>
      </c>
      <c r="I3556" s="47">
        <v>7</v>
      </c>
      <c r="U3556" s="47" t="s">
        <v>5336</v>
      </c>
      <c r="V3556" s="47" t="s">
        <v>5336</v>
      </c>
      <c r="W3556" s="47">
        <v>71</v>
      </c>
    </row>
    <row r="3557" spans="1:23" s="47" customFormat="1" x14ac:dyDescent="0.15">
      <c r="A3557" s="47" t="s">
        <v>9415</v>
      </c>
      <c r="B3557" s="47" t="s">
        <v>9792</v>
      </c>
      <c r="C3557" s="281" t="s">
        <v>9783</v>
      </c>
      <c r="D3557" s="47" t="s">
        <v>9389</v>
      </c>
      <c r="E3557" s="47" t="s">
        <v>8533</v>
      </c>
      <c r="F3557" s="47" t="s">
        <v>9049</v>
      </c>
      <c r="G3557" s="47" t="s">
        <v>9050</v>
      </c>
      <c r="H3557" s="47">
        <v>7200</v>
      </c>
      <c r="I3557" s="47">
        <v>13</v>
      </c>
      <c r="U3557" s="47" t="s">
        <v>5336</v>
      </c>
      <c r="V3557" s="47" t="s">
        <v>5336</v>
      </c>
      <c r="W3557" s="47">
        <v>74</v>
      </c>
    </row>
    <row r="3558" spans="1:23" s="47" customFormat="1" x14ac:dyDescent="0.15">
      <c r="A3558" s="47" t="s">
        <v>9415</v>
      </c>
      <c r="B3558" s="47" t="s">
        <v>9792</v>
      </c>
      <c r="C3558" s="281" t="s">
        <v>9783</v>
      </c>
      <c r="D3558" s="47" t="s">
        <v>9389</v>
      </c>
      <c r="E3558" s="47" t="s">
        <v>8533</v>
      </c>
      <c r="F3558" s="47" t="s">
        <v>9049</v>
      </c>
      <c r="G3558" s="47" t="s">
        <v>9050</v>
      </c>
      <c r="H3558" s="47">
        <v>10040</v>
      </c>
      <c r="I3558" s="47">
        <v>17</v>
      </c>
      <c r="U3558" s="47" t="s">
        <v>5336</v>
      </c>
      <c r="V3558" s="47" t="s">
        <v>5336</v>
      </c>
      <c r="W3558" s="47">
        <v>75</v>
      </c>
    </row>
    <row r="3559" spans="1:23" s="47" customFormat="1" x14ac:dyDescent="0.15">
      <c r="A3559" s="47" t="s">
        <v>9415</v>
      </c>
      <c r="B3559" s="47" t="s">
        <v>9792</v>
      </c>
      <c r="C3559" s="281" t="s">
        <v>9480</v>
      </c>
      <c r="D3559" s="47" t="s">
        <v>9389</v>
      </c>
      <c r="E3559" s="47" t="s">
        <v>8533</v>
      </c>
      <c r="F3559" s="47" t="s">
        <v>9049</v>
      </c>
      <c r="G3559" s="47" t="s">
        <v>9050</v>
      </c>
      <c r="H3559" s="47">
        <v>4490</v>
      </c>
      <c r="I3559" s="47">
        <v>18</v>
      </c>
      <c r="U3559" s="47" t="s">
        <v>5336</v>
      </c>
      <c r="V3559" s="47" t="s">
        <v>5336</v>
      </c>
      <c r="W3559" s="47">
        <v>76</v>
      </c>
    </row>
    <row r="3560" spans="1:23" s="47" customFormat="1" x14ac:dyDescent="0.15">
      <c r="A3560" s="47" t="s">
        <v>9415</v>
      </c>
      <c r="B3560" s="47" t="s">
        <v>9792</v>
      </c>
      <c r="C3560" s="281" t="s">
        <v>9480</v>
      </c>
      <c r="D3560" s="47" t="s">
        <v>9389</v>
      </c>
      <c r="E3560" s="47" t="s">
        <v>8533</v>
      </c>
      <c r="F3560" s="47" t="s">
        <v>9049</v>
      </c>
      <c r="G3560" s="47" t="s">
        <v>9050</v>
      </c>
      <c r="H3560" s="47">
        <v>7680</v>
      </c>
      <c r="I3560" s="47">
        <v>29</v>
      </c>
      <c r="U3560" s="47" t="s">
        <v>5336</v>
      </c>
      <c r="V3560" s="47" t="s">
        <v>5336</v>
      </c>
      <c r="W3560" s="47">
        <v>79</v>
      </c>
    </row>
    <row r="3561" spans="1:23" s="47" customFormat="1" x14ac:dyDescent="0.15">
      <c r="A3561" s="47" t="s">
        <v>9415</v>
      </c>
      <c r="B3561" s="47" t="s">
        <v>9792</v>
      </c>
      <c r="C3561" s="281" t="s">
        <v>9480</v>
      </c>
      <c r="D3561" s="47" t="s">
        <v>9389</v>
      </c>
      <c r="E3561" s="47" t="s">
        <v>8533</v>
      </c>
      <c r="F3561" s="47" t="s">
        <v>9049</v>
      </c>
      <c r="G3561" s="47" t="s">
        <v>9050</v>
      </c>
      <c r="H3561" s="47">
        <v>4920</v>
      </c>
      <c r="I3561" s="47">
        <v>37</v>
      </c>
      <c r="U3561" s="47" t="s">
        <v>5336</v>
      </c>
      <c r="V3561" s="47" t="s">
        <v>5336</v>
      </c>
      <c r="W3561" s="47">
        <v>80</v>
      </c>
    </row>
    <row r="3562" spans="1:23" s="47" customFormat="1" x14ac:dyDescent="0.15">
      <c r="A3562" s="47" t="s">
        <v>6215</v>
      </c>
      <c r="B3562" s="209" t="s">
        <v>9893</v>
      </c>
      <c r="C3562" s="281" t="s">
        <v>9463</v>
      </c>
      <c r="D3562" s="47" t="s">
        <v>9125</v>
      </c>
      <c r="E3562" s="47" t="s">
        <v>9350</v>
      </c>
      <c r="F3562" s="47" t="s">
        <v>9351</v>
      </c>
      <c r="G3562" s="47" t="s">
        <v>9353</v>
      </c>
      <c r="I3562" s="47">
        <v>2</v>
      </c>
      <c r="J3562" s="47">
        <v>3</v>
      </c>
      <c r="U3562" s="47" t="s">
        <v>5336</v>
      </c>
      <c r="V3562" s="47" t="s">
        <v>5336</v>
      </c>
      <c r="W3562" s="47">
        <v>154</v>
      </c>
    </row>
    <row r="3563" spans="1:23" s="47" customFormat="1" x14ac:dyDescent="0.15">
      <c r="A3563" s="47" t="s">
        <v>9415</v>
      </c>
      <c r="B3563" s="209" t="s">
        <v>9474</v>
      </c>
      <c r="C3563" s="281" t="s">
        <v>9479</v>
      </c>
      <c r="D3563" s="47" t="s">
        <v>9889</v>
      </c>
      <c r="E3563" s="47" t="s">
        <v>9890</v>
      </c>
      <c r="F3563" s="47" t="s">
        <v>9891</v>
      </c>
      <c r="G3563" s="47" t="s">
        <v>9473</v>
      </c>
      <c r="U3563" s="47" t="s">
        <v>5336</v>
      </c>
      <c r="V3563" s="47" t="s">
        <v>5336</v>
      </c>
      <c r="W3563" s="47">
        <v>159</v>
      </c>
    </row>
    <row r="3564" spans="1:23" s="47" customFormat="1" x14ac:dyDescent="0.15">
      <c r="A3564" s="47" t="s">
        <v>9415</v>
      </c>
      <c r="B3564" s="209" t="s">
        <v>9410</v>
      </c>
      <c r="C3564" s="281" t="s">
        <v>9706</v>
      </c>
      <c r="D3564" s="47" t="s">
        <v>9889</v>
      </c>
      <c r="E3564" s="47" t="s">
        <v>9890</v>
      </c>
      <c r="F3564" s="47" t="s">
        <v>9891</v>
      </c>
      <c r="G3564" s="47" t="s">
        <v>9473</v>
      </c>
      <c r="H3564" s="47">
        <v>5604</v>
      </c>
      <c r="I3564" s="47">
        <v>35</v>
      </c>
      <c r="J3564" s="47">
        <v>11.8</v>
      </c>
      <c r="U3564" s="47" t="s">
        <v>5336</v>
      </c>
      <c r="V3564" s="47" t="s">
        <v>5336</v>
      </c>
      <c r="W3564" s="47">
        <v>183</v>
      </c>
    </row>
    <row r="3565" spans="1:23" s="47" customFormat="1" x14ac:dyDescent="0.15">
      <c r="A3565" s="47" t="s">
        <v>9415</v>
      </c>
      <c r="B3565" s="209" t="s">
        <v>9410</v>
      </c>
      <c r="C3565" s="281" t="s">
        <v>9706</v>
      </c>
      <c r="D3565" s="47" t="s">
        <v>9889</v>
      </c>
      <c r="E3565" s="47" t="s">
        <v>9890</v>
      </c>
      <c r="F3565" s="47" t="s">
        <v>9891</v>
      </c>
      <c r="G3565" s="47" t="s">
        <v>9473</v>
      </c>
      <c r="H3565" s="47">
        <v>6849</v>
      </c>
      <c r="I3565" s="47">
        <v>25</v>
      </c>
      <c r="J3565" s="47">
        <v>11.4</v>
      </c>
      <c r="U3565" s="47" t="s">
        <v>5336</v>
      </c>
      <c r="V3565" s="47" t="s">
        <v>5336</v>
      </c>
      <c r="W3565" s="47">
        <v>184</v>
      </c>
    </row>
    <row r="3566" spans="1:23" s="47" customFormat="1" x14ac:dyDescent="0.15">
      <c r="A3566" s="47" t="s">
        <v>6215</v>
      </c>
      <c r="B3566" s="209" t="s">
        <v>9713</v>
      </c>
      <c r="C3566" s="281" t="s">
        <v>9843</v>
      </c>
      <c r="D3566" s="47" t="s">
        <v>9416</v>
      </c>
      <c r="E3566" s="47" t="s">
        <v>9165</v>
      </c>
      <c r="F3566" s="47" t="s">
        <v>9124</v>
      </c>
      <c r="G3566" s="47" t="s">
        <v>8957</v>
      </c>
      <c r="H3566" s="47">
        <v>4800</v>
      </c>
      <c r="I3566" s="47">
        <v>3.9</v>
      </c>
      <c r="U3566" s="47" t="s">
        <v>5336</v>
      </c>
      <c r="V3566" s="47" t="s">
        <v>5336</v>
      </c>
      <c r="W3566" s="47">
        <v>190</v>
      </c>
    </row>
    <row r="3567" spans="1:23" s="47" customFormat="1" x14ac:dyDescent="0.15">
      <c r="A3567" s="47" t="s">
        <v>6215</v>
      </c>
      <c r="B3567" s="209" t="s">
        <v>9713</v>
      </c>
      <c r="C3567" s="281" t="s">
        <v>9843</v>
      </c>
      <c r="D3567" s="47" t="s">
        <v>9416</v>
      </c>
      <c r="E3567" s="47" t="s">
        <v>9165</v>
      </c>
      <c r="F3567" s="47" t="s">
        <v>9124</v>
      </c>
      <c r="G3567" s="47" t="s">
        <v>8957</v>
      </c>
      <c r="H3567" s="47">
        <v>6600</v>
      </c>
      <c r="I3567" s="47">
        <v>3</v>
      </c>
      <c r="U3567" s="47" t="s">
        <v>5336</v>
      </c>
      <c r="V3567" s="47" t="s">
        <v>5336</v>
      </c>
      <c r="W3567" s="47">
        <v>191</v>
      </c>
    </row>
    <row r="3568" spans="1:23" s="47" customFormat="1" x14ac:dyDescent="0.15">
      <c r="A3568" s="47" t="s">
        <v>6215</v>
      </c>
      <c r="B3568" s="209" t="s">
        <v>9713</v>
      </c>
      <c r="C3568" s="281" t="s">
        <v>9843</v>
      </c>
      <c r="D3568" s="47" t="s">
        <v>9416</v>
      </c>
      <c r="E3568" s="47" t="s">
        <v>9165</v>
      </c>
      <c r="F3568" s="47" t="s">
        <v>9124</v>
      </c>
      <c r="G3568" s="47" t="s">
        <v>8957</v>
      </c>
      <c r="H3568" s="47">
        <v>6300</v>
      </c>
      <c r="I3568" s="47">
        <v>2.8</v>
      </c>
      <c r="U3568" s="47" t="s">
        <v>5336</v>
      </c>
      <c r="V3568" s="47" t="s">
        <v>5336</v>
      </c>
      <c r="W3568" s="47">
        <v>192</v>
      </c>
    </row>
    <row r="3569" spans="1:24" s="47" customFormat="1" x14ac:dyDescent="0.15">
      <c r="A3569" s="47" t="s">
        <v>6215</v>
      </c>
      <c r="B3569" s="209" t="s">
        <v>9713</v>
      </c>
      <c r="C3569" s="281" t="s">
        <v>9843</v>
      </c>
      <c r="D3569" s="47" t="s">
        <v>9416</v>
      </c>
      <c r="E3569" s="47" t="s">
        <v>9165</v>
      </c>
      <c r="F3569" s="47" t="s">
        <v>9124</v>
      </c>
      <c r="G3569" s="47" t="s">
        <v>8957</v>
      </c>
      <c r="H3569" s="47">
        <v>6200</v>
      </c>
      <c r="I3569" s="47">
        <v>3.6</v>
      </c>
      <c r="U3569" s="47" t="s">
        <v>5336</v>
      </c>
      <c r="V3569" s="47" t="s">
        <v>5336</v>
      </c>
      <c r="W3569" s="47">
        <v>193</v>
      </c>
    </row>
    <row r="3570" spans="1:24" s="47" customFormat="1" x14ac:dyDescent="0.15">
      <c r="A3570" s="47" t="s">
        <v>6215</v>
      </c>
      <c r="B3570" s="209" t="s">
        <v>9713</v>
      </c>
      <c r="C3570" s="281" t="s">
        <v>9843</v>
      </c>
      <c r="D3570" s="47" t="s">
        <v>9416</v>
      </c>
      <c r="E3570" s="47" t="s">
        <v>9165</v>
      </c>
      <c r="F3570" s="47" t="s">
        <v>9124</v>
      </c>
      <c r="G3570" s="47" t="s">
        <v>8957</v>
      </c>
      <c r="H3570" s="47">
        <v>4550</v>
      </c>
      <c r="I3570" s="47">
        <v>6.25</v>
      </c>
      <c r="U3570" s="47" t="s">
        <v>5336</v>
      </c>
      <c r="V3570" s="47" t="s">
        <v>5336</v>
      </c>
      <c r="W3570" s="47">
        <v>194</v>
      </c>
    </row>
    <row r="3571" spans="1:24" s="47" customFormat="1" x14ac:dyDescent="0.15">
      <c r="A3571" s="47" t="s">
        <v>6215</v>
      </c>
      <c r="B3571" s="209" t="s">
        <v>9713</v>
      </c>
      <c r="C3571" s="281" t="s">
        <v>9843</v>
      </c>
      <c r="D3571" s="47" t="s">
        <v>9416</v>
      </c>
      <c r="E3571" s="47" t="s">
        <v>9165</v>
      </c>
      <c r="F3571" s="47" t="s">
        <v>9124</v>
      </c>
      <c r="G3571" s="47" t="s">
        <v>8957</v>
      </c>
      <c r="H3571" s="47">
        <v>1240</v>
      </c>
      <c r="I3571" s="47">
        <v>8.0500000000000007</v>
      </c>
      <c r="U3571" s="47" t="s">
        <v>5336</v>
      </c>
      <c r="V3571" s="47" t="s">
        <v>5336</v>
      </c>
      <c r="W3571" s="47">
        <v>195</v>
      </c>
    </row>
    <row r="3572" spans="1:24" s="47" customFormat="1" x14ac:dyDescent="0.15">
      <c r="A3572" s="47" t="s">
        <v>6215</v>
      </c>
      <c r="B3572" s="209" t="s">
        <v>9281</v>
      </c>
      <c r="C3572" s="281" t="s">
        <v>9034</v>
      </c>
      <c r="D3572" s="47" t="s">
        <v>9358</v>
      </c>
      <c r="E3572" s="47" t="s">
        <v>9282</v>
      </c>
      <c r="F3572" s="47" t="s">
        <v>9283</v>
      </c>
      <c r="G3572" s="47" t="s">
        <v>8714</v>
      </c>
      <c r="H3572" s="47">
        <v>5305</v>
      </c>
      <c r="I3572" s="47">
        <v>40</v>
      </c>
      <c r="J3572" s="47">
        <v>30</v>
      </c>
      <c r="U3572" s="47" t="s">
        <v>5336</v>
      </c>
      <c r="V3572" s="47" t="s">
        <v>5336</v>
      </c>
      <c r="W3572" s="47">
        <v>213</v>
      </c>
    </row>
    <row r="3573" spans="1:24" s="47" customFormat="1" x14ac:dyDescent="0.15">
      <c r="A3573" s="47" t="s">
        <v>6215</v>
      </c>
      <c r="B3573" s="209" t="s">
        <v>8575</v>
      </c>
      <c r="C3573" s="281" t="s">
        <v>9035</v>
      </c>
      <c r="D3573" s="47" t="s">
        <v>8656</v>
      </c>
      <c r="E3573" s="47" t="s">
        <v>9363</v>
      </c>
      <c r="F3573" s="47" t="s">
        <v>9364</v>
      </c>
      <c r="G3573" s="47" t="s">
        <v>8888</v>
      </c>
      <c r="I3573" s="47">
        <v>70</v>
      </c>
      <c r="U3573" s="47" t="s">
        <v>5336</v>
      </c>
      <c r="V3573" s="47" t="s">
        <v>5336</v>
      </c>
      <c r="W3573" s="47">
        <v>215</v>
      </c>
    </row>
    <row r="3574" spans="1:24" s="47" customFormat="1" x14ac:dyDescent="0.15">
      <c r="A3574" s="47" t="s">
        <v>6215</v>
      </c>
      <c r="B3574" s="209" t="s">
        <v>8575</v>
      </c>
      <c r="C3574" s="281" t="s">
        <v>9035</v>
      </c>
      <c r="D3574" s="47" t="s">
        <v>8656</v>
      </c>
      <c r="E3574" s="47" t="s">
        <v>9363</v>
      </c>
      <c r="F3574" s="47" t="s">
        <v>9364</v>
      </c>
      <c r="G3574" s="47" t="s">
        <v>8888</v>
      </c>
      <c r="I3574" s="47">
        <v>70</v>
      </c>
      <c r="U3574" s="47" t="s">
        <v>5336</v>
      </c>
      <c r="V3574" s="47" t="s">
        <v>5336</v>
      </c>
      <c r="W3574" s="47">
        <v>216</v>
      </c>
    </row>
    <row r="3575" spans="1:24" s="47" customFormat="1" x14ac:dyDescent="0.15">
      <c r="A3575" s="47" t="s">
        <v>6215</v>
      </c>
      <c r="B3575" s="209" t="s">
        <v>9274</v>
      </c>
      <c r="C3575" s="281" t="s">
        <v>9475</v>
      </c>
      <c r="D3575" s="47" t="s">
        <v>9416</v>
      </c>
      <c r="E3575" s="47" t="s">
        <v>9165</v>
      </c>
      <c r="F3575" s="47" t="s">
        <v>9124</v>
      </c>
      <c r="G3575" s="47" t="s">
        <v>9040</v>
      </c>
      <c r="I3575" s="47">
        <v>66.5</v>
      </c>
      <c r="J3575" s="47">
        <v>17.399999999999999</v>
      </c>
      <c r="U3575" s="47" t="s">
        <v>5336</v>
      </c>
      <c r="V3575" s="47" t="s">
        <v>5336</v>
      </c>
      <c r="W3575" s="47">
        <v>217</v>
      </c>
    </row>
    <row r="3576" spans="1:24" s="47" customFormat="1" x14ac:dyDescent="0.15">
      <c r="A3576" s="47" t="s">
        <v>9415</v>
      </c>
      <c r="B3576" s="209" t="s">
        <v>9629</v>
      </c>
      <c r="C3576" s="281" t="s">
        <v>9630</v>
      </c>
      <c r="F3576" s="209" t="s">
        <v>9629</v>
      </c>
      <c r="G3576" s="47" t="s">
        <v>8714</v>
      </c>
      <c r="U3576" s="47" t="s">
        <v>5336</v>
      </c>
      <c r="V3576" s="47" t="s">
        <v>5336</v>
      </c>
      <c r="W3576" s="47">
        <v>275</v>
      </c>
    </row>
    <row r="3577" spans="1:24" s="47" customFormat="1" x14ac:dyDescent="0.15">
      <c r="A3577" s="47" t="s">
        <v>9415</v>
      </c>
      <c r="B3577" s="209" t="s">
        <v>9629</v>
      </c>
      <c r="C3577" s="281" t="s">
        <v>9630</v>
      </c>
      <c r="F3577" s="209" t="s">
        <v>9629</v>
      </c>
      <c r="G3577" s="47" t="s">
        <v>8714</v>
      </c>
      <c r="U3577" s="47" t="s">
        <v>5336</v>
      </c>
      <c r="V3577" s="47" t="s">
        <v>5336</v>
      </c>
      <c r="W3577" s="47">
        <v>277</v>
      </c>
    </row>
    <row r="3578" spans="1:24" s="47" customFormat="1" x14ac:dyDescent="0.15">
      <c r="A3578" s="47" t="s">
        <v>9415</v>
      </c>
      <c r="B3578" s="209" t="s">
        <v>9629</v>
      </c>
      <c r="C3578" s="281" t="s">
        <v>9630</v>
      </c>
      <c r="F3578" s="209" t="s">
        <v>9629</v>
      </c>
      <c r="G3578" s="47" t="s">
        <v>8714</v>
      </c>
      <c r="U3578" s="47" t="s">
        <v>5336</v>
      </c>
      <c r="V3578" s="47" t="s">
        <v>5336</v>
      </c>
      <c r="W3578" s="47">
        <v>278</v>
      </c>
    </row>
    <row r="3579" spans="1:24" s="47" customFormat="1" x14ac:dyDescent="0.15">
      <c r="A3579" s="47" t="s">
        <v>6215</v>
      </c>
      <c r="B3579" s="209" t="s">
        <v>9261</v>
      </c>
      <c r="C3579" s="281" t="s">
        <v>8864</v>
      </c>
      <c r="D3579" s="47" t="s">
        <v>9416</v>
      </c>
      <c r="E3579" s="47" t="s">
        <v>9623</v>
      </c>
      <c r="F3579" s="47" t="s">
        <v>8956</v>
      </c>
      <c r="G3579" s="47" t="s">
        <v>9036</v>
      </c>
      <c r="I3579" s="47">
        <v>22</v>
      </c>
      <c r="U3579" s="47" t="s">
        <v>5336</v>
      </c>
      <c r="V3579" s="47" t="s">
        <v>5336</v>
      </c>
      <c r="W3579" s="47">
        <v>295</v>
      </c>
    </row>
    <row r="3580" spans="1:24" s="47" customFormat="1" x14ac:dyDescent="0.15">
      <c r="A3580" s="47" t="s">
        <v>6215</v>
      </c>
      <c r="B3580" s="209" t="s">
        <v>9537</v>
      </c>
      <c r="C3580" s="281" t="s">
        <v>9438</v>
      </c>
      <c r="D3580" s="47" t="s">
        <v>8967</v>
      </c>
      <c r="E3580" s="47" t="s">
        <v>9131</v>
      </c>
      <c r="F3580" s="47" t="s">
        <v>5522</v>
      </c>
      <c r="G3580" s="47" t="s">
        <v>9132</v>
      </c>
      <c r="U3580" s="47" t="s">
        <v>5336</v>
      </c>
      <c r="V3580" s="47" t="s">
        <v>5336</v>
      </c>
      <c r="W3580" s="47">
        <v>300</v>
      </c>
      <c r="X3580" s="47" t="s">
        <v>9271</v>
      </c>
    </row>
    <row r="3581" spans="1:24" s="47" customFormat="1" x14ac:dyDescent="0.15">
      <c r="A3581" s="47" t="s">
        <v>9415</v>
      </c>
      <c r="B3581" s="209" t="s">
        <v>9799</v>
      </c>
      <c r="C3581" s="281" t="s">
        <v>9904</v>
      </c>
      <c r="D3581" s="47" t="s">
        <v>9889</v>
      </c>
      <c r="E3581" s="47" t="s">
        <v>9763</v>
      </c>
      <c r="F3581" s="47" t="s">
        <v>9903</v>
      </c>
      <c r="G3581" s="47" t="s">
        <v>9798</v>
      </c>
      <c r="J3581" s="47">
        <v>8</v>
      </c>
      <c r="U3581" s="47" t="s">
        <v>5336</v>
      </c>
      <c r="V3581" s="47" t="s">
        <v>5336</v>
      </c>
      <c r="W3581" s="47">
        <v>327</v>
      </c>
    </row>
    <row r="3582" spans="1:24" s="47" customFormat="1" x14ac:dyDescent="0.15">
      <c r="A3582" s="47" t="s">
        <v>9415</v>
      </c>
      <c r="B3582" s="209" t="s">
        <v>9799</v>
      </c>
      <c r="C3582" s="281" t="s">
        <v>9904</v>
      </c>
      <c r="D3582" s="47" t="s">
        <v>9889</v>
      </c>
      <c r="E3582" s="47" t="s">
        <v>9763</v>
      </c>
      <c r="F3582" s="47" t="s">
        <v>9903</v>
      </c>
      <c r="G3582" s="47" t="s">
        <v>9798</v>
      </c>
      <c r="J3582" s="47">
        <v>8</v>
      </c>
      <c r="U3582" s="47" t="s">
        <v>5336</v>
      </c>
      <c r="V3582" s="47" t="s">
        <v>5336</v>
      </c>
      <c r="W3582" s="47">
        <v>328</v>
      </c>
    </row>
    <row r="3583" spans="1:24" s="47" customFormat="1" x14ac:dyDescent="0.15">
      <c r="A3583" s="47" t="s">
        <v>9415</v>
      </c>
      <c r="B3583" s="209" t="s">
        <v>9799</v>
      </c>
      <c r="C3583" s="281" t="s">
        <v>9904</v>
      </c>
      <c r="D3583" s="47" t="s">
        <v>9889</v>
      </c>
      <c r="E3583" s="47" t="s">
        <v>9763</v>
      </c>
      <c r="F3583" s="47" t="s">
        <v>9903</v>
      </c>
      <c r="G3583" s="47" t="s">
        <v>9798</v>
      </c>
      <c r="J3583" s="47">
        <v>8</v>
      </c>
      <c r="U3583" s="47" t="s">
        <v>5336</v>
      </c>
      <c r="V3583" s="47" t="s">
        <v>5336</v>
      </c>
      <c r="W3583" s="47">
        <v>329</v>
      </c>
    </row>
    <row r="3584" spans="1:24" s="47" customFormat="1" x14ac:dyDescent="0.15">
      <c r="A3584" s="47" t="s">
        <v>9415</v>
      </c>
      <c r="B3584" s="209" t="s">
        <v>9799</v>
      </c>
      <c r="C3584" s="281" t="s">
        <v>9904</v>
      </c>
      <c r="D3584" s="47" t="s">
        <v>9889</v>
      </c>
      <c r="E3584" s="47" t="s">
        <v>9763</v>
      </c>
      <c r="F3584" s="47" t="s">
        <v>9903</v>
      </c>
      <c r="G3584" s="47" t="s">
        <v>9798</v>
      </c>
      <c r="J3584" s="47">
        <v>9</v>
      </c>
      <c r="U3584" s="47" t="s">
        <v>5336</v>
      </c>
      <c r="V3584" s="47" t="s">
        <v>5336</v>
      </c>
      <c r="W3584" s="47">
        <v>330</v>
      </c>
    </row>
    <row r="3585" spans="1:24" s="47" customFormat="1" x14ac:dyDescent="0.15">
      <c r="A3585" s="47" t="s">
        <v>9415</v>
      </c>
      <c r="B3585" s="209" t="s">
        <v>9799</v>
      </c>
      <c r="C3585" s="281" t="s">
        <v>9904</v>
      </c>
      <c r="D3585" s="47" t="s">
        <v>9889</v>
      </c>
      <c r="E3585" s="47" t="s">
        <v>9763</v>
      </c>
      <c r="F3585" s="47" t="s">
        <v>9903</v>
      </c>
      <c r="G3585" s="47" t="s">
        <v>9798</v>
      </c>
      <c r="J3585" s="47">
        <v>9</v>
      </c>
      <c r="U3585" s="47" t="s">
        <v>5336</v>
      </c>
      <c r="V3585" s="47" t="s">
        <v>5336</v>
      </c>
      <c r="W3585" s="47">
        <v>331</v>
      </c>
    </row>
    <row r="3586" spans="1:24" s="47" customFormat="1" x14ac:dyDescent="0.15">
      <c r="A3586" s="47" t="s">
        <v>9584</v>
      </c>
      <c r="B3586" s="209" t="s">
        <v>9487</v>
      </c>
      <c r="C3586" s="281" t="s">
        <v>9373</v>
      </c>
      <c r="D3586" s="47" t="s">
        <v>9585</v>
      </c>
      <c r="E3586" s="47" t="s">
        <v>9586</v>
      </c>
      <c r="F3586" s="47" t="s">
        <v>9485</v>
      </c>
      <c r="G3586" s="47" t="s">
        <v>9486</v>
      </c>
      <c r="J3586" s="47">
        <v>19</v>
      </c>
      <c r="U3586" s="47" t="s">
        <v>5336</v>
      </c>
      <c r="V3586" s="47" t="s">
        <v>5336</v>
      </c>
      <c r="W3586" s="47">
        <v>335</v>
      </c>
    </row>
    <row r="3587" spans="1:24" s="47" customFormat="1" x14ac:dyDescent="0.15">
      <c r="A3587" s="47" t="s">
        <v>6215</v>
      </c>
      <c r="B3587" s="47" t="s">
        <v>9134</v>
      </c>
      <c r="C3587" s="281" t="s">
        <v>8966</v>
      </c>
      <c r="D3587" s="47" t="s">
        <v>8967</v>
      </c>
      <c r="E3587" s="47" t="s">
        <v>9131</v>
      </c>
      <c r="F3587" s="47" t="s">
        <v>5522</v>
      </c>
      <c r="G3587" s="47" t="s">
        <v>9132</v>
      </c>
      <c r="H3587" s="47">
        <v>2800</v>
      </c>
      <c r="I3587" s="47">
        <v>28</v>
      </c>
      <c r="J3587" s="47">
        <v>5.8</v>
      </c>
      <c r="U3587" s="47" t="s">
        <v>5336</v>
      </c>
      <c r="V3587" s="47" t="s">
        <v>5336</v>
      </c>
      <c r="W3587" s="47">
        <v>510</v>
      </c>
    </row>
    <row r="3588" spans="1:24" s="47" customFormat="1" x14ac:dyDescent="0.15">
      <c r="A3588" s="47" t="s">
        <v>6215</v>
      </c>
      <c r="B3588" s="210" t="s">
        <v>10094</v>
      </c>
      <c r="C3588" s="281" t="s">
        <v>10095</v>
      </c>
      <c r="D3588" s="47" t="s">
        <v>9141</v>
      </c>
      <c r="E3588" s="47" t="s">
        <v>10122</v>
      </c>
      <c r="F3588" s="47" t="s">
        <v>10110</v>
      </c>
      <c r="G3588" s="47" t="s">
        <v>8714</v>
      </c>
      <c r="U3588" s="47" t="s">
        <v>5336</v>
      </c>
      <c r="V3588" s="47" t="s">
        <v>5336</v>
      </c>
      <c r="W3588" s="47">
        <v>690</v>
      </c>
      <c r="X3588" s="210" t="s">
        <v>8961</v>
      </c>
    </row>
    <row r="3589" spans="1:24" s="47" customFormat="1" x14ac:dyDescent="0.15">
      <c r="A3589" s="47" t="s">
        <v>6215</v>
      </c>
      <c r="B3589" s="210" t="s">
        <v>10094</v>
      </c>
      <c r="C3589" s="281" t="s">
        <v>10095</v>
      </c>
      <c r="D3589" s="47" t="s">
        <v>10013</v>
      </c>
      <c r="E3589" s="47" t="s">
        <v>10122</v>
      </c>
      <c r="F3589" s="47" t="s">
        <v>10110</v>
      </c>
      <c r="G3589" s="47" t="s">
        <v>10014</v>
      </c>
      <c r="U3589" s="47" t="s">
        <v>5336</v>
      </c>
      <c r="V3589" s="47" t="s">
        <v>5336</v>
      </c>
      <c r="W3589" s="47">
        <v>691</v>
      </c>
      <c r="X3589" s="210" t="s">
        <v>8961</v>
      </c>
    </row>
    <row r="3590" spans="1:24" s="47" customFormat="1" x14ac:dyDescent="0.15">
      <c r="A3590" s="47" t="s">
        <v>6215</v>
      </c>
      <c r="B3590" s="47" t="s">
        <v>9803</v>
      </c>
      <c r="C3590" s="281" t="s">
        <v>10033</v>
      </c>
      <c r="D3590" s="47" t="s">
        <v>10015</v>
      </c>
      <c r="E3590" s="47" t="s">
        <v>10016</v>
      </c>
      <c r="F3590" s="47" t="s">
        <v>10017</v>
      </c>
      <c r="G3590" s="47" t="s">
        <v>9802</v>
      </c>
      <c r="J3590" s="47">
        <v>10</v>
      </c>
      <c r="U3590" s="47" t="s">
        <v>5336</v>
      </c>
      <c r="V3590" s="47" t="s">
        <v>5336</v>
      </c>
      <c r="W3590" s="47">
        <v>692</v>
      </c>
    </row>
    <row r="3591" spans="1:24" s="47" customFormat="1" x14ac:dyDescent="0.15">
      <c r="A3591" s="47" t="s">
        <v>6215</v>
      </c>
      <c r="B3591" s="47" t="s">
        <v>10035</v>
      </c>
      <c r="C3591" s="281" t="s">
        <v>10033</v>
      </c>
      <c r="D3591" s="47" t="s">
        <v>9409</v>
      </c>
      <c r="E3591" s="47" t="s">
        <v>9709</v>
      </c>
      <c r="F3591" s="47" t="s">
        <v>10034</v>
      </c>
      <c r="G3591" s="47" t="s">
        <v>8888</v>
      </c>
      <c r="J3591" s="47">
        <v>20</v>
      </c>
      <c r="U3591" s="47" t="s">
        <v>5336</v>
      </c>
      <c r="V3591" s="47" t="s">
        <v>5336</v>
      </c>
      <c r="W3591" s="47">
        <v>693</v>
      </c>
    </row>
    <row r="3592" spans="1:24" s="47" customFormat="1" x14ac:dyDescent="0.15">
      <c r="A3592" s="47" t="s">
        <v>9415</v>
      </c>
      <c r="B3592" s="47" t="s">
        <v>10028</v>
      </c>
      <c r="C3592" s="281" t="s">
        <v>10029</v>
      </c>
      <c r="D3592" s="47" t="s">
        <v>9560</v>
      </c>
      <c r="E3592" s="47" t="s">
        <v>9464</v>
      </c>
      <c r="F3592" s="47" t="s">
        <v>9581</v>
      </c>
      <c r="G3592" s="47" t="s">
        <v>10032</v>
      </c>
      <c r="H3592" s="47">
        <v>148</v>
      </c>
      <c r="I3592" s="47">
        <v>3.3</v>
      </c>
      <c r="J3592" s="47">
        <v>1.3</v>
      </c>
      <c r="U3592" s="47" t="s">
        <v>5336</v>
      </c>
      <c r="V3592" s="47" t="s">
        <v>5336</v>
      </c>
      <c r="W3592" s="47">
        <v>696</v>
      </c>
    </row>
    <row r="3593" spans="1:24" s="47" customFormat="1" x14ac:dyDescent="0.15">
      <c r="A3593" s="47" t="s">
        <v>6215</v>
      </c>
      <c r="B3593" s="47" t="s">
        <v>10028</v>
      </c>
      <c r="C3593" s="281" t="s">
        <v>10029</v>
      </c>
      <c r="D3593" s="47" t="s">
        <v>10130</v>
      </c>
      <c r="E3593" s="47" t="s">
        <v>10131</v>
      </c>
      <c r="F3593" s="47" t="s">
        <v>9581</v>
      </c>
      <c r="G3593" s="47" t="s">
        <v>10032</v>
      </c>
      <c r="H3593" s="47">
        <v>148</v>
      </c>
      <c r="I3593" s="47">
        <v>4.3</v>
      </c>
      <c r="J3593" s="47">
        <v>1.4</v>
      </c>
      <c r="U3593" s="47" t="s">
        <v>5336</v>
      </c>
      <c r="V3593" s="47" t="s">
        <v>5336</v>
      </c>
      <c r="W3593" s="47">
        <v>697</v>
      </c>
    </row>
    <row r="3594" spans="1:24" s="47" customFormat="1" x14ac:dyDescent="0.15">
      <c r="A3594" s="47" t="s">
        <v>6215</v>
      </c>
      <c r="B3594" s="47" t="s">
        <v>10028</v>
      </c>
      <c r="C3594" s="281" t="s">
        <v>10029</v>
      </c>
      <c r="D3594" s="47" t="s">
        <v>10130</v>
      </c>
      <c r="E3594" s="47" t="s">
        <v>10131</v>
      </c>
      <c r="F3594" s="47" t="s">
        <v>9581</v>
      </c>
      <c r="G3594" s="47" t="s">
        <v>10032</v>
      </c>
      <c r="H3594" s="47">
        <v>148</v>
      </c>
      <c r="I3594" s="47">
        <v>5.3</v>
      </c>
      <c r="J3594" s="47">
        <v>2</v>
      </c>
      <c r="U3594" s="47" t="s">
        <v>5336</v>
      </c>
      <c r="V3594" s="47" t="s">
        <v>5336</v>
      </c>
      <c r="W3594" s="47">
        <v>698</v>
      </c>
    </row>
    <row r="3595" spans="1:24" s="47" customFormat="1" x14ac:dyDescent="0.15">
      <c r="A3595" s="47" t="s">
        <v>6215</v>
      </c>
      <c r="B3595" s="47" t="s">
        <v>10028</v>
      </c>
      <c r="C3595" s="281" t="s">
        <v>10029</v>
      </c>
      <c r="D3595" s="47" t="s">
        <v>9560</v>
      </c>
      <c r="E3595" s="47" t="s">
        <v>9464</v>
      </c>
      <c r="F3595" s="47" t="s">
        <v>9581</v>
      </c>
      <c r="G3595" s="47" t="s">
        <v>10032</v>
      </c>
      <c r="H3595" s="47">
        <v>148</v>
      </c>
      <c r="I3595" s="47">
        <v>7.5</v>
      </c>
      <c r="J3595" s="47">
        <v>2.6</v>
      </c>
      <c r="U3595" s="47" t="s">
        <v>5336</v>
      </c>
      <c r="V3595" s="47" t="s">
        <v>5336</v>
      </c>
      <c r="W3595" s="47">
        <v>700</v>
      </c>
    </row>
    <row r="3596" spans="1:24" s="47" customFormat="1" x14ac:dyDescent="0.15">
      <c r="A3596" s="47" t="s">
        <v>6215</v>
      </c>
      <c r="B3596" s="47" t="s">
        <v>10028</v>
      </c>
      <c r="C3596" s="281" t="s">
        <v>10029</v>
      </c>
      <c r="D3596" s="47" t="s">
        <v>9560</v>
      </c>
      <c r="E3596" s="47" t="s">
        <v>9464</v>
      </c>
      <c r="F3596" s="47" t="s">
        <v>9581</v>
      </c>
      <c r="G3596" s="47" t="s">
        <v>10032</v>
      </c>
      <c r="H3596" s="47">
        <v>148</v>
      </c>
      <c r="I3596" s="47">
        <v>8.6</v>
      </c>
      <c r="J3596" s="47">
        <v>3</v>
      </c>
      <c r="U3596" s="47" t="s">
        <v>5336</v>
      </c>
      <c r="V3596" s="47" t="s">
        <v>5336</v>
      </c>
      <c r="W3596" s="47">
        <v>701</v>
      </c>
    </row>
    <row r="3597" spans="1:24" s="47" customFormat="1" x14ac:dyDescent="0.15">
      <c r="A3597" s="47" t="s">
        <v>6215</v>
      </c>
      <c r="B3597" s="47" t="s">
        <v>10028</v>
      </c>
      <c r="C3597" s="281" t="s">
        <v>10030</v>
      </c>
      <c r="D3597" s="47" t="s">
        <v>9560</v>
      </c>
      <c r="E3597" s="47" t="s">
        <v>9464</v>
      </c>
      <c r="F3597" s="47" t="s">
        <v>9581</v>
      </c>
      <c r="G3597" s="47" t="s">
        <v>10032</v>
      </c>
      <c r="H3597" s="47">
        <v>148</v>
      </c>
      <c r="I3597" s="47">
        <v>9.6</v>
      </c>
      <c r="J3597" s="47">
        <v>3.5</v>
      </c>
      <c r="U3597" s="47" t="s">
        <v>5336</v>
      </c>
      <c r="V3597" s="47" t="s">
        <v>5336</v>
      </c>
      <c r="W3597" s="47">
        <v>702</v>
      </c>
    </row>
    <row r="3598" spans="1:24" s="47" customFormat="1" x14ac:dyDescent="0.15">
      <c r="A3598" s="47" t="s">
        <v>6215</v>
      </c>
      <c r="B3598" s="47" t="s">
        <v>10028</v>
      </c>
      <c r="C3598" s="281" t="s">
        <v>10030</v>
      </c>
      <c r="D3598" s="47" t="s">
        <v>9560</v>
      </c>
      <c r="E3598" s="47" t="s">
        <v>9464</v>
      </c>
      <c r="F3598" s="47" t="s">
        <v>9581</v>
      </c>
      <c r="G3598" s="47" t="s">
        <v>10032</v>
      </c>
      <c r="H3598" s="47">
        <v>148</v>
      </c>
      <c r="I3598" s="47">
        <v>10.6</v>
      </c>
      <c r="J3598" s="47">
        <v>4</v>
      </c>
      <c r="U3598" s="47" t="s">
        <v>5336</v>
      </c>
      <c r="V3598" s="47" t="s">
        <v>5336</v>
      </c>
      <c r="W3598" s="47">
        <v>703</v>
      </c>
    </row>
    <row r="3599" spans="1:24" s="47" customFormat="1" x14ac:dyDescent="0.15">
      <c r="A3599" s="47" t="s">
        <v>6215</v>
      </c>
      <c r="B3599" s="47" t="s">
        <v>10028</v>
      </c>
      <c r="C3599" s="281" t="s">
        <v>10030</v>
      </c>
      <c r="D3599" s="47" t="s">
        <v>9560</v>
      </c>
      <c r="E3599" s="47" t="s">
        <v>9464</v>
      </c>
      <c r="F3599" s="47" t="s">
        <v>9581</v>
      </c>
      <c r="G3599" s="47" t="s">
        <v>10032</v>
      </c>
      <c r="H3599" s="47">
        <v>148</v>
      </c>
      <c r="I3599" s="47">
        <v>11.4</v>
      </c>
      <c r="J3599" s="47">
        <v>4.8</v>
      </c>
      <c r="U3599" s="47" t="s">
        <v>5336</v>
      </c>
      <c r="V3599" s="47" t="s">
        <v>5336</v>
      </c>
      <c r="W3599" s="47">
        <v>704</v>
      </c>
    </row>
    <row r="3600" spans="1:24" s="47" customFormat="1" x14ac:dyDescent="0.15">
      <c r="A3600" s="47" t="s">
        <v>6215</v>
      </c>
      <c r="B3600" s="47" t="s">
        <v>10028</v>
      </c>
      <c r="C3600" s="281" t="s">
        <v>10030</v>
      </c>
      <c r="D3600" s="47" t="s">
        <v>9560</v>
      </c>
      <c r="E3600" s="47" t="s">
        <v>9464</v>
      </c>
      <c r="F3600" s="47" t="s">
        <v>9581</v>
      </c>
      <c r="G3600" s="47" t="s">
        <v>10032</v>
      </c>
      <c r="H3600" s="47">
        <v>148</v>
      </c>
      <c r="I3600" s="47">
        <v>14.4</v>
      </c>
      <c r="J3600" s="47">
        <v>7.1</v>
      </c>
      <c r="U3600" s="47" t="s">
        <v>5336</v>
      </c>
      <c r="V3600" s="47" t="s">
        <v>5336</v>
      </c>
      <c r="W3600" s="47">
        <v>706</v>
      </c>
    </row>
    <row r="3601" spans="1:24" s="47" customFormat="1" x14ac:dyDescent="0.15">
      <c r="A3601" s="47" t="s">
        <v>6215</v>
      </c>
      <c r="B3601" s="47" t="s">
        <v>10028</v>
      </c>
      <c r="C3601" s="281" t="s">
        <v>10030</v>
      </c>
      <c r="D3601" s="47" t="s">
        <v>9560</v>
      </c>
      <c r="E3601" s="47" t="s">
        <v>9464</v>
      </c>
      <c r="F3601" s="47" t="s">
        <v>9581</v>
      </c>
      <c r="G3601" s="47" t="s">
        <v>10032</v>
      </c>
      <c r="H3601" s="47">
        <v>148</v>
      </c>
      <c r="I3601" s="47">
        <v>15.3</v>
      </c>
      <c r="J3601" s="47">
        <v>8</v>
      </c>
      <c r="U3601" s="47" t="s">
        <v>5336</v>
      </c>
      <c r="V3601" s="47" t="s">
        <v>5336</v>
      </c>
      <c r="W3601" s="47">
        <v>707</v>
      </c>
    </row>
    <row r="3602" spans="1:24" s="47" customFormat="1" x14ac:dyDescent="0.15">
      <c r="A3602" s="47" t="s">
        <v>6215</v>
      </c>
      <c r="B3602" s="47" t="s">
        <v>9185</v>
      </c>
      <c r="C3602" s="281" t="s">
        <v>9494</v>
      </c>
      <c r="D3602" s="47" t="s">
        <v>8656</v>
      </c>
      <c r="E3602" s="47" t="s">
        <v>10031</v>
      </c>
      <c r="F3602" s="47" t="s">
        <v>9916</v>
      </c>
      <c r="G3602" s="47" t="s">
        <v>9917</v>
      </c>
      <c r="H3602" s="47">
        <v>445</v>
      </c>
      <c r="I3602" s="47">
        <v>1.25</v>
      </c>
      <c r="J3602" s="47">
        <v>0.3</v>
      </c>
      <c r="U3602" s="47" t="s">
        <v>5336</v>
      </c>
      <c r="V3602" s="47" t="s">
        <v>5336</v>
      </c>
      <c r="W3602" s="47">
        <v>719</v>
      </c>
    </row>
    <row r="3603" spans="1:24" s="47" customFormat="1" x14ac:dyDescent="0.15">
      <c r="A3603" s="47" t="s">
        <v>6215</v>
      </c>
      <c r="B3603" s="47" t="s">
        <v>9185</v>
      </c>
      <c r="C3603" s="281" t="s">
        <v>9494</v>
      </c>
      <c r="D3603" s="47" t="s">
        <v>8656</v>
      </c>
      <c r="E3603" s="47" t="s">
        <v>10031</v>
      </c>
      <c r="F3603" s="47" t="s">
        <v>9916</v>
      </c>
      <c r="G3603" s="47" t="s">
        <v>9917</v>
      </c>
      <c r="H3603" s="47">
        <v>445</v>
      </c>
      <c r="I3603" s="47">
        <v>2.25</v>
      </c>
      <c r="J3603" s="47">
        <v>1.4</v>
      </c>
      <c r="U3603" s="47" t="s">
        <v>5336</v>
      </c>
      <c r="V3603" s="47" t="s">
        <v>5336</v>
      </c>
      <c r="W3603" s="47">
        <v>720</v>
      </c>
    </row>
    <row r="3604" spans="1:24" s="47" customFormat="1" x14ac:dyDescent="0.15">
      <c r="A3604" s="47" t="s">
        <v>6215</v>
      </c>
      <c r="B3604" s="47" t="s">
        <v>9185</v>
      </c>
      <c r="C3604" s="281" t="s">
        <v>9494</v>
      </c>
      <c r="D3604" s="47" t="s">
        <v>8656</v>
      </c>
      <c r="E3604" s="47" t="s">
        <v>10031</v>
      </c>
      <c r="F3604" s="47" t="s">
        <v>9916</v>
      </c>
      <c r="G3604" s="47" t="s">
        <v>9917</v>
      </c>
      <c r="H3604" s="47">
        <v>445</v>
      </c>
      <c r="I3604" s="47">
        <v>3.25</v>
      </c>
      <c r="J3604" s="47">
        <v>3.9</v>
      </c>
      <c r="U3604" s="47" t="s">
        <v>5336</v>
      </c>
      <c r="V3604" s="47" t="s">
        <v>5336</v>
      </c>
      <c r="W3604" s="47">
        <v>721</v>
      </c>
    </row>
    <row r="3605" spans="1:24" s="47" customFormat="1" x14ac:dyDescent="0.15">
      <c r="A3605" s="47" t="s">
        <v>6215</v>
      </c>
      <c r="B3605" s="47" t="s">
        <v>9185</v>
      </c>
      <c r="C3605" s="281" t="s">
        <v>9494</v>
      </c>
      <c r="D3605" s="47" t="s">
        <v>8656</v>
      </c>
      <c r="E3605" s="47" t="s">
        <v>10031</v>
      </c>
      <c r="F3605" s="47" t="s">
        <v>9916</v>
      </c>
      <c r="G3605" s="47" t="s">
        <v>9917</v>
      </c>
      <c r="H3605" s="47">
        <v>445</v>
      </c>
      <c r="I3605" s="47">
        <v>4.25</v>
      </c>
      <c r="J3605" s="47">
        <v>5.2</v>
      </c>
      <c r="U3605" s="47" t="s">
        <v>5336</v>
      </c>
      <c r="V3605" s="47" t="s">
        <v>5336</v>
      </c>
      <c r="W3605" s="47">
        <v>722</v>
      </c>
    </row>
    <row r="3606" spans="1:24" s="47" customFormat="1" x14ac:dyDescent="0.15">
      <c r="A3606" s="47" t="s">
        <v>6215</v>
      </c>
      <c r="B3606" s="47" t="s">
        <v>9185</v>
      </c>
      <c r="C3606" s="281" t="s">
        <v>9494</v>
      </c>
      <c r="D3606" s="47" t="s">
        <v>8656</v>
      </c>
      <c r="E3606" s="47" t="s">
        <v>10031</v>
      </c>
      <c r="F3606" s="47" t="s">
        <v>9916</v>
      </c>
      <c r="G3606" s="47" t="s">
        <v>9917</v>
      </c>
      <c r="H3606" s="47">
        <v>445</v>
      </c>
      <c r="I3606" s="47">
        <v>5.25</v>
      </c>
      <c r="J3606" s="47">
        <v>5.8</v>
      </c>
      <c r="U3606" s="47" t="s">
        <v>5336</v>
      </c>
      <c r="V3606" s="47" t="s">
        <v>5336</v>
      </c>
      <c r="W3606" s="47">
        <v>723</v>
      </c>
    </row>
    <row r="3607" spans="1:24" s="47" customFormat="1" x14ac:dyDescent="0.15">
      <c r="A3607" s="47" t="s">
        <v>6215</v>
      </c>
      <c r="B3607" s="47" t="s">
        <v>9185</v>
      </c>
      <c r="C3607" s="281" t="s">
        <v>9494</v>
      </c>
      <c r="D3607" s="47" t="s">
        <v>8656</v>
      </c>
      <c r="E3607" s="47" t="s">
        <v>10031</v>
      </c>
      <c r="F3607" s="47" t="s">
        <v>9916</v>
      </c>
      <c r="G3607" s="47" t="s">
        <v>9917</v>
      </c>
      <c r="H3607" s="47">
        <v>445</v>
      </c>
      <c r="I3607" s="47">
        <v>6.25</v>
      </c>
      <c r="J3607" s="47">
        <v>5.8</v>
      </c>
      <c r="U3607" s="47" t="s">
        <v>5336</v>
      </c>
      <c r="V3607" s="47" t="s">
        <v>5336</v>
      </c>
      <c r="W3607" s="47">
        <v>724</v>
      </c>
    </row>
    <row r="3608" spans="1:24" s="47" customFormat="1" x14ac:dyDescent="0.15">
      <c r="A3608" s="47" t="s">
        <v>6215</v>
      </c>
      <c r="B3608" s="47" t="s">
        <v>9601</v>
      </c>
      <c r="C3608" s="281" t="s">
        <v>9689</v>
      </c>
      <c r="D3608" s="47" t="s">
        <v>9455</v>
      </c>
      <c r="E3608" s="47" t="s">
        <v>9498</v>
      </c>
      <c r="F3608" s="47" t="s">
        <v>9457</v>
      </c>
      <c r="G3608" s="47" t="s">
        <v>9499</v>
      </c>
      <c r="J3608" s="47">
        <v>37.5</v>
      </c>
      <c r="U3608" s="47" t="s">
        <v>5336</v>
      </c>
      <c r="V3608" s="47" t="s">
        <v>5336</v>
      </c>
      <c r="W3608" s="47">
        <v>725</v>
      </c>
    </row>
    <row r="3609" spans="1:24" s="47" customFormat="1" x14ac:dyDescent="0.15">
      <c r="A3609" s="47" t="s">
        <v>6215</v>
      </c>
      <c r="B3609" s="47" t="s">
        <v>9601</v>
      </c>
      <c r="C3609" s="281" t="s">
        <v>9500</v>
      </c>
      <c r="D3609" s="47" t="s">
        <v>9455</v>
      </c>
      <c r="E3609" s="47" t="s">
        <v>9456</v>
      </c>
      <c r="F3609" s="47" t="s">
        <v>9457</v>
      </c>
      <c r="G3609" s="47" t="s">
        <v>8714</v>
      </c>
      <c r="J3609" s="47">
        <v>37.5</v>
      </c>
      <c r="U3609" s="47" t="s">
        <v>5336</v>
      </c>
      <c r="V3609" s="47" t="s">
        <v>5336</v>
      </c>
      <c r="W3609" s="47">
        <v>726</v>
      </c>
    </row>
    <row r="3610" spans="1:24" s="47" customFormat="1" x14ac:dyDescent="0.15">
      <c r="A3610" s="47" t="s">
        <v>6215</v>
      </c>
      <c r="B3610" s="47" t="s">
        <v>9601</v>
      </c>
      <c r="C3610" s="281" t="s">
        <v>9500</v>
      </c>
      <c r="D3610" s="47" t="s">
        <v>9455</v>
      </c>
      <c r="E3610" s="47" t="s">
        <v>9456</v>
      </c>
      <c r="F3610" s="47" t="s">
        <v>9457</v>
      </c>
      <c r="G3610" s="47" t="s">
        <v>8714</v>
      </c>
      <c r="J3610" s="47">
        <v>37.5</v>
      </c>
      <c r="U3610" s="47" t="s">
        <v>5336</v>
      </c>
      <c r="V3610" s="47" t="s">
        <v>5336</v>
      </c>
      <c r="W3610" s="47">
        <v>727</v>
      </c>
    </row>
    <row r="3611" spans="1:24" s="47" customFormat="1" x14ac:dyDescent="0.15">
      <c r="A3611" s="47" t="s">
        <v>6215</v>
      </c>
      <c r="B3611" s="47" t="s">
        <v>9601</v>
      </c>
      <c r="C3611" s="281" t="s">
        <v>9500</v>
      </c>
      <c r="D3611" s="47" t="s">
        <v>9455</v>
      </c>
      <c r="E3611" s="47" t="s">
        <v>9456</v>
      </c>
      <c r="F3611" s="47" t="s">
        <v>9457</v>
      </c>
      <c r="G3611" s="47" t="s">
        <v>8714</v>
      </c>
      <c r="J3611" s="47">
        <v>37.5</v>
      </c>
      <c r="U3611" s="47" t="s">
        <v>5336</v>
      </c>
      <c r="V3611" s="47" t="s">
        <v>5336</v>
      </c>
      <c r="W3611" s="47">
        <v>728</v>
      </c>
    </row>
    <row r="3612" spans="1:24" s="47" customFormat="1" x14ac:dyDescent="0.15">
      <c r="A3612" s="47" t="s">
        <v>6215</v>
      </c>
      <c r="B3612" s="210" t="s">
        <v>9301</v>
      </c>
      <c r="C3612" s="281" t="s">
        <v>9600</v>
      </c>
      <c r="D3612" s="47" t="s">
        <v>9416</v>
      </c>
      <c r="E3612" s="47" t="s">
        <v>9165</v>
      </c>
      <c r="F3612" s="47" t="s">
        <v>9124</v>
      </c>
      <c r="G3612" s="47" t="s">
        <v>8935</v>
      </c>
      <c r="H3612" s="47">
        <v>745</v>
      </c>
      <c r="J3612" s="47">
        <v>16.600000000000001</v>
      </c>
      <c r="U3612" s="47" t="s">
        <v>5336</v>
      </c>
      <c r="V3612" s="47" t="s">
        <v>5336</v>
      </c>
      <c r="W3612" s="47">
        <v>729</v>
      </c>
      <c r="X3612" s="47" t="s">
        <v>10052</v>
      </c>
    </row>
    <row r="3613" spans="1:24" s="47" customFormat="1" x14ac:dyDescent="0.15">
      <c r="A3613" s="47" t="s">
        <v>6215</v>
      </c>
      <c r="B3613" s="210" t="s">
        <v>9957</v>
      </c>
      <c r="C3613" s="281" t="s">
        <v>9600</v>
      </c>
      <c r="D3613" s="47" t="s">
        <v>9416</v>
      </c>
      <c r="E3613" s="47" t="s">
        <v>9165</v>
      </c>
      <c r="F3613" s="47" t="s">
        <v>9299</v>
      </c>
      <c r="G3613" s="47" t="s">
        <v>9849</v>
      </c>
      <c r="H3613" s="47">
        <v>600</v>
      </c>
      <c r="J3613" s="47">
        <v>22.9</v>
      </c>
      <c r="U3613" s="47" t="s">
        <v>5336</v>
      </c>
      <c r="V3613" s="47" t="s">
        <v>5336</v>
      </c>
      <c r="W3613" s="47">
        <v>730</v>
      </c>
      <c r="X3613" s="47" t="s">
        <v>10062</v>
      </c>
    </row>
    <row r="3614" spans="1:24" s="47" customFormat="1" x14ac:dyDescent="0.15">
      <c r="A3614" s="47" t="s">
        <v>6215</v>
      </c>
      <c r="B3614" s="210" t="s">
        <v>10077</v>
      </c>
      <c r="C3614" s="281" t="s">
        <v>9975</v>
      </c>
      <c r="D3614" s="47" t="s">
        <v>9358</v>
      </c>
      <c r="E3614" s="47" t="s">
        <v>10063</v>
      </c>
      <c r="F3614" s="47" t="s">
        <v>9955</v>
      </c>
      <c r="G3614" s="47" t="s">
        <v>9964</v>
      </c>
      <c r="H3614" s="47">
        <v>3320</v>
      </c>
      <c r="J3614" s="47">
        <v>8.3000000000000007</v>
      </c>
      <c r="U3614" s="47" t="s">
        <v>5336</v>
      </c>
      <c r="V3614" s="47" t="s">
        <v>5336</v>
      </c>
      <c r="W3614" s="47">
        <v>731</v>
      </c>
      <c r="X3614" s="47" t="s">
        <v>10062</v>
      </c>
    </row>
    <row r="3615" spans="1:24" s="47" customFormat="1" x14ac:dyDescent="0.15">
      <c r="A3615" s="47" t="s">
        <v>6215</v>
      </c>
      <c r="B3615" s="210" t="s">
        <v>9756</v>
      </c>
      <c r="C3615" s="281" t="s">
        <v>9975</v>
      </c>
      <c r="D3615" s="47" t="s">
        <v>9358</v>
      </c>
      <c r="E3615" s="47" t="s">
        <v>10063</v>
      </c>
      <c r="F3615" s="47" t="s">
        <v>9955</v>
      </c>
      <c r="G3615" s="47" t="s">
        <v>10078</v>
      </c>
      <c r="H3615" s="47">
        <v>1350000</v>
      </c>
      <c r="J3615" s="47">
        <v>1.2</v>
      </c>
      <c r="U3615" s="47" t="s">
        <v>5336</v>
      </c>
      <c r="V3615" s="47" t="s">
        <v>5336</v>
      </c>
      <c r="W3615" s="47">
        <v>733</v>
      </c>
      <c r="X3615" s="210" t="s">
        <v>9981</v>
      </c>
    </row>
    <row r="3616" spans="1:24" s="47" customFormat="1" x14ac:dyDescent="0.15">
      <c r="A3616" s="47" t="s">
        <v>6215</v>
      </c>
      <c r="B3616" s="210" t="s">
        <v>9919</v>
      </c>
      <c r="C3616" s="281" t="s">
        <v>9807</v>
      </c>
      <c r="D3616" s="47" t="s">
        <v>9125</v>
      </c>
      <c r="E3616" s="47" t="s">
        <v>9067</v>
      </c>
      <c r="F3616" s="47" t="s">
        <v>5620</v>
      </c>
      <c r="G3616" s="47" t="s">
        <v>9925</v>
      </c>
      <c r="H3616" s="47">
        <v>6470</v>
      </c>
      <c r="I3616" s="47">
        <v>4</v>
      </c>
      <c r="J3616" s="47">
        <v>9.5</v>
      </c>
      <c r="U3616" s="47" t="s">
        <v>5336</v>
      </c>
      <c r="V3616" s="47" t="s">
        <v>5336</v>
      </c>
      <c r="W3616" s="47">
        <v>744</v>
      </c>
    </row>
    <row r="3617" spans="1:24" s="47" customFormat="1" x14ac:dyDescent="0.15">
      <c r="A3617" s="47" t="s">
        <v>6215</v>
      </c>
      <c r="B3617" s="210" t="s">
        <v>9809</v>
      </c>
      <c r="C3617" s="281" t="s">
        <v>9807</v>
      </c>
      <c r="D3617" s="47" t="s">
        <v>9125</v>
      </c>
      <c r="E3617" s="47" t="s">
        <v>9067</v>
      </c>
      <c r="F3617" s="47" t="s">
        <v>5620</v>
      </c>
      <c r="G3617" s="47" t="s">
        <v>9808</v>
      </c>
      <c r="H3617" s="47">
        <v>7250</v>
      </c>
      <c r="I3617" s="47">
        <v>4</v>
      </c>
      <c r="J3617" s="47">
        <v>7.3</v>
      </c>
      <c r="U3617" s="47" t="s">
        <v>5336</v>
      </c>
      <c r="V3617" s="47" t="s">
        <v>5336</v>
      </c>
      <c r="W3617" s="47">
        <v>745</v>
      </c>
    </row>
    <row r="3618" spans="1:24" s="47" customFormat="1" x14ac:dyDescent="0.15">
      <c r="A3618" s="47" t="s">
        <v>6215</v>
      </c>
      <c r="B3618" s="210" t="s">
        <v>9936</v>
      </c>
      <c r="C3618" s="281" t="s">
        <v>9814</v>
      </c>
      <c r="D3618" s="47" t="s">
        <v>9889</v>
      </c>
      <c r="E3618" s="47" t="s">
        <v>9810</v>
      </c>
      <c r="F3618" s="47" t="s">
        <v>9811</v>
      </c>
      <c r="G3618" s="47" t="s">
        <v>9812</v>
      </c>
      <c r="H3618" s="47">
        <v>1346</v>
      </c>
      <c r="J3618" s="47">
        <v>27</v>
      </c>
      <c r="U3618" s="47" t="s">
        <v>5336</v>
      </c>
      <c r="V3618" s="47" t="s">
        <v>5336</v>
      </c>
      <c r="W3618" s="47">
        <v>746</v>
      </c>
      <c r="X3618" s="47" t="s">
        <v>9687</v>
      </c>
    </row>
    <row r="3619" spans="1:24" s="47" customFormat="1" x14ac:dyDescent="0.15">
      <c r="A3619" s="47" t="s">
        <v>9415</v>
      </c>
      <c r="B3619" s="210" t="s">
        <v>9300</v>
      </c>
      <c r="C3619" s="281" t="s">
        <v>9942</v>
      </c>
      <c r="D3619" s="47" t="s">
        <v>9439</v>
      </c>
      <c r="E3619" s="47" t="s">
        <v>9837</v>
      </c>
      <c r="F3619" s="47" t="s">
        <v>9838</v>
      </c>
      <c r="G3619" s="47" t="s">
        <v>8714</v>
      </c>
      <c r="I3619" s="47">
        <v>2</v>
      </c>
      <c r="J3619" s="47">
        <v>10.1</v>
      </c>
      <c r="U3619" s="47" t="s">
        <v>5336</v>
      </c>
      <c r="V3619" s="47" t="s">
        <v>5336</v>
      </c>
      <c r="W3619" s="47">
        <v>766</v>
      </c>
    </row>
    <row r="3620" spans="1:24" s="47" customFormat="1" x14ac:dyDescent="0.15">
      <c r="A3620" s="47" t="s">
        <v>9943</v>
      </c>
      <c r="B3620" s="210" t="s">
        <v>9300</v>
      </c>
      <c r="C3620" s="281" t="s">
        <v>9942</v>
      </c>
      <c r="D3620" s="47" t="s">
        <v>9944</v>
      </c>
      <c r="E3620" s="47" t="s">
        <v>9837</v>
      </c>
      <c r="F3620" s="47" t="s">
        <v>9945</v>
      </c>
      <c r="G3620" s="47" t="s">
        <v>9946</v>
      </c>
      <c r="I3620" s="47">
        <v>2</v>
      </c>
      <c r="J3620" s="47">
        <v>7.2</v>
      </c>
      <c r="U3620" s="47" t="s">
        <v>5336</v>
      </c>
      <c r="V3620" s="47" t="s">
        <v>5336</v>
      </c>
      <c r="W3620" s="47">
        <v>767</v>
      </c>
    </row>
    <row r="3621" spans="1:24" s="47" customFormat="1" x14ac:dyDescent="0.15">
      <c r="A3621" s="47" t="s">
        <v>9947</v>
      </c>
      <c r="B3621" s="210" t="s">
        <v>9300</v>
      </c>
      <c r="C3621" s="281" t="s">
        <v>9942</v>
      </c>
      <c r="D3621" s="47" t="s">
        <v>9439</v>
      </c>
      <c r="E3621" s="47" t="s">
        <v>9837</v>
      </c>
      <c r="F3621" s="47" t="s">
        <v>9838</v>
      </c>
      <c r="G3621" s="47" t="s">
        <v>8714</v>
      </c>
      <c r="I3621" s="47">
        <v>4</v>
      </c>
      <c r="J3621" s="47">
        <v>12.3</v>
      </c>
      <c r="U3621" s="47" t="s">
        <v>5336</v>
      </c>
      <c r="V3621" s="47" t="s">
        <v>5336</v>
      </c>
      <c r="W3621" s="47">
        <v>768</v>
      </c>
    </row>
    <row r="3622" spans="1:24" s="47" customFormat="1" x14ac:dyDescent="0.15">
      <c r="A3622" s="47" t="s">
        <v>9415</v>
      </c>
      <c r="B3622" s="210" t="s">
        <v>9300</v>
      </c>
      <c r="C3622" s="281" t="s">
        <v>9942</v>
      </c>
      <c r="D3622" s="47" t="s">
        <v>9439</v>
      </c>
      <c r="E3622" s="47" t="s">
        <v>9837</v>
      </c>
      <c r="F3622" s="47" t="s">
        <v>9838</v>
      </c>
      <c r="G3622" s="47" t="s">
        <v>8714</v>
      </c>
      <c r="I3622" s="47">
        <v>6</v>
      </c>
      <c r="J3622" s="47">
        <v>13.6</v>
      </c>
      <c r="U3622" s="47" t="s">
        <v>5336</v>
      </c>
      <c r="V3622" s="47" t="s">
        <v>5336</v>
      </c>
      <c r="W3622" s="47">
        <v>769</v>
      </c>
    </row>
    <row r="3623" spans="1:24" s="47" customFormat="1" x14ac:dyDescent="0.15">
      <c r="A3623" s="47" t="s">
        <v>6215</v>
      </c>
      <c r="B3623" s="210" t="s">
        <v>10067</v>
      </c>
      <c r="C3623" s="281" t="s">
        <v>10068</v>
      </c>
      <c r="D3623" s="47" t="s">
        <v>9409</v>
      </c>
      <c r="E3623" s="47" t="s">
        <v>10281</v>
      </c>
      <c r="F3623" s="47" t="s">
        <v>10282</v>
      </c>
      <c r="G3623" s="47" t="s">
        <v>10164</v>
      </c>
      <c r="I3623" s="47">
        <v>30</v>
      </c>
      <c r="U3623" s="47" t="s">
        <v>5336</v>
      </c>
      <c r="V3623" s="47" t="s">
        <v>5336</v>
      </c>
      <c r="W3623" s="47">
        <v>774</v>
      </c>
    </row>
    <row r="3624" spans="1:24" s="47" customFormat="1" x14ac:dyDescent="0.15">
      <c r="A3624" s="47" t="s">
        <v>6215</v>
      </c>
      <c r="B3624" s="210" t="s">
        <v>10067</v>
      </c>
      <c r="C3624" s="281" t="s">
        <v>10068</v>
      </c>
      <c r="D3624" s="47" t="s">
        <v>9409</v>
      </c>
      <c r="E3624" s="47" t="s">
        <v>9709</v>
      </c>
      <c r="F3624" s="47" t="s">
        <v>10282</v>
      </c>
      <c r="G3624" s="47" t="s">
        <v>10164</v>
      </c>
      <c r="I3624" s="47">
        <v>30</v>
      </c>
      <c r="U3624" s="47" t="s">
        <v>5336</v>
      </c>
      <c r="V3624" s="47" t="s">
        <v>5336</v>
      </c>
      <c r="W3624" s="47">
        <v>775</v>
      </c>
    </row>
    <row r="3625" spans="1:24" s="47" customFormat="1" x14ac:dyDescent="0.15">
      <c r="A3625" s="47" t="s">
        <v>6215</v>
      </c>
      <c r="B3625" s="210" t="s">
        <v>10067</v>
      </c>
      <c r="C3625" s="281" t="s">
        <v>10068</v>
      </c>
      <c r="D3625" s="47" t="s">
        <v>9409</v>
      </c>
      <c r="E3625" s="47" t="s">
        <v>9857</v>
      </c>
      <c r="F3625" s="47" t="s">
        <v>9753</v>
      </c>
      <c r="G3625" s="47" t="s">
        <v>10164</v>
      </c>
      <c r="I3625" s="47">
        <v>30</v>
      </c>
      <c r="U3625" s="47" t="s">
        <v>5336</v>
      </c>
      <c r="V3625" s="47" t="s">
        <v>5336</v>
      </c>
      <c r="W3625" s="47">
        <v>776</v>
      </c>
    </row>
    <row r="3626" spans="1:24" s="47" customFormat="1" x14ac:dyDescent="0.15">
      <c r="A3626" s="47" t="s">
        <v>6215</v>
      </c>
      <c r="B3626" s="210" t="s">
        <v>10067</v>
      </c>
      <c r="C3626" s="281" t="s">
        <v>10068</v>
      </c>
      <c r="D3626" s="47" t="s">
        <v>9409</v>
      </c>
      <c r="E3626" s="47" t="s">
        <v>9857</v>
      </c>
      <c r="F3626" s="47" t="s">
        <v>9753</v>
      </c>
      <c r="G3626" s="47" t="s">
        <v>10164</v>
      </c>
      <c r="I3626" s="47">
        <v>30</v>
      </c>
      <c r="U3626" s="47" t="s">
        <v>5336</v>
      </c>
      <c r="V3626" s="47" t="s">
        <v>5336</v>
      </c>
      <c r="W3626" s="47">
        <v>777</v>
      </c>
    </row>
    <row r="3627" spans="1:24" s="47" customFormat="1" x14ac:dyDescent="0.15">
      <c r="A3627" s="47" t="s">
        <v>6215</v>
      </c>
      <c r="B3627" s="210" t="s">
        <v>10067</v>
      </c>
      <c r="C3627" s="281" t="s">
        <v>10068</v>
      </c>
      <c r="D3627" s="47" t="s">
        <v>9409</v>
      </c>
      <c r="E3627" s="47" t="s">
        <v>9857</v>
      </c>
      <c r="F3627" s="47" t="s">
        <v>9753</v>
      </c>
      <c r="G3627" s="47" t="s">
        <v>10164</v>
      </c>
      <c r="I3627" s="47">
        <v>30</v>
      </c>
      <c r="U3627" s="47" t="s">
        <v>5336</v>
      </c>
      <c r="V3627" s="47" t="s">
        <v>5336</v>
      </c>
      <c r="W3627" s="47">
        <v>778</v>
      </c>
    </row>
    <row r="3628" spans="1:24" s="47" customFormat="1" x14ac:dyDescent="0.15">
      <c r="A3628" s="47" t="s">
        <v>6215</v>
      </c>
      <c r="B3628" s="210" t="s">
        <v>10067</v>
      </c>
      <c r="C3628" s="281" t="s">
        <v>10068</v>
      </c>
      <c r="D3628" s="47" t="s">
        <v>9409</v>
      </c>
      <c r="E3628" s="47" t="s">
        <v>9857</v>
      </c>
      <c r="F3628" s="47" t="s">
        <v>9753</v>
      </c>
      <c r="G3628" s="47" t="s">
        <v>10164</v>
      </c>
      <c r="I3628" s="47">
        <v>30</v>
      </c>
      <c r="U3628" s="47" t="s">
        <v>5336</v>
      </c>
      <c r="V3628" s="47" t="s">
        <v>5336</v>
      </c>
      <c r="W3628" s="47">
        <v>779</v>
      </c>
    </row>
    <row r="3629" spans="1:24" s="47" customFormat="1" x14ac:dyDescent="0.15">
      <c r="A3629" s="47" t="s">
        <v>6215</v>
      </c>
      <c r="B3629" s="210" t="s">
        <v>10067</v>
      </c>
      <c r="C3629" s="281" t="s">
        <v>10068</v>
      </c>
      <c r="D3629" s="47" t="s">
        <v>9409</v>
      </c>
      <c r="E3629" s="47" t="s">
        <v>9857</v>
      </c>
      <c r="F3629" s="47" t="s">
        <v>9753</v>
      </c>
      <c r="G3629" s="47" t="s">
        <v>10164</v>
      </c>
      <c r="H3629" s="47">
        <v>1350</v>
      </c>
      <c r="I3629" s="47">
        <v>30</v>
      </c>
      <c r="U3629" s="47" t="s">
        <v>5336</v>
      </c>
      <c r="V3629" s="47" t="s">
        <v>5336</v>
      </c>
      <c r="W3629" s="47">
        <v>780</v>
      </c>
    </row>
    <row r="3630" spans="1:24" s="47" customFormat="1" x14ac:dyDescent="0.15">
      <c r="A3630" s="47" t="s">
        <v>6215</v>
      </c>
      <c r="B3630" s="210" t="s">
        <v>10067</v>
      </c>
      <c r="C3630" s="281" t="s">
        <v>10068</v>
      </c>
      <c r="D3630" s="47" t="s">
        <v>9409</v>
      </c>
      <c r="E3630" s="47" t="s">
        <v>9857</v>
      </c>
      <c r="F3630" s="47" t="s">
        <v>9753</v>
      </c>
      <c r="G3630" s="47" t="s">
        <v>10164</v>
      </c>
      <c r="H3630" s="47">
        <v>950</v>
      </c>
      <c r="I3630" s="47">
        <v>30</v>
      </c>
      <c r="U3630" s="47" t="s">
        <v>5336</v>
      </c>
      <c r="V3630" s="47" t="s">
        <v>5336</v>
      </c>
      <c r="W3630" s="47">
        <v>781</v>
      </c>
    </row>
    <row r="3631" spans="1:24" s="47" customFormat="1" x14ac:dyDescent="0.15">
      <c r="A3631" s="47" t="s">
        <v>6215</v>
      </c>
      <c r="B3631" s="210" t="s">
        <v>10067</v>
      </c>
      <c r="C3631" s="281" t="s">
        <v>10068</v>
      </c>
      <c r="D3631" s="47" t="s">
        <v>9409</v>
      </c>
      <c r="E3631" s="47" t="s">
        <v>9857</v>
      </c>
      <c r="F3631" s="47" t="s">
        <v>9753</v>
      </c>
      <c r="G3631" s="47" t="s">
        <v>10164</v>
      </c>
      <c r="H3631" s="47">
        <v>950</v>
      </c>
      <c r="I3631" s="47">
        <v>30</v>
      </c>
      <c r="U3631" s="47" t="s">
        <v>5336</v>
      </c>
      <c r="V3631" s="47" t="s">
        <v>5336</v>
      </c>
      <c r="W3631" s="47">
        <v>782</v>
      </c>
    </row>
    <row r="3632" spans="1:24" s="47" customFormat="1" x14ac:dyDescent="0.15">
      <c r="A3632" s="47" t="s">
        <v>6215</v>
      </c>
      <c r="B3632" s="210" t="s">
        <v>9346</v>
      </c>
      <c r="C3632" s="281" t="s">
        <v>9639</v>
      </c>
      <c r="D3632" s="47" t="s">
        <v>9416</v>
      </c>
      <c r="E3632" s="47" t="s">
        <v>9165</v>
      </c>
      <c r="F3632" s="47" t="s">
        <v>9785</v>
      </c>
      <c r="G3632" s="47" t="s">
        <v>9678</v>
      </c>
      <c r="I3632" s="47">
        <v>75</v>
      </c>
      <c r="U3632" s="47" t="s">
        <v>5336</v>
      </c>
      <c r="V3632" s="47" t="s">
        <v>5336</v>
      </c>
      <c r="W3632" s="47">
        <v>783</v>
      </c>
    </row>
    <row r="3633" spans="1:24" s="47" customFormat="1" x14ac:dyDescent="0.15">
      <c r="A3633" s="47" t="s">
        <v>6215</v>
      </c>
      <c r="B3633" s="210" t="s">
        <v>9746</v>
      </c>
      <c r="C3633" s="281" t="s">
        <v>9639</v>
      </c>
      <c r="D3633" s="47" t="s">
        <v>9416</v>
      </c>
      <c r="E3633" s="47" t="s">
        <v>9165</v>
      </c>
      <c r="F3633" s="47" t="s">
        <v>9124</v>
      </c>
      <c r="G3633" s="47" t="s">
        <v>8891</v>
      </c>
      <c r="H3633" s="47">
        <v>297</v>
      </c>
      <c r="I3633" s="47">
        <v>100</v>
      </c>
      <c r="J3633" s="47">
        <v>25</v>
      </c>
      <c r="U3633" s="47" t="s">
        <v>5336</v>
      </c>
      <c r="V3633" s="47" t="s">
        <v>5336</v>
      </c>
      <c r="W3633" s="47">
        <v>784</v>
      </c>
    </row>
    <row r="3634" spans="1:24" s="47" customFormat="1" x14ac:dyDescent="0.15">
      <c r="A3634" s="47" t="s">
        <v>6215</v>
      </c>
      <c r="B3634" s="210" t="s">
        <v>9559</v>
      </c>
      <c r="C3634" s="281" t="s">
        <v>9885</v>
      </c>
      <c r="D3634" s="47" t="s">
        <v>9409</v>
      </c>
      <c r="E3634" s="47" t="s">
        <v>9541</v>
      </c>
      <c r="F3634" s="47" t="s">
        <v>9952</v>
      </c>
      <c r="G3634" s="47" t="s">
        <v>9542</v>
      </c>
      <c r="H3634" s="47">
        <v>1326</v>
      </c>
      <c r="K3634" s="47">
        <v>125.942684766214</v>
      </c>
      <c r="L3634" s="47">
        <v>0</v>
      </c>
      <c r="M3634" s="47">
        <v>125.942685</v>
      </c>
      <c r="N3634" s="47">
        <v>52.036199095022603</v>
      </c>
      <c r="P3634" s="47">
        <v>177.9788838612366</v>
      </c>
      <c r="U3634" s="47" t="s">
        <v>5336</v>
      </c>
      <c r="V3634" s="47" t="s">
        <v>5336</v>
      </c>
      <c r="W3634" s="47">
        <v>794</v>
      </c>
    </row>
    <row r="3635" spans="1:24" s="47" customFormat="1" x14ac:dyDescent="0.15">
      <c r="A3635" s="47" t="s">
        <v>6215</v>
      </c>
      <c r="B3635" s="210" t="s">
        <v>9559</v>
      </c>
      <c r="C3635" s="281" t="s">
        <v>9885</v>
      </c>
      <c r="D3635" s="47" t="s">
        <v>9409</v>
      </c>
      <c r="E3635" s="47" t="s">
        <v>9709</v>
      </c>
      <c r="F3635" s="47" t="s">
        <v>9952</v>
      </c>
      <c r="G3635" s="47" t="s">
        <v>9542</v>
      </c>
      <c r="H3635" s="47">
        <v>1728</v>
      </c>
      <c r="K3635" s="47">
        <v>108.79629629629601</v>
      </c>
      <c r="L3635" s="47">
        <v>0</v>
      </c>
      <c r="M3635" s="47">
        <v>108.796296</v>
      </c>
      <c r="N3635" s="47">
        <v>48.6111111111111</v>
      </c>
      <c r="P3635" s="47">
        <v>157.40740740740711</v>
      </c>
      <c r="U3635" s="47" t="s">
        <v>5336</v>
      </c>
      <c r="V3635" s="47" t="s">
        <v>5336</v>
      </c>
      <c r="W3635" s="47">
        <v>795</v>
      </c>
    </row>
    <row r="3636" spans="1:24" s="47" customFormat="1" x14ac:dyDescent="0.15">
      <c r="A3636" s="47" t="s">
        <v>6215</v>
      </c>
      <c r="B3636" s="210" t="s">
        <v>9559</v>
      </c>
      <c r="C3636" s="281" t="s">
        <v>9885</v>
      </c>
      <c r="D3636" s="47" t="s">
        <v>9409</v>
      </c>
      <c r="E3636" s="47" t="s">
        <v>9709</v>
      </c>
      <c r="F3636" s="47" t="s">
        <v>9886</v>
      </c>
      <c r="G3636" s="47" t="s">
        <v>9542</v>
      </c>
      <c r="H3636" s="47">
        <v>1717</v>
      </c>
      <c r="K3636" s="47">
        <v>135.70180547466501</v>
      </c>
      <c r="L3636" s="47">
        <v>0</v>
      </c>
      <c r="M3636" s="47">
        <v>135.70180500000001</v>
      </c>
      <c r="N3636" s="47">
        <v>64.647641234711699</v>
      </c>
      <c r="P3636" s="47">
        <v>200.34944670937671</v>
      </c>
      <c r="U3636" s="47" t="s">
        <v>5336</v>
      </c>
      <c r="V3636" s="47" t="s">
        <v>5336</v>
      </c>
      <c r="W3636" s="47">
        <v>796</v>
      </c>
    </row>
    <row r="3637" spans="1:24" s="47" customFormat="1" x14ac:dyDescent="0.15">
      <c r="A3637" s="47" t="s">
        <v>6215</v>
      </c>
      <c r="B3637" s="210" t="s">
        <v>9559</v>
      </c>
      <c r="C3637" s="281" t="s">
        <v>9885</v>
      </c>
      <c r="D3637" s="47" t="s">
        <v>9409</v>
      </c>
      <c r="E3637" s="47" t="s">
        <v>9541</v>
      </c>
      <c r="F3637" s="47" t="s">
        <v>9952</v>
      </c>
      <c r="G3637" s="47" t="s">
        <v>9638</v>
      </c>
      <c r="H3637" s="47">
        <v>1410</v>
      </c>
      <c r="J3637" s="47">
        <v>10.5</v>
      </c>
      <c r="K3637" s="47">
        <v>169.50354609928999</v>
      </c>
      <c r="L3637" s="47">
        <v>0</v>
      </c>
      <c r="M3637" s="47">
        <v>169.503546</v>
      </c>
      <c r="N3637" s="47">
        <v>100</v>
      </c>
      <c r="P3637" s="47">
        <v>269.50354609929002</v>
      </c>
      <c r="U3637" s="47" t="s">
        <v>5336</v>
      </c>
      <c r="V3637" s="47" t="s">
        <v>5336</v>
      </c>
      <c r="W3637" s="47">
        <v>797</v>
      </c>
    </row>
    <row r="3638" spans="1:24" s="47" customFormat="1" x14ac:dyDescent="0.15">
      <c r="A3638" s="47" t="s">
        <v>6215</v>
      </c>
      <c r="B3638" s="210" t="s">
        <v>9462</v>
      </c>
      <c r="C3638" s="281" t="s">
        <v>9765</v>
      </c>
      <c r="D3638" s="47" t="s">
        <v>9887</v>
      </c>
      <c r="E3638" s="47" t="s">
        <v>9989</v>
      </c>
      <c r="F3638" s="47" t="s">
        <v>9992</v>
      </c>
      <c r="G3638" s="47" t="s">
        <v>9993</v>
      </c>
      <c r="H3638" s="47">
        <v>2160</v>
      </c>
      <c r="J3638" s="47">
        <v>7.8</v>
      </c>
      <c r="U3638" s="47" t="s">
        <v>5336</v>
      </c>
      <c r="V3638" s="47" t="s">
        <v>5336</v>
      </c>
      <c r="W3638" s="47">
        <v>798</v>
      </c>
      <c r="X3638" s="47" t="s">
        <v>9766</v>
      </c>
    </row>
    <row r="3639" spans="1:24" s="47" customFormat="1" x14ac:dyDescent="0.15">
      <c r="A3639" s="47" t="s">
        <v>6215</v>
      </c>
      <c r="B3639" s="210" t="s">
        <v>9346</v>
      </c>
      <c r="C3639" s="281" t="s">
        <v>9888</v>
      </c>
      <c r="D3639" s="47" t="s">
        <v>9416</v>
      </c>
      <c r="E3639" s="47" t="s">
        <v>9165</v>
      </c>
      <c r="F3639" s="47" t="s">
        <v>9785</v>
      </c>
      <c r="G3639" s="47" t="s">
        <v>9678</v>
      </c>
      <c r="U3639" s="47" t="s">
        <v>5336</v>
      </c>
      <c r="V3639" s="47" t="s">
        <v>5336</v>
      </c>
      <c r="W3639" s="47">
        <v>799</v>
      </c>
    </row>
    <row r="3640" spans="1:24" s="47" customFormat="1" x14ac:dyDescent="0.15">
      <c r="A3640" s="47" t="s">
        <v>6215</v>
      </c>
      <c r="B3640" s="210" t="s">
        <v>9867</v>
      </c>
      <c r="C3640" s="281" t="s">
        <v>10171</v>
      </c>
      <c r="D3640" s="47" t="s">
        <v>9416</v>
      </c>
      <c r="E3640" s="47" t="s">
        <v>9165</v>
      </c>
      <c r="F3640" s="47" t="s">
        <v>9166</v>
      </c>
      <c r="G3640" s="47" t="s">
        <v>9873</v>
      </c>
      <c r="H3640" s="47">
        <v>498</v>
      </c>
      <c r="I3640" s="47">
        <v>88</v>
      </c>
      <c r="U3640" s="47" t="s">
        <v>5336</v>
      </c>
      <c r="V3640" s="47" t="s">
        <v>5336</v>
      </c>
      <c r="W3640" s="47">
        <v>845</v>
      </c>
      <c r="X3640" s="47" t="s">
        <v>8961</v>
      </c>
    </row>
    <row r="3641" spans="1:24" s="47" customFormat="1" x14ac:dyDescent="0.15">
      <c r="A3641" s="47" t="s">
        <v>6215</v>
      </c>
      <c r="B3641" s="47" t="s">
        <v>9976</v>
      </c>
      <c r="C3641" s="281" t="s">
        <v>9860</v>
      </c>
      <c r="D3641" s="47" t="s">
        <v>10184</v>
      </c>
      <c r="E3641" s="47" t="s">
        <v>10176</v>
      </c>
      <c r="F3641" s="47" t="s">
        <v>9510</v>
      </c>
      <c r="G3641" s="47" t="s">
        <v>10177</v>
      </c>
      <c r="I3641" s="47">
        <v>14.5</v>
      </c>
      <c r="J3641" s="47">
        <v>11</v>
      </c>
      <c r="U3641" s="47" t="s">
        <v>5336</v>
      </c>
      <c r="V3641" s="47" t="s">
        <v>5336</v>
      </c>
      <c r="W3641" s="47">
        <v>846</v>
      </c>
    </row>
    <row r="3642" spans="1:24" s="47" customFormat="1" x14ac:dyDescent="0.15">
      <c r="A3642" s="47" t="s">
        <v>10089</v>
      </c>
      <c r="B3642" s="210" t="s">
        <v>9987</v>
      </c>
      <c r="C3642" s="281" t="s">
        <v>9761</v>
      </c>
      <c r="D3642" s="47" t="s">
        <v>9977</v>
      </c>
      <c r="E3642" s="47" t="s">
        <v>10090</v>
      </c>
      <c r="F3642" s="47" t="s">
        <v>9985</v>
      </c>
      <c r="G3642" s="47" t="s">
        <v>9986</v>
      </c>
      <c r="U3642" s="47" t="s">
        <v>5336</v>
      </c>
      <c r="V3642" s="47" t="s">
        <v>5336</v>
      </c>
      <c r="W3642" s="47">
        <v>913</v>
      </c>
    </row>
    <row r="3643" spans="1:24" s="47" customFormat="1" x14ac:dyDescent="0.15">
      <c r="A3643" s="47" t="s">
        <v>9866</v>
      </c>
      <c r="B3643" s="210" t="s">
        <v>9987</v>
      </c>
      <c r="C3643" s="281" t="s">
        <v>9761</v>
      </c>
      <c r="D3643" s="47" t="s">
        <v>9752</v>
      </c>
      <c r="E3643" s="47" t="s">
        <v>9773</v>
      </c>
      <c r="F3643" s="47" t="s">
        <v>9764</v>
      </c>
      <c r="G3643" s="47" t="s">
        <v>9769</v>
      </c>
      <c r="U3643" s="47" t="s">
        <v>5336</v>
      </c>
      <c r="V3643" s="47" t="s">
        <v>5336</v>
      </c>
      <c r="W3643" s="47">
        <v>914</v>
      </c>
    </row>
    <row r="3644" spans="1:24" s="47" customFormat="1" x14ac:dyDescent="0.15">
      <c r="A3644" s="47" t="s">
        <v>9774</v>
      </c>
      <c r="B3644" s="210" t="s">
        <v>10248</v>
      </c>
      <c r="C3644" s="281" t="s">
        <v>9761</v>
      </c>
      <c r="D3644" s="47" t="s">
        <v>9644</v>
      </c>
      <c r="E3644" s="47" t="s">
        <v>10246</v>
      </c>
      <c r="F3644" s="47" t="s">
        <v>9764</v>
      </c>
      <c r="G3644" s="47" t="s">
        <v>10247</v>
      </c>
      <c r="U3644" s="47" t="s">
        <v>5336</v>
      </c>
      <c r="V3644" s="47" t="s">
        <v>5336</v>
      </c>
      <c r="W3644" s="47">
        <v>915</v>
      </c>
    </row>
    <row r="3645" spans="1:24" s="47" customFormat="1" x14ac:dyDescent="0.15">
      <c r="A3645" s="47" t="s">
        <v>9774</v>
      </c>
      <c r="B3645" s="210" t="s">
        <v>10347</v>
      </c>
      <c r="C3645" s="281" t="s">
        <v>10437</v>
      </c>
      <c r="D3645" s="47" t="s">
        <v>9644</v>
      </c>
      <c r="E3645" s="47" t="s">
        <v>10246</v>
      </c>
      <c r="F3645" s="47" t="s">
        <v>9422</v>
      </c>
      <c r="G3645" s="47" t="s">
        <v>10242</v>
      </c>
      <c r="I3645" s="47">
        <v>4</v>
      </c>
      <c r="J3645" s="47">
        <v>2</v>
      </c>
      <c r="U3645" s="47" t="s">
        <v>5336</v>
      </c>
      <c r="V3645" s="47" t="s">
        <v>5336</v>
      </c>
      <c r="W3645" s="47">
        <v>916</v>
      </c>
    </row>
    <row r="3646" spans="1:24" s="47" customFormat="1" x14ac:dyDescent="0.15">
      <c r="A3646" s="47" t="s">
        <v>9774</v>
      </c>
      <c r="B3646" s="210" t="s">
        <v>10347</v>
      </c>
      <c r="C3646" s="281" t="s">
        <v>10437</v>
      </c>
      <c r="D3646" s="47" t="s">
        <v>9644</v>
      </c>
      <c r="E3646" s="47" t="s">
        <v>10246</v>
      </c>
      <c r="F3646" s="47" t="s">
        <v>9422</v>
      </c>
      <c r="G3646" s="47" t="s">
        <v>10242</v>
      </c>
      <c r="I3646" s="47">
        <v>5</v>
      </c>
      <c r="J3646" s="47">
        <v>2.7</v>
      </c>
      <c r="U3646" s="47" t="s">
        <v>5336</v>
      </c>
      <c r="V3646" s="47" t="s">
        <v>5336</v>
      </c>
      <c r="W3646" s="47">
        <v>917</v>
      </c>
    </row>
    <row r="3647" spans="1:24" s="47" customFormat="1" x14ac:dyDescent="0.15">
      <c r="A3647" s="47" t="s">
        <v>9774</v>
      </c>
      <c r="B3647" s="210" t="s">
        <v>10347</v>
      </c>
      <c r="C3647" s="281" t="s">
        <v>10437</v>
      </c>
      <c r="D3647" s="47" t="s">
        <v>9644</v>
      </c>
      <c r="E3647" s="47" t="s">
        <v>10246</v>
      </c>
      <c r="F3647" s="47" t="s">
        <v>9422</v>
      </c>
      <c r="G3647" s="47" t="s">
        <v>10242</v>
      </c>
      <c r="I3647" s="47">
        <v>6</v>
      </c>
      <c r="J3647" s="47">
        <v>3</v>
      </c>
      <c r="U3647" s="47" t="s">
        <v>5336</v>
      </c>
      <c r="V3647" s="47" t="s">
        <v>5336</v>
      </c>
      <c r="W3647" s="47">
        <v>918</v>
      </c>
    </row>
    <row r="3648" spans="1:24" s="47" customFormat="1" x14ac:dyDescent="0.15">
      <c r="A3648" s="47" t="s">
        <v>9774</v>
      </c>
      <c r="B3648" s="210" t="s">
        <v>10347</v>
      </c>
      <c r="C3648" s="281" t="s">
        <v>10437</v>
      </c>
      <c r="D3648" s="47" t="s">
        <v>9644</v>
      </c>
      <c r="E3648" s="47" t="s">
        <v>10246</v>
      </c>
      <c r="F3648" s="47" t="s">
        <v>9422</v>
      </c>
      <c r="G3648" s="47" t="s">
        <v>10242</v>
      </c>
      <c r="I3648" s="47">
        <v>20</v>
      </c>
      <c r="J3648" s="47">
        <v>5.5</v>
      </c>
      <c r="U3648" s="47" t="s">
        <v>5336</v>
      </c>
      <c r="V3648" s="47" t="s">
        <v>5336</v>
      </c>
      <c r="W3648" s="47">
        <v>919</v>
      </c>
    </row>
    <row r="3649" spans="1:24" s="47" customFormat="1" x14ac:dyDescent="0.15">
      <c r="A3649" s="47" t="s">
        <v>6215</v>
      </c>
      <c r="B3649" s="210" t="s">
        <v>10500</v>
      </c>
      <c r="C3649" s="281" t="s">
        <v>10338</v>
      </c>
      <c r="D3649" s="47" t="s">
        <v>9644</v>
      </c>
      <c r="E3649" s="47" t="s">
        <v>10246</v>
      </c>
      <c r="F3649" s="47" t="s">
        <v>8956</v>
      </c>
      <c r="G3649" s="47" t="s">
        <v>10499</v>
      </c>
      <c r="I3649" s="47">
        <v>25</v>
      </c>
      <c r="J3649" s="47">
        <v>8.8000000000000007</v>
      </c>
      <c r="U3649" s="47" t="s">
        <v>5336</v>
      </c>
      <c r="V3649" s="47" t="s">
        <v>5336</v>
      </c>
      <c r="W3649" s="47">
        <v>920</v>
      </c>
    </row>
    <row r="3650" spans="1:24" s="47" customFormat="1" x14ac:dyDescent="0.15">
      <c r="A3650" s="47" t="s">
        <v>6215</v>
      </c>
      <c r="B3650" s="210" t="s">
        <v>10225</v>
      </c>
      <c r="C3650" s="281" t="s">
        <v>10338</v>
      </c>
      <c r="D3650" s="47" t="s">
        <v>9644</v>
      </c>
      <c r="E3650" s="47" t="s">
        <v>10246</v>
      </c>
      <c r="F3650" s="47" t="s">
        <v>8956</v>
      </c>
      <c r="G3650" s="47" t="s">
        <v>10224</v>
      </c>
      <c r="I3650" s="47">
        <v>22</v>
      </c>
      <c r="J3650" s="47">
        <v>6.7</v>
      </c>
      <c r="U3650" s="47" t="s">
        <v>5336</v>
      </c>
      <c r="V3650" s="47" t="s">
        <v>5336</v>
      </c>
      <c r="W3650" s="47">
        <v>921</v>
      </c>
    </row>
    <row r="3651" spans="1:24" s="47" customFormat="1" x14ac:dyDescent="0.15">
      <c r="A3651" s="47" t="s">
        <v>6215</v>
      </c>
      <c r="B3651" s="210" t="s">
        <v>10225</v>
      </c>
      <c r="C3651" s="281" t="s">
        <v>10338</v>
      </c>
      <c r="D3651" s="47" t="s">
        <v>9416</v>
      </c>
      <c r="E3651" s="47" t="s">
        <v>10226</v>
      </c>
      <c r="F3651" s="47" t="s">
        <v>8956</v>
      </c>
      <c r="G3651" s="47" t="s">
        <v>10224</v>
      </c>
      <c r="I3651" s="47">
        <v>24</v>
      </c>
      <c r="J3651" s="47">
        <v>10.4</v>
      </c>
      <c r="U3651" s="47" t="s">
        <v>5336</v>
      </c>
      <c r="V3651" s="47" t="s">
        <v>5336</v>
      </c>
      <c r="W3651" s="47">
        <v>922</v>
      </c>
    </row>
    <row r="3652" spans="1:24" s="47" customFormat="1" x14ac:dyDescent="0.15">
      <c r="A3652" s="47" t="s">
        <v>6215</v>
      </c>
      <c r="B3652" s="210" t="s">
        <v>9883</v>
      </c>
      <c r="C3652" s="281" t="s">
        <v>10338</v>
      </c>
      <c r="D3652" s="47" t="s">
        <v>9931</v>
      </c>
      <c r="E3652" s="47" t="s">
        <v>9623</v>
      </c>
      <c r="F3652" s="47" t="s">
        <v>8956</v>
      </c>
      <c r="G3652" s="47" t="s">
        <v>10438</v>
      </c>
      <c r="I3652" s="47">
        <v>12</v>
      </c>
      <c r="J3652" s="47">
        <v>3.5</v>
      </c>
      <c r="U3652" s="47" t="s">
        <v>5336</v>
      </c>
      <c r="V3652" s="47" t="s">
        <v>5336</v>
      </c>
      <c r="W3652" s="47">
        <v>923</v>
      </c>
    </row>
    <row r="3653" spans="1:24" s="47" customFormat="1" x14ac:dyDescent="0.15">
      <c r="A3653" s="47" t="s">
        <v>6215</v>
      </c>
      <c r="B3653" s="210" t="s">
        <v>9883</v>
      </c>
      <c r="C3653" s="281" t="s">
        <v>10338</v>
      </c>
      <c r="D3653" s="47" t="s">
        <v>9416</v>
      </c>
      <c r="E3653" s="47" t="s">
        <v>9623</v>
      </c>
      <c r="F3653" s="47" t="s">
        <v>8956</v>
      </c>
      <c r="G3653" s="47" t="s">
        <v>10438</v>
      </c>
      <c r="I3653" s="47">
        <v>27</v>
      </c>
      <c r="J3653" s="47">
        <v>7.6</v>
      </c>
      <c r="U3653" s="47" t="s">
        <v>5336</v>
      </c>
      <c r="V3653" s="47" t="s">
        <v>5336</v>
      </c>
      <c r="W3653" s="47">
        <v>924</v>
      </c>
    </row>
    <row r="3654" spans="1:24" s="47" customFormat="1" x14ac:dyDescent="0.15">
      <c r="A3654" s="47" t="s">
        <v>6215</v>
      </c>
      <c r="B3654" s="210" t="s">
        <v>9883</v>
      </c>
      <c r="C3654" s="281" t="s">
        <v>10338</v>
      </c>
      <c r="D3654" s="47" t="s">
        <v>9416</v>
      </c>
      <c r="E3654" s="47" t="s">
        <v>9623</v>
      </c>
      <c r="F3654" s="47" t="s">
        <v>8956</v>
      </c>
      <c r="G3654" s="47" t="s">
        <v>10438</v>
      </c>
      <c r="I3654" s="47">
        <v>40</v>
      </c>
      <c r="U3654" s="47" t="s">
        <v>5336</v>
      </c>
      <c r="V3654" s="47" t="s">
        <v>5336</v>
      </c>
      <c r="W3654" s="47">
        <v>925</v>
      </c>
    </row>
    <row r="3655" spans="1:24" s="47" customFormat="1" x14ac:dyDescent="0.15">
      <c r="A3655" s="47" t="s">
        <v>6215</v>
      </c>
      <c r="B3655" s="47" t="s">
        <v>9594</v>
      </c>
      <c r="C3655" s="281" t="s">
        <v>9824</v>
      </c>
      <c r="D3655" s="47" t="s">
        <v>9690</v>
      </c>
      <c r="E3655" s="47" t="s">
        <v>9825</v>
      </c>
      <c r="F3655" s="47" t="s">
        <v>9596</v>
      </c>
      <c r="G3655" s="47" t="s">
        <v>9506</v>
      </c>
      <c r="I3655" s="47">
        <v>26</v>
      </c>
      <c r="J3655" s="47">
        <v>7.9</v>
      </c>
      <c r="U3655" s="47" t="s">
        <v>5336</v>
      </c>
      <c r="V3655" s="47" t="s">
        <v>5336</v>
      </c>
      <c r="W3655" s="47">
        <v>934</v>
      </c>
    </row>
    <row r="3656" spans="1:24" s="47" customFormat="1" x14ac:dyDescent="0.15">
      <c r="A3656" s="47" t="s">
        <v>6215</v>
      </c>
      <c r="B3656" s="47" t="s">
        <v>10091</v>
      </c>
      <c r="C3656" s="281" t="s">
        <v>9990</v>
      </c>
      <c r="D3656" s="47" t="s">
        <v>9875</v>
      </c>
      <c r="E3656" s="47" t="s">
        <v>9876</v>
      </c>
      <c r="F3656" s="47" t="s">
        <v>9877</v>
      </c>
      <c r="G3656" s="47" t="s">
        <v>9879</v>
      </c>
      <c r="I3656" s="47">
        <v>40</v>
      </c>
      <c r="U3656" s="47" t="s">
        <v>5336</v>
      </c>
      <c r="V3656" s="47" t="s">
        <v>5336</v>
      </c>
      <c r="W3656" s="47">
        <v>938</v>
      </c>
      <c r="X3656" s="47" t="s">
        <v>9687</v>
      </c>
    </row>
    <row r="3657" spans="1:24" s="47" customFormat="1" x14ac:dyDescent="0.15">
      <c r="A3657" s="47" t="s">
        <v>6215</v>
      </c>
      <c r="B3657" s="47" t="s">
        <v>10091</v>
      </c>
      <c r="C3657" s="281" t="s">
        <v>9990</v>
      </c>
      <c r="D3657" s="47" t="s">
        <v>9670</v>
      </c>
      <c r="E3657" s="47" t="s">
        <v>9671</v>
      </c>
      <c r="F3657" s="47" t="s">
        <v>9640</v>
      </c>
      <c r="G3657" s="47" t="s">
        <v>9641</v>
      </c>
      <c r="I3657" s="47">
        <v>48</v>
      </c>
      <c r="U3657" s="47" t="s">
        <v>5336</v>
      </c>
      <c r="V3657" s="47" t="s">
        <v>5336</v>
      </c>
      <c r="W3657" s="47">
        <v>939</v>
      </c>
      <c r="X3657" s="47" t="s">
        <v>9687</v>
      </c>
    </row>
    <row r="3658" spans="1:24" s="47" customFormat="1" x14ac:dyDescent="0.15">
      <c r="A3658" s="47" t="s">
        <v>6215</v>
      </c>
      <c r="B3658" s="47" t="s">
        <v>9772</v>
      </c>
      <c r="C3658" s="281" t="s">
        <v>9635</v>
      </c>
      <c r="D3658" s="47" t="s">
        <v>9670</v>
      </c>
      <c r="E3658" s="47" t="s">
        <v>9671</v>
      </c>
      <c r="F3658" s="47" t="s">
        <v>9640</v>
      </c>
      <c r="G3658" s="47" t="s">
        <v>9641</v>
      </c>
      <c r="U3658" s="47" t="s">
        <v>5336</v>
      </c>
      <c r="V3658" s="47" t="s">
        <v>5336</v>
      </c>
      <c r="W3658" s="47">
        <v>940</v>
      </c>
    </row>
    <row r="3659" spans="1:24" s="47" customFormat="1" x14ac:dyDescent="0.15">
      <c r="A3659" s="47" t="s">
        <v>9866</v>
      </c>
      <c r="B3659" s="47" t="s">
        <v>9645</v>
      </c>
      <c r="C3659" s="281" t="s">
        <v>9546</v>
      </c>
      <c r="D3659" s="47" t="s">
        <v>9547</v>
      </c>
      <c r="E3659" s="47" t="s">
        <v>9540</v>
      </c>
      <c r="F3659" s="47" t="s">
        <v>9222</v>
      </c>
      <c r="G3659" s="47" t="s">
        <v>10209</v>
      </c>
      <c r="H3659" s="47">
        <v>17347</v>
      </c>
      <c r="I3659" s="47">
        <v>6</v>
      </c>
      <c r="J3659" s="47">
        <v>9.9</v>
      </c>
      <c r="K3659" s="47">
        <v>2.1214042773966599</v>
      </c>
      <c r="U3659" s="47" t="s">
        <v>5336</v>
      </c>
      <c r="V3659" s="47" t="s">
        <v>5336</v>
      </c>
      <c r="W3659" s="47">
        <v>941</v>
      </c>
    </row>
    <row r="3660" spans="1:24" s="47" customFormat="1" x14ac:dyDescent="0.15">
      <c r="A3660" s="47" t="s">
        <v>10089</v>
      </c>
      <c r="B3660" s="47" t="s">
        <v>9645</v>
      </c>
      <c r="C3660" s="281" t="s">
        <v>9546</v>
      </c>
      <c r="D3660" s="47" t="s">
        <v>10210</v>
      </c>
      <c r="E3660" s="47" t="s">
        <v>10211</v>
      </c>
      <c r="F3660" s="47" t="s">
        <v>9222</v>
      </c>
      <c r="G3660" s="47" t="s">
        <v>10209</v>
      </c>
      <c r="H3660" s="47">
        <v>964</v>
      </c>
      <c r="I3660" s="47">
        <v>7</v>
      </c>
      <c r="J3660" s="47">
        <v>21.9</v>
      </c>
      <c r="K3660" s="47">
        <v>72.406639004149298</v>
      </c>
      <c r="U3660" s="47" t="s">
        <v>5336</v>
      </c>
      <c r="V3660" s="47" t="s">
        <v>5336</v>
      </c>
      <c r="W3660" s="47">
        <v>942</v>
      </c>
    </row>
    <row r="3661" spans="1:24" s="47" customFormat="1" x14ac:dyDescent="0.15">
      <c r="A3661" s="47" t="s">
        <v>10102</v>
      </c>
      <c r="B3661" s="47" t="s">
        <v>9645</v>
      </c>
      <c r="C3661" s="281" t="s">
        <v>9546</v>
      </c>
      <c r="D3661" s="47" t="s">
        <v>10210</v>
      </c>
      <c r="E3661" s="47" t="s">
        <v>10211</v>
      </c>
      <c r="F3661" s="47" t="s">
        <v>9222</v>
      </c>
      <c r="G3661" s="47" t="s">
        <v>10209</v>
      </c>
      <c r="H3661" s="47">
        <v>2446</v>
      </c>
      <c r="I3661" s="47">
        <v>7</v>
      </c>
      <c r="J3661" s="47">
        <v>17.7</v>
      </c>
      <c r="K3661" s="47">
        <v>20.605069501226399</v>
      </c>
      <c r="U3661" s="47" t="s">
        <v>5336</v>
      </c>
      <c r="V3661" s="47" t="s">
        <v>5336</v>
      </c>
      <c r="W3661" s="47">
        <v>943</v>
      </c>
    </row>
    <row r="3662" spans="1:24" s="47" customFormat="1" x14ac:dyDescent="0.15">
      <c r="A3662" s="47" t="s">
        <v>10214</v>
      </c>
      <c r="B3662" s="47" t="s">
        <v>9645</v>
      </c>
      <c r="C3662" s="281" t="s">
        <v>9546</v>
      </c>
      <c r="D3662" s="47" t="s">
        <v>10215</v>
      </c>
      <c r="E3662" s="47" t="s">
        <v>10216</v>
      </c>
      <c r="F3662" s="47" t="s">
        <v>9222</v>
      </c>
      <c r="G3662" s="47" t="s">
        <v>10209</v>
      </c>
      <c r="H3662" s="47">
        <v>8056</v>
      </c>
      <c r="I3662" s="47">
        <v>7</v>
      </c>
      <c r="J3662" s="47">
        <v>14.9</v>
      </c>
      <c r="K3662" s="47">
        <v>7.3485600794438897</v>
      </c>
      <c r="U3662" s="47" t="s">
        <v>5336</v>
      </c>
      <c r="V3662" s="47" t="s">
        <v>5336</v>
      </c>
      <c r="W3662" s="47">
        <v>944</v>
      </c>
    </row>
    <row r="3663" spans="1:24" s="47" customFormat="1" x14ac:dyDescent="0.15">
      <c r="A3663" s="47" t="s">
        <v>10217</v>
      </c>
      <c r="B3663" s="47" t="s">
        <v>9645</v>
      </c>
      <c r="C3663" s="281" t="s">
        <v>9546</v>
      </c>
      <c r="D3663" s="47" t="s">
        <v>10218</v>
      </c>
      <c r="E3663" s="47" t="s">
        <v>10216</v>
      </c>
      <c r="F3663" s="47" t="s">
        <v>9222</v>
      </c>
      <c r="G3663" s="47" t="s">
        <v>10209</v>
      </c>
      <c r="H3663" s="47">
        <v>1161</v>
      </c>
      <c r="I3663" s="47">
        <v>8</v>
      </c>
      <c r="J3663" s="47">
        <v>20</v>
      </c>
      <c r="K3663" s="47">
        <v>58.742463393626103</v>
      </c>
      <c r="U3663" s="47" t="s">
        <v>5336</v>
      </c>
      <c r="V3663" s="47" t="s">
        <v>5336</v>
      </c>
      <c r="W3663" s="47">
        <v>945</v>
      </c>
    </row>
    <row r="3664" spans="1:24" s="47" customFormat="1" x14ac:dyDescent="0.15">
      <c r="A3664" s="47" t="s">
        <v>10093</v>
      </c>
      <c r="B3664" s="47" t="s">
        <v>9645</v>
      </c>
      <c r="C3664" s="281" t="s">
        <v>9546</v>
      </c>
      <c r="D3664" s="47" t="s">
        <v>8656</v>
      </c>
      <c r="E3664" s="47" t="s">
        <v>9221</v>
      </c>
      <c r="F3664" s="47" t="s">
        <v>9222</v>
      </c>
      <c r="G3664" s="47" t="s">
        <v>10209</v>
      </c>
      <c r="H3664" s="47">
        <v>2693</v>
      </c>
      <c r="I3664" s="47">
        <v>8</v>
      </c>
      <c r="J3664" s="47">
        <v>18.3</v>
      </c>
      <c r="K3664" s="47">
        <v>24.8421834385443</v>
      </c>
      <c r="U3664" s="47" t="s">
        <v>5336</v>
      </c>
      <c r="V3664" s="47" t="s">
        <v>5336</v>
      </c>
      <c r="W3664" s="47">
        <v>946</v>
      </c>
    </row>
    <row r="3665" spans="1:23" s="47" customFormat="1" x14ac:dyDescent="0.15">
      <c r="A3665" s="47" t="s">
        <v>10327</v>
      </c>
      <c r="B3665" s="47" t="s">
        <v>9645</v>
      </c>
      <c r="C3665" s="281" t="s">
        <v>9546</v>
      </c>
      <c r="D3665" s="47" t="s">
        <v>10215</v>
      </c>
      <c r="E3665" s="47" t="s">
        <v>10211</v>
      </c>
      <c r="F3665" s="47" t="s">
        <v>9222</v>
      </c>
      <c r="G3665" s="47" t="s">
        <v>10209</v>
      </c>
      <c r="H3665" s="47">
        <v>2199</v>
      </c>
      <c r="I3665" s="47">
        <v>8</v>
      </c>
      <c r="J3665" s="47">
        <v>17.100000000000001</v>
      </c>
      <c r="K3665" s="47">
        <v>21.691678035470598</v>
      </c>
      <c r="U3665" s="47" t="s">
        <v>5336</v>
      </c>
      <c r="V3665" s="47" t="s">
        <v>5336</v>
      </c>
      <c r="W3665" s="47">
        <v>947</v>
      </c>
    </row>
    <row r="3666" spans="1:23" s="47" customFormat="1" x14ac:dyDescent="0.15">
      <c r="A3666" s="47" t="s">
        <v>9415</v>
      </c>
      <c r="B3666" s="47" t="s">
        <v>9645</v>
      </c>
      <c r="C3666" s="281" t="s">
        <v>9546</v>
      </c>
      <c r="D3666" s="47" t="s">
        <v>8656</v>
      </c>
      <c r="E3666" s="47" t="s">
        <v>10211</v>
      </c>
      <c r="F3666" s="47" t="s">
        <v>9222</v>
      </c>
      <c r="G3666" s="47" t="s">
        <v>10209</v>
      </c>
      <c r="H3666" s="47">
        <v>1507</v>
      </c>
      <c r="I3666" s="47">
        <v>9</v>
      </c>
      <c r="J3666" s="47">
        <v>18.5</v>
      </c>
      <c r="K3666" s="47">
        <v>36.828135368281302</v>
      </c>
      <c r="U3666" s="47" t="s">
        <v>5336</v>
      </c>
      <c r="V3666" s="47" t="s">
        <v>5336</v>
      </c>
      <c r="W3666" s="47">
        <v>948</v>
      </c>
    </row>
    <row r="3667" spans="1:23" s="47" customFormat="1" x14ac:dyDescent="0.15">
      <c r="A3667" s="47" t="s">
        <v>9415</v>
      </c>
      <c r="B3667" s="47" t="s">
        <v>10328</v>
      </c>
      <c r="C3667" s="281" t="s">
        <v>10329</v>
      </c>
      <c r="D3667" s="47" t="s">
        <v>8656</v>
      </c>
      <c r="E3667" s="47" t="s">
        <v>10211</v>
      </c>
      <c r="F3667" s="47" t="s">
        <v>9222</v>
      </c>
      <c r="G3667" s="47" t="s">
        <v>8953</v>
      </c>
      <c r="I3667" s="47">
        <v>52</v>
      </c>
      <c r="J3667" s="47">
        <v>26.5</v>
      </c>
      <c r="U3667" s="47" t="s">
        <v>5336</v>
      </c>
      <c r="V3667" s="47" t="s">
        <v>5336</v>
      </c>
      <c r="W3667" s="47">
        <v>949</v>
      </c>
    </row>
    <row r="3668" spans="1:23" s="47" customFormat="1" x14ac:dyDescent="0.15">
      <c r="A3668" s="47" t="s">
        <v>9415</v>
      </c>
      <c r="B3668" s="47" t="s">
        <v>10328</v>
      </c>
      <c r="C3668" s="281" t="s">
        <v>10329</v>
      </c>
      <c r="D3668" s="47" t="s">
        <v>8656</v>
      </c>
      <c r="E3668" s="47" t="s">
        <v>9221</v>
      </c>
      <c r="F3668" s="47" t="s">
        <v>9222</v>
      </c>
      <c r="G3668" s="47" t="s">
        <v>8953</v>
      </c>
      <c r="I3668" s="47">
        <v>52</v>
      </c>
      <c r="J3668" s="47">
        <v>23.1</v>
      </c>
      <c r="U3668" s="47" t="s">
        <v>5336</v>
      </c>
      <c r="V3668" s="47" t="s">
        <v>5336</v>
      </c>
      <c r="W3668" s="47">
        <v>950</v>
      </c>
    </row>
    <row r="3669" spans="1:23" s="47" customFormat="1" x14ac:dyDescent="0.15">
      <c r="A3669" s="47" t="s">
        <v>9415</v>
      </c>
      <c r="B3669" s="47" t="s">
        <v>10328</v>
      </c>
      <c r="C3669" s="281" t="s">
        <v>10329</v>
      </c>
      <c r="D3669" s="47" t="s">
        <v>8656</v>
      </c>
      <c r="E3669" s="47" t="s">
        <v>9221</v>
      </c>
      <c r="F3669" s="47" t="s">
        <v>9222</v>
      </c>
      <c r="G3669" s="47" t="s">
        <v>8953</v>
      </c>
      <c r="I3669" s="47">
        <v>60</v>
      </c>
      <c r="J3669" s="47">
        <v>15.6</v>
      </c>
      <c r="U3669" s="47" t="s">
        <v>5336</v>
      </c>
      <c r="V3669" s="47" t="s">
        <v>5336</v>
      </c>
      <c r="W3669" s="47">
        <v>951</v>
      </c>
    </row>
    <row r="3670" spans="1:23" s="47" customFormat="1" x14ac:dyDescent="0.15">
      <c r="A3670" s="47" t="s">
        <v>9415</v>
      </c>
      <c r="B3670" s="209" t="s">
        <v>10668</v>
      </c>
      <c r="C3670" s="281" t="s">
        <v>10349</v>
      </c>
      <c r="D3670" s="47" t="s">
        <v>10765</v>
      </c>
      <c r="E3670" s="47" t="s">
        <v>10211</v>
      </c>
      <c r="F3670" s="47" t="s">
        <v>9222</v>
      </c>
      <c r="G3670" s="47" t="s">
        <v>10766</v>
      </c>
      <c r="H3670" s="47">
        <v>710</v>
      </c>
      <c r="L3670" s="47">
        <v>0</v>
      </c>
      <c r="U3670" s="47" t="s">
        <v>5336</v>
      </c>
      <c r="V3670" s="47" t="s">
        <v>5336</v>
      </c>
      <c r="W3670" s="47">
        <v>955</v>
      </c>
    </row>
    <row r="3671" spans="1:23" s="47" customFormat="1" x14ac:dyDescent="0.15">
      <c r="A3671" s="47" t="s">
        <v>9415</v>
      </c>
      <c r="B3671" s="47" t="s">
        <v>10134</v>
      </c>
      <c r="C3671" s="281" t="s">
        <v>10044</v>
      </c>
      <c r="D3671" s="47" t="s">
        <v>8656</v>
      </c>
      <c r="E3671" s="47" t="s">
        <v>10211</v>
      </c>
      <c r="F3671" s="47" t="s">
        <v>9222</v>
      </c>
      <c r="G3671" s="47" t="s">
        <v>9223</v>
      </c>
      <c r="I3671" s="47">
        <v>6</v>
      </c>
      <c r="J3671" s="47">
        <v>4.9000000000000004</v>
      </c>
      <c r="U3671" s="47" t="s">
        <v>5336</v>
      </c>
      <c r="V3671" s="47" t="s">
        <v>5336</v>
      </c>
      <c r="W3671" s="47">
        <v>957</v>
      </c>
    </row>
    <row r="3672" spans="1:23" s="47" customFormat="1" x14ac:dyDescent="0.15">
      <c r="A3672" s="47" t="s">
        <v>10045</v>
      </c>
      <c r="B3672" s="47" t="s">
        <v>10134</v>
      </c>
      <c r="C3672" s="281" t="s">
        <v>10044</v>
      </c>
      <c r="D3672" s="47" t="s">
        <v>9830</v>
      </c>
      <c r="E3672" s="47" t="s">
        <v>9221</v>
      </c>
      <c r="F3672" s="47" t="s">
        <v>9222</v>
      </c>
      <c r="G3672" s="47" t="s">
        <v>9223</v>
      </c>
      <c r="I3672" s="47">
        <v>7</v>
      </c>
      <c r="J3672" s="47">
        <v>5</v>
      </c>
      <c r="U3672" s="47" t="s">
        <v>5336</v>
      </c>
      <c r="V3672" s="47" t="s">
        <v>5336</v>
      </c>
      <c r="W3672" s="47">
        <v>958</v>
      </c>
    </row>
    <row r="3673" spans="1:23" s="47" customFormat="1" x14ac:dyDescent="0.15">
      <c r="A3673" s="47" t="s">
        <v>9415</v>
      </c>
      <c r="B3673" s="47" t="s">
        <v>10134</v>
      </c>
      <c r="C3673" s="281" t="s">
        <v>10044</v>
      </c>
      <c r="D3673" s="47" t="s">
        <v>8656</v>
      </c>
      <c r="E3673" s="47" t="s">
        <v>10211</v>
      </c>
      <c r="F3673" s="47" t="s">
        <v>9222</v>
      </c>
      <c r="G3673" s="47" t="s">
        <v>9223</v>
      </c>
      <c r="I3673" s="47">
        <v>20</v>
      </c>
      <c r="J3673" s="47">
        <v>10.7</v>
      </c>
      <c r="U3673" s="47" t="s">
        <v>5336</v>
      </c>
      <c r="V3673" s="47" t="s">
        <v>5336</v>
      </c>
      <c r="W3673" s="47">
        <v>959</v>
      </c>
    </row>
    <row r="3674" spans="1:23" s="47" customFormat="1" x14ac:dyDescent="0.15">
      <c r="A3674" s="47" t="s">
        <v>9415</v>
      </c>
      <c r="B3674" s="47" t="s">
        <v>10134</v>
      </c>
      <c r="C3674" s="281" t="s">
        <v>10044</v>
      </c>
      <c r="D3674" s="47" t="s">
        <v>8656</v>
      </c>
      <c r="E3674" s="47" t="s">
        <v>10211</v>
      </c>
      <c r="F3674" s="47" t="s">
        <v>9222</v>
      </c>
      <c r="G3674" s="47" t="s">
        <v>9223</v>
      </c>
      <c r="I3674" s="47">
        <v>40</v>
      </c>
      <c r="U3674" s="47" t="s">
        <v>5336</v>
      </c>
      <c r="V3674" s="47" t="s">
        <v>5336</v>
      </c>
      <c r="W3674" s="47">
        <v>960</v>
      </c>
    </row>
    <row r="3675" spans="1:23" s="47" customFormat="1" x14ac:dyDescent="0.15">
      <c r="A3675" s="47" t="s">
        <v>9415</v>
      </c>
      <c r="B3675" s="47" t="s">
        <v>10134</v>
      </c>
      <c r="C3675" s="281" t="s">
        <v>10044</v>
      </c>
      <c r="D3675" s="47" t="s">
        <v>8656</v>
      </c>
      <c r="E3675" s="47" t="s">
        <v>10211</v>
      </c>
      <c r="F3675" s="47" t="s">
        <v>9222</v>
      </c>
      <c r="G3675" s="47" t="s">
        <v>9223</v>
      </c>
      <c r="I3675" s="47">
        <v>41</v>
      </c>
      <c r="J3675" s="47">
        <v>13.7</v>
      </c>
      <c r="U3675" s="47" t="s">
        <v>5336</v>
      </c>
      <c r="V3675" s="47" t="s">
        <v>5336</v>
      </c>
      <c r="W3675" s="47">
        <v>961</v>
      </c>
    </row>
    <row r="3676" spans="1:23" s="47" customFormat="1" x14ac:dyDescent="0.15">
      <c r="A3676" s="47" t="s">
        <v>9415</v>
      </c>
      <c r="B3676" s="210" t="s">
        <v>10641</v>
      </c>
      <c r="C3676" s="281" t="s">
        <v>9827</v>
      </c>
      <c r="D3676" s="47" t="s">
        <v>8656</v>
      </c>
      <c r="E3676" s="47" t="s">
        <v>10211</v>
      </c>
      <c r="F3676" s="47" t="s">
        <v>9222</v>
      </c>
      <c r="G3676" s="47" t="s">
        <v>9223</v>
      </c>
      <c r="U3676" s="47" t="s">
        <v>5336</v>
      </c>
      <c r="V3676" s="47" t="s">
        <v>5336</v>
      </c>
      <c r="W3676" s="47">
        <v>962</v>
      </c>
    </row>
    <row r="3677" spans="1:23" s="47" customFormat="1" x14ac:dyDescent="0.15">
      <c r="A3677" s="47" t="s">
        <v>10327</v>
      </c>
      <c r="B3677" s="210" t="s">
        <v>10641</v>
      </c>
      <c r="C3677" s="281" t="s">
        <v>9827</v>
      </c>
      <c r="D3677" s="47" t="s">
        <v>10669</v>
      </c>
      <c r="E3677" s="47" t="s">
        <v>10211</v>
      </c>
      <c r="F3677" s="47" t="s">
        <v>9222</v>
      </c>
      <c r="G3677" s="47" t="s">
        <v>9223</v>
      </c>
      <c r="U3677" s="47" t="s">
        <v>5336</v>
      </c>
      <c r="V3677" s="47" t="s">
        <v>5336</v>
      </c>
      <c r="W3677" s="47">
        <v>963</v>
      </c>
    </row>
    <row r="3678" spans="1:23" s="47" customFormat="1" x14ac:dyDescent="0.15">
      <c r="A3678" s="47" t="s">
        <v>10327</v>
      </c>
      <c r="B3678" s="210" t="s">
        <v>10641</v>
      </c>
      <c r="C3678" s="281" t="s">
        <v>9827</v>
      </c>
      <c r="D3678" s="47" t="s">
        <v>10669</v>
      </c>
      <c r="E3678" s="47" t="s">
        <v>10211</v>
      </c>
      <c r="F3678" s="47" t="s">
        <v>9222</v>
      </c>
      <c r="G3678" s="47" t="s">
        <v>9223</v>
      </c>
      <c r="U3678" s="47" t="s">
        <v>5336</v>
      </c>
      <c r="V3678" s="47" t="s">
        <v>5336</v>
      </c>
      <c r="W3678" s="47">
        <v>964</v>
      </c>
    </row>
    <row r="3679" spans="1:23" s="47" customFormat="1" x14ac:dyDescent="0.15">
      <c r="A3679" s="47" t="s">
        <v>10327</v>
      </c>
      <c r="B3679" s="210" t="s">
        <v>10641</v>
      </c>
      <c r="C3679" s="281" t="s">
        <v>9827</v>
      </c>
      <c r="D3679" s="47" t="s">
        <v>10669</v>
      </c>
      <c r="E3679" s="47" t="s">
        <v>10211</v>
      </c>
      <c r="F3679" s="47" t="s">
        <v>9222</v>
      </c>
      <c r="G3679" s="47" t="s">
        <v>9223</v>
      </c>
      <c r="U3679" s="47" t="s">
        <v>5336</v>
      </c>
      <c r="V3679" s="47" t="s">
        <v>5336</v>
      </c>
      <c r="W3679" s="47">
        <v>965</v>
      </c>
    </row>
    <row r="3680" spans="1:23" s="47" customFormat="1" x14ac:dyDescent="0.15">
      <c r="A3680" s="47" t="s">
        <v>10327</v>
      </c>
      <c r="B3680" s="210" t="s">
        <v>10641</v>
      </c>
      <c r="C3680" s="281" t="s">
        <v>9827</v>
      </c>
      <c r="D3680" s="47" t="s">
        <v>10669</v>
      </c>
      <c r="E3680" s="47" t="s">
        <v>10211</v>
      </c>
      <c r="F3680" s="47" t="s">
        <v>9222</v>
      </c>
      <c r="G3680" s="47" t="s">
        <v>9223</v>
      </c>
      <c r="U3680" s="47" t="s">
        <v>5336</v>
      </c>
      <c r="V3680" s="47" t="s">
        <v>5336</v>
      </c>
      <c r="W3680" s="47">
        <v>966</v>
      </c>
    </row>
    <row r="3681" spans="1:24" s="47" customFormat="1" x14ac:dyDescent="0.15">
      <c r="A3681" s="47" t="s">
        <v>10327</v>
      </c>
      <c r="B3681" s="210" t="s">
        <v>10641</v>
      </c>
      <c r="C3681" s="281" t="s">
        <v>9827</v>
      </c>
      <c r="D3681" s="47" t="s">
        <v>10669</v>
      </c>
      <c r="E3681" s="47" t="s">
        <v>10211</v>
      </c>
      <c r="F3681" s="47" t="s">
        <v>9222</v>
      </c>
      <c r="G3681" s="47" t="s">
        <v>9223</v>
      </c>
      <c r="U3681" s="47" t="s">
        <v>5336</v>
      </c>
      <c r="V3681" s="47" t="s">
        <v>5336</v>
      </c>
      <c r="W3681" s="47">
        <v>967</v>
      </c>
    </row>
    <row r="3682" spans="1:24" s="47" customFormat="1" x14ac:dyDescent="0.15">
      <c r="A3682" s="47" t="s">
        <v>10327</v>
      </c>
      <c r="B3682" s="47" t="s">
        <v>9829</v>
      </c>
      <c r="C3682" s="281" t="s">
        <v>9827</v>
      </c>
      <c r="D3682" s="47" t="s">
        <v>10669</v>
      </c>
      <c r="E3682" s="47" t="s">
        <v>10211</v>
      </c>
      <c r="F3682" s="47" t="s">
        <v>10147</v>
      </c>
      <c r="G3682" s="47" t="s">
        <v>10261</v>
      </c>
      <c r="U3682" s="47" t="s">
        <v>5336</v>
      </c>
      <c r="V3682" s="47" t="s">
        <v>5336</v>
      </c>
      <c r="W3682" s="47">
        <v>968</v>
      </c>
    </row>
    <row r="3683" spans="1:24" s="47" customFormat="1" x14ac:dyDescent="0.15">
      <c r="A3683" s="47" t="s">
        <v>9720</v>
      </c>
      <c r="B3683" s="47" t="s">
        <v>9829</v>
      </c>
      <c r="C3683" s="281" t="s">
        <v>9827</v>
      </c>
      <c r="D3683" s="47" t="s">
        <v>8656</v>
      </c>
      <c r="E3683" s="47" t="s">
        <v>9221</v>
      </c>
      <c r="F3683" s="47" t="s">
        <v>9695</v>
      </c>
      <c r="G3683" s="47" t="s">
        <v>9691</v>
      </c>
      <c r="U3683" s="47" t="s">
        <v>5336</v>
      </c>
      <c r="V3683" s="47" t="s">
        <v>5336</v>
      </c>
      <c r="W3683" s="47">
        <v>969</v>
      </c>
    </row>
    <row r="3684" spans="1:24" s="47" customFormat="1" x14ac:dyDescent="0.15">
      <c r="A3684" s="47" t="s">
        <v>9415</v>
      </c>
      <c r="B3684" s="47" t="s">
        <v>9829</v>
      </c>
      <c r="C3684" s="281" t="s">
        <v>9827</v>
      </c>
      <c r="D3684" s="47" t="s">
        <v>8656</v>
      </c>
      <c r="E3684" s="47" t="s">
        <v>9221</v>
      </c>
      <c r="F3684" s="47" t="s">
        <v>9695</v>
      </c>
      <c r="G3684" s="47" t="s">
        <v>9691</v>
      </c>
      <c r="U3684" s="47" t="s">
        <v>5336</v>
      </c>
      <c r="V3684" s="47" t="s">
        <v>5336</v>
      </c>
      <c r="W3684" s="47">
        <v>970</v>
      </c>
    </row>
    <row r="3685" spans="1:24" s="47" customFormat="1" x14ac:dyDescent="0.15">
      <c r="A3685" s="47" t="s">
        <v>9415</v>
      </c>
      <c r="B3685" s="47" t="s">
        <v>9829</v>
      </c>
      <c r="C3685" s="281" t="s">
        <v>9827</v>
      </c>
      <c r="D3685" s="47" t="s">
        <v>8656</v>
      </c>
      <c r="E3685" s="47" t="s">
        <v>9221</v>
      </c>
      <c r="F3685" s="47" t="s">
        <v>9695</v>
      </c>
      <c r="G3685" s="47" t="s">
        <v>9691</v>
      </c>
      <c r="U3685" s="47" t="s">
        <v>5336</v>
      </c>
      <c r="V3685" s="47" t="s">
        <v>5336</v>
      </c>
      <c r="W3685" s="47">
        <v>971</v>
      </c>
    </row>
    <row r="3686" spans="1:24" s="47" customFormat="1" x14ac:dyDescent="0.15">
      <c r="A3686" s="47" t="s">
        <v>9415</v>
      </c>
      <c r="B3686" s="47" t="s">
        <v>9829</v>
      </c>
      <c r="C3686" s="281" t="s">
        <v>9827</v>
      </c>
      <c r="D3686" s="47" t="s">
        <v>8656</v>
      </c>
      <c r="E3686" s="47" t="s">
        <v>9221</v>
      </c>
      <c r="F3686" s="47" t="s">
        <v>9695</v>
      </c>
      <c r="G3686" s="47" t="s">
        <v>9691</v>
      </c>
      <c r="U3686" s="47" t="s">
        <v>5336</v>
      </c>
      <c r="V3686" s="47" t="s">
        <v>5336</v>
      </c>
      <c r="W3686" s="47">
        <v>972</v>
      </c>
    </row>
    <row r="3687" spans="1:24" s="47" customFormat="1" x14ac:dyDescent="0.15">
      <c r="A3687" s="47" t="s">
        <v>9415</v>
      </c>
      <c r="B3687" s="47" t="s">
        <v>9829</v>
      </c>
      <c r="C3687" s="281" t="s">
        <v>9827</v>
      </c>
      <c r="D3687" s="47" t="s">
        <v>8656</v>
      </c>
      <c r="E3687" s="47" t="s">
        <v>9221</v>
      </c>
      <c r="F3687" s="47" t="s">
        <v>9695</v>
      </c>
      <c r="G3687" s="47" t="s">
        <v>9691</v>
      </c>
      <c r="U3687" s="47" t="s">
        <v>5336</v>
      </c>
      <c r="V3687" s="47" t="s">
        <v>5336</v>
      </c>
      <c r="W3687" s="47">
        <v>973</v>
      </c>
    </row>
    <row r="3688" spans="1:24" s="47" customFormat="1" x14ac:dyDescent="0.15">
      <c r="A3688" s="47" t="s">
        <v>9415</v>
      </c>
      <c r="B3688" s="47" t="s">
        <v>10087</v>
      </c>
      <c r="C3688" s="281" t="s">
        <v>10088</v>
      </c>
      <c r="D3688" s="47" t="s">
        <v>9439</v>
      </c>
      <c r="E3688" s="47" t="s">
        <v>9820</v>
      </c>
      <c r="F3688" s="47" t="s">
        <v>10276</v>
      </c>
      <c r="G3688" s="47" t="s">
        <v>10288</v>
      </c>
      <c r="I3688" s="47">
        <v>4</v>
      </c>
      <c r="J3688" s="47">
        <v>1.7</v>
      </c>
      <c r="U3688" s="47" t="s">
        <v>5336</v>
      </c>
      <c r="V3688" s="47" t="s">
        <v>5336</v>
      </c>
      <c r="W3688" s="47">
        <v>978</v>
      </c>
      <c r="X3688" s="209" t="s">
        <v>10366</v>
      </c>
    </row>
    <row r="3689" spans="1:24" s="47" customFormat="1" x14ac:dyDescent="0.15">
      <c r="A3689" s="47" t="s">
        <v>10568</v>
      </c>
      <c r="B3689" s="47" t="s">
        <v>10285</v>
      </c>
      <c r="C3689" s="281" t="s">
        <v>10088</v>
      </c>
      <c r="D3689" s="47" t="s">
        <v>10569</v>
      </c>
      <c r="E3689" s="47" t="s">
        <v>10570</v>
      </c>
      <c r="F3689" s="47" t="s">
        <v>10461</v>
      </c>
      <c r="G3689" s="47" t="s">
        <v>10289</v>
      </c>
      <c r="I3689" s="47">
        <v>4</v>
      </c>
      <c r="J3689" s="47">
        <v>1.9</v>
      </c>
      <c r="U3689" s="47" t="s">
        <v>5336</v>
      </c>
      <c r="V3689" s="47" t="s">
        <v>5336</v>
      </c>
      <c r="W3689" s="47">
        <v>979</v>
      </c>
      <c r="X3689" s="209" t="s">
        <v>10366</v>
      </c>
    </row>
    <row r="3690" spans="1:24" s="47" customFormat="1" x14ac:dyDescent="0.15">
      <c r="A3690" s="47" t="s">
        <v>6215</v>
      </c>
      <c r="B3690" s="47" t="s">
        <v>10622</v>
      </c>
      <c r="C3690" s="281" t="s">
        <v>10629</v>
      </c>
      <c r="D3690" s="47" t="s">
        <v>10630</v>
      </c>
      <c r="E3690" s="47" t="s">
        <v>10554</v>
      </c>
      <c r="F3690" s="47" t="s">
        <v>10621</v>
      </c>
      <c r="G3690" s="47" t="s">
        <v>10187</v>
      </c>
      <c r="I3690" s="47">
        <v>130</v>
      </c>
      <c r="J3690" s="47">
        <v>27.4</v>
      </c>
      <c r="U3690" s="47" t="s">
        <v>5336</v>
      </c>
      <c r="V3690" s="47" t="s">
        <v>5336</v>
      </c>
      <c r="W3690" s="47">
        <v>981</v>
      </c>
    </row>
    <row r="3691" spans="1:24" s="47" customFormat="1" x14ac:dyDescent="0.15">
      <c r="A3691" s="47" t="s">
        <v>6215</v>
      </c>
      <c r="B3691" s="47" t="s">
        <v>10409</v>
      </c>
      <c r="C3691" s="281" t="s">
        <v>10577</v>
      </c>
      <c r="D3691" s="47" t="s">
        <v>10279</v>
      </c>
      <c r="E3691" s="47" t="s">
        <v>10666</v>
      </c>
      <c r="F3691" s="47" t="s">
        <v>9124</v>
      </c>
      <c r="G3691" s="47" t="s">
        <v>9933</v>
      </c>
      <c r="H3691" s="47">
        <v>1410</v>
      </c>
      <c r="J3691" s="47">
        <v>10</v>
      </c>
      <c r="K3691" s="47">
        <v>28.368794326241101</v>
      </c>
      <c r="L3691" s="47">
        <v>0</v>
      </c>
      <c r="M3691" s="47">
        <v>28.368794300000001</v>
      </c>
      <c r="U3691" s="47" t="s">
        <v>5336</v>
      </c>
      <c r="V3691" s="47" t="s">
        <v>5336</v>
      </c>
      <c r="W3691" s="47">
        <v>990</v>
      </c>
      <c r="X3691" s="47" t="s">
        <v>9818</v>
      </c>
    </row>
    <row r="3692" spans="1:24" s="47" customFormat="1" x14ac:dyDescent="0.15">
      <c r="A3692" s="47" t="s">
        <v>6215</v>
      </c>
      <c r="B3692" s="47" t="s">
        <v>10409</v>
      </c>
      <c r="C3692" s="281" t="s">
        <v>10577</v>
      </c>
      <c r="D3692" s="47" t="s">
        <v>9416</v>
      </c>
      <c r="E3692" s="47" t="s">
        <v>9165</v>
      </c>
      <c r="F3692" s="47" t="s">
        <v>9124</v>
      </c>
      <c r="G3692" s="47" t="s">
        <v>10501</v>
      </c>
      <c r="H3692" s="47">
        <v>17290</v>
      </c>
      <c r="J3692" s="47">
        <v>3.5</v>
      </c>
      <c r="K3692" s="47">
        <v>1.4054366685945601</v>
      </c>
      <c r="L3692" s="47">
        <v>0</v>
      </c>
      <c r="M3692" s="47">
        <v>1.4054366700000001</v>
      </c>
      <c r="U3692" s="47" t="s">
        <v>5336</v>
      </c>
      <c r="V3692" s="47" t="s">
        <v>5336</v>
      </c>
      <c r="W3692" s="47">
        <v>991</v>
      </c>
      <c r="X3692" s="47" t="s">
        <v>9818</v>
      </c>
    </row>
    <row r="3693" spans="1:24" s="47" customFormat="1" x14ac:dyDescent="0.15">
      <c r="A3693" s="47" t="s">
        <v>6215</v>
      </c>
      <c r="B3693" s="47" t="s">
        <v>10363</v>
      </c>
      <c r="C3693" s="281" t="s">
        <v>10238</v>
      </c>
      <c r="D3693" s="47" t="s">
        <v>9416</v>
      </c>
      <c r="E3693" s="47" t="s">
        <v>9165</v>
      </c>
      <c r="F3693" s="47" t="s">
        <v>9124</v>
      </c>
      <c r="G3693" s="47" t="s">
        <v>10501</v>
      </c>
      <c r="U3693" s="47" t="s">
        <v>5336</v>
      </c>
      <c r="V3693" s="47" t="s">
        <v>5336</v>
      </c>
      <c r="W3693" s="47">
        <v>994</v>
      </c>
    </row>
    <row r="3694" spans="1:24" s="47" customFormat="1" x14ac:dyDescent="0.15">
      <c r="A3694" s="47" t="s">
        <v>6215</v>
      </c>
      <c r="B3694" s="47" t="s">
        <v>10267</v>
      </c>
      <c r="C3694" s="281" t="s">
        <v>10238</v>
      </c>
      <c r="D3694" s="47" t="s">
        <v>9416</v>
      </c>
      <c r="E3694" s="47" t="s">
        <v>9165</v>
      </c>
      <c r="F3694" s="47" t="s">
        <v>9124</v>
      </c>
      <c r="G3694" s="47" t="s">
        <v>10501</v>
      </c>
      <c r="U3694" s="47" t="s">
        <v>5336</v>
      </c>
      <c r="V3694" s="47" t="s">
        <v>5336</v>
      </c>
      <c r="W3694" s="47">
        <v>995</v>
      </c>
    </row>
    <row r="3695" spans="1:24" s="47" customFormat="1" x14ac:dyDescent="0.15">
      <c r="A3695" s="47" t="s">
        <v>6215</v>
      </c>
      <c r="B3695" s="47" t="s">
        <v>10267</v>
      </c>
      <c r="C3695" s="281" t="s">
        <v>10238</v>
      </c>
      <c r="D3695" s="47" t="s">
        <v>10279</v>
      </c>
      <c r="E3695" s="47" t="s">
        <v>9825</v>
      </c>
      <c r="F3695" s="47" t="s">
        <v>9124</v>
      </c>
      <c r="G3695" s="47" t="s">
        <v>10133</v>
      </c>
      <c r="U3695" s="47" t="s">
        <v>5336</v>
      </c>
      <c r="V3695" s="47" t="s">
        <v>5336</v>
      </c>
      <c r="W3695" s="47">
        <v>996</v>
      </c>
    </row>
    <row r="3696" spans="1:24" s="47" customFormat="1" x14ac:dyDescent="0.15">
      <c r="A3696" s="47" t="s">
        <v>10278</v>
      </c>
      <c r="B3696" s="47" t="s">
        <v>10270</v>
      </c>
      <c r="C3696" s="281" t="s">
        <v>10238</v>
      </c>
      <c r="D3696" s="47" t="s">
        <v>10268</v>
      </c>
      <c r="E3696" s="47" t="s">
        <v>9721</v>
      </c>
      <c r="F3696" s="47" t="s">
        <v>9722</v>
      </c>
      <c r="G3696" s="47" t="s">
        <v>9723</v>
      </c>
      <c r="U3696" s="47" t="s">
        <v>5336</v>
      </c>
      <c r="V3696" s="47" t="s">
        <v>5336</v>
      </c>
      <c r="W3696" s="47">
        <v>997</v>
      </c>
    </row>
    <row r="3697" spans="1:23" s="47" customFormat="1" x14ac:dyDescent="0.15">
      <c r="A3697" s="47" t="s">
        <v>9724</v>
      </c>
      <c r="B3697" s="47" t="s">
        <v>10270</v>
      </c>
      <c r="C3697" s="281" t="s">
        <v>10238</v>
      </c>
      <c r="D3697" s="47" t="s">
        <v>9826</v>
      </c>
      <c r="E3697" s="47" t="s">
        <v>9715</v>
      </c>
      <c r="F3697" s="47" t="s">
        <v>9722</v>
      </c>
      <c r="G3697" s="47" t="s">
        <v>9723</v>
      </c>
      <c r="U3697" s="47" t="s">
        <v>5336</v>
      </c>
      <c r="V3697" s="47" t="s">
        <v>5336</v>
      </c>
      <c r="W3697" s="47">
        <v>998</v>
      </c>
    </row>
    <row r="3698" spans="1:23" s="47" customFormat="1" x14ac:dyDescent="0.15">
      <c r="A3698" s="47" t="s">
        <v>9724</v>
      </c>
      <c r="B3698" s="47" t="s">
        <v>10270</v>
      </c>
      <c r="C3698" s="281" t="s">
        <v>10238</v>
      </c>
      <c r="D3698" s="47" t="s">
        <v>9826</v>
      </c>
      <c r="E3698" s="47" t="s">
        <v>9715</v>
      </c>
      <c r="F3698" s="47" t="s">
        <v>9722</v>
      </c>
      <c r="G3698" s="47" t="s">
        <v>9723</v>
      </c>
      <c r="U3698" s="47" t="s">
        <v>5336</v>
      </c>
      <c r="V3698" s="47" t="s">
        <v>5336</v>
      </c>
      <c r="W3698" s="47">
        <v>999</v>
      </c>
    </row>
    <row r="3699" spans="1:23" s="47" customFormat="1" x14ac:dyDescent="0.15">
      <c r="A3699" s="47" t="s">
        <v>6215</v>
      </c>
      <c r="C3699" s="281" t="s">
        <v>10238</v>
      </c>
      <c r="D3699" s="47" t="s">
        <v>10373</v>
      </c>
      <c r="E3699" s="47" t="s">
        <v>9614</v>
      </c>
      <c r="F3699" s="47" t="s">
        <v>9615</v>
      </c>
      <c r="G3699" s="47" t="s">
        <v>10501</v>
      </c>
      <c r="U3699" s="47" t="s">
        <v>5336</v>
      </c>
      <c r="V3699" s="47" t="s">
        <v>5336</v>
      </c>
      <c r="W3699" s="47">
        <v>1000</v>
      </c>
    </row>
    <row r="3700" spans="1:23" s="47" customFormat="1" x14ac:dyDescent="0.15">
      <c r="A3700" s="47" t="s">
        <v>6215</v>
      </c>
      <c r="B3700" s="47" t="s">
        <v>10658</v>
      </c>
      <c r="C3700" s="281" t="s">
        <v>10441</v>
      </c>
      <c r="D3700" s="47" t="s">
        <v>10649</v>
      </c>
      <c r="E3700" s="47" t="s">
        <v>10650</v>
      </c>
      <c r="F3700" s="47" t="s">
        <v>10427</v>
      </c>
      <c r="G3700" s="47" t="s">
        <v>10657</v>
      </c>
      <c r="I3700" s="47">
        <v>5</v>
      </c>
      <c r="U3700" s="47" t="s">
        <v>5336</v>
      </c>
      <c r="V3700" s="47" t="s">
        <v>5336</v>
      </c>
      <c r="W3700" s="47">
        <v>1050</v>
      </c>
    </row>
    <row r="3701" spans="1:23" s="47" customFormat="1" x14ac:dyDescent="0.15">
      <c r="A3701" s="47" t="s">
        <v>6215</v>
      </c>
      <c r="B3701" s="47" t="s">
        <v>10658</v>
      </c>
      <c r="C3701" s="281" t="s">
        <v>10441</v>
      </c>
      <c r="D3701" s="47" t="s">
        <v>10449</v>
      </c>
      <c r="E3701" s="47" t="s">
        <v>10450</v>
      </c>
      <c r="F3701" s="47" t="s">
        <v>10427</v>
      </c>
      <c r="G3701" s="47" t="s">
        <v>10657</v>
      </c>
      <c r="I3701" s="47">
        <v>8</v>
      </c>
      <c r="U3701" s="47" t="s">
        <v>5336</v>
      </c>
      <c r="V3701" s="47" t="s">
        <v>5336</v>
      </c>
      <c r="W3701" s="47">
        <v>1051</v>
      </c>
    </row>
    <row r="3702" spans="1:23" s="47" customFormat="1" x14ac:dyDescent="0.15">
      <c r="A3702" s="47" t="s">
        <v>6215</v>
      </c>
      <c r="B3702" s="47" t="s">
        <v>10658</v>
      </c>
      <c r="C3702" s="281" t="s">
        <v>10441</v>
      </c>
      <c r="D3702" s="47" t="s">
        <v>10449</v>
      </c>
      <c r="E3702" s="47" t="s">
        <v>10450</v>
      </c>
      <c r="F3702" s="47" t="s">
        <v>10427</v>
      </c>
      <c r="G3702" s="47" t="s">
        <v>10657</v>
      </c>
      <c r="I3702" s="47">
        <v>17.5</v>
      </c>
      <c r="U3702" s="47" t="s">
        <v>5336</v>
      </c>
      <c r="V3702" s="47" t="s">
        <v>5336</v>
      </c>
      <c r="W3702" s="47">
        <v>1052</v>
      </c>
    </row>
    <row r="3703" spans="1:23" s="47" customFormat="1" x14ac:dyDescent="0.15">
      <c r="A3703" s="47" t="s">
        <v>6215</v>
      </c>
      <c r="B3703" s="47" t="s">
        <v>10378</v>
      </c>
      <c r="C3703" s="281" t="s">
        <v>10185</v>
      </c>
      <c r="D3703" s="47" t="s">
        <v>10317</v>
      </c>
      <c r="E3703" s="47" t="s">
        <v>10318</v>
      </c>
      <c r="F3703" s="47" t="s">
        <v>10492</v>
      </c>
      <c r="G3703" s="47" t="s">
        <v>10493</v>
      </c>
      <c r="H3703" s="47">
        <v>321</v>
      </c>
      <c r="U3703" s="47" t="s">
        <v>5336</v>
      </c>
      <c r="V3703" s="47" t="s">
        <v>5336</v>
      </c>
      <c r="W3703" s="47">
        <v>1054</v>
      </c>
    </row>
    <row r="3704" spans="1:23" s="47" customFormat="1" x14ac:dyDescent="0.15">
      <c r="A3704" s="47" t="s">
        <v>6215</v>
      </c>
      <c r="B3704" s="47" t="s">
        <v>10299</v>
      </c>
      <c r="C3704" s="281" t="s">
        <v>10185</v>
      </c>
      <c r="D3704" s="47" t="s">
        <v>8870</v>
      </c>
      <c r="E3704" s="47" t="s">
        <v>10469</v>
      </c>
      <c r="F3704" s="47" t="s">
        <v>9199</v>
      </c>
      <c r="G3704" s="47" t="s">
        <v>10470</v>
      </c>
      <c r="H3704" s="47">
        <v>49</v>
      </c>
      <c r="U3704" s="47" t="s">
        <v>5336</v>
      </c>
      <c r="V3704" s="47" t="s">
        <v>5336</v>
      </c>
      <c r="W3704" s="47">
        <v>1055</v>
      </c>
    </row>
    <row r="3705" spans="1:23" s="47" customFormat="1" x14ac:dyDescent="0.15">
      <c r="A3705" s="47" t="s">
        <v>6215</v>
      </c>
      <c r="B3705" s="47" t="s">
        <v>10494</v>
      </c>
      <c r="C3705" s="281" t="s">
        <v>10185</v>
      </c>
      <c r="D3705" s="47" t="s">
        <v>8870</v>
      </c>
      <c r="E3705" s="47" t="s">
        <v>9028</v>
      </c>
      <c r="F3705" s="47" t="s">
        <v>9199</v>
      </c>
      <c r="G3705" s="47" t="s">
        <v>10300</v>
      </c>
      <c r="H3705" s="47">
        <v>30</v>
      </c>
      <c r="U3705" s="47" t="s">
        <v>5336</v>
      </c>
      <c r="V3705" s="47" t="s">
        <v>5336</v>
      </c>
      <c r="W3705" s="47">
        <v>1056</v>
      </c>
    </row>
    <row r="3706" spans="1:23" s="47" customFormat="1" x14ac:dyDescent="0.15">
      <c r="A3706" s="47" t="s">
        <v>9415</v>
      </c>
      <c r="B3706" s="47" t="s">
        <v>10400</v>
      </c>
      <c r="C3706" s="281" t="s">
        <v>10185</v>
      </c>
      <c r="D3706" s="47" t="s">
        <v>8870</v>
      </c>
      <c r="E3706" s="47" t="s">
        <v>9028</v>
      </c>
      <c r="F3706" s="47" t="s">
        <v>10659</v>
      </c>
      <c r="G3706" s="47" t="s">
        <v>8888</v>
      </c>
      <c r="H3706" s="47">
        <v>542</v>
      </c>
      <c r="U3706" s="47" t="s">
        <v>5336</v>
      </c>
      <c r="V3706" s="47" t="s">
        <v>5336</v>
      </c>
      <c r="W3706" s="47">
        <v>1057</v>
      </c>
    </row>
    <row r="3707" spans="1:23" s="47" customFormat="1" x14ac:dyDescent="0.15">
      <c r="A3707" s="47" t="s">
        <v>6504</v>
      </c>
      <c r="B3707" s="209" t="s">
        <v>9320</v>
      </c>
      <c r="C3707" s="281" t="s">
        <v>9732</v>
      </c>
      <c r="D3707" s="47" t="s">
        <v>9314</v>
      </c>
      <c r="E3707" s="47" t="s">
        <v>9334</v>
      </c>
      <c r="F3707" s="47" t="s">
        <v>9335</v>
      </c>
      <c r="G3707" s="47" t="s">
        <v>9336</v>
      </c>
      <c r="H3707" s="47">
        <v>1800</v>
      </c>
      <c r="U3707" s="47" t="s">
        <v>5336</v>
      </c>
      <c r="V3707" s="47" t="s">
        <v>5336</v>
      </c>
      <c r="W3707" s="47">
        <v>36</v>
      </c>
    </row>
    <row r="3708" spans="1:23" s="47" customFormat="1" x14ac:dyDescent="0.15">
      <c r="A3708" s="47" t="s">
        <v>6504</v>
      </c>
      <c r="B3708" s="47" t="s">
        <v>9605</v>
      </c>
      <c r="C3708" s="281" t="s">
        <v>9243</v>
      </c>
      <c r="D3708" s="47" t="s">
        <v>9314</v>
      </c>
      <c r="E3708" s="47" t="s">
        <v>9334</v>
      </c>
      <c r="F3708" s="47" t="s">
        <v>8972</v>
      </c>
      <c r="G3708" s="47" t="s">
        <v>9604</v>
      </c>
      <c r="U3708" s="47" t="s">
        <v>5336</v>
      </c>
      <c r="V3708" s="47" t="s">
        <v>5336</v>
      </c>
      <c r="W3708" s="47">
        <v>92</v>
      </c>
    </row>
    <row r="3709" spans="1:23" s="47" customFormat="1" x14ac:dyDescent="0.15">
      <c r="A3709" s="47" t="s">
        <v>6504</v>
      </c>
      <c r="B3709" s="209" t="s">
        <v>9612</v>
      </c>
      <c r="C3709" s="281" t="s">
        <v>9504</v>
      </c>
      <c r="D3709" s="47" t="s">
        <v>9314</v>
      </c>
      <c r="E3709" s="47" t="s">
        <v>9334</v>
      </c>
      <c r="F3709" s="47" t="s">
        <v>9356</v>
      </c>
      <c r="G3709" s="47" t="s">
        <v>9611</v>
      </c>
      <c r="I3709" s="47">
        <v>65</v>
      </c>
      <c r="J3709" s="47">
        <v>13.3</v>
      </c>
      <c r="U3709" s="47" t="s">
        <v>5336</v>
      </c>
      <c r="V3709" s="47" t="s">
        <v>5336</v>
      </c>
      <c r="W3709" s="47">
        <v>99</v>
      </c>
    </row>
    <row r="3710" spans="1:23" s="47" customFormat="1" x14ac:dyDescent="0.15">
      <c r="A3710" s="47" t="s">
        <v>6504</v>
      </c>
      <c r="B3710" s="209" t="s">
        <v>9612</v>
      </c>
      <c r="C3710" s="281" t="s">
        <v>9518</v>
      </c>
      <c r="D3710" s="47" t="s">
        <v>9314</v>
      </c>
      <c r="E3710" s="47" t="s">
        <v>9334</v>
      </c>
      <c r="F3710" s="47" t="s">
        <v>9356</v>
      </c>
      <c r="G3710" s="47" t="s">
        <v>9611</v>
      </c>
      <c r="H3710" s="47">
        <v>1270</v>
      </c>
      <c r="J3710" s="47">
        <v>3.5</v>
      </c>
      <c r="U3710" s="47" t="s">
        <v>5336</v>
      </c>
      <c r="V3710" s="47" t="s">
        <v>5336</v>
      </c>
      <c r="W3710" s="47">
        <v>101</v>
      </c>
    </row>
    <row r="3711" spans="1:23" s="47" customFormat="1" x14ac:dyDescent="0.15">
      <c r="A3711" s="47" t="s">
        <v>6504</v>
      </c>
      <c r="B3711" s="209" t="s">
        <v>9612</v>
      </c>
      <c r="C3711" s="281" t="s">
        <v>9518</v>
      </c>
      <c r="D3711" s="47" t="s">
        <v>9314</v>
      </c>
      <c r="E3711" s="47" t="s">
        <v>9334</v>
      </c>
      <c r="F3711" s="47" t="s">
        <v>9356</v>
      </c>
      <c r="G3711" s="47" t="s">
        <v>9611</v>
      </c>
      <c r="H3711" s="47">
        <v>3080</v>
      </c>
      <c r="J3711" s="47">
        <v>3.5</v>
      </c>
      <c r="U3711" s="47" t="s">
        <v>5336</v>
      </c>
      <c r="V3711" s="47" t="s">
        <v>5336</v>
      </c>
      <c r="W3711" s="47">
        <v>102</v>
      </c>
    </row>
    <row r="3712" spans="1:23" s="47" customFormat="1" x14ac:dyDescent="0.15">
      <c r="A3712" s="47" t="s">
        <v>6504</v>
      </c>
      <c r="B3712" s="209" t="s">
        <v>9612</v>
      </c>
      <c r="C3712" s="281" t="s">
        <v>9518</v>
      </c>
      <c r="D3712" s="47" t="s">
        <v>9314</v>
      </c>
      <c r="E3712" s="47" t="s">
        <v>9334</v>
      </c>
      <c r="F3712" s="47" t="s">
        <v>9356</v>
      </c>
      <c r="G3712" s="47" t="s">
        <v>9611</v>
      </c>
      <c r="H3712" s="47">
        <v>2510</v>
      </c>
      <c r="J3712" s="47">
        <v>4.5</v>
      </c>
      <c r="U3712" s="47" t="s">
        <v>5336</v>
      </c>
      <c r="V3712" s="47" t="s">
        <v>5336</v>
      </c>
      <c r="W3712" s="47">
        <v>103</v>
      </c>
    </row>
    <row r="3713" spans="1:23" s="47" customFormat="1" x14ac:dyDescent="0.15">
      <c r="A3713" s="47" t="s">
        <v>6504</v>
      </c>
      <c r="B3713" s="209" t="s">
        <v>9612</v>
      </c>
      <c r="C3713" s="281" t="s">
        <v>9518</v>
      </c>
      <c r="D3713" s="47" t="s">
        <v>9314</v>
      </c>
      <c r="E3713" s="47" t="s">
        <v>9334</v>
      </c>
      <c r="F3713" s="47" t="s">
        <v>9356</v>
      </c>
      <c r="G3713" s="47" t="s">
        <v>9611</v>
      </c>
      <c r="H3713" s="47">
        <v>4840</v>
      </c>
      <c r="J3713" s="47">
        <v>5.5</v>
      </c>
      <c r="U3713" s="47" t="s">
        <v>5336</v>
      </c>
      <c r="V3713" s="47" t="s">
        <v>5336</v>
      </c>
      <c r="W3713" s="47">
        <v>104</v>
      </c>
    </row>
    <row r="3714" spans="1:23" s="47" customFormat="1" x14ac:dyDescent="0.15">
      <c r="A3714" s="47" t="s">
        <v>6504</v>
      </c>
      <c r="B3714" s="209" t="s">
        <v>9612</v>
      </c>
      <c r="C3714" s="281" t="s">
        <v>9518</v>
      </c>
      <c r="D3714" s="47" t="s">
        <v>9314</v>
      </c>
      <c r="E3714" s="47" t="s">
        <v>9334</v>
      </c>
      <c r="F3714" s="47" t="s">
        <v>9356</v>
      </c>
      <c r="G3714" s="47" t="s">
        <v>9611</v>
      </c>
      <c r="H3714" s="47">
        <v>5095</v>
      </c>
      <c r="J3714" s="47">
        <v>7.5</v>
      </c>
      <c r="U3714" s="47" t="s">
        <v>5336</v>
      </c>
      <c r="V3714" s="47" t="s">
        <v>5336</v>
      </c>
      <c r="W3714" s="47">
        <v>105</v>
      </c>
    </row>
    <row r="3715" spans="1:23" s="47" customFormat="1" x14ac:dyDescent="0.15">
      <c r="A3715" s="47" t="s">
        <v>6504</v>
      </c>
      <c r="B3715" s="209" t="s">
        <v>9612</v>
      </c>
      <c r="C3715" s="281" t="s">
        <v>9518</v>
      </c>
      <c r="D3715" s="47" t="s">
        <v>9314</v>
      </c>
      <c r="E3715" s="47" t="s">
        <v>9334</v>
      </c>
      <c r="F3715" s="47" t="s">
        <v>9356</v>
      </c>
      <c r="G3715" s="47" t="s">
        <v>9611</v>
      </c>
      <c r="H3715" s="47">
        <v>5350</v>
      </c>
      <c r="J3715" s="47">
        <v>6.5</v>
      </c>
      <c r="U3715" s="47" t="s">
        <v>5336</v>
      </c>
      <c r="V3715" s="47" t="s">
        <v>5336</v>
      </c>
      <c r="W3715" s="47">
        <v>106</v>
      </c>
    </row>
    <row r="3716" spans="1:23" s="47" customFormat="1" x14ac:dyDescent="0.15">
      <c r="A3716" s="47" t="s">
        <v>6504</v>
      </c>
      <c r="B3716" s="209" t="s">
        <v>9739</v>
      </c>
      <c r="C3716" s="281" t="s">
        <v>9959</v>
      </c>
      <c r="D3716" s="47" t="s">
        <v>9314</v>
      </c>
      <c r="E3716" s="47" t="s">
        <v>9334</v>
      </c>
      <c r="F3716" s="47" t="s">
        <v>9335</v>
      </c>
      <c r="G3716" s="47" t="s">
        <v>9846</v>
      </c>
      <c r="H3716" s="47">
        <v>2224</v>
      </c>
      <c r="I3716" s="47">
        <v>20</v>
      </c>
      <c r="J3716" s="47">
        <v>8.1999999999999993</v>
      </c>
      <c r="U3716" s="47" t="s">
        <v>5336</v>
      </c>
      <c r="V3716" s="47" t="s">
        <v>5336</v>
      </c>
      <c r="W3716" s="47">
        <v>111</v>
      </c>
    </row>
    <row r="3717" spans="1:23" s="47" customFormat="1" x14ac:dyDescent="0.15">
      <c r="A3717" s="47" t="s">
        <v>6504</v>
      </c>
      <c r="B3717" s="209" t="s">
        <v>9739</v>
      </c>
      <c r="C3717" s="281" t="s">
        <v>9959</v>
      </c>
      <c r="D3717" s="47" t="s">
        <v>9314</v>
      </c>
      <c r="E3717" s="47" t="s">
        <v>9334</v>
      </c>
      <c r="F3717" s="47" t="s">
        <v>9335</v>
      </c>
      <c r="G3717" s="47" t="s">
        <v>9846</v>
      </c>
      <c r="H3717" s="47">
        <v>1347</v>
      </c>
      <c r="I3717" s="47">
        <v>20</v>
      </c>
      <c r="J3717" s="47">
        <v>7.9</v>
      </c>
      <c r="U3717" s="47" t="s">
        <v>5336</v>
      </c>
      <c r="V3717" s="47" t="s">
        <v>5336</v>
      </c>
      <c r="W3717" s="47">
        <v>112</v>
      </c>
    </row>
    <row r="3718" spans="1:23" s="47" customFormat="1" x14ac:dyDescent="0.15">
      <c r="A3718" s="47" t="s">
        <v>6504</v>
      </c>
      <c r="B3718" s="209" t="s">
        <v>9739</v>
      </c>
      <c r="C3718" s="281" t="s">
        <v>9959</v>
      </c>
      <c r="D3718" s="47" t="s">
        <v>9314</v>
      </c>
      <c r="E3718" s="47" t="s">
        <v>9334</v>
      </c>
      <c r="F3718" s="47" t="s">
        <v>9335</v>
      </c>
      <c r="G3718" s="47" t="s">
        <v>9846</v>
      </c>
      <c r="H3718" s="47">
        <v>3002</v>
      </c>
      <c r="I3718" s="47">
        <v>30</v>
      </c>
      <c r="J3718" s="47">
        <v>13.1</v>
      </c>
      <c r="U3718" s="47" t="s">
        <v>5336</v>
      </c>
      <c r="V3718" s="47" t="s">
        <v>5336</v>
      </c>
      <c r="W3718" s="47">
        <v>113</v>
      </c>
    </row>
    <row r="3719" spans="1:23" s="47" customFormat="1" x14ac:dyDescent="0.15">
      <c r="A3719" s="47" t="s">
        <v>6504</v>
      </c>
      <c r="B3719" s="209" t="s">
        <v>9739</v>
      </c>
      <c r="C3719" s="281" t="s">
        <v>9959</v>
      </c>
      <c r="D3719" s="47" t="s">
        <v>9314</v>
      </c>
      <c r="E3719" s="47" t="s">
        <v>9334</v>
      </c>
      <c r="F3719" s="47" t="s">
        <v>9335</v>
      </c>
      <c r="G3719" s="47" t="s">
        <v>9846</v>
      </c>
      <c r="H3719" s="47">
        <v>1137</v>
      </c>
      <c r="I3719" s="47">
        <v>30</v>
      </c>
      <c r="J3719" s="47">
        <v>13.1</v>
      </c>
      <c r="U3719" s="47" t="s">
        <v>5336</v>
      </c>
      <c r="V3719" s="47" t="s">
        <v>5336</v>
      </c>
      <c r="W3719" s="47">
        <v>114</v>
      </c>
    </row>
    <row r="3720" spans="1:23" s="47" customFormat="1" x14ac:dyDescent="0.15">
      <c r="A3720" s="47" t="s">
        <v>6504</v>
      </c>
      <c r="B3720" s="209" t="s">
        <v>9739</v>
      </c>
      <c r="C3720" s="281" t="s">
        <v>9959</v>
      </c>
      <c r="D3720" s="47" t="s">
        <v>9314</v>
      </c>
      <c r="E3720" s="47" t="s">
        <v>9334</v>
      </c>
      <c r="F3720" s="47" t="s">
        <v>9335</v>
      </c>
      <c r="G3720" s="47" t="s">
        <v>9846</v>
      </c>
      <c r="H3720" s="47">
        <v>568</v>
      </c>
      <c r="I3720" s="47">
        <v>65</v>
      </c>
      <c r="J3720" s="47">
        <v>22.9</v>
      </c>
      <c r="U3720" s="47" t="s">
        <v>5336</v>
      </c>
      <c r="V3720" s="47" t="s">
        <v>5336</v>
      </c>
      <c r="W3720" s="47">
        <v>115</v>
      </c>
    </row>
    <row r="3721" spans="1:23" s="47" customFormat="1" x14ac:dyDescent="0.15">
      <c r="A3721" s="47" t="s">
        <v>6504</v>
      </c>
      <c r="B3721" s="209" t="s">
        <v>9739</v>
      </c>
      <c r="C3721" s="281" t="s">
        <v>9959</v>
      </c>
      <c r="D3721" s="47" t="s">
        <v>9314</v>
      </c>
      <c r="E3721" s="47" t="s">
        <v>9334</v>
      </c>
      <c r="F3721" s="47" t="s">
        <v>9335</v>
      </c>
      <c r="G3721" s="47" t="s">
        <v>9846</v>
      </c>
      <c r="H3721" s="47">
        <v>346</v>
      </c>
      <c r="I3721" s="47">
        <v>65</v>
      </c>
      <c r="J3721" s="47">
        <v>20.399999999999999</v>
      </c>
      <c r="U3721" s="47" t="s">
        <v>5336</v>
      </c>
      <c r="V3721" s="47" t="s">
        <v>5336</v>
      </c>
      <c r="W3721" s="47">
        <v>116</v>
      </c>
    </row>
    <row r="3722" spans="1:23" s="47" customFormat="1" x14ac:dyDescent="0.15">
      <c r="A3722" s="47" t="s">
        <v>6504</v>
      </c>
      <c r="B3722" s="209" t="s">
        <v>9739</v>
      </c>
      <c r="C3722" s="281" t="s">
        <v>9327</v>
      </c>
      <c r="D3722" s="47" t="s">
        <v>9314</v>
      </c>
      <c r="E3722" s="47" t="s">
        <v>9334</v>
      </c>
      <c r="F3722" s="47" t="s">
        <v>9335</v>
      </c>
      <c r="G3722" s="47" t="s">
        <v>9846</v>
      </c>
      <c r="H3722" s="47">
        <v>1940</v>
      </c>
      <c r="I3722" s="47">
        <v>20</v>
      </c>
      <c r="J3722" s="47">
        <v>6.4</v>
      </c>
      <c r="U3722" s="47" t="s">
        <v>5336</v>
      </c>
      <c r="V3722" s="47" t="s">
        <v>5336</v>
      </c>
      <c r="W3722" s="47">
        <v>117</v>
      </c>
    </row>
    <row r="3723" spans="1:23" s="47" customFormat="1" x14ac:dyDescent="0.15">
      <c r="A3723" s="47" t="s">
        <v>6504</v>
      </c>
      <c r="B3723" s="209" t="s">
        <v>9739</v>
      </c>
      <c r="C3723" s="281" t="s">
        <v>9327</v>
      </c>
      <c r="D3723" s="47" t="s">
        <v>9314</v>
      </c>
      <c r="E3723" s="47" t="s">
        <v>9334</v>
      </c>
      <c r="F3723" s="47" t="s">
        <v>9335</v>
      </c>
      <c r="G3723" s="47" t="s">
        <v>9846</v>
      </c>
      <c r="H3723" s="47">
        <v>605</v>
      </c>
      <c r="I3723" s="47">
        <v>20</v>
      </c>
      <c r="J3723" s="47">
        <v>6.4</v>
      </c>
      <c r="U3723" s="47" t="s">
        <v>5336</v>
      </c>
      <c r="V3723" s="47" t="s">
        <v>5336</v>
      </c>
      <c r="W3723" s="47">
        <v>118</v>
      </c>
    </row>
    <row r="3724" spans="1:23" s="47" customFormat="1" x14ac:dyDescent="0.15">
      <c r="A3724" s="47" t="s">
        <v>6504</v>
      </c>
      <c r="B3724" s="209" t="s">
        <v>9739</v>
      </c>
      <c r="C3724" s="281" t="s">
        <v>9327</v>
      </c>
      <c r="D3724" s="47" t="s">
        <v>9314</v>
      </c>
      <c r="E3724" s="47" t="s">
        <v>9334</v>
      </c>
      <c r="F3724" s="47" t="s">
        <v>9335</v>
      </c>
      <c r="G3724" s="47" t="s">
        <v>9846</v>
      </c>
      <c r="H3724" s="47">
        <v>3842</v>
      </c>
      <c r="I3724" s="47">
        <v>30</v>
      </c>
      <c r="J3724" s="47">
        <v>11</v>
      </c>
      <c r="U3724" s="47" t="s">
        <v>5336</v>
      </c>
      <c r="V3724" s="47" t="s">
        <v>5336</v>
      </c>
      <c r="W3724" s="47">
        <v>119</v>
      </c>
    </row>
    <row r="3725" spans="1:23" s="47" customFormat="1" x14ac:dyDescent="0.15">
      <c r="A3725" s="47" t="s">
        <v>6504</v>
      </c>
      <c r="B3725" s="209" t="s">
        <v>9739</v>
      </c>
      <c r="C3725" s="281" t="s">
        <v>9327</v>
      </c>
      <c r="D3725" s="47" t="s">
        <v>9314</v>
      </c>
      <c r="E3725" s="47" t="s">
        <v>9334</v>
      </c>
      <c r="F3725" s="47" t="s">
        <v>9335</v>
      </c>
      <c r="G3725" s="47" t="s">
        <v>9846</v>
      </c>
      <c r="H3725" s="47">
        <v>1742</v>
      </c>
      <c r="I3725" s="47">
        <v>30</v>
      </c>
      <c r="J3725" s="47">
        <v>11.6</v>
      </c>
      <c r="U3725" s="47" t="s">
        <v>5336</v>
      </c>
      <c r="V3725" s="47" t="s">
        <v>5336</v>
      </c>
      <c r="W3725" s="47">
        <v>120</v>
      </c>
    </row>
    <row r="3726" spans="1:23" s="47" customFormat="1" x14ac:dyDescent="0.15">
      <c r="A3726" s="47" t="s">
        <v>6504</v>
      </c>
      <c r="B3726" s="209" t="s">
        <v>9739</v>
      </c>
      <c r="C3726" s="281" t="s">
        <v>9327</v>
      </c>
      <c r="D3726" s="47" t="s">
        <v>9314</v>
      </c>
      <c r="E3726" s="47" t="s">
        <v>9334</v>
      </c>
      <c r="F3726" s="47" t="s">
        <v>9335</v>
      </c>
      <c r="G3726" s="47" t="s">
        <v>9846</v>
      </c>
      <c r="H3726" s="47">
        <v>519</v>
      </c>
      <c r="I3726" s="47">
        <v>65</v>
      </c>
      <c r="J3726" s="47">
        <v>18.899999999999999</v>
      </c>
      <c r="U3726" s="47" t="s">
        <v>5336</v>
      </c>
      <c r="V3726" s="47" t="s">
        <v>5336</v>
      </c>
      <c r="W3726" s="47">
        <v>121</v>
      </c>
    </row>
    <row r="3727" spans="1:23" s="47" customFormat="1" x14ac:dyDescent="0.15">
      <c r="A3727" s="47" t="s">
        <v>6504</v>
      </c>
      <c r="B3727" s="209" t="s">
        <v>9739</v>
      </c>
      <c r="C3727" s="281" t="s">
        <v>9327</v>
      </c>
      <c r="D3727" s="47" t="s">
        <v>9314</v>
      </c>
      <c r="E3727" s="47" t="s">
        <v>9334</v>
      </c>
      <c r="F3727" s="47" t="s">
        <v>9335</v>
      </c>
      <c r="G3727" s="47" t="s">
        <v>9846</v>
      </c>
      <c r="H3727" s="47">
        <v>358</v>
      </c>
      <c r="I3727" s="47">
        <v>65</v>
      </c>
      <c r="J3727" s="47">
        <v>18.3</v>
      </c>
      <c r="U3727" s="47" t="s">
        <v>5336</v>
      </c>
      <c r="V3727" s="47" t="s">
        <v>5336</v>
      </c>
      <c r="W3727" s="47">
        <v>122</v>
      </c>
    </row>
    <row r="3728" spans="1:23" s="47" customFormat="1" x14ac:dyDescent="0.15">
      <c r="A3728" s="47" t="s">
        <v>6504</v>
      </c>
      <c r="B3728" s="209" t="s">
        <v>9739</v>
      </c>
      <c r="C3728" s="281" t="s">
        <v>9328</v>
      </c>
      <c r="D3728" s="47" t="s">
        <v>9314</v>
      </c>
      <c r="E3728" s="47" t="s">
        <v>9334</v>
      </c>
      <c r="F3728" s="47" t="s">
        <v>9335</v>
      </c>
      <c r="G3728" s="47" t="s">
        <v>9846</v>
      </c>
      <c r="H3728" s="47">
        <v>3040</v>
      </c>
      <c r="I3728" s="47">
        <v>13</v>
      </c>
      <c r="U3728" s="47" t="s">
        <v>5336</v>
      </c>
      <c r="V3728" s="47" t="s">
        <v>5336</v>
      </c>
      <c r="W3728" s="47">
        <v>123</v>
      </c>
    </row>
    <row r="3729" spans="1:24" s="47" customFormat="1" x14ac:dyDescent="0.15">
      <c r="A3729" s="47" t="s">
        <v>6504</v>
      </c>
      <c r="B3729" s="209" t="s">
        <v>9739</v>
      </c>
      <c r="C3729" s="281" t="s">
        <v>9328</v>
      </c>
      <c r="D3729" s="47" t="s">
        <v>9314</v>
      </c>
      <c r="E3729" s="47" t="s">
        <v>9334</v>
      </c>
      <c r="F3729" s="47" t="s">
        <v>9335</v>
      </c>
      <c r="G3729" s="47" t="s">
        <v>9846</v>
      </c>
      <c r="H3729" s="47">
        <v>2320</v>
      </c>
      <c r="I3729" s="47">
        <v>16</v>
      </c>
      <c r="U3729" s="47" t="s">
        <v>5336</v>
      </c>
      <c r="V3729" s="47" t="s">
        <v>5336</v>
      </c>
      <c r="W3729" s="47">
        <v>124</v>
      </c>
    </row>
    <row r="3730" spans="1:24" s="47" customFormat="1" x14ac:dyDescent="0.15">
      <c r="A3730" s="47" t="s">
        <v>6504</v>
      </c>
      <c r="B3730" s="209" t="s">
        <v>9739</v>
      </c>
      <c r="C3730" s="281" t="s">
        <v>9328</v>
      </c>
      <c r="D3730" s="47" t="s">
        <v>9314</v>
      </c>
      <c r="E3730" s="47" t="s">
        <v>9334</v>
      </c>
      <c r="F3730" s="47" t="s">
        <v>9335</v>
      </c>
      <c r="G3730" s="47" t="s">
        <v>9846</v>
      </c>
      <c r="H3730" s="47">
        <v>3040</v>
      </c>
      <c r="I3730" s="47">
        <v>29</v>
      </c>
      <c r="U3730" s="47" t="s">
        <v>5336</v>
      </c>
      <c r="V3730" s="47" t="s">
        <v>5336</v>
      </c>
      <c r="W3730" s="47">
        <v>125</v>
      </c>
    </row>
    <row r="3731" spans="1:24" s="47" customFormat="1" x14ac:dyDescent="0.15">
      <c r="A3731" s="47" t="s">
        <v>6504</v>
      </c>
      <c r="B3731" s="209" t="s">
        <v>9739</v>
      </c>
      <c r="C3731" s="281" t="s">
        <v>9328</v>
      </c>
      <c r="D3731" s="47" t="s">
        <v>9314</v>
      </c>
      <c r="E3731" s="47" t="s">
        <v>9334</v>
      </c>
      <c r="F3731" s="47" t="s">
        <v>9335</v>
      </c>
      <c r="G3731" s="47" t="s">
        <v>9846</v>
      </c>
      <c r="H3731" s="47">
        <v>6560</v>
      </c>
      <c r="I3731" s="47">
        <v>29</v>
      </c>
      <c r="U3731" s="47" t="s">
        <v>5336</v>
      </c>
      <c r="V3731" s="47" t="s">
        <v>5336</v>
      </c>
      <c r="W3731" s="47">
        <v>126</v>
      </c>
    </row>
    <row r="3732" spans="1:24" s="47" customFormat="1" x14ac:dyDescent="0.15">
      <c r="A3732" s="47" t="s">
        <v>6504</v>
      </c>
      <c r="B3732" s="209" t="s">
        <v>9739</v>
      </c>
      <c r="C3732" s="281" t="s">
        <v>9328</v>
      </c>
      <c r="D3732" s="47" t="s">
        <v>9314</v>
      </c>
      <c r="E3732" s="47" t="s">
        <v>9334</v>
      </c>
      <c r="F3732" s="47" t="s">
        <v>9335</v>
      </c>
      <c r="G3732" s="47" t="s">
        <v>9846</v>
      </c>
      <c r="H3732" s="47">
        <v>2200</v>
      </c>
      <c r="I3732" s="47">
        <v>31</v>
      </c>
      <c r="U3732" s="47" t="s">
        <v>5336</v>
      </c>
      <c r="V3732" s="47" t="s">
        <v>5336</v>
      </c>
      <c r="W3732" s="47">
        <v>127</v>
      </c>
    </row>
    <row r="3733" spans="1:24" s="47" customFormat="1" x14ac:dyDescent="0.15">
      <c r="A3733" s="47" t="s">
        <v>6504</v>
      </c>
      <c r="B3733" s="209" t="s">
        <v>9739</v>
      </c>
      <c r="C3733" s="281" t="s">
        <v>9434</v>
      </c>
      <c r="D3733" s="47" t="s">
        <v>9314</v>
      </c>
      <c r="E3733" s="47" t="s">
        <v>9334</v>
      </c>
      <c r="F3733" s="47" t="s">
        <v>9335</v>
      </c>
      <c r="G3733" s="47" t="s">
        <v>9846</v>
      </c>
      <c r="H3733" s="47">
        <v>2520</v>
      </c>
      <c r="I3733" s="47">
        <v>37</v>
      </c>
      <c r="U3733" s="47" t="s">
        <v>5336</v>
      </c>
      <c r="V3733" s="47" t="s">
        <v>5336</v>
      </c>
      <c r="W3733" s="47">
        <v>128</v>
      </c>
    </row>
    <row r="3734" spans="1:24" s="47" customFormat="1" x14ac:dyDescent="0.15">
      <c r="A3734" s="47" t="s">
        <v>6504</v>
      </c>
      <c r="B3734" s="209" t="s">
        <v>9739</v>
      </c>
      <c r="C3734" s="281" t="s">
        <v>9434</v>
      </c>
      <c r="D3734" s="47" t="s">
        <v>9314</v>
      </c>
      <c r="E3734" s="47" t="s">
        <v>9334</v>
      </c>
      <c r="F3734" s="47" t="s">
        <v>9335</v>
      </c>
      <c r="G3734" s="47" t="s">
        <v>9846</v>
      </c>
      <c r="H3734" s="47">
        <v>4840</v>
      </c>
      <c r="I3734" s="47">
        <v>37</v>
      </c>
      <c r="U3734" s="47" t="s">
        <v>5336</v>
      </c>
      <c r="V3734" s="47" t="s">
        <v>5336</v>
      </c>
      <c r="W3734" s="47">
        <v>129</v>
      </c>
    </row>
    <row r="3735" spans="1:24" s="47" customFormat="1" x14ac:dyDescent="0.15">
      <c r="A3735" s="47" t="s">
        <v>6504</v>
      </c>
      <c r="B3735" s="209" t="s">
        <v>9739</v>
      </c>
      <c r="C3735" s="281" t="s">
        <v>9434</v>
      </c>
      <c r="D3735" s="47" t="s">
        <v>9314</v>
      </c>
      <c r="E3735" s="47" t="s">
        <v>9334</v>
      </c>
      <c r="F3735" s="47" t="s">
        <v>9335</v>
      </c>
      <c r="G3735" s="47" t="s">
        <v>9846</v>
      </c>
      <c r="H3735" s="47">
        <v>2600</v>
      </c>
      <c r="I3735" s="47">
        <v>38</v>
      </c>
      <c r="U3735" s="47" t="s">
        <v>5336</v>
      </c>
      <c r="V3735" s="47" t="s">
        <v>5336</v>
      </c>
      <c r="W3735" s="47">
        <v>130</v>
      </c>
    </row>
    <row r="3736" spans="1:24" s="47" customFormat="1" x14ac:dyDescent="0.15">
      <c r="A3736" s="47" t="s">
        <v>6504</v>
      </c>
      <c r="B3736" s="209" t="s">
        <v>9739</v>
      </c>
      <c r="C3736" s="281" t="s">
        <v>9434</v>
      </c>
      <c r="D3736" s="47" t="s">
        <v>9314</v>
      </c>
      <c r="E3736" s="47" t="s">
        <v>9334</v>
      </c>
      <c r="F3736" s="47" t="s">
        <v>9335</v>
      </c>
      <c r="G3736" s="47" t="s">
        <v>9846</v>
      </c>
      <c r="H3736" s="47">
        <v>6000</v>
      </c>
      <c r="I3736" s="47">
        <v>40</v>
      </c>
      <c r="U3736" s="47" t="s">
        <v>5336</v>
      </c>
      <c r="V3736" s="47" t="s">
        <v>5336</v>
      </c>
      <c r="W3736" s="47">
        <v>131</v>
      </c>
    </row>
    <row r="3737" spans="1:24" s="47" customFormat="1" x14ac:dyDescent="0.15">
      <c r="A3737" s="47" t="s">
        <v>6504</v>
      </c>
      <c r="B3737" s="209" t="s">
        <v>9739</v>
      </c>
      <c r="C3737" s="281" t="s">
        <v>9434</v>
      </c>
      <c r="D3737" s="47" t="s">
        <v>9314</v>
      </c>
      <c r="E3737" s="47" t="s">
        <v>9334</v>
      </c>
      <c r="F3737" s="47" t="s">
        <v>9335</v>
      </c>
      <c r="G3737" s="47" t="s">
        <v>9846</v>
      </c>
      <c r="H3737" s="47">
        <v>3440</v>
      </c>
      <c r="I3737" s="47">
        <v>44</v>
      </c>
      <c r="U3737" s="47" t="s">
        <v>5336</v>
      </c>
      <c r="V3737" s="47" t="s">
        <v>5336</v>
      </c>
      <c r="W3737" s="47">
        <v>132</v>
      </c>
    </row>
    <row r="3738" spans="1:24" s="47" customFormat="1" x14ac:dyDescent="0.15">
      <c r="A3738" s="47" t="s">
        <v>6504</v>
      </c>
      <c r="B3738" s="209" t="s">
        <v>9739</v>
      </c>
      <c r="C3738" s="281" t="s">
        <v>9434</v>
      </c>
      <c r="D3738" s="47" t="s">
        <v>9314</v>
      </c>
      <c r="E3738" s="47" t="s">
        <v>9334</v>
      </c>
      <c r="F3738" s="47" t="s">
        <v>9335</v>
      </c>
      <c r="G3738" s="47" t="s">
        <v>9846</v>
      </c>
      <c r="H3738" s="47">
        <v>3480</v>
      </c>
      <c r="I3738" s="47">
        <v>49</v>
      </c>
      <c r="U3738" s="47" t="s">
        <v>5336</v>
      </c>
      <c r="V3738" s="47" t="s">
        <v>5336</v>
      </c>
      <c r="W3738" s="47">
        <v>133</v>
      </c>
    </row>
    <row r="3739" spans="1:24" s="47" customFormat="1" x14ac:dyDescent="0.15">
      <c r="A3739" s="47" t="s">
        <v>6504</v>
      </c>
      <c r="B3739" s="209" t="s">
        <v>9739</v>
      </c>
      <c r="C3739" s="281" t="s">
        <v>9434</v>
      </c>
      <c r="D3739" s="47" t="s">
        <v>9314</v>
      </c>
      <c r="E3739" s="47" t="s">
        <v>9334</v>
      </c>
      <c r="F3739" s="47" t="s">
        <v>9335</v>
      </c>
      <c r="G3739" s="47" t="s">
        <v>9846</v>
      </c>
      <c r="H3739" s="47">
        <v>2440</v>
      </c>
      <c r="I3739" s="47">
        <v>57</v>
      </c>
      <c r="U3739" s="47" t="s">
        <v>5336</v>
      </c>
      <c r="V3739" s="47" t="s">
        <v>5336</v>
      </c>
      <c r="W3739" s="47">
        <v>134</v>
      </c>
    </row>
    <row r="3740" spans="1:24" s="47" customFormat="1" x14ac:dyDescent="0.15">
      <c r="A3740" s="47" t="s">
        <v>6504</v>
      </c>
      <c r="B3740" s="209" t="s">
        <v>9174</v>
      </c>
      <c r="C3740" s="281" t="s">
        <v>9173</v>
      </c>
      <c r="D3740" s="47" t="s">
        <v>9314</v>
      </c>
      <c r="E3740" s="47" t="s">
        <v>9334</v>
      </c>
      <c r="F3740" s="47" t="s">
        <v>9408</v>
      </c>
      <c r="G3740" s="47" t="s">
        <v>9412</v>
      </c>
      <c r="H3740" s="47">
        <v>3000</v>
      </c>
      <c r="U3740" s="47" t="s">
        <v>5336</v>
      </c>
      <c r="V3740" s="47" t="s">
        <v>5336</v>
      </c>
      <c r="W3740" s="47">
        <v>150</v>
      </c>
      <c r="X3740" s="210" t="s">
        <v>8859</v>
      </c>
    </row>
    <row r="3741" spans="1:24" s="47" customFormat="1" x14ac:dyDescent="0.15">
      <c r="A3741" s="47" t="s">
        <v>6504</v>
      </c>
      <c r="B3741" s="209" t="s">
        <v>9406</v>
      </c>
      <c r="C3741" s="281" t="s">
        <v>9522</v>
      </c>
      <c r="D3741" s="47" t="s">
        <v>9314</v>
      </c>
      <c r="E3741" s="47" t="s">
        <v>9334</v>
      </c>
      <c r="F3741" s="47" t="s">
        <v>9335</v>
      </c>
      <c r="G3741" s="47" t="s">
        <v>9203</v>
      </c>
      <c r="H3741" s="47">
        <v>2250</v>
      </c>
      <c r="J3741" s="47">
        <v>5.3</v>
      </c>
      <c r="U3741" s="47" t="s">
        <v>5336</v>
      </c>
      <c r="V3741" s="47" t="s">
        <v>5336</v>
      </c>
      <c r="W3741" s="47">
        <v>198</v>
      </c>
    </row>
    <row r="3742" spans="1:24" s="47" customFormat="1" x14ac:dyDescent="0.15">
      <c r="A3742" s="47" t="s">
        <v>6504</v>
      </c>
      <c r="B3742" s="209" t="s">
        <v>9406</v>
      </c>
      <c r="C3742" s="281" t="s">
        <v>9522</v>
      </c>
      <c r="D3742" s="47" t="s">
        <v>9314</v>
      </c>
      <c r="E3742" s="47" t="s">
        <v>9334</v>
      </c>
      <c r="F3742" s="47" t="s">
        <v>9335</v>
      </c>
      <c r="G3742" s="47" t="s">
        <v>9203</v>
      </c>
      <c r="H3742" s="47">
        <v>3600</v>
      </c>
      <c r="J3742" s="47">
        <v>4.9000000000000004</v>
      </c>
      <c r="U3742" s="47" t="s">
        <v>5336</v>
      </c>
      <c r="V3742" s="47" t="s">
        <v>5336</v>
      </c>
      <c r="W3742" s="47">
        <v>199</v>
      </c>
    </row>
    <row r="3743" spans="1:24" s="47" customFormat="1" x14ac:dyDescent="0.15">
      <c r="A3743" s="47" t="s">
        <v>6504</v>
      </c>
      <c r="B3743" s="209" t="s">
        <v>9406</v>
      </c>
      <c r="C3743" s="281" t="s">
        <v>9522</v>
      </c>
      <c r="D3743" s="47" t="s">
        <v>9314</v>
      </c>
      <c r="E3743" s="47" t="s">
        <v>9334</v>
      </c>
      <c r="F3743" s="47" t="s">
        <v>9335</v>
      </c>
      <c r="G3743" s="47" t="s">
        <v>9203</v>
      </c>
      <c r="H3743" s="47">
        <v>1600</v>
      </c>
      <c r="J3743" s="47">
        <v>2.9</v>
      </c>
      <c r="U3743" s="47" t="s">
        <v>5336</v>
      </c>
      <c r="V3743" s="47" t="s">
        <v>5336</v>
      </c>
      <c r="W3743" s="47">
        <v>200</v>
      </c>
    </row>
    <row r="3744" spans="1:24" s="47" customFormat="1" x14ac:dyDescent="0.15">
      <c r="A3744" s="47" t="s">
        <v>6504</v>
      </c>
      <c r="B3744" s="209" t="s">
        <v>9406</v>
      </c>
      <c r="C3744" s="281" t="s">
        <v>9522</v>
      </c>
      <c r="D3744" s="47" t="s">
        <v>9314</v>
      </c>
      <c r="E3744" s="47" t="s">
        <v>9334</v>
      </c>
      <c r="F3744" s="47" t="s">
        <v>9335</v>
      </c>
      <c r="G3744" s="47" t="s">
        <v>9203</v>
      </c>
      <c r="H3744" s="47">
        <v>640</v>
      </c>
      <c r="J3744" s="47">
        <v>3.35</v>
      </c>
      <c r="U3744" s="47" t="s">
        <v>5336</v>
      </c>
      <c r="V3744" s="47" t="s">
        <v>5336</v>
      </c>
      <c r="W3744" s="47">
        <v>201</v>
      </c>
    </row>
    <row r="3745" spans="1:24" s="47" customFormat="1" x14ac:dyDescent="0.15">
      <c r="A3745" s="47" t="s">
        <v>6504</v>
      </c>
      <c r="B3745" s="209" t="s">
        <v>9406</v>
      </c>
      <c r="C3745" s="281" t="s">
        <v>9522</v>
      </c>
      <c r="D3745" s="47" t="s">
        <v>9314</v>
      </c>
      <c r="E3745" s="47" t="s">
        <v>9334</v>
      </c>
      <c r="F3745" s="47" t="s">
        <v>9335</v>
      </c>
      <c r="G3745" s="47" t="s">
        <v>9203</v>
      </c>
      <c r="H3745" s="47">
        <v>2750</v>
      </c>
      <c r="J3745" s="47">
        <v>5.9</v>
      </c>
      <c r="U3745" s="47" t="s">
        <v>5336</v>
      </c>
      <c r="V3745" s="47" t="s">
        <v>5336</v>
      </c>
      <c r="W3745" s="47">
        <v>202</v>
      </c>
    </row>
    <row r="3746" spans="1:24" s="47" customFormat="1" x14ac:dyDescent="0.15">
      <c r="A3746" s="47" t="s">
        <v>6504</v>
      </c>
      <c r="B3746" s="209" t="s">
        <v>9406</v>
      </c>
      <c r="C3746" s="281" t="s">
        <v>9522</v>
      </c>
      <c r="D3746" s="47" t="s">
        <v>9314</v>
      </c>
      <c r="E3746" s="47" t="s">
        <v>9334</v>
      </c>
      <c r="F3746" s="47" t="s">
        <v>9335</v>
      </c>
      <c r="G3746" s="47" t="s">
        <v>9203</v>
      </c>
      <c r="H3746" s="47">
        <v>1100</v>
      </c>
      <c r="J3746" s="47">
        <v>10</v>
      </c>
      <c r="U3746" s="47" t="s">
        <v>5336</v>
      </c>
      <c r="V3746" s="47" t="s">
        <v>5336</v>
      </c>
      <c r="W3746" s="47">
        <v>203</v>
      </c>
    </row>
    <row r="3747" spans="1:24" s="47" customFormat="1" x14ac:dyDescent="0.15">
      <c r="A3747" s="47" t="s">
        <v>6504</v>
      </c>
      <c r="B3747" s="209" t="s">
        <v>9058</v>
      </c>
      <c r="C3747" s="281" t="s">
        <v>8979</v>
      </c>
      <c r="D3747" s="47" t="s">
        <v>9314</v>
      </c>
      <c r="E3747" s="47" t="s">
        <v>9334</v>
      </c>
      <c r="F3747" s="47" t="s">
        <v>9356</v>
      </c>
      <c r="G3747" s="47" t="s">
        <v>8950</v>
      </c>
      <c r="H3747" s="47">
        <v>1216</v>
      </c>
      <c r="I3747" s="47">
        <v>39</v>
      </c>
      <c r="J3747" s="47">
        <v>15.7</v>
      </c>
      <c r="U3747" s="47" t="s">
        <v>5336</v>
      </c>
      <c r="V3747" s="47" t="s">
        <v>5336</v>
      </c>
      <c r="W3747" s="47">
        <v>250</v>
      </c>
    </row>
    <row r="3748" spans="1:24" s="47" customFormat="1" x14ac:dyDescent="0.15">
      <c r="A3748" s="47" t="s">
        <v>6504</v>
      </c>
      <c r="B3748" s="209" t="s">
        <v>9058</v>
      </c>
      <c r="C3748" s="281" t="s">
        <v>8979</v>
      </c>
      <c r="D3748" s="47" t="s">
        <v>9314</v>
      </c>
      <c r="E3748" s="47" t="s">
        <v>9334</v>
      </c>
      <c r="F3748" s="47" t="s">
        <v>9356</v>
      </c>
      <c r="G3748" s="47" t="s">
        <v>8950</v>
      </c>
      <c r="H3748" s="47">
        <v>583</v>
      </c>
      <c r="I3748" s="47">
        <v>47</v>
      </c>
      <c r="J3748" s="47">
        <v>24.6</v>
      </c>
      <c r="U3748" s="47" t="s">
        <v>5336</v>
      </c>
      <c r="V3748" s="47" t="s">
        <v>5336</v>
      </c>
      <c r="W3748" s="47">
        <v>251</v>
      </c>
    </row>
    <row r="3749" spans="1:24" s="47" customFormat="1" x14ac:dyDescent="0.15">
      <c r="A3749" s="47" t="s">
        <v>6504</v>
      </c>
      <c r="B3749" s="47" t="s">
        <v>9800</v>
      </c>
      <c r="C3749" s="281" t="s">
        <v>9902</v>
      </c>
      <c r="D3749" s="47" t="s">
        <v>9314</v>
      </c>
      <c r="E3749" s="47" t="s">
        <v>9334</v>
      </c>
      <c r="F3749" s="47" t="s">
        <v>8972</v>
      </c>
      <c r="G3749" s="47" t="s">
        <v>9276</v>
      </c>
      <c r="H3749" s="47">
        <v>130</v>
      </c>
      <c r="U3749" s="47" t="s">
        <v>5336</v>
      </c>
      <c r="V3749" s="47" t="s">
        <v>5336</v>
      </c>
      <c r="W3749" s="47">
        <v>404</v>
      </c>
      <c r="X3749" s="47" t="s">
        <v>9796</v>
      </c>
    </row>
    <row r="3750" spans="1:24" s="47" customFormat="1" x14ac:dyDescent="0.15">
      <c r="A3750" s="47" t="s">
        <v>6504</v>
      </c>
      <c r="B3750" s="47" t="s">
        <v>9800</v>
      </c>
      <c r="C3750" s="281" t="s">
        <v>9902</v>
      </c>
      <c r="D3750" s="47" t="s">
        <v>9314</v>
      </c>
      <c r="E3750" s="47" t="s">
        <v>9334</v>
      </c>
      <c r="F3750" s="47" t="s">
        <v>8972</v>
      </c>
      <c r="G3750" s="47" t="s">
        <v>9276</v>
      </c>
      <c r="H3750" s="47">
        <v>418</v>
      </c>
      <c r="U3750" s="47" t="s">
        <v>5336</v>
      </c>
      <c r="V3750" s="47" t="s">
        <v>5336</v>
      </c>
      <c r="W3750" s="47">
        <v>405</v>
      </c>
      <c r="X3750" s="47" t="s">
        <v>9796</v>
      </c>
    </row>
    <row r="3751" spans="1:24" s="47" customFormat="1" x14ac:dyDescent="0.15">
      <c r="A3751" s="47" t="s">
        <v>6504</v>
      </c>
      <c r="B3751" s="47" t="s">
        <v>10021</v>
      </c>
      <c r="C3751" s="281" t="s">
        <v>9902</v>
      </c>
      <c r="D3751" s="47" t="s">
        <v>9314</v>
      </c>
      <c r="E3751" s="47" t="s">
        <v>9334</v>
      </c>
      <c r="F3751" s="47" t="s">
        <v>8972</v>
      </c>
      <c r="G3751" s="47" t="s">
        <v>9797</v>
      </c>
      <c r="H3751" s="47">
        <v>343</v>
      </c>
      <c r="U3751" s="47" t="s">
        <v>5336</v>
      </c>
      <c r="V3751" s="47" t="s">
        <v>5336</v>
      </c>
      <c r="W3751" s="47">
        <v>406</v>
      </c>
      <c r="X3751" s="47" t="s">
        <v>9796</v>
      </c>
    </row>
    <row r="3752" spans="1:24" s="47" customFormat="1" x14ac:dyDescent="0.15">
      <c r="A3752" s="47" t="s">
        <v>6504</v>
      </c>
      <c r="B3752" s="47" t="s">
        <v>10021</v>
      </c>
      <c r="C3752" s="281" t="s">
        <v>9902</v>
      </c>
      <c r="D3752" s="47" t="s">
        <v>9314</v>
      </c>
      <c r="E3752" s="47" t="s">
        <v>9334</v>
      </c>
      <c r="F3752" s="47" t="s">
        <v>8972</v>
      </c>
      <c r="G3752" s="47" t="s">
        <v>9797</v>
      </c>
      <c r="H3752" s="47">
        <v>208</v>
      </c>
      <c r="U3752" s="47" t="s">
        <v>5336</v>
      </c>
      <c r="V3752" s="47" t="s">
        <v>5336</v>
      </c>
      <c r="W3752" s="47">
        <v>407</v>
      </c>
      <c r="X3752" s="47" t="s">
        <v>9796</v>
      </c>
    </row>
    <row r="3753" spans="1:24" s="47" customFormat="1" x14ac:dyDescent="0.15">
      <c r="A3753" s="47" t="s">
        <v>6504</v>
      </c>
      <c r="B3753" s="47" t="s">
        <v>9806</v>
      </c>
      <c r="C3753" s="281" t="s">
        <v>9393</v>
      </c>
      <c r="D3753" s="47" t="s">
        <v>9314</v>
      </c>
      <c r="E3753" s="47" t="s">
        <v>9334</v>
      </c>
      <c r="F3753" s="47" t="s">
        <v>8972</v>
      </c>
      <c r="G3753" s="47" t="s">
        <v>9580</v>
      </c>
      <c r="I3753" s="47">
        <v>15</v>
      </c>
      <c r="J3753" s="47">
        <v>0.9</v>
      </c>
      <c r="U3753" s="47" t="s">
        <v>5336</v>
      </c>
      <c r="V3753" s="47" t="s">
        <v>5336</v>
      </c>
      <c r="W3753" s="47">
        <v>420</v>
      </c>
    </row>
    <row r="3754" spans="1:24" s="47" customFormat="1" x14ac:dyDescent="0.15">
      <c r="A3754" s="47" t="s">
        <v>6504</v>
      </c>
      <c r="B3754" s="47" t="s">
        <v>9224</v>
      </c>
      <c r="C3754" s="281" t="s">
        <v>9313</v>
      </c>
      <c r="D3754" s="47" t="s">
        <v>9314</v>
      </c>
      <c r="E3754" s="47" t="s">
        <v>9374</v>
      </c>
      <c r="F3754" s="47" t="s">
        <v>9375</v>
      </c>
      <c r="G3754" s="47" t="s">
        <v>9114</v>
      </c>
      <c r="H3754" s="47">
        <v>5941</v>
      </c>
      <c r="I3754" s="47">
        <v>28</v>
      </c>
      <c r="J3754" s="47">
        <v>10.5</v>
      </c>
      <c r="U3754" s="47" t="s">
        <v>5336</v>
      </c>
      <c r="V3754" s="47" t="s">
        <v>5336</v>
      </c>
      <c r="W3754" s="47">
        <v>429</v>
      </c>
    </row>
    <row r="3755" spans="1:24" s="47" customFormat="1" x14ac:dyDescent="0.15">
      <c r="A3755" s="47" t="s">
        <v>6504</v>
      </c>
      <c r="B3755" s="47" t="s">
        <v>9224</v>
      </c>
      <c r="C3755" s="281" t="s">
        <v>9313</v>
      </c>
      <c r="D3755" s="47" t="s">
        <v>9314</v>
      </c>
      <c r="E3755" s="47" t="s">
        <v>9374</v>
      </c>
      <c r="F3755" s="47" t="s">
        <v>9375</v>
      </c>
      <c r="G3755" s="47" t="s">
        <v>9114</v>
      </c>
      <c r="H3755" s="47">
        <v>6747</v>
      </c>
      <c r="I3755" s="47">
        <v>28</v>
      </c>
      <c r="J3755" s="47">
        <v>9</v>
      </c>
      <c r="U3755" s="47" t="s">
        <v>5336</v>
      </c>
      <c r="V3755" s="47" t="s">
        <v>5336</v>
      </c>
      <c r="W3755" s="47">
        <v>430</v>
      </c>
    </row>
    <row r="3756" spans="1:24" s="47" customFormat="1" x14ac:dyDescent="0.15">
      <c r="A3756" s="47" t="s">
        <v>6504</v>
      </c>
      <c r="B3756" s="47" t="s">
        <v>9224</v>
      </c>
      <c r="C3756" s="281" t="s">
        <v>9313</v>
      </c>
      <c r="D3756" s="47" t="s">
        <v>10022</v>
      </c>
      <c r="E3756" s="47" t="s">
        <v>9240</v>
      </c>
      <c r="F3756" s="47" t="s">
        <v>9375</v>
      </c>
      <c r="G3756" s="47" t="s">
        <v>9114</v>
      </c>
      <c r="H3756" s="47">
        <v>6234</v>
      </c>
      <c r="I3756" s="47">
        <v>28</v>
      </c>
      <c r="J3756" s="47">
        <v>9.3000000000000007</v>
      </c>
      <c r="U3756" s="47" t="s">
        <v>5336</v>
      </c>
      <c r="V3756" s="47" t="s">
        <v>5336</v>
      </c>
      <c r="W3756" s="47">
        <v>431</v>
      </c>
    </row>
    <row r="3757" spans="1:24" s="47" customFormat="1" x14ac:dyDescent="0.15">
      <c r="A3757" s="47" t="s">
        <v>6504</v>
      </c>
      <c r="B3757" s="47" t="s">
        <v>9633</v>
      </c>
      <c r="C3757" s="281" t="s">
        <v>9738</v>
      </c>
      <c r="D3757" s="47" t="s">
        <v>9314</v>
      </c>
      <c r="E3757" s="47" t="s">
        <v>9853</v>
      </c>
      <c r="F3757" s="47" t="s">
        <v>9744</v>
      </c>
      <c r="G3757" s="47" t="s">
        <v>9132</v>
      </c>
      <c r="H3757" s="47">
        <v>4240</v>
      </c>
      <c r="I3757" s="47">
        <v>10</v>
      </c>
      <c r="J3757" s="47">
        <v>6.3</v>
      </c>
      <c r="U3757" s="47" t="s">
        <v>5336</v>
      </c>
      <c r="V3757" s="47" t="s">
        <v>5336</v>
      </c>
      <c r="W3757" s="47">
        <v>497</v>
      </c>
    </row>
    <row r="3758" spans="1:24" s="47" customFormat="1" x14ac:dyDescent="0.15">
      <c r="A3758" s="47" t="s">
        <v>6504</v>
      </c>
      <c r="B3758" s="47" t="s">
        <v>9633</v>
      </c>
      <c r="C3758" s="281" t="s">
        <v>9738</v>
      </c>
      <c r="D3758" s="47" t="s">
        <v>9314</v>
      </c>
      <c r="E3758" s="47" t="s">
        <v>9374</v>
      </c>
      <c r="F3758" s="47" t="s">
        <v>9744</v>
      </c>
      <c r="G3758" s="47" t="s">
        <v>9132</v>
      </c>
      <c r="H3758" s="47">
        <v>8000</v>
      </c>
      <c r="I3758" s="47">
        <v>10</v>
      </c>
      <c r="J3758" s="47">
        <v>6.4</v>
      </c>
      <c r="U3758" s="47" t="s">
        <v>5336</v>
      </c>
      <c r="V3758" s="47" t="s">
        <v>5336</v>
      </c>
      <c r="W3758" s="47">
        <v>498</v>
      </c>
    </row>
    <row r="3759" spans="1:24" s="47" customFormat="1" x14ac:dyDescent="0.15">
      <c r="A3759" s="47" t="s">
        <v>6504</v>
      </c>
      <c r="B3759" s="47" t="s">
        <v>9633</v>
      </c>
      <c r="C3759" s="281" t="s">
        <v>9738</v>
      </c>
      <c r="D3759" s="47" t="s">
        <v>9314</v>
      </c>
      <c r="E3759" s="47" t="s">
        <v>9374</v>
      </c>
      <c r="F3759" s="47" t="s">
        <v>9744</v>
      </c>
      <c r="G3759" s="47" t="s">
        <v>9132</v>
      </c>
      <c r="H3759" s="47">
        <v>9930</v>
      </c>
      <c r="I3759" s="47">
        <v>11</v>
      </c>
      <c r="J3759" s="47">
        <v>5.4</v>
      </c>
      <c r="U3759" s="47" t="s">
        <v>5336</v>
      </c>
      <c r="V3759" s="47" t="s">
        <v>5336</v>
      </c>
      <c r="W3759" s="47">
        <v>499</v>
      </c>
    </row>
    <row r="3760" spans="1:24" s="47" customFormat="1" x14ac:dyDescent="0.15">
      <c r="A3760" s="47" t="s">
        <v>6504</v>
      </c>
      <c r="B3760" s="47" t="s">
        <v>9633</v>
      </c>
      <c r="C3760" s="281" t="s">
        <v>9738</v>
      </c>
      <c r="D3760" s="47" t="s">
        <v>9314</v>
      </c>
      <c r="E3760" s="47" t="s">
        <v>9374</v>
      </c>
      <c r="F3760" s="47" t="s">
        <v>9744</v>
      </c>
      <c r="G3760" s="47" t="s">
        <v>9132</v>
      </c>
      <c r="H3760" s="47">
        <v>2540</v>
      </c>
      <c r="I3760" s="47">
        <v>18</v>
      </c>
      <c r="J3760" s="47">
        <v>10.1</v>
      </c>
      <c r="U3760" s="47" t="s">
        <v>5336</v>
      </c>
      <c r="V3760" s="47" t="s">
        <v>5336</v>
      </c>
      <c r="W3760" s="47">
        <v>500</v>
      </c>
    </row>
    <row r="3761" spans="1:23" s="47" customFormat="1" x14ac:dyDescent="0.15">
      <c r="A3761" s="47" t="s">
        <v>6504</v>
      </c>
      <c r="B3761" s="47" t="s">
        <v>9633</v>
      </c>
      <c r="C3761" s="281" t="s">
        <v>9738</v>
      </c>
      <c r="D3761" s="47" t="s">
        <v>9314</v>
      </c>
      <c r="E3761" s="47" t="s">
        <v>9374</v>
      </c>
      <c r="F3761" s="47" t="s">
        <v>9744</v>
      </c>
      <c r="G3761" s="47" t="s">
        <v>9132</v>
      </c>
      <c r="H3761" s="47">
        <v>5420</v>
      </c>
      <c r="I3761" s="47">
        <v>21</v>
      </c>
      <c r="J3761" s="47">
        <v>8</v>
      </c>
      <c r="U3761" s="47" t="s">
        <v>5336</v>
      </c>
      <c r="V3761" s="47" t="s">
        <v>5336</v>
      </c>
      <c r="W3761" s="47">
        <v>501</v>
      </c>
    </row>
    <row r="3762" spans="1:23" s="47" customFormat="1" x14ac:dyDescent="0.15">
      <c r="A3762" s="47" t="s">
        <v>6504</v>
      </c>
      <c r="B3762" s="47" t="s">
        <v>9633</v>
      </c>
      <c r="C3762" s="281" t="s">
        <v>9738</v>
      </c>
      <c r="D3762" s="47" t="s">
        <v>9314</v>
      </c>
      <c r="E3762" s="47" t="s">
        <v>9374</v>
      </c>
      <c r="F3762" s="47" t="s">
        <v>9744</v>
      </c>
      <c r="G3762" s="47" t="s">
        <v>9132</v>
      </c>
      <c r="H3762" s="47">
        <v>7540</v>
      </c>
      <c r="I3762" s="47">
        <v>22</v>
      </c>
      <c r="J3762" s="47">
        <v>8.4</v>
      </c>
      <c r="U3762" s="47" t="s">
        <v>5336</v>
      </c>
      <c r="V3762" s="47" t="s">
        <v>5336</v>
      </c>
      <c r="W3762" s="47">
        <v>502</v>
      </c>
    </row>
    <row r="3763" spans="1:23" s="47" customFormat="1" x14ac:dyDescent="0.15">
      <c r="A3763" s="47" t="s">
        <v>6504</v>
      </c>
      <c r="B3763" s="47" t="s">
        <v>9633</v>
      </c>
      <c r="C3763" s="281" t="s">
        <v>9738</v>
      </c>
      <c r="D3763" s="47" t="s">
        <v>9314</v>
      </c>
      <c r="E3763" s="47" t="s">
        <v>9374</v>
      </c>
      <c r="F3763" s="47" t="s">
        <v>9744</v>
      </c>
      <c r="G3763" s="47" t="s">
        <v>9132</v>
      </c>
      <c r="H3763" s="47">
        <v>2780</v>
      </c>
      <c r="I3763" s="47">
        <v>28</v>
      </c>
      <c r="J3763" s="47">
        <v>13.9</v>
      </c>
      <c r="U3763" s="47" t="s">
        <v>5336</v>
      </c>
      <c r="V3763" s="47" t="s">
        <v>5336</v>
      </c>
      <c r="W3763" s="47">
        <v>503</v>
      </c>
    </row>
    <row r="3764" spans="1:23" s="47" customFormat="1" x14ac:dyDescent="0.15">
      <c r="A3764" s="47" t="s">
        <v>6504</v>
      </c>
      <c r="B3764" s="47" t="s">
        <v>9633</v>
      </c>
      <c r="C3764" s="281" t="s">
        <v>9738</v>
      </c>
      <c r="D3764" s="47" t="s">
        <v>9314</v>
      </c>
      <c r="E3764" s="47" t="s">
        <v>9374</v>
      </c>
      <c r="F3764" s="47" t="s">
        <v>9744</v>
      </c>
      <c r="G3764" s="47" t="s">
        <v>9132</v>
      </c>
      <c r="H3764" s="47">
        <v>3660</v>
      </c>
      <c r="I3764" s="47">
        <v>31</v>
      </c>
      <c r="J3764" s="47">
        <v>10.7</v>
      </c>
      <c r="U3764" s="47" t="s">
        <v>5336</v>
      </c>
      <c r="V3764" s="47" t="s">
        <v>5336</v>
      </c>
      <c r="W3764" s="47">
        <v>504</v>
      </c>
    </row>
    <row r="3765" spans="1:23" s="47" customFormat="1" x14ac:dyDescent="0.15">
      <c r="A3765" s="47" t="s">
        <v>6504</v>
      </c>
      <c r="B3765" s="47" t="s">
        <v>9633</v>
      </c>
      <c r="C3765" s="281" t="s">
        <v>9738</v>
      </c>
      <c r="D3765" s="47" t="s">
        <v>9314</v>
      </c>
      <c r="E3765" s="47" t="s">
        <v>9374</v>
      </c>
      <c r="F3765" s="47" t="s">
        <v>9744</v>
      </c>
      <c r="G3765" s="47" t="s">
        <v>9132</v>
      </c>
      <c r="H3765" s="47">
        <v>1200</v>
      </c>
      <c r="I3765" s="47">
        <v>34</v>
      </c>
      <c r="J3765" s="47">
        <v>13.1</v>
      </c>
      <c r="U3765" s="47" t="s">
        <v>5336</v>
      </c>
      <c r="V3765" s="47" t="s">
        <v>5336</v>
      </c>
      <c r="W3765" s="47">
        <v>505</v>
      </c>
    </row>
    <row r="3766" spans="1:23" s="47" customFormat="1" x14ac:dyDescent="0.15">
      <c r="A3766" s="47" t="s">
        <v>6504</v>
      </c>
      <c r="B3766" s="47" t="s">
        <v>9633</v>
      </c>
      <c r="C3766" s="281" t="s">
        <v>9534</v>
      </c>
      <c r="D3766" s="47" t="s">
        <v>9314</v>
      </c>
      <c r="E3766" s="47" t="s">
        <v>9374</v>
      </c>
      <c r="F3766" s="47" t="s">
        <v>9744</v>
      </c>
      <c r="G3766" s="47" t="s">
        <v>9132</v>
      </c>
      <c r="H3766" s="47">
        <v>1250</v>
      </c>
      <c r="I3766" s="47">
        <v>28</v>
      </c>
      <c r="J3766" s="47">
        <v>18.5</v>
      </c>
      <c r="O3766" s="47">
        <v>0.08</v>
      </c>
      <c r="U3766" s="47" t="s">
        <v>5336</v>
      </c>
      <c r="V3766" s="47" t="s">
        <v>5336</v>
      </c>
      <c r="W3766" s="47">
        <v>506</v>
      </c>
    </row>
    <row r="3767" spans="1:23" s="47" customFormat="1" x14ac:dyDescent="0.15">
      <c r="A3767" s="47" t="s">
        <v>6504</v>
      </c>
      <c r="B3767" s="47" t="s">
        <v>9633</v>
      </c>
      <c r="C3767" s="281" t="s">
        <v>9534</v>
      </c>
      <c r="D3767" s="47" t="s">
        <v>9314</v>
      </c>
      <c r="E3767" s="47" t="s">
        <v>9374</v>
      </c>
      <c r="F3767" s="47" t="s">
        <v>9744</v>
      </c>
      <c r="G3767" s="47" t="s">
        <v>9132</v>
      </c>
      <c r="H3767" s="47">
        <v>1150</v>
      </c>
      <c r="I3767" s="47">
        <v>28</v>
      </c>
      <c r="J3767" s="47">
        <v>15</v>
      </c>
      <c r="O3767" s="47">
        <v>0.34782608695652001</v>
      </c>
      <c r="U3767" s="47" t="s">
        <v>5336</v>
      </c>
      <c r="V3767" s="47" t="s">
        <v>5336</v>
      </c>
      <c r="W3767" s="47">
        <v>507</v>
      </c>
    </row>
    <row r="3768" spans="1:23" s="47" customFormat="1" x14ac:dyDescent="0.15">
      <c r="A3768" s="47" t="s">
        <v>6504</v>
      </c>
      <c r="B3768" s="47" t="s">
        <v>9633</v>
      </c>
      <c r="C3768" s="281" t="s">
        <v>9534</v>
      </c>
      <c r="D3768" s="47" t="s">
        <v>9314</v>
      </c>
      <c r="E3768" s="47" t="s">
        <v>9853</v>
      </c>
      <c r="F3768" s="47" t="s">
        <v>9744</v>
      </c>
      <c r="G3768" s="47" t="s">
        <v>9132</v>
      </c>
      <c r="H3768" s="47">
        <v>29500</v>
      </c>
      <c r="I3768" s="47">
        <v>5</v>
      </c>
      <c r="J3768" s="47">
        <v>5</v>
      </c>
      <c r="U3768" s="47" t="s">
        <v>5336</v>
      </c>
      <c r="V3768" s="47" t="s">
        <v>5336</v>
      </c>
      <c r="W3768" s="47">
        <v>508</v>
      </c>
    </row>
    <row r="3769" spans="1:23" s="47" customFormat="1" x14ac:dyDescent="0.15">
      <c r="A3769" s="47" t="s">
        <v>6504</v>
      </c>
      <c r="B3769" s="47" t="s">
        <v>9272</v>
      </c>
      <c r="C3769" s="281" t="s">
        <v>9233</v>
      </c>
      <c r="D3769" s="47" t="s">
        <v>9314</v>
      </c>
      <c r="E3769" s="47" t="s">
        <v>9334</v>
      </c>
      <c r="F3769" s="47" t="s">
        <v>9356</v>
      </c>
      <c r="G3769" s="47" t="s">
        <v>9357</v>
      </c>
      <c r="H3769" s="47">
        <v>1072</v>
      </c>
      <c r="I3769" s="47">
        <v>30</v>
      </c>
      <c r="J3769" s="47">
        <v>15.3</v>
      </c>
      <c r="U3769" s="47" t="s">
        <v>5336</v>
      </c>
      <c r="V3769" s="47" t="s">
        <v>5336</v>
      </c>
      <c r="W3769" s="47">
        <v>619</v>
      </c>
    </row>
    <row r="3770" spans="1:23" s="47" customFormat="1" x14ac:dyDescent="0.15">
      <c r="A3770" s="47" t="s">
        <v>6504</v>
      </c>
      <c r="B3770" s="47" t="s">
        <v>9235</v>
      </c>
      <c r="C3770" s="281" t="s">
        <v>9308</v>
      </c>
      <c r="D3770" s="47" t="s">
        <v>9314</v>
      </c>
      <c r="E3770" s="47" t="s">
        <v>9334</v>
      </c>
      <c r="F3770" s="47" t="s">
        <v>9335</v>
      </c>
      <c r="G3770" s="47" t="s">
        <v>9234</v>
      </c>
      <c r="H3770" s="47">
        <v>5167</v>
      </c>
      <c r="I3770" s="47">
        <v>18</v>
      </c>
      <c r="J3770" s="47">
        <v>4.3</v>
      </c>
      <c r="U3770" s="47" t="s">
        <v>5336</v>
      </c>
      <c r="V3770" s="47" t="s">
        <v>5336</v>
      </c>
      <c r="W3770" s="47">
        <v>620</v>
      </c>
    </row>
    <row r="3771" spans="1:23" s="47" customFormat="1" x14ac:dyDescent="0.15">
      <c r="A3771" s="47" t="s">
        <v>6504</v>
      </c>
      <c r="B3771" s="47" t="s">
        <v>9235</v>
      </c>
      <c r="C3771" s="281" t="s">
        <v>9308</v>
      </c>
      <c r="D3771" s="47" t="s">
        <v>9314</v>
      </c>
      <c r="E3771" s="47" t="s">
        <v>9334</v>
      </c>
      <c r="F3771" s="47" t="s">
        <v>9335</v>
      </c>
      <c r="G3771" s="47" t="s">
        <v>9234</v>
      </c>
      <c r="H3771" s="47">
        <v>9633</v>
      </c>
      <c r="I3771" s="47">
        <v>18</v>
      </c>
      <c r="J3771" s="47">
        <v>4.5</v>
      </c>
      <c r="U3771" s="47" t="s">
        <v>5336</v>
      </c>
      <c r="V3771" s="47" t="s">
        <v>5336</v>
      </c>
      <c r="W3771" s="47">
        <v>621</v>
      </c>
    </row>
    <row r="3772" spans="1:23" s="47" customFormat="1" x14ac:dyDescent="0.15">
      <c r="A3772" s="47" t="s">
        <v>6504</v>
      </c>
      <c r="B3772" s="47" t="s">
        <v>9235</v>
      </c>
      <c r="C3772" s="281" t="s">
        <v>9308</v>
      </c>
      <c r="D3772" s="47" t="s">
        <v>9314</v>
      </c>
      <c r="E3772" s="47" t="s">
        <v>9334</v>
      </c>
      <c r="F3772" s="47" t="s">
        <v>9335</v>
      </c>
      <c r="G3772" s="47" t="s">
        <v>9234</v>
      </c>
      <c r="H3772" s="47">
        <v>36933</v>
      </c>
      <c r="I3772" s="47">
        <v>18</v>
      </c>
      <c r="J3772" s="47">
        <v>3.9</v>
      </c>
      <c r="U3772" s="47" t="s">
        <v>5336</v>
      </c>
      <c r="V3772" s="47" t="s">
        <v>5336</v>
      </c>
      <c r="W3772" s="47">
        <v>622</v>
      </c>
    </row>
    <row r="3773" spans="1:23" s="47" customFormat="1" x14ac:dyDescent="0.15">
      <c r="A3773" s="47" t="s">
        <v>6504</v>
      </c>
      <c r="B3773" s="47" t="s">
        <v>9235</v>
      </c>
      <c r="C3773" s="281" t="s">
        <v>9609</v>
      </c>
      <c r="D3773" s="47" t="s">
        <v>9314</v>
      </c>
      <c r="E3773" s="47" t="s">
        <v>9334</v>
      </c>
      <c r="F3773" s="47" t="s">
        <v>9335</v>
      </c>
      <c r="G3773" s="47" t="s">
        <v>9234</v>
      </c>
      <c r="H3773" s="47">
        <v>145000</v>
      </c>
      <c r="I3773" s="47">
        <v>7</v>
      </c>
      <c r="J3773" s="47">
        <v>1.3</v>
      </c>
      <c r="U3773" s="47" t="s">
        <v>5336</v>
      </c>
      <c r="V3773" s="47" t="s">
        <v>5336</v>
      </c>
      <c r="W3773" s="47">
        <v>623</v>
      </c>
    </row>
    <row r="3774" spans="1:23" s="47" customFormat="1" x14ac:dyDescent="0.15">
      <c r="A3774" s="47" t="s">
        <v>6504</v>
      </c>
      <c r="B3774" s="47" t="s">
        <v>9235</v>
      </c>
      <c r="C3774" s="281" t="s">
        <v>9609</v>
      </c>
      <c r="D3774" s="47" t="s">
        <v>9314</v>
      </c>
      <c r="E3774" s="47" t="s">
        <v>9334</v>
      </c>
      <c r="F3774" s="47" t="s">
        <v>9335</v>
      </c>
      <c r="G3774" s="47" t="s">
        <v>9234</v>
      </c>
      <c r="H3774" s="47">
        <v>62500</v>
      </c>
      <c r="I3774" s="47">
        <v>7</v>
      </c>
      <c r="J3774" s="47">
        <v>1.1000000000000001</v>
      </c>
      <c r="U3774" s="47" t="s">
        <v>5336</v>
      </c>
      <c r="V3774" s="47" t="s">
        <v>5336</v>
      </c>
      <c r="W3774" s="47">
        <v>624</v>
      </c>
    </row>
    <row r="3775" spans="1:23" s="47" customFormat="1" x14ac:dyDescent="0.15">
      <c r="A3775" s="47" t="s">
        <v>6504</v>
      </c>
      <c r="B3775" s="47" t="s">
        <v>9235</v>
      </c>
      <c r="C3775" s="281" t="s">
        <v>9609</v>
      </c>
      <c r="D3775" s="47" t="s">
        <v>9314</v>
      </c>
      <c r="E3775" s="47" t="s">
        <v>9334</v>
      </c>
      <c r="F3775" s="47" t="s">
        <v>9335</v>
      </c>
      <c r="G3775" s="47" t="s">
        <v>9234</v>
      </c>
      <c r="H3775" s="47">
        <v>20400</v>
      </c>
      <c r="I3775" s="47">
        <v>7</v>
      </c>
      <c r="J3775" s="47">
        <v>1.2</v>
      </c>
      <c r="U3775" s="47" t="s">
        <v>5336</v>
      </c>
      <c r="V3775" s="47" t="s">
        <v>5336</v>
      </c>
      <c r="W3775" s="47">
        <v>625</v>
      </c>
    </row>
    <row r="3776" spans="1:23" s="47" customFormat="1" x14ac:dyDescent="0.15">
      <c r="A3776" s="47" t="s">
        <v>6504</v>
      </c>
      <c r="B3776" s="47" t="s">
        <v>9235</v>
      </c>
      <c r="C3776" s="281" t="s">
        <v>9609</v>
      </c>
      <c r="D3776" s="47" t="s">
        <v>9314</v>
      </c>
      <c r="E3776" s="47" t="s">
        <v>9334</v>
      </c>
      <c r="F3776" s="47" t="s">
        <v>9335</v>
      </c>
      <c r="G3776" s="47" t="s">
        <v>9234</v>
      </c>
      <c r="H3776" s="47">
        <v>69300</v>
      </c>
      <c r="I3776" s="47">
        <v>13</v>
      </c>
      <c r="J3776" s="47">
        <v>3.2</v>
      </c>
      <c r="U3776" s="47" t="s">
        <v>5336</v>
      </c>
      <c r="V3776" s="47" t="s">
        <v>5336</v>
      </c>
      <c r="W3776" s="47">
        <v>626</v>
      </c>
    </row>
    <row r="3777" spans="1:23" s="47" customFormat="1" x14ac:dyDescent="0.15">
      <c r="A3777" s="47" t="s">
        <v>6504</v>
      </c>
      <c r="B3777" s="47" t="s">
        <v>9235</v>
      </c>
      <c r="C3777" s="281" t="s">
        <v>9609</v>
      </c>
      <c r="D3777" s="47" t="s">
        <v>9314</v>
      </c>
      <c r="E3777" s="47" t="s">
        <v>9334</v>
      </c>
      <c r="F3777" s="47" t="s">
        <v>9335</v>
      </c>
      <c r="G3777" s="47" t="s">
        <v>9234</v>
      </c>
      <c r="H3777" s="47">
        <v>14900</v>
      </c>
      <c r="I3777" s="47">
        <v>13</v>
      </c>
      <c r="J3777" s="47">
        <v>6.5</v>
      </c>
      <c r="U3777" s="47" t="s">
        <v>5336</v>
      </c>
      <c r="V3777" s="47" t="s">
        <v>5336</v>
      </c>
      <c r="W3777" s="47">
        <v>627</v>
      </c>
    </row>
    <row r="3778" spans="1:23" s="47" customFormat="1" x14ac:dyDescent="0.15">
      <c r="A3778" s="47" t="s">
        <v>6504</v>
      </c>
      <c r="B3778" s="47" t="s">
        <v>9235</v>
      </c>
      <c r="C3778" s="281" t="s">
        <v>9489</v>
      </c>
      <c r="D3778" s="47" t="s">
        <v>9370</v>
      </c>
      <c r="E3778" s="47" t="s">
        <v>9394</v>
      </c>
      <c r="F3778" s="47" t="s">
        <v>9335</v>
      </c>
      <c r="G3778" s="47" t="s">
        <v>9234</v>
      </c>
      <c r="I3778" s="47">
        <v>17</v>
      </c>
      <c r="J3778" s="47">
        <v>8</v>
      </c>
      <c r="U3778" s="47" t="s">
        <v>5336</v>
      </c>
      <c r="V3778" s="47" t="s">
        <v>5336</v>
      </c>
      <c r="W3778" s="47">
        <v>633</v>
      </c>
    </row>
    <row r="3779" spans="1:23" s="47" customFormat="1" x14ac:dyDescent="0.15">
      <c r="A3779" s="47" t="s">
        <v>6504</v>
      </c>
      <c r="B3779" s="47" t="s">
        <v>10161</v>
      </c>
      <c r="C3779" s="281" t="s">
        <v>10162</v>
      </c>
      <c r="D3779" s="47" t="s">
        <v>9314</v>
      </c>
      <c r="E3779" s="47" t="s">
        <v>9334</v>
      </c>
      <c r="F3779" s="47" t="s">
        <v>9335</v>
      </c>
      <c r="G3779" s="47" t="s">
        <v>10160</v>
      </c>
      <c r="H3779" s="47">
        <v>3000</v>
      </c>
      <c r="I3779" s="47">
        <v>11</v>
      </c>
      <c r="J3779" s="47">
        <v>5.4</v>
      </c>
      <c r="U3779" s="47" t="s">
        <v>5336</v>
      </c>
      <c r="V3779" s="47" t="s">
        <v>5336</v>
      </c>
      <c r="W3779" s="47">
        <v>647</v>
      </c>
    </row>
    <row r="3780" spans="1:23" s="47" customFormat="1" x14ac:dyDescent="0.15">
      <c r="A3780" s="47" t="s">
        <v>6504</v>
      </c>
      <c r="B3780" s="47" t="s">
        <v>10161</v>
      </c>
      <c r="C3780" s="281" t="s">
        <v>10162</v>
      </c>
      <c r="D3780" s="47" t="s">
        <v>9314</v>
      </c>
      <c r="E3780" s="47" t="s">
        <v>9334</v>
      </c>
      <c r="F3780" s="47" t="s">
        <v>9335</v>
      </c>
      <c r="G3780" s="47" t="s">
        <v>10160</v>
      </c>
      <c r="H3780" s="47">
        <v>3400</v>
      </c>
      <c r="I3780" s="47">
        <v>11</v>
      </c>
      <c r="J3780" s="47">
        <v>5.2</v>
      </c>
      <c r="U3780" s="47" t="s">
        <v>5336</v>
      </c>
      <c r="V3780" s="47" t="s">
        <v>5336</v>
      </c>
      <c r="W3780" s="47">
        <v>648</v>
      </c>
    </row>
    <row r="3781" spans="1:23" s="47" customFormat="1" x14ac:dyDescent="0.15">
      <c r="A3781" s="47" t="s">
        <v>6504</v>
      </c>
      <c r="B3781" s="47" t="s">
        <v>10173</v>
      </c>
      <c r="C3781" s="281" t="s">
        <v>9634</v>
      </c>
      <c r="D3781" s="47" t="s">
        <v>9314</v>
      </c>
      <c r="E3781" s="47" t="s">
        <v>9334</v>
      </c>
      <c r="F3781" s="47" t="s">
        <v>9335</v>
      </c>
      <c r="G3781" s="47" t="s">
        <v>10163</v>
      </c>
      <c r="H3781" s="47">
        <v>2066</v>
      </c>
      <c r="I3781" s="47">
        <v>7</v>
      </c>
      <c r="J3781" s="47">
        <v>7</v>
      </c>
      <c r="U3781" s="47" t="s">
        <v>5336</v>
      </c>
      <c r="V3781" s="47" t="s">
        <v>5336</v>
      </c>
      <c r="W3781" s="47">
        <v>649</v>
      </c>
    </row>
    <row r="3782" spans="1:23" s="47" customFormat="1" x14ac:dyDescent="0.15">
      <c r="A3782" s="47" t="s">
        <v>6504</v>
      </c>
      <c r="B3782" s="47" t="s">
        <v>10173</v>
      </c>
      <c r="C3782" s="281" t="s">
        <v>9634</v>
      </c>
      <c r="D3782" s="47" t="s">
        <v>9314</v>
      </c>
      <c r="E3782" s="47" t="s">
        <v>9334</v>
      </c>
      <c r="F3782" s="47" t="s">
        <v>9335</v>
      </c>
      <c r="G3782" s="47" t="s">
        <v>10163</v>
      </c>
      <c r="H3782" s="47">
        <v>2151</v>
      </c>
      <c r="I3782" s="47">
        <v>7</v>
      </c>
      <c r="J3782" s="47">
        <v>6.7</v>
      </c>
      <c r="U3782" s="47" t="s">
        <v>5336</v>
      </c>
      <c r="V3782" s="47" t="s">
        <v>5336</v>
      </c>
      <c r="W3782" s="47">
        <v>650</v>
      </c>
    </row>
    <row r="3783" spans="1:23" s="47" customFormat="1" x14ac:dyDescent="0.15">
      <c r="A3783" s="47" t="s">
        <v>6504</v>
      </c>
      <c r="B3783" s="47" t="s">
        <v>10173</v>
      </c>
      <c r="C3783" s="281" t="s">
        <v>9634</v>
      </c>
      <c r="D3783" s="47" t="s">
        <v>9314</v>
      </c>
      <c r="E3783" s="47" t="s">
        <v>9334</v>
      </c>
      <c r="F3783" s="47" t="s">
        <v>9335</v>
      </c>
      <c r="G3783" s="47" t="s">
        <v>10163</v>
      </c>
      <c r="H3783" s="47">
        <v>3835</v>
      </c>
      <c r="I3783" s="47">
        <v>7</v>
      </c>
      <c r="J3783" s="47">
        <v>5.0999999999999996</v>
      </c>
      <c r="U3783" s="47" t="s">
        <v>5336</v>
      </c>
      <c r="V3783" s="47" t="s">
        <v>5336</v>
      </c>
      <c r="W3783" s="47">
        <v>651</v>
      </c>
    </row>
    <row r="3784" spans="1:23" s="47" customFormat="1" x14ac:dyDescent="0.15">
      <c r="A3784" s="47" t="s">
        <v>6504</v>
      </c>
      <c r="B3784" s="47" t="s">
        <v>10173</v>
      </c>
      <c r="C3784" s="281" t="s">
        <v>9634</v>
      </c>
      <c r="D3784" s="47" t="s">
        <v>9314</v>
      </c>
      <c r="E3784" s="47" t="s">
        <v>9334</v>
      </c>
      <c r="F3784" s="47" t="s">
        <v>9335</v>
      </c>
      <c r="G3784" s="47" t="s">
        <v>10163</v>
      </c>
      <c r="H3784" s="47">
        <v>3765</v>
      </c>
      <c r="I3784" s="47">
        <v>7</v>
      </c>
      <c r="J3784" s="47">
        <v>6.2</v>
      </c>
      <c r="U3784" s="47" t="s">
        <v>5336</v>
      </c>
      <c r="V3784" s="47" t="s">
        <v>5336</v>
      </c>
      <c r="W3784" s="47">
        <v>652</v>
      </c>
    </row>
    <row r="3785" spans="1:23" s="47" customFormat="1" x14ac:dyDescent="0.15">
      <c r="A3785" s="47" t="s">
        <v>6504</v>
      </c>
      <c r="B3785" s="47" t="s">
        <v>10173</v>
      </c>
      <c r="C3785" s="281" t="s">
        <v>9634</v>
      </c>
      <c r="D3785" s="47" t="s">
        <v>9314</v>
      </c>
      <c r="E3785" s="47" t="s">
        <v>9334</v>
      </c>
      <c r="F3785" s="47" t="s">
        <v>9335</v>
      </c>
      <c r="G3785" s="47" t="s">
        <v>10163</v>
      </c>
      <c r="H3785" s="47">
        <v>6536</v>
      </c>
      <c r="I3785" s="47">
        <v>7</v>
      </c>
      <c r="J3785" s="47">
        <v>7.3</v>
      </c>
      <c r="U3785" s="47" t="s">
        <v>5336</v>
      </c>
      <c r="V3785" s="47" t="s">
        <v>5336</v>
      </c>
      <c r="W3785" s="47">
        <v>653</v>
      </c>
    </row>
    <row r="3786" spans="1:23" s="47" customFormat="1" x14ac:dyDescent="0.15">
      <c r="A3786" s="47" t="s">
        <v>6504</v>
      </c>
      <c r="B3786" s="47" t="s">
        <v>10173</v>
      </c>
      <c r="C3786" s="281" t="s">
        <v>9634</v>
      </c>
      <c r="D3786" s="47" t="s">
        <v>9314</v>
      </c>
      <c r="E3786" s="47" t="s">
        <v>9334</v>
      </c>
      <c r="F3786" s="47" t="s">
        <v>9335</v>
      </c>
      <c r="G3786" s="47" t="s">
        <v>10163</v>
      </c>
      <c r="H3786" s="47">
        <v>6543</v>
      </c>
      <c r="I3786" s="47">
        <v>7</v>
      </c>
      <c r="J3786" s="47">
        <v>6.3</v>
      </c>
      <c r="U3786" s="47" t="s">
        <v>5336</v>
      </c>
      <c r="V3786" s="47" t="s">
        <v>5336</v>
      </c>
      <c r="W3786" s="47">
        <v>654</v>
      </c>
    </row>
    <row r="3787" spans="1:23" s="47" customFormat="1" x14ac:dyDescent="0.15">
      <c r="A3787" s="47" t="s">
        <v>6504</v>
      </c>
      <c r="B3787" s="47" t="s">
        <v>10173</v>
      </c>
      <c r="C3787" s="281" t="s">
        <v>9634</v>
      </c>
      <c r="D3787" s="47" t="s">
        <v>9314</v>
      </c>
      <c r="E3787" s="47" t="s">
        <v>9334</v>
      </c>
      <c r="F3787" s="47" t="s">
        <v>9335</v>
      </c>
      <c r="G3787" s="47" t="s">
        <v>10163</v>
      </c>
      <c r="H3787" s="47">
        <v>3750</v>
      </c>
      <c r="I3787" s="47">
        <v>7</v>
      </c>
      <c r="J3787" s="47">
        <v>1.6</v>
      </c>
      <c r="U3787" s="47" t="s">
        <v>5336</v>
      </c>
      <c r="V3787" s="47" t="s">
        <v>5336</v>
      </c>
      <c r="W3787" s="47">
        <v>655</v>
      </c>
    </row>
    <row r="3788" spans="1:23" s="47" customFormat="1" x14ac:dyDescent="0.15">
      <c r="A3788" s="47" t="s">
        <v>6504</v>
      </c>
      <c r="B3788" s="47" t="s">
        <v>10173</v>
      </c>
      <c r="C3788" s="281" t="s">
        <v>9530</v>
      </c>
      <c r="D3788" s="47" t="s">
        <v>9314</v>
      </c>
      <c r="E3788" s="47" t="s">
        <v>9334</v>
      </c>
      <c r="F3788" s="47" t="s">
        <v>9335</v>
      </c>
      <c r="G3788" s="47" t="s">
        <v>10163</v>
      </c>
      <c r="H3788" s="47">
        <v>2151</v>
      </c>
      <c r="I3788" s="47">
        <v>10</v>
      </c>
      <c r="J3788" s="47">
        <v>6.7</v>
      </c>
      <c r="U3788" s="47" t="s">
        <v>5336</v>
      </c>
      <c r="V3788" s="47" t="s">
        <v>5336</v>
      </c>
      <c r="W3788" s="47">
        <v>656</v>
      </c>
    </row>
    <row r="3789" spans="1:23" s="47" customFormat="1" x14ac:dyDescent="0.15">
      <c r="A3789" s="47" t="s">
        <v>6504</v>
      </c>
      <c r="B3789" s="47" t="s">
        <v>10173</v>
      </c>
      <c r="C3789" s="281" t="s">
        <v>9530</v>
      </c>
      <c r="D3789" s="47" t="s">
        <v>9314</v>
      </c>
      <c r="E3789" s="47" t="s">
        <v>9334</v>
      </c>
      <c r="F3789" s="47" t="s">
        <v>9335</v>
      </c>
      <c r="G3789" s="47" t="s">
        <v>10163</v>
      </c>
      <c r="H3789" s="47">
        <v>3765</v>
      </c>
      <c r="I3789" s="47">
        <v>10</v>
      </c>
      <c r="J3789" s="47">
        <v>6.2</v>
      </c>
      <c r="U3789" s="47" t="s">
        <v>5336</v>
      </c>
      <c r="V3789" s="47" t="s">
        <v>5336</v>
      </c>
      <c r="W3789" s="47">
        <v>657</v>
      </c>
    </row>
    <row r="3790" spans="1:23" s="47" customFormat="1" x14ac:dyDescent="0.15">
      <c r="A3790" s="47" t="s">
        <v>6504</v>
      </c>
      <c r="B3790" s="47" t="s">
        <v>10173</v>
      </c>
      <c r="C3790" s="281" t="s">
        <v>9530</v>
      </c>
      <c r="D3790" s="47" t="s">
        <v>9314</v>
      </c>
      <c r="E3790" s="47" t="s">
        <v>9334</v>
      </c>
      <c r="F3790" s="47" t="s">
        <v>9335</v>
      </c>
      <c r="G3790" s="47" t="s">
        <v>10163</v>
      </c>
      <c r="H3790" s="47">
        <v>6543</v>
      </c>
      <c r="I3790" s="47">
        <v>10</v>
      </c>
      <c r="J3790" s="47">
        <v>6.3</v>
      </c>
      <c r="U3790" s="47" t="s">
        <v>5336</v>
      </c>
      <c r="V3790" s="47" t="s">
        <v>5336</v>
      </c>
      <c r="W3790" s="47">
        <v>658</v>
      </c>
    </row>
    <row r="3791" spans="1:23" s="47" customFormat="1" x14ac:dyDescent="0.15">
      <c r="A3791" s="47" t="s">
        <v>6504</v>
      </c>
      <c r="B3791" s="47" t="s">
        <v>10173</v>
      </c>
      <c r="C3791" s="281" t="s">
        <v>9530</v>
      </c>
      <c r="D3791" s="47" t="s">
        <v>9314</v>
      </c>
      <c r="E3791" s="47" t="s">
        <v>9334</v>
      </c>
      <c r="F3791" s="47" t="s">
        <v>9335</v>
      </c>
      <c r="G3791" s="47" t="s">
        <v>10163</v>
      </c>
      <c r="H3791" s="47">
        <v>696</v>
      </c>
      <c r="I3791" s="47">
        <v>34</v>
      </c>
      <c r="J3791" s="47">
        <v>21.1</v>
      </c>
      <c r="O3791" s="47">
        <v>0.43103448275862</v>
      </c>
      <c r="U3791" s="47" t="s">
        <v>5336</v>
      </c>
      <c r="V3791" s="47" t="s">
        <v>5336</v>
      </c>
      <c r="W3791" s="47">
        <v>659</v>
      </c>
    </row>
    <row r="3792" spans="1:23" s="47" customFormat="1" x14ac:dyDescent="0.15">
      <c r="A3792" s="47" t="s">
        <v>6504</v>
      </c>
      <c r="B3792" s="47" t="s">
        <v>10173</v>
      </c>
      <c r="C3792" s="281" t="s">
        <v>9530</v>
      </c>
      <c r="D3792" s="47" t="s">
        <v>9314</v>
      </c>
      <c r="E3792" s="47" t="s">
        <v>9334</v>
      </c>
      <c r="F3792" s="47" t="s">
        <v>9335</v>
      </c>
      <c r="G3792" s="47" t="s">
        <v>10163</v>
      </c>
      <c r="H3792" s="47">
        <v>700</v>
      </c>
      <c r="I3792" s="47">
        <v>34</v>
      </c>
      <c r="J3792" s="47">
        <v>20.3</v>
      </c>
      <c r="O3792" s="47">
        <v>0.57142857142856995</v>
      </c>
      <c r="U3792" s="47" t="s">
        <v>5336</v>
      </c>
      <c r="V3792" s="47" t="s">
        <v>5336</v>
      </c>
      <c r="W3792" s="47">
        <v>660</v>
      </c>
    </row>
    <row r="3793" spans="1:23" s="47" customFormat="1" x14ac:dyDescent="0.15">
      <c r="A3793" s="47" t="s">
        <v>6504</v>
      </c>
      <c r="B3793" s="47" t="s">
        <v>9859</v>
      </c>
      <c r="C3793" s="281" t="s">
        <v>9760</v>
      </c>
      <c r="D3793" s="47" t="s">
        <v>9314</v>
      </c>
      <c r="E3793" s="47" t="s">
        <v>9334</v>
      </c>
      <c r="F3793" s="47" t="s">
        <v>9335</v>
      </c>
      <c r="G3793" s="47" t="s">
        <v>9858</v>
      </c>
      <c r="H3793" s="47">
        <v>6863</v>
      </c>
      <c r="I3793" s="47">
        <v>10</v>
      </c>
      <c r="J3793" s="47">
        <v>4.5</v>
      </c>
      <c r="Q3793" s="47">
        <v>3.5464676281488083</v>
      </c>
      <c r="U3793" s="47" t="s">
        <v>5336</v>
      </c>
      <c r="V3793" s="47" t="s">
        <v>5336</v>
      </c>
      <c r="W3793" s="47">
        <v>667</v>
      </c>
    </row>
    <row r="3794" spans="1:23" s="47" customFormat="1" x14ac:dyDescent="0.15">
      <c r="A3794" s="47" t="s">
        <v>6504</v>
      </c>
      <c r="B3794" s="47" t="s">
        <v>9859</v>
      </c>
      <c r="C3794" s="281" t="s">
        <v>9760</v>
      </c>
      <c r="D3794" s="47" t="s">
        <v>9314</v>
      </c>
      <c r="E3794" s="47" t="s">
        <v>9334</v>
      </c>
      <c r="F3794" s="47" t="s">
        <v>9335</v>
      </c>
      <c r="G3794" s="47" t="s">
        <v>9858</v>
      </c>
      <c r="H3794" s="47">
        <v>7231</v>
      </c>
      <c r="I3794" s="47">
        <v>10</v>
      </c>
      <c r="J3794" s="47">
        <v>4.5</v>
      </c>
      <c r="Q3794" s="47">
        <v>1.7701578689111477</v>
      </c>
      <c r="U3794" s="47" t="s">
        <v>5336</v>
      </c>
      <c r="V3794" s="47" t="s">
        <v>5336</v>
      </c>
      <c r="W3794" s="47">
        <v>668</v>
      </c>
    </row>
    <row r="3795" spans="1:23" s="47" customFormat="1" x14ac:dyDescent="0.15">
      <c r="A3795" s="47" t="s">
        <v>6504</v>
      </c>
      <c r="B3795" s="47" t="s">
        <v>9859</v>
      </c>
      <c r="C3795" s="281" t="s">
        <v>9760</v>
      </c>
      <c r="D3795" s="47" t="s">
        <v>9314</v>
      </c>
      <c r="E3795" s="47" t="s">
        <v>9334</v>
      </c>
      <c r="F3795" s="47" t="s">
        <v>9335</v>
      </c>
      <c r="G3795" s="47" t="s">
        <v>9858</v>
      </c>
      <c r="H3795" s="47">
        <v>3245</v>
      </c>
      <c r="I3795" s="47">
        <v>10</v>
      </c>
      <c r="J3795" s="47">
        <v>4.7</v>
      </c>
      <c r="Q3795" s="47">
        <v>3.1741175036509643</v>
      </c>
      <c r="U3795" s="47" t="s">
        <v>5336</v>
      </c>
      <c r="V3795" s="47" t="s">
        <v>5336</v>
      </c>
      <c r="W3795" s="47">
        <v>669</v>
      </c>
    </row>
    <row r="3796" spans="1:23" s="47" customFormat="1" x14ac:dyDescent="0.15">
      <c r="A3796" s="47" t="s">
        <v>6504</v>
      </c>
      <c r="B3796" s="47" t="s">
        <v>9859</v>
      </c>
      <c r="C3796" s="281" t="s">
        <v>9760</v>
      </c>
      <c r="D3796" s="47" t="s">
        <v>9314</v>
      </c>
      <c r="E3796" s="47" t="s">
        <v>9334</v>
      </c>
      <c r="F3796" s="47" t="s">
        <v>9335</v>
      </c>
      <c r="G3796" s="47" t="s">
        <v>9858</v>
      </c>
      <c r="H3796" s="47">
        <v>4573</v>
      </c>
      <c r="I3796" s="47">
        <v>10</v>
      </c>
      <c r="J3796" s="47">
        <v>3.7</v>
      </c>
      <c r="Q3796" s="47">
        <v>1.3339175915043491</v>
      </c>
      <c r="U3796" s="47" t="s">
        <v>5336</v>
      </c>
      <c r="V3796" s="47" t="s">
        <v>5336</v>
      </c>
      <c r="W3796" s="47">
        <v>670</v>
      </c>
    </row>
    <row r="3797" spans="1:23" s="47" customFormat="1" x14ac:dyDescent="0.15">
      <c r="A3797" s="47" t="s">
        <v>6504</v>
      </c>
      <c r="B3797" s="47" t="s">
        <v>9859</v>
      </c>
      <c r="C3797" s="281" t="s">
        <v>9760</v>
      </c>
      <c r="D3797" s="47" t="s">
        <v>9535</v>
      </c>
      <c r="E3797" s="47" t="s">
        <v>9536</v>
      </c>
      <c r="F3797" s="47" t="s">
        <v>9335</v>
      </c>
      <c r="G3797" s="47" t="s">
        <v>9858</v>
      </c>
      <c r="H3797" s="47">
        <v>10204</v>
      </c>
      <c r="I3797" s="47">
        <v>10</v>
      </c>
      <c r="J3797" s="47">
        <v>3.2</v>
      </c>
      <c r="Q3797" s="47">
        <v>0.81341092283018634</v>
      </c>
      <c r="U3797" s="47" t="s">
        <v>5336</v>
      </c>
      <c r="V3797" s="47" t="s">
        <v>5336</v>
      </c>
      <c r="W3797" s="47">
        <v>671</v>
      </c>
    </row>
    <row r="3798" spans="1:23" s="47" customFormat="1" x14ac:dyDescent="0.15">
      <c r="A3798" s="47" t="s">
        <v>6504</v>
      </c>
      <c r="B3798" s="47" t="s">
        <v>9859</v>
      </c>
      <c r="C3798" s="281" t="s">
        <v>9760</v>
      </c>
      <c r="D3798" s="47" t="s">
        <v>9535</v>
      </c>
      <c r="E3798" s="47" t="s">
        <v>9536</v>
      </c>
      <c r="F3798" s="47" t="s">
        <v>9335</v>
      </c>
      <c r="G3798" s="47" t="s">
        <v>9858</v>
      </c>
      <c r="H3798" s="47">
        <v>9824</v>
      </c>
      <c r="I3798" s="47">
        <v>10</v>
      </c>
      <c r="J3798" s="47">
        <v>2.6</v>
      </c>
      <c r="Q3798" s="47">
        <v>0.50895572043001558</v>
      </c>
      <c r="U3798" s="47" t="s">
        <v>5336</v>
      </c>
      <c r="V3798" s="47" t="s">
        <v>5336</v>
      </c>
      <c r="W3798" s="47">
        <v>672</v>
      </c>
    </row>
    <row r="3799" spans="1:23" s="47" customFormat="1" x14ac:dyDescent="0.15">
      <c r="A3799" s="47" t="s">
        <v>6504</v>
      </c>
      <c r="B3799" s="47" t="s">
        <v>9859</v>
      </c>
      <c r="C3799" s="281" t="s">
        <v>9636</v>
      </c>
      <c r="D3799" s="47" t="s">
        <v>9314</v>
      </c>
      <c r="E3799" s="47" t="s">
        <v>9334</v>
      </c>
      <c r="F3799" s="47" t="s">
        <v>9335</v>
      </c>
      <c r="G3799" s="47" t="s">
        <v>9858</v>
      </c>
      <c r="H3799" s="47">
        <v>2554</v>
      </c>
      <c r="I3799" s="47">
        <v>14</v>
      </c>
      <c r="J3799" s="47">
        <v>4.2</v>
      </c>
      <c r="U3799" s="47" t="s">
        <v>5336</v>
      </c>
      <c r="V3799" s="47" t="s">
        <v>5336</v>
      </c>
      <c r="W3799" s="47">
        <v>673</v>
      </c>
    </row>
    <row r="3800" spans="1:23" s="47" customFormat="1" x14ac:dyDescent="0.15">
      <c r="A3800" s="47" t="s">
        <v>6504</v>
      </c>
      <c r="B3800" s="47" t="s">
        <v>9859</v>
      </c>
      <c r="C3800" s="281" t="s">
        <v>9636</v>
      </c>
      <c r="D3800" s="47" t="s">
        <v>9314</v>
      </c>
      <c r="E3800" s="47" t="s">
        <v>9334</v>
      </c>
      <c r="F3800" s="47" t="s">
        <v>9335</v>
      </c>
      <c r="G3800" s="47" t="s">
        <v>9858</v>
      </c>
      <c r="H3800" s="47">
        <v>9938</v>
      </c>
      <c r="I3800" s="47">
        <v>14</v>
      </c>
      <c r="J3800" s="47">
        <v>4.7</v>
      </c>
      <c r="U3800" s="47" t="s">
        <v>5336</v>
      </c>
      <c r="V3800" s="47" t="s">
        <v>5336</v>
      </c>
      <c r="W3800" s="47">
        <v>674</v>
      </c>
    </row>
    <row r="3801" spans="1:23" s="47" customFormat="1" x14ac:dyDescent="0.15">
      <c r="A3801" s="47" t="s">
        <v>6504</v>
      </c>
      <c r="B3801" s="47" t="s">
        <v>9859</v>
      </c>
      <c r="C3801" s="281" t="s">
        <v>9636</v>
      </c>
      <c r="D3801" s="47" t="s">
        <v>9314</v>
      </c>
      <c r="E3801" s="47" t="s">
        <v>9334</v>
      </c>
      <c r="F3801" s="47" t="s">
        <v>9335</v>
      </c>
      <c r="G3801" s="47" t="s">
        <v>9858</v>
      </c>
      <c r="H3801" s="47">
        <v>26605</v>
      </c>
      <c r="I3801" s="47">
        <v>14</v>
      </c>
      <c r="J3801" s="47">
        <v>6.5</v>
      </c>
      <c r="U3801" s="47" t="s">
        <v>5336</v>
      </c>
      <c r="V3801" s="47" t="s">
        <v>5336</v>
      </c>
      <c r="W3801" s="47">
        <v>675</v>
      </c>
    </row>
    <row r="3802" spans="1:23" s="47" customFormat="1" x14ac:dyDescent="0.15">
      <c r="A3802" s="47" t="s">
        <v>6504</v>
      </c>
      <c r="B3802" s="47" t="s">
        <v>9859</v>
      </c>
      <c r="C3802" s="281" t="s">
        <v>9636</v>
      </c>
      <c r="D3802" s="47" t="s">
        <v>9314</v>
      </c>
      <c r="E3802" s="47" t="s">
        <v>9334</v>
      </c>
      <c r="F3802" s="47" t="s">
        <v>9335</v>
      </c>
      <c r="G3802" s="47" t="s">
        <v>9858</v>
      </c>
      <c r="H3802" s="47">
        <v>27649</v>
      </c>
      <c r="I3802" s="47">
        <v>14</v>
      </c>
      <c r="J3802" s="47">
        <v>4.7</v>
      </c>
      <c r="U3802" s="47" t="s">
        <v>5336</v>
      </c>
      <c r="V3802" s="47" t="s">
        <v>5336</v>
      </c>
      <c r="W3802" s="47">
        <v>676</v>
      </c>
    </row>
    <row r="3803" spans="1:23" s="47" customFormat="1" x14ac:dyDescent="0.15">
      <c r="A3803" s="47" t="s">
        <v>9745</v>
      </c>
      <c r="B3803" s="47" t="s">
        <v>9847</v>
      </c>
      <c r="C3803" s="281" t="s">
        <v>9170</v>
      </c>
      <c r="D3803" s="47" t="s">
        <v>9430</v>
      </c>
      <c r="E3803" s="47" t="s">
        <v>9431</v>
      </c>
      <c r="F3803" s="47" t="s">
        <v>9432</v>
      </c>
      <c r="G3803" s="47" t="s">
        <v>9433</v>
      </c>
      <c r="J3803" s="47">
        <v>13</v>
      </c>
      <c r="U3803" s="47" t="s">
        <v>5336</v>
      </c>
      <c r="V3803" s="47" t="s">
        <v>5336</v>
      </c>
      <c r="W3803" s="47">
        <v>678</v>
      </c>
    </row>
    <row r="3804" spans="1:23" s="47" customFormat="1" x14ac:dyDescent="0.15">
      <c r="A3804" s="47" t="s">
        <v>9142</v>
      </c>
      <c r="B3804" s="47" t="s">
        <v>9847</v>
      </c>
      <c r="C3804" s="281" t="s">
        <v>9170</v>
      </c>
      <c r="D3804" s="47" t="s">
        <v>9143</v>
      </c>
      <c r="E3804" s="47" t="s">
        <v>9251</v>
      </c>
      <c r="F3804" s="47" t="s">
        <v>9432</v>
      </c>
      <c r="G3804" s="47" t="s">
        <v>9433</v>
      </c>
      <c r="J3804" s="47">
        <v>15</v>
      </c>
      <c r="U3804" s="47" t="s">
        <v>5336</v>
      </c>
      <c r="V3804" s="47" t="s">
        <v>5336</v>
      </c>
      <c r="W3804" s="47">
        <v>679</v>
      </c>
    </row>
    <row r="3805" spans="1:23" s="47" customFormat="1" x14ac:dyDescent="0.15">
      <c r="A3805" s="47" t="s">
        <v>9142</v>
      </c>
      <c r="B3805" s="47" t="s">
        <v>9847</v>
      </c>
      <c r="C3805" s="281" t="s">
        <v>9170</v>
      </c>
      <c r="D3805" s="47" t="s">
        <v>9430</v>
      </c>
      <c r="E3805" s="47" t="s">
        <v>9251</v>
      </c>
      <c r="F3805" s="47" t="s">
        <v>9432</v>
      </c>
      <c r="G3805" s="47" t="s">
        <v>9433</v>
      </c>
      <c r="J3805" s="47">
        <v>17</v>
      </c>
      <c r="U3805" s="47" t="s">
        <v>5336</v>
      </c>
      <c r="V3805" s="47" t="s">
        <v>5336</v>
      </c>
      <c r="W3805" s="47">
        <v>680</v>
      </c>
    </row>
    <row r="3806" spans="1:23" s="47" customFormat="1" x14ac:dyDescent="0.15">
      <c r="A3806" s="47" t="s">
        <v>9142</v>
      </c>
      <c r="B3806" s="47" t="s">
        <v>9847</v>
      </c>
      <c r="C3806" s="281" t="s">
        <v>9170</v>
      </c>
      <c r="D3806" s="47" t="s">
        <v>9430</v>
      </c>
      <c r="E3806" s="47" t="s">
        <v>9251</v>
      </c>
      <c r="F3806" s="47" t="s">
        <v>9432</v>
      </c>
      <c r="G3806" s="47" t="s">
        <v>9433</v>
      </c>
      <c r="J3806" s="47">
        <v>17</v>
      </c>
      <c r="U3806" s="47" t="s">
        <v>5336</v>
      </c>
      <c r="V3806" s="47" t="s">
        <v>5336</v>
      </c>
      <c r="W3806" s="47">
        <v>681</v>
      </c>
    </row>
    <row r="3807" spans="1:23" s="47" customFormat="1" x14ac:dyDescent="0.15">
      <c r="A3807" s="47" t="s">
        <v>9142</v>
      </c>
      <c r="B3807" s="47" t="s">
        <v>9847</v>
      </c>
      <c r="C3807" s="281" t="s">
        <v>9170</v>
      </c>
      <c r="D3807" s="47" t="s">
        <v>9430</v>
      </c>
      <c r="E3807" s="47" t="s">
        <v>9251</v>
      </c>
      <c r="F3807" s="47" t="s">
        <v>9432</v>
      </c>
      <c r="G3807" s="47" t="s">
        <v>9433</v>
      </c>
      <c r="J3807" s="47">
        <v>18</v>
      </c>
      <c r="U3807" s="47" t="s">
        <v>5336</v>
      </c>
      <c r="V3807" s="47" t="s">
        <v>5336</v>
      </c>
      <c r="W3807" s="47">
        <v>682</v>
      </c>
    </row>
    <row r="3808" spans="1:23" s="47" customFormat="1" x14ac:dyDescent="0.15">
      <c r="A3808" s="47" t="s">
        <v>9142</v>
      </c>
      <c r="B3808" s="47" t="s">
        <v>9847</v>
      </c>
      <c r="C3808" s="281" t="s">
        <v>9170</v>
      </c>
      <c r="D3808" s="47" t="s">
        <v>9430</v>
      </c>
      <c r="E3808" s="47" t="s">
        <v>9251</v>
      </c>
      <c r="F3808" s="47" t="s">
        <v>9432</v>
      </c>
      <c r="G3808" s="47" t="s">
        <v>9433</v>
      </c>
      <c r="J3808" s="47">
        <v>23</v>
      </c>
      <c r="U3808" s="47" t="s">
        <v>5336</v>
      </c>
      <c r="V3808" s="47" t="s">
        <v>5336</v>
      </c>
      <c r="W3808" s="47">
        <v>683</v>
      </c>
    </row>
    <row r="3809" spans="1:24" s="47" customFormat="1" x14ac:dyDescent="0.15">
      <c r="A3809" s="47" t="s">
        <v>9142</v>
      </c>
      <c r="B3809" s="47" t="s">
        <v>9252</v>
      </c>
      <c r="C3809" s="281" t="s">
        <v>9550</v>
      </c>
      <c r="D3809" s="47" t="s">
        <v>9143</v>
      </c>
      <c r="E3809" s="47" t="s">
        <v>9251</v>
      </c>
      <c r="F3809" s="47" t="s">
        <v>9432</v>
      </c>
      <c r="G3809" s="47" t="s">
        <v>9433</v>
      </c>
      <c r="H3809" s="47">
        <v>2760</v>
      </c>
      <c r="I3809" s="47">
        <v>38.5</v>
      </c>
      <c r="J3809" s="47">
        <v>12.2</v>
      </c>
      <c r="U3809" s="47" t="s">
        <v>5336</v>
      </c>
      <c r="V3809" s="47" t="s">
        <v>5336</v>
      </c>
      <c r="W3809" s="47">
        <v>686</v>
      </c>
    </row>
    <row r="3810" spans="1:24" s="47" customFormat="1" x14ac:dyDescent="0.15">
      <c r="A3810" s="47" t="s">
        <v>6504</v>
      </c>
      <c r="B3810" s="210" t="s">
        <v>10178</v>
      </c>
      <c r="C3810" s="281" t="s">
        <v>9975</v>
      </c>
      <c r="D3810" s="47" t="s">
        <v>9314</v>
      </c>
      <c r="E3810" s="47" t="s">
        <v>9374</v>
      </c>
      <c r="F3810" s="47" t="s">
        <v>10172</v>
      </c>
      <c r="G3810" s="47" t="s">
        <v>10170</v>
      </c>
      <c r="H3810" s="47">
        <v>201600</v>
      </c>
      <c r="J3810" s="47">
        <v>1.2</v>
      </c>
      <c r="U3810" s="47" t="s">
        <v>5336</v>
      </c>
      <c r="V3810" s="47" t="s">
        <v>5336</v>
      </c>
      <c r="W3810" s="47">
        <v>732</v>
      </c>
      <c r="X3810" s="210" t="s">
        <v>10080</v>
      </c>
    </row>
    <row r="3811" spans="1:24" s="47" customFormat="1" x14ac:dyDescent="0.15">
      <c r="A3811" s="47" t="s">
        <v>6504</v>
      </c>
      <c r="B3811" s="210" t="s">
        <v>9978</v>
      </c>
      <c r="C3811" s="281" t="s">
        <v>10081</v>
      </c>
      <c r="D3811" s="47" t="s">
        <v>9314</v>
      </c>
      <c r="E3811" s="47" t="s">
        <v>9334</v>
      </c>
      <c r="F3811" s="47" t="s">
        <v>8972</v>
      </c>
      <c r="G3811" s="47" t="s">
        <v>9979</v>
      </c>
      <c r="H3811" s="47">
        <v>913</v>
      </c>
      <c r="J3811" s="47">
        <v>23.6</v>
      </c>
      <c r="U3811" s="47" t="s">
        <v>5336</v>
      </c>
      <c r="V3811" s="47" t="s">
        <v>5336</v>
      </c>
      <c r="W3811" s="47">
        <v>734</v>
      </c>
      <c r="X3811" s="47" t="s">
        <v>9169</v>
      </c>
    </row>
    <row r="3812" spans="1:24" s="47" customFormat="1" x14ac:dyDescent="0.15">
      <c r="A3812" s="47" t="s">
        <v>6504</v>
      </c>
      <c r="B3812" s="210" t="s">
        <v>9445</v>
      </c>
      <c r="C3812" s="281" t="s">
        <v>10081</v>
      </c>
      <c r="D3812" s="47" t="s">
        <v>9314</v>
      </c>
      <c r="E3812" s="47" t="s">
        <v>9334</v>
      </c>
      <c r="F3812" s="47" t="s">
        <v>8972</v>
      </c>
      <c r="G3812" s="47" t="s">
        <v>9979</v>
      </c>
      <c r="H3812" s="47">
        <v>563</v>
      </c>
      <c r="J3812" s="47">
        <v>23.1</v>
      </c>
      <c r="U3812" s="47" t="s">
        <v>5336</v>
      </c>
      <c r="V3812" s="47" t="s">
        <v>5336</v>
      </c>
      <c r="W3812" s="47">
        <v>735</v>
      </c>
      <c r="X3812" s="47" t="s">
        <v>9545</v>
      </c>
    </row>
    <row r="3813" spans="1:24" s="47" customFormat="1" x14ac:dyDescent="0.15">
      <c r="A3813" s="47" t="s">
        <v>6504</v>
      </c>
      <c r="B3813" s="210" t="s">
        <v>9544</v>
      </c>
      <c r="C3813" s="281" t="s">
        <v>10081</v>
      </c>
      <c r="D3813" s="47" t="s">
        <v>9314</v>
      </c>
      <c r="E3813" s="47" t="s">
        <v>9334</v>
      </c>
      <c r="F3813" s="47" t="s">
        <v>8972</v>
      </c>
      <c r="G3813" s="47" t="s">
        <v>9979</v>
      </c>
      <c r="H3813" s="47">
        <v>713</v>
      </c>
      <c r="J3813" s="47">
        <v>22.1</v>
      </c>
      <c r="U3813" s="47" t="s">
        <v>5336</v>
      </c>
      <c r="V3813" s="47" t="s">
        <v>5336</v>
      </c>
      <c r="W3813" s="47">
        <v>736</v>
      </c>
      <c r="X3813" s="47" t="s">
        <v>9545</v>
      </c>
    </row>
    <row r="3814" spans="1:24" s="47" customFormat="1" x14ac:dyDescent="0.15">
      <c r="A3814" s="47" t="s">
        <v>6504</v>
      </c>
      <c r="B3814" s="210" t="s">
        <v>9544</v>
      </c>
      <c r="C3814" s="281" t="s">
        <v>10081</v>
      </c>
      <c r="D3814" s="47" t="s">
        <v>9314</v>
      </c>
      <c r="E3814" s="47" t="s">
        <v>9334</v>
      </c>
      <c r="F3814" s="47" t="s">
        <v>8972</v>
      </c>
      <c r="G3814" s="47" t="s">
        <v>9979</v>
      </c>
      <c r="H3814" s="47">
        <v>488</v>
      </c>
      <c r="J3814" s="47">
        <v>20</v>
      </c>
      <c r="U3814" s="47" t="s">
        <v>5336</v>
      </c>
      <c r="V3814" s="47" t="s">
        <v>5336</v>
      </c>
      <c r="W3814" s="47">
        <v>737</v>
      </c>
      <c r="X3814" s="47" t="s">
        <v>9545</v>
      </c>
    </row>
    <row r="3815" spans="1:24" s="47" customFormat="1" x14ac:dyDescent="0.15">
      <c r="A3815" s="47" t="s">
        <v>6504</v>
      </c>
      <c r="B3815" s="210" t="s">
        <v>9543</v>
      </c>
      <c r="C3815" s="281" t="s">
        <v>10081</v>
      </c>
      <c r="D3815" s="47" t="s">
        <v>9314</v>
      </c>
      <c r="E3815" s="47" t="s">
        <v>9334</v>
      </c>
      <c r="F3815" s="47" t="s">
        <v>8972</v>
      </c>
      <c r="G3815" s="47" t="s">
        <v>9979</v>
      </c>
      <c r="H3815" s="47">
        <v>275</v>
      </c>
      <c r="J3815" s="47">
        <v>21.9</v>
      </c>
      <c r="U3815" s="47" t="s">
        <v>5336</v>
      </c>
      <c r="V3815" s="47" t="s">
        <v>5336</v>
      </c>
      <c r="W3815" s="47">
        <v>738</v>
      </c>
      <c r="X3815" s="47" t="s">
        <v>9545</v>
      </c>
    </row>
    <row r="3816" spans="1:24" s="47" customFormat="1" x14ac:dyDescent="0.15">
      <c r="A3816" s="47" t="s">
        <v>6504</v>
      </c>
      <c r="B3816" s="210" t="s">
        <v>9649</v>
      </c>
      <c r="C3816" s="281" t="s">
        <v>10081</v>
      </c>
      <c r="D3816" s="47" t="s">
        <v>9314</v>
      </c>
      <c r="E3816" s="47" t="s">
        <v>9334</v>
      </c>
      <c r="F3816" s="47" t="s">
        <v>8972</v>
      </c>
      <c r="G3816" s="47" t="s">
        <v>9979</v>
      </c>
      <c r="H3816" s="47">
        <v>1450</v>
      </c>
      <c r="J3816" s="47">
        <v>11.6</v>
      </c>
      <c r="U3816" s="47" t="s">
        <v>5336</v>
      </c>
      <c r="V3816" s="47" t="s">
        <v>5336</v>
      </c>
      <c r="W3816" s="47">
        <v>739</v>
      </c>
      <c r="X3816" s="47" t="s">
        <v>9667</v>
      </c>
    </row>
    <row r="3817" spans="1:24" s="47" customFormat="1" x14ac:dyDescent="0.15">
      <c r="A3817" s="47" t="s">
        <v>6504</v>
      </c>
      <c r="B3817" s="210" t="s">
        <v>9253</v>
      </c>
      <c r="C3817" s="281" t="s">
        <v>9896</v>
      </c>
      <c r="D3817" s="47" t="s">
        <v>9314</v>
      </c>
      <c r="E3817" s="47" t="s">
        <v>9334</v>
      </c>
      <c r="F3817" s="47" t="s">
        <v>5244</v>
      </c>
      <c r="G3817" s="47" t="s">
        <v>9668</v>
      </c>
      <c r="H3817" s="47">
        <v>220</v>
      </c>
      <c r="J3817" s="47">
        <v>37.1</v>
      </c>
      <c r="U3817" s="47" t="s">
        <v>5336</v>
      </c>
      <c r="V3817" s="47" t="s">
        <v>5336</v>
      </c>
      <c r="W3817" s="47">
        <v>740</v>
      </c>
      <c r="X3817" s="47" t="s">
        <v>10003</v>
      </c>
    </row>
    <row r="3818" spans="1:24" s="47" customFormat="1" x14ac:dyDescent="0.15">
      <c r="A3818" s="47" t="s">
        <v>6504</v>
      </c>
      <c r="B3818" s="210" t="s">
        <v>10104</v>
      </c>
      <c r="C3818" s="281" t="s">
        <v>9896</v>
      </c>
      <c r="D3818" s="47" t="s">
        <v>9314</v>
      </c>
      <c r="E3818" s="47" t="s">
        <v>9334</v>
      </c>
      <c r="F3818" s="47" t="s">
        <v>10004</v>
      </c>
      <c r="G3818" s="47" t="s">
        <v>9668</v>
      </c>
      <c r="H3818" s="47">
        <v>280</v>
      </c>
      <c r="J3818" s="47">
        <v>30.6</v>
      </c>
      <c r="U3818" s="47" t="s">
        <v>5336</v>
      </c>
      <c r="V3818" s="47" t="s">
        <v>5336</v>
      </c>
      <c r="W3818" s="47">
        <v>741</v>
      </c>
      <c r="X3818" s="47" t="s">
        <v>10003</v>
      </c>
    </row>
    <row r="3819" spans="1:24" s="47" customFormat="1" x14ac:dyDescent="0.15">
      <c r="A3819" s="47" t="s">
        <v>6504</v>
      </c>
      <c r="B3819" s="47" t="s">
        <v>9734</v>
      </c>
      <c r="C3819" s="281" t="s">
        <v>9591</v>
      </c>
      <c r="D3819" s="47" t="s">
        <v>9314</v>
      </c>
      <c r="E3819" s="47" t="s">
        <v>9334</v>
      </c>
      <c r="F3819" s="47" t="s">
        <v>9335</v>
      </c>
      <c r="G3819" s="47" t="s">
        <v>9733</v>
      </c>
      <c r="H3819" s="47">
        <v>301</v>
      </c>
      <c r="I3819" s="47">
        <v>26</v>
      </c>
      <c r="J3819" s="47">
        <v>35.4</v>
      </c>
      <c r="U3819" s="47" t="s">
        <v>5336</v>
      </c>
      <c r="V3819" s="47" t="s">
        <v>5336</v>
      </c>
      <c r="W3819" s="47">
        <v>748</v>
      </c>
    </row>
    <row r="3820" spans="1:24" s="47" customFormat="1" x14ac:dyDescent="0.15">
      <c r="A3820" s="47" t="s">
        <v>6504</v>
      </c>
      <c r="B3820" s="47" t="s">
        <v>9734</v>
      </c>
      <c r="C3820" s="281" t="s">
        <v>9591</v>
      </c>
      <c r="D3820" s="47" t="s">
        <v>9314</v>
      </c>
      <c r="E3820" s="47" t="s">
        <v>9334</v>
      </c>
      <c r="F3820" s="47" t="s">
        <v>9335</v>
      </c>
      <c r="G3820" s="47" t="s">
        <v>9733</v>
      </c>
      <c r="H3820" s="47">
        <v>2637</v>
      </c>
      <c r="I3820" s="47">
        <v>12</v>
      </c>
      <c r="J3820" s="47">
        <v>46.7</v>
      </c>
      <c r="U3820" s="47" t="s">
        <v>5336</v>
      </c>
      <c r="V3820" s="47" t="s">
        <v>5336</v>
      </c>
      <c r="W3820" s="47">
        <v>749</v>
      </c>
    </row>
    <row r="3821" spans="1:24" s="47" customFormat="1" x14ac:dyDescent="0.15">
      <c r="A3821" s="47" t="s">
        <v>6504</v>
      </c>
      <c r="B3821" s="47" t="s">
        <v>9734</v>
      </c>
      <c r="C3821" s="281" t="s">
        <v>9716</v>
      </c>
      <c r="D3821" s="47" t="s">
        <v>9314</v>
      </c>
      <c r="E3821" s="47" t="s">
        <v>9334</v>
      </c>
      <c r="F3821" s="47" t="s">
        <v>9335</v>
      </c>
      <c r="G3821" s="47" t="s">
        <v>9733</v>
      </c>
      <c r="H3821" s="47">
        <v>2496</v>
      </c>
      <c r="I3821" s="47">
        <v>2</v>
      </c>
      <c r="J3821" s="47">
        <v>1.1000000000000001</v>
      </c>
      <c r="U3821" s="47" t="s">
        <v>5336</v>
      </c>
      <c r="V3821" s="47" t="s">
        <v>5336</v>
      </c>
      <c r="W3821" s="47">
        <v>750</v>
      </c>
    </row>
    <row r="3822" spans="1:24" s="47" customFormat="1" x14ac:dyDescent="0.15">
      <c r="A3822" s="47" t="s">
        <v>6504</v>
      </c>
      <c r="B3822" s="47" t="s">
        <v>9734</v>
      </c>
      <c r="C3822" s="281" t="s">
        <v>9716</v>
      </c>
      <c r="D3822" s="47" t="s">
        <v>9314</v>
      </c>
      <c r="E3822" s="47" t="s">
        <v>9334</v>
      </c>
      <c r="F3822" s="47" t="s">
        <v>9335</v>
      </c>
      <c r="G3822" s="47" t="s">
        <v>9733</v>
      </c>
      <c r="H3822" s="47">
        <v>544</v>
      </c>
      <c r="I3822" s="47">
        <v>8</v>
      </c>
      <c r="J3822" s="47">
        <v>11.7</v>
      </c>
      <c r="O3822" s="47">
        <v>0.18382352941176</v>
      </c>
      <c r="U3822" s="47" t="s">
        <v>5336</v>
      </c>
      <c r="V3822" s="47" t="s">
        <v>5336</v>
      </c>
      <c r="W3822" s="47">
        <v>754</v>
      </c>
    </row>
    <row r="3823" spans="1:24" s="47" customFormat="1" x14ac:dyDescent="0.15">
      <c r="A3823" s="47" t="s">
        <v>6504</v>
      </c>
      <c r="B3823" s="47" t="s">
        <v>9734</v>
      </c>
      <c r="C3823" s="281" t="s">
        <v>9716</v>
      </c>
      <c r="D3823" s="47" t="s">
        <v>9314</v>
      </c>
      <c r="E3823" s="47" t="s">
        <v>9334</v>
      </c>
      <c r="F3823" s="47" t="s">
        <v>9335</v>
      </c>
      <c r="G3823" s="47" t="s">
        <v>9733</v>
      </c>
      <c r="H3823" s="47">
        <v>544</v>
      </c>
      <c r="I3823" s="47">
        <v>9</v>
      </c>
      <c r="J3823" s="47">
        <v>17</v>
      </c>
      <c r="O3823" s="47">
        <v>1.1029411764705801</v>
      </c>
      <c r="U3823" s="47" t="s">
        <v>5336</v>
      </c>
      <c r="V3823" s="47" t="s">
        <v>5336</v>
      </c>
      <c r="W3823" s="47">
        <v>755</v>
      </c>
    </row>
    <row r="3824" spans="1:24" s="47" customFormat="1" x14ac:dyDescent="0.15">
      <c r="A3824" s="47" t="s">
        <v>6504</v>
      </c>
      <c r="B3824" s="47" t="s">
        <v>9734</v>
      </c>
      <c r="C3824" s="281" t="s">
        <v>9716</v>
      </c>
      <c r="D3824" s="47" t="s">
        <v>9314</v>
      </c>
      <c r="E3824" s="47" t="s">
        <v>9334</v>
      </c>
      <c r="F3824" s="47" t="s">
        <v>9335</v>
      </c>
      <c r="G3824" s="47" t="s">
        <v>9733</v>
      </c>
      <c r="H3824" s="47">
        <v>544</v>
      </c>
      <c r="I3824" s="47">
        <v>10</v>
      </c>
      <c r="J3824" s="47">
        <v>16.7</v>
      </c>
      <c r="O3824" s="47">
        <v>0.36764705882352</v>
      </c>
      <c r="U3824" s="47" t="s">
        <v>5336</v>
      </c>
      <c r="V3824" s="47" t="s">
        <v>5336</v>
      </c>
      <c r="W3824" s="47">
        <v>756</v>
      </c>
    </row>
    <row r="3825" spans="1:24" s="47" customFormat="1" x14ac:dyDescent="0.15">
      <c r="A3825" s="47" t="s">
        <v>6504</v>
      </c>
      <c r="B3825" s="47" t="s">
        <v>9734</v>
      </c>
      <c r="C3825" s="281" t="s">
        <v>9716</v>
      </c>
      <c r="D3825" s="47" t="s">
        <v>9314</v>
      </c>
      <c r="E3825" s="47" t="s">
        <v>9334</v>
      </c>
      <c r="F3825" s="47" t="s">
        <v>9335</v>
      </c>
      <c r="G3825" s="47" t="s">
        <v>9733</v>
      </c>
      <c r="H3825" s="47">
        <v>855</v>
      </c>
      <c r="I3825" s="47">
        <v>17</v>
      </c>
      <c r="J3825" s="47">
        <v>26.1</v>
      </c>
      <c r="O3825" s="47">
        <v>5.84795321637427</v>
      </c>
      <c r="U3825" s="47" t="s">
        <v>5336</v>
      </c>
      <c r="V3825" s="47" t="s">
        <v>5336</v>
      </c>
      <c r="W3825" s="47">
        <v>757</v>
      </c>
    </row>
    <row r="3826" spans="1:24" s="47" customFormat="1" x14ac:dyDescent="0.15">
      <c r="A3826" s="47" t="s">
        <v>6504</v>
      </c>
      <c r="B3826" s="47" t="s">
        <v>9734</v>
      </c>
      <c r="C3826" s="281" t="s">
        <v>9716</v>
      </c>
      <c r="D3826" s="47" t="s">
        <v>9314</v>
      </c>
      <c r="E3826" s="47" t="s">
        <v>9334</v>
      </c>
      <c r="F3826" s="47" t="s">
        <v>9335</v>
      </c>
      <c r="G3826" s="47" t="s">
        <v>9733</v>
      </c>
      <c r="I3826" s="47">
        <v>22</v>
      </c>
      <c r="J3826" s="47">
        <v>30.7</v>
      </c>
      <c r="O3826" s="47">
        <v>5.8823529411764701</v>
      </c>
      <c r="U3826" s="47" t="s">
        <v>5336</v>
      </c>
      <c r="V3826" s="47" t="s">
        <v>5336</v>
      </c>
      <c r="W3826" s="47">
        <v>758</v>
      </c>
    </row>
    <row r="3827" spans="1:24" s="47" customFormat="1" x14ac:dyDescent="0.15">
      <c r="A3827" s="47" t="s">
        <v>6504</v>
      </c>
      <c r="B3827" s="210" t="s">
        <v>9406</v>
      </c>
      <c r="C3827" s="281" t="s">
        <v>9865</v>
      </c>
      <c r="D3827" s="47" t="s">
        <v>9314</v>
      </c>
      <c r="E3827" s="47" t="s">
        <v>9334</v>
      </c>
      <c r="F3827" s="47" t="s">
        <v>9335</v>
      </c>
      <c r="G3827" s="47" t="s">
        <v>9203</v>
      </c>
      <c r="I3827" s="47">
        <v>17</v>
      </c>
      <c r="J3827" s="47">
        <v>5.4</v>
      </c>
      <c r="U3827" s="47" t="s">
        <v>5336</v>
      </c>
      <c r="V3827" s="47" t="s">
        <v>5336</v>
      </c>
      <c r="W3827" s="47">
        <v>785</v>
      </c>
    </row>
    <row r="3828" spans="1:24" s="47" customFormat="1" x14ac:dyDescent="0.15">
      <c r="A3828" s="47" t="s">
        <v>6504</v>
      </c>
      <c r="B3828" s="210" t="s">
        <v>9406</v>
      </c>
      <c r="C3828" s="281" t="s">
        <v>9865</v>
      </c>
      <c r="D3828" s="47" t="s">
        <v>9314</v>
      </c>
      <c r="E3828" s="47" t="s">
        <v>9334</v>
      </c>
      <c r="F3828" s="47" t="s">
        <v>9335</v>
      </c>
      <c r="G3828" s="47" t="s">
        <v>9203</v>
      </c>
      <c r="I3828" s="47">
        <v>17</v>
      </c>
      <c r="J3828" s="47">
        <v>5.5</v>
      </c>
      <c r="U3828" s="47" t="s">
        <v>5336</v>
      </c>
      <c r="V3828" s="47" t="s">
        <v>5336</v>
      </c>
      <c r="W3828" s="47">
        <v>786</v>
      </c>
    </row>
    <row r="3829" spans="1:24" s="47" customFormat="1" x14ac:dyDescent="0.15">
      <c r="A3829" s="47" t="s">
        <v>6504</v>
      </c>
      <c r="B3829" s="210" t="s">
        <v>9406</v>
      </c>
      <c r="C3829" s="281" t="s">
        <v>9865</v>
      </c>
      <c r="D3829" s="47" t="s">
        <v>9314</v>
      </c>
      <c r="E3829" s="47" t="s">
        <v>9334</v>
      </c>
      <c r="F3829" s="47" t="s">
        <v>9335</v>
      </c>
      <c r="G3829" s="47" t="s">
        <v>9203</v>
      </c>
      <c r="I3829" s="47">
        <v>17</v>
      </c>
      <c r="J3829" s="47">
        <v>5.7</v>
      </c>
      <c r="U3829" s="47" t="s">
        <v>5336</v>
      </c>
      <c r="V3829" s="47" t="s">
        <v>5336</v>
      </c>
      <c r="W3829" s="47">
        <v>787</v>
      </c>
    </row>
    <row r="3830" spans="1:24" s="47" customFormat="1" x14ac:dyDescent="0.15">
      <c r="A3830" s="47" t="s">
        <v>6504</v>
      </c>
      <c r="B3830" s="210" t="s">
        <v>9406</v>
      </c>
      <c r="C3830" s="281" t="s">
        <v>9865</v>
      </c>
      <c r="D3830" s="47" t="s">
        <v>9314</v>
      </c>
      <c r="E3830" s="47" t="s">
        <v>9334</v>
      </c>
      <c r="F3830" s="47" t="s">
        <v>9335</v>
      </c>
      <c r="G3830" s="47" t="s">
        <v>9203</v>
      </c>
      <c r="I3830" s="47">
        <v>17</v>
      </c>
      <c r="J3830" s="47">
        <v>5.6</v>
      </c>
      <c r="U3830" s="47" t="s">
        <v>5336</v>
      </c>
      <c r="V3830" s="47" t="s">
        <v>5336</v>
      </c>
      <c r="W3830" s="47">
        <v>788</v>
      </c>
    </row>
    <row r="3831" spans="1:24" s="47" customFormat="1" x14ac:dyDescent="0.15">
      <c r="A3831" s="47" t="s">
        <v>6504</v>
      </c>
      <c r="B3831" s="210" t="s">
        <v>10119</v>
      </c>
      <c r="C3831" s="281" t="s">
        <v>10231</v>
      </c>
      <c r="D3831" s="47" t="s">
        <v>9314</v>
      </c>
      <c r="E3831" s="47" t="s">
        <v>9334</v>
      </c>
      <c r="F3831" s="47" t="s">
        <v>9335</v>
      </c>
      <c r="G3831" s="47" t="s">
        <v>9203</v>
      </c>
      <c r="H3831" s="47">
        <v>4532</v>
      </c>
      <c r="I3831" s="47">
        <v>55</v>
      </c>
      <c r="J3831" s="47">
        <v>6.5</v>
      </c>
      <c r="U3831" s="47" t="s">
        <v>5336</v>
      </c>
      <c r="V3831" s="47" t="s">
        <v>5336</v>
      </c>
      <c r="W3831" s="47">
        <v>805</v>
      </c>
    </row>
    <row r="3832" spans="1:24" s="47" customFormat="1" x14ac:dyDescent="0.15">
      <c r="A3832" s="47" t="s">
        <v>6504</v>
      </c>
      <c r="B3832" s="210" t="s">
        <v>10151</v>
      </c>
      <c r="C3832" s="281" t="s">
        <v>10148</v>
      </c>
      <c r="D3832" s="47" t="s">
        <v>9314</v>
      </c>
      <c r="E3832" s="47" t="s">
        <v>9334</v>
      </c>
      <c r="F3832" s="47" t="s">
        <v>9356</v>
      </c>
      <c r="G3832" s="47" t="s">
        <v>9357</v>
      </c>
      <c r="H3832" s="47">
        <v>215</v>
      </c>
      <c r="J3832" s="47">
        <v>24.8</v>
      </c>
      <c r="U3832" s="47" t="s">
        <v>5336</v>
      </c>
      <c r="V3832" s="47" t="s">
        <v>5336</v>
      </c>
      <c r="W3832" s="47">
        <v>816</v>
      </c>
      <c r="X3832" s="47" t="s">
        <v>8961</v>
      </c>
    </row>
    <row r="3833" spans="1:24" s="47" customFormat="1" x14ac:dyDescent="0.15">
      <c r="A3833" s="47" t="s">
        <v>6504</v>
      </c>
      <c r="B3833" s="210" t="s">
        <v>9272</v>
      </c>
      <c r="C3833" s="281" t="s">
        <v>10183</v>
      </c>
      <c r="D3833" s="47" t="s">
        <v>9314</v>
      </c>
      <c r="E3833" s="47" t="s">
        <v>9334</v>
      </c>
      <c r="F3833" s="47" t="s">
        <v>9356</v>
      </c>
      <c r="G3833" s="47" t="s">
        <v>9357</v>
      </c>
      <c r="H3833" s="47">
        <v>1800</v>
      </c>
      <c r="I3833" s="47">
        <v>40</v>
      </c>
      <c r="J3833" s="47">
        <v>19.7</v>
      </c>
      <c r="U3833" s="47" t="s">
        <v>5336</v>
      </c>
      <c r="V3833" s="47" t="s">
        <v>5336</v>
      </c>
      <c r="W3833" s="47">
        <v>837</v>
      </c>
    </row>
    <row r="3834" spans="1:24" s="47" customFormat="1" x14ac:dyDescent="0.15">
      <c r="A3834" s="47" t="s">
        <v>6504</v>
      </c>
      <c r="B3834" s="210" t="s">
        <v>9272</v>
      </c>
      <c r="C3834" s="281" t="s">
        <v>10183</v>
      </c>
      <c r="D3834" s="47" t="s">
        <v>9314</v>
      </c>
      <c r="E3834" s="47" t="s">
        <v>9334</v>
      </c>
      <c r="F3834" s="47" t="s">
        <v>9356</v>
      </c>
      <c r="G3834" s="47" t="s">
        <v>9357</v>
      </c>
      <c r="H3834" s="47">
        <v>2350</v>
      </c>
      <c r="I3834" s="47">
        <v>40</v>
      </c>
      <c r="J3834" s="47">
        <v>17.2</v>
      </c>
      <c r="U3834" s="47" t="s">
        <v>5336</v>
      </c>
      <c r="V3834" s="47" t="s">
        <v>5336</v>
      </c>
      <c r="W3834" s="47">
        <v>838</v>
      </c>
    </row>
    <row r="3835" spans="1:24" s="47" customFormat="1" x14ac:dyDescent="0.15">
      <c r="A3835" s="47" t="s">
        <v>6504</v>
      </c>
      <c r="B3835" s="210" t="s">
        <v>9272</v>
      </c>
      <c r="C3835" s="281" t="s">
        <v>10183</v>
      </c>
      <c r="D3835" s="47" t="s">
        <v>9314</v>
      </c>
      <c r="E3835" s="47" t="s">
        <v>9334</v>
      </c>
      <c r="F3835" s="47" t="s">
        <v>9356</v>
      </c>
      <c r="G3835" s="47" t="s">
        <v>9357</v>
      </c>
      <c r="H3835" s="47">
        <v>4800</v>
      </c>
      <c r="I3835" s="47">
        <v>40</v>
      </c>
      <c r="J3835" s="47">
        <v>9.1999999999999993</v>
      </c>
      <c r="U3835" s="47" t="s">
        <v>5336</v>
      </c>
      <c r="V3835" s="47" t="s">
        <v>5336</v>
      </c>
      <c r="W3835" s="47">
        <v>839</v>
      </c>
    </row>
    <row r="3836" spans="1:24" s="47" customFormat="1" x14ac:dyDescent="0.15">
      <c r="A3836" s="47" t="s">
        <v>6504</v>
      </c>
      <c r="B3836" s="210" t="s">
        <v>9272</v>
      </c>
      <c r="C3836" s="281" t="s">
        <v>10183</v>
      </c>
      <c r="D3836" s="47" t="s">
        <v>9314</v>
      </c>
      <c r="E3836" s="47" t="s">
        <v>9334</v>
      </c>
      <c r="F3836" s="47" t="s">
        <v>9356</v>
      </c>
      <c r="G3836" s="47" t="s">
        <v>9357</v>
      </c>
      <c r="H3836" s="47">
        <v>4800</v>
      </c>
      <c r="I3836" s="47">
        <v>40</v>
      </c>
      <c r="J3836" s="47">
        <v>9.1</v>
      </c>
      <c r="U3836" s="47" t="s">
        <v>5336</v>
      </c>
      <c r="V3836" s="47" t="s">
        <v>5336</v>
      </c>
      <c r="W3836" s="47">
        <v>840</v>
      </c>
    </row>
    <row r="3837" spans="1:24" s="47" customFormat="1" x14ac:dyDescent="0.15">
      <c r="A3837" s="47" t="s">
        <v>6504</v>
      </c>
      <c r="B3837" s="210" t="s">
        <v>9406</v>
      </c>
      <c r="C3837" s="281" t="s">
        <v>10171</v>
      </c>
      <c r="D3837" s="47" t="s">
        <v>9314</v>
      </c>
      <c r="E3837" s="47" t="s">
        <v>9334</v>
      </c>
      <c r="F3837" s="47" t="s">
        <v>9335</v>
      </c>
      <c r="G3837" s="47" t="s">
        <v>9203</v>
      </c>
      <c r="H3837" s="47">
        <v>1550</v>
      </c>
      <c r="I3837" s="47">
        <v>32</v>
      </c>
      <c r="J3837" s="47">
        <v>16.100000000000001</v>
      </c>
      <c r="U3837" s="47" t="s">
        <v>5336</v>
      </c>
      <c r="V3837" s="47" t="s">
        <v>5336</v>
      </c>
      <c r="W3837" s="47">
        <v>841</v>
      </c>
    </row>
    <row r="3838" spans="1:24" s="47" customFormat="1" x14ac:dyDescent="0.15">
      <c r="A3838" s="47" t="s">
        <v>6504</v>
      </c>
      <c r="B3838" s="210" t="s">
        <v>9406</v>
      </c>
      <c r="C3838" s="281" t="s">
        <v>10171</v>
      </c>
      <c r="D3838" s="47" t="s">
        <v>9314</v>
      </c>
      <c r="E3838" s="47" t="s">
        <v>9334</v>
      </c>
      <c r="F3838" s="47" t="s">
        <v>9335</v>
      </c>
      <c r="G3838" s="47" t="s">
        <v>9203</v>
      </c>
      <c r="H3838" s="47">
        <v>1550</v>
      </c>
      <c r="I3838" s="47">
        <v>32</v>
      </c>
      <c r="J3838" s="47">
        <v>16.600000000000001</v>
      </c>
      <c r="U3838" s="47" t="s">
        <v>5336</v>
      </c>
      <c r="V3838" s="47" t="s">
        <v>5336</v>
      </c>
      <c r="W3838" s="47">
        <v>842</v>
      </c>
    </row>
    <row r="3839" spans="1:24" s="47" customFormat="1" x14ac:dyDescent="0.15">
      <c r="A3839" s="47" t="s">
        <v>6504</v>
      </c>
      <c r="B3839" s="210" t="s">
        <v>9406</v>
      </c>
      <c r="C3839" s="281" t="s">
        <v>10171</v>
      </c>
      <c r="D3839" s="47" t="s">
        <v>9314</v>
      </c>
      <c r="E3839" s="47" t="s">
        <v>9334</v>
      </c>
      <c r="F3839" s="47" t="s">
        <v>9335</v>
      </c>
      <c r="G3839" s="47" t="s">
        <v>9203</v>
      </c>
      <c r="H3839" s="47">
        <v>1550</v>
      </c>
      <c r="I3839" s="47">
        <v>32</v>
      </c>
      <c r="J3839" s="47">
        <v>16</v>
      </c>
      <c r="U3839" s="47" t="s">
        <v>5336</v>
      </c>
      <c r="V3839" s="47" t="s">
        <v>5336</v>
      </c>
      <c r="W3839" s="47">
        <v>843</v>
      </c>
    </row>
    <row r="3840" spans="1:24" s="47" customFormat="1" x14ac:dyDescent="0.15">
      <c r="A3840" s="47" t="s">
        <v>6504</v>
      </c>
      <c r="B3840" s="210" t="s">
        <v>9406</v>
      </c>
      <c r="C3840" s="281" t="s">
        <v>10171</v>
      </c>
      <c r="D3840" s="47" t="s">
        <v>9314</v>
      </c>
      <c r="E3840" s="47" t="s">
        <v>9334</v>
      </c>
      <c r="F3840" s="47" t="s">
        <v>9335</v>
      </c>
      <c r="G3840" s="47" t="s">
        <v>9203</v>
      </c>
      <c r="H3840" s="47">
        <v>600</v>
      </c>
      <c r="I3840" s="47">
        <v>70</v>
      </c>
      <c r="J3840" s="47">
        <v>25</v>
      </c>
      <c r="U3840" s="47" t="s">
        <v>5336</v>
      </c>
      <c r="V3840" s="47" t="s">
        <v>5336</v>
      </c>
      <c r="W3840" s="47">
        <v>844</v>
      </c>
    </row>
    <row r="3841" spans="1:27" s="47" customFormat="1" x14ac:dyDescent="0.15">
      <c r="A3841" s="47" t="s">
        <v>6504</v>
      </c>
      <c r="B3841" s="47" t="s">
        <v>9272</v>
      </c>
      <c r="C3841" s="281" t="s">
        <v>10258</v>
      </c>
      <c r="D3841" s="47" t="s">
        <v>9314</v>
      </c>
      <c r="E3841" s="47" t="s">
        <v>9334</v>
      </c>
      <c r="F3841" s="47" t="s">
        <v>9356</v>
      </c>
      <c r="G3841" s="47" t="s">
        <v>9357</v>
      </c>
      <c r="U3841" s="47" t="s">
        <v>5336</v>
      </c>
      <c r="V3841" s="47" t="s">
        <v>5336</v>
      </c>
      <c r="W3841" s="47">
        <v>1035</v>
      </c>
    </row>
    <row r="3842" spans="1:27" s="47" customFormat="1" x14ac:dyDescent="0.15">
      <c r="A3842" s="47" t="s">
        <v>6504</v>
      </c>
      <c r="B3842" s="209" t="s">
        <v>9482</v>
      </c>
      <c r="C3842" s="281" t="s">
        <v>9369</v>
      </c>
      <c r="D3842" s="47" t="s">
        <v>9314</v>
      </c>
      <c r="E3842" s="47" t="s">
        <v>9334</v>
      </c>
      <c r="F3842" s="47" t="s">
        <v>8972</v>
      </c>
      <c r="G3842" s="47" t="s">
        <v>9481</v>
      </c>
      <c r="H3842" s="47">
        <v>1667</v>
      </c>
      <c r="I3842" s="47">
        <v>51</v>
      </c>
      <c r="J3842" s="47">
        <v>17</v>
      </c>
      <c r="K3842" s="47">
        <v>94.481103779244094</v>
      </c>
      <c r="L3842" s="47">
        <v>2.0395920815836801</v>
      </c>
      <c r="M3842" s="47">
        <v>96.520695900000007</v>
      </c>
      <c r="N3842" s="47">
        <v>45.050989802039602</v>
      </c>
      <c r="O3842" s="47">
        <v>1.0197960407918401</v>
      </c>
      <c r="P3842" s="47">
        <v>141.5716856628674</v>
      </c>
      <c r="U3842" s="47">
        <v>3399.9999999999945</v>
      </c>
      <c r="W3842" s="47">
        <v>161</v>
      </c>
    </row>
    <row r="3843" spans="1:27" ht="14" x14ac:dyDescent="0.15">
      <c r="A3843" s="383"/>
      <c r="B3843" s="383"/>
      <c r="C3843" s="383"/>
      <c r="D3843" s="384"/>
      <c r="E3843" s="383"/>
      <c r="F3843" s="383"/>
      <c r="G3843" s="383"/>
      <c r="H3843" s="383"/>
      <c r="I3843" s="383"/>
      <c r="J3843" s="383"/>
      <c r="K3843" s="383"/>
      <c r="L3843" s="383"/>
      <c r="M3843" s="383"/>
      <c r="N3843" s="383"/>
      <c r="O3843" s="383"/>
      <c r="P3843" s="383"/>
      <c r="Q3843" s="383"/>
      <c r="R3843" s="383"/>
      <c r="S3843" s="383"/>
      <c r="T3843" s="383"/>
      <c r="U3843" s="383"/>
      <c r="V3843" s="383"/>
      <c r="W3843" s="383"/>
      <c r="X3843" s="383"/>
      <c r="Y3843" s="383"/>
      <c r="Z3843" s="383"/>
      <c r="AA3843" s="383"/>
    </row>
    <row r="3844" spans="1:27" s="241" customFormat="1" x14ac:dyDescent="0.15"/>
  </sheetData>
  <mergeCells count="2">
    <mergeCell ref="I1525:K1525"/>
    <mergeCell ref="N1525:P1525"/>
  </mergeCells>
  <phoneticPr fontId="2" type="noConversion"/>
  <conditionalFormatting sqref="F127:AR172 AS171:AS172">
    <cfRule type="cellIs" dxfId="2" priority="1" stopIfTrue="1" operator="equal">
      <formula>0</formula>
    </cfRule>
  </conditionalFormatting>
  <conditionalFormatting sqref="F492:AH579 G961:N966 D959 G907:N959 D967">
    <cfRule type="cellIs" dxfId="1" priority="2" stopIfTrue="1" operator="equal">
      <formula>0</formula>
    </cfRule>
  </conditionalFormatting>
  <pageMargins left="0" right="0" top="0.59685039370078741" bottom="0" header="0" footer="0"/>
  <pageSetup scale="140" orientation="landscape" horizontalDpi="4294967292" verticalDpi="4294967292"/>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628"/>
  <sheetViews>
    <sheetView tabSelected="1" zoomScale="125" zoomScaleNormal="100" workbookViewId="0">
      <selection activeCell="A2" sqref="A2"/>
    </sheetView>
  </sheetViews>
  <sheetFormatPr baseColWidth="10" defaultColWidth="10.6640625" defaultRowHeight="13" x14ac:dyDescent="0.15"/>
  <cols>
    <col min="1" max="1" width="6" style="73" customWidth="1"/>
    <col min="2" max="2" width="18.6640625" style="73" customWidth="1"/>
    <col min="3" max="48" width="5.6640625" style="73" customWidth="1"/>
    <col min="49" max="16384" width="10.6640625" style="73"/>
  </cols>
  <sheetData>
    <row r="1" spans="1:26" s="242" customFormat="1" x14ac:dyDescent="0.15"/>
    <row r="3" spans="1:26" s="76" customFormat="1" x14ac:dyDescent="0.15">
      <c r="B3" s="300"/>
      <c r="C3" s="300"/>
      <c r="D3" s="300"/>
      <c r="E3" s="300"/>
      <c r="F3" s="300"/>
      <c r="H3" s="70"/>
      <c r="J3" s="70"/>
      <c r="K3" s="70"/>
      <c r="M3" s="70"/>
      <c r="N3" s="300"/>
      <c r="O3" s="151"/>
      <c r="P3" s="151"/>
      <c r="Q3" s="151"/>
      <c r="R3" s="151"/>
      <c r="S3" s="151"/>
      <c r="T3" s="151"/>
      <c r="U3" s="151"/>
      <c r="V3" s="151"/>
      <c r="W3" s="151"/>
      <c r="X3" s="151"/>
      <c r="Y3" s="151"/>
      <c r="Z3" s="151"/>
    </row>
    <row r="4" spans="1:26" ht="20" x14ac:dyDescent="0.2">
      <c r="A4" s="80" t="s">
        <v>3668</v>
      </c>
      <c r="B4" s="113"/>
      <c r="C4" s="300"/>
      <c r="D4" s="300"/>
      <c r="E4" s="300"/>
      <c r="F4" s="300"/>
      <c r="H4" s="195"/>
    </row>
    <row r="5" spans="1:26" x14ac:dyDescent="0.15">
      <c r="A5" s="117"/>
      <c r="B5" s="113"/>
      <c r="C5" s="300"/>
      <c r="D5" s="300"/>
      <c r="E5" s="300"/>
      <c r="F5" s="300"/>
      <c r="H5" s="195"/>
    </row>
    <row r="6" spans="1:26" ht="13" customHeight="1" x14ac:dyDescent="0.15">
      <c r="A6" s="81" t="s">
        <v>3669</v>
      </c>
      <c r="B6" s="113"/>
      <c r="C6" s="300"/>
      <c r="D6" s="300"/>
      <c r="E6" s="300"/>
      <c r="F6" s="300"/>
      <c r="H6" s="195"/>
    </row>
    <row r="7" spans="1:26" ht="12" customHeight="1" x14ac:dyDescent="0.15">
      <c r="A7" s="117" t="s">
        <v>8386</v>
      </c>
      <c r="B7" s="113"/>
      <c r="C7" s="300"/>
      <c r="D7" s="300"/>
      <c r="E7" s="300"/>
      <c r="F7" s="300"/>
    </row>
    <row r="8" spans="1:26" x14ac:dyDescent="0.15">
      <c r="A8" s="117"/>
      <c r="B8" s="113"/>
      <c r="C8" s="300"/>
      <c r="D8" s="300"/>
      <c r="E8" s="300"/>
      <c r="F8" s="300"/>
    </row>
    <row r="9" spans="1:26" ht="13" customHeight="1" x14ac:dyDescent="0.15">
      <c r="A9" s="81" t="s">
        <v>7125</v>
      </c>
      <c r="B9" s="113"/>
      <c r="C9" s="300"/>
      <c r="D9" s="300"/>
      <c r="E9" s="300"/>
      <c r="F9" s="300"/>
      <c r="P9" s="73" t="s">
        <v>4021</v>
      </c>
    </row>
    <row r="10" spans="1:26" s="77" customFormat="1" ht="13" customHeight="1" x14ac:dyDescent="0.15">
      <c r="A10" s="81"/>
      <c r="B10" s="59" t="s">
        <v>7258</v>
      </c>
      <c r="C10" s="11" t="s">
        <v>6190</v>
      </c>
      <c r="D10" s="11" t="s">
        <v>7467</v>
      </c>
      <c r="E10" s="11" t="s">
        <v>7067</v>
      </c>
      <c r="F10" s="299" t="s">
        <v>8481</v>
      </c>
      <c r="G10" s="299" t="s">
        <v>4022</v>
      </c>
      <c r="H10" s="299" t="s">
        <v>8406</v>
      </c>
      <c r="I10" s="192" t="s">
        <v>8332</v>
      </c>
      <c r="J10" s="128" t="s">
        <v>8333</v>
      </c>
      <c r="K10" s="192" t="s">
        <v>8668</v>
      </c>
      <c r="L10" s="128" t="s">
        <v>8675</v>
      </c>
      <c r="M10" s="198"/>
      <c r="N10" s="122" t="s">
        <v>8942</v>
      </c>
      <c r="P10" s="128" t="s">
        <v>4033</v>
      </c>
      <c r="Q10" s="128" t="s">
        <v>4034</v>
      </c>
      <c r="R10" s="192" t="s">
        <v>8684</v>
      </c>
    </row>
    <row r="11" spans="1:26" ht="13" customHeight="1" x14ac:dyDescent="0.15">
      <c r="A11" s="117"/>
      <c r="B11" s="113" t="s">
        <v>7825</v>
      </c>
      <c r="C11" s="113">
        <v>0.5</v>
      </c>
      <c r="D11" s="113">
        <v>58.209600000000002</v>
      </c>
      <c r="E11" s="113">
        <v>-63.043500000000002</v>
      </c>
      <c r="F11" s="113">
        <v>10.199999999999999</v>
      </c>
      <c r="G11" s="113">
        <v>2.5</v>
      </c>
      <c r="H11" s="113">
        <v>5</v>
      </c>
      <c r="I11" s="191" t="s">
        <v>7906</v>
      </c>
      <c r="J11" s="113">
        <v>0.2</v>
      </c>
      <c r="K11" s="191" t="s">
        <v>8062</v>
      </c>
      <c r="L11" s="113">
        <v>11.2</v>
      </c>
      <c r="M11" s="199"/>
      <c r="N11" s="75">
        <v>1</v>
      </c>
      <c r="O11" s="191" t="s">
        <v>7918</v>
      </c>
      <c r="P11" s="75">
        <f>G11/F11</f>
        <v>0.24509803921568629</v>
      </c>
      <c r="Q11" s="75">
        <f>J11/F11</f>
        <v>1.9607843137254905E-2</v>
      </c>
      <c r="R11" s="191" t="s">
        <v>7890</v>
      </c>
    </row>
    <row r="12" spans="1:26" ht="13" customHeight="1" x14ac:dyDescent="0.15">
      <c r="A12" s="117"/>
      <c r="B12" s="113" t="s">
        <v>8050</v>
      </c>
      <c r="C12" s="113">
        <v>8.0000000000000002E-3</v>
      </c>
      <c r="D12" s="113">
        <v>35.7883</v>
      </c>
      <c r="E12" s="113">
        <v>139.8349</v>
      </c>
      <c r="F12" s="113">
        <v>3.7</v>
      </c>
      <c r="G12" s="113">
        <v>0.6</v>
      </c>
      <c r="H12" s="113">
        <v>12</v>
      </c>
      <c r="I12" s="191" t="s">
        <v>7955</v>
      </c>
      <c r="J12" s="113">
        <v>0.2</v>
      </c>
      <c r="K12" s="191" t="s">
        <v>7951</v>
      </c>
      <c r="L12" s="113">
        <v>4.8</v>
      </c>
      <c r="M12" s="199"/>
      <c r="N12" s="75">
        <v>4.8</v>
      </c>
      <c r="O12" s="191" t="s">
        <v>7948</v>
      </c>
      <c r="P12" s="75">
        <f t="shared" ref="P12:P31" si="0">G12/F12</f>
        <v>0.16216216216216214</v>
      </c>
      <c r="Q12" s="75">
        <f t="shared" ref="Q12:Q31" si="1">J12/F12</f>
        <v>5.4054054054054057E-2</v>
      </c>
      <c r="R12" s="191" t="s">
        <v>7956</v>
      </c>
    </row>
    <row r="13" spans="1:26" ht="13" customHeight="1" x14ac:dyDescent="0.15">
      <c r="A13" s="117"/>
      <c r="B13" s="113" t="s">
        <v>7888</v>
      </c>
      <c r="C13" s="113">
        <v>21.3</v>
      </c>
      <c r="D13" s="113"/>
      <c r="E13" s="113"/>
      <c r="F13" s="113">
        <v>4.5999999999999996</v>
      </c>
      <c r="G13" s="113">
        <v>1.6</v>
      </c>
      <c r="H13" s="113">
        <v>15</v>
      </c>
      <c r="I13" s="191" t="s">
        <v>8004</v>
      </c>
      <c r="J13" s="113">
        <v>1.7</v>
      </c>
      <c r="K13" s="191" t="s">
        <v>7925</v>
      </c>
      <c r="L13" s="113">
        <v>4.7</v>
      </c>
      <c r="M13" s="199"/>
      <c r="N13" s="75">
        <v>0.6</v>
      </c>
      <c r="O13" s="191" t="s">
        <v>8183</v>
      </c>
      <c r="P13" s="75">
        <f t="shared" si="0"/>
        <v>0.34782608695652178</v>
      </c>
      <c r="Q13" s="75">
        <f t="shared" si="1"/>
        <v>0.36956521739130438</v>
      </c>
      <c r="R13" s="191" t="s">
        <v>8188</v>
      </c>
    </row>
    <row r="14" spans="1:26" ht="13" customHeight="1" x14ac:dyDescent="0.15">
      <c r="A14" s="117"/>
      <c r="B14" s="113" t="s">
        <v>8189</v>
      </c>
      <c r="C14" s="113">
        <v>0.8</v>
      </c>
      <c r="D14" s="113">
        <v>61.422699999999999</v>
      </c>
      <c r="E14" s="113">
        <v>8.8665000000000003</v>
      </c>
      <c r="F14" s="113">
        <v>4.7</v>
      </c>
      <c r="G14" s="113">
        <v>0.8</v>
      </c>
      <c r="H14" s="113">
        <v>17</v>
      </c>
      <c r="I14" s="191" t="s">
        <v>8182</v>
      </c>
      <c r="J14" s="113">
        <v>1.3</v>
      </c>
      <c r="K14" s="191" t="s">
        <v>8130</v>
      </c>
      <c r="L14" s="113">
        <v>6</v>
      </c>
      <c r="M14" s="199" t="s">
        <v>8089</v>
      </c>
      <c r="N14" s="75">
        <v>1.7</v>
      </c>
      <c r="O14" s="191" t="s">
        <v>8070</v>
      </c>
      <c r="P14" s="75">
        <f t="shared" si="0"/>
        <v>0.1702127659574468</v>
      </c>
      <c r="Q14" s="75">
        <f t="shared" si="1"/>
        <v>0.27659574468085107</v>
      </c>
      <c r="R14" s="191" t="s">
        <v>8095</v>
      </c>
    </row>
    <row r="15" spans="1:26" ht="13" customHeight="1" x14ac:dyDescent="0.15">
      <c r="A15" s="117"/>
      <c r="B15" s="113" t="s">
        <v>8096</v>
      </c>
      <c r="C15" s="113">
        <v>0.2</v>
      </c>
      <c r="D15" s="113">
        <v>42.866199999999999</v>
      </c>
      <c r="E15" s="113">
        <v>0.2064</v>
      </c>
      <c r="F15" s="113">
        <v>9</v>
      </c>
      <c r="G15" s="113">
        <v>1.5</v>
      </c>
      <c r="H15" s="113">
        <v>23</v>
      </c>
      <c r="I15" s="191" t="s">
        <v>7952</v>
      </c>
      <c r="J15" s="113">
        <v>8.5</v>
      </c>
      <c r="K15" s="191" t="s">
        <v>8270</v>
      </c>
      <c r="L15" s="113">
        <v>3</v>
      </c>
      <c r="M15" s="199" t="s">
        <v>3585</v>
      </c>
      <c r="N15" s="75">
        <v>3.6</v>
      </c>
      <c r="O15" s="191" t="s">
        <v>8061</v>
      </c>
      <c r="P15" s="75">
        <f t="shared" si="0"/>
        <v>0.16666666666666666</v>
      </c>
      <c r="Q15" s="75">
        <f t="shared" si="1"/>
        <v>0.94444444444444442</v>
      </c>
      <c r="R15" s="191" t="s">
        <v>3586</v>
      </c>
    </row>
    <row r="16" spans="1:26" ht="13" customHeight="1" x14ac:dyDescent="0.15">
      <c r="A16" s="117"/>
      <c r="B16" s="113" t="s">
        <v>3920</v>
      </c>
      <c r="C16" s="113">
        <v>0.2</v>
      </c>
      <c r="D16" s="113">
        <v>47.194299999999998</v>
      </c>
      <c r="E16" s="113">
        <v>11.025499999999999</v>
      </c>
      <c r="F16" s="113">
        <v>14.8</v>
      </c>
      <c r="G16" s="113">
        <v>7.3</v>
      </c>
      <c r="H16" s="113">
        <v>27</v>
      </c>
      <c r="I16" s="191" t="s">
        <v>8126</v>
      </c>
      <c r="J16" s="113">
        <v>0.5</v>
      </c>
      <c r="K16" s="191" t="s">
        <v>8037</v>
      </c>
      <c r="L16" s="113">
        <v>2</v>
      </c>
      <c r="M16" s="199"/>
      <c r="N16" s="75">
        <v>2.2999999999999998</v>
      </c>
      <c r="O16" s="191" t="s">
        <v>7948</v>
      </c>
      <c r="P16" s="75">
        <f t="shared" si="0"/>
        <v>0.4932432432432432</v>
      </c>
      <c r="Q16" s="75">
        <f t="shared" si="1"/>
        <v>3.3783783783783779E-2</v>
      </c>
      <c r="R16" s="191" t="s">
        <v>3671</v>
      </c>
    </row>
    <row r="17" spans="1:19" ht="13" customHeight="1" x14ac:dyDescent="0.15">
      <c r="A17" s="117"/>
      <c r="B17" s="113" t="s">
        <v>3672</v>
      </c>
      <c r="C17" s="113">
        <v>23.2</v>
      </c>
      <c r="D17" s="113">
        <v>54.297499999999999</v>
      </c>
      <c r="E17" s="113">
        <v>23.6953</v>
      </c>
      <c r="F17" s="113">
        <v>14.6</v>
      </c>
      <c r="G17" s="113">
        <v>15.8</v>
      </c>
      <c r="H17" s="113">
        <v>35</v>
      </c>
      <c r="I17" s="191" t="s">
        <v>8014</v>
      </c>
      <c r="J17" s="113">
        <v>7.1</v>
      </c>
      <c r="K17" s="191" t="s">
        <v>8025</v>
      </c>
      <c r="L17" s="113" t="s">
        <v>3673</v>
      </c>
      <c r="M17" s="199" t="s">
        <v>8159</v>
      </c>
      <c r="N17" s="75">
        <v>7.5</v>
      </c>
      <c r="O17" s="191" t="s">
        <v>8128</v>
      </c>
      <c r="P17" s="75">
        <f t="shared" si="0"/>
        <v>1.0821917808219179</v>
      </c>
      <c r="Q17" s="75">
        <f t="shared" si="1"/>
        <v>0.4863013698630137</v>
      </c>
      <c r="R17" s="191" t="s">
        <v>8188</v>
      </c>
    </row>
    <row r="18" spans="1:19" ht="13" customHeight="1" x14ac:dyDescent="0.15">
      <c r="A18" s="117"/>
      <c r="B18" s="113" t="s">
        <v>8024</v>
      </c>
      <c r="C18" s="113">
        <v>5.7</v>
      </c>
      <c r="D18" s="113">
        <v>54.2973</v>
      </c>
      <c r="E18" s="113">
        <v>23.8354</v>
      </c>
      <c r="F18" s="113">
        <v>4.5</v>
      </c>
      <c r="G18" s="113">
        <v>10.5</v>
      </c>
      <c r="H18" s="113">
        <v>41</v>
      </c>
      <c r="I18" s="191" t="s">
        <v>8014</v>
      </c>
      <c r="J18" s="113">
        <v>9.6</v>
      </c>
      <c r="K18" s="191" t="s">
        <v>8025</v>
      </c>
      <c r="L18" s="190" t="s">
        <v>3674</v>
      </c>
      <c r="M18" s="199" t="s">
        <v>8159</v>
      </c>
      <c r="N18" s="75">
        <v>6</v>
      </c>
      <c r="O18" s="191" t="s">
        <v>8128</v>
      </c>
      <c r="P18" s="75">
        <f t="shared" si="0"/>
        <v>2.3333333333333335</v>
      </c>
      <c r="Q18" s="75">
        <f t="shared" si="1"/>
        <v>2.1333333333333333</v>
      </c>
      <c r="R18" s="191" t="s">
        <v>8188</v>
      </c>
    </row>
    <row r="19" spans="1:19" ht="13" customHeight="1" x14ac:dyDescent="0.15">
      <c r="A19" s="117"/>
      <c r="B19" s="113" t="s">
        <v>8273</v>
      </c>
      <c r="C19" s="113">
        <v>4550</v>
      </c>
      <c r="D19" s="113">
        <v>58.3874</v>
      </c>
      <c r="E19" s="113">
        <v>38.500700000000002</v>
      </c>
      <c r="F19" s="113">
        <v>5.6</v>
      </c>
      <c r="G19" s="113">
        <v>10.6</v>
      </c>
      <c r="H19" s="113">
        <v>64</v>
      </c>
      <c r="I19" s="191" t="s">
        <v>8006</v>
      </c>
      <c r="J19" s="113">
        <v>2.6</v>
      </c>
      <c r="K19" s="191" t="s">
        <v>8109</v>
      </c>
      <c r="L19" s="113">
        <v>3.2</v>
      </c>
      <c r="M19" s="199" t="s">
        <v>3794</v>
      </c>
      <c r="N19" s="75">
        <v>0.7</v>
      </c>
      <c r="O19" s="191" t="s">
        <v>8120</v>
      </c>
      <c r="P19" s="75">
        <f t="shared" si="0"/>
        <v>1.892857142857143</v>
      </c>
      <c r="Q19" s="75">
        <f t="shared" si="1"/>
        <v>0.46428571428571436</v>
      </c>
      <c r="R19" s="191" t="s">
        <v>8167</v>
      </c>
    </row>
    <row r="20" spans="1:19" ht="13" customHeight="1" x14ac:dyDescent="0.15">
      <c r="A20" s="117"/>
      <c r="B20" s="113" t="s">
        <v>8092</v>
      </c>
      <c r="C20" s="113">
        <v>300</v>
      </c>
      <c r="D20" s="113">
        <v>47.833300000000001</v>
      </c>
      <c r="E20" s="113">
        <v>16.75</v>
      </c>
      <c r="F20" s="113">
        <v>1.3</v>
      </c>
      <c r="G20" s="113">
        <v>0.8</v>
      </c>
      <c r="H20" s="113">
        <v>79</v>
      </c>
      <c r="I20" s="191" t="s">
        <v>8271</v>
      </c>
      <c r="J20" s="113">
        <v>1.7</v>
      </c>
      <c r="K20" s="191" t="s">
        <v>8034</v>
      </c>
      <c r="L20" s="113">
        <v>1.2</v>
      </c>
      <c r="M20" s="199"/>
      <c r="N20" s="75">
        <v>0.3</v>
      </c>
      <c r="O20" s="191" t="s">
        <v>8035</v>
      </c>
      <c r="P20" s="75">
        <f t="shared" si="0"/>
        <v>0.61538461538461542</v>
      </c>
      <c r="Q20" s="75">
        <f t="shared" si="1"/>
        <v>1.3076923076923077</v>
      </c>
      <c r="R20" s="191" t="s">
        <v>8100</v>
      </c>
    </row>
    <row r="21" spans="1:19" ht="13" customHeight="1" x14ac:dyDescent="0.15">
      <c r="A21" s="117"/>
      <c r="B21" s="113" t="s">
        <v>8101</v>
      </c>
      <c r="C21" s="113">
        <v>0.4</v>
      </c>
      <c r="D21" s="113">
        <v>36.802900000000001</v>
      </c>
      <c r="E21" s="113">
        <v>139.42150000000001</v>
      </c>
      <c r="F21" s="113">
        <v>7.3</v>
      </c>
      <c r="G21" s="113">
        <v>84.1</v>
      </c>
      <c r="H21" s="113">
        <v>107</v>
      </c>
      <c r="I21" s="191" t="s">
        <v>3795</v>
      </c>
      <c r="J21" s="113">
        <v>15.6</v>
      </c>
      <c r="K21" s="191" t="s">
        <v>8191</v>
      </c>
      <c r="L21" s="113">
        <v>1.5</v>
      </c>
      <c r="M21" s="199" t="s">
        <v>8192</v>
      </c>
      <c r="N21" s="75">
        <v>13</v>
      </c>
      <c r="O21" s="191" t="s">
        <v>8087</v>
      </c>
      <c r="P21" s="75">
        <f t="shared" si="0"/>
        <v>11.520547945205479</v>
      </c>
      <c r="Q21" s="75">
        <f t="shared" si="1"/>
        <v>2.1369863013698631</v>
      </c>
      <c r="R21" s="191" t="s">
        <v>3796</v>
      </c>
    </row>
    <row r="22" spans="1:19" ht="13" customHeight="1" x14ac:dyDescent="0.15">
      <c r="A22" s="117"/>
      <c r="B22" s="113" t="s">
        <v>8164</v>
      </c>
      <c r="C22" s="113">
        <v>0.4</v>
      </c>
      <c r="D22" s="113">
        <v>54.116700000000002</v>
      </c>
      <c r="E22" s="113">
        <v>21.8</v>
      </c>
      <c r="F22" s="113">
        <v>1.5</v>
      </c>
      <c r="G22" s="113">
        <v>4.5999999999999996</v>
      </c>
      <c r="H22" s="113">
        <v>167</v>
      </c>
      <c r="I22" s="191" t="s">
        <v>8165</v>
      </c>
      <c r="J22" s="113">
        <v>4.4000000000000004</v>
      </c>
      <c r="K22" s="191" t="s">
        <v>7953</v>
      </c>
      <c r="L22" s="113">
        <v>9.6999999999999993</v>
      </c>
      <c r="M22" s="199"/>
      <c r="N22" s="75">
        <v>8.5</v>
      </c>
      <c r="O22" s="191" t="s">
        <v>8127</v>
      </c>
      <c r="P22" s="75">
        <f t="shared" si="0"/>
        <v>3.0666666666666664</v>
      </c>
      <c r="Q22" s="75">
        <f t="shared" si="1"/>
        <v>2.9333333333333336</v>
      </c>
      <c r="R22" s="191" t="s">
        <v>8094</v>
      </c>
    </row>
    <row r="23" spans="1:19" ht="13" customHeight="1" x14ac:dyDescent="0.15">
      <c r="A23" s="117"/>
      <c r="B23" s="113" t="s">
        <v>8237</v>
      </c>
      <c r="C23" s="113">
        <v>992</v>
      </c>
      <c r="D23" s="113">
        <v>50.802</v>
      </c>
      <c r="E23" s="113">
        <v>30.481000000000002</v>
      </c>
      <c r="F23" s="113">
        <v>4</v>
      </c>
      <c r="G23" s="113">
        <v>38.299999999999997</v>
      </c>
      <c r="H23" s="113">
        <v>178</v>
      </c>
      <c r="I23" s="191" t="s">
        <v>8131</v>
      </c>
      <c r="J23" s="113">
        <v>21</v>
      </c>
      <c r="K23" s="191" t="s">
        <v>8090</v>
      </c>
      <c r="L23" s="113">
        <v>139</v>
      </c>
      <c r="M23" s="199"/>
      <c r="N23" s="75">
        <v>0.8</v>
      </c>
      <c r="O23" s="191" t="s">
        <v>8087</v>
      </c>
      <c r="P23" s="75">
        <f t="shared" si="0"/>
        <v>9.5749999999999993</v>
      </c>
      <c r="Q23" s="75">
        <f t="shared" si="1"/>
        <v>5.25</v>
      </c>
      <c r="R23" s="191" t="s">
        <v>8091</v>
      </c>
    </row>
    <row r="24" spans="1:19" ht="13" customHeight="1" x14ac:dyDescent="0.15">
      <c r="A24" s="117"/>
      <c r="B24" s="113" t="s">
        <v>8144</v>
      </c>
      <c r="C24" s="113">
        <v>17.3</v>
      </c>
      <c r="D24" s="113">
        <v>56.007100000000001</v>
      </c>
      <c r="E24" s="113">
        <v>12.38</v>
      </c>
      <c r="F24" s="113">
        <v>13.5</v>
      </c>
      <c r="G24" s="113">
        <v>24.2</v>
      </c>
      <c r="H24" s="113">
        <v>190</v>
      </c>
      <c r="I24" s="191" t="s">
        <v>7924</v>
      </c>
      <c r="J24" s="113">
        <v>23</v>
      </c>
      <c r="K24" s="191" t="s">
        <v>8160</v>
      </c>
      <c r="L24" s="113">
        <v>112</v>
      </c>
      <c r="M24" s="199"/>
      <c r="N24" s="75">
        <v>2.4</v>
      </c>
      <c r="O24" s="191" t="s">
        <v>8133</v>
      </c>
      <c r="P24" s="75">
        <f t="shared" si="0"/>
        <v>1.7925925925925925</v>
      </c>
      <c r="Q24" s="75">
        <f t="shared" si="1"/>
        <v>1.7037037037037037</v>
      </c>
      <c r="R24" s="191" t="s">
        <v>3774</v>
      </c>
    </row>
    <row r="25" spans="1:19" ht="13" customHeight="1" x14ac:dyDescent="0.15">
      <c r="A25" s="117"/>
      <c r="B25" s="113" t="s">
        <v>8072</v>
      </c>
      <c r="C25" s="113">
        <v>1.4</v>
      </c>
      <c r="D25" s="113">
        <v>43.053600000000003</v>
      </c>
      <c r="E25" s="113">
        <v>-89.419899999999998</v>
      </c>
      <c r="F25" s="113">
        <v>2.4</v>
      </c>
      <c r="G25" s="113">
        <v>10.7</v>
      </c>
      <c r="H25" s="113">
        <v>320</v>
      </c>
      <c r="I25" s="191" t="s">
        <v>8073</v>
      </c>
      <c r="J25" s="113">
        <v>29.2</v>
      </c>
      <c r="K25" s="191" t="s">
        <v>7889</v>
      </c>
      <c r="L25" s="113">
        <v>3.6</v>
      </c>
      <c r="M25" s="199" t="s">
        <v>3857</v>
      </c>
      <c r="N25" s="75">
        <v>54.6</v>
      </c>
      <c r="O25" s="191" t="s">
        <v>8088</v>
      </c>
      <c r="P25" s="75">
        <f t="shared" si="0"/>
        <v>4.458333333333333</v>
      </c>
      <c r="Q25" s="75">
        <f t="shared" si="1"/>
        <v>12.166666666666666</v>
      </c>
      <c r="R25" s="191" t="s">
        <v>3703</v>
      </c>
    </row>
    <row r="26" spans="1:19" ht="13" customHeight="1" x14ac:dyDescent="0.15">
      <c r="A26" s="117"/>
      <c r="B26" s="113" t="s">
        <v>8104</v>
      </c>
      <c r="C26" s="113">
        <v>21.5</v>
      </c>
      <c r="D26" s="113">
        <v>52.895600000000002</v>
      </c>
      <c r="E26" s="113">
        <v>5.8014999999999999</v>
      </c>
      <c r="F26" s="113">
        <v>1.5</v>
      </c>
      <c r="G26" s="113">
        <v>48.4</v>
      </c>
      <c r="H26" s="113">
        <v>371</v>
      </c>
      <c r="I26" s="191" t="s">
        <v>3704</v>
      </c>
      <c r="J26" s="113">
        <v>3.9</v>
      </c>
      <c r="K26" s="191" t="s">
        <v>7990</v>
      </c>
      <c r="L26" s="113" t="s">
        <v>8177</v>
      </c>
      <c r="M26" s="199"/>
      <c r="N26" s="75">
        <v>1.1000000000000001</v>
      </c>
      <c r="O26" s="191" t="s">
        <v>8103</v>
      </c>
      <c r="P26" s="75">
        <f t="shared" si="0"/>
        <v>32.266666666666666</v>
      </c>
      <c r="Q26" s="75">
        <f t="shared" si="1"/>
        <v>2.6</v>
      </c>
      <c r="R26" s="191" t="s">
        <v>8064</v>
      </c>
    </row>
    <row r="27" spans="1:19" ht="13" customHeight="1" x14ac:dyDescent="0.15">
      <c r="A27" s="117"/>
      <c r="B27" s="113" t="s">
        <v>8065</v>
      </c>
      <c r="C27" s="113">
        <v>14.4</v>
      </c>
      <c r="D27" s="113">
        <v>36.048900000000003</v>
      </c>
      <c r="E27" s="113">
        <v>138.0849</v>
      </c>
      <c r="F27" s="113">
        <v>4.0999999999999996</v>
      </c>
      <c r="G27" s="113">
        <v>65.7</v>
      </c>
      <c r="H27" s="113">
        <v>439</v>
      </c>
      <c r="I27" s="191" t="s">
        <v>8009</v>
      </c>
      <c r="J27" s="113">
        <v>16.3</v>
      </c>
      <c r="K27" s="191" t="s">
        <v>8163</v>
      </c>
      <c r="L27" s="113">
        <v>51.8</v>
      </c>
      <c r="M27" s="199"/>
      <c r="N27" s="75">
        <v>28.9</v>
      </c>
      <c r="O27" s="191" t="s">
        <v>8156</v>
      </c>
      <c r="P27" s="75">
        <f t="shared" si="0"/>
        <v>16.024390243902442</v>
      </c>
      <c r="Q27" s="75">
        <f t="shared" si="1"/>
        <v>3.9756097560975614</v>
      </c>
      <c r="R27" s="191" t="s">
        <v>8211</v>
      </c>
    </row>
    <row r="28" spans="1:19" ht="13" customHeight="1" x14ac:dyDescent="0.15">
      <c r="A28" s="117"/>
      <c r="B28" s="113" t="s">
        <v>8319</v>
      </c>
      <c r="C28" s="113">
        <v>2702</v>
      </c>
      <c r="D28" s="113">
        <v>47.692799999999998</v>
      </c>
      <c r="E28" s="113">
        <v>42.231499999999997</v>
      </c>
      <c r="F28" s="113">
        <v>8.8000000000000007</v>
      </c>
      <c r="G28" s="113">
        <v>31.9</v>
      </c>
      <c r="H28" s="113">
        <v>439</v>
      </c>
      <c r="I28" s="191" t="s">
        <v>8017</v>
      </c>
      <c r="J28" s="113">
        <v>12</v>
      </c>
      <c r="K28" s="191" t="s">
        <v>3810</v>
      </c>
      <c r="L28" s="113" t="s">
        <v>3811</v>
      </c>
      <c r="M28" s="199"/>
      <c r="N28" s="75">
        <v>17.2</v>
      </c>
      <c r="O28" s="191" t="s">
        <v>7892</v>
      </c>
      <c r="P28" s="75">
        <f t="shared" si="0"/>
        <v>3.6249999999999996</v>
      </c>
      <c r="Q28" s="75">
        <f t="shared" si="1"/>
        <v>1.3636363636363635</v>
      </c>
      <c r="R28" s="191" t="s">
        <v>8188</v>
      </c>
    </row>
    <row r="29" spans="1:19" ht="13" customHeight="1" x14ac:dyDescent="0.15">
      <c r="A29" s="117"/>
      <c r="B29" s="113" t="s">
        <v>7893</v>
      </c>
      <c r="C29" s="113">
        <v>10.7</v>
      </c>
      <c r="D29" s="113">
        <v>34.579000000000001</v>
      </c>
      <c r="E29" s="113">
        <v>133.93780000000001</v>
      </c>
      <c r="F29" s="113">
        <v>1.6</v>
      </c>
      <c r="G29" s="113">
        <v>70.8</v>
      </c>
      <c r="H29" s="113">
        <v>474</v>
      </c>
      <c r="I29" s="191" t="s">
        <v>8075</v>
      </c>
      <c r="J29" s="113">
        <v>15.7</v>
      </c>
      <c r="K29" s="191" t="s">
        <v>3812</v>
      </c>
      <c r="L29" s="113">
        <v>2.2000000000000002</v>
      </c>
      <c r="M29" s="199"/>
      <c r="N29" s="75">
        <v>110.9</v>
      </c>
      <c r="O29" s="191" t="s">
        <v>7891</v>
      </c>
      <c r="P29" s="75">
        <f t="shared" si="0"/>
        <v>44.249999999999993</v>
      </c>
      <c r="Q29" s="75">
        <f t="shared" si="1"/>
        <v>9.8124999999999982</v>
      </c>
      <c r="R29" s="191" t="s">
        <v>3813</v>
      </c>
    </row>
    <row r="30" spans="1:19" ht="13" customHeight="1" x14ac:dyDescent="0.15">
      <c r="A30" s="117"/>
      <c r="B30" s="113" t="s">
        <v>3895</v>
      </c>
      <c r="C30" s="113">
        <v>167.8</v>
      </c>
      <c r="D30" s="113">
        <v>32.832599999999999</v>
      </c>
      <c r="E30" s="113">
        <v>35.583500000000001</v>
      </c>
      <c r="F30" s="113">
        <v>25</v>
      </c>
      <c r="G30" s="113">
        <v>74</v>
      </c>
      <c r="H30" s="113">
        <v>619</v>
      </c>
      <c r="I30" s="191" t="s">
        <v>7983</v>
      </c>
      <c r="J30" s="113">
        <v>19.3</v>
      </c>
      <c r="K30" s="191" t="s">
        <v>7943</v>
      </c>
      <c r="L30" s="113" t="s">
        <v>3811</v>
      </c>
      <c r="M30" s="199"/>
      <c r="N30" s="75">
        <v>16.600000000000001</v>
      </c>
      <c r="O30" s="191" t="s">
        <v>8020</v>
      </c>
      <c r="P30" s="75">
        <f t="shared" si="0"/>
        <v>2.96</v>
      </c>
      <c r="Q30" s="75">
        <f t="shared" si="1"/>
        <v>0.77200000000000002</v>
      </c>
      <c r="R30" s="191" t="s">
        <v>3815</v>
      </c>
    </row>
    <row r="31" spans="1:19" ht="13" customHeight="1" x14ac:dyDescent="0.15">
      <c r="A31" s="117"/>
      <c r="B31" s="113" t="s">
        <v>3816</v>
      </c>
      <c r="C31" s="113">
        <v>250</v>
      </c>
      <c r="D31" s="113">
        <v>9.1999999999999998E-3</v>
      </c>
      <c r="E31" s="113">
        <v>30.2013</v>
      </c>
      <c r="F31" s="113">
        <v>2.4</v>
      </c>
      <c r="G31" s="113">
        <v>199.6</v>
      </c>
      <c r="H31" s="113">
        <v>1403</v>
      </c>
      <c r="I31" s="191" t="s">
        <v>8039</v>
      </c>
      <c r="J31" s="113">
        <v>8.9</v>
      </c>
      <c r="K31" s="191" t="s">
        <v>3624</v>
      </c>
      <c r="L31" s="113">
        <v>10.4</v>
      </c>
      <c r="M31" s="199"/>
      <c r="N31" s="75">
        <v>29</v>
      </c>
      <c r="O31" s="191" t="s">
        <v>8099</v>
      </c>
      <c r="P31" s="75">
        <f t="shared" si="0"/>
        <v>83.166666666666671</v>
      </c>
      <c r="Q31" s="75">
        <f t="shared" si="1"/>
        <v>3.7083333333333335</v>
      </c>
      <c r="R31" s="191" t="s">
        <v>3625</v>
      </c>
    </row>
    <row r="32" spans="1:19" ht="13" customHeight="1" x14ac:dyDescent="0.15">
      <c r="A32" s="117"/>
      <c r="B32" s="113" t="s">
        <v>3775</v>
      </c>
      <c r="C32" s="113">
        <v>6.2</v>
      </c>
      <c r="D32" s="113">
        <v>54.8474</v>
      </c>
      <c r="E32" s="113">
        <v>26.948</v>
      </c>
      <c r="F32" s="113">
        <v>3</v>
      </c>
      <c r="G32" s="113">
        <v>54.6</v>
      </c>
      <c r="H32" s="113">
        <v>192</v>
      </c>
      <c r="I32" s="191" t="s">
        <v>8038</v>
      </c>
      <c r="J32" s="113">
        <v>10.8</v>
      </c>
      <c r="K32" s="191" t="s">
        <v>8162</v>
      </c>
      <c r="L32" s="113">
        <v>2.5</v>
      </c>
      <c r="M32" s="199"/>
      <c r="N32" s="75">
        <v>2.9</v>
      </c>
      <c r="O32" s="191" t="s">
        <v>8128</v>
      </c>
      <c r="P32" s="75">
        <f>G32/F32</f>
        <v>18.2</v>
      </c>
      <c r="Q32" s="75">
        <f>J32/F32</f>
        <v>3.6</v>
      </c>
      <c r="R32" s="191" t="s">
        <v>8188</v>
      </c>
      <c r="S32" s="75" t="s">
        <v>12151</v>
      </c>
    </row>
    <row r="33" spans="1:26" ht="13" customHeight="1" x14ac:dyDescent="0.15">
      <c r="A33" s="117"/>
      <c r="B33" s="113" t="s">
        <v>8233</v>
      </c>
      <c r="C33" s="113">
        <v>13.1</v>
      </c>
      <c r="D33" s="113">
        <v>54.87</v>
      </c>
      <c r="E33" s="113">
        <v>26.890599999999999</v>
      </c>
      <c r="F33" s="113">
        <v>5.4</v>
      </c>
      <c r="G33" s="113">
        <v>25.9</v>
      </c>
      <c r="H33" s="113">
        <v>168</v>
      </c>
      <c r="I33" s="191" t="s">
        <v>8038</v>
      </c>
      <c r="J33" s="113">
        <v>17.2</v>
      </c>
      <c r="K33" s="191" t="s">
        <v>8272</v>
      </c>
      <c r="L33" s="113">
        <v>2.4</v>
      </c>
      <c r="M33" s="199"/>
      <c r="N33" s="75">
        <v>5.7</v>
      </c>
      <c r="O33" s="191" t="s">
        <v>8128</v>
      </c>
      <c r="P33" s="75">
        <f>G33/F33</f>
        <v>4.7962962962962958</v>
      </c>
      <c r="Q33" s="75">
        <f>J33/F33</f>
        <v>3.1851851851851847</v>
      </c>
      <c r="R33" s="191" t="s">
        <v>8188</v>
      </c>
      <c r="S33" s="75" t="s">
        <v>12513</v>
      </c>
    </row>
    <row r="34" spans="1:26" ht="13" customHeight="1" x14ac:dyDescent="0.15">
      <c r="A34" s="117"/>
      <c r="B34" s="113" t="s">
        <v>8071</v>
      </c>
      <c r="C34" s="113">
        <v>80.099999999999994</v>
      </c>
      <c r="D34" s="113">
        <v>54.852600000000002</v>
      </c>
      <c r="E34" s="113">
        <v>26.777100000000001</v>
      </c>
      <c r="F34" s="113">
        <v>9</v>
      </c>
      <c r="G34" s="113">
        <v>7.2</v>
      </c>
      <c r="H34" s="113">
        <v>57</v>
      </c>
      <c r="I34" s="191" t="s">
        <v>8038</v>
      </c>
      <c r="J34" s="113">
        <v>9.9</v>
      </c>
      <c r="K34" s="191" t="s">
        <v>8272</v>
      </c>
      <c r="L34" s="113">
        <v>5.7</v>
      </c>
      <c r="M34" s="199"/>
      <c r="N34" s="75">
        <v>7.4</v>
      </c>
      <c r="O34" s="191" t="s">
        <v>8128</v>
      </c>
      <c r="P34" s="75">
        <f>G34/F34</f>
        <v>0.8</v>
      </c>
      <c r="Q34" s="75">
        <f>J34/F34</f>
        <v>1.1000000000000001</v>
      </c>
      <c r="R34" s="191" t="s">
        <v>3793</v>
      </c>
      <c r="S34" s="75" t="s">
        <v>12232</v>
      </c>
    </row>
    <row r="35" spans="1:26" ht="13" customHeight="1" x14ac:dyDescent="0.15">
      <c r="A35" s="117"/>
      <c r="B35" s="113"/>
      <c r="C35" s="300"/>
      <c r="D35" s="300"/>
      <c r="E35" s="300"/>
      <c r="F35" s="300"/>
      <c r="H35" s="195"/>
    </row>
    <row r="36" spans="1:26" s="242" customFormat="1" x14ac:dyDescent="0.15">
      <c r="B36" s="244"/>
      <c r="C36" s="244"/>
      <c r="D36" s="244"/>
      <c r="E36" s="244"/>
      <c r="F36" s="244"/>
      <c r="H36" s="243"/>
      <c r="J36" s="243"/>
      <c r="K36" s="243"/>
      <c r="M36" s="243"/>
      <c r="N36" s="244"/>
      <c r="O36" s="245"/>
      <c r="P36" s="245"/>
      <c r="Q36" s="245"/>
      <c r="R36" s="245"/>
      <c r="S36" s="245"/>
      <c r="T36" s="245"/>
      <c r="U36" s="245"/>
      <c r="V36" s="245"/>
      <c r="W36" s="245"/>
      <c r="X36" s="245"/>
      <c r="Y36" s="245"/>
      <c r="Z36" s="245"/>
    </row>
    <row r="37" spans="1:26" x14ac:dyDescent="0.15">
      <c r="H37" s="195"/>
      <c r="J37" s="195"/>
      <c r="K37" s="195"/>
      <c r="L37" s="195"/>
      <c r="M37" s="195"/>
      <c r="N37" s="75"/>
      <c r="O37" s="75"/>
      <c r="P37" s="75"/>
      <c r="Q37" s="75"/>
      <c r="R37" s="75"/>
      <c r="S37" s="75"/>
      <c r="T37" s="75"/>
      <c r="U37" s="75"/>
      <c r="V37" s="75"/>
      <c r="W37" s="75"/>
      <c r="X37" s="75"/>
      <c r="Y37" s="113"/>
      <c r="Z37" s="113"/>
    </row>
    <row r="38" spans="1:26" s="76" customFormat="1" x14ac:dyDescent="0.15">
      <c r="B38" s="300"/>
      <c r="C38" s="300"/>
      <c r="D38" s="300"/>
      <c r="E38" s="300"/>
      <c r="F38" s="300"/>
      <c r="H38" s="70"/>
      <c r="J38" s="70"/>
      <c r="K38" s="70"/>
      <c r="M38" s="70"/>
      <c r="N38" s="300"/>
      <c r="O38" s="151"/>
      <c r="P38" s="151"/>
      <c r="Q38" s="151"/>
      <c r="R38" s="151"/>
      <c r="S38" s="151"/>
      <c r="T38" s="151"/>
      <c r="U38" s="151"/>
      <c r="V38" s="151"/>
      <c r="W38" s="151"/>
      <c r="X38" s="151"/>
      <c r="Y38" s="151"/>
      <c r="Z38" s="151"/>
    </row>
    <row r="39" spans="1:26" ht="20" x14ac:dyDescent="0.2">
      <c r="A39" s="80" t="s">
        <v>12199</v>
      </c>
      <c r="B39" s="113"/>
      <c r="C39" s="300"/>
      <c r="D39" s="300"/>
      <c r="E39" s="300"/>
      <c r="F39" s="300"/>
      <c r="H39" s="195"/>
      <c r="N39" s="75"/>
      <c r="O39" s="113"/>
      <c r="P39" s="113"/>
      <c r="Q39" s="113"/>
      <c r="R39" s="113"/>
      <c r="S39" s="113"/>
      <c r="T39" s="113"/>
      <c r="U39" s="113"/>
      <c r="V39" s="113"/>
      <c r="W39" s="113"/>
      <c r="X39" s="113"/>
      <c r="Y39" s="113"/>
      <c r="Z39" s="113"/>
    </row>
    <row r="40" spans="1:26" ht="13" customHeight="1" x14ac:dyDescent="0.15">
      <c r="A40" s="117"/>
      <c r="B40" s="113"/>
      <c r="C40" s="300"/>
      <c r="D40" s="300"/>
      <c r="E40" s="300"/>
      <c r="F40" s="300"/>
      <c r="H40" s="195"/>
    </row>
    <row r="41" spans="1:26" ht="13" customHeight="1" x14ac:dyDescent="0.15">
      <c r="A41" s="81" t="s">
        <v>12200</v>
      </c>
      <c r="B41" s="113"/>
      <c r="C41" s="300"/>
      <c r="D41" s="300"/>
      <c r="E41" s="300"/>
      <c r="F41" s="300"/>
      <c r="H41" s="195"/>
    </row>
    <row r="42" spans="1:26" ht="13" customHeight="1" x14ac:dyDescent="0.15">
      <c r="A42" s="117" t="s">
        <v>12201</v>
      </c>
      <c r="B42" s="113"/>
      <c r="C42" s="300"/>
      <c r="D42" s="300"/>
      <c r="E42" s="300"/>
      <c r="F42" s="300"/>
      <c r="H42" s="195"/>
    </row>
    <row r="43" spans="1:26" ht="13" customHeight="1" x14ac:dyDescent="0.15">
      <c r="A43" s="117" t="s">
        <v>12512</v>
      </c>
      <c r="B43" s="113"/>
      <c r="C43" s="300"/>
      <c r="D43" s="300"/>
      <c r="E43" s="300"/>
      <c r="F43" s="300"/>
      <c r="H43" s="195"/>
    </row>
    <row r="44" spans="1:26" ht="13" customHeight="1" x14ac:dyDescent="0.15">
      <c r="A44" s="117"/>
      <c r="B44" s="113"/>
      <c r="C44" s="300"/>
      <c r="D44" s="300"/>
      <c r="E44" s="300"/>
      <c r="F44" s="300"/>
      <c r="H44" s="195"/>
    </row>
    <row r="45" spans="1:26" ht="13" customHeight="1" x14ac:dyDescent="0.15">
      <c r="A45" s="81" t="s">
        <v>12202</v>
      </c>
      <c r="B45" s="113"/>
      <c r="C45" s="300"/>
      <c r="D45" s="300"/>
      <c r="E45" s="300"/>
      <c r="F45" s="300"/>
      <c r="H45" s="195"/>
    </row>
    <row r="46" spans="1:26" ht="13" customHeight="1" x14ac:dyDescent="0.15">
      <c r="A46" s="81"/>
      <c r="B46" s="59" t="s">
        <v>7258</v>
      </c>
      <c r="C46" s="11" t="s">
        <v>7467</v>
      </c>
      <c r="D46" s="11" t="s">
        <v>7067</v>
      </c>
      <c r="E46" s="133" t="s">
        <v>12172</v>
      </c>
      <c r="F46" s="133" t="s">
        <v>12173</v>
      </c>
      <c r="G46" s="77" t="s">
        <v>12171</v>
      </c>
      <c r="H46" s="77" t="s">
        <v>12101</v>
      </c>
      <c r="I46" s="77" t="s">
        <v>12102</v>
      </c>
      <c r="J46" s="77" t="s">
        <v>12025</v>
      </c>
      <c r="K46" s="77" t="s">
        <v>12139</v>
      </c>
      <c r="L46" s="77" t="s">
        <v>12026</v>
      </c>
      <c r="M46" s="77" t="s">
        <v>11951</v>
      </c>
    </row>
    <row r="47" spans="1:26" ht="13" customHeight="1" x14ac:dyDescent="0.15">
      <c r="A47" s="117"/>
      <c r="B47" s="73" t="s">
        <v>12203</v>
      </c>
      <c r="C47" s="73">
        <v>45.81</v>
      </c>
      <c r="D47" s="73">
        <v>-71.373999999999995</v>
      </c>
      <c r="E47" s="300">
        <v>5.61</v>
      </c>
      <c r="F47" s="300">
        <v>10.82</v>
      </c>
      <c r="G47" s="73">
        <v>2.2599999999999998</v>
      </c>
      <c r="H47" s="397">
        <v>90.4</v>
      </c>
      <c r="I47" s="73">
        <v>134.59</v>
      </c>
      <c r="J47" s="73">
        <v>12.87</v>
      </c>
      <c r="K47" s="389">
        <v>12.41</v>
      </c>
      <c r="L47" s="75">
        <v>5.69</v>
      </c>
      <c r="M47" s="73">
        <f>L47+K47</f>
        <v>18.100000000000001</v>
      </c>
    </row>
    <row r="48" spans="1:26" ht="13" customHeight="1" x14ac:dyDescent="0.15">
      <c r="A48" s="117"/>
      <c r="B48" s="113" t="s">
        <v>12204</v>
      </c>
      <c r="C48" s="300">
        <v>45.421999999999997</v>
      </c>
      <c r="D48" s="300">
        <v>-72.210999999999999</v>
      </c>
      <c r="E48" s="300">
        <v>2.5099999999999998</v>
      </c>
      <c r="F48" s="300">
        <v>4.6500000000000004</v>
      </c>
      <c r="G48" s="73">
        <v>0.86</v>
      </c>
      <c r="H48" s="397">
        <v>34.4</v>
      </c>
      <c r="I48" s="73">
        <v>41.32</v>
      </c>
      <c r="J48" s="73">
        <v>8.32</v>
      </c>
      <c r="K48" s="389">
        <v>6.01</v>
      </c>
      <c r="L48" s="73">
        <v>10.88</v>
      </c>
      <c r="M48" s="73">
        <f t="shared" ref="M48:M64" si="2">L48+K48</f>
        <v>16.89</v>
      </c>
      <c r="N48" s="280" t="s">
        <v>12110</v>
      </c>
    </row>
    <row r="49" spans="1:16" ht="13" customHeight="1" x14ac:dyDescent="0.15">
      <c r="A49" s="117"/>
      <c r="B49" s="113" t="s">
        <v>12205</v>
      </c>
      <c r="C49" s="300">
        <v>45.244</v>
      </c>
      <c r="D49" s="300">
        <v>-72.510000000000005</v>
      </c>
      <c r="E49" s="300">
        <v>3.35</v>
      </c>
      <c r="F49" s="300">
        <v>10.27</v>
      </c>
      <c r="G49" s="73">
        <v>3.18</v>
      </c>
      <c r="H49" s="398">
        <v>127.2</v>
      </c>
      <c r="I49" s="73">
        <v>125.13</v>
      </c>
      <c r="J49" s="73">
        <v>23.58</v>
      </c>
      <c r="K49" s="389">
        <v>16.7</v>
      </c>
      <c r="L49" s="73">
        <v>17.04</v>
      </c>
      <c r="M49" s="73">
        <f t="shared" si="2"/>
        <v>33.739999999999995</v>
      </c>
      <c r="N49" s="280" t="s">
        <v>12187</v>
      </c>
    </row>
    <row r="50" spans="1:16" ht="13" customHeight="1" x14ac:dyDescent="0.15">
      <c r="A50" s="117"/>
      <c r="B50" s="113" t="s">
        <v>12304</v>
      </c>
      <c r="C50" s="300">
        <v>45.898000000000003</v>
      </c>
      <c r="D50" s="300">
        <v>-73.963999999999999</v>
      </c>
      <c r="E50" s="300">
        <v>4.5199999999999996</v>
      </c>
      <c r="F50" s="300">
        <v>7.72</v>
      </c>
      <c r="G50" s="73">
        <v>2.81</v>
      </c>
      <c r="H50" s="398">
        <v>112.4</v>
      </c>
      <c r="I50" s="73">
        <v>83.88</v>
      </c>
      <c r="J50" s="73">
        <v>9.5299999999999994</v>
      </c>
      <c r="K50" s="389">
        <v>15.5</v>
      </c>
      <c r="L50" s="73">
        <v>12.11</v>
      </c>
      <c r="M50" s="73">
        <f t="shared" si="2"/>
        <v>27.61</v>
      </c>
      <c r="N50" s="280"/>
    </row>
    <row r="51" spans="1:16" ht="13" customHeight="1" x14ac:dyDescent="0.15">
      <c r="A51" s="117"/>
      <c r="B51" s="113" t="s">
        <v>12305</v>
      </c>
      <c r="C51" s="300">
        <v>45.838999999999999</v>
      </c>
      <c r="D51" s="300">
        <v>-71.465999999999994</v>
      </c>
      <c r="E51" s="300">
        <v>7</v>
      </c>
      <c r="F51" s="300">
        <v>10.44</v>
      </c>
      <c r="G51" s="73">
        <v>3.67</v>
      </c>
      <c r="H51" s="397">
        <v>146.80000000000001</v>
      </c>
      <c r="I51" s="73">
        <v>128.03</v>
      </c>
      <c r="J51" s="73">
        <v>12.82</v>
      </c>
      <c r="K51" s="388">
        <v>20.84</v>
      </c>
      <c r="L51" s="73">
        <v>14.66</v>
      </c>
      <c r="M51" s="73">
        <f t="shared" si="2"/>
        <v>35.5</v>
      </c>
      <c r="N51" s="280"/>
    </row>
    <row r="52" spans="1:16" ht="13" customHeight="1" x14ac:dyDescent="0.15">
      <c r="A52" s="117"/>
      <c r="B52" s="113" t="s">
        <v>12306</v>
      </c>
      <c r="C52" s="300">
        <v>46.350999999999999</v>
      </c>
      <c r="D52" s="300">
        <v>-74.099000000000004</v>
      </c>
      <c r="E52" s="300">
        <v>4.5199999999999996</v>
      </c>
      <c r="F52" s="300">
        <v>4.5599999999999996</v>
      </c>
      <c r="G52" s="73">
        <v>1.87</v>
      </c>
      <c r="H52" s="397">
        <v>72</v>
      </c>
      <c r="I52" s="73">
        <v>40.21</v>
      </c>
      <c r="J52" s="73">
        <v>7.8</v>
      </c>
      <c r="K52" s="388">
        <v>23.84</v>
      </c>
      <c r="L52" s="73">
        <v>14.87</v>
      </c>
      <c r="M52" s="73">
        <f t="shared" si="2"/>
        <v>38.71</v>
      </c>
      <c r="N52" s="280"/>
    </row>
    <row r="53" spans="1:16" ht="13" customHeight="1" x14ac:dyDescent="0.15">
      <c r="A53" s="117"/>
      <c r="B53" s="113" t="s">
        <v>12307</v>
      </c>
      <c r="C53" s="300">
        <v>45.99</v>
      </c>
      <c r="D53" s="300">
        <v>-74</v>
      </c>
      <c r="E53" s="300">
        <v>7.53</v>
      </c>
      <c r="F53" s="300">
        <v>9.77</v>
      </c>
      <c r="G53" s="73">
        <v>5.16</v>
      </c>
      <c r="H53" s="397">
        <v>206.4</v>
      </c>
      <c r="I53" s="73">
        <v>116.74</v>
      </c>
      <c r="J53" s="73">
        <v>8.35</v>
      </c>
      <c r="K53" s="388">
        <v>21.66</v>
      </c>
      <c r="L53" s="73">
        <v>13.62</v>
      </c>
      <c r="M53" s="73">
        <f t="shared" si="2"/>
        <v>35.28</v>
      </c>
      <c r="N53" s="280"/>
    </row>
    <row r="54" spans="1:16" ht="13" customHeight="1" x14ac:dyDescent="0.15">
      <c r="A54" s="117"/>
      <c r="B54" s="113" t="s">
        <v>12308</v>
      </c>
      <c r="C54" s="300">
        <v>45.311</v>
      </c>
      <c r="D54" s="300">
        <v>-72.313000000000002</v>
      </c>
      <c r="E54" s="300">
        <v>5.04</v>
      </c>
      <c r="F54" s="300">
        <v>9.89</v>
      </c>
      <c r="G54" s="73">
        <v>3.25</v>
      </c>
      <c r="H54" s="397">
        <v>130</v>
      </c>
      <c r="I54" s="73">
        <v>118.72</v>
      </c>
      <c r="J54" s="73">
        <v>18.72</v>
      </c>
      <c r="K54" s="388">
        <v>17.68</v>
      </c>
      <c r="L54" s="73">
        <v>14.62</v>
      </c>
      <c r="M54" s="73">
        <f t="shared" si="2"/>
        <v>32.299999999999997</v>
      </c>
      <c r="N54" s="280" t="s">
        <v>12188</v>
      </c>
    </row>
    <row r="55" spans="1:16" ht="13" customHeight="1" x14ac:dyDescent="0.15">
      <c r="A55" s="117"/>
      <c r="B55" s="113" t="s">
        <v>12309</v>
      </c>
      <c r="C55" s="300">
        <v>45.069000000000003</v>
      </c>
      <c r="D55" s="300">
        <v>-72.222999999999999</v>
      </c>
      <c r="E55" s="300">
        <v>3.8</v>
      </c>
      <c r="F55" s="300">
        <v>9.8000000000000007</v>
      </c>
      <c r="G55" s="73">
        <v>3.41</v>
      </c>
      <c r="H55" s="397">
        <v>136</v>
      </c>
      <c r="I55" s="73">
        <v>117.21</v>
      </c>
      <c r="J55" s="73">
        <v>12.75</v>
      </c>
      <c r="K55" s="388">
        <v>31.06</v>
      </c>
      <c r="L55" s="73">
        <v>17.36</v>
      </c>
      <c r="M55" s="73">
        <f t="shared" si="2"/>
        <v>48.42</v>
      </c>
      <c r="N55" s="280"/>
    </row>
    <row r="56" spans="1:16" ht="13" customHeight="1" x14ac:dyDescent="0.15">
      <c r="A56" s="117"/>
      <c r="B56" s="113" t="s">
        <v>12310</v>
      </c>
      <c r="C56" s="300">
        <v>45.94</v>
      </c>
      <c r="D56" s="300">
        <v>-73.963999999999999</v>
      </c>
      <c r="E56" s="300">
        <v>3.87</v>
      </c>
      <c r="F56" s="300">
        <v>6.41</v>
      </c>
      <c r="G56" s="73">
        <v>1.72</v>
      </c>
      <c r="H56" s="397">
        <v>68.8</v>
      </c>
      <c r="I56" s="73">
        <v>64.69</v>
      </c>
      <c r="J56" s="73">
        <v>7.53</v>
      </c>
      <c r="K56" s="388">
        <v>6.6</v>
      </c>
      <c r="L56" s="73">
        <v>20.14</v>
      </c>
      <c r="M56" s="73">
        <f t="shared" si="2"/>
        <v>26.740000000000002</v>
      </c>
      <c r="N56" s="74"/>
      <c r="O56" s="283"/>
      <c r="P56" s="300"/>
    </row>
    <row r="57" spans="1:16" ht="13" customHeight="1" x14ac:dyDescent="0.15">
      <c r="A57" s="117"/>
      <c r="B57" s="113" t="s">
        <v>12311</v>
      </c>
      <c r="C57" s="300">
        <v>45.167000000000002</v>
      </c>
      <c r="D57" s="300">
        <v>-72.152000000000001</v>
      </c>
      <c r="E57" s="300">
        <v>5.5</v>
      </c>
      <c r="F57" s="300">
        <v>7.93</v>
      </c>
      <c r="G57" s="73">
        <v>2.1800000000000002</v>
      </c>
      <c r="H57" s="397">
        <v>87.2</v>
      </c>
      <c r="I57" s="73">
        <v>87.15</v>
      </c>
      <c r="J57" s="73">
        <v>8.93</v>
      </c>
      <c r="K57" s="388">
        <v>13.71</v>
      </c>
      <c r="L57" s="73">
        <v>9.3800000000000008</v>
      </c>
      <c r="M57" s="73">
        <f t="shared" si="2"/>
        <v>23.090000000000003</v>
      </c>
      <c r="N57" s="280" t="s">
        <v>12189</v>
      </c>
    </row>
    <row r="58" spans="1:16" ht="13" customHeight="1" x14ac:dyDescent="0.15">
      <c r="A58" s="117"/>
      <c r="B58" s="113" t="s">
        <v>12312</v>
      </c>
      <c r="C58" s="300">
        <v>45.314</v>
      </c>
      <c r="D58" s="300">
        <v>-72.037000000000006</v>
      </c>
      <c r="E58" s="300">
        <v>4</v>
      </c>
      <c r="F58" s="300">
        <v>16.510000000000002</v>
      </c>
      <c r="G58" s="73">
        <v>5.45</v>
      </c>
      <c r="H58" s="397">
        <v>218</v>
      </c>
      <c r="I58" s="73">
        <v>243.25</v>
      </c>
      <c r="J58" s="73">
        <v>21.26</v>
      </c>
      <c r="K58" s="388">
        <v>31.8</v>
      </c>
      <c r="L58" s="73">
        <v>37.4</v>
      </c>
      <c r="M58" s="73">
        <f t="shared" si="2"/>
        <v>69.2</v>
      </c>
      <c r="N58" s="280" t="s">
        <v>12191</v>
      </c>
    </row>
    <row r="59" spans="1:16" ht="13" customHeight="1" x14ac:dyDescent="0.15">
      <c r="A59" s="117"/>
      <c r="B59" s="113" t="s">
        <v>12313</v>
      </c>
      <c r="C59" s="300">
        <v>45.83</v>
      </c>
      <c r="D59" s="300">
        <v>-71.557000000000002</v>
      </c>
      <c r="E59" s="300">
        <v>2.93</v>
      </c>
      <c r="F59" s="300">
        <v>4.04</v>
      </c>
      <c r="G59" s="73">
        <v>1.1599999999999999</v>
      </c>
      <c r="H59" s="397">
        <v>46.4</v>
      </c>
      <c r="I59" s="73">
        <v>33.880000000000003</v>
      </c>
      <c r="J59" s="73">
        <v>7.63</v>
      </c>
      <c r="K59" s="388">
        <v>5.86</v>
      </c>
      <c r="L59" s="73">
        <v>5</v>
      </c>
      <c r="M59" s="73">
        <f t="shared" si="2"/>
        <v>10.86</v>
      </c>
      <c r="N59" s="280"/>
    </row>
    <row r="60" spans="1:16" ht="13" customHeight="1" x14ac:dyDescent="0.15">
      <c r="A60" s="117"/>
      <c r="B60" s="113" t="s">
        <v>12314</v>
      </c>
      <c r="C60" s="300">
        <v>45.098999999999997</v>
      </c>
      <c r="D60" s="300">
        <v>-72.260000000000005</v>
      </c>
      <c r="E60" s="300">
        <v>3.74</v>
      </c>
      <c r="F60" s="300">
        <v>10.6</v>
      </c>
      <c r="G60" s="73">
        <v>3.94</v>
      </c>
      <c r="H60" s="397">
        <v>157.6</v>
      </c>
      <c r="I60" s="73">
        <v>130.81</v>
      </c>
      <c r="J60" s="73">
        <v>9.74</v>
      </c>
      <c r="K60" s="388">
        <v>31.73</v>
      </c>
      <c r="L60" s="73">
        <v>7.16</v>
      </c>
      <c r="M60" s="73">
        <f t="shared" si="2"/>
        <v>38.89</v>
      </c>
      <c r="N60" s="283"/>
      <c r="O60" s="283"/>
      <c r="P60" s="300"/>
    </row>
    <row r="61" spans="1:16" ht="13" customHeight="1" x14ac:dyDescent="0.15">
      <c r="A61" s="81"/>
      <c r="B61" s="113" t="s">
        <v>12315</v>
      </c>
      <c r="C61" s="300">
        <v>48.523000000000003</v>
      </c>
      <c r="D61" s="300">
        <v>-72.94</v>
      </c>
      <c r="E61" s="300">
        <v>2.73</v>
      </c>
      <c r="F61" s="300">
        <v>6.94</v>
      </c>
      <c r="G61" s="73">
        <v>2.33</v>
      </c>
      <c r="H61" s="397">
        <v>93.6</v>
      </c>
      <c r="I61" s="73">
        <v>72.36</v>
      </c>
      <c r="J61" s="73">
        <v>12.82</v>
      </c>
      <c r="K61" s="388">
        <v>9.25</v>
      </c>
      <c r="L61" s="73">
        <v>6.17</v>
      </c>
      <c r="M61" s="73">
        <f t="shared" si="2"/>
        <v>15.42</v>
      </c>
      <c r="N61" s="280"/>
    </row>
    <row r="62" spans="1:16" ht="13" customHeight="1" x14ac:dyDescent="0.15">
      <c r="A62" s="81"/>
      <c r="B62" s="113" t="s">
        <v>12316</v>
      </c>
      <c r="C62" s="300">
        <v>44.981999999999999</v>
      </c>
      <c r="D62" s="300">
        <v>-72.212999999999994</v>
      </c>
      <c r="E62" s="300">
        <v>3.9</v>
      </c>
      <c r="F62" s="300">
        <v>15.3</v>
      </c>
      <c r="G62" s="73">
        <v>3.94</v>
      </c>
      <c r="H62" s="397">
        <v>157.6</v>
      </c>
      <c r="I62" s="73">
        <v>218.66</v>
      </c>
      <c r="J62" s="73">
        <v>31.32</v>
      </c>
      <c r="K62" s="388">
        <v>50.61</v>
      </c>
      <c r="L62" s="73">
        <v>13.91</v>
      </c>
      <c r="M62" s="73">
        <f t="shared" si="2"/>
        <v>64.52</v>
      </c>
      <c r="N62" s="280" t="s">
        <v>12198</v>
      </c>
    </row>
    <row r="63" spans="1:16" ht="13" customHeight="1" x14ac:dyDescent="0.15">
      <c r="B63" s="113" t="s">
        <v>12317</v>
      </c>
      <c r="C63" s="300">
        <v>45.372</v>
      </c>
      <c r="D63" s="300">
        <v>-72.253</v>
      </c>
      <c r="E63" s="300">
        <v>3.76</v>
      </c>
      <c r="F63" s="300">
        <v>5.5</v>
      </c>
      <c r="G63" s="73">
        <v>0.96</v>
      </c>
      <c r="H63" s="397">
        <v>38.4</v>
      </c>
      <c r="I63" s="73">
        <v>52.22</v>
      </c>
      <c r="J63" s="73">
        <v>8.25</v>
      </c>
      <c r="K63" s="388">
        <v>4.68</v>
      </c>
      <c r="L63" s="73">
        <v>14.6</v>
      </c>
      <c r="M63" s="73">
        <f t="shared" si="2"/>
        <v>19.28</v>
      </c>
      <c r="N63" s="280"/>
    </row>
    <row r="64" spans="1:16" ht="13" customHeight="1" x14ac:dyDescent="0.15">
      <c r="B64" s="113" t="s">
        <v>12318</v>
      </c>
      <c r="C64" s="300">
        <v>45.332999999999998</v>
      </c>
      <c r="D64" s="300">
        <v>-72.519000000000005</v>
      </c>
      <c r="E64" s="300">
        <v>5.1100000000000003</v>
      </c>
      <c r="F64" s="300">
        <v>33.17</v>
      </c>
      <c r="G64" s="73">
        <v>13.15</v>
      </c>
      <c r="H64" s="397">
        <v>526</v>
      </c>
      <c r="I64" s="73">
        <v>645.95000000000005</v>
      </c>
      <c r="J64" s="73">
        <v>37.82</v>
      </c>
      <c r="K64" s="388">
        <v>33.99</v>
      </c>
      <c r="L64" s="73">
        <v>65.739999999999995</v>
      </c>
      <c r="M64" s="73">
        <f t="shared" si="2"/>
        <v>99.72999999999999</v>
      </c>
      <c r="N64" s="280" t="s">
        <v>12192</v>
      </c>
    </row>
    <row r="65" spans="1:26" ht="13" customHeight="1" x14ac:dyDescent="0.15">
      <c r="A65" s="117"/>
      <c r="B65" s="113"/>
      <c r="C65" s="300"/>
      <c r="D65" s="300"/>
      <c r="E65" s="300"/>
      <c r="F65" s="300"/>
      <c r="H65" s="195"/>
    </row>
    <row r="66" spans="1:26" s="242" customFormat="1" x14ac:dyDescent="0.15">
      <c r="B66" s="244"/>
      <c r="C66" s="244"/>
      <c r="D66" s="244"/>
      <c r="E66" s="244"/>
      <c r="F66" s="244"/>
      <c r="H66" s="243"/>
      <c r="J66" s="243"/>
      <c r="K66" s="243"/>
      <c r="M66" s="243"/>
      <c r="N66" s="244"/>
      <c r="O66" s="245"/>
      <c r="P66" s="245"/>
      <c r="Q66" s="245"/>
      <c r="R66" s="245"/>
      <c r="S66" s="245"/>
      <c r="T66" s="245"/>
      <c r="U66" s="245"/>
      <c r="V66" s="245"/>
      <c r="W66" s="245"/>
      <c r="X66" s="245"/>
      <c r="Y66" s="245"/>
      <c r="Z66" s="245"/>
    </row>
    <row r="67" spans="1:26" x14ac:dyDescent="0.15">
      <c r="H67" s="195"/>
      <c r="J67" s="195"/>
      <c r="K67" s="195"/>
      <c r="L67" s="195"/>
      <c r="M67" s="195"/>
      <c r="N67" s="75"/>
      <c r="O67" s="75"/>
      <c r="P67" s="75"/>
      <c r="Q67" s="75"/>
      <c r="R67" s="75"/>
      <c r="S67" s="75"/>
      <c r="T67" s="75"/>
      <c r="U67" s="75"/>
      <c r="V67" s="75"/>
      <c r="W67" s="75"/>
      <c r="X67" s="75"/>
      <c r="Y67" s="113"/>
      <c r="Z67" s="113"/>
    </row>
    <row r="68" spans="1:26" s="76" customFormat="1" x14ac:dyDescent="0.15">
      <c r="B68" s="300"/>
      <c r="C68" s="300"/>
      <c r="D68" s="300"/>
      <c r="E68" s="300"/>
      <c r="F68" s="300"/>
      <c r="H68" s="70"/>
      <c r="J68" s="70"/>
      <c r="K68" s="70"/>
      <c r="M68" s="70"/>
      <c r="N68" s="300"/>
      <c r="O68" s="151"/>
      <c r="P68" s="151"/>
      <c r="Q68" s="151"/>
      <c r="R68" s="151"/>
      <c r="S68" s="151"/>
      <c r="T68" s="151"/>
      <c r="U68" s="151"/>
      <c r="V68" s="151"/>
      <c r="W68" s="151"/>
      <c r="X68" s="151"/>
      <c r="Y68" s="151"/>
      <c r="Z68" s="151"/>
    </row>
    <row r="69" spans="1:26" ht="20" x14ac:dyDescent="0.2">
      <c r="A69" s="80" t="s">
        <v>12199</v>
      </c>
      <c r="B69" s="113"/>
      <c r="C69" s="300"/>
      <c r="D69" s="300"/>
      <c r="E69" s="300"/>
      <c r="F69" s="300"/>
      <c r="H69" s="195"/>
      <c r="N69" s="75"/>
      <c r="O69" s="113"/>
      <c r="P69" s="113"/>
      <c r="Q69" s="113"/>
      <c r="R69" s="113"/>
      <c r="S69" s="113"/>
      <c r="T69" s="113"/>
      <c r="U69" s="113"/>
      <c r="V69" s="113"/>
      <c r="W69" s="113"/>
      <c r="X69" s="113"/>
      <c r="Y69" s="113"/>
      <c r="Z69" s="113"/>
    </row>
    <row r="70" spans="1:26" ht="13" customHeight="1" x14ac:dyDescent="0.15">
      <c r="A70" s="117"/>
      <c r="B70" s="113"/>
      <c r="C70" s="300"/>
      <c r="D70" s="300"/>
      <c r="E70" s="300"/>
      <c r="F70" s="300"/>
      <c r="H70" s="195"/>
    </row>
    <row r="71" spans="1:26" ht="13" customHeight="1" x14ac:dyDescent="0.15">
      <c r="A71" s="81" t="s">
        <v>12179</v>
      </c>
      <c r="B71" s="113"/>
      <c r="C71" s="300"/>
      <c r="D71" s="300"/>
      <c r="E71" s="300"/>
      <c r="F71" s="300"/>
      <c r="H71" s="195"/>
    </row>
    <row r="72" spans="1:26" ht="13" customHeight="1" x14ac:dyDescent="0.15">
      <c r="A72" s="117" t="s">
        <v>12106</v>
      </c>
      <c r="B72" s="113"/>
      <c r="C72" s="300"/>
      <c r="D72" s="300"/>
      <c r="E72" s="300"/>
      <c r="F72" s="300"/>
      <c r="H72" s="195"/>
    </row>
    <row r="73" spans="1:26" ht="13" customHeight="1" x14ac:dyDescent="0.15">
      <c r="A73" s="117" t="s">
        <v>12464</v>
      </c>
      <c r="B73" s="113"/>
      <c r="C73" s="300"/>
      <c r="D73" s="300"/>
      <c r="E73" s="300"/>
      <c r="F73" s="300"/>
      <c r="H73" s="195"/>
    </row>
    <row r="74" spans="1:26" ht="13" customHeight="1" x14ac:dyDescent="0.15">
      <c r="A74" s="117"/>
      <c r="B74" s="113"/>
      <c r="C74" s="300"/>
      <c r="D74" s="300"/>
      <c r="E74" s="300"/>
      <c r="F74" s="300"/>
      <c r="H74" s="195"/>
    </row>
    <row r="75" spans="1:26" ht="13" customHeight="1" x14ac:dyDescent="0.15">
      <c r="A75" s="81" t="s">
        <v>12202</v>
      </c>
      <c r="B75" s="113"/>
      <c r="C75" s="300"/>
      <c r="D75" s="300"/>
      <c r="E75" s="300"/>
      <c r="F75" s="300"/>
      <c r="H75" s="195"/>
    </row>
    <row r="76" spans="1:26" ht="13" customHeight="1" x14ac:dyDescent="0.15">
      <c r="A76" s="81"/>
      <c r="B76" s="128" t="s">
        <v>12388</v>
      </c>
      <c r="C76" s="128" t="s">
        <v>12389</v>
      </c>
      <c r="D76" s="128" t="s">
        <v>12390</v>
      </c>
      <c r="E76" s="128" t="s">
        <v>12391</v>
      </c>
      <c r="F76" s="128" t="s">
        <v>12103</v>
      </c>
      <c r="G76" s="128" t="s">
        <v>12027</v>
      </c>
      <c r="H76" s="128" t="s">
        <v>12028</v>
      </c>
      <c r="I76" s="128" t="s">
        <v>12246</v>
      </c>
      <c r="J76" s="77" t="s">
        <v>12025</v>
      </c>
      <c r="K76" s="128" t="s">
        <v>12141</v>
      </c>
      <c r="L76" s="128" t="s">
        <v>12140</v>
      </c>
      <c r="M76" s="77" t="s">
        <v>11951</v>
      </c>
      <c r="N76" s="77"/>
    </row>
    <row r="77" spans="1:26" ht="13" customHeight="1" x14ac:dyDescent="0.15">
      <c r="A77" s="81"/>
      <c r="B77" s="113" t="s">
        <v>12380</v>
      </c>
      <c r="C77" s="73">
        <v>45.81</v>
      </c>
      <c r="D77" s="73">
        <v>-71.373999999999995</v>
      </c>
      <c r="E77" s="113">
        <v>7.3</v>
      </c>
      <c r="F77" s="113">
        <v>12.9</v>
      </c>
      <c r="G77" s="113">
        <v>80.05</v>
      </c>
      <c r="H77" s="76">
        <v>95.6</v>
      </c>
      <c r="I77" s="76">
        <v>0.1</v>
      </c>
      <c r="J77" s="113">
        <v>20.100000000000001</v>
      </c>
      <c r="K77" s="76">
        <v>36.799999999999997</v>
      </c>
      <c r="L77" s="76">
        <v>6.6</v>
      </c>
      <c r="M77" s="113">
        <f t="shared" ref="M77:M96" si="3">K77+L77</f>
        <v>43.4</v>
      </c>
      <c r="N77" s="77"/>
    </row>
    <row r="78" spans="1:26" ht="13" customHeight="1" x14ac:dyDescent="0.15">
      <c r="A78" s="81"/>
      <c r="B78" s="113" t="s">
        <v>12251</v>
      </c>
      <c r="C78" s="113">
        <v>47.737000000000002</v>
      </c>
      <c r="D78" s="113">
        <v>-75.343999999999994</v>
      </c>
      <c r="E78" s="113">
        <v>3.8</v>
      </c>
      <c r="F78" s="113">
        <v>8.4</v>
      </c>
      <c r="G78" s="113">
        <v>69.2</v>
      </c>
      <c r="H78" s="76">
        <v>69.599999999999994</v>
      </c>
      <c r="I78" s="76">
        <v>0.48</v>
      </c>
      <c r="J78" s="113">
        <v>24.5</v>
      </c>
      <c r="K78" s="76">
        <v>16.2</v>
      </c>
      <c r="L78" s="76">
        <v>11.1</v>
      </c>
      <c r="M78" s="113">
        <f t="shared" si="3"/>
        <v>27.299999999999997</v>
      </c>
      <c r="N78" s="77"/>
    </row>
    <row r="79" spans="1:26" ht="13" customHeight="1" x14ac:dyDescent="0.15">
      <c r="A79" s="81"/>
      <c r="B79" s="113" t="s">
        <v>12248</v>
      </c>
      <c r="C79" s="300">
        <v>45.421999999999997</v>
      </c>
      <c r="D79" s="300">
        <v>-72.210999999999999</v>
      </c>
      <c r="E79" s="113">
        <v>2.7</v>
      </c>
      <c r="F79" s="113">
        <v>5.4</v>
      </c>
      <c r="G79" s="113">
        <v>51.77</v>
      </c>
      <c r="H79" s="76">
        <v>40.9</v>
      </c>
      <c r="I79" s="76">
        <v>0.2</v>
      </c>
      <c r="J79" s="113">
        <v>15.9</v>
      </c>
      <c r="K79" s="76">
        <v>29.7</v>
      </c>
      <c r="L79" s="76">
        <v>15.6</v>
      </c>
      <c r="M79" s="113">
        <f t="shared" si="3"/>
        <v>45.3</v>
      </c>
      <c r="N79" s="280" t="s">
        <v>12110</v>
      </c>
    </row>
    <row r="80" spans="1:26" ht="13" customHeight="1" x14ac:dyDescent="0.15">
      <c r="A80" s="81"/>
      <c r="B80" s="113" t="s">
        <v>12384</v>
      </c>
      <c r="C80" s="300">
        <v>45.244</v>
      </c>
      <c r="D80" s="300">
        <v>-72.510000000000005</v>
      </c>
      <c r="E80" s="113">
        <v>4.0999999999999996</v>
      </c>
      <c r="F80" s="113">
        <v>19</v>
      </c>
      <c r="G80" s="113">
        <v>51.68</v>
      </c>
      <c r="H80" s="76">
        <v>275.60000000000002</v>
      </c>
      <c r="I80" s="76">
        <v>1.08</v>
      </c>
      <c r="J80" s="113">
        <v>28.1</v>
      </c>
      <c r="K80" s="76">
        <v>89.1</v>
      </c>
      <c r="L80" s="76">
        <v>22.9</v>
      </c>
      <c r="M80" s="113">
        <f t="shared" si="3"/>
        <v>112</v>
      </c>
      <c r="N80" s="280" t="s">
        <v>12187</v>
      </c>
    </row>
    <row r="81" spans="1:14" ht="13" customHeight="1" x14ac:dyDescent="0.15">
      <c r="A81" s="81"/>
      <c r="B81" s="113" t="s">
        <v>12253</v>
      </c>
      <c r="C81" s="113">
        <v>45.436999999999998</v>
      </c>
      <c r="D81" s="113">
        <v>-72.149000000000001</v>
      </c>
      <c r="E81" s="113">
        <v>5.5</v>
      </c>
      <c r="F81" s="113">
        <v>10.3</v>
      </c>
      <c r="G81" s="113">
        <v>64.95</v>
      </c>
      <c r="H81" s="76">
        <v>81.2</v>
      </c>
      <c r="I81" s="76">
        <v>0.28000000000000003</v>
      </c>
      <c r="J81" s="113">
        <v>18.8</v>
      </c>
      <c r="K81" s="76">
        <v>22.3</v>
      </c>
      <c r="L81" s="76">
        <v>8.6999999999999993</v>
      </c>
      <c r="M81" s="113">
        <f t="shared" si="3"/>
        <v>31</v>
      </c>
      <c r="N81" s="280" t="s">
        <v>12255</v>
      </c>
    </row>
    <row r="82" spans="1:14" ht="13" customHeight="1" x14ac:dyDescent="0.15">
      <c r="A82" s="81"/>
      <c r="B82" s="113" t="s">
        <v>12383</v>
      </c>
      <c r="C82" s="300">
        <v>45.107999999999997</v>
      </c>
      <c r="D82" s="300">
        <v>-72.281000000000006</v>
      </c>
      <c r="E82" s="113">
        <v>4.3</v>
      </c>
      <c r="F82" s="113">
        <v>16.2</v>
      </c>
      <c r="G82" s="113">
        <v>60.29</v>
      </c>
      <c r="H82" s="76">
        <v>134.80000000000001</v>
      </c>
      <c r="I82" s="76">
        <v>0.33</v>
      </c>
      <c r="J82" s="113">
        <v>42.6</v>
      </c>
      <c r="K82" s="76">
        <v>46</v>
      </c>
      <c r="L82" s="76">
        <v>20.8</v>
      </c>
      <c r="M82" s="113">
        <f t="shared" si="3"/>
        <v>66.8</v>
      </c>
      <c r="N82" s="280" t="s">
        <v>12193</v>
      </c>
    </row>
    <row r="83" spans="1:14" ht="13" customHeight="1" x14ac:dyDescent="0.15">
      <c r="A83" s="81"/>
      <c r="B83" s="113" t="s">
        <v>12381</v>
      </c>
      <c r="C83" s="113">
        <v>45.838999999999999</v>
      </c>
      <c r="D83" s="113">
        <v>-71.465999999999994</v>
      </c>
      <c r="E83" s="113">
        <v>7.6</v>
      </c>
      <c r="F83" s="113">
        <v>13.3</v>
      </c>
      <c r="G83" s="113">
        <v>96.97</v>
      </c>
      <c r="H83" s="76">
        <v>137.19999999999999</v>
      </c>
      <c r="I83" s="76">
        <v>0.25</v>
      </c>
      <c r="J83" s="113">
        <v>16.7</v>
      </c>
      <c r="K83" s="76">
        <v>70.3</v>
      </c>
      <c r="L83" s="76">
        <v>13.7</v>
      </c>
      <c r="M83" s="113">
        <f t="shared" si="3"/>
        <v>84</v>
      </c>
      <c r="N83" s="280"/>
    </row>
    <row r="84" spans="1:14" ht="13" customHeight="1" x14ac:dyDescent="0.15">
      <c r="A84" s="81"/>
      <c r="B84" s="113" t="s">
        <v>12378</v>
      </c>
      <c r="C84" s="300">
        <v>45.311</v>
      </c>
      <c r="D84" s="300">
        <v>-72.313000000000002</v>
      </c>
      <c r="E84" s="113">
        <v>5.3</v>
      </c>
      <c r="F84" s="113">
        <v>12.3</v>
      </c>
      <c r="G84" s="113">
        <v>103.35</v>
      </c>
      <c r="H84" s="76">
        <v>99.2</v>
      </c>
      <c r="I84" s="76">
        <v>0.35</v>
      </c>
      <c r="J84" s="113">
        <v>24.5</v>
      </c>
      <c r="K84" s="76">
        <v>40.6</v>
      </c>
      <c r="L84" s="76">
        <v>23.1</v>
      </c>
      <c r="M84" s="113">
        <f t="shared" si="3"/>
        <v>63.7</v>
      </c>
      <c r="N84" s="280" t="s">
        <v>12188</v>
      </c>
    </row>
    <row r="85" spans="1:14" ht="13" customHeight="1" x14ac:dyDescent="0.15">
      <c r="A85" s="81"/>
      <c r="B85" s="113" t="s">
        <v>12382</v>
      </c>
      <c r="C85" s="300">
        <v>45.167000000000002</v>
      </c>
      <c r="D85" s="300">
        <v>-72.152000000000001</v>
      </c>
      <c r="E85" s="113">
        <v>5.9</v>
      </c>
      <c r="F85" s="113">
        <v>14.2</v>
      </c>
      <c r="G85" s="113">
        <v>96.06</v>
      </c>
      <c r="H85" s="76">
        <v>174.4</v>
      </c>
      <c r="I85" s="76">
        <v>0.38</v>
      </c>
      <c r="J85" s="113">
        <v>19.100000000000001</v>
      </c>
      <c r="K85" s="76">
        <v>61.9</v>
      </c>
      <c r="L85" s="76">
        <v>24.1</v>
      </c>
      <c r="M85" s="113">
        <f t="shared" si="3"/>
        <v>86</v>
      </c>
      <c r="N85" s="280" t="s">
        <v>12189</v>
      </c>
    </row>
    <row r="86" spans="1:14" ht="13" customHeight="1" x14ac:dyDescent="0.15">
      <c r="A86" s="81"/>
      <c r="B86" s="113" t="s">
        <v>12249</v>
      </c>
      <c r="C86" s="113">
        <v>45.027000000000001</v>
      </c>
      <c r="D86" s="113">
        <v>-71.906999999999996</v>
      </c>
      <c r="E86" s="113">
        <v>3.6</v>
      </c>
      <c r="F86" s="113">
        <v>5.7</v>
      </c>
      <c r="G86" s="113">
        <v>78.22</v>
      </c>
      <c r="H86" s="76">
        <v>40.799999999999997</v>
      </c>
      <c r="I86" s="76">
        <v>0.36</v>
      </c>
      <c r="J86" s="113">
        <v>18.899999999999999</v>
      </c>
      <c r="K86" s="76">
        <v>10.9</v>
      </c>
      <c r="L86" s="76">
        <v>11.4</v>
      </c>
      <c r="M86" s="113">
        <f t="shared" si="3"/>
        <v>22.3</v>
      </c>
    </row>
    <row r="87" spans="1:14" ht="13" customHeight="1" x14ac:dyDescent="0.15">
      <c r="A87" s="81"/>
      <c r="B87" s="113" t="s">
        <v>12385</v>
      </c>
      <c r="C87" s="300">
        <v>45.314</v>
      </c>
      <c r="D87" s="300">
        <v>-72.037000000000006</v>
      </c>
      <c r="E87" s="113">
        <v>4.5</v>
      </c>
      <c r="F87" s="113">
        <v>26.4</v>
      </c>
      <c r="G87" s="113">
        <v>30.9</v>
      </c>
      <c r="H87" s="76">
        <v>278</v>
      </c>
      <c r="I87" s="76">
        <v>0.49</v>
      </c>
      <c r="J87" s="113">
        <v>30.7</v>
      </c>
      <c r="K87" s="76">
        <v>102.8</v>
      </c>
      <c r="L87" s="76">
        <v>43.9</v>
      </c>
      <c r="M87" s="113">
        <f t="shared" si="3"/>
        <v>146.69999999999999</v>
      </c>
      <c r="N87" s="280" t="s">
        <v>12191</v>
      </c>
    </row>
    <row r="88" spans="1:14" ht="13" customHeight="1" x14ac:dyDescent="0.15">
      <c r="A88" s="81"/>
      <c r="B88" s="113" t="s">
        <v>12254</v>
      </c>
      <c r="C88" s="113">
        <v>45.210999999999999</v>
      </c>
      <c r="D88" s="113">
        <v>-72</v>
      </c>
      <c r="E88" s="113">
        <v>4.2</v>
      </c>
      <c r="F88" s="113">
        <v>10.9</v>
      </c>
      <c r="G88" s="113">
        <v>65.959999999999994</v>
      </c>
      <c r="H88" s="76">
        <v>120.4</v>
      </c>
      <c r="I88" s="76">
        <v>0.41</v>
      </c>
      <c r="J88" s="113">
        <v>18.8</v>
      </c>
      <c r="K88" s="76">
        <v>53.3</v>
      </c>
      <c r="L88" s="76">
        <v>10.5</v>
      </c>
      <c r="M88" s="113">
        <f t="shared" si="3"/>
        <v>63.8</v>
      </c>
      <c r="N88" s="280" t="s">
        <v>12178</v>
      </c>
    </row>
    <row r="89" spans="1:14" ht="13" customHeight="1" x14ac:dyDescent="0.15">
      <c r="A89" s="81"/>
      <c r="B89" s="113" t="s">
        <v>12247</v>
      </c>
      <c r="C89" s="113">
        <v>45.83</v>
      </c>
      <c r="D89" s="113">
        <v>-71.557000000000002</v>
      </c>
      <c r="E89" s="113">
        <v>3.3</v>
      </c>
      <c r="F89" s="113">
        <v>4.9000000000000004</v>
      </c>
      <c r="G89" s="113">
        <v>57.045999999999999</v>
      </c>
      <c r="H89" s="76">
        <v>29.2</v>
      </c>
      <c r="I89" s="76">
        <v>0.22</v>
      </c>
      <c r="J89" s="113">
        <v>15</v>
      </c>
      <c r="K89" s="76">
        <v>10.51</v>
      </c>
      <c r="L89" s="76">
        <v>14.4</v>
      </c>
      <c r="M89" s="113">
        <f t="shared" si="3"/>
        <v>24.91</v>
      </c>
    </row>
    <row r="90" spans="1:14" ht="13" customHeight="1" x14ac:dyDescent="0.15">
      <c r="A90" s="81"/>
      <c r="B90" s="113" t="s">
        <v>12250</v>
      </c>
      <c r="C90" s="113">
        <v>45.3</v>
      </c>
      <c r="D90" s="113">
        <v>-72.268000000000001</v>
      </c>
      <c r="E90" s="113">
        <v>3.3</v>
      </c>
      <c r="F90" s="113">
        <v>7</v>
      </c>
      <c r="G90" s="113">
        <v>64.64</v>
      </c>
      <c r="H90" s="76">
        <v>41.8</v>
      </c>
      <c r="I90" s="76">
        <v>0.34</v>
      </c>
      <c r="J90" s="113">
        <v>18.7</v>
      </c>
      <c r="K90" s="76">
        <v>9.1999999999999993</v>
      </c>
      <c r="L90" s="76">
        <v>8.8000000000000007</v>
      </c>
      <c r="M90" s="113">
        <f t="shared" si="3"/>
        <v>18</v>
      </c>
      <c r="N90" s="280" t="s">
        <v>12256</v>
      </c>
    </row>
    <row r="91" spans="1:14" ht="13" customHeight="1" x14ac:dyDescent="0.15">
      <c r="A91" s="81"/>
      <c r="B91" s="113" t="s">
        <v>12237</v>
      </c>
      <c r="C91" s="113">
        <v>45.45</v>
      </c>
      <c r="D91" s="113">
        <v>-72.102999999999994</v>
      </c>
      <c r="E91" s="113">
        <v>5.5</v>
      </c>
      <c r="F91" s="113">
        <v>12.1</v>
      </c>
      <c r="G91" s="113">
        <v>72.45</v>
      </c>
      <c r="H91" s="76">
        <v>51.6</v>
      </c>
      <c r="I91" s="76">
        <v>0.27</v>
      </c>
      <c r="J91" s="113">
        <v>21.3</v>
      </c>
      <c r="K91" s="76">
        <v>71.5</v>
      </c>
      <c r="L91" s="76">
        <v>10.199999999999999</v>
      </c>
      <c r="M91" s="113">
        <f t="shared" si="3"/>
        <v>81.7</v>
      </c>
      <c r="N91" s="283"/>
    </row>
    <row r="92" spans="1:14" ht="13" customHeight="1" x14ac:dyDescent="0.15">
      <c r="A92" s="81"/>
      <c r="B92" s="113" t="s">
        <v>12379</v>
      </c>
      <c r="C92" s="113">
        <v>45.058</v>
      </c>
      <c r="D92" s="113">
        <v>-74.506</v>
      </c>
      <c r="E92" s="113">
        <v>7.2</v>
      </c>
      <c r="F92" s="113">
        <v>12.8</v>
      </c>
      <c r="G92" s="113">
        <v>91.5</v>
      </c>
      <c r="H92" s="76">
        <v>74.400000000000006</v>
      </c>
      <c r="I92" s="76">
        <v>0.1</v>
      </c>
      <c r="J92" s="113">
        <v>23.1</v>
      </c>
      <c r="K92" s="76">
        <v>29.2</v>
      </c>
      <c r="L92" s="76">
        <v>6.1</v>
      </c>
      <c r="M92" s="113">
        <f t="shared" si="3"/>
        <v>35.299999999999997</v>
      </c>
      <c r="N92" s="280"/>
    </row>
    <row r="93" spans="1:14" ht="13" customHeight="1" x14ac:dyDescent="0.15">
      <c r="A93" s="81"/>
      <c r="B93" s="113" t="s">
        <v>12236</v>
      </c>
      <c r="C93" s="113">
        <v>45.37</v>
      </c>
      <c r="D93" s="113">
        <v>-72.253</v>
      </c>
      <c r="E93" s="113">
        <v>4.5</v>
      </c>
      <c r="F93" s="113">
        <v>11.2</v>
      </c>
      <c r="G93" s="113">
        <v>59.27</v>
      </c>
      <c r="H93" s="76">
        <v>92</v>
      </c>
      <c r="I93" s="76">
        <v>0.34</v>
      </c>
      <c r="J93" s="113">
        <v>15.8</v>
      </c>
      <c r="K93" s="76">
        <v>44.4</v>
      </c>
      <c r="L93" s="76">
        <v>16.5</v>
      </c>
      <c r="M93" s="113">
        <f t="shared" si="3"/>
        <v>60.9</v>
      </c>
      <c r="N93" s="280"/>
    </row>
    <row r="94" spans="1:14" ht="13" customHeight="1" x14ac:dyDescent="0.15">
      <c r="A94" s="81"/>
      <c r="B94" s="113" t="s">
        <v>12252</v>
      </c>
      <c r="C94" s="113">
        <v>46.029000000000003</v>
      </c>
      <c r="D94" s="113">
        <v>-74.251999999999995</v>
      </c>
      <c r="E94" s="113">
        <v>5.2</v>
      </c>
      <c r="F94" s="113">
        <v>8.6</v>
      </c>
      <c r="G94" s="113">
        <v>90.08</v>
      </c>
      <c r="H94" s="76">
        <v>123.6</v>
      </c>
      <c r="I94" s="76">
        <v>0.59</v>
      </c>
      <c r="J94" s="113">
        <v>19.899999999999999</v>
      </c>
      <c r="K94" s="76">
        <v>45.7</v>
      </c>
      <c r="L94" s="76">
        <v>14.7</v>
      </c>
      <c r="M94" s="113">
        <f t="shared" si="3"/>
        <v>60.400000000000006</v>
      </c>
      <c r="N94" s="280"/>
    </row>
    <row r="95" spans="1:14" ht="13" customHeight="1" x14ac:dyDescent="0.15">
      <c r="A95" s="81"/>
      <c r="B95" s="113" t="s">
        <v>12386</v>
      </c>
      <c r="C95" s="300">
        <v>45.429000000000002</v>
      </c>
      <c r="D95" s="300">
        <v>-72.603999999999999</v>
      </c>
      <c r="E95" s="113">
        <v>5.2</v>
      </c>
      <c r="F95" s="113">
        <v>28.9</v>
      </c>
      <c r="G95" s="113">
        <v>50.86</v>
      </c>
      <c r="H95" s="76">
        <v>415.2</v>
      </c>
      <c r="I95" s="76">
        <v>0.74</v>
      </c>
      <c r="J95" s="113">
        <v>37.299999999999997</v>
      </c>
      <c r="K95" s="76">
        <v>53.1</v>
      </c>
      <c r="L95" s="76">
        <v>26.2</v>
      </c>
      <c r="M95" s="113">
        <f t="shared" si="3"/>
        <v>79.3</v>
      </c>
    </row>
    <row r="96" spans="1:14" ht="13" customHeight="1" x14ac:dyDescent="0.15">
      <c r="A96" s="117" t="s">
        <v>12245</v>
      </c>
      <c r="B96" s="113" t="s">
        <v>12387</v>
      </c>
      <c r="C96" s="300">
        <v>45.332999999999998</v>
      </c>
      <c r="D96" s="300">
        <v>-72.519000000000005</v>
      </c>
      <c r="E96" s="113">
        <v>5.4</v>
      </c>
      <c r="F96" s="113">
        <v>45.7</v>
      </c>
      <c r="G96" s="113">
        <v>13.68</v>
      </c>
      <c r="H96" s="76">
        <v>1488.8</v>
      </c>
      <c r="I96" s="76">
        <v>1.35</v>
      </c>
      <c r="J96" s="113">
        <v>48.8</v>
      </c>
      <c r="K96" s="76">
        <v>101.6</v>
      </c>
      <c r="L96" s="76">
        <v>51.4</v>
      </c>
      <c r="M96" s="113">
        <f t="shared" si="3"/>
        <v>153</v>
      </c>
      <c r="N96" s="280" t="s">
        <v>12112</v>
      </c>
    </row>
    <row r="97" spans="1:26" ht="13" customHeight="1" x14ac:dyDescent="0.15">
      <c r="A97" s="117"/>
      <c r="E97" s="300"/>
      <c r="F97" s="300"/>
      <c r="H97" s="388"/>
      <c r="K97" s="389"/>
      <c r="L97" s="75"/>
      <c r="M97" s="280"/>
    </row>
    <row r="98" spans="1:26" s="242" customFormat="1" x14ac:dyDescent="0.15">
      <c r="B98" s="244"/>
      <c r="C98" s="244"/>
      <c r="D98" s="244"/>
      <c r="E98" s="244"/>
      <c r="F98" s="244"/>
      <c r="H98" s="243"/>
      <c r="J98" s="243"/>
      <c r="K98" s="243"/>
      <c r="M98" s="243"/>
      <c r="N98" s="244"/>
      <c r="O98" s="245"/>
      <c r="P98" s="245"/>
      <c r="Q98" s="245"/>
      <c r="R98" s="245"/>
      <c r="S98" s="245"/>
      <c r="T98" s="245"/>
      <c r="U98" s="245"/>
      <c r="V98" s="245"/>
      <c r="W98" s="245"/>
      <c r="X98" s="245"/>
      <c r="Y98" s="245"/>
      <c r="Z98" s="245"/>
    </row>
    <row r="99" spans="1:26" x14ac:dyDescent="0.15">
      <c r="H99" s="195"/>
      <c r="J99" s="195"/>
      <c r="K99" s="195"/>
      <c r="L99" s="195"/>
      <c r="M99" s="195"/>
      <c r="N99" s="75"/>
      <c r="O99" s="75"/>
      <c r="P99" s="75"/>
      <c r="Q99" s="75"/>
      <c r="R99" s="75"/>
      <c r="S99" s="75"/>
      <c r="T99" s="75"/>
      <c r="U99" s="75"/>
      <c r="V99" s="75"/>
      <c r="W99" s="75"/>
      <c r="X99" s="75"/>
      <c r="Y99" s="113"/>
      <c r="Z99" s="113"/>
    </row>
    <row r="100" spans="1:26" s="76" customFormat="1" x14ac:dyDescent="0.15">
      <c r="B100" s="300"/>
      <c r="C100" s="300"/>
      <c r="D100" s="300"/>
      <c r="E100" s="300"/>
      <c r="F100" s="300"/>
      <c r="H100" s="70"/>
      <c r="J100" s="70"/>
      <c r="K100" s="70"/>
      <c r="M100" s="70"/>
      <c r="N100" s="300"/>
      <c r="O100" s="151"/>
      <c r="P100" s="151"/>
      <c r="Q100" s="151"/>
      <c r="R100" s="151"/>
      <c r="S100" s="151"/>
      <c r="T100" s="151"/>
      <c r="U100" s="151"/>
      <c r="V100" s="151"/>
      <c r="W100" s="151"/>
      <c r="X100" s="151"/>
      <c r="Y100" s="151"/>
      <c r="Z100" s="151"/>
    </row>
    <row r="101" spans="1:26" ht="20" x14ac:dyDescent="0.2">
      <c r="A101" s="80" t="s">
        <v>3850</v>
      </c>
      <c r="B101" s="81"/>
      <c r="C101" s="195"/>
      <c r="E101" s="195"/>
      <c r="F101" s="195"/>
      <c r="I101" s="195"/>
      <c r="K101" s="75"/>
      <c r="L101" s="75"/>
      <c r="M101" s="75"/>
      <c r="O101" s="195"/>
    </row>
    <row r="102" spans="1:26" x14ac:dyDescent="0.15">
      <c r="A102" s="195"/>
      <c r="B102" s="195"/>
      <c r="C102" s="195"/>
      <c r="E102" s="195"/>
      <c r="F102" s="195"/>
      <c r="H102" s="75"/>
      <c r="I102" s="75"/>
      <c r="J102" s="75"/>
      <c r="K102" s="75"/>
      <c r="L102" s="75"/>
      <c r="M102" s="75"/>
      <c r="N102" s="75"/>
      <c r="O102" s="195"/>
    </row>
    <row r="103" spans="1:26" ht="14" x14ac:dyDescent="0.15">
      <c r="A103" s="164" t="s">
        <v>3770</v>
      </c>
      <c r="L103" s="75"/>
      <c r="M103" s="75"/>
      <c r="N103" s="75"/>
    </row>
    <row r="104" spans="1:26" x14ac:dyDescent="0.15">
      <c r="A104" s="300" t="s">
        <v>11124</v>
      </c>
      <c r="B104" s="300"/>
      <c r="C104" s="300"/>
      <c r="D104" s="300"/>
      <c r="E104" s="300"/>
      <c r="F104" s="300"/>
    </row>
    <row r="105" spans="1:26" x14ac:dyDescent="0.15">
      <c r="A105" s="300"/>
      <c r="B105" s="300"/>
      <c r="C105" s="300"/>
      <c r="D105" s="300"/>
      <c r="E105" s="300"/>
      <c r="F105" s="300"/>
    </row>
    <row r="106" spans="1:26" x14ac:dyDescent="0.15">
      <c r="A106" s="122" t="s">
        <v>3851</v>
      </c>
      <c r="B106" s="300"/>
      <c r="C106" s="300"/>
      <c r="D106" s="300"/>
      <c r="E106" s="300"/>
    </row>
    <row r="107" spans="1:26" s="113" customFormat="1" ht="14" customHeight="1" x14ac:dyDescent="0.15">
      <c r="A107" s="44"/>
      <c r="B107" s="135" t="s">
        <v>7258</v>
      </c>
      <c r="C107" s="301" t="s">
        <v>3852</v>
      </c>
      <c r="D107" s="301" t="s">
        <v>4023</v>
      </c>
      <c r="E107" s="133" t="s">
        <v>5137</v>
      </c>
      <c r="F107" s="77" t="s">
        <v>7467</v>
      </c>
      <c r="G107" s="129" t="s">
        <v>7067</v>
      </c>
      <c r="H107" s="128" t="s">
        <v>4024</v>
      </c>
      <c r="M107" s="75"/>
      <c r="N107" s="75"/>
    </row>
    <row r="108" spans="1:26" s="113" customFormat="1" ht="14" customHeight="1" x14ac:dyDescent="0.15">
      <c r="A108" s="44">
        <v>1</v>
      </c>
      <c r="B108" s="131" t="s">
        <v>6869</v>
      </c>
      <c r="C108" s="75">
        <v>8260</v>
      </c>
      <c r="D108" s="75">
        <v>4350</v>
      </c>
      <c r="E108" s="191" t="s">
        <v>5789</v>
      </c>
      <c r="F108" s="215">
        <v>55.683700000000002</v>
      </c>
      <c r="G108" s="215">
        <v>13.588900000000001</v>
      </c>
      <c r="J108" s="334"/>
      <c r="M108" s="75"/>
      <c r="N108" s="75"/>
    </row>
    <row r="109" spans="1:26" s="113" customFormat="1" ht="14" customHeight="1" x14ac:dyDescent="0.15">
      <c r="A109" s="44">
        <v>2</v>
      </c>
      <c r="B109" s="131" t="s">
        <v>6869</v>
      </c>
      <c r="C109" s="75">
        <v>19130</v>
      </c>
      <c r="D109" s="75">
        <v>10000</v>
      </c>
      <c r="E109" s="191" t="s">
        <v>5789</v>
      </c>
      <c r="F109" s="215">
        <v>55.683700000000002</v>
      </c>
      <c r="G109" s="215">
        <v>13.588900000000001</v>
      </c>
      <c r="M109" s="75"/>
      <c r="N109" s="75"/>
    </row>
    <row r="110" spans="1:26" s="113" customFormat="1" ht="14" customHeight="1" x14ac:dyDescent="0.15">
      <c r="A110" s="44">
        <v>3</v>
      </c>
      <c r="B110" s="131" t="s">
        <v>6869</v>
      </c>
      <c r="C110" s="75">
        <v>430</v>
      </c>
      <c r="D110" s="75">
        <v>16090</v>
      </c>
      <c r="E110" s="191" t="s">
        <v>5789</v>
      </c>
      <c r="F110" s="215">
        <v>55.683700000000002</v>
      </c>
      <c r="G110" s="215">
        <v>13.588900000000001</v>
      </c>
      <c r="M110" s="75"/>
      <c r="N110" s="75"/>
    </row>
    <row r="111" spans="1:26" s="113" customFormat="1" ht="14" customHeight="1" x14ac:dyDescent="0.15">
      <c r="A111" s="44">
        <v>4</v>
      </c>
      <c r="B111" s="131" t="s">
        <v>6869</v>
      </c>
      <c r="C111" s="75">
        <v>650</v>
      </c>
      <c r="D111" s="75">
        <v>15650</v>
      </c>
      <c r="E111" s="191" t="s">
        <v>5789</v>
      </c>
      <c r="F111" s="215">
        <v>55.683700000000002</v>
      </c>
      <c r="G111" s="215">
        <v>13.588900000000001</v>
      </c>
      <c r="M111" s="75"/>
      <c r="N111" s="75"/>
    </row>
    <row r="112" spans="1:26" s="113" customFormat="1" ht="14" customHeight="1" x14ac:dyDescent="0.15">
      <c r="A112" s="44">
        <v>5</v>
      </c>
      <c r="B112" s="131" t="s">
        <v>6869</v>
      </c>
      <c r="C112" s="75">
        <v>12830</v>
      </c>
      <c r="D112" s="75">
        <v>11520</v>
      </c>
      <c r="E112" s="191" t="s">
        <v>5789</v>
      </c>
      <c r="F112" s="215">
        <v>55.683700000000002</v>
      </c>
      <c r="G112" s="215">
        <v>13.588900000000001</v>
      </c>
      <c r="M112" s="75"/>
      <c r="N112" s="75"/>
    </row>
    <row r="113" spans="1:14" s="113" customFormat="1" ht="14" customHeight="1" x14ac:dyDescent="0.15">
      <c r="A113" s="44">
        <v>6</v>
      </c>
      <c r="B113" s="131" t="s">
        <v>6869</v>
      </c>
      <c r="C113" s="75">
        <v>19130</v>
      </c>
      <c r="D113" s="75">
        <v>8260</v>
      </c>
      <c r="E113" s="191" t="s">
        <v>5789</v>
      </c>
      <c r="F113" s="215">
        <v>55.683700000000002</v>
      </c>
      <c r="G113" s="215">
        <v>13.588900000000001</v>
      </c>
      <c r="M113" s="75"/>
      <c r="N113" s="75"/>
    </row>
    <row r="114" spans="1:14" s="113" customFormat="1" ht="14" customHeight="1" x14ac:dyDescent="0.15">
      <c r="A114" s="44">
        <v>7</v>
      </c>
      <c r="B114" s="131" t="s">
        <v>6869</v>
      </c>
      <c r="C114" s="75">
        <v>8260</v>
      </c>
      <c r="D114" s="75">
        <v>5650</v>
      </c>
      <c r="E114" s="191" t="s">
        <v>5789</v>
      </c>
      <c r="F114" s="215">
        <v>55.683700000000002</v>
      </c>
      <c r="G114" s="215">
        <v>13.588900000000001</v>
      </c>
      <c r="M114" s="75"/>
      <c r="N114" s="75"/>
    </row>
    <row r="115" spans="1:14" s="113" customFormat="1" ht="14" customHeight="1" x14ac:dyDescent="0.15">
      <c r="A115" s="44">
        <v>8</v>
      </c>
      <c r="B115" s="131" t="s">
        <v>6869</v>
      </c>
      <c r="C115" s="75">
        <v>2610</v>
      </c>
      <c r="D115" s="75">
        <v>9130</v>
      </c>
      <c r="E115" s="191" t="s">
        <v>5789</v>
      </c>
      <c r="F115" s="215">
        <v>55.683700000000002</v>
      </c>
      <c r="G115" s="215">
        <v>13.588900000000001</v>
      </c>
      <c r="M115" s="75"/>
      <c r="N115" s="75"/>
    </row>
    <row r="116" spans="1:14" s="113" customFormat="1" ht="14" customHeight="1" x14ac:dyDescent="0.15">
      <c r="A116" s="44">
        <v>9</v>
      </c>
      <c r="B116" s="131" t="s">
        <v>5981</v>
      </c>
      <c r="C116" s="75">
        <v>16170</v>
      </c>
      <c r="D116" s="75">
        <v>2511</v>
      </c>
      <c r="E116" s="191" t="s">
        <v>10868</v>
      </c>
      <c r="F116" s="215">
        <v>56.866700000000002</v>
      </c>
      <c r="G116" s="215">
        <v>14.833299999999999</v>
      </c>
      <c r="H116" s="215">
        <v>1</v>
      </c>
      <c r="J116" s="334"/>
      <c r="K116" s="334"/>
      <c r="M116" s="75"/>
      <c r="N116" s="75"/>
    </row>
    <row r="117" spans="1:14" s="113" customFormat="1" ht="14" customHeight="1" x14ac:dyDescent="0.15">
      <c r="A117" s="44">
        <v>10</v>
      </c>
      <c r="B117" s="131" t="s">
        <v>5981</v>
      </c>
      <c r="C117" s="75">
        <v>47000</v>
      </c>
      <c r="D117" s="75">
        <v>12589</v>
      </c>
      <c r="E117" s="191" t="s">
        <v>7489</v>
      </c>
      <c r="F117" s="215">
        <v>56.866700000000002</v>
      </c>
      <c r="G117" s="215">
        <v>14.833299999999999</v>
      </c>
      <c r="H117" s="215">
        <v>1</v>
      </c>
      <c r="M117" s="75"/>
      <c r="N117" s="75"/>
    </row>
    <row r="118" spans="1:14" s="113" customFormat="1" ht="14" customHeight="1" x14ac:dyDescent="0.15">
      <c r="A118" s="44">
        <v>11</v>
      </c>
      <c r="B118" s="131" t="s">
        <v>5981</v>
      </c>
      <c r="C118" s="75">
        <v>66000</v>
      </c>
      <c r="D118" s="75">
        <v>7585</v>
      </c>
      <c r="E118" s="191" t="s">
        <v>7489</v>
      </c>
      <c r="F118" s="215">
        <v>56.866700000000002</v>
      </c>
      <c r="G118" s="215">
        <v>14.833299999999999</v>
      </c>
      <c r="H118" s="215">
        <v>1</v>
      </c>
      <c r="M118" s="75"/>
      <c r="N118" s="75"/>
    </row>
    <row r="119" spans="1:14" s="113" customFormat="1" ht="14" customHeight="1" x14ac:dyDescent="0.15">
      <c r="A119" s="44">
        <v>12</v>
      </c>
      <c r="B119" s="131" t="s">
        <v>5981</v>
      </c>
      <c r="C119" s="75">
        <v>89700</v>
      </c>
      <c r="D119" s="75">
        <v>35481</v>
      </c>
      <c r="E119" s="191" t="s">
        <v>7489</v>
      </c>
      <c r="F119" s="215">
        <v>56.866700000000002</v>
      </c>
      <c r="G119" s="215">
        <v>14.833299999999999</v>
      </c>
      <c r="H119" s="215">
        <v>1</v>
      </c>
      <c r="M119" s="75"/>
      <c r="N119" s="75"/>
    </row>
    <row r="120" spans="1:14" s="113" customFormat="1" ht="14" customHeight="1" x14ac:dyDescent="0.15">
      <c r="A120" s="44">
        <v>13</v>
      </c>
      <c r="B120" s="131" t="s">
        <v>5981</v>
      </c>
      <c r="C120" s="75">
        <v>111700</v>
      </c>
      <c r="D120" s="75">
        <v>56234</v>
      </c>
      <c r="E120" s="191" t="s">
        <v>7489</v>
      </c>
      <c r="F120" s="215">
        <v>56.866700000000002</v>
      </c>
      <c r="G120" s="215">
        <v>14.833299999999999</v>
      </c>
      <c r="H120" s="215">
        <v>1</v>
      </c>
      <c r="M120" s="75"/>
      <c r="N120" s="75"/>
    </row>
    <row r="121" spans="1:14" s="113" customFormat="1" ht="14" customHeight="1" x14ac:dyDescent="0.15">
      <c r="A121" s="44">
        <v>14</v>
      </c>
      <c r="B121" s="131" t="s">
        <v>5981</v>
      </c>
      <c r="C121" s="75">
        <v>29400</v>
      </c>
      <c r="D121" s="75">
        <v>40738</v>
      </c>
      <c r="E121" s="191" t="s">
        <v>7489</v>
      </c>
      <c r="F121" s="215">
        <v>56.866700000000002</v>
      </c>
      <c r="G121" s="215">
        <v>14.833299999999999</v>
      </c>
      <c r="H121" s="215">
        <v>1</v>
      </c>
      <c r="M121" s="75"/>
      <c r="N121" s="75"/>
    </row>
    <row r="122" spans="1:14" s="113" customFormat="1" ht="14" customHeight="1" x14ac:dyDescent="0.15">
      <c r="A122" s="44">
        <v>15</v>
      </c>
      <c r="B122" s="131" t="s">
        <v>5981</v>
      </c>
      <c r="C122" s="75">
        <v>22000</v>
      </c>
      <c r="D122" s="75">
        <v>2511</v>
      </c>
      <c r="E122" s="191" t="s">
        <v>7489</v>
      </c>
      <c r="F122" s="215">
        <v>56.866700000000002</v>
      </c>
      <c r="G122" s="215">
        <v>14.833299999999999</v>
      </c>
      <c r="H122" s="215">
        <v>1</v>
      </c>
      <c r="M122" s="75"/>
      <c r="N122" s="75"/>
    </row>
    <row r="123" spans="1:14" s="113" customFormat="1" ht="14" customHeight="1" x14ac:dyDescent="0.15">
      <c r="A123" s="44">
        <v>16</v>
      </c>
      <c r="B123" s="131" t="s">
        <v>5981</v>
      </c>
      <c r="C123" s="75">
        <v>8800</v>
      </c>
      <c r="D123" s="75">
        <v>3548</v>
      </c>
      <c r="E123" s="191" t="s">
        <v>7489</v>
      </c>
      <c r="F123" s="215">
        <v>56.866700000000002</v>
      </c>
      <c r="G123" s="215">
        <v>14.833299999999999</v>
      </c>
      <c r="H123" s="215">
        <v>1</v>
      </c>
      <c r="M123" s="75"/>
      <c r="N123" s="75"/>
    </row>
    <row r="124" spans="1:14" s="113" customFormat="1" ht="14" customHeight="1" x14ac:dyDescent="0.15">
      <c r="A124" s="44">
        <v>17</v>
      </c>
      <c r="B124" s="131" t="s">
        <v>5981</v>
      </c>
      <c r="C124" s="75">
        <v>8800</v>
      </c>
      <c r="D124" s="75">
        <v>2511</v>
      </c>
      <c r="E124" s="191" t="s">
        <v>7489</v>
      </c>
      <c r="F124" s="215">
        <v>56.866700000000002</v>
      </c>
      <c r="G124" s="215">
        <v>14.833299999999999</v>
      </c>
      <c r="H124" s="215">
        <v>1</v>
      </c>
      <c r="M124" s="75"/>
      <c r="N124" s="75"/>
    </row>
    <row r="125" spans="1:14" s="113" customFormat="1" ht="14" customHeight="1" x14ac:dyDescent="0.15">
      <c r="A125" s="44">
        <v>18</v>
      </c>
      <c r="B125" s="131" t="s">
        <v>5981</v>
      </c>
      <c r="C125" s="75">
        <v>11700</v>
      </c>
      <c r="D125" s="75">
        <v>36307</v>
      </c>
      <c r="E125" s="191" t="s">
        <v>7489</v>
      </c>
      <c r="F125" s="215">
        <v>56.866700000000002</v>
      </c>
      <c r="G125" s="215">
        <v>14.833299999999999</v>
      </c>
      <c r="H125" s="215">
        <v>1</v>
      </c>
      <c r="M125" s="75"/>
      <c r="N125" s="75"/>
    </row>
    <row r="126" spans="1:14" s="113" customFormat="1" ht="14" customHeight="1" x14ac:dyDescent="0.15">
      <c r="A126" s="44">
        <v>19</v>
      </c>
      <c r="B126" s="131" t="s">
        <v>5981</v>
      </c>
      <c r="C126" s="75">
        <v>82400</v>
      </c>
      <c r="D126" s="75">
        <v>186208</v>
      </c>
      <c r="E126" s="191" t="s">
        <v>7489</v>
      </c>
      <c r="F126" s="215">
        <v>56.866700000000002</v>
      </c>
      <c r="G126" s="215">
        <v>14.833299999999999</v>
      </c>
      <c r="H126" s="215">
        <v>1</v>
      </c>
      <c r="M126" s="75"/>
      <c r="N126" s="75"/>
    </row>
    <row r="127" spans="1:14" s="113" customFormat="1" ht="14" customHeight="1" x14ac:dyDescent="0.15">
      <c r="A127" s="44">
        <v>20</v>
      </c>
      <c r="B127" s="131" t="s">
        <v>5981</v>
      </c>
      <c r="C127" s="75">
        <v>544000</v>
      </c>
      <c r="D127" s="75">
        <v>81283</v>
      </c>
      <c r="E127" s="191" t="s">
        <v>7489</v>
      </c>
      <c r="F127" s="215">
        <v>56.866700000000002</v>
      </c>
      <c r="G127" s="215">
        <v>14.833299999999999</v>
      </c>
      <c r="H127" s="215">
        <v>1</v>
      </c>
      <c r="M127" s="75"/>
      <c r="N127" s="75"/>
    </row>
    <row r="128" spans="1:14" s="113" customFormat="1" ht="14" customHeight="1" x14ac:dyDescent="0.15">
      <c r="A128" s="44">
        <v>21</v>
      </c>
      <c r="B128" s="131" t="s">
        <v>5981</v>
      </c>
      <c r="C128" s="75">
        <v>55800</v>
      </c>
      <c r="D128" s="75">
        <v>87096</v>
      </c>
      <c r="E128" s="191" t="s">
        <v>7489</v>
      </c>
      <c r="F128" s="215">
        <v>56.866700000000002</v>
      </c>
      <c r="G128" s="215">
        <v>14.833299999999999</v>
      </c>
      <c r="H128" s="215">
        <v>1</v>
      </c>
      <c r="M128" s="75"/>
      <c r="N128" s="75"/>
    </row>
    <row r="129" spans="1:14" s="113" customFormat="1" ht="14" customHeight="1" x14ac:dyDescent="0.15">
      <c r="A129" s="44">
        <v>22</v>
      </c>
      <c r="B129" s="131" t="s">
        <v>5981</v>
      </c>
      <c r="C129" s="75">
        <v>57350</v>
      </c>
      <c r="D129" s="75">
        <v>56234</v>
      </c>
      <c r="E129" s="191" t="s">
        <v>7489</v>
      </c>
      <c r="F129" s="215">
        <v>56.866700000000002</v>
      </c>
      <c r="G129" s="215">
        <v>14.833299999999999</v>
      </c>
      <c r="H129" s="215">
        <v>1</v>
      </c>
      <c r="M129" s="75"/>
      <c r="N129" s="75"/>
    </row>
    <row r="130" spans="1:14" s="113" customFormat="1" ht="14" customHeight="1" x14ac:dyDescent="0.15">
      <c r="A130" s="44">
        <v>23</v>
      </c>
      <c r="B130" s="131" t="s">
        <v>5981</v>
      </c>
      <c r="C130" s="75">
        <v>17700</v>
      </c>
      <c r="D130" s="75">
        <v>15135</v>
      </c>
      <c r="E130" s="191" t="s">
        <v>7489</v>
      </c>
      <c r="F130" s="215">
        <v>56.866700000000002</v>
      </c>
      <c r="G130" s="215">
        <v>14.833299999999999</v>
      </c>
      <c r="H130" s="215">
        <v>1</v>
      </c>
      <c r="M130" s="75"/>
      <c r="N130" s="75"/>
    </row>
    <row r="131" spans="1:14" s="113" customFormat="1" ht="14" customHeight="1" x14ac:dyDescent="0.15">
      <c r="A131" s="44">
        <v>24</v>
      </c>
      <c r="B131" s="131" t="s">
        <v>5371</v>
      </c>
      <c r="C131" s="75">
        <v>1999.2</v>
      </c>
      <c r="D131" s="75">
        <v>979.5</v>
      </c>
      <c r="E131" s="191" t="s">
        <v>5372</v>
      </c>
      <c r="F131" s="215">
        <v>45.967599999999997</v>
      </c>
      <c r="G131" s="215">
        <v>8.6532999999999998</v>
      </c>
      <c r="H131" s="215">
        <v>212.5</v>
      </c>
      <c r="M131" s="75"/>
      <c r="N131" s="75"/>
    </row>
    <row r="132" spans="1:14" s="113" customFormat="1" ht="14" customHeight="1" x14ac:dyDescent="0.15">
      <c r="A132" s="44">
        <v>25</v>
      </c>
      <c r="B132" s="131" t="s">
        <v>5371</v>
      </c>
      <c r="C132" s="75">
        <v>975.8</v>
      </c>
      <c r="D132" s="75">
        <v>1517</v>
      </c>
      <c r="E132" s="191" t="s">
        <v>5372</v>
      </c>
      <c r="F132" s="215">
        <v>45.967599999999997</v>
      </c>
      <c r="G132" s="215">
        <v>8.6532999999999998</v>
      </c>
      <c r="H132" s="215">
        <v>212.5</v>
      </c>
      <c r="M132" s="75"/>
      <c r="N132" s="75"/>
    </row>
    <row r="133" spans="1:14" s="113" customFormat="1" ht="14" customHeight="1" x14ac:dyDescent="0.15">
      <c r="A133" s="44">
        <v>26</v>
      </c>
      <c r="B133" s="131" t="s">
        <v>5371</v>
      </c>
      <c r="C133" s="75">
        <v>642.6</v>
      </c>
      <c r="D133" s="75">
        <v>1012.6</v>
      </c>
      <c r="E133" s="191" t="s">
        <v>5372</v>
      </c>
      <c r="F133" s="215">
        <v>45.967599999999997</v>
      </c>
      <c r="G133" s="215">
        <v>8.6532999999999998</v>
      </c>
      <c r="H133" s="215">
        <v>212.5</v>
      </c>
      <c r="M133" s="75"/>
      <c r="N133" s="75"/>
    </row>
    <row r="134" spans="1:14" s="113" customFormat="1" ht="14" customHeight="1" x14ac:dyDescent="0.15">
      <c r="A134" s="44">
        <v>27</v>
      </c>
      <c r="B134" s="131" t="s">
        <v>5371</v>
      </c>
      <c r="C134" s="75">
        <v>487.9</v>
      </c>
      <c r="D134" s="75">
        <v>844.7</v>
      </c>
      <c r="E134" s="191" t="s">
        <v>5372</v>
      </c>
      <c r="F134" s="215">
        <v>45.967599999999997</v>
      </c>
      <c r="G134" s="215">
        <v>8.6532999999999998</v>
      </c>
      <c r="H134" s="215">
        <v>212.5</v>
      </c>
      <c r="M134" s="75"/>
      <c r="N134" s="75"/>
    </row>
    <row r="135" spans="1:14" s="113" customFormat="1" ht="14" customHeight="1" x14ac:dyDescent="0.15">
      <c r="A135" s="44">
        <v>28</v>
      </c>
      <c r="B135" s="131" t="s">
        <v>5371</v>
      </c>
      <c r="C135" s="75">
        <v>297.5</v>
      </c>
      <c r="D135" s="75">
        <v>661.4</v>
      </c>
      <c r="E135" s="191" t="s">
        <v>5372</v>
      </c>
      <c r="F135" s="215">
        <v>45.967599999999997</v>
      </c>
      <c r="G135" s="215">
        <v>8.6532999999999998</v>
      </c>
      <c r="H135" s="215">
        <v>212.5</v>
      </c>
      <c r="M135" s="75"/>
      <c r="N135" s="75"/>
    </row>
    <row r="136" spans="1:14" s="113" customFormat="1" ht="14" customHeight="1" x14ac:dyDescent="0.15">
      <c r="A136" s="44">
        <v>29</v>
      </c>
      <c r="B136" s="131" t="s">
        <v>5371</v>
      </c>
      <c r="C136" s="75">
        <v>142.80000000000001</v>
      </c>
      <c r="D136" s="75">
        <v>647.1</v>
      </c>
      <c r="E136" s="191" t="s">
        <v>5372</v>
      </c>
      <c r="F136" s="215">
        <v>45.967599999999997</v>
      </c>
      <c r="G136" s="215">
        <v>8.6532999999999998</v>
      </c>
      <c r="H136" s="215">
        <v>212.5</v>
      </c>
      <c r="M136" s="75"/>
      <c r="N136" s="75"/>
    </row>
    <row r="137" spans="1:14" s="113" customFormat="1" ht="14" customHeight="1" x14ac:dyDescent="0.15">
      <c r="A137" s="44">
        <v>30</v>
      </c>
      <c r="B137" s="131" t="s">
        <v>5371</v>
      </c>
      <c r="C137" s="75">
        <v>121.4</v>
      </c>
      <c r="D137" s="75">
        <v>438.9</v>
      </c>
      <c r="E137" s="191" t="s">
        <v>5372</v>
      </c>
      <c r="F137" s="215">
        <v>45.967599999999997</v>
      </c>
      <c r="G137" s="215">
        <v>8.6532999999999998</v>
      </c>
      <c r="H137" s="215">
        <v>212.5</v>
      </c>
      <c r="M137" s="75"/>
      <c r="N137" s="75"/>
    </row>
    <row r="138" spans="1:14" s="113" customFormat="1" ht="14" customHeight="1" x14ac:dyDescent="0.15">
      <c r="A138" s="44">
        <v>31</v>
      </c>
      <c r="B138" s="131" t="s">
        <v>5371</v>
      </c>
      <c r="C138" s="75">
        <v>95.2</v>
      </c>
      <c r="D138" s="75">
        <v>650.20000000000005</v>
      </c>
      <c r="E138" s="191" t="s">
        <v>5372</v>
      </c>
      <c r="F138" s="215">
        <v>45.967599999999997</v>
      </c>
      <c r="G138" s="215">
        <v>8.6532999999999998</v>
      </c>
      <c r="H138" s="215">
        <v>212.5</v>
      </c>
      <c r="M138" s="75"/>
      <c r="N138" s="75"/>
    </row>
    <row r="139" spans="1:14" s="113" customFormat="1" ht="14" customHeight="1" x14ac:dyDescent="0.15">
      <c r="A139" s="44">
        <v>32</v>
      </c>
      <c r="B139" s="131" t="s">
        <v>5371</v>
      </c>
      <c r="C139" s="75">
        <v>95.2</v>
      </c>
      <c r="D139" s="75">
        <v>991.5</v>
      </c>
      <c r="E139" s="191" t="s">
        <v>5372</v>
      </c>
      <c r="F139" s="215">
        <v>45.967599999999997</v>
      </c>
      <c r="G139" s="215">
        <v>8.6532999999999998</v>
      </c>
      <c r="H139" s="215">
        <v>212.5</v>
      </c>
      <c r="M139" s="75"/>
      <c r="N139" s="75"/>
    </row>
    <row r="140" spans="1:14" s="113" customFormat="1" ht="14" customHeight="1" x14ac:dyDescent="0.15">
      <c r="A140" s="44">
        <v>33</v>
      </c>
      <c r="B140" s="131" t="s">
        <v>5371</v>
      </c>
      <c r="C140" s="75">
        <v>178.5</v>
      </c>
      <c r="D140" s="75">
        <v>1540.5</v>
      </c>
      <c r="E140" s="191" t="s">
        <v>5372</v>
      </c>
      <c r="F140" s="215">
        <v>45.967599999999997</v>
      </c>
      <c r="G140" s="215">
        <v>8.6532999999999998</v>
      </c>
      <c r="H140" s="215">
        <v>212.5</v>
      </c>
      <c r="M140" s="75"/>
      <c r="N140" s="75"/>
    </row>
    <row r="141" spans="1:14" s="113" customFormat="1" ht="14" customHeight="1" x14ac:dyDescent="0.15">
      <c r="A141" s="44">
        <v>34</v>
      </c>
      <c r="B141" s="131" t="s">
        <v>5371</v>
      </c>
      <c r="C141" s="75">
        <v>202.3</v>
      </c>
      <c r="D141" s="75">
        <v>897.1</v>
      </c>
      <c r="E141" s="191" t="s">
        <v>5372</v>
      </c>
      <c r="F141" s="215">
        <v>45.967599999999997</v>
      </c>
      <c r="G141" s="215">
        <v>8.6532999999999998</v>
      </c>
      <c r="H141" s="215">
        <v>212.5</v>
      </c>
      <c r="M141" s="75"/>
      <c r="N141" s="75"/>
    </row>
    <row r="142" spans="1:14" s="113" customFormat="1" ht="14" customHeight="1" x14ac:dyDescent="0.15">
      <c r="A142" s="44">
        <v>35</v>
      </c>
      <c r="B142" s="131" t="s">
        <v>5371</v>
      </c>
      <c r="C142" s="75">
        <v>452.2</v>
      </c>
      <c r="D142" s="75">
        <v>415.4</v>
      </c>
      <c r="E142" s="191" t="s">
        <v>5372</v>
      </c>
      <c r="F142" s="215">
        <v>45.967599999999997</v>
      </c>
      <c r="G142" s="215">
        <v>8.6532999999999998</v>
      </c>
      <c r="H142" s="215">
        <v>212.5</v>
      </c>
      <c r="M142" s="75"/>
      <c r="N142" s="75"/>
    </row>
    <row r="143" spans="1:14" s="113" customFormat="1" ht="14" customHeight="1" x14ac:dyDescent="0.15">
      <c r="A143" s="44">
        <v>36</v>
      </c>
      <c r="B143" s="131" t="s">
        <v>5371</v>
      </c>
      <c r="C143" s="75">
        <v>168.9</v>
      </c>
      <c r="D143" s="75">
        <v>377.4</v>
      </c>
      <c r="E143" s="191" t="s">
        <v>5372</v>
      </c>
      <c r="F143" s="215">
        <v>45.967599999999997</v>
      </c>
      <c r="G143" s="215">
        <v>8.6532999999999998</v>
      </c>
      <c r="H143" s="215">
        <v>212.5</v>
      </c>
      <c r="M143" s="75"/>
      <c r="N143" s="75"/>
    </row>
    <row r="144" spans="1:14" s="113" customFormat="1" ht="14" customHeight="1" x14ac:dyDescent="0.15">
      <c r="A144" s="44">
        <v>37</v>
      </c>
      <c r="B144" s="131" t="s">
        <v>5371</v>
      </c>
      <c r="C144" s="75">
        <v>130.9</v>
      </c>
      <c r="D144" s="75">
        <v>454.2</v>
      </c>
      <c r="E144" s="191" t="s">
        <v>5372</v>
      </c>
      <c r="F144" s="215">
        <v>45.967599999999997</v>
      </c>
      <c r="G144" s="215">
        <v>8.6532999999999998</v>
      </c>
      <c r="H144" s="215">
        <v>212.5</v>
      </c>
      <c r="M144" s="75"/>
      <c r="N144" s="75"/>
    </row>
    <row r="145" spans="1:14" s="113" customFormat="1" ht="14" customHeight="1" x14ac:dyDescent="0.15">
      <c r="A145" s="44">
        <v>38</v>
      </c>
      <c r="B145" s="131" t="s">
        <v>5373</v>
      </c>
      <c r="C145" s="75">
        <v>200</v>
      </c>
      <c r="D145" s="75">
        <v>580</v>
      </c>
      <c r="E145" s="191" t="s">
        <v>10869</v>
      </c>
      <c r="F145" s="215">
        <v>59.85</v>
      </c>
      <c r="G145" s="215">
        <v>18.566700000000001</v>
      </c>
      <c r="H145" s="215">
        <v>24</v>
      </c>
      <c r="M145" s="75"/>
      <c r="N145" s="75"/>
    </row>
    <row r="146" spans="1:14" s="113" customFormat="1" ht="14" customHeight="1" x14ac:dyDescent="0.15">
      <c r="A146" s="44">
        <v>39</v>
      </c>
      <c r="B146" s="131" t="s">
        <v>5373</v>
      </c>
      <c r="C146" s="75">
        <v>220</v>
      </c>
      <c r="D146" s="75">
        <v>870</v>
      </c>
      <c r="E146" s="191" t="s">
        <v>7046</v>
      </c>
      <c r="F146" s="215">
        <v>59.85</v>
      </c>
      <c r="G146" s="215">
        <v>18.566700000000001</v>
      </c>
      <c r="H146" s="215">
        <v>24</v>
      </c>
      <c r="M146" s="75"/>
      <c r="N146" s="75"/>
    </row>
    <row r="147" spans="1:14" s="113" customFormat="1" ht="14" customHeight="1" x14ac:dyDescent="0.15">
      <c r="A147" s="44">
        <v>40</v>
      </c>
      <c r="B147" s="131" t="s">
        <v>5373</v>
      </c>
      <c r="C147" s="75">
        <v>670</v>
      </c>
      <c r="D147" s="75">
        <v>2530</v>
      </c>
      <c r="E147" s="191" t="s">
        <v>7046</v>
      </c>
      <c r="F147" s="215">
        <v>59.85</v>
      </c>
      <c r="G147" s="215">
        <v>18.566700000000001</v>
      </c>
      <c r="H147" s="215">
        <v>24</v>
      </c>
      <c r="M147" s="75"/>
      <c r="N147" s="75"/>
    </row>
    <row r="148" spans="1:14" s="113" customFormat="1" ht="14" customHeight="1" x14ac:dyDescent="0.15">
      <c r="A148" s="44">
        <v>41</v>
      </c>
      <c r="B148" s="131" t="s">
        <v>5373</v>
      </c>
      <c r="C148" s="75">
        <v>380</v>
      </c>
      <c r="D148" s="75">
        <v>1070</v>
      </c>
      <c r="E148" s="191" t="s">
        <v>7046</v>
      </c>
      <c r="F148" s="215">
        <v>59.85</v>
      </c>
      <c r="G148" s="215">
        <v>18.566700000000001</v>
      </c>
      <c r="H148" s="215">
        <v>24</v>
      </c>
      <c r="M148" s="75"/>
      <c r="N148" s="75"/>
    </row>
    <row r="149" spans="1:14" s="113" customFormat="1" ht="14" customHeight="1" x14ac:dyDescent="0.15">
      <c r="A149" s="44">
        <v>42</v>
      </c>
      <c r="B149" s="131" t="s">
        <v>5373</v>
      </c>
      <c r="C149" s="75">
        <v>400</v>
      </c>
      <c r="D149" s="75">
        <v>1100</v>
      </c>
      <c r="E149" s="191" t="s">
        <v>7046</v>
      </c>
      <c r="F149" s="215">
        <v>59.85</v>
      </c>
      <c r="G149" s="215">
        <v>18.566700000000001</v>
      </c>
      <c r="H149" s="215">
        <v>24</v>
      </c>
      <c r="M149" s="75"/>
      <c r="N149" s="75"/>
    </row>
    <row r="150" spans="1:14" s="113" customFormat="1" ht="14" customHeight="1" x14ac:dyDescent="0.15">
      <c r="A150" s="44">
        <v>43</v>
      </c>
      <c r="B150" s="131" t="s">
        <v>5373</v>
      </c>
      <c r="C150" s="75">
        <v>670</v>
      </c>
      <c r="D150" s="75">
        <v>3170</v>
      </c>
      <c r="E150" s="191" t="s">
        <v>7046</v>
      </c>
      <c r="F150" s="215">
        <v>59.85</v>
      </c>
      <c r="G150" s="215">
        <v>18.566700000000001</v>
      </c>
      <c r="H150" s="215">
        <v>24</v>
      </c>
      <c r="M150" s="75"/>
      <c r="N150" s="75"/>
    </row>
    <row r="151" spans="1:14" s="113" customFormat="1" ht="14" customHeight="1" x14ac:dyDescent="0.15">
      <c r="A151" s="44">
        <v>44</v>
      </c>
      <c r="B151" s="131" t="s">
        <v>5373</v>
      </c>
      <c r="C151" s="75">
        <v>620</v>
      </c>
      <c r="D151" s="75">
        <v>1620</v>
      </c>
      <c r="E151" s="191" t="s">
        <v>7046</v>
      </c>
      <c r="F151" s="215">
        <v>59.85</v>
      </c>
      <c r="G151" s="215">
        <v>18.566700000000001</v>
      </c>
      <c r="H151" s="215">
        <v>24</v>
      </c>
      <c r="M151" s="75"/>
      <c r="N151" s="75"/>
    </row>
    <row r="152" spans="1:14" s="113" customFormat="1" ht="14" customHeight="1" x14ac:dyDescent="0.15">
      <c r="A152" s="44">
        <v>45</v>
      </c>
      <c r="B152" s="131" t="s">
        <v>5373</v>
      </c>
      <c r="C152" s="75">
        <v>470</v>
      </c>
      <c r="D152" s="75">
        <v>2950</v>
      </c>
      <c r="E152" s="191" t="s">
        <v>7046</v>
      </c>
      <c r="F152" s="215">
        <v>59.85</v>
      </c>
      <c r="G152" s="215">
        <v>18.566700000000001</v>
      </c>
      <c r="H152" s="215">
        <v>24</v>
      </c>
      <c r="M152" s="75"/>
      <c r="N152" s="75"/>
    </row>
    <row r="153" spans="1:14" s="113" customFormat="1" ht="14" customHeight="1" x14ac:dyDescent="0.15">
      <c r="A153" s="44">
        <v>46</v>
      </c>
      <c r="B153" s="131" t="s">
        <v>5373</v>
      </c>
      <c r="C153" s="75">
        <v>360</v>
      </c>
      <c r="D153" s="75">
        <v>2880</v>
      </c>
      <c r="E153" s="191" t="s">
        <v>7046</v>
      </c>
      <c r="F153" s="215">
        <v>59.85</v>
      </c>
      <c r="G153" s="215">
        <v>18.566700000000001</v>
      </c>
      <c r="H153" s="215">
        <v>24</v>
      </c>
      <c r="M153" s="75"/>
      <c r="N153" s="75"/>
    </row>
    <row r="154" spans="1:14" s="113" customFormat="1" ht="14" customHeight="1" x14ac:dyDescent="0.15">
      <c r="A154" s="44">
        <v>47</v>
      </c>
      <c r="B154" s="131" t="s">
        <v>5373</v>
      </c>
      <c r="C154" s="75">
        <v>340</v>
      </c>
      <c r="D154" s="75">
        <v>4070</v>
      </c>
      <c r="E154" s="191" t="s">
        <v>7046</v>
      </c>
      <c r="F154" s="215">
        <v>59.85</v>
      </c>
      <c r="G154" s="215">
        <v>18.566700000000001</v>
      </c>
      <c r="H154" s="215">
        <v>24</v>
      </c>
      <c r="M154" s="75"/>
      <c r="N154" s="75"/>
    </row>
    <row r="155" spans="1:14" s="113" customFormat="1" ht="14" customHeight="1" x14ac:dyDescent="0.15">
      <c r="A155" s="44">
        <v>48</v>
      </c>
      <c r="B155" s="131" t="s">
        <v>5373</v>
      </c>
      <c r="C155" s="75">
        <v>600</v>
      </c>
      <c r="D155" s="75">
        <v>1570</v>
      </c>
      <c r="E155" s="191" t="s">
        <v>7046</v>
      </c>
      <c r="F155" s="215">
        <v>59.85</v>
      </c>
      <c r="G155" s="215">
        <v>18.566700000000001</v>
      </c>
      <c r="H155" s="215">
        <v>24</v>
      </c>
      <c r="M155" s="75"/>
      <c r="N155" s="75"/>
    </row>
    <row r="156" spans="1:14" s="113" customFormat="1" ht="14" customHeight="1" x14ac:dyDescent="0.15">
      <c r="A156" s="44">
        <v>49</v>
      </c>
      <c r="B156" s="131" t="s">
        <v>5373</v>
      </c>
      <c r="C156" s="75">
        <v>350</v>
      </c>
      <c r="D156" s="75">
        <v>7980</v>
      </c>
      <c r="E156" s="191" t="s">
        <v>7046</v>
      </c>
      <c r="F156" s="215">
        <v>59.85</v>
      </c>
      <c r="G156" s="215">
        <v>18.566700000000001</v>
      </c>
      <c r="H156" s="215">
        <v>24</v>
      </c>
      <c r="M156" s="75"/>
      <c r="N156" s="75"/>
    </row>
    <row r="157" spans="1:14" s="113" customFormat="1" ht="14" customHeight="1" x14ac:dyDescent="0.15">
      <c r="A157" s="44">
        <v>50</v>
      </c>
      <c r="B157" s="131" t="s">
        <v>5373</v>
      </c>
      <c r="C157" s="75">
        <v>450</v>
      </c>
      <c r="D157" s="75">
        <v>2430</v>
      </c>
      <c r="E157" s="191" t="s">
        <v>7046</v>
      </c>
      <c r="F157" s="215">
        <v>59.85</v>
      </c>
      <c r="G157" s="215">
        <v>18.566700000000001</v>
      </c>
      <c r="H157" s="215">
        <v>24</v>
      </c>
      <c r="M157" s="75"/>
      <c r="N157" s="75"/>
    </row>
    <row r="158" spans="1:14" s="113" customFormat="1" ht="14" customHeight="1" x14ac:dyDescent="0.15">
      <c r="A158" s="44">
        <v>51</v>
      </c>
      <c r="B158" s="131" t="s">
        <v>5373</v>
      </c>
      <c r="C158" s="75">
        <v>1060</v>
      </c>
      <c r="D158" s="75">
        <v>2140</v>
      </c>
      <c r="E158" s="191" t="s">
        <v>7046</v>
      </c>
      <c r="F158" s="215">
        <v>59.85</v>
      </c>
      <c r="G158" s="215">
        <v>18.566700000000001</v>
      </c>
      <c r="H158" s="215">
        <v>24</v>
      </c>
      <c r="M158" s="75"/>
      <c r="N158" s="75"/>
    </row>
    <row r="159" spans="1:14" s="113" customFormat="1" ht="14" customHeight="1" x14ac:dyDescent="0.15">
      <c r="A159" s="44">
        <v>52</v>
      </c>
      <c r="B159" s="131" t="s">
        <v>5373</v>
      </c>
      <c r="C159" s="75">
        <v>1890</v>
      </c>
      <c r="D159" s="75">
        <v>5720</v>
      </c>
      <c r="E159" s="191" t="s">
        <v>7046</v>
      </c>
      <c r="F159" s="215">
        <v>59.85</v>
      </c>
      <c r="G159" s="215">
        <v>18.566700000000001</v>
      </c>
      <c r="H159" s="215">
        <v>24</v>
      </c>
      <c r="M159" s="75"/>
      <c r="N159" s="75"/>
    </row>
    <row r="160" spans="1:14" s="113" customFormat="1" ht="14" customHeight="1" x14ac:dyDescent="0.15">
      <c r="A160" s="44">
        <v>53</v>
      </c>
      <c r="B160" s="131" t="s">
        <v>5373</v>
      </c>
      <c r="C160" s="75">
        <v>2330</v>
      </c>
      <c r="D160" s="75">
        <v>17870</v>
      </c>
      <c r="E160" s="191" t="s">
        <v>7046</v>
      </c>
      <c r="F160" s="215">
        <v>59.85</v>
      </c>
      <c r="G160" s="215">
        <v>18.566700000000001</v>
      </c>
      <c r="H160" s="215">
        <v>24</v>
      </c>
      <c r="M160" s="75"/>
      <c r="N160" s="75"/>
    </row>
    <row r="161" spans="1:14" s="113" customFormat="1" ht="14" customHeight="1" x14ac:dyDescent="0.15">
      <c r="A161" s="44">
        <v>54</v>
      </c>
      <c r="B161" s="131" t="s">
        <v>5373</v>
      </c>
      <c r="C161" s="75">
        <v>4670</v>
      </c>
      <c r="D161" s="75">
        <v>25050</v>
      </c>
      <c r="E161" s="191" t="s">
        <v>7046</v>
      </c>
      <c r="F161" s="215">
        <v>59.85</v>
      </c>
      <c r="G161" s="215">
        <v>18.566700000000001</v>
      </c>
      <c r="H161" s="215">
        <v>24</v>
      </c>
      <c r="M161" s="75"/>
      <c r="N161" s="75"/>
    </row>
    <row r="162" spans="1:14" s="113" customFormat="1" ht="14" customHeight="1" x14ac:dyDescent="0.15">
      <c r="A162" s="44">
        <v>55</v>
      </c>
      <c r="B162" s="131" t="s">
        <v>5373</v>
      </c>
      <c r="C162" s="75">
        <v>3550</v>
      </c>
      <c r="D162" s="75">
        <v>19080</v>
      </c>
      <c r="E162" s="191" t="s">
        <v>7046</v>
      </c>
      <c r="F162" s="215">
        <v>59.85</v>
      </c>
      <c r="G162" s="215">
        <v>18.566700000000001</v>
      </c>
      <c r="H162" s="215">
        <v>24</v>
      </c>
      <c r="M162" s="75"/>
      <c r="N162" s="75"/>
    </row>
    <row r="163" spans="1:14" s="113" customFormat="1" ht="14" customHeight="1" x14ac:dyDescent="0.15">
      <c r="A163" s="44">
        <v>56</v>
      </c>
      <c r="B163" s="131" t="s">
        <v>5373</v>
      </c>
      <c r="C163" s="75">
        <v>1480</v>
      </c>
      <c r="D163" s="75">
        <v>3830</v>
      </c>
      <c r="E163" s="191" t="s">
        <v>7046</v>
      </c>
      <c r="F163" s="215">
        <v>59.85</v>
      </c>
      <c r="G163" s="215">
        <v>18.566700000000001</v>
      </c>
      <c r="H163" s="215">
        <v>24</v>
      </c>
      <c r="M163" s="75"/>
      <c r="N163" s="75"/>
    </row>
    <row r="164" spans="1:14" s="113" customFormat="1" ht="14" customHeight="1" x14ac:dyDescent="0.15">
      <c r="A164" s="44">
        <v>57</v>
      </c>
      <c r="B164" s="131" t="s">
        <v>5373</v>
      </c>
      <c r="C164" s="75">
        <v>1080</v>
      </c>
      <c r="D164" s="75">
        <v>1410</v>
      </c>
      <c r="E164" s="191" t="s">
        <v>7046</v>
      </c>
      <c r="F164" s="215">
        <v>59.85</v>
      </c>
      <c r="G164" s="215">
        <v>18.566700000000001</v>
      </c>
      <c r="H164" s="215">
        <v>24</v>
      </c>
      <c r="M164" s="75"/>
      <c r="N164" s="75"/>
    </row>
    <row r="165" spans="1:14" s="113" customFormat="1" ht="14" customHeight="1" x14ac:dyDescent="0.15">
      <c r="A165" s="44">
        <v>58</v>
      </c>
      <c r="B165" s="131" t="s">
        <v>5373</v>
      </c>
      <c r="C165" s="75">
        <v>980</v>
      </c>
      <c r="D165" s="75">
        <v>3130</v>
      </c>
      <c r="E165" s="191" t="s">
        <v>7046</v>
      </c>
      <c r="F165" s="215">
        <v>59.85</v>
      </c>
      <c r="G165" s="215">
        <v>18.566700000000001</v>
      </c>
      <c r="H165" s="215">
        <v>24</v>
      </c>
      <c r="M165" s="75"/>
      <c r="N165" s="75"/>
    </row>
    <row r="166" spans="1:14" s="113" customFormat="1" ht="14" customHeight="1" x14ac:dyDescent="0.15">
      <c r="A166" s="44">
        <v>59</v>
      </c>
      <c r="B166" s="131" t="s">
        <v>5373</v>
      </c>
      <c r="C166" s="75">
        <v>570</v>
      </c>
      <c r="D166" s="75">
        <v>1460</v>
      </c>
      <c r="E166" s="191" t="s">
        <v>7046</v>
      </c>
      <c r="F166" s="215">
        <v>59.85</v>
      </c>
      <c r="G166" s="215">
        <v>18.566700000000001</v>
      </c>
      <c r="H166" s="215">
        <v>24</v>
      </c>
      <c r="M166" s="75"/>
      <c r="N166" s="75"/>
    </row>
    <row r="167" spans="1:14" s="113" customFormat="1" ht="14" customHeight="1" x14ac:dyDescent="0.15">
      <c r="A167" s="44">
        <v>60</v>
      </c>
      <c r="B167" s="131" t="s">
        <v>5373</v>
      </c>
      <c r="C167" s="75">
        <v>790</v>
      </c>
      <c r="D167" s="75">
        <v>1420</v>
      </c>
      <c r="E167" s="191" t="s">
        <v>7046</v>
      </c>
      <c r="F167" s="215">
        <v>59.85</v>
      </c>
      <c r="G167" s="215">
        <v>18.566700000000001</v>
      </c>
      <c r="H167" s="215">
        <v>24</v>
      </c>
      <c r="M167" s="75"/>
      <c r="N167" s="75"/>
    </row>
    <row r="168" spans="1:14" s="113" customFormat="1" ht="14" customHeight="1" x14ac:dyDescent="0.15">
      <c r="A168" s="44">
        <v>61</v>
      </c>
      <c r="B168" s="131" t="s">
        <v>5373</v>
      </c>
      <c r="C168" s="75">
        <v>550</v>
      </c>
      <c r="D168" s="75">
        <v>3430</v>
      </c>
      <c r="E168" s="191" t="s">
        <v>7046</v>
      </c>
      <c r="F168" s="215">
        <v>59.85</v>
      </c>
      <c r="G168" s="215">
        <v>18.566700000000001</v>
      </c>
      <c r="H168" s="215">
        <v>24</v>
      </c>
      <c r="M168" s="75"/>
      <c r="N168" s="75"/>
    </row>
    <row r="169" spans="1:14" s="113" customFormat="1" ht="14" customHeight="1" x14ac:dyDescent="0.15">
      <c r="A169" s="44">
        <v>62</v>
      </c>
      <c r="B169" s="131" t="s">
        <v>5373</v>
      </c>
      <c r="C169" s="75">
        <v>270</v>
      </c>
      <c r="D169" s="75">
        <v>3310</v>
      </c>
      <c r="E169" s="191" t="s">
        <v>7046</v>
      </c>
      <c r="F169" s="215">
        <v>59.85</v>
      </c>
      <c r="G169" s="215">
        <v>18.566700000000001</v>
      </c>
      <c r="H169" s="215">
        <v>24</v>
      </c>
      <c r="M169" s="75"/>
      <c r="N169" s="75"/>
    </row>
    <row r="170" spans="1:14" s="113" customFormat="1" ht="14" customHeight="1" x14ac:dyDescent="0.15">
      <c r="A170" s="44">
        <v>63</v>
      </c>
      <c r="B170" s="131" t="s">
        <v>5373</v>
      </c>
      <c r="C170" s="75">
        <v>660</v>
      </c>
      <c r="D170" s="75">
        <v>13630</v>
      </c>
      <c r="E170" s="191" t="s">
        <v>7046</v>
      </c>
      <c r="F170" s="215">
        <v>59.85</v>
      </c>
      <c r="G170" s="215">
        <v>18.566700000000001</v>
      </c>
      <c r="H170" s="215">
        <v>24</v>
      </c>
      <c r="M170" s="75"/>
      <c r="N170" s="75"/>
    </row>
    <row r="171" spans="1:14" s="113" customFormat="1" ht="14" customHeight="1" x14ac:dyDescent="0.15">
      <c r="A171" s="44">
        <v>64</v>
      </c>
      <c r="B171" s="131" t="s">
        <v>5373</v>
      </c>
      <c r="C171" s="75">
        <v>880</v>
      </c>
      <c r="D171" s="75">
        <v>8600</v>
      </c>
      <c r="E171" s="191" t="s">
        <v>7046</v>
      </c>
      <c r="F171" s="215">
        <v>59.85</v>
      </c>
      <c r="G171" s="215">
        <v>18.566700000000001</v>
      </c>
      <c r="H171" s="215">
        <v>24</v>
      </c>
      <c r="M171" s="75"/>
      <c r="N171" s="75"/>
    </row>
    <row r="172" spans="1:14" s="113" customFormat="1" ht="14" customHeight="1" x14ac:dyDescent="0.15">
      <c r="A172" s="44">
        <v>65</v>
      </c>
      <c r="B172" s="131" t="s">
        <v>5373</v>
      </c>
      <c r="C172" s="75">
        <v>960</v>
      </c>
      <c r="D172" s="75">
        <v>28080</v>
      </c>
      <c r="E172" s="191" t="s">
        <v>7046</v>
      </c>
      <c r="F172" s="215">
        <v>59.85</v>
      </c>
      <c r="G172" s="215">
        <v>18.566700000000001</v>
      </c>
      <c r="H172" s="215">
        <v>24</v>
      </c>
      <c r="M172" s="75"/>
      <c r="N172" s="75"/>
    </row>
    <row r="173" spans="1:14" s="113" customFormat="1" ht="14" customHeight="1" x14ac:dyDescent="0.15">
      <c r="A173" s="44">
        <v>66</v>
      </c>
      <c r="B173" s="131" t="s">
        <v>5373</v>
      </c>
      <c r="C173" s="75">
        <v>1070</v>
      </c>
      <c r="D173" s="75">
        <v>27680</v>
      </c>
      <c r="E173" s="191" t="s">
        <v>7046</v>
      </c>
      <c r="F173" s="215">
        <v>59.85</v>
      </c>
      <c r="G173" s="215">
        <v>18.566700000000001</v>
      </c>
      <c r="H173" s="215">
        <v>24</v>
      </c>
      <c r="M173" s="75"/>
      <c r="N173" s="75"/>
    </row>
    <row r="174" spans="1:14" s="113" customFormat="1" ht="14" customHeight="1" x14ac:dyDescent="0.15">
      <c r="A174" s="44">
        <v>67</v>
      </c>
      <c r="B174" s="131" t="s">
        <v>5373</v>
      </c>
      <c r="C174" s="75">
        <v>1270</v>
      </c>
      <c r="D174" s="75">
        <v>5710</v>
      </c>
      <c r="E174" s="191" t="s">
        <v>7046</v>
      </c>
      <c r="F174" s="215">
        <v>59.85</v>
      </c>
      <c r="G174" s="215">
        <v>18.566700000000001</v>
      </c>
      <c r="H174" s="215">
        <v>24</v>
      </c>
      <c r="M174" s="75"/>
      <c r="N174" s="75"/>
    </row>
    <row r="175" spans="1:14" s="113" customFormat="1" ht="14" customHeight="1" x14ac:dyDescent="0.15">
      <c r="A175" s="44">
        <v>68</v>
      </c>
      <c r="B175" s="131" t="s">
        <v>5373</v>
      </c>
      <c r="C175" s="75">
        <v>1100</v>
      </c>
      <c r="D175" s="75">
        <v>3860</v>
      </c>
      <c r="E175" s="191" t="s">
        <v>7046</v>
      </c>
      <c r="F175" s="215">
        <v>59.85</v>
      </c>
      <c r="G175" s="215">
        <v>18.566700000000001</v>
      </c>
      <c r="H175" s="215">
        <v>24</v>
      </c>
      <c r="M175" s="75"/>
      <c r="N175" s="75"/>
    </row>
    <row r="176" spans="1:14" s="113" customFormat="1" ht="14" customHeight="1" x14ac:dyDescent="0.15">
      <c r="A176" s="44">
        <v>69</v>
      </c>
      <c r="B176" s="131" t="s">
        <v>5373</v>
      </c>
      <c r="C176" s="75">
        <v>6220</v>
      </c>
      <c r="D176" s="75">
        <v>9830</v>
      </c>
      <c r="E176" s="191" t="s">
        <v>7046</v>
      </c>
      <c r="F176" s="215">
        <v>59.85</v>
      </c>
      <c r="G176" s="215">
        <v>18.566700000000001</v>
      </c>
      <c r="H176" s="215">
        <v>24</v>
      </c>
      <c r="M176" s="75"/>
      <c r="N176" s="75"/>
    </row>
    <row r="177" spans="1:14" s="113" customFormat="1" ht="14" customHeight="1" x14ac:dyDescent="0.15">
      <c r="A177" s="44">
        <v>70</v>
      </c>
      <c r="B177" s="131" t="s">
        <v>5373</v>
      </c>
      <c r="C177" s="75">
        <v>5950</v>
      </c>
      <c r="D177" s="75">
        <v>12180</v>
      </c>
      <c r="E177" s="191" t="s">
        <v>7046</v>
      </c>
      <c r="F177" s="215">
        <v>59.85</v>
      </c>
      <c r="G177" s="215">
        <v>18.566700000000001</v>
      </c>
      <c r="H177" s="215">
        <v>24</v>
      </c>
      <c r="M177" s="75"/>
      <c r="N177" s="75"/>
    </row>
    <row r="178" spans="1:14" s="113" customFormat="1" ht="14" customHeight="1" x14ac:dyDescent="0.15">
      <c r="A178" s="44">
        <v>71</v>
      </c>
      <c r="B178" s="131" t="s">
        <v>5373</v>
      </c>
      <c r="C178" s="75">
        <v>5270</v>
      </c>
      <c r="D178" s="75">
        <v>17150</v>
      </c>
      <c r="E178" s="191" t="s">
        <v>7046</v>
      </c>
      <c r="F178" s="215">
        <v>59.85</v>
      </c>
      <c r="G178" s="215">
        <v>18.566700000000001</v>
      </c>
      <c r="H178" s="215">
        <v>24</v>
      </c>
      <c r="M178" s="75"/>
      <c r="N178" s="75"/>
    </row>
    <row r="179" spans="1:14" s="113" customFormat="1" ht="14" customHeight="1" x14ac:dyDescent="0.15">
      <c r="A179" s="44">
        <v>72</v>
      </c>
      <c r="B179" s="131" t="s">
        <v>5373</v>
      </c>
      <c r="C179" s="75">
        <v>1290</v>
      </c>
      <c r="D179" s="75">
        <v>12260</v>
      </c>
      <c r="E179" s="191" t="s">
        <v>7046</v>
      </c>
      <c r="F179" s="215">
        <v>59.85</v>
      </c>
      <c r="G179" s="215">
        <v>18.566700000000001</v>
      </c>
      <c r="H179" s="215">
        <v>24</v>
      </c>
      <c r="M179" s="75"/>
      <c r="N179" s="75"/>
    </row>
    <row r="180" spans="1:14" s="113" customFormat="1" ht="14" customHeight="1" x14ac:dyDescent="0.15">
      <c r="A180" s="44">
        <v>73</v>
      </c>
      <c r="B180" s="131" t="s">
        <v>5373</v>
      </c>
      <c r="C180" s="75">
        <v>1380</v>
      </c>
      <c r="D180" s="75">
        <v>8680</v>
      </c>
      <c r="E180" s="191" t="s">
        <v>7046</v>
      </c>
      <c r="F180" s="215">
        <v>59.85</v>
      </c>
      <c r="G180" s="215">
        <v>18.566700000000001</v>
      </c>
      <c r="H180" s="215">
        <v>24</v>
      </c>
      <c r="M180" s="75"/>
      <c r="N180" s="75"/>
    </row>
    <row r="181" spans="1:14" s="113" customFormat="1" ht="14" customHeight="1" x14ac:dyDescent="0.15">
      <c r="A181" s="44">
        <v>74</v>
      </c>
      <c r="B181" s="131" t="s">
        <v>5373</v>
      </c>
      <c r="C181" s="75">
        <v>1040</v>
      </c>
      <c r="D181" s="75">
        <v>8460</v>
      </c>
      <c r="E181" s="191" t="s">
        <v>7046</v>
      </c>
      <c r="F181" s="215">
        <v>59.85</v>
      </c>
      <c r="G181" s="215">
        <v>18.566700000000001</v>
      </c>
      <c r="H181" s="215">
        <v>24</v>
      </c>
      <c r="M181" s="75"/>
      <c r="N181" s="75"/>
    </row>
    <row r="182" spans="1:14" s="113" customFormat="1" ht="14" customHeight="1" x14ac:dyDescent="0.15">
      <c r="A182" s="44">
        <v>75</v>
      </c>
      <c r="B182" s="131" t="s">
        <v>5373</v>
      </c>
      <c r="C182" s="75">
        <v>960</v>
      </c>
      <c r="D182" s="75">
        <v>7590</v>
      </c>
      <c r="E182" s="191" t="s">
        <v>7046</v>
      </c>
      <c r="F182" s="215">
        <v>59.85</v>
      </c>
      <c r="G182" s="215">
        <v>18.566700000000001</v>
      </c>
      <c r="H182" s="215">
        <v>24</v>
      </c>
      <c r="M182" s="75"/>
      <c r="N182" s="75"/>
    </row>
    <row r="183" spans="1:14" s="113" customFormat="1" ht="14" customHeight="1" x14ac:dyDescent="0.15">
      <c r="A183" s="44">
        <v>76</v>
      </c>
      <c r="B183" s="131" t="s">
        <v>5373</v>
      </c>
      <c r="C183" s="75">
        <v>1260</v>
      </c>
      <c r="D183" s="75">
        <v>7830</v>
      </c>
      <c r="E183" s="191" t="s">
        <v>7046</v>
      </c>
      <c r="F183" s="215">
        <v>59.85</v>
      </c>
      <c r="G183" s="215">
        <v>18.566700000000001</v>
      </c>
      <c r="H183" s="215">
        <v>24</v>
      </c>
      <c r="M183" s="75"/>
      <c r="N183" s="75"/>
    </row>
    <row r="184" spans="1:14" s="113" customFormat="1" ht="14" customHeight="1" x14ac:dyDescent="0.15">
      <c r="A184" s="44">
        <v>77</v>
      </c>
      <c r="B184" s="131" t="s">
        <v>5373</v>
      </c>
      <c r="C184" s="75">
        <v>1540</v>
      </c>
      <c r="D184" s="75">
        <v>7050</v>
      </c>
      <c r="E184" s="191" t="s">
        <v>7046</v>
      </c>
      <c r="F184" s="215">
        <v>59.85</v>
      </c>
      <c r="G184" s="215">
        <v>18.566700000000001</v>
      </c>
      <c r="H184" s="215">
        <v>24</v>
      </c>
      <c r="M184" s="75"/>
      <c r="N184" s="75"/>
    </row>
    <row r="185" spans="1:14" s="113" customFormat="1" ht="14" customHeight="1" x14ac:dyDescent="0.15">
      <c r="A185" s="44">
        <v>78</v>
      </c>
      <c r="B185" s="131" t="s">
        <v>5373</v>
      </c>
      <c r="C185" s="75">
        <v>1190</v>
      </c>
      <c r="D185" s="75">
        <v>4960</v>
      </c>
      <c r="E185" s="191" t="s">
        <v>7046</v>
      </c>
      <c r="F185" s="215">
        <v>59.85</v>
      </c>
      <c r="G185" s="215">
        <v>18.566700000000001</v>
      </c>
      <c r="H185" s="215">
        <v>24</v>
      </c>
      <c r="M185" s="75"/>
      <c r="N185" s="75"/>
    </row>
    <row r="186" spans="1:14" s="113" customFormat="1" ht="14" customHeight="1" x14ac:dyDescent="0.15">
      <c r="A186" s="44">
        <v>79</v>
      </c>
      <c r="B186" s="131" t="s">
        <v>5373</v>
      </c>
      <c r="C186" s="75">
        <v>860</v>
      </c>
      <c r="D186" s="75">
        <v>7870</v>
      </c>
      <c r="E186" s="191" t="s">
        <v>7046</v>
      </c>
      <c r="F186" s="215">
        <v>59.85</v>
      </c>
      <c r="G186" s="215">
        <v>18.566700000000001</v>
      </c>
      <c r="H186" s="215">
        <v>24</v>
      </c>
      <c r="M186" s="75"/>
      <c r="N186" s="75"/>
    </row>
    <row r="187" spans="1:14" s="113" customFormat="1" ht="14" customHeight="1" x14ac:dyDescent="0.15">
      <c r="A187" s="44">
        <v>80</v>
      </c>
      <c r="B187" s="131" t="s">
        <v>5373</v>
      </c>
      <c r="C187" s="75">
        <v>860</v>
      </c>
      <c r="D187" s="75">
        <v>5500</v>
      </c>
      <c r="E187" s="191" t="s">
        <v>7046</v>
      </c>
      <c r="F187" s="215">
        <v>59.85</v>
      </c>
      <c r="G187" s="215">
        <v>18.566700000000001</v>
      </c>
      <c r="H187" s="215">
        <v>24</v>
      </c>
      <c r="M187" s="75"/>
      <c r="N187" s="75"/>
    </row>
    <row r="188" spans="1:14" s="113" customFormat="1" ht="14" customHeight="1" x14ac:dyDescent="0.15">
      <c r="A188" s="44">
        <v>81</v>
      </c>
      <c r="B188" s="131" t="s">
        <v>5373</v>
      </c>
      <c r="C188" s="75">
        <v>570</v>
      </c>
      <c r="D188" s="75">
        <v>5020</v>
      </c>
      <c r="E188" s="191" t="s">
        <v>7046</v>
      </c>
      <c r="F188" s="215">
        <v>59.85</v>
      </c>
      <c r="G188" s="215">
        <v>18.566700000000001</v>
      </c>
      <c r="H188" s="215">
        <v>24</v>
      </c>
      <c r="M188" s="75"/>
      <c r="N188" s="75"/>
    </row>
    <row r="189" spans="1:14" s="113" customFormat="1" ht="14" customHeight="1" x14ac:dyDescent="0.15">
      <c r="A189" s="44">
        <v>82</v>
      </c>
      <c r="B189" s="131" t="s">
        <v>5373</v>
      </c>
      <c r="C189" s="75">
        <v>390</v>
      </c>
      <c r="D189" s="75">
        <v>3860</v>
      </c>
      <c r="E189" s="191" t="s">
        <v>7046</v>
      </c>
      <c r="F189" s="215">
        <v>59.85</v>
      </c>
      <c r="G189" s="215">
        <v>18.566700000000001</v>
      </c>
      <c r="H189" s="215">
        <v>24</v>
      </c>
      <c r="M189" s="75"/>
      <c r="N189" s="75"/>
    </row>
    <row r="190" spans="1:14" s="113" customFormat="1" ht="14" customHeight="1" x14ac:dyDescent="0.15">
      <c r="A190" s="44">
        <v>83</v>
      </c>
      <c r="B190" s="131" t="s">
        <v>5373</v>
      </c>
      <c r="C190" s="75">
        <v>330</v>
      </c>
      <c r="D190" s="75">
        <v>4920</v>
      </c>
      <c r="E190" s="191" t="s">
        <v>7046</v>
      </c>
      <c r="F190" s="215">
        <v>59.85</v>
      </c>
      <c r="G190" s="215">
        <v>18.566700000000001</v>
      </c>
      <c r="H190" s="215">
        <v>24</v>
      </c>
      <c r="M190" s="75"/>
      <c r="N190" s="75"/>
    </row>
    <row r="191" spans="1:14" s="113" customFormat="1" ht="14" customHeight="1" x14ac:dyDescent="0.15">
      <c r="A191" s="44">
        <v>84</v>
      </c>
      <c r="B191" s="131" t="s">
        <v>5373</v>
      </c>
      <c r="C191" s="75">
        <v>220</v>
      </c>
      <c r="D191" s="75">
        <v>3000</v>
      </c>
      <c r="E191" s="191" t="s">
        <v>7046</v>
      </c>
      <c r="F191" s="215">
        <v>59.85</v>
      </c>
      <c r="G191" s="215">
        <v>18.566700000000001</v>
      </c>
      <c r="H191" s="215">
        <v>24</v>
      </c>
      <c r="M191" s="75"/>
      <c r="N191" s="75"/>
    </row>
    <row r="192" spans="1:14" s="113" customFormat="1" ht="14" customHeight="1" x14ac:dyDescent="0.15">
      <c r="A192" s="44">
        <v>85</v>
      </c>
      <c r="B192" s="131" t="s">
        <v>5373</v>
      </c>
      <c r="C192" s="75">
        <v>280</v>
      </c>
      <c r="D192" s="75">
        <v>1260</v>
      </c>
      <c r="E192" s="191" t="s">
        <v>7046</v>
      </c>
      <c r="F192" s="215">
        <v>59.85</v>
      </c>
      <c r="G192" s="215">
        <v>18.566700000000001</v>
      </c>
      <c r="H192" s="215">
        <v>24</v>
      </c>
      <c r="M192" s="75"/>
      <c r="N192" s="75"/>
    </row>
    <row r="193" spans="1:14" s="113" customFormat="1" ht="14" customHeight="1" x14ac:dyDescent="0.15">
      <c r="A193" s="44">
        <v>86</v>
      </c>
      <c r="B193" s="131" t="s">
        <v>5373</v>
      </c>
      <c r="C193" s="75">
        <v>200</v>
      </c>
      <c r="D193" s="75">
        <v>3250</v>
      </c>
      <c r="E193" s="191" t="s">
        <v>7046</v>
      </c>
      <c r="F193" s="215">
        <v>59.85</v>
      </c>
      <c r="G193" s="215">
        <v>18.566700000000001</v>
      </c>
      <c r="H193" s="215">
        <v>24</v>
      </c>
      <c r="M193" s="75"/>
      <c r="N193" s="75"/>
    </row>
    <row r="194" spans="1:14" s="113" customFormat="1" ht="14" customHeight="1" x14ac:dyDescent="0.15">
      <c r="A194" s="44">
        <v>87</v>
      </c>
      <c r="B194" s="131" t="s">
        <v>5373</v>
      </c>
      <c r="C194" s="75">
        <v>180</v>
      </c>
      <c r="D194" s="75">
        <v>1330</v>
      </c>
      <c r="E194" s="191" t="s">
        <v>7046</v>
      </c>
      <c r="F194" s="215">
        <v>59.85</v>
      </c>
      <c r="G194" s="215">
        <v>18.566700000000001</v>
      </c>
      <c r="H194" s="215">
        <v>24</v>
      </c>
      <c r="M194" s="75"/>
      <c r="N194" s="75"/>
    </row>
    <row r="195" spans="1:14" s="113" customFormat="1" ht="14" customHeight="1" x14ac:dyDescent="0.15">
      <c r="A195" s="44">
        <v>88</v>
      </c>
      <c r="B195" s="131" t="s">
        <v>5931</v>
      </c>
      <c r="C195" s="75">
        <v>658.4</v>
      </c>
      <c r="D195" s="75">
        <v>31.9</v>
      </c>
      <c r="E195" s="191" t="s">
        <v>5781</v>
      </c>
      <c r="F195" s="215">
        <v>61.066666666666656</v>
      </c>
      <c r="G195" s="215">
        <v>25.133333333333322</v>
      </c>
      <c r="H195" s="215">
        <v>13.5</v>
      </c>
      <c r="M195" s="75"/>
      <c r="N195" s="75"/>
    </row>
    <row r="196" spans="1:14" s="113" customFormat="1" ht="14" customHeight="1" x14ac:dyDescent="0.15">
      <c r="A196" s="44">
        <v>89</v>
      </c>
      <c r="B196" s="131" t="s">
        <v>5931</v>
      </c>
      <c r="C196" s="75">
        <v>207.1</v>
      </c>
      <c r="D196" s="75">
        <v>131</v>
      </c>
      <c r="E196" s="191" t="s">
        <v>5781</v>
      </c>
      <c r="F196" s="215">
        <v>61.066666666666656</v>
      </c>
      <c r="G196" s="215">
        <v>25.133333333333322</v>
      </c>
      <c r="H196" s="215">
        <v>13.5</v>
      </c>
      <c r="M196" s="75"/>
      <c r="N196" s="75"/>
    </row>
    <row r="197" spans="1:14" s="113" customFormat="1" ht="14" customHeight="1" x14ac:dyDescent="0.15">
      <c r="A197" s="44">
        <v>90</v>
      </c>
      <c r="B197" s="131" t="s">
        <v>5931</v>
      </c>
      <c r="C197" s="75">
        <v>674.3</v>
      </c>
      <c r="D197" s="75">
        <v>260.2</v>
      </c>
      <c r="E197" s="191" t="s">
        <v>5781</v>
      </c>
      <c r="F197" s="215">
        <v>61.066666666666656</v>
      </c>
      <c r="G197" s="215">
        <v>25.133333333333322</v>
      </c>
      <c r="H197" s="215">
        <v>13.5</v>
      </c>
      <c r="M197" s="75"/>
      <c r="N197" s="75"/>
    </row>
    <row r="198" spans="1:14" s="113" customFormat="1" ht="14" customHeight="1" x14ac:dyDescent="0.15">
      <c r="A198" s="44">
        <v>91</v>
      </c>
      <c r="B198" s="131" t="s">
        <v>5931</v>
      </c>
      <c r="C198" s="75">
        <v>233.6</v>
      </c>
      <c r="D198" s="75">
        <v>1260</v>
      </c>
      <c r="E198" s="191" t="s">
        <v>5781</v>
      </c>
      <c r="F198" s="215">
        <v>61.066666666666656</v>
      </c>
      <c r="G198" s="215">
        <v>25.133333333333322</v>
      </c>
      <c r="H198" s="215">
        <v>13.5</v>
      </c>
      <c r="M198" s="75"/>
      <c r="N198" s="75"/>
    </row>
    <row r="199" spans="1:14" s="113" customFormat="1" ht="14" customHeight="1" x14ac:dyDescent="0.15">
      <c r="A199" s="44">
        <v>92</v>
      </c>
      <c r="B199" s="131" t="s">
        <v>5931</v>
      </c>
      <c r="C199" s="75">
        <v>414.1</v>
      </c>
      <c r="D199" s="75">
        <v>298.39999999999998</v>
      </c>
      <c r="E199" s="191" t="s">
        <v>5781</v>
      </c>
      <c r="F199" s="215">
        <v>61.066666666666656</v>
      </c>
      <c r="G199" s="215">
        <v>25.133333333333322</v>
      </c>
      <c r="H199" s="215">
        <v>13.5</v>
      </c>
      <c r="M199" s="75"/>
      <c r="N199" s="75"/>
    </row>
    <row r="200" spans="1:14" s="113" customFormat="1" ht="14" customHeight="1" x14ac:dyDescent="0.15">
      <c r="A200" s="44">
        <v>93</v>
      </c>
      <c r="B200" s="131" t="s">
        <v>5931</v>
      </c>
      <c r="C200" s="75">
        <v>780.5</v>
      </c>
      <c r="D200" s="75">
        <v>371.7</v>
      </c>
      <c r="E200" s="191" t="s">
        <v>5781</v>
      </c>
      <c r="F200" s="215">
        <v>61.066666666666656</v>
      </c>
      <c r="G200" s="215">
        <v>25.133333333333322</v>
      </c>
      <c r="H200" s="215">
        <v>13.5</v>
      </c>
      <c r="M200" s="75"/>
      <c r="N200" s="75"/>
    </row>
    <row r="201" spans="1:14" s="113" customFormat="1" ht="14" customHeight="1" x14ac:dyDescent="0.15">
      <c r="A201" s="44">
        <v>94</v>
      </c>
      <c r="B201" s="131" t="s">
        <v>5931</v>
      </c>
      <c r="C201" s="75">
        <v>382.3</v>
      </c>
      <c r="D201" s="75">
        <v>318.60000000000002</v>
      </c>
      <c r="E201" s="191" t="s">
        <v>5781</v>
      </c>
      <c r="F201" s="215">
        <v>61.066666666666656</v>
      </c>
      <c r="G201" s="215">
        <v>25.133333333333322</v>
      </c>
      <c r="H201" s="215">
        <v>13.5</v>
      </c>
      <c r="M201" s="75"/>
      <c r="N201" s="75"/>
    </row>
    <row r="202" spans="1:14" s="113" customFormat="1" ht="14" customHeight="1" x14ac:dyDescent="0.15">
      <c r="A202" s="44">
        <v>95</v>
      </c>
      <c r="B202" s="131" t="s">
        <v>5931</v>
      </c>
      <c r="C202" s="75">
        <v>228.3</v>
      </c>
      <c r="D202" s="75">
        <v>334.5</v>
      </c>
      <c r="E202" s="191" t="s">
        <v>5781</v>
      </c>
      <c r="F202" s="215">
        <v>61.066666666666656</v>
      </c>
      <c r="G202" s="215">
        <v>25.133333333333322</v>
      </c>
      <c r="H202" s="215">
        <v>13.5</v>
      </c>
      <c r="M202" s="75"/>
      <c r="N202" s="75"/>
    </row>
    <row r="203" spans="1:14" s="113" customFormat="1" ht="14" customHeight="1" x14ac:dyDescent="0.15">
      <c r="A203" s="44">
        <v>96</v>
      </c>
      <c r="B203" s="131" t="s">
        <v>5842</v>
      </c>
      <c r="C203" s="75">
        <v>400</v>
      </c>
      <c r="D203" s="75">
        <v>850</v>
      </c>
      <c r="E203" s="191" t="s">
        <v>5836</v>
      </c>
      <c r="F203" s="215">
        <v>46.498800000000003</v>
      </c>
      <c r="G203" s="215">
        <v>-111.5639</v>
      </c>
      <c r="H203" s="215">
        <v>142.4</v>
      </c>
      <c r="M203" s="75"/>
      <c r="N203" s="75"/>
    </row>
    <row r="204" spans="1:14" s="113" customFormat="1" ht="14" customHeight="1" x14ac:dyDescent="0.15">
      <c r="A204" s="44">
        <v>97</v>
      </c>
      <c r="B204" s="131" t="s">
        <v>5842</v>
      </c>
      <c r="C204" s="75">
        <v>1000</v>
      </c>
      <c r="D204" s="75">
        <v>3037</v>
      </c>
      <c r="E204" s="191" t="s">
        <v>5836</v>
      </c>
      <c r="F204" s="215">
        <v>46.498800000000003</v>
      </c>
      <c r="G204" s="215">
        <v>-111.5639</v>
      </c>
      <c r="H204" s="215">
        <v>142.4</v>
      </c>
      <c r="M204" s="75"/>
      <c r="N204" s="75"/>
    </row>
    <row r="205" spans="1:14" s="113" customFormat="1" ht="14" customHeight="1" x14ac:dyDescent="0.15">
      <c r="A205" s="44">
        <v>98</v>
      </c>
      <c r="B205" s="131" t="s">
        <v>5842</v>
      </c>
      <c r="C205" s="75">
        <v>800</v>
      </c>
      <c r="D205" s="75">
        <v>5464</v>
      </c>
      <c r="E205" s="191" t="s">
        <v>5836</v>
      </c>
      <c r="F205" s="215">
        <v>46.498800000000003</v>
      </c>
      <c r="G205" s="215">
        <v>-111.5639</v>
      </c>
      <c r="H205" s="215">
        <v>142.4</v>
      </c>
      <c r="M205" s="75"/>
      <c r="N205" s="75"/>
    </row>
    <row r="206" spans="1:14" s="113" customFormat="1" ht="14" customHeight="1" x14ac:dyDescent="0.15">
      <c r="A206" s="44">
        <v>99</v>
      </c>
      <c r="B206" s="131" t="s">
        <v>5842</v>
      </c>
      <c r="C206" s="75">
        <v>450</v>
      </c>
      <c r="D206" s="75">
        <v>9299</v>
      </c>
      <c r="E206" s="191" t="s">
        <v>5836</v>
      </c>
      <c r="F206" s="215">
        <v>46.498800000000003</v>
      </c>
      <c r="G206" s="215">
        <v>-111.5639</v>
      </c>
      <c r="H206" s="215">
        <v>142.4</v>
      </c>
      <c r="M206" s="75"/>
      <c r="N206" s="75"/>
    </row>
    <row r="207" spans="1:14" s="113" customFormat="1" ht="14" customHeight="1" x14ac:dyDescent="0.15">
      <c r="A207" s="44">
        <v>100</v>
      </c>
      <c r="B207" s="131" t="s">
        <v>5842</v>
      </c>
      <c r="C207" s="75">
        <v>300</v>
      </c>
      <c r="D207" s="75">
        <v>5872</v>
      </c>
      <c r="E207" s="191" t="s">
        <v>5836</v>
      </c>
      <c r="F207" s="215">
        <v>46.498800000000003</v>
      </c>
      <c r="G207" s="215">
        <v>-111.5639</v>
      </c>
      <c r="H207" s="215">
        <v>142.4</v>
      </c>
      <c r="M207" s="75"/>
      <c r="N207" s="75"/>
    </row>
    <row r="208" spans="1:14" s="113" customFormat="1" ht="14" customHeight="1" x14ac:dyDescent="0.15">
      <c r="A208" s="44">
        <v>101</v>
      </c>
      <c r="B208" s="131" t="s">
        <v>5842</v>
      </c>
      <c r="C208" s="75">
        <v>570</v>
      </c>
      <c r="D208" s="75">
        <v>2444</v>
      </c>
      <c r="E208" s="191" t="s">
        <v>5836</v>
      </c>
      <c r="F208" s="215">
        <v>46.498800000000003</v>
      </c>
      <c r="G208" s="215">
        <v>-111.5639</v>
      </c>
      <c r="H208" s="215">
        <v>142.4</v>
      </c>
      <c r="M208" s="75"/>
      <c r="N208" s="75"/>
    </row>
    <row r="209" spans="1:14" s="113" customFormat="1" ht="14" customHeight="1" x14ac:dyDescent="0.15">
      <c r="A209" s="44">
        <v>102</v>
      </c>
      <c r="B209" s="131" t="s">
        <v>5842</v>
      </c>
      <c r="C209" s="75">
        <v>640</v>
      </c>
      <c r="D209" s="75">
        <v>1196</v>
      </c>
      <c r="E209" s="191" t="s">
        <v>5836</v>
      </c>
      <c r="F209" s="215">
        <v>46.498800000000003</v>
      </c>
      <c r="G209" s="215">
        <v>-111.5639</v>
      </c>
      <c r="H209" s="215">
        <v>142.4</v>
      </c>
      <c r="M209" s="75"/>
      <c r="N209" s="75"/>
    </row>
    <row r="210" spans="1:14" s="113" customFormat="1" ht="14" customHeight="1" x14ac:dyDescent="0.15">
      <c r="A210" s="44">
        <v>103</v>
      </c>
      <c r="B210" s="131" t="s">
        <v>5842</v>
      </c>
      <c r="C210" s="75">
        <v>460</v>
      </c>
      <c r="D210" s="75">
        <v>799</v>
      </c>
      <c r="E210" s="191" t="s">
        <v>5836</v>
      </c>
      <c r="F210" s="215">
        <v>46.498800000000003</v>
      </c>
      <c r="G210" s="215">
        <v>-111.5639</v>
      </c>
      <c r="H210" s="215">
        <v>142.4</v>
      </c>
      <c r="M210" s="75"/>
      <c r="N210" s="75"/>
    </row>
    <row r="211" spans="1:14" s="113" customFormat="1" ht="14" customHeight="1" x14ac:dyDescent="0.15">
      <c r="A211" s="44">
        <v>104</v>
      </c>
      <c r="B211" s="131" t="s">
        <v>5842</v>
      </c>
      <c r="C211" s="75">
        <v>450</v>
      </c>
      <c r="D211" s="75">
        <v>655</v>
      </c>
      <c r="E211" s="191" t="s">
        <v>5836</v>
      </c>
      <c r="F211" s="215">
        <v>46.498800000000003</v>
      </c>
      <c r="G211" s="215">
        <v>-111.5639</v>
      </c>
      <c r="H211" s="215">
        <v>142.4</v>
      </c>
      <c r="M211" s="75"/>
      <c r="N211" s="75"/>
    </row>
    <row r="212" spans="1:14" s="113" customFormat="1" ht="14" customHeight="1" x14ac:dyDescent="0.15">
      <c r="A212" s="44">
        <v>105</v>
      </c>
      <c r="B212" s="131" t="s">
        <v>5842</v>
      </c>
      <c r="C212" s="75">
        <v>638</v>
      </c>
      <c r="D212" s="75">
        <v>1222</v>
      </c>
      <c r="E212" s="191" t="s">
        <v>5836</v>
      </c>
      <c r="F212" s="215">
        <v>46.498800000000003</v>
      </c>
      <c r="G212" s="215">
        <v>-111.5639</v>
      </c>
      <c r="H212" s="215">
        <v>142.4</v>
      </c>
      <c r="M212" s="75"/>
      <c r="N212" s="75"/>
    </row>
    <row r="213" spans="1:14" s="113" customFormat="1" ht="14" customHeight="1" x14ac:dyDescent="0.15">
      <c r="A213" s="44">
        <v>106</v>
      </c>
      <c r="B213" s="131" t="s">
        <v>5782</v>
      </c>
      <c r="C213" s="75">
        <v>245.2</v>
      </c>
      <c r="D213" s="75">
        <v>927</v>
      </c>
      <c r="E213" s="191" t="s">
        <v>10870</v>
      </c>
      <c r="F213" s="215">
        <v>61.25</v>
      </c>
      <c r="G213" s="215">
        <v>28.25</v>
      </c>
      <c r="H213" s="215">
        <v>620</v>
      </c>
      <c r="M213" s="75"/>
      <c r="N213" s="75"/>
    </row>
    <row r="214" spans="1:14" s="113" customFormat="1" ht="14" customHeight="1" x14ac:dyDescent="0.15">
      <c r="A214" s="44">
        <v>107</v>
      </c>
      <c r="B214" s="131" t="s">
        <v>5782</v>
      </c>
      <c r="C214" s="75">
        <v>9780.5</v>
      </c>
      <c r="D214" s="75">
        <v>5910</v>
      </c>
      <c r="E214" s="191" t="s">
        <v>6973</v>
      </c>
      <c r="F214" s="215">
        <v>61.25</v>
      </c>
      <c r="G214" s="215">
        <v>28.25</v>
      </c>
      <c r="H214" s="215">
        <v>620</v>
      </c>
      <c r="M214" s="75"/>
      <c r="N214" s="75"/>
    </row>
    <row r="215" spans="1:14" s="113" customFormat="1" ht="14" customHeight="1" x14ac:dyDescent="0.15">
      <c r="A215" s="44">
        <v>108</v>
      </c>
      <c r="B215" s="131" t="s">
        <v>5782</v>
      </c>
      <c r="C215" s="75">
        <v>733.5</v>
      </c>
      <c r="D215" s="75">
        <v>549</v>
      </c>
      <c r="E215" s="191" t="s">
        <v>6973</v>
      </c>
      <c r="F215" s="215">
        <v>61.25</v>
      </c>
      <c r="G215" s="215">
        <v>28.25</v>
      </c>
      <c r="H215" s="215">
        <v>620</v>
      </c>
      <c r="M215" s="75"/>
      <c r="N215" s="75"/>
    </row>
    <row r="216" spans="1:14" s="113" customFormat="1" ht="14" customHeight="1" x14ac:dyDescent="0.15">
      <c r="A216" s="44">
        <v>109</v>
      </c>
      <c r="B216" s="131" t="s">
        <v>5782</v>
      </c>
      <c r="C216" s="75">
        <v>304.60000000000002</v>
      </c>
      <c r="D216" s="75">
        <v>805</v>
      </c>
      <c r="E216" s="191" t="s">
        <v>6973</v>
      </c>
      <c r="F216" s="215">
        <v>61.25</v>
      </c>
      <c r="G216" s="215">
        <v>28.25</v>
      </c>
      <c r="H216" s="215">
        <v>620</v>
      </c>
      <c r="M216" s="75"/>
      <c r="N216" s="75"/>
    </row>
    <row r="217" spans="1:14" s="113" customFormat="1" ht="14" customHeight="1" x14ac:dyDescent="0.15">
      <c r="A217" s="44">
        <v>110</v>
      </c>
      <c r="B217" s="131" t="s">
        <v>5782</v>
      </c>
      <c r="C217" s="75">
        <v>310.60000000000002</v>
      </c>
      <c r="D217" s="75">
        <v>908</v>
      </c>
      <c r="E217" s="191" t="s">
        <v>6973</v>
      </c>
      <c r="F217" s="215">
        <v>61.25</v>
      </c>
      <c r="G217" s="215">
        <v>28.25</v>
      </c>
      <c r="H217" s="215">
        <v>620</v>
      </c>
      <c r="M217" s="75"/>
      <c r="N217" s="75"/>
    </row>
    <row r="218" spans="1:14" s="113" customFormat="1" ht="14" customHeight="1" x14ac:dyDescent="0.15">
      <c r="A218" s="44">
        <v>111</v>
      </c>
      <c r="B218" s="131" t="s">
        <v>5782</v>
      </c>
      <c r="C218" s="75">
        <v>352.6</v>
      </c>
      <c r="D218" s="75">
        <v>879</v>
      </c>
      <c r="E218" s="191" t="s">
        <v>6973</v>
      </c>
      <c r="F218" s="215">
        <v>61.25</v>
      </c>
      <c r="G218" s="215">
        <v>28.25</v>
      </c>
      <c r="H218" s="215">
        <v>620</v>
      </c>
      <c r="M218" s="75"/>
      <c r="N218" s="75"/>
    </row>
    <row r="219" spans="1:14" s="113" customFormat="1" ht="14" customHeight="1" x14ac:dyDescent="0.15">
      <c r="A219" s="44">
        <v>112</v>
      </c>
      <c r="B219" s="131" t="s">
        <v>5782</v>
      </c>
      <c r="C219" s="75">
        <v>271.39999999999998</v>
      </c>
      <c r="D219" s="75">
        <v>786</v>
      </c>
      <c r="E219" s="191" t="s">
        <v>6973</v>
      </c>
      <c r="F219" s="215">
        <v>61.25</v>
      </c>
      <c r="G219" s="215">
        <v>28.25</v>
      </c>
      <c r="H219" s="215">
        <v>620</v>
      </c>
      <c r="M219" s="75"/>
      <c r="N219" s="75"/>
    </row>
    <row r="220" spans="1:14" s="113" customFormat="1" ht="14" customHeight="1" x14ac:dyDescent="0.15">
      <c r="A220" s="44">
        <v>113</v>
      </c>
      <c r="B220" s="131" t="s">
        <v>10986</v>
      </c>
      <c r="C220" s="75">
        <v>802.3</v>
      </c>
      <c r="D220" s="75">
        <v>1407.7</v>
      </c>
      <c r="E220" s="191" t="s">
        <v>5783</v>
      </c>
      <c r="F220" s="215">
        <v>68.341499999999996</v>
      </c>
      <c r="G220" s="215">
        <v>18.779699999999998</v>
      </c>
      <c r="M220" s="75"/>
      <c r="N220" s="75"/>
    </row>
    <row r="221" spans="1:14" s="113" customFormat="1" ht="14" customHeight="1" x14ac:dyDescent="0.15">
      <c r="A221" s="44">
        <v>114</v>
      </c>
      <c r="B221" s="131" t="s">
        <v>10986</v>
      </c>
      <c r="C221" s="75">
        <v>232.6</v>
      </c>
      <c r="D221" s="75">
        <v>1065.8</v>
      </c>
      <c r="E221" s="191" t="s">
        <v>5783</v>
      </c>
      <c r="F221" s="215">
        <v>68.341499999999996</v>
      </c>
      <c r="G221" s="215">
        <v>18.779699999999998</v>
      </c>
      <c r="M221" s="75"/>
      <c r="N221" s="75"/>
    </row>
    <row r="222" spans="1:14" s="113" customFormat="1" ht="14" customHeight="1" x14ac:dyDescent="0.15">
      <c r="A222" s="44">
        <v>115</v>
      </c>
      <c r="B222" s="131" t="s">
        <v>10986</v>
      </c>
      <c r="C222" s="75">
        <v>1283.7</v>
      </c>
      <c r="D222" s="75">
        <v>2811.6</v>
      </c>
      <c r="E222" s="191" t="s">
        <v>5783</v>
      </c>
      <c r="F222" s="215">
        <v>68.341499999999996</v>
      </c>
      <c r="G222" s="215">
        <v>18.779699999999998</v>
      </c>
      <c r="M222" s="75"/>
      <c r="N222" s="75"/>
    </row>
    <row r="223" spans="1:14" s="113" customFormat="1" ht="14" customHeight="1" x14ac:dyDescent="0.15">
      <c r="A223" s="44">
        <v>116</v>
      </c>
      <c r="B223" s="131" t="s">
        <v>10986</v>
      </c>
      <c r="C223" s="75">
        <v>1651.2</v>
      </c>
      <c r="D223" s="75">
        <v>2734.4</v>
      </c>
      <c r="E223" s="191" t="s">
        <v>5783</v>
      </c>
      <c r="F223" s="215">
        <v>68.341499999999996</v>
      </c>
      <c r="G223" s="215">
        <v>18.779699999999998</v>
      </c>
      <c r="M223" s="75"/>
      <c r="N223" s="75"/>
    </row>
    <row r="224" spans="1:14" s="113" customFormat="1" ht="14" customHeight="1" x14ac:dyDescent="0.15">
      <c r="A224" s="44">
        <v>117</v>
      </c>
      <c r="B224" s="131" t="s">
        <v>10986</v>
      </c>
      <c r="C224" s="75">
        <v>202.8</v>
      </c>
      <c r="D224" s="75">
        <v>759.7</v>
      </c>
      <c r="E224" s="191" t="s">
        <v>5783</v>
      </c>
      <c r="F224" s="215">
        <v>68.341499999999996</v>
      </c>
      <c r="G224" s="215">
        <v>18.779699999999998</v>
      </c>
      <c r="M224" s="75"/>
      <c r="N224" s="75"/>
    </row>
    <row r="225" spans="1:14" s="113" customFormat="1" ht="14" customHeight="1" x14ac:dyDescent="0.15">
      <c r="A225" s="44">
        <v>118</v>
      </c>
      <c r="B225" s="131" t="s">
        <v>10986</v>
      </c>
      <c r="C225" s="75">
        <v>2651.2</v>
      </c>
      <c r="D225" s="75">
        <v>1544.2</v>
      </c>
      <c r="E225" s="191" t="s">
        <v>5783</v>
      </c>
      <c r="F225" s="215">
        <v>68.341499999999996</v>
      </c>
      <c r="G225" s="215">
        <v>18.779699999999998</v>
      </c>
      <c r="M225" s="75"/>
      <c r="N225" s="75"/>
    </row>
    <row r="226" spans="1:14" s="113" customFormat="1" ht="14" customHeight="1" x14ac:dyDescent="0.15">
      <c r="A226" s="44">
        <v>119</v>
      </c>
      <c r="B226" s="131" t="s">
        <v>10986</v>
      </c>
      <c r="C226" s="75">
        <v>2651.2</v>
      </c>
      <c r="D226" s="75">
        <v>1544.2</v>
      </c>
      <c r="E226" s="191" t="s">
        <v>5783</v>
      </c>
      <c r="F226" s="215">
        <v>68.341499999999996</v>
      </c>
      <c r="G226" s="215">
        <v>18.779699999999998</v>
      </c>
      <c r="M226" s="75"/>
      <c r="N226" s="75"/>
    </row>
    <row r="227" spans="1:14" s="113" customFormat="1" ht="14" customHeight="1" x14ac:dyDescent="0.15">
      <c r="A227" s="44">
        <v>120</v>
      </c>
      <c r="B227" s="131" t="s">
        <v>10986</v>
      </c>
      <c r="C227" s="75">
        <v>1186.0999999999999</v>
      </c>
      <c r="D227" s="75">
        <v>4479.1000000000004</v>
      </c>
      <c r="E227" s="191" t="s">
        <v>5783</v>
      </c>
      <c r="F227" s="215">
        <v>68.341499999999996</v>
      </c>
      <c r="G227" s="215">
        <v>18.779699999999998</v>
      </c>
      <c r="M227" s="75"/>
      <c r="N227" s="75"/>
    </row>
    <row r="228" spans="1:14" s="113" customFormat="1" ht="14" customHeight="1" x14ac:dyDescent="0.15">
      <c r="A228" s="44">
        <v>121</v>
      </c>
      <c r="B228" s="131" t="s">
        <v>5838</v>
      </c>
      <c r="C228" s="75">
        <v>1052.5999999999999</v>
      </c>
      <c r="D228" s="75">
        <v>717.6</v>
      </c>
      <c r="E228" s="191" t="s">
        <v>5839</v>
      </c>
      <c r="F228" s="215">
        <v>60.094900000000003</v>
      </c>
      <c r="G228" s="215">
        <v>10.323399999999999</v>
      </c>
      <c r="H228" s="215">
        <v>13.9</v>
      </c>
      <c r="M228" s="75"/>
      <c r="N228" s="75"/>
    </row>
    <row r="229" spans="1:14" s="113" customFormat="1" ht="14" customHeight="1" x14ac:dyDescent="0.15">
      <c r="A229" s="44">
        <v>122</v>
      </c>
      <c r="B229" s="131" t="s">
        <v>5838</v>
      </c>
      <c r="C229" s="75">
        <v>315.8</v>
      </c>
      <c r="D229" s="75">
        <v>1104</v>
      </c>
      <c r="E229" s="191" t="s">
        <v>5839</v>
      </c>
      <c r="F229" s="215">
        <v>60.094900000000003</v>
      </c>
      <c r="G229" s="215">
        <v>10.323399999999999</v>
      </c>
      <c r="H229" s="215">
        <v>13.9</v>
      </c>
      <c r="M229" s="75"/>
      <c r="N229" s="75"/>
    </row>
    <row r="230" spans="1:14" s="113" customFormat="1" ht="14" customHeight="1" x14ac:dyDescent="0.15">
      <c r="A230" s="44">
        <v>123</v>
      </c>
      <c r="B230" s="131" t="s">
        <v>5838</v>
      </c>
      <c r="C230" s="75">
        <v>552.6</v>
      </c>
      <c r="D230" s="75">
        <v>1987.3</v>
      </c>
      <c r="E230" s="191" t="s">
        <v>5839</v>
      </c>
      <c r="F230" s="215">
        <v>60.094900000000003</v>
      </c>
      <c r="G230" s="215">
        <v>10.323399999999999</v>
      </c>
      <c r="H230" s="215">
        <v>13.9</v>
      </c>
      <c r="M230" s="75"/>
      <c r="N230" s="75"/>
    </row>
    <row r="231" spans="1:14" s="113" customFormat="1" ht="14" customHeight="1" x14ac:dyDescent="0.15">
      <c r="A231" s="44">
        <v>124</v>
      </c>
      <c r="B231" s="131" t="s">
        <v>5838</v>
      </c>
      <c r="C231" s="75">
        <v>1268.3</v>
      </c>
      <c r="D231" s="75">
        <v>1324.9</v>
      </c>
      <c r="E231" s="191" t="s">
        <v>5839</v>
      </c>
      <c r="F231" s="215">
        <v>60.094900000000003</v>
      </c>
      <c r="G231" s="215">
        <v>10.323399999999999</v>
      </c>
      <c r="H231" s="215">
        <v>13.9</v>
      </c>
      <c r="M231" s="75"/>
      <c r="N231" s="75"/>
    </row>
    <row r="232" spans="1:14" s="113" customFormat="1" ht="14" customHeight="1" x14ac:dyDescent="0.15">
      <c r="A232" s="44">
        <v>125</v>
      </c>
      <c r="B232" s="131" t="s">
        <v>5838</v>
      </c>
      <c r="C232" s="75">
        <v>2052.6999999999998</v>
      </c>
      <c r="D232" s="75">
        <v>1208.9000000000001</v>
      </c>
      <c r="E232" s="191" t="s">
        <v>5839</v>
      </c>
      <c r="F232" s="215">
        <v>60.094900000000003</v>
      </c>
      <c r="G232" s="215">
        <v>10.323399999999999</v>
      </c>
      <c r="H232" s="215">
        <v>13.9</v>
      </c>
      <c r="M232" s="75"/>
      <c r="N232" s="75"/>
    </row>
    <row r="233" spans="1:14" s="113" customFormat="1" ht="14" customHeight="1" x14ac:dyDescent="0.15">
      <c r="A233" s="44">
        <v>126</v>
      </c>
      <c r="B233" s="131" t="s">
        <v>5838</v>
      </c>
      <c r="C233" s="75">
        <v>1000</v>
      </c>
      <c r="D233" s="75">
        <v>1760.5</v>
      </c>
      <c r="E233" s="191" t="s">
        <v>5839</v>
      </c>
      <c r="F233" s="215">
        <v>60.094900000000003</v>
      </c>
      <c r="G233" s="215">
        <v>10.323399999999999</v>
      </c>
      <c r="H233" s="215">
        <v>13.9</v>
      </c>
      <c r="M233" s="75"/>
      <c r="N233" s="75"/>
    </row>
    <row r="234" spans="1:14" s="113" customFormat="1" ht="14" customHeight="1" x14ac:dyDescent="0.15">
      <c r="A234" s="44">
        <v>127</v>
      </c>
      <c r="B234" s="131" t="s">
        <v>5840</v>
      </c>
      <c r="C234" s="75">
        <v>572.5</v>
      </c>
      <c r="D234" s="75">
        <v>407.1</v>
      </c>
      <c r="E234" s="191" t="s">
        <v>10987</v>
      </c>
      <c r="F234" s="215">
        <v>45.955500000000001</v>
      </c>
      <c r="G234" s="215">
        <v>8.4666999999999994</v>
      </c>
      <c r="H234" s="215">
        <v>1.81</v>
      </c>
      <c r="M234" s="75"/>
      <c r="N234" s="75"/>
    </row>
    <row r="235" spans="1:14" s="113" customFormat="1" ht="14" customHeight="1" x14ac:dyDescent="0.15">
      <c r="A235" s="44">
        <v>128</v>
      </c>
      <c r="B235" s="131" t="s">
        <v>5840</v>
      </c>
      <c r="C235" s="75">
        <v>232.7</v>
      </c>
      <c r="D235" s="75">
        <v>1065</v>
      </c>
      <c r="E235" s="191" t="s">
        <v>5800</v>
      </c>
      <c r="F235" s="215">
        <v>45.955500000000001</v>
      </c>
      <c r="G235" s="215">
        <v>8.4666999999999994</v>
      </c>
      <c r="H235" s="215">
        <v>1.81</v>
      </c>
      <c r="M235" s="75"/>
      <c r="N235" s="75"/>
    </row>
    <row r="236" spans="1:14" s="113" customFormat="1" ht="14" customHeight="1" x14ac:dyDescent="0.15">
      <c r="A236" s="44">
        <v>129</v>
      </c>
      <c r="B236" s="131" t="s">
        <v>5840</v>
      </c>
      <c r="C236" s="75">
        <v>503.7</v>
      </c>
      <c r="D236" s="75">
        <v>1065.8</v>
      </c>
      <c r="E236" s="191" t="s">
        <v>5800</v>
      </c>
      <c r="F236" s="215">
        <v>45.955500000000001</v>
      </c>
      <c r="G236" s="215">
        <v>8.4666999999999994</v>
      </c>
      <c r="H236" s="215">
        <v>1.81</v>
      </c>
      <c r="M236" s="75"/>
      <c r="N236" s="75"/>
    </row>
    <row r="237" spans="1:14" s="113" customFormat="1" ht="14" customHeight="1" x14ac:dyDescent="0.15">
      <c r="A237" s="44">
        <v>130</v>
      </c>
      <c r="B237" s="131" t="s">
        <v>5840</v>
      </c>
      <c r="C237" s="75">
        <v>516.9</v>
      </c>
      <c r="D237" s="75">
        <v>2653.8</v>
      </c>
      <c r="E237" s="191" t="s">
        <v>5800</v>
      </c>
      <c r="F237" s="215">
        <v>45.955500000000001</v>
      </c>
      <c r="G237" s="215">
        <v>8.4666999999999994</v>
      </c>
      <c r="H237" s="215">
        <v>1.81</v>
      </c>
      <c r="M237" s="75"/>
      <c r="N237" s="75"/>
    </row>
    <row r="238" spans="1:14" s="113" customFormat="1" ht="14" customHeight="1" x14ac:dyDescent="0.15">
      <c r="A238" s="44">
        <v>131</v>
      </c>
      <c r="B238" s="131" t="s">
        <v>5840</v>
      </c>
      <c r="C238" s="75">
        <v>229.5</v>
      </c>
      <c r="D238" s="75">
        <v>1394.1</v>
      </c>
      <c r="E238" s="191" t="s">
        <v>5800</v>
      </c>
      <c r="F238" s="215">
        <v>45.955500000000001</v>
      </c>
      <c r="G238" s="215">
        <v>8.4666999999999994</v>
      </c>
      <c r="H238" s="215">
        <v>1.81</v>
      </c>
      <c r="M238" s="75"/>
      <c r="N238" s="75"/>
    </row>
    <row r="239" spans="1:14" s="113" customFormat="1" ht="14" customHeight="1" x14ac:dyDescent="0.15">
      <c r="A239" s="44">
        <v>132</v>
      </c>
      <c r="B239" s="131" t="s">
        <v>5840</v>
      </c>
      <c r="C239" s="75">
        <v>261.39999999999998</v>
      </c>
      <c r="D239" s="75">
        <v>1356.6</v>
      </c>
      <c r="E239" s="191" t="s">
        <v>5800</v>
      </c>
      <c r="F239" s="215">
        <v>45.955500000000001</v>
      </c>
      <c r="G239" s="215">
        <v>8.4666999999999994</v>
      </c>
      <c r="H239" s="215">
        <v>1.81</v>
      </c>
      <c r="M239" s="75"/>
      <c r="N239" s="75"/>
    </row>
    <row r="240" spans="1:14" s="113" customFormat="1" ht="14" customHeight="1" x14ac:dyDescent="0.15">
      <c r="A240" s="44">
        <v>133</v>
      </c>
      <c r="B240" s="131" t="s">
        <v>5840</v>
      </c>
      <c r="C240" s="75">
        <v>361.4</v>
      </c>
      <c r="D240" s="75">
        <v>692.9</v>
      </c>
      <c r="E240" s="191" t="s">
        <v>5800</v>
      </c>
      <c r="F240" s="215">
        <v>45.955500000000001</v>
      </c>
      <c r="G240" s="215">
        <v>8.4666999999999994</v>
      </c>
      <c r="H240" s="215">
        <v>1.81</v>
      </c>
      <c r="M240" s="75"/>
      <c r="N240" s="75"/>
    </row>
    <row r="241" spans="1:14" s="113" customFormat="1" ht="14" customHeight="1" x14ac:dyDescent="0.15">
      <c r="A241" s="44">
        <v>134</v>
      </c>
      <c r="B241" s="131" t="s">
        <v>5840</v>
      </c>
      <c r="C241" s="75">
        <v>307</v>
      </c>
      <c r="D241" s="75">
        <v>535</v>
      </c>
      <c r="E241" s="191" t="s">
        <v>5800</v>
      </c>
      <c r="F241" s="215">
        <v>45.955500000000001</v>
      </c>
      <c r="G241" s="215">
        <v>8.4666999999999994</v>
      </c>
      <c r="H241" s="215">
        <v>1.81</v>
      </c>
      <c r="M241" s="75"/>
      <c r="N241" s="75"/>
    </row>
    <row r="242" spans="1:14" s="113" customFormat="1" ht="14" customHeight="1" x14ac:dyDescent="0.15">
      <c r="A242" s="44">
        <v>135</v>
      </c>
      <c r="B242" s="131" t="s">
        <v>5840</v>
      </c>
      <c r="C242" s="75">
        <v>237.6</v>
      </c>
      <c r="D242" s="75">
        <v>396.6</v>
      </c>
      <c r="E242" s="191" t="s">
        <v>5800</v>
      </c>
      <c r="F242" s="215">
        <v>45.955500000000001</v>
      </c>
      <c r="G242" s="215">
        <v>8.4666999999999994</v>
      </c>
      <c r="H242" s="215">
        <v>1.81</v>
      </c>
      <c r="M242" s="75"/>
      <c r="N242" s="75"/>
    </row>
    <row r="243" spans="1:14" s="113" customFormat="1" ht="14" customHeight="1" x14ac:dyDescent="0.15">
      <c r="A243" s="44">
        <v>136</v>
      </c>
      <c r="B243" s="131" t="s">
        <v>5840</v>
      </c>
      <c r="C243" s="75">
        <v>335</v>
      </c>
      <c r="D243" s="75">
        <v>260.39999999999998</v>
      </c>
      <c r="E243" s="191" t="s">
        <v>5800</v>
      </c>
      <c r="F243" s="215">
        <v>45.955500000000001</v>
      </c>
      <c r="G243" s="215">
        <v>8.4666999999999994</v>
      </c>
      <c r="H243" s="215">
        <v>1.81</v>
      </c>
      <c r="M243" s="75"/>
      <c r="N243" s="75"/>
    </row>
    <row r="244" spans="1:14" s="113" customFormat="1" ht="14" customHeight="1" x14ac:dyDescent="0.15">
      <c r="A244" s="44">
        <v>137</v>
      </c>
      <c r="B244" s="131" t="s">
        <v>5840</v>
      </c>
      <c r="C244" s="75">
        <v>596.70000000000005</v>
      </c>
      <c r="D244" s="75">
        <v>302.89999999999998</v>
      </c>
      <c r="E244" s="191" t="s">
        <v>5800</v>
      </c>
      <c r="F244" s="215">
        <v>45.955500000000001</v>
      </c>
      <c r="G244" s="215">
        <v>8.4666999999999994</v>
      </c>
      <c r="H244" s="215">
        <v>1.81</v>
      </c>
      <c r="M244" s="75"/>
      <c r="N244" s="75"/>
    </row>
    <row r="245" spans="1:14" s="113" customFormat="1" ht="14" customHeight="1" x14ac:dyDescent="0.15">
      <c r="A245" s="44">
        <v>138</v>
      </c>
      <c r="B245" s="131" t="s">
        <v>5840</v>
      </c>
      <c r="C245" s="75">
        <v>1629.2</v>
      </c>
      <c r="D245" s="75">
        <v>484.6</v>
      </c>
      <c r="E245" s="191" t="s">
        <v>5800</v>
      </c>
      <c r="F245" s="215">
        <v>45.955500000000001</v>
      </c>
      <c r="G245" s="215">
        <v>8.4666999999999994</v>
      </c>
      <c r="H245" s="215">
        <v>1.81</v>
      </c>
      <c r="M245" s="75"/>
      <c r="N245" s="75"/>
    </row>
    <row r="246" spans="1:14" s="113" customFormat="1" ht="14" customHeight="1" x14ac:dyDescent="0.15">
      <c r="A246" s="44">
        <v>139</v>
      </c>
      <c r="B246" s="131" t="s">
        <v>5840</v>
      </c>
      <c r="C246" s="75">
        <v>1169.3</v>
      </c>
      <c r="D246" s="75">
        <v>1617.9</v>
      </c>
      <c r="E246" s="191" t="s">
        <v>5800</v>
      </c>
      <c r="F246" s="215">
        <v>45.955500000000001</v>
      </c>
      <c r="G246" s="215">
        <v>8.4666999999999994</v>
      </c>
      <c r="H246" s="215">
        <v>1.81</v>
      </c>
      <c r="M246" s="75"/>
      <c r="N246" s="75"/>
    </row>
    <row r="247" spans="1:14" s="113" customFormat="1" ht="14" customHeight="1" x14ac:dyDescent="0.15">
      <c r="A247" s="44">
        <v>140</v>
      </c>
      <c r="B247" s="131" t="s">
        <v>5840</v>
      </c>
      <c r="C247" s="75">
        <v>406.3</v>
      </c>
      <c r="D247" s="75">
        <v>2165</v>
      </c>
      <c r="E247" s="191" t="s">
        <v>5800</v>
      </c>
      <c r="F247" s="215">
        <v>45.955500000000001</v>
      </c>
      <c r="G247" s="215">
        <v>8.4666999999999994</v>
      </c>
      <c r="H247" s="215">
        <v>1.81</v>
      </c>
      <c r="M247" s="75"/>
      <c r="N247" s="75"/>
    </row>
    <row r="248" spans="1:14" s="113" customFormat="1" ht="14" customHeight="1" x14ac:dyDescent="0.15">
      <c r="A248" s="44">
        <v>141</v>
      </c>
      <c r="B248" s="131" t="s">
        <v>5840</v>
      </c>
      <c r="C248" s="75">
        <v>304.60000000000002</v>
      </c>
      <c r="D248" s="75">
        <v>505.8</v>
      </c>
      <c r="E248" s="191" t="s">
        <v>5800</v>
      </c>
      <c r="F248" s="215">
        <v>45.955500000000001</v>
      </c>
      <c r="G248" s="215">
        <v>8.4666999999999994</v>
      </c>
      <c r="H248" s="215">
        <v>1.81</v>
      </c>
      <c r="M248" s="75"/>
      <c r="N248" s="75"/>
    </row>
    <row r="249" spans="1:14" s="113" customFormat="1" ht="14" customHeight="1" x14ac:dyDescent="0.15">
      <c r="A249" s="44">
        <v>142</v>
      </c>
      <c r="B249" s="131" t="s">
        <v>5801</v>
      </c>
      <c r="C249" s="75">
        <v>24460</v>
      </c>
      <c r="D249" s="75">
        <v>3220</v>
      </c>
      <c r="E249" s="191" t="s">
        <v>10872</v>
      </c>
      <c r="F249" s="215">
        <v>45.779699999999998</v>
      </c>
      <c r="G249" s="215">
        <v>9.9397000000000002</v>
      </c>
      <c r="H249" s="215">
        <v>2.2999999999999998</v>
      </c>
      <c r="M249" s="75"/>
      <c r="N249" s="75"/>
    </row>
    <row r="250" spans="1:14" s="113" customFormat="1" ht="14" customHeight="1" x14ac:dyDescent="0.15">
      <c r="A250" s="44">
        <v>143</v>
      </c>
      <c r="B250" s="131" t="s">
        <v>5801</v>
      </c>
      <c r="C250" s="75">
        <v>27910</v>
      </c>
      <c r="D250" s="75">
        <v>1280</v>
      </c>
      <c r="E250" s="191" t="s">
        <v>10872</v>
      </c>
      <c r="F250" s="215">
        <v>45.779699999999998</v>
      </c>
      <c r="G250" s="215">
        <v>9.9397000000000002</v>
      </c>
      <c r="H250" s="215">
        <v>2.2999999999999998</v>
      </c>
      <c r="M250" s="75"/>
      <c r="N250" s="75"/>
    </row>
    <row r="251" spans="1:14" s="113" customFormat="1" ht="14" customHeight="1" x14ac:dyDescent="0.15">
      <c r="A251" s="44">
        <v>144</v>
      </c>
      <c r="B251" s="131" t="s">
        <v>5801</v>
      </c>
      <c r="C251" s="75">
        <v>23090</v>
      </c>
      <c r="D251" s="75">
        <v>8820</v>
      </c>
      <c r="E251" s="191" t="s">
        <v>7820</v>
      </c>
      <c r="F251" s="215">
        <v>45.779699999999998</v>
      </c>
      <c r="G251" s="215">
        <v>9.9397000000000002</v>
      </c>
      <c r="H251" s="215">
        <v>2.2999999999999998</v>
      </c>
      <c r="M251" s="75"/>
      <c r="N251" s="75"/>
    </row>
    <row r="252" spans="1:14" s="113" customFormat="1" ht="14" customHeight="1" x14ac:dyDescent="0.15">
      <c r="A252" s="44">
        <v>145</v>
      </c>
      <c r="B252" s="131" t="s">
        <v>5801</v>
      </c>
      <c r="C252" s="75">
        <v>3000</v>
      </c>
      <c r="D252" s="75">
        <v>4880</v>
      </c>
      <c r="E252" s="191" t="s">
        <v>7820</v>
      </c>
      <c r="F252" s="215">
        <v>45.779699999999998</v>
      </c>
      <c r="G252" s="215">
        <v>9.9397000000000002</v>
      </c>
      <c r="H252" s="215">
        <v>2.2999999999999998</v>
      </c>
      <c r="M252" s="75"/>
      <c r="N252" s="75"/>
    </row>
    <row r="253" spans="1:14" s="113" customFormat="1" ht="14" customHeight="1" x14ac:dyDescent="0.15">
      <c r="A253" s="44">
        <v>146</v>
      </c>
      <c r="B253" s="131" t="s">
        <v>5801</v>
      </c>
      <c r="C253" s="75">
        <v>12450</v>
      </c>
      <c r="D253" s="75">
        <v>1990</v>
      </c>
      <c r="E253" s="191" t="s">
        <v>7820</v>
      </c>
      <c r="F253" s="215">
        <v>45.779699999999998</v>
      </c>
      <c r="G253" s="215">
        <v>9.9397000000000002</v>
      </c>
      <c r="H253" s="215">
        <v>2.2999999999999998</v>
      </c>
      <c r="M253" s="75"/>
      <c r="N253" s="75"/>
    </row>
    <row r="254" spans="1:14" s="113" customFormat="1" ht="14" customHeight="1" x14ac:dyDescent="0.15">
      <c r="A254" s="44">
        <v>147</v>
      </c>
      <c r="B254" s="131" t="s">
        <v>5801</v>
      </c>
      <c r="C254" s="75">
        <v>10560</v>
      </c>
      <c r="D254" s="75">
        <v>5590</v>
      </c>
      <c r="E254" s="191" t="s">
        <v>7820</v>
      </c>
      <c r="F254" s="215">
        <v>45.779699999999998</v>
      </c>
      <c r="G254" s="215">
        <v>9.9397000000000002</v>
      </c>
      <c r="H254" s="215">
        <v>2.2999999999999998</v>
      </c>
      <c r="M254" s="75"/>
      <c r="N254" s="75"/>
    </row>
    <row r="255" spans="1:14" s="113" customFormat="1" ht="14" customHeight="1" x14ac:dyDescent="0.15">
      <c r="A255" s="44">
        <v>148</v>
      </c>
      <c r="B255" s="131" t="s">
        <v>5801</v>
      </c>
      <c r="C255" s="75">
        <v>6400</v>
      </c>
      <c r="D255" s="75">
        <v>10230</v>
      </c>
      <c r="E255" s="191" t="s">
        <v>7820</v>
      </c>
      <c r="F255" s="215">
        <v>45.779699999999998</v>
      </c>
      <c r="G255" s="215">
        <v>9.9397000000000002</v>
      </c>
      <c r="H255" s="215">
        <v>2.2999999999999998</v>
      </c>
      <c r="M255" s="75"/>
      <c r="N255" s="75"/>
    </row>
    <row r="256" spans="1:14" s="113" customFormat="1" ht="14" customHeight="1" x14ac:dyDescent="0.15">
      <c r="A256" s="44">
        <v>149</v>
      </c>
      <c r="B256" s="131" t="s">
        <v>5801</v>
      </c>
      <c r="C256" s="75">
        <v>6240</v>
      </c>
      <c r="D256" s="75">
        <v>21510</v>
      </c>
      <c r="E256" s="191" t="s">
        <v>7820</v>
      </c>
      <c r="F256" s="215">
        <v>45.779699999999998</v>
      </c>
      <c r="G256" s="215">
        <v>9.9397000000000002</v>
      </c>
      <c r="H256" s="215">
        <v>2.2999999999999998</v>
      </c>
      <c r="M256" s="75"/>
      <c r="N256" s="75"/>
    </row>
    <row r="257" spans="1:14" s="113" customFormat="1" ht="14" customHeight="1" x14ac:dyDescent="0.15">
      <c r="A257" s="44">
        <v>150</v>
      </c>
      <c r="B257" s="131" t="s">
        <v>5801</v>
      </c>
      <c r="C257" s="75">
        <v>5070</v>
      </c>
      <c r="D257" s="75">
        <v>10680</v>
      </c>
      <c r="E257" s="191" t="s">
        <v>7820</v>
      </c>
      <c r="F257" s="215">
        <v>45.779699999999998</v>
      </c>
      <c r="G257" s="215">
        <v>9.9397000000000002</v>
      </c>
      <c r="H257" s="215">
        <v>2.2999999999999998</v>
      </c>
      <c r="M257" s="75"/>
      <c r="N257" s="75"/>
    </row>
    <row r="258" spans="1:14" s="113" customFormat="1" ht="14" customHeight="1" x14ac:dyDescent="0.15">
      <c r="A258" s="44">
        <v>151</v>
      </c>
      <c r="B258" s="131" t="s">
        <v>5801</v>
      </c>
      <c r="C258" s="75">
        <v>21400</v>
      </c>
      <c r="D258" s="75">
        <v>14360</v>
      </c>
      <c r="E258" s="191" t="s">
        <v>7820</v>
      </c>
      <c r="F258" s="215">
        <v>45.779699999999998</v>
      </c>
      <c r="G258" s="215">
        <v>9.9397000000000002</v>
      </c>
      <c r="H258" s="215">
        <v>2.2999999999999998</v>
      </c>
      <c r="M258" s="75"/>
      <c r="N258" s="75"/>
    </row>
    <row r="259" spans="1:14" s="113" customFormat="1" ht="14" customHeight="1" x14ac:dyDescent="0.15">
      <c r="A259" s="44">
        <v>152</v>
      </c>
      <c r="B259" s="131" t="s">
        <v>5801</v>
      </c>
      <c r="C259" s="75">
        <v>4830</v>
      </c>
      <c r="D259" s="75">
        <v>10860</v>
      </c>
      <c r="E259" s="191" t="s">
        <v>7820</v>
      </c>
      <c r="F259" s="215">
        <v>45.779699999999998</v>
      </c>
      <c r="G259" s="215">
        <v>9.9397000000000002</v>
      </c>
      <c r="H259" s="215">
        <v>2.2999999999999998</v>
      </c>
      <c r="M259" s="75"/>
      <c r="N259" s="75"/>
    </row>
    <row r="260" spans="1:14" s="113" customFormat="1" ht="14" customHeight="1" x14ac:dyDescent="0.15">
      <c r="A260" s="44">
        <v>153</v>
      </c>
      <c r="B260" s="131" t="s">
        <v>5801</v>
      </c>
      <c r="C260" s="75">
        <v>12080</v>
      </c>
      <c r="D260" s="75">
        <v>3680</v>
      </c>
      <c r="E260" s="191" t="s">
        <v>7820</v>
      </c>
      <c r="F260" s="215">
        <v>45.779699999999998</v>
      </c>
      <c r="G260" s="215">
        <v>9.9397000000000002</v>
      </c>
      <c r="H260" s="215">
        <v>2.2999999999999998</v>
      </c>
      <c r="M260" s="75"/>
      <c r="N260" s="75"/>
    </row>
    <row r="261" spans="1:14" s="113" customFormat="1" ht="14" customHeight="1" x14ac:dyDescent="0.15">
      <c r="A261" s="44">
        <v>154</v>
      </c>
      <c r="B261" s="131" t="s">
        <v>5801</v>
      </c>
      <c r="C261" s="75">
        <v>12890</v>
      </c>
      <c r="D261" s="75">
        <v>3090</v>
      </c>
      <c r="E261" s="191" t="s">
        <v>7820</v>
      </c>
      <c r="F261" s="215">
        <v>45.779699999999998</v>
      </c>
      <c r="G261" s="215">
        <v>9.9397000000000002</v>
      </c>
      <c r="H261" s="215">
        <v>2.2999999999999998</v>
      </c>
      <c r="M261" s="75"/>
      <c r="N261" s="75"/>
    </row>
    <row r="262" spans="1:14" s="113" customFormat="1" ht="14" customHeight="1" x14ac:dyDescent="0.15">
      <c r="A262" s="44">
        <v>155</v>
      </c>
      <c r="B262" s="131" t="s">
        <v>5801</v>
      </c>
      <c r="C262" s="75">
        <v>6110</v>
      </c>
      <c r="D262" s="75">
        <v>14560</v>
      </c>
      <c r="E262" s="191" t="s">
        <v>7820</v>
      </c>
      <c r="F262" s="215">
        <v>45.779699999999998</v>
      </c>
      <c r="G262" s="215">
        <v>9.9397000000000002</v>
      </c>
      <c r="H262" s="215">
        <v>2.2999999999999998</v>
      </c>
      <c r="M262" s="75"/>
      <c r="N262" s="75"/>
    </row>
    <row r="263" spans="1:14" s="113" customFormat="1" ht="14" customHeight="1" x14ac:dyDescent="0.15">
      <c r="A263" s="44">
        <v>156</v>
      </c>
      <c r="B263" s="131" t="s">
        <v>5801</v>
      </c>
      <c r="C263" s="75">
        <v>5090</v>
      </c>
      <c r="D263" s="75">
        <v>33460</v>
      </c>
      <c r="E263" s="191" t="s">
        <v>7820</v>
      </c>
      <c r="F263" s="215">
        <v>45.779699999999998</v>
      </c>
      <c r="G263" s="215">
        <v>9.9397000000000002</v>
      </c>
      <c r="H263" s="215">
        <v>2.2999999999999998</v>
      </c>
      <c r="M263" s="75"/>
      <c r="N263" s="75"/>
    </row>
    <row r="264" spans="1:14" s="113" customFormat="1" ht="14" customHeight="1" x14ac:dyDescent="0.15">
      <c r="A264" s="44">
        <v>157</v>
      </c>
      <c r="B264" s="131" t="s">
        <v>5801</v>
      </c>
      <c r="C264" s="75">
        <v>4960</v>
      </c>
      <c r="D264" s="75">
        <v>9110</v>
      </c>
      <c r="E264" s="191" t="s">
        <v>7820</v>
      </c>
      <c r="F264" s="215">
        <v>45.779699999999998</v>
      </c>
      <c r="G264" s="215">
        <v>9.9397000000000002</v>
      </c>
      <c r="H264" s="215">
        <v>2.2999999999999998</v>
      </c>
      <c r="M264" s="75"/>
      <c r="N264" s="75"/>
    </row>
    <row r="265" spans="1:14" s="113" customFormat="1" ht="14" customHeight="1" x14ac:dyDescent="0.15">
      <c r="A265" s="44">
        <v>158</v>
      </c>
      <c r="B265" s="131" t="s">
        <v>5801</v>
      </c>
      <c r="C265" s="75">
        <v>37500</v>
      </c>
      <c r="D265" s="75">
        <v>5000</v>
      </c>
      <c r="E265" s="191" t="s">
        <v>7820</v>
      </c>
      <c r="F265" s="215">
        <v>45.779699999999998</v>
      </c>
      <c r="G265" s="215">
        <v>9.9397000000000002</v>
      </c>
      <c r="H265" s="215">
        <v>2.2999999999999998</v>
      </c>
      <c r="M265" s="75"/>
      <c r="N265" s="75"/>
    </row>
    <row r="266" spans="1:14" s="113" customFormat="1" ht="14" customHeight="1" x14ac:dyDescent="0.15">
      <c r="A266" s="44">
        <v>159</v>
      </c>
      <c r="B266" s="131" t="s">
        <v>5801</v>
      </c>
      <c r="C266" s="75">
        <v>34310</v>
      </c>
      <c r="D266" s="75">
        <v>2990</v>
      </c>
      <c r="E266" s="191" t="s">
        <v>7820</v>
      </c>
      <c r="F266" s="215">
        <v>45.779699999999998</v>
      </c>
      <c r="G266" s="215">
        <v>9.9397000000000002</v>
      </c>
      <c r="H266" s="215">
        <v>2.2999999999999998</v>
      </c>
      <c r="M266" s="75"/>
      <c r="N266" s="75"/>
    </row>
    <row r="267" spans="1:14" s="113" customFormat="1" ht="14" customHeight="1" x14ac:dyDescent="0.15">
      <c r="A267" s="44">
        <v>160</v>
      </c>
      <c r="B267" s="131" t="s">
        <v>5801</v>
      </c>
      <c r="C267" s="75">
        <v>33040</v>
      </c>
      <c r="D267" s="75">
        <v>1740</v>
      </c>
      <c r="E267" s="191" t="s">
        <v>7820</v>
      </c>
      <c r="F267" s="215">
        <v>45.779699999999998</v>
      </c>
      <c r="G267" s="215">
        <v>9.9397000000000002</v>
      </c>
      <c r="H267" s="215">
        <v>2.2999999999999998</v>
      </c>
      <c r="M267" s="75"/>
      <c r="N267" s="75"/>
    </row>
    <row r="268" spans="1:14" s="113" customFormat="1" ht="14" customHeight="1" x14ac:dyDescent="0.15">
      <c r="A268" s="44">
        <v>161</v>
      </c>
      <c r="B268" s="131" t="s">
        <v>5801</v>
      </c>
      <c r="C268" s="75">
        <v>22000</v>
      </c>
      <c r="D268" s="75">
        <v>16730</v>
      </c>
      <c r="E268" s="191" t="s">
        <v>7820</v>
      </c>
      <c r="F268" s="215">
        <v>45.779699999999998</v>
      </c>
      <c r="G268" s="215">
        <v>9.9397000000000002</v>
      </c>
      <c r="H268" s="215">
        <v>2.2999999999999998</v>
      </c>
      <c r="M268" s="75"/>
      <c r="N268" s="75"/>
    </row>
    <row r="269" spans="1:14" s="113" customFormat="1" ht="14" customHeight="1" x14ac:dyDescent="0.15">
      <c r="A269" s="44">
        <v>162</v>
      </c>
      <c r="B269" s="131" t="s">
        <v>5801</v>
      </c>
      <c r="C269" s="75">
        <v>2570</v>
      </c>
      <c r="D269" s="75">
        <v>3610</v>
      </c>
      <c r="E269" s="191" t="s">
        <v>7820</v>
      </c>
      <c r="F269" s="215">
        <v>45.779699999999998</v>
      </c>
      <c r="G269" s="215">
        <v>9.9397000000000002</v>
      </c>
      <c r="H269" s="215">
        <v>2.2999999999999998</v>
      </c>
      <c r="M269" s="75"/>
      <c r="N269" s="75"/>
    </row>
    <row r="270" spans="1:14" s="113" customFormat="1" ht="14" customHeight="1" x14ac:dyDescent="0.15">
      <c r="A270" s="44">
        <v>163</v>
      </c>
      <c r="B270" s="131" t="s">
        <v>5801</v>
      </c>
      <c r="C270" s="75">
        <v>12470</v>
      </c>
      <c r="D270" s="75">
        <v>1420</v>
      </c>
      <c r="E270" s="191" t="s">
        <v>7820</v>
      </c>
      <c r="F270" s="215">
        <v>45.779699999999998</v>
      </c>
      <c r="G270" s="215">
        <v>9.9397000000000002</v>
      </c>
      <c r="H270" s="215">
        <v>2.2999999999999998</v>
      </c>
      <c r="M270" s="75"/>
      <c r="N270" s="75"/>
    </row>
    <row r="271" spans="1:14" s="113" customFormat="1" ht="14" customHeight="1" x14ac:dyDescent="0.15">
      <c r="A271" s="44">
        <v>164</v>
      </c>
      <c r="B271" s="131" t="s">
        <v>5801</v>
      </c>
      <c r="C271" s="75">
        <v>9540</v>
      </c>
      <c r="D271" s="75">
        <v>2630</v>
      </c>
      <c r="E271" s="191" t="s">
        <v>7820</v>
      </c>
      <c r="F271" s="215">
        <v>45.779699999999998</v>
      </c>
      <c r="G271" s="215">
        <v>9.9397000000000002</v>
      </c>
      <c r="H271" s="215">
        <v>2.2999999999999998</v>
      </c>
      <c r="M271" s="75"/>
      <c r="N271" s="75"/>
    </row>
    <row r="272" spans="1:14" s="113" customFormat="1" ht="14" customHeight="1" x14ac:dyDescent="0.15">
      <c r="A272" s="44">
        <v>165</v>
      </c>
      <c r="B272" s="131" t="s">
        <v>5801</v>
      </c>
      <c r="C272" s="75">
        <v>5920</v>
      </c>
      <c r="D272" s="75">
        <v>11940</v>
      </c>
      <c r="E272" s="191" t="s">
        <v>7820</v>
      </c>
      <c r="F272" s="215">
        <v>45.779699999999998</v>
      </c>
      <c r="G272" s="215">
        <v>9.9397000000000002</v>
      </c>
      <c r="H272" s="215">
        <v>2.2999999999999998</v>
      </c>
      <c r="M272" s="75"/>
      <c r="N272" s="75"/>
    </row>
    <row r="273" spans="1:14" s="113" customFormat="1" ht="14" customHeight="1" x14ac:dyDescent="0.15">
      <c r="A273" s="44">
        <v>166</v>
      </c>
      <c r="B273" s="131" t="s">
        <v>5801</v>
      </c>
      <c r="C273" s="75">
        <v>4440</v>
      </c>
      <c r="D273" s="75">
        <v>15860</v>
      </c>
      <c r="E273" s="191" t="s">
        <v>7820</v>
      </c>
      <c r="F273" s="215">
        <v>45.779699999999998</v>
      </c>
      <c r="G273" s="215">
        <v>9.9397000000000002</v>
      </c>
      <c r="H273" s="215">
        <v>2.2999999999999998</v>
      </c>
      <c r="M273" s="75"/>
      <c r="N273" s="75"/>
    </row>
    <row r="274" spans="1:14" s="113" customFormat="1" ht="14" customHeight="1" x14ac:dyDescent="0.15">
      <c r="A274" s="44">
        <v>167</v>
      </c>
      <c r="B274" s="131" t="s">
        <v>5801</v>
      </c>
      <c r="C274" s="75">
        <v>4420</v>
      </c>
      <c r="D274" s="75">
        <v>3750</v>
      </c>
      <c r="E274" s="191" t="s">
        <v>7820</v>
      </c>
      <c r="F274" s="215">
        <v>45.779699999999998</v>
      </c>
      <c r="G274" s="215">
        <v>9.9397000000000002</v>
      </c>
      <c r="H274" s="215">
        <v>2.2999999999999998</v>
      </c>
      <c r="M274" s="75"/>
      <c r="N274" s="75"/>
    </row>
    <row r="275" spans="1:14" s="113" customFormat="1" ht="14" customHeight="1" x14ac:dyDescent="0.15">
      <c r="A275" s="44">
        <v>168</v>
      </c>
      <c r="B275" s="131" t="s">
        <v>5801</v>
      </c>
      <c r="C275" s="75">
        <v>5130</v>
      </c>
      <c r="D275" s="75">
        <v>6100</v>
      </c>
      <c r="E275" s="191" t="s">
        <v>7820</v>
      </c>
      <c r="F275" s="215">
        <v>45.779699999999998</v>
      </c>
      <c r="G275" s="215">
        <v>9.9397000000000002</v>
      </c>
      <c r="H275" s="215">
        <v>2.2999999999999998</v>
      </c>
      <c r="M275" s="75"/>
      <c r="N275" s="75"/>
    </row>
    <row r="276" spans="1:14" s="113" customFormat="1" ht="14" customHeight="1" x14ac:dyDescent="0.15">
      <c r="A276" s="44">
        <v>169</v>
      </c>
      <c r="B276" s="131" t="s">
        <v>5960</v>
      </c>
      <c r="C276" s="75">
        <v>19980</v>
      </c>
      <c r="D276" s="75">
        <v>7250</v>
      </c>
      <c r="E276" s="191" t="s">
        <v>3951</v>
      </c>
      <c r="F276" s="215">
        <v>40.284100000000002</v>
      </c>
      <c r="G276" s="215">
        <v>15.953799999999999</v>
      </c>
      <c r="H276" s="215">
        <v>630</v>
      </c>
      <c r="M276" s="75"/>
      <c r="N276" s="75"/>
    </row>
    <row r="277" spans="1:14" s="113" customFormat="1" ht="14" customHeight="1" x14ac:dyDescent="0.15">
      <c r="A277" s="44">
        <v>170</v>
      </c>
      <c r="B277" s="131" t="s">
        <v>5960</v>
      </c>
      <c r="C277" s="75">
        <v>30650</v>
      </c>
      <c r="D277" s="75">
        <v>6450</v>
      </c>
      <c r="E277" s="191" t="s">
        <v>3951</v>
      </c>
      <c r="F277" s="215">
        <v>40.284100000000002</v>
      </c>
      <c r="G277" s="215">
        <v>15.953799999999999</v>
      </c>
      <c r="H277" s="215">
        <v>630</v>
      </c>
      <c r="M277" s="75"/>
      <c r="N277" s="75"/>
    </row>
    <row r="278" spans="1:14" s="113" customFormat="1" ht="14" customHeight="1" x14ac:dyDescent="0.15">
      <c r="A278" s="44">
        <v>171</v>
      </c>
      <c r="B278" s="131" t="s">
        <v>5960</v>
      </c>
      <c r="C278" s="75">
        <v>8900</v>
      </c>
      <c r="D278" s="75">
        <v>13250</v>
      </c>
      <c r="E278" s="191" t="s">
        <v>7518</v>
      </c>
      <c r="F278" s="215">
        <v>40.284100000000002</v>
      </c>
      <c r="G278" s="215">
        <v>15.953799999999999</v>
      </c>
      <c r="H278" s="215">
        <v>630</v>
      </c>
      <c r="M278" s="75"/>
      <c r="N278" s="75"/>
    </row>
    <row r="279" spans="1:14" s="113" customFormat="1" ht="14" customHeight="1" x14ac:dyDescent="0.15">
      <c r="A279" s="44">
        <v>172</v>
      </c>
      <c r="B279" s="131" t="s">
        <v>5960</v>
      </c>
      <c r="C279" s="75">
        <v>1260</v>
      </c>
      <c r="D279" s="75">
        <v>6500</v>
      </c>
      <c r="E279" s="191" t="s">
        <v>7518</v>
      </c>
      <c r="F279" s="215">
        <v>40.284100000000002</v>
      </c>
      <c r="G279" s="215">
        <v>15.953799999999999</v>
      </c>
      <c r="H279" s="215">
        <v>630</v>
      </c>
      <c r="M279" s="75"/>
      <c r="N279" s="75"/>
    </row>
    <row r="280" spans="1:14" s="113" customFormat="1" ht="14" customHeight="1" x14ac:dyDescent="0.15">
      <c r="A280" s="44">
        <v>173</v>
      </c>
      <c r="B280" s="131" t="s">
        <v>5960</v>
      </c>
      <c r="C280" s="75">
        <v>5690</v>
      </c>
      <c r="D280" s="75">
        <v>4000</v>
      </c>
      <c r="E280" s="191" t="s">
        <v>7518</v>
      </c>
      <c r="F280" s="215">
        <v>40.284100000000002</v>
      </c>
      <c r="G280" s="215">
        <v>15.953799999999999</v>
      </c>
      <c r="H280" s="215">
        <v>630</v>
      </c>
      <c r="M280" s="75"/>
      <c r="N280" s="75"/>
    </row>
    <row r="281" spans="1:14" s="113" customFormat="1" ht="14" customHeight="1" x14ac:dyDescent="0.15">
      <c r="A281" s="44">
        <v>174</v>
      </c>
      <c r="B281" s="131" t="s">
        <v>5960</v>
      </c>
      <c r="C281" s="75">
        <v>2100</v>
      </c>
      <c r="D281" s="75">
        <v>1500</v>
      </c>
      <c r="E281" s="191" t="s">
        <v>7518</v>
      </c>
      <c r="F281" s="215">
        <v>40.284100000000002</v>
      </c>
      <c r="G281" s="215">
        <v>15.953799999999999</v>
      </c>
      <c r="H281" s="215">
        <v>630</v>
      </c>
      <c r="M281" s="75"/>
      <c r="N281" s="75"/>
    </row>
    <row r="282" spans="1:14" s="113" customFormat="1" ht="14" customHeight="1" x14ac:dyDescent="0.15">
      <c r="A282" s="44">
        <v>175</v>
      </c>
      <c r="B282" s="131" t="s">
        <v>5960</v>
      </c>
      <c r="C282" s="75">
        <v>1100</v>
      </c>
      <c r="D282" s="75">
        <v>450</v>
      </c>
      <c r="E282" s="191" t="s">
        <v>7518</v>
      </c>
      <c r="F282" s="215">
        <v>40.284100000000002</v>
      </c>
      <c r="G282" s="215">
        <v>15.953799999999999</v>
      </c>
      <c r="H282" s="215">
        <v>630</v>
      </c>
      <c r="M282" s="75"/>
      <c r="N282" s="75"/>
    </row>
    <row r="283" spans="1:14" s="113" customFormat="1" ht="14" customHeight="1" x14ac:dyDescent="0.15">
      <c r="A283" s="44">
        <v>176</v>
      </c>
      <c r="B283" s="131" t="s">
        <v>5960</v>
      </c>
      <c r="C283" s="75">
        <v>1300</v>
      </c>
      <c r="D283" s="75">
        <v>500</v>
      </c>
      <c r="E283" s="191" t="s">
        <v>7518</v>
      </c>
      <c r="F283" s="215">
        <v>40.284100000000002</v>
      </c>
      <c r="G283" s="215">
        <v>15.953799999999999</v>
      </c>
      <c r="H283" s="215">
        <v>630</v>
      </c>
      <c r="M283" s="75"/>
      <c r="N283" s="75"/>
    </row>
    <row r="284" spans="1:14" s="113" customFormat="1" ht="14" customHeight="1" x14ac:dyDescent="0.15">
      <c r="A284" s="44">
        <v>177</v>
      </c>
      <c r="B284" s="131" t="s">
        <v>5960</v>
      </c>
      <c r="C284" s="75">
        <v>500</v>
      </c>
      <c r="D284" s="75">
        <v>500</v>
      </c>
      <c r="E284" s="191" t="s">
        <v>7518</v>
      </c>
      <c r="F284" s="215">
        <v>40.284100000000002</v>
      </c>
      <c r="G284" s="215">
        <v>15.953799999999999</v>
      </c>
      <c r="H284" s="215">
        <v>630</v>
      </c>
      <c r="M284" s="75"/>
      <c r="N284" s="75"/>
    </row>
    <row r="285" spans="1:14" s="113" customFormat="1" ht="14" customHeight="1" x14ac:dyDescent="0.15">
      <c r="A285" s="44">
        <v>178</v>
      </c>
      <c r="B285" s="131" t="s">
        <v>5960</v>
      </c>
      <c r="C285" s="75">
        <v>1860</v>
      </c>
      <c r="D285" s="75">
        <v>6750</v>
      </c>
      <c r="E285" s="191" t="s">
        <v>7518</v>
      </c>
      <c r="F285" s="215">
        <v>40.284100000000002</v>
      </c>
      <c r="G285" s="215">
        <v>15.953799999999999</v>
      </c>
      <c r="H285" s="215">
        <v>630</v>
      </c>
      <c r="M285" s="75"/>
      <c r="N285" s="75"/>
    </row>
    <row r="286" spans="1:14" s="113" customFormat="1" ht="14" customHeight="1" x14ac:dyDescent="0.15">
      <c r="A286" s="44">
        <v>179</v>
      </c>
      <c r="B286" s="131" t="s">
        <v>5960</v>
      </c>
      <c r="C286" s="75">
        <v>8370</v>
      </c>
      <c r="D286" s="75">
        <v>18500</v>
      </c>
      <c r="E286" s="191" t="s">
        <v>7518</v>
      </c>
      <c r="F286" s="215">
        <v>40.284100000000002</v>
      </c>
      <c r="G286" s="215">
        <v>15.953799999999999</v>
      </c>
      <c r="H286" s="215">
        <v>630</v>
      </c>
      <c r="M286" s="75"/>
      <c r="N286" s="75"/>
    </row>
    <row r="287" spans="1:14" s="113" customFormat="1" ht="14" customHeight="1" x14ac:dyDescent="0.15">
      <c r="A287" s="44">
        <v>180</v>
      </c>
      <c r="B287" s="131" t="s">
        <v>5960</v>
      </c>
      <c r="C287" s="75">
        <v>20780</v>
      </c>
      <c r="D287" s="75">
        <v>3750</v>
      </c>
      <c r="E287" s="191" t="s">
        <v>7518</v>
      </c>
      <c r="F287" s="215">
        <v>40.284100000000002</v>
      </c>
      <c r="G287" s="215">
        <v>15.953799999999999</v>
      </c>
      <c r="H287" s="215">
        <v>630</v>
      </c>
      <c r="M287" s="75"/>
      <c r="N287" s="75"/>
    </row>
    <row r="288" spans="1:14" s="113" customFormat="1" ht="14" customHeight="1" x14ac:dyDescent="0.15">
      <c r="A288" s="44">
        <v>181</v>
      </c>
      <c r="B288" s="131" t="s">
        <v>5960</v>
      </c>
      <c r="C288" s="75">
        <v>12930</v>
      </c>
      <c r="D288" s="75">
        <v>6250</v>
      </c>
      <c r="E288" s="191" t="s">
        <v>7518</v>
      </c>
      <c r="F288" s="215">
        <v>40.284100000000002</v>
      </c>
      <c r="G288" s="215">
        <v>15.953799999999999</v>
      </c>
      <c r="H288" s="215">
        <v>630</v>
      </c>
      <c r="M288" s="75"/>
      <c r="N288" s="75"/>
    </row>
    <row r="289" spans="1:14" s="113" customFormat="1" ht="14" customHeight="1" x14ac:dyDescent="0.15">
      <c r="A289" s="44">
        <v>182</v>
      </c>
      <c r="B289" s="131" t="s">
        <v>5960</v>
      </c>
      <c r="C289" s="75">
        <v>9420</v>
      </c>
      <c r="D289" s="75">
        <v>19950</v>
      </c>
      <c r="E289" s="191" t="s">
        <v>7518</v>
      </c>
      <c r="F289" s="215">
        <v>40.284100000000002</v>
      </c>
      <c r="G289" s="215">
        <v>15.953799999999999</v>
      </c>
      <c r="H289" s="215">
        <v>630</v>
      </c>
      <c r="M289" s="75"/>
      <c r="N289" s="75"/>
    </row>
    <row r="290" spans="1:14" s="113" customFormat="1" ht="14" customHeight="1" x14ac:dyDescent="0.15">
      <c r="A290" s="44">
        <v>183</v>
      </c>
      <c r="B290" s="131" t="s">
        <v>5960</v>
      </c>
      <c r="C290" s="75">
        <v>2220</v>
      </c>
      <c r="D290" s="75">
        <v>6550</v>
      </c>
      <c r="E290" s="191" t="s">
        <v>7518</v>
      </c>
      <c r="F290" s="215">
        <v>40.284100000000002</v>
      </c>
      <c r="G290" s="215">
        <v>15.953799999999999</v>
      </c>
      <c r="H290" s="215">
        <v>630</v>
      </c>
      <c r="M290" s="75"/>
      <c r="N290" s="75"/>
    </row>
    <row r="291" spans="1:14" s="113" customFormat="1" ht="14" customHeight="1" x14ac:dyDescent="0.15">
      <c r="A291" s="44">
        <v>184</v>
      </c>
      <c r="B291" s="131" t="s">
        <v>5960</v>
      </c>
      <c r="C291" s="75">
        <v>3950</v>
      </c>
      <c r="D291" s="75">
        <v>2750</v>
      </c>
      <c r="E291" s="191" t="s">
        <v>7518</v>
      </c>
      <c r="F291" s="215">
        <v>40.284100000000002</v>
      </c>
      <c r="G291" s="215">
        <v>15.953799999999999</v>
      </c>
      <c r="H291" s="215">
        <v>630</v>
      </c>
      <c r="M291" s="75"/>
      <c r="N291" s="75"/>
    </row>
    <row r="292" spans="1:14" s="113" customFormat="1" ht="14" customHeight="1" x14ac:dyDescent="0.15">
      <c r="A292" s="44">
        <v>185</v>
      </c>
      <c r="B292" s="131" t="s">
        <v>5960</v>
      </c>
      <c r="C292" s="75">
        <v>2300</v>
      </c>
      <c r="D292" s="75">
        <v>2000</v>
      </c>
      <c r="E292" s="191" t="s">
        <v>7518</v>
      </c>
      <c r="F292" s="215">
        <v>40.284100000000002</v>
      </c>
      <c r="G292" s="215">
        <v>15.953799999999999</v>
      </c>
      <c r="H292" s="215">
        <v>630</v>
      </c>
      <c r="M292" s="75"/>
      <c r="N292" s="75"/>
    </row>
    <row r="293" spans="1:14" s="113" customFormat="1" ht="14" customHeight="1" x14ac:dyDescent="0.15">
      <c r="A293" s="44">
        <v>186</v>
      </c>
      <c r="B293" s="131" t="s">
        <v>5960</v>
      </c>
      <c r="C293" s="75">
        <v>920</v>
      </c>
      <c r="D293" s="75">
        <v>1500</v>
      </c>
      <c r="E293" s="191" t="s">
        <v>7518</v>
      </c>
      <c r="F293" s="215">
        <v>40.284100000000002</v>
      </c>
      <c r="G293" s="215">
        <v>15.953799999999999</v>
      </c>
      <c r="H293" s="215">
        <v>630</v>
      </c>
      <c r="M293" s="75"/>
      <c r="N293" s="75"/>
    </row>
    <row r="294" spans="1:14" s="113" customFormat="1" ht="14" customHeight="1" x14ac:dyDescent="0.15">
      <c r="A294" s="44">
        <v>187</v>
      </c>
      <c r="B294" s="131" t="s">
        <v>5960</v>
      </c>
      <c r="C294" s="75">
        <v>1050</v>
      </c>
      <c r="D294" s="75">
        <v>550</v>
      </c>
      <c r="E294" s="191" t="s">
        <v>7518</v>
      </c>
      <c r="F294" s="215">
        <v>40.284100000000002</v>
      </c>
      <c r="G294" s="215">
        <v>15.953799999999999</v>
      </c>
      <c r="H294" s="215">
        <v>630</v>
      </c>
      <c r="M294" s="75"/>
      <c r="N294" s="75"/>
    </row>
    <row r="295" spans="1:14" s="113" customFormat="1" ht="14" customHeight="1" x14ac:dyDescent="0.15">
      <c r="A295" s="44">
        <v>188</v>
      </c>
      <c r="B295" s="131" t="s">
        <v>5960</v>
      </c>
      <c r="C295" s="75">
        <v>530</v>
      </c>
      <c r="D295" s="75">
        <v>550</v>
      </c>
      <c r="E295" s="191" t="s">
        <v>7518</v>
      </c>
      <c r="F295" s="215">
        <v>40.284100000000002</v>
      </c>
      <c r="G295" s="215">
        <v>15.953799999999999</v>
      </c>
      <c r="H295" s="215">
        <v>630</v>
      </c>
      <c r="M295" s="75"/>
      <c r="N295" s="75"/>
    </row>
    <row r="296" spans="1:14" s="113" customFormat="1" ht="14" customHeight="1" x14ac:dyDescent="0.15">
      <c r="A296" s="44">
        <v>189</v>
      </c>
      <c r="B296" s="131" t="s">
        <v>5960</v>
      </c>
      <c r="C296" s="75">
        <v>3510</v>
      </c>
      <c r="D296" s="75">
        <v>1500</v>
      </c>
      <c r="E296" s="191" t="s">
        <v>7518</v>
      </c>
      <c r="F296" s="215">
        <v>40.284100000000002</v>
      </c>
      <c r="G296" s="215">
        <v>15.953799999999999</v>
      </c>
      <c r="H296" s="215">
        <v>630</v>
      </c>
      <c r="M296" s="75"/>
      <c r="N296" s="75"/>
    </row>
    <row r="297" spans="1:14" s="113" customFormat="1" ht="14" customHeight="1" x14ac:dyDescent="0.15">
      <c r="A297" s="44">
        <v>190</v>
      </c>
      <c r="B297" s="131" t="s">
        <v>5960</v>
      </c>
      <c r="C297" s="75">
        <v>7810</v>
      </c>
      <c r="D297" s="75">
        <v>11250</v>
      </c>
      <c r="E297" s="191" t="s">
        <v>7518</v>
      </c>
      <c r="F297" s="215">
        <v>40.284100000000002</v>
      </c>
      <c r="G297" s="215">
        <v>15.953799999999999</v>
      </c>
      <c r="H297" s="215">
        <v>630</v>
      </c>
      <c r="M297" s="75"/>
      <c r="N297" s="75"/>
    </row>
    <row r="298" spans="1:14" s="113" customFormat="1" ht="14" customHeight="1" x14ac:dyDescent="0.15">
      <c r="A298" s="44">
        <v>191</v>
      </c>
      <c r="B298" s="131" t="s">
        <v>5259</v>
      </c>
      <c r="C298" s="75">
        <v>2652.4</v>
      </c>
      <c r="D298" s="75">
        <v>2766</v>
      </c>
      <c r="E298" s="191" t="s">
        <v>5834</v>
      </c>
      <c r="F298" s="215">
        <v>45</v>
      </c>
      <c r="G298" s="215">
        <v>-72.25</v>
      </c>
      <c r="H298" s="215">
        <v>102</v>
      </c>
      <c r="M298" s="75"/>
      <c r="N298" s="75"/>
    </row>
    <row r="299" spans="1:14" s="113" customFormat="1" ht="14" customHeight="1" x14ac:dyDescent="0.15">
      <c r="A299" s="44">
        <v>192</v>
      </c>
      <c r="B299" s="131" t="s">
        <v>5259</v>
      </c>
      <c r="C299" s="75">
        <v>6004.2</v>
      </c>
      <c r="D299" s="75">
        <v>4912</v>
      </c>
      <c r="E299" s="191" t="s">
        <v>5834</v>
      </c>
      <c r="F299" s="215">
        <v>45</v>
      </c>
      <c r="G299" s="215">
        <v>-72.25</v>
      </c>
      <c r="H299" s="215">
        <v>102</v>
      </c>
      <c r="M299" s="75"/>
      <c r="N299" s="75"/>
    </row>
    <row r="300" spans="1:14" s="113" customFormat="1" ht="14" customHeight="1" x14ac:dyDescent="0.15">
      <c r="A300" s="44">
        <v>193</v>
      </c>
      <c r="B300" s="131" t="s">
        <v>5259</v>
      </c>
      <c r="C300" s="75">
        <v>5428</v>
      </c>
      <c r="D300" s="75">
        <v>1114</v>
      </c>
      <c r="E300" s="191" t="s">
        <v>7519</v>
      </c>
      <c r="F300" s="215">
        <v>45</v>
      </c>
      <c r="G300" s="215">
        <v>-72.25</v>
      </c>
      <c r="H300" s="215">
        <v>102</v>
      </c>
      <c r="M300" s="75"/>
      <c r="N300" s="75"/>
    </row>
    <row r="301" spans="1:14" s="113" customFormat="1" ht="14" customHeight="1" x14ac:dyDescent="0.15">
      <c r="A301" s="44">
        <v>194</v>
      </c>
      <c r="B301" s="131" t="s">
        <v>5259</v>
      </c>
      <c r="C301" s="75">
        <v>3039</v>
      </c>
      <c r="D301" s="75">
        <v>56</v>
      </c>
      <c r="E301" s="191" t="s">
        <v>7519</v>
      </c>
      <c r="F301" s="215">
        <v>45</v>
      </c>
      <c r="G301" s="215">
        <v>-72.25</v>
      </c>
      <c r="H301" s="215">
        <v>102</v>
      </c>
      <c r="M301" s="75"/>
      <c r="N301" s="75"/>
    </row>
    <row r="302" spans="1:14" s="113" customFormat="1" ht="14" customHeight="1" x14ac:dyDescent="0.15">
      <c r="A302" s="44">
        <v>195</v>
      </c>
      <c r="B302" s="131" t="s">
        <v>5259</v>
      </c>
      <c r="C302" s="75">
        <v>3674</v>
      </c>
      <c r="D302" s="75">
        <v>2555</v>
      </c>
      <c r="E302" s="191" t="s">
        <v>7519</v>
      </c>
      <c r="F302" s="215">
        <v>45</v>
      </c>
      <c r="G302" s="215">
        <v>-72.25</v>
      </c>
      <c r="H302" s="215">
        <v>102</v>
      </c>
      <c r="M302" s="75"/>
      <c r="N302" s="75"/>
    </row>
    <row r="303" spans="1:14" s="113" customFormat="1" ht="14" customHeight="1" x14ac:dyDescent="0.15">
      <c r="A303" s="44">
        <v>196</v>
      </c>
      <c r="B303" s="131" t="s">
        <v>5259</v>
      </c>
      <c r="C303" s="75">
        <v>3067</v>
      </c>
      <c r="D303" s="75">
        <v>3076</v>
      </c>
      <c r="E303" s="191" t="s">
        <v>7519</v>
      </c>
      <c r="F303" s="215">
        <v>45</v>
      </c>
      <c r="G303" s="215">
        <v>-72.25</v>
      </c>
      <c r="H303" s="215">
        <v>102</v>
      </c>
      <c r="M303" s="75"/>
      <c r="N303" s="75"/>
    </row>
    <row r="304" spans="1:14" s="113" customFormat="1" ht="14" customHeight="1" x14ac:dyDescent="0.15">
      <c r="A304" s="44">
        <v>197</v>
      </c>
      <c r="B304" s="131" t="s">
        <v>5259</v>
      </c>
      <c r="C304" s="75">
        <v>6535</v>
      </c>
      <c r="D304" s="75">
        <v>2911</v>
      </c>
      <c r="E304" s="191" t="s">
        <v>7519</v>
      </c>
      <c r="F304" s="215">
        <v>45</v>
      </c>
      <c r="G304" s="215">
        <v>-72.25</v>
      </c>
      <c r="H304" s="215">
        <v>102</v>
      </c>
      <c r="M304" s="75"/>
      <c r="N304" s="75"/>
    </row>
    <row r="305" spans="1:26" s="113" customFormat="1" ht="14" customHeight="1" x14ac:dyDescent="0.15">
      <c r="A305" s="44">
        <v>198</v>
      </c>
      <c r="B305" s="131" t="s">
        <v>5259</v>
      </c>
      <c r="C305" s="75">
        <v>6829</v>
      </c>
      <c r="D305" s="75">
        <v>2911</v>
      </c>
      <c r="E305" s="191" t="s">
        <v>7519</v>
      </c>
      <c r="F305" s="215">
        <v>45</v>
      </c>
      <c r="G305" s="215">
        <v>-72.25</v>
      </c>
      <c r="H305" s="215">
        <v>102</v>
      </c>
      <c r="M305" s="75"/>
      <c r="N305" s="75"/>
    </row>
    <row r="306" spans="1:26" s="113" customFormat="1" ht="14" customHeight="1" x14ac:dyDescent="0.15">
      <c r="A306" s="44">
        <v>199</v>
      </c>
      <c r="B306" s="131" t="s">
        <v>5259</v>
      </c>
      <c r="C306" s="75">
        <v>4198</v>
      </c>
      <c r="D306" s="75">
        <v>2533</v>
      </c>
      <c r="E306" s="191" t="s">
        <v>7519</v>
      </c>
      <c r="F306" s="215">
        <v>45</v>
      </c>
      <c r="G306" s="215">
        <v>-72.25</v>
      </c>
      <c r="H306" s="215">
        <v>102</v>
      </c>
      <c r="M306" s="75"/>
      <c r="N306" s="75"/>
    </row>
    <row r="307" spans="1:26" s="113" customFormat="1" ht="14" customHeight="1" x14ac:dyDescent="0.15">
      <c r="A307" s="44">
        <v>200</v>
      </c>
      <c r="B307" s="131" t="s">
        <v>5259</v>
      </c>
      <c r="C307" s="75">
        <v>4476</v>
      </c>
      <c r="D307" s="75">
        <v>675</v>
      </c>
      <c r="E307" s="191" t="s">
        <v>7519</v>
      </c>
      <c r="F307" s="215">
        <v>45</v>
      </c>
      <c r="G307" s="215">
        <v>-72.25</v>
      </c>
      <c r="H307" s="215">
        <v>102</v>
      </c>
      <c r="M307" s="75"/>
      <c r="N307" s="75"/>
    </row>
    <row r="308" spans="1:26" s="113" customFormat="1" ht="14" customHeight="1" x14ac:dyDescent="0.15">
      <c r="A308" s="44">
        <v>201</v>
      </c>
      <c r="B308" s="131" t="s">
        <v>5259</v>
      </c>
      <c r="C308" s="75">
        <v>2067</v>
      </c>
      <c r="D308" s="75">
        <v>3787</v>
      </c>
      <c r="E308" s="191" t="s">
        <v>7519</v>
      </c>
      <c r="F308" s="215">
        <v>45</v>
      </c>
      <c r="G308" s="215">
        <v>-72.25</v>
      </c>
      <c r="H308" s="215">
        <v>102</v>
      </c>
      <c r="M308" s="75"/>
      <c r="N308" s="75"/>
    </row>
    <row r="309" spans="1:26" s="113" customFormat="1" ht="14" customHeight="1" x14ac:dyDescent="0.15">
      <c r="A309" s="44">
        <v>202</v>
      </c>
      <c r="B309" s="131" t="s">
        <v>5259</v>
      </c>
      <c r="C309" s="75">
        <v>2887</v>
      </c>
      <c r="D309" s="75">
        <v>1684</v>
      </c>
      <c r="E309" s="191" t="s">
        <v>7519</v>
      </c>
      <c r="F309" s="215">
        <v>45</v>
      </c>
      <c r="G309" s="215">
        <v>-72.25</v>
      </c>
      <c r="H309" s="215">
        <v>102</v>
      </c>
      <c r="M309" s="75"/>
      <c r="N309" s="75"/>
    </row>
    <row r="310" spans="1:26" s="113" customFormat="1" ht="14" customHeight="1" x14ac:dyDescent="0.15">
      <c r="A310" s="44">
        <v>203</v>
      </c>
      <c r="B310" s="131" t="s">
        <v>5259</v>
      </c>
      <c r="C310" s="75">
        <v>5031</v>
      </c>
      <c r="D310" s="75">
        <v>5156</v>
      </c>
      <c r="E310" s="191" t="s">
        <v>7519</v>
      </c>
      <c r="F310" s="215">
        <v>45</v>
      </c>
      <c r="G310" s="215">
        <v>-72.25</v>
      </c>
      <c r="H310" s="215">
        <v>102</v>
      </c>
      <c r="M310" s="75"/>
      <c r="N310" s="75"/>
    </row>
    <row r="311" spans="1:26" s="113" customFormat="1" ht="14" customHeight="1" x14ac:dyDescent="0.15">
      <c r="A311" s="44">
        <v>204</v>
      </c>
      <c r="B311" s="131" t="s">
        <v>5259</v>
      </c>
      <c r="C311" s="75">
        <v>4978</v>
      </c>
      <c r="D311" s="75">
        <v>5915</v>
      </c>
      <c r="E311" s="191" t="s">
        <v>7519</v>
      </c>
      <c r="F311" s="215">
        <v>45</v>
      </c>
      <c r="G311" s="215">
        <v>-72.25</v>
      </c>
      <c r="H311" s="215">
        <v>102</v>
      </c>
      <c r="M311" s="75"/>
      <c r="N311" s="75"/>
    </row>
    <row r="312" spans="1:26" s="113" customFormat="1" ht="14" customHeight="1" x14ac:dyDescent="0.15">
      <c r="A312" s="44">
        <v>205</v>
      </c>
      <c r="B312" s="131" t="s">
        <v>5259</v>
      </c>
      <c r="C312" s="75">
        <v>4876</v>
      </c>
      <c r="D312" s="75">
        <v>482.5</v>
      </c>
      <c r="E312" s="191" t="s">
        <v>7519</v>
      </c>
      <c r="F312" s="215">
        <v>45</v>
      </c>
      <c r="G312" s="215">
        <v>-72.25</v>
      </c>
      <c r="H312" s="215">
        <v>102</v>
      </c>
      <c r="M312" s="75"/>
      <c r="N312" s="75"/>
    </row>
    <row r="313" spans="1:26" s="113" customFormat="1" ht="14" customHeight="1" x14ac:dyDescent="0.15">
      <c r="A313" s="44">
        <v>206</v>
      </c>
      <c r="B313" s="131" t="s">
        <v>5259</v>
      </c>
      <c r="C313" s="75">
        <v>2007</v>
      </c>
      <c r="D313" s="75">
        <v>3866</v>
      </c>
      <c r="E313" s="191" t="s">
        <v>7519</v>
      </c>
      <c r="F313" s="215">
        <v>45</v>
      </c>
      <c r="G313" s="215">
        <v>-72.25</v>
      </c>
      <c r="H313" s="215">
        <v>102</v>
      </c>
      <c r="M313" s="75"/>
      <c r="N313" s="75"/>
    </row>
    <row r="314" spans="1:26" s="113" customFormat="1" ht="14" customHeight="1" x14ac:dyDescent="0.15">
      <c r="A314" s="44">
        <v>207</v>
      </c>
      <c r="B314" s="131" t="s">
        <v>5259</v>
      </c>
      <c r="C314" s="75">
        <v>1819</v>
      </c>
      <c r="D314" s="75">
        <v>5603.5</v>
      </c>
      <c r="E314" s="191" t="s">
        <v>7519</v>
      </c>
      <c r="F314" s="215">
        <v>45</v>
      </c>
      <c r="G314" s="215">
        <v>-72.25</v>
      </c>
      <c r="H314" s="215">
        <v>102</v>
      </c>
      <c r="M314" s="75"/>
      <c r="N314" s="75"/>
    </row>
    <row r="315" spans="1:26" s="113" customFormat="1" ht="14" customHeight="1" x14ac:dyDescent="0.15">
      <c r="A315" s="44"/>
      <c r="B315" s="131"/>
      <c r="C315" s="334"/>
      <c r="D315" s="334"/>
      <c r="E315" s="116"/>
      <c r="F315" s="73"/>
      <c r="G315" s="131"/>
      <c r="M315" s="75"/>
      <c r="N315" s="75"/>
    </row>
    <row r="316" spans="1:26" s="202" customFormat="1" x14ac:dyDescent="0.15">
      <c r="A316" s="197"/>
      <c r="B316" s="197"/>
      <c r="C316" s="197"/>
      <c r="D316" s="197"/>
      <c r="E316" s="197"/>
      <c r="F316" s="197"/>
    </row>
    <row r="317" spans="1:26" x14ac:dyDescent="0.15">
      <c r="A317" s="300"/>
      <c r="B317" s="300"/>
      <c r="C317" s="300"/>
      <c r="D317" s="300"/>
      <c r="E317" s="300"/>
      <c r="F317" s="300"/>
    </row>
    <row r="318" spans="1:26" ht="14" x14ac:dyDescent="0.15">
      <c r="A318" s="159" t="s">
        <v>204</v>
      </c>
      <c r="F318" s="195" t="s">
        <v>3802</v>
      </c>
      <c r="G318" s="195" t="s">
        <v>3802</v>
      </c>
      <c r="J318" s="195"/>
      <c r="K318" s="195"/>
      <c r="L318" s="195"/>
      <c r="M318" s="195"/>
      <c r="N318" s="75"/>
      <c r="O318" s="75"/>
      <c r="P318" s="75"/>
      <c r="Q318" s="75"/>
      <c r="R318" s="75"/>
      <c r="S318" s="75"/>
      <c r="T318" s="75"/>
      <c r="U318" s="75"/>
      <c r="V318" s="75"/>
      <c r="W318" s="75"/>
      <c r="X318" s="75"/>
      <c r="Y318" s="113"/>
      <c r="Z318" s="166"/>
    </row>
    <row r="319" spans="1:26" x14ac:dyDescent="0.15">
      <c r="A319" s="73" t="s">
        <v>3801</v>
      </c>
      <c r="H319" s="113"/>
      <c r="O319" s="75"/>
      <c r="P319" s="75"/>
      <c r="Q319" s="75"/>
      <c r="R319" s="75"/>
      <c r="S319" s="75"/>
      <c r="T319" s="75"/>
      <c r="U319" s="75"/>
      <c r="V319" s="75"/>
      <c r="W319" s="75"/>
      <c r="X319" s="75"/>
      <c r="Y319" s="113"/>
      <c r="Z319" s="166"/>
    </row>
    <row r="320" spans="1:26" x14ac:dyDescent="0.15">
      <c r="H320" s="113"/>
      <c r="O320" s="75"/>
      <c r="P320" s="75"/>
      <c r="Q320" s="75"/>
      <c r="R320" s="75"/>
      <c r="S320" s="75"/>
      <c r="T320" s="75"/>
      <c r="U320" s="75"/>
      <c r="V320" s="75"/>
      <c r="W320" s="75"/>
      <c r="X320" s="75"/>
      <c r="Y320" s="113"/>
      <c r="Z320" s="166"/>
    </row>
    <row r="321" spans="1:26" ht="15" x14ac:dyDescent="0.15">
      <c r="A321" s="58" t="s">
        <v>6323</v>
      </c>
      <c r="B321" s="59" t="s">
        <v>7258</v>
      </c>
      <c r="C321" s="72" t="s">
        <v>6190</v>
      </c>
      <c r="D321" s="72" t="s">
        <v>7467</v>
      </c>
      <c r="E321" s="72" t="s">
        <v>7067</v>
      </c>
      <c r="F321" s="59" t="s">
        <v>3803</v>
      </c>
      <c r="G321" s="133" t="s">
        <v>3892</v>
      </c>
      <c r="H321" s="58" t="s">
        <v>5137</v>
      </c>
      <c r="O321" s="75"/>
      <c r="P321" s="75"/>
      <c r="Q321" s="75"/>
      <c r="R321" s="75"/>
      <c r="S321" s="75"/>
      <c r="T321" s="75"/>
      <c r="U321" s="75"/>
      <c r="V321" s="75"/>
      <c r="W321" s="75"/>
      <c r="X321" s="75"/>
      <c r="Y321" s="113"/>
      <c r="Z321" s="166"/>
    </row>
    <row r="322" spans="1:26" x14ac:dyDescent="0.15">
      <c r="A322" s="58"/>
      <c r="B322" s="59"/>
      <c r="C322" s="72"/>
      <c r="D322" s="72"/>
      <c r="E322" s="72"/>
      <c r="F322" s="59"/>
      <c r="G322" s="133"/>
      <c r="H322" s="58"/>
      <c r="O322" s="75"/>
      <c r="P322" s="75"/>
      <c r="Q322" s="75"/>
      <c r="R322" s="75"/>
      <c r="S322" s="75"/>
      <c r="T322" s="75"/>
      <c r="U322" s="75"/>
      <c r="V322" s="75"/>
      <c r="W322" s="75"/>
      <c r="X322" s="75"/>
      <c r="Y322" s="113"/>
      <c r="Z322" s="166"/>
    </row>
    <row r="323" spans="1:26" x14ac:dyDescent="0.15">
      <c r="B323" s="131" t="s">
        <v>3868</v>
      </c>
      <c r="D323" s="73">
        <v>55.683700000000002</v>
      </c>
      <c r="E323" s="73">
        <v>13.588900000000001</v>
      </c>
      <c r="F323" s="74">
        <v>8912.5</v>
      </c>
      <c r="G323" s="300">
        <v>10081.299999999999</v>
      </c>
      <c r="H323" s="283" t="s">
        <v>5789</v>
      </c>
      <c r="O323" s="75"/>
      <c r="P323" s="75"/>
      <c r="Q323" s="75"/>
      <c r="R323" s="75"/>
      <c r="S323" s="75"/>
      <c r="T323" s="75"/>
      <c r="U323" s="75"/>
      <c r="V323" s="75"/>
      <c r="W323" s="75"/>
      <c r="X323" s="75"/>
      <c r="Y323" s="113"/>
      <c r="Z323" s="166"/>
    </row>
    <row r="324" spans="1:26" x14ac:dyDescent="0.15">
      <c r="B324" s="131" t="s">
        <v>5842</v>
      </c>
      <c r="C324" s="73">
        <v>142.4</v>
      </c>
      <c r="D324" s="73">
        <v>46.498800000000003</v>
      </c>
      <c r="E324" s="73">
        <v>-111.5639</v>
      </c>
      <c r="F324" s="74">
        <v>570.79999999999995</v>
      </c>
      <c r="G324" s="300">
        <v>3083.8</v>
      </c>
      <c r="H324" s="283" t="s">
        <v>5836</v>
      </c>
      <c r="O324" s="75"/>
      <c r="P324" s="75"/>
      <c r="Q324" s="75"/>
      <c r="R324" s="75"/>
      <c r="S324" s="75"/>
      <c r="T324" s="75"/>
      <c r="U324" s="75"/>
      <c r="V324" s="75"/>
      <c r="W324" s="75"/>
      <c r="X324" s="75"/>
      <c r="Y324" s="113"/>
      <c r="Z324" s="113"/>
    </row>
    <row r="325" spans="1:26" x14ac:dyDescent="0.15">
      <c r="B325" s="131" t="s">
        <v>5801</v>
      </c>
      <c r="C325" s="73">
        <v>2.2999999999999998</v>
      </c>
      <c r="D325" s="73">
        <v>45.779699999999998</v>
      </c>
      <c r="E325" s="73">
        <v>9.9397000000000002</v>
      </c>
      <c r="F325" s="74">
        <v>13254.8</v>
      </c>
      <c r="G325" s="74">
        <v>8484.7999999999993</v>
      </c>
      <c r="H325" s="283" t="s">
        <v>10872</v>
      </c>
      <c r="O325" s="75"/>
      <c r="P325" s="75"/>
      <c r="Q325" s="75"/>
      <c r="R325" s="75"/>
      <c r="S325" s="75"/>
      <c r="T325" s="75"/>
      <c r="U325" s="75"/>
      <c r="V325" s="75"/>
      <c r="W325" s="75"/>
      <c r="X325" s="75"/>
      <c r="Y325" s="113"/>
      <c r="Z325" s="113"/>
    </row>
    <row r="326" spans="1:26" x14ac:dyDescent="0.15">
      <c r="B326" s="131" t="s">
        <v>5960</v>
      </c>
      <c r="C326" s="73">
        <v>630</v>
      </c>
      <c r="D326" s="73">
        <v>40.284100000000002</v>
      </c>
      <c r="E326" s="73">
        <v>15.953799999999999</v>
      </c>
      <c r="F326" s="74">
        <v>6687.7</v>
      </c>
      <c r="G326" s="300">
        <v>5556.8</v>
      </c>
      <c r="H326" s="283" t="s">
        <v>5488</v>
      </c>
      <c r="O326" s="75"/>
      <c r="P326" s="75"/>
      <c r="Q326" s="75"/>
      <c r="R326" s="75"/>
      <c r="S326" s="75"/>
      <c r="T326" s="75"/>
      <c r="U326" s="75"/>
      <c r="V326" s="75"/>
      <c r="W326" s="75"/>
      <c r="X326" s="75"/>
      <c r="Y326" s="113"/>
      <c r="Z326" s="113"/>
    </row>
    <row r="327" spans="1:26" x14ac:dyDescent="0.15">
      <c r="B327" s="131" t="s">
        <v>5373</v>
      </c>
      <c r="C327" s="73">
        <v>24</v>
      </c>
      <c r="D327" s="73">
        <v>59.85</v>
      </c>
      <c r="E327" s="73">
        <v>18.566700000000001</v>
      </c>
      <c r="F327" s="74">
        <v>1217.5999999999999</v>
      </c>
      <c r="G327" s="300">
        <v>6804.6</v>
      </c>
      <c r="H327" s="283" t="s">
        <v>10869</v>
      </c>
      <c r="O327" s="75"/>
      <c r="P327" s="75"/>
      <c r="Q327" s="75"/>
      <c r="R327" s="75"/>
      <c r="S327" s="75"/>
      <c r="T327" s="75"/>
      <c r="U327" s="75"/>
      <c r="V327" s="75"/>
      <c r="W327" s="75"/>
      <c r="X327" s="75"/>
      <c r="Y327" s="113"/>
      <c r="Z327" s="166"/>
    </row>
    <row r="328" spans="1:26" x14ac:dyDescent="0.15">
      <c r="B328" s="131" t="s">
        <v>5371</v>
      </c>
      <c r="C328" s="73">
        <v>212.5</v>
      </c>
      <c r="D328" s="73">
        <v>45.967599999999997</v>
      </c>
      <c r="E328" s="73">
        <v>8.6532999999999998</v>
      </c>
      <c r="F328" s="74">
        <v>427.9</v>
      </c>
      <c r="G328" s="300">
        <v>816.3</v>
      </c>
      <c r="H328" s="283" t="s">
        <v>5372</v>
      </c>
      <c r="O328" s="75"/>
      <c r="P328" s="75"/>
      <c r="Q328" s="75"/>
      <c r="R328" s="75"/>
      <c r="S328" s="75"/>
      <c r="T328" s="75"/>
      <c r="U328" s="75"/>
      <c r="V328" s="75"/>
      <c r="W328" s="75"/>
      <c r="X328" s="75"/>
      <c r="Y328" s="113"/>
      <c r="Z328" s="166"/>
    </row>
    <row r="329" spans="1:26" x14ac:dyDescent="0.15">
      <c r="B329" s="131" t="s">
        <v>5259</v>
      </c>
      <c r="C329" s="73">
        <v>102</v>
      </c>
      <c r="D329" s="75">
        <v>45</v>
      </c>
      <c r="E329" s="75">
        <v>-72.25</v>
      </c>
      <c r="F329" s="74">
        <v>4092.2</v>
      </c>
      <c r="G329" s="300">
        <v>2941.4</v>
      </c>
      <c r="H329" s="283" t="s">
        <v>5834</v>
      </c>
      <c r="O329" s="75"/>
      <c r="P329" s="75"/>
      <c r="Q329" s="75"/>
      <c r="R329" s="75"/>
      <c r="S329" s="75"/>
      <c r="T329" s="75"/>
      <c r="U329" s="75"/>
      <c r="V329" s="75"/>
      <c r="W329" s="75"/>
      <c r="X329" s="75"/>
      <c r="Y329" s="113"/>
      <c r="Z329" s="113"/>
    </row>
    <row r="330" spans="1:26" x14ac:dyDescent="0.15">
      <c r="B330" s="131" t="s">
        <v>5840</v>
      </c>
      <c r="C330" s="73">
        <v>1.81</v>
      </c>
      <c r="D330" s="73">
        <v>45.955500000000001</v>
      </c>
      <c r="E330" s="73">
        <v>8.4666999999999994</v>
      </c>
      <c r="F330" s="74">
        <v>510.9</v>
      </c>
      <c r="G330" s="300">
        <v>993.6</v>
      </c>
      <c r="H330" s="283" t="s">
        <v>5800</v>
      </c>
      <c r="O330" s="75"/>
      <c r="P330" s="75"/>
      <c r="Q330" s="75"/>
      <c r="R330" s="75"/>
      <c r="S330" s="75"/>
      <c r="T330" s="75"/>
      <c r="U330" s="75"/>
      <c r="V330" s="75"/>
      <c r="W330" s="75"/>
      <c r="X330" s="75"/>
      <c r="Y330" s="113"/>
      <c r="Z330" s="113"/>
    </row>
    <row r="331" spans="1:26" x14ac:dyDescent="0.15">
      <c r="A331" s="60" t="s">
        <v>3710</v>
      </c>
      <c r="B331" s="131" t="s">
        <v>10986</v>
      </c>
      <c r="D331" s="73">
        <v>68.341499999999996</v>
      </c>
      <c r="E331" s="73">
        <v>18.779699999999998</v>
      </c>
      <c r="F331" s="74">
        <v>1332.6</v>
      </c>
      <c r="G331" s="300">
        <v>2043.3</v>
      </c>
      <c r="H331" s="283" t="s">
        <v>5783</v>
      </c>
      <c r="O331" s="75"/>
      <c r="P331" s="75"/>
      <c r="Q331" s="75"/>
      <c r="R331" s="75"/>
      <c r="S331" s="75"/>
      <c r="T331" s="75"/>
      <c r="U331" s="75"/>
      <c r="V331" s="75"/>
      <c r="W331" s="75"/>
      <c r="X331" s="75"/>
      <c r="Y331" s="113"/>
      <c r="Z331" s="113"/>
    </row>
    <row r="332" spans="1:26" x14ac:dyDescent="0.15">
      <c r="B332" s="131" t="s">
        <v>5931</v>
      </c>
      <c r="C332" s="73">
        <v>13.5</v>
      </c>
      <c r="D332" s="75">
        <v>61.066666666666656</v>
      </c>
      <c r="E332" s="75">
        <v>25.133333333333322</v>
      </c>
      <c r="F332" s="74">
        <v>447.3</v>
      </c>
      <c r="G332" s="300">
        <v>375.8</v>
      </c>
      <c r="H332" s="283" t="s">
        <v>5781</v>
      </c>
      <c r="O332" s="75"/>
      <c r="P332" s="75"/>
      <c r="Q332" s="75"/>
      <c r="R332" s="75"/>
      <c r="S332" s="75"/>
      <c r="T332" s="75"/>
      <c r="U332" s="75"/>
      <c r="V332" s="75"/>
      <c r="W332" s="75"/>
      <c r="X332" s="75"/>
      <c r="Y332" s="113"/>
      <c r="Z332" s="166"/>
    </row>
    <row r="333" spans="1:26" x14ac:dyDescent="0.15">
      <c r="B333" s="113" t="s">
        <v>3915</v>
      </c>
      <c r="C333" s="73">
        <v>9.1300000000000008</v>
      </c>
      <c r="D333" s="75">
        <v>58.033333333333331</v>
      </c>
      <c r="E333" s="75">
        <v>36.299999999999997</v>
      </c>
      <c r="F333" s="76">
        <v>1031.6205862292893</v>
      </c>
      <c r="G333" s="76">
        <v>729.33994507022203</v>
      </c>
      <c r="H333" s="283" t="s">
        <v>3901</v>
      </c>
      <c r="O333" s="75"/>
      <c r="P333" s="75"/>
      <c r="Q333" s="75"/>
      <c r="R333" s="75"/>
      <c r="S333" s="75"/>
      <c r="T333" s="75"/>
      <c r="U333" s="75"/>
      <c r="V333" s="75"/>
      <c r="W333" s="75"/>
      <c r="X333" s="75"/>
      <c r="Y333" s="113"/>
      <c r="Z333" s="113"/>
    </row>
    <row r="334" spans="1:26" x14ac:dyDescent="0.15">
      <c r="B334" s="131" t="s">
        <v>5782</v>
      </c>
      <c r="C334" s="73">
        <v>620</v>
      </c>
      <c r="D334" s="73">
        <v>61.25</v>
      </c>
      <c r="E334" s="73">
        <v>28.25</v>
      </c>
      <c r="F334" s="74">
        <v>1714.1</v>
      </c>
      <c r="G334" s="300">
        <v>1537.7</v>
      </c>
      <c r="H334" s="283" t="s">
        <v>10870</v>
      </c>
      <c r="O334" s="75"/>
      <c r="P334" s="75"/>
      <c r="Q334" s="75"/>
      <c r="R334" s="75"/>
      <c r="S334" s="75"/>
      <c r="T334" s="75"/>
      <c r="U334" s="75"/>
      <c r="V334" s="75"/>
      <c r="W334" s="75"/>
      <c r="X334" s="75"/>
      <c r="Y334" s="113"/>
      <c r="Z334" s="113"/>
    </row>
    <row r="335" spans="1:26" x14ac:dyDescent="0.15">
      <c r="B335" s="131" t="s">
        <v>5838</v>
      </c>
      <c r="C335" s="73">
        <v>13.9</v>
      </c>
      <c r="D335" s="73">
        <v>60.094900000000003</v>
      </c>
      <c r="E335" s="73">
        <v>10.323399999999999</v>
      </c>
      <c r="F335" s="74">
        <v>1040.3</v>
      </c>
      <c r="G335" s="300">
        <v>1350.5</v>
      </c>
      <c r="H335" s="283" t="s">
        <v>5839</v>
      </c>
      <c r="O335" s="75"/>
      <c r="P335" s="75"/>
      <c r="Q335" s="75"/>
      <c r="R335" s="75"/>
      <c r="S335" s="75"/>
      <c r="T335" s="75"/>
      <c r="U335" s="75"/>
      <c r="V335" s="75"/>
      <c r="W335" s="75"/>
      <c r="X335" s="75"/>
      <c r="Y335" s="113"/>
      <c r="Z335" s="113"/>
    </row>
    <row r="336" spans="1:26" x14ac:dyDescent="0.15">
      <c r="B336" s="131" t="s">
        <v>5981</v>
      </c>
      <c r="C336" s="73">
        <v>1</v>
      </c>
      <c r="D336" s="73">
        <v>56.866700000000002</v>
      </c>
      <c r="E336" s="73">
        <v>14.833299999999999</v>
      </c>
      <c r="F336" s="74">
        <v>77901.3</v>
      </c>
      <c r="G336" s="300">
        <v>41731.4</v>
      </c>
      <c r="H336" s="283" t="s">
        <v>10868</v>
      </c>
      <c r="O336" s="75"/>
      <c r="P336" s="75"/>
      <c r="Q336" s="75"/>
      <c r="R336" s="75"/>
      <c r="S336" s="75"/>
      <c r="T336" s="75"/>
      <c r="U336" s="75"/>
      <c r="V336" s="75"/>
      <c r="W336" s="75"/>
      <c r="X336" s="75"/>
      <c r="Y336" s="113"/>
      <c r="Z336" s="166"/>
    </row>
    <row r="337" spans="1:26" x14ac:dyDescent="0.15">
      <c r="B337" s="113" t="s">
        <v>3714</v>
      </c>
      <c r="C337" s="113">
        <v>6.25</v>
      </c>
      <c r="D337" s="75">
        <v>54.848610999999998</v>
      </c>
      <c r="E337" s="75">
        <v>26.957778000000001</v>
      </c>
      <c r="F337" s="76">
        <v>10974.127458937357</v>
      </c>
      <c r="G337" s="76">
        <v>5388.8984537328743</v>
      </c>
      <c r="H337" s="283" t="s">
        <v>3914</v>
      </c>
      <c r="I337" s="73" t="s">
        <v>12375</v>
      </c>
      <c r="O337" s="75"/>
      <c r="P337" s="75"/>
      <c r="Q337" s="75"/>
      <c r="R337" s="75"/>
      <c r="S337" s="75"/>
      <c r="T337" s="75"/>
      <c r="U337" s="75"/>
      <c r="V337" s="75"/>
      <c r="W337" s="75"/>
      <c r="X337" s="75"/>
      <c r="Y337" s="113"/>
      <c r="Z337" s="113"/>
    </row>
    <row r="338" spans="1:26" x14ac:dyDescent="0.15">
      <c r="B338" s="131" t="s">
        <v>3950</v>
      </c>
      <c r="C338" s="113">
        <v>13.1</v>
      </c>
      <c r="D338" s="75">
        <v>54.863895999999997</v>
      </c>
      <c r="E338" s="75">
        <v>26.893932</v>
      </c>
      <c r="F338" s="76">
        <v>4400</v>
      </c>
      <c r="G338" s="76">
        <v>3175.7038825592399</v>
      </c>
      <c r="H338" s="283" t="s">
        <v>3713</v>
      </c>
      <c r="I338" s="73" t="s">
        <v>12063</v>
      </c>
      <c r="O338" s="75"/>
      <c r="P338" s="75"/>
      <c r="Q338" s="75"/>
      <c r="R338" s="75"/>
      <c r="S338" s="75"/>
      <c r="T338" s="75"/>
      <c r="U338" s="75"/>
      <c r="V338" s="75"/>
      <c r="W338" s="75"/>
      <c r="X338" s="75"/>
      <c r="Y338" s="113"/>
      <c r="Z338" s="113"/>
    </row>
    <row r="339" spans="1:26" x14ac:dyDescent="0.15">
      <c r="B339" s="113" t="s">
        <v>3711</v>
      </c>
      <c r="C339" s="113">
        <v>80.09</v>
      </c>
      <c r="D339" s="75">
        <v>54.852384000000001</v>
      </c>
      <c r="E339" s="75">
        <v>26.768629000000001</v>
      </c>
      <c r="F339" s="76">
        <v>2134</v>
      </c>
      <c r="G339" s="76">
        <v>1263.2520160198653</v>
      </c>
      <c r="H339" s="283" t="s">
        <v>3628</v>
      </c>
      <c r="I339" s="73" t="s">
        <v>12417</v>
      </c>
      <c r="O339" s="75"/>
      <c r="P339" s="75"/>
      <c r="Q339" s="75"/>
      <c r="R339" s="75"/>
      <c r="S339" s="75"/>
      <c r="T339" s="75"/>
      <c r="U339" s="75"/>
      <c r="V339" s="75"/>
      <c r="W339" s="75"/>
      <c r="X339" s="75"/>
      <c r="Y339" s="113"/>
      <c r="Z339" s="113"/>
    </row>
    <row r="340" spans="1:26" x14ac:dyDescent="0.15">
      <c r="B340" s="113"/>
      <c r="D340" s="40"/>
      <c r="E340" s="40"/>
      <c r="F340" s="76"/>
      <c r="G340" s="76"/>
      <c r="H340" s="222"/>
      <c r="I340" s="60"/>
      <c r="O340" s="75"/>
      <c r="P340" s="75"/>
      <c r="Q340" s="75"/>
      <c r="R340" s="75"/>
      <c r="S340" s="75"/>
      <c r="T340" s="75"/>
      <c r="U340" s="75"/>
      <c r="V340" s="75"/>
      <c r="W340" s="75"/>
      <c r="X340" s="75"/>
      <c r="Y340" s="113"/>
      <c r="Z340" s="113"/>
    </row>
    <row r="341" spans="1:26" s="202" customFormat="1" x14ac:dyDescent="0.15">
      <c r="H341" s="196"/>
      <c r="J341" s="196"/>
      <c r="K341" s="196"/>
      <c r="L341" s="196"/>
      <c r="M341" s="196"/>
      <c r="N341" s="197"/>
      <c r="O341" s="197"/>
      <c r="P341" s="197"/>
      <c r="Q341" s="197"/>
      <c r="R341" s="197"/>
      <c r="S341" s="197"/>
      <c r="T341" s="197"/>
      <c r="U341" s="197"/>
      <c r="V341" s="197"/>
      <c r="W341" s="197"/>
      <c r="X341" s="197"/>
      <c r="Y341" s="121"/>
      <c r="Z341" s="184"/>
    </row>
    <row r="342" spans="1:26" x14ac:dyDescent="0.15">
      <c r="H342" s="195"/>
      <c r="J342" s="195"/>
      <c r="K342" s="195"/>
      <c r="L342" s="195"/>
      <c r="M342" s="195"/>
      <c r="N342" s="75"/>
      <c r="O342" s="75"/>
      <c r="P342" s="75"/>
      <c r="Q342" s="75"/>
      <c r="R342" s="75"/>
      <c r="S342" s="75"/>
      <c r="T342" s="75"/>
      <c r="U342" s="75"/>
      <c r="V342" s="75"/>
      <c r="W342" s="75"/>
      <c r="X342" s="75"/>
      <c r="Y342" s="113"/>
      <c r="Z342" s="166"/>
    </row>
    <row r="343" spans="1:26" ht="14" x14ac:dyDescent="0.15">
      <c r="A343" s="399" t="s">
        <v>44</v>
      </c>
      <c r="C343" s="300"/>
      <c r="D343" s="300"/>
      <c r="E343" s="300"/>
      <c r="F343" s="300"/>
    </row>
    <row r="344" spans="1:26" x14ac:dyDescent="0.15">
      <c r="A344" s="300" t="s">
        <v>72</v>
      </c>
      <c r="B344" s="300"/>
      <c r="C344" s="300"/>
      <c r="D344" s="300"/>
      <c r="E344" s="300"/>
      <c r="F344" s="300"/>
    </row>
    <row r="345" spans="1:26" x14ac:dyDescent="0.15">
      <c r="A345" s="300"/>
      <c r="B345" s="300"/>
      <c r="C345" s="300"/>
      <c r="D345" s="300"/>
      <c r="E345" s="300"/>
      <c r="F345" s="300"/>
    </row>
    <row r="346" spans="1:26" x14ac:dyDescent="0.15">
      <c r="A346" s="300"/>
      <c r="B346" s="300"/>
      <c r="C346" s="133" t="s">
        <v>3658</v>
      </c>
      <c r="D346" s="133" t="s">
        <v>3667</v>
      </c>
      <c r="U346" s="113"/>
      <c r="V346" s="113"/>
      <c r="W346" s="113"/>
      <c r="X346" s="113"/>
    </row>
    <row r="347" spans="1:26" x14ac:dyDescent="0.15">
      <c r="A347" s="300"/>
      <c r="B347" s="300"/>
      <c r="C347" s="133"/>
      <c r="D347" s="133"/>
      <c r="U347" s="113"/>
      <c r="V347" s="113"/>
      <c r="W347" s="113"/>
      <c r="X347" s="113"/>
    </row>
    <row r="348" spans="1:26" x14ac:dyDescent="0.15">
      <c r="C348" s="300">
        <v>454.8728333835067</v>
      </c>
      <c r="D348" s="300">
        <v>375.74222260647332</v>
      </c>
      <c r="E348" s="191" t="s">
        <v>7136</v>
      </c>
      <c r="U348" s="113"/>
      <c r="V348" s="113"/>
      <c r="W348" s="300"/>
      <c r="X348" s="113"/>
      <c r="Y348" s="300"/>
    </row>
    <row r="349" spans="1:26" x14ac:dyDescent="0.15">
      <c r="C349" s="300">
        <v>436.23449078619262</v>
      </c>
      <c r="D349" s="300">
        <v>816.48836425040668</v>
      </c>
      <c r="E349" s="191" t="s">
        <v>7136</v>
      </c>
      <c r="U349" s="113"/>
      <c r="V349" s="113"/>
      <c r="W349" s="300"/>
      <c r="X349" s="113"/>
      <c r="Y349" s="300"/>
    </row>
    <row r="350" spans="1:26" x14ac:dyDescent="0.15">
      <c r="C350" s="300">
        <v>508.56913575029387</v>
      </c>
      <c r="D350" s="300">
        <v>1036.0960070404853</v>
      </c>
      <c r="E350" s="191" t="s">
        <v>7136</v>
      </c>
      <c r="U350" s="113"/>
      <c r="V350" s="113"/>
      <c r="W350" s="300"/>
      <c r="X350" s="113"/>
      <c r="Y350" s="300"/>
    </row>
    <row r="351" spans="1:26" x14ac:dyDescent="0.15">
      <c r="C351" s="300">
        <v>598.39781628277206</v>
      </c>
      <c r="D351" s="300">
        <v>3268.5113695324576</v>
      </c>
      <c r="E351" s="191" t="s">
        <v>7136</v>
      </c>
      <c r="U351" s="113"/>
      <c r="V351" s="113"/>
      <c r="W351" s="300"/>
      <c r="X351" s="113"/>
      <c r="Y351" s="300"/>
    </row>
    <row r="352" spans="1:26" x14ac:dyDescent="0.15">
      <c r="C352" s="300">
        <v>1224.9264146803043</v>
      </c>
      <c r="D352" s="300">
        <v>6611.8044432465194</v>
      </c>
      <c r="E352" s="191" t="s">
        <v>7136</v>
      </c>
      <c r="U352" s="113"/>
      <c r="V352" s="113"/>
      <c r="W352" s="300"/>
      <c r="X352" s="113"/>
      <c r="Y352" s="300"/>
    </row>
    <row r="353" spans="2:27" x14ac:dyDescent="0.15">
      <c r="C353" s="300">
        <v>1020.0230832227793</v>
      </c>
      <c r="D353" s="300">
        <v>1929.3010470578474</v>
      </c>
      <c r="E353" s="191" t="s">
        <v>7136</v>
      </c>
      <c r="U353" s="113"/>
      <c r="V353" s="113"/>
      <c r="W353" s="300"/>
      <c r="X353" s="113"/>
      <c r="Y353" s="300"/>
    </row>
    <row r="354" spans="2:27" x14ac:dyDescent="0.15">
      <c r="C354" s="300">
        <v>1052.2768110816901</v>
      </c>
      <c r="D354" s="300">
        <v>1343.1051055767998</v>
      </c>
      <c r="E354" s="191" t="s">
        <v>7136</v>
      </c>
      <c r="H354" s="195"/>
      <c r="U354" s="113"/>
      <c r="V354" s="113"/>
      <c r="W354" s="300"/>
      <c r="X354" s="113"/>
      <c r="Y354" s="300"/>
    </row>
    <row r="355" spans="2:27" x14ac:dyDescent="0.15">
      <c r="C355" s="300">
        <v>1031.6205862292893</v>
      </c>
      <c r="D355" s="300">
        <v>729.33994507022214</v>
      </c>
      <c r="E355" s="191" t="s">
        <v>7136</v>
      </c>
      <c r="H355" s="195"/>
      <c r="U355" s="113"/>
      <c r="V355" s="113"/>
      <c r="W355" s="300"/>
      <c r="X355" s="113"/>
      <c r="Y355" s="300"/>
    </row>
    <row r="356" spans="2:27" x14ac:dyDescent="0.15">
      <c r="C356" s="300">
        <v>1720.4022426026343</v>
      </c>
      <c r="D356" s="300">
        <v>1537.3756565960782</v>
      </c>
      <c r="E356" s="191" t="s">
        <v>7136</v>
      </c>
      <c r="U356" s="113"/>
      <c r="V356" s="113"/>
      <c r="W356" s="300"/>
      <c r="X356" s="113"/>
      <c r="Y356" s="300"/>
    </row>
    <row r="357" spans="2:27" x14ac:dyDescent="0.15">
      <c r="C357" s="300">
        <v>2133.8800345469999</v>
      </c>
      <c r="D357" s="300">
        <v>1263.2520160198653</v>
      </c>
      <c r="E357" s="191" t="s">
        <v>7136</v>
      </c>
      <c r="U357" s="113"/>
      <c r="V357" s="113"/>
      <c r="W357" s="300"/>
      <c r="X357" s="113"/>
      <c r="Y357" s="300"/>
    </row>
    <row r="358" spans="2:27" x14ac:dyDescent="0.15">
      <c r="C358" s="300">
        <v>4106.8609616278145</v>
      </c>
      <c r="D358" s="300">
        <v>3015.2963361358311</v>
      </c>
      <c r="E358" s="191" t="s">
        <v>7136</v>
      </c>
      <c r="U358" s="113"/>
      <c r="V358" s="113"/>
      <c r="W358" s="300"/>
      <c r="X358" s="113"/>
      <c r="Y358" s="300"/>
    </row>
    <row r="359" spans="2:27" x14ac:dyDescent="0.15">
      <c r="C359" s="300">
        <v>4411.9440875437322</v>
      </c>
      <c r="D359" s="300">
        <v>3175.7038825592399</v>
      </c>
      <c r="E359" s="191" t="s">
        <v>7136</v>
      </c>
      <c r="U359" s="113"/>
      <c r="V359" s="113"/>
      <c r="W359" s="300"/>
      <c r="X359" s="166"/>
      <c r="Y359" s="300"/>
    </row>
    <row r="360" spans="2:27" x14ac:dyDescent="0.15">
      <c r="C360" s="300">
        <v>6642.934954663051</v>
      </c>
      <c r="D360" s="300">
        <v>5330.4024515483425</v>
      </c>
      <c r="E360" s="191" t="s">
        <v>7136</v>
      </c>
      <c r="U360" s="113"/>
      <c r="V360" s="113"/>
      <c r="W360" s="300"/>
      <c r="X360" s="166"/>
      <c r="Y360" s="300"/>
    </row>
    <row r="361" spans="2:27" x14ac:dyDescent="0.15">
      <c r="C361" s="300">
        <v>8935.1119860521994</v>
      </c>
      <c r="D361" s="300">
        <v>9819.061948457409</v>
      </c>
      <c r="E361" s="191" t="s">
        <v>7136</v>
      </c>
      <c r="U361" s="113"/>
      <c r="V361" s="113"/>
      <c r="W361" s="300"/>
      <c r="X361" s="166"/>
      <c r="Y361" s="300"/>
    </row>
    <row r="362" spans="2:27" x14ac:dyDescent="0.15">
      <c r="C362" s="300">
        <v>10974.127458937357</v>
      </c>
      <c r="D362" s="300">
        <v>5388.8984537328743</v>
      </c>
      <c r="E362" s="191" t="s">
        <v>7136</v>
      </c>
      <c r="G362" s="195"/>
      <c r="H362" s="195"/>
      <c r="U362" s="113"/>
      <c r="V362" s="113"/>
      <c r="W362" s="300"/>
      <c r="X362" s="173"/>
      <c r="Y362" s="300"/>
    </row>
    <row r="363" spans="2:27" x14ac:dyDescent="0.15">
      <c r="C363" s="300">
        <v>13190.461784025298</v>
      </c>
      <c r="D363" s="300">
        <v>8238.7248709011801</v>
      </c>
      <c r="E363" s="191" t="s">
        <v>7136</v>
      </c>
      <c r="G363" s="195"/>
      <c r="H363" s="195"/>
      <c r="U363" s="113"/>
      <c r="V363" s="113"/>
      <c r="W363" s="300"/>
      <c r="X363" s="174"/>
      <c r="Y363" s="300"/>
    </row>
    <row r="364" spans="2:27" x14ac:dyDescent="0.15">
      <c r="C364" s="300">
        <v>52501.293081368676</v>
      </c>
      <c r="D364" s="300">
        <v>40194.811841549221</v>
      </c>
      <c r="E364" s="191" t="s">
        <v>7136</v>
      </c>
      <c r="G364" s="195"/>
      <c r="H364" s="195"/>
      <c r="U364" s="113"/>
      <c r="V364" s="113"/>
      <c r="W364" s="300"/>
      <c r="X364" s="174"/>
      <c r="Y364" s="300"/>
    </row>
    <row r="365" spans="2:27" x14ac:dyDescent="0.15">
      <c r="C365" s="300"/>
      <c r="D365" s="191"/>
      <c r="E365" s="300"/>
      <c r="F365" s="116"/>
      <c r="G365" s="75"/>
      <c r="H365" s="75"/>
      <c r="I365" s="195"/>
      <c r="J365" s="195"/>
      <c r="W365" s="113"/>
      <c r="X365" s="113"/>
      <c r="Y365" s="300"/>
      <c r="Z365" s="174"/>
      <c r="AA365" s="300"/>
    </row>
    <row r="366" spans="2:27" s="242" customFormat="1" x14ac:dyDescent="0.15">
      <c r="B366" s="244"/>
      <c r="C366" s="244"/>
      <c r="D366" s="244"/>
      <c r="E366" s="244"/>
      <c r="F366" s="244"/>
      <c r="H366" s="243"/>
      <c r="J366" s="243"/>
      <c r="K366" s="243"/>
      <c r="M366" s="243"/>
      <c r="N366" s="244"/>
      <c r="O366" s="245"/>
      <c r="P366" s="245"/>
      <c r="Q366" s="245"/>
      <c r="R366" s="245"/>
      <c r="S366" s="245"/>
      <c r="T366" s="245"/>
      <c r="U366" s="245"/>
      <c r="V366" s="245"/>
      <c r="W366" s="245"/>
      <c r="X366" s="245"/>
      <c r="Y366" s="245"/>
      <c r="Z366" s="245"/>
    </row>
    <row r="368" spans="2:27" s="76" customFormat="1" x14ac:dyDescent="0.15">
      <c r="B368" s="300"/>
      <c r="C368" s="300"/>
      <c r="D368" s="300"/>
      <c r="E368" s="300"/>
      <c r="F368" s="300"/>
      <c r="H368" s="70"/>
      <c r="J368" s="70"/>
      <c r="K368" s="70"/>
      <c r="M368" s="70"/>
      <c r="N368" s="300"/>
      <c r="O368" s="151"/>
      <c r="P368" s="151"/>
      <c r="Q368" s="151"/>
      <c r="R368" s="151"/>
      <c r="S368" s="151"/>
      <c r="T368" s="151"/>
      <c r="U368" s="151"/>
      <c r="V368" s="151"/>
      <c r="W368" s="151"/>
      <c r="X368" s="151"/>
      <c r="Y368" s="151"/>
      <c r="Z368" s="151"/>
    </row>
    <row r="369" spans="1:26" ht="20" x14ac:dyDescent="0.2">
      <c r="A369" s="80" t="s">
        <v>3626</v>
      </c>
      <c r="B369" s="300"/>
      <c r="C369" s="300"/>
      <c r="D369" s="300"/>
      <c r="E369" s="300"/>
      <c r="F369" s="300"/>
      <c r="H369" s="195"/>
      <c r="N369" s="75"/>
      <c r="O369" s="113"/>
      <c r="P369" s="113"/>
      <c r="Q369" s="113"/>
      <c r="R369" s="113"/>
      <c r="S369" s="113"/>
      <c r="T369" s="113"/>
      <c r="U369" s="113"/>
      <c r="V369" s="113"/>
      <c r="W369" s="113"/>
      <c r="X369" s="113"/>
      <c r="Y369" s="113"/>
      <c r="Z369" s="113"/>
    </row>
    <row r="370" spans="1:26" ht="20" x14ac:dyDescent="0.2">
      <c r="A370" s="80"/>
      <c r="B370" s="300"/>
      <c r="C370" s="300"/>
      <c r="D370" s="300"/>
      <c r="E370" s="300"/>
      <c r="F370" s="300"/>
      <c r="H370" s="195"/>
      <c r="N370" s="75"/>
      <c r="O370" s="113"/>
      <c r="P370" s="113"/>
      <c r="Q370" s="113"/>
      <c r="R370" s="113"/>
      <c r="S370" s="113"/>
      <c r="T370" s="113"/>
      <c r="U370" s="113"/>
      <c r="V370" s="113"/>
      <c r="W370" s="113"/>
      <c r="X370" s="113"/>
      <c r="Y370" s="113"/>
      <c r="Z370" s="113"/>
    </row>
    <row r="371" spans="1:26" ht="14" x14ac:dyDescent="0.15">
      <c r="A371" s="164" t="s">
        <v>3712</v>
      </c>
      <c r="B371" s="300"/>
      <c r="C371" s="300"/>
      <c r="D371" s="300"/>
      <c r="E371" s="300"/>
      <c r="F371" s="300"/>
      <c r="H371" s="195"/>
    </row>
    <row r="372" spans="1:26" x14ac:dyDescent="0.15">
      <c r="A372" s="300" t="s">
        <v>3701</v>
      </c>
      <c r="B372" s="300"/>
      <c r="C372" s="300"/>
      <c r="D372" s="300"/>
      <c r="E372" s="300"/>
      <c r="F372" s="300"/>
      <c r="H372" s="195"/>
    </row>
    <row r="373" spans="1:26" x14ac:dyDescent="0.15">
      <c r="A373" s="117" t="s">
        <v>3408</v>
      </c>
      <c r="B373" s="300"/>
      <c r="C373" s="300"/>
      <c r="D373" s="300"/>
      <c r="E373" s="300"/>
      <c r="F373" s="300"/>
      <c r="H373" s="195"/>
    </row>
    <row r="374" spans="1:26" x14ac:dyDescent="0.15">
      <c r="B374" s="300"/>
      <c r="C374" s="300"/>
      <c r="D374" s="300"/>
      <c r="E374" s="300"/>
      <c r="F374" s="300"/>
      <c r="H374" s="195"/>
    </row>
    <row r="375" spans="1:26" x14ac:dyDescent="0.15">
      <c r="A375" s="77" t="s">
        <v>7125</v>
      </c>
      <c r="B375" s="300"/>
      <c r="C375" s="300"/>
      <c r="D375" s="300"/>
      <c r="E375" s="300"/>
      <c r="F375" s="300"/>
      <c r="H375" s="195"/>
      <c r="S375" s="181" t="s">
        <v>12136</v>
      </c>
    </row>
    <row r="376" spans="1:26" s="122" customFormat="1" x14ac:dyDescent="0.15">
      <c r="A376" s="77"/>
      <c r="B376" s="133" t="s">
        <v>8541</v>
      </c>
      <c r="C376" s="122" t="s">
        <v>8666</v>
      </c>
      <c r="D376" s="122" t="s">
        <v>5941</v>
      </c>
      <c r="E376" s="122" t="s">
        <v>3629</v>
      </c>
      <c r="F376" s="122" t="s">
        <v>3630</v>
      </c>
      <c r="K376" s="75"/>
      <c r="M376" s="400" t="s">
        <v>8541</v>
      </c>
      <c r="N376" s="75"/>
      <c r="O376" s="122" t="s">
        <v>3629</v>
      </c>
      <c r="P376" s="122" t="s">
        <v>3719</v>
      </c>
      <c r="Q376" s="75"/>
      <c r="S376" s="169" t="s">
        <v>12137</v>
      </c>
      <c r="T376" s="122" t="s">
        <v>12138</v>
      </c>
      <c r="U376" s="122" t="s">
        <v>12064</v>
      </c>
      <c r="V376" s="128"/>
      <c r="W376" s="128"/>
    </row>
    <row r="377" spans="1:26" s="75" customFormat="1" x14ac:dyDescent="0.15">
      <c r="A377" s="73"/>
      <c r="B377" s="300"/>
      <c r="M377" s="171"/>
    </row>
    <row r="378" spans="1:26" s="75" customFormat="1" x14ac:dyDescent="0.15">
      <c r="A378" s="73"/>
      <c r="B378" s="75" t="s">
        <v>11063</v>
      </c>
      <c r="C378" s="75">
        <v>1992</v>
      </c>
      <c r="D378" s="75">
        <v>41</v>
      </c>
      <c r="E378" s="75">
        <v>23.924154653686113</v>
      </c>
      <c r="F378" s="75">
        <v>16.680926299080696</v>
      </c>
      <c r="M378" s="181" t="s">
        <v>3652</v>
      </c>
      <c r="O378" s="75">
        <v>6.0970859261527837</v>
      </c>
      <c r="P378" s="75">
        <v>1.2357369536871063</v>
      </c>
      <c r="S378" s="178" t="s">
        <v>12113</v>
      </c>
      <c r="T378" s="42">
        <v>-50.801000000000002</v>
      </c>
      <c r="U378" s="42">
        <v>-57.417000000000002</v>
      </c>
    </row>
    <row r="379" spans="1:26" s="75" customFormat="1" x14ac:dyDescent="0.15">
      <c r="A379" s="73"/>
      <c r="B379" s="75" t="s">
        <v>11063</v>
      </c>
      <c r="C379" s="75">
        <v>1992</v>
      </c>
      <c r="D379" s="75">
        <v>43</v>
      </c>
      <c r="E379" s="75">
        <v>23.178981706804784</v>
      </c>
      <c r="F379" s="75">
        <v>11.035703286459441</v>
      </c>
      <c r="M379" s="181" t="s">
        <v>3653</v>
      </c>
      <c r="O379" s="75">
        <v>7.1884745963354737</v>
      </c>
      <c r="P379" s="75">
        <v>4.4431011554273381</v>
      </c>
      <c r="S379" s="178" t="s">
        <v>12113</v>
      </c>
      <c r="T379" s="42">
        <v>-46.000999999999998</v>
      </c>
      <c r="U379" s="42">
        <v>-56.283999999999999</v>
      </c>
    </row>
    <row r="380" spans="1:26" s="75" customFormat="1" x14ac:dyDescent="0.15">
      <c r="A380" s="73"/>
      <c r="B380" s="75" t="s">
        <v>3721</v>
      </c>
      <c r="C380" s="75">
        <v>1992</v>
      </c>
      <c r="D380" s="75">
        <v>44</v>
      </c>
      <c r="E380" s="75">
        <v>20.132510746801845</v>
      </c>
      <c r="F380" s="75">
        <v>10.866394055678729</v>
      </c>
      <c r="M380" s="181" t="s">
        <v>5346</v>
      </c>
      <c r="O380" s="75">
        <v>5.5731765112806348</v>
      </c>
      <c r="P380" s="75">
        <v>0.7493908426803978</v>
      </c>
      <c r="S380" s="178" t="s">
        <v>12113</v>
      </c>
      <c r="T380" s="42">
        <v>-40.950000000000003</v>
      </c>
      <c r="U380" s="42">
        <v>-55.232999999999997</v>
      </c>
    </row>
    <row r="381" spans="1:26" s="75" customFormat="1" x14ac:dyDescent="0.15">
      <c r="A381" s="73"/>
      <c r="B381" s="75" t="s">
        <v>3716</v>
      </c>
      <c r="C381" s="75">
        <v>1992</v>
      </c>
      <c r="D381" s="75">
        <v>45</v>
      </c>
      <c r="E381" s="75">
        <v>21.812788025288096</v>
      </c>
      <c r="F381" s="75">
        <v>13.583621007419918</v>
      </c>
      <c r="M381" s="181" t="s">
        <v>3654</v>
      </c>
      <c r="O381" s="75">
        <v>5.4271760796028952</v>
      </c>
      <c r="P381" s="75">
        <v>0.29603894338169234</v>
      </c>
      <c r="S381" s="178" t="s">
        <v>12113</v>
      </c>
      <c r="T381" s="42">
        <v>-33.183999999999997</v>
      </c>
      <c r="U381" s="42">
        <v>-46.418999999999997</v>
      </c>
    </row>
    <row r="382" spans="1:26" s="75" customFormat="1" x14ac:dyDescent="0.15">
      <c r="A382" s="73"/>
      <c r="B382" s="75" t="s">
        <v>11063</v>
      </c>
      <c r="C382" s="75">
        <v>1992</v>
      </c>
      <c r="D382" s="75">
        <v>46</v>
      </c>
      <c r="E382" s="75">
        <v>21.364722295755364</v>
      </c>
      <c r="F382" s="75">
        <v>7.0881485927290351</v>
      </c>
      <c r="H382" s="334"/>
      <c r="M382" s="181" t="s">
        <v>5346</v>
      </c>
      <c r="O382" s="75">
        <v>2.8696688832482069</v>
      </c>
      <c r="P382" s="75">
        <v>0.91162215533958824</v>
      </c>
      <c r="S382" s="178" t="s">
        <v>12113</v>
      </c>
      <c r="T382" s="42">
        <v>-30.283999999999999</v>
      </c>
      <c r="U382" s="42">
        <v>-43.384</v>
      </c>
    </row>
    <row r="383" spans="1:26" s="75" customFormat="1" x14ac:dyDescent="0.15">
      <c r="A383" s="73"/>
      <c r="B383" s="75" t="s">
        <v>11063</v>
      </c>
      <c r="C383" s="75">
        <v>1992</v>
      </c>
      <c r="D383" s="75">
        <v>49</v>
      </c>
      <c r="E383" s="75">
        <v>12.163816352157852</v>
      </c>
      <c r="F383" s="75">
        <v>7.5097784307210036</v>
      </c>
      <c r="M383" s="181" t="s">
        <v>5346</v>
      </c>
      <c r="O383" s="75">
        <v>3.6631966119843491</v>
      </c>
      <c r="P383" s="75">
        <v>0.77855321772539599</v>
      </c>
      <c r="S383" s="178" t="s">
        <v>12113</v>
      </c>
      <c r="T383" s="42">
        <v>-27.033999999999999</v>
      </c>
      <c r="U383" s="42">
        <v>-40.134999999999998</v>
      </c>
    </row>
    <row r="384" spans="1:26" s="75" customFormat="1" x14ac:dyDescent="0.15">
      <c r="A384" s="73"/>
      <c r="B384" s="75" t="s">
        <v>3717</v>
      </c>
      <c r="C384" s="75">
        <v>1992</v>
      </c>
      <c r="D384" s="75">
        <v>50</v>
      </c>
      <c r="E384" s="75">
        <v>12.083984838667984</v>
      </c>
      <c r="F384" s="75">
        <v>4.3354832776923731</v>
      </c>
      <c r="M384" s="181" t="s">
        <v>3655</v>
      </c>
      <c r="O384" s="75">
        <v>3.8157503334233493</v>
      </c>
      <c r="P384" s="75">
        <v>0.72822588103999752</v>
      </c>
      <c r="S384" s="178" t="s">
        <v>12113</v>
      </c>
      <c r="T384" s="42">
        <v>-23.783999999999999</v>
      </c>
      <c r="U384" s="42">
        <v>-37.384</v>
      </c>
    </row>
    <row r="385" spans="1:21" s="75" customFormat="1" x14ac:dyDescent="0.15">
      <c r="A385" s="73"/>
      <c r="B385" s="75" t="s">
        <v>3717</v>
      </c>
      <c r="C385" s="75">
        <v>1993</v>
      </c>
      <c r="D385" s="75">
        <v>1</v>
      </c>
      <c r="E385" s="75">
        <v>11.051581594238275</v>
      </c>
      <c r="F385" s="75">
        <v>3.1415981776625168</v>
      </c>
      <c r="M385" s="181" t="s">
        <v>5346</v>
      </c>
      <c r="O385" s="75">
        <v>50.508438555541616</v>
      </c>
      <c r="P385" s="75">
        <v>0.8448443171120692</v>
      </c>
      <c r="S385" s="178" t="s">
        <v>12113</v>
      </c>
      <c r="T385" s="42">
        <v>-19.635999999999999</v>
      </c>
      <c r="U385" s="42">
        <v>-35.351999999999997</v>
      </c>
    </row>
    <row r="386" spans="1:21" s="75" customFormat="1" x14ac:dyDescent="0.15">
      <c r="A386" s="73"/>
      <c r="B386" s="75" t="s">
        <v>11063</v>
      </c>
      <c r="C386" s="75">
        <v>1993</v>
      </c>
      <c r="D386" s="75">
        <v>3</v>
      </c>
      <c r="E386" s="75">
        <v>10.21330369905956</v>
      </c>
      <c r="F386" s="75">
        <v>5.3315674990595605</v>
      </c>
      <c r="M386" s="181" t="s">
        <v>5346</v>
      </c>
      <c r="O386" s="75">
        <v>3.5478552975993742</v>
      </c>
      <c r="P386" s="75">
        <v>0.79527876216055293</v>
      </c>
      <c r="S386" s="178" t="s">
        <v>12113</v>
      </c>
      <c r="T386" s="42">
        <v>-15.568</v>
      </c>
      <c r="U386" s="42">
        <v>-33.436</v>
      </c>
    </row>
    <row r="387" spans="1:21" s="75" customFormat="1" x14ac:dyDescent="0.15">
      <c r="A387" s="73"/>
      <c r="B387" s="75" t="s">
        <v>3717</v>
      </c>
      <c r="C387" s="75">
        <v>1993</v>
      </c>
      <c r="D387" s="75">
        <v>4</v>
      </c>
      <c r="E387" s="75">
        <v>6.5427148114643598</v>
      </c>
      <c r="F387" s="75">
        <v>1.7577959293090877</v>
      </c>
      <c r="M387" s="181" t="s">
        <v>3587</v>
      </c>
      <c r="O387" s="75">
        <v>4.6872128069511758</v>
      </c>
      <c r="P387" s="75">
        <v>0.82442565774840237</v>
      </c>
      <c r="S387" s="178" t="s">
        <v>12113</v>
      </c>
      <c r="T387" s="42">
        <v>-11.467000000000001</v>
      </c>
      <c r="U387" s="42">
        <v>-31.55</v>
      </c>
    </row>
    <row r="388" spans="1:21" s="75" customFormat="1" x14ac:dyDescent="0.15">
      <c r="A388" s="73"/>
      <c r="B388" s="75" t="s">
        <v>11063</v>
      </c>
      <c r="C388" s="75">
        <v>1993</v>
      </c>
      <c r="D388" s="75">
        <v>5</v>
      </c>
      <c r="E388" s="75">
        <v>73.04468337823424</v>
      </c>
      <c r="F388" s="75">
        <v>4.6686573151485851</v>
      </c>
      <c r="M388" s="181" t="s">
        <v>3652</v>
      </c>
      <c r="O388" s="75">
        <v>7.0192404684408247</v>
      </c>
      <c r="P388" s="75">
        <v>0.59626358787286193</v>
      </c>
      <c r="S388" s="178" t="s">
        <v>12113</v>
      </c>
      <c r="T388" s="42">
        <v>-7.0019999999999998</v>
      </c>
      <c r="U388" s="42">
        <v>-29.501000000000001</v>
      </c>
    </row>
    <row r="389" spans="1:21" s="75" customFormat="1" x14ac:dyDescent="0.15">
      <c r="A389" s="73"/>
      <c r="B389" s="75" t="s">
        <v>11063</v>
      </c>
      <c r="C389" s="75">
        <v>1993</v>
      </c>
      <c r="D389" s="75">
        <v>6</v>
      </c>
      <c r="E389" s="75">
        <v>16.779015808904113</v>
      </c>
      <c r="F389" s="75">
        <v>4.7159173241072221</v>
      </c>
      <c r="M389" s="181" t="s">
        <v>3653</v>
      </c>
      <c r="O389" s="75">
        <v>16.473129039011518</v>
      </c>
      <c r="P389" s="75">
        <v>7.8925777279405711</v>
      </c>
      <c r="S389" s="178" t="s">
        <v>12113</v>
      </c>
      <c r="T389" s="42">
        <v>-2.7509999999999999</v>
      </c>
      <c r="U389" s="42">
        <v>-27.518000000000001</v>
      </c>
    </row>
    <row r="390" spans="1:21" s="75" customFormat="1" x14ac:dyDescent="0.15">
      <c r="A390" s="73"/>
      <c r="B390" s="75" t="s">
        <v>3806</v>
      </c>
      <c r="C390" s="75">
        <v>1993</v>
      </c>
      <c r="D390" s="75">
        <v>7</v>
      </c>
      <c r="E390" s="75">
        <v>11.294433531642721</v>
      </c>
      <c r="F390" s="75">
        <v>5.1068886566220293</v>
      </c>
      <c r="M390" s="181" t="s">
        <v>3652</v>
      </c>
      <c r="O390" s="75">
        <v>3.0631677370565393</v>
      </c>
      <c r="P390" s="75">
        <v>0.81169730359119741</v>
      </c>
      <c r="S390" s="178" t="s">
        <v>12113</v>
      </c>
      <c r="T390" s="42">
        <v>1.3859999999999999</v>
      </c>
      <c r="U390" s="42">
        <v>-25.7</v>
      </c>
    </row>
    <row r="391" spans="1:21" s="75" customFormat="1" x14ac:dyDescent="0.15">
      <c r="A391" s="73"/>
      <c r="B391" s="75" t="s">
        <v>3806</v>
      </c>
      <c r="C391" s="75">
        <v>1993</v>
      </c>
      <c r="D391" s="75">
        <v>8</v>
      </c>
      <c r="E391" s="75">
        <v>17.752057304872984</v>
      </c>
      <c r="F391" s="75">
        <v>9.603165537425987</v>
      </c>
      <c r="M391" s="181" t="s">
        <v>5346</v>
      </c>
      <c r="O391" s="75">
        <v>6.6272639619470661</v>
      </c>
      <c r="P391" s="75">
        <v>0.72639876643110357</v>
      </c>
      <c r="S391" s="178" t="s">
        <v>12113</v>
      </c>
      <c r="T391" s="42">
        <v>5.35</v>
      </c>
      <c r="U391" s="42">
        <v>-23.968</v>
      </c>
    </row>
    <row r="392" spans="1:21" s="75" customFormat="1" x14ac:dyDescent="0.15">
      <c r="A392" s="73"/>
      <c r="B392" s="75" t="s">
        <v>3806</v>
      </c>
      <c r="C392" s="75">
        <v>1993</v>
      </c>
      <c r="D392" s="75">
        <v>9</v>
      </c>
      <c r="E392" s="75">
        <v>16.47315059448627</v>
      </c>
      <c r="F392" s="75">
        <v>11.46262839936432</v>
      </c>
      <c r="M392" s="181" t="s">
        <v>3653</v>
      </c>
      <c r="O392" s="75">
        <v>5.252820953338702</v>
      </c>
      <c r="P392" s="75">
        <v>0.78800970402858717</v>
      </c>
      <c r="S392" s="178" t="s">
        <v>12113</v>
      </c>
      <c r="T392" s="42">
        <v>9.2349999999999994</v>
      </c>
      <c r="U392" s="42">
        <v>-22.202000000000002</v>
      </c>
    </row>
    <row r="393" spans="1:21" s="75" customFormat="1" x14ac:dyDescent="0.15">
      <c r="A393" s="73"/>
      <c r="B393" s="75" t="s">
        <v>3727</v>
      </c>
      <c r="C393" s="75">
        <v>1993</v>
      </c>
      <c r="D393" s="75">
        <v>10</v>
      </c>
      <c r="E393" s="75">
        <v>7.4628500412458614</v>
      </c>
      <c r="F393" s="75">
        <v>5.0473458698172902</v>
      </c>
      <c r="M393" s="181" t="s">
        <v>5346</v>
      </c>
      <c r="O393" s="75">
        <v>7.5935780249487479</v>
      </c>
      <c r="P393" s="75">
        <v>0.9690578686548923</v>
      </c>
      <c r="S393" s="178" t="s">
        <v>12113</v>
      </c>
      <c r="T393" s="42">
        <v>27.369</v>
      </c>
      <c r="U393" s="42">
        <v>-21.832999999999998</v>
      </c>
    </row>
    <row r="394" spans="1:21" s="75" customFormat="1" x14ac:dyDescent="0.15">
      <c r="A394" s="73"/>
      <c r="B394" s="75" t="s">
        <v>11063</v>
      </c>
      <c r="C394" s="75">
        <v>1993</v>
      </c>
      <c r="D394" s="75">
        <v>11</v>
      </c>
      <c r="E394" s="75">
        <v>29.387240201944838</v>
      </c>
      <c r="F394" s="75">
        <v>22.774488401944836</v>
      </c>
      <c r="M394" s="181" t="s">
        <v>5346</v>
      </c>
      <c r="O394" s="75">
        <v>7.2302573664470291</v>
      </c>
      <c r="P394" s="75">
        <v>0.87228472391927303</v>
      </c>
      <c r="S394" s="178" t="s">
        <v>12113</v>
      </c>
      <c r="T394" s="42">
        <v>13.051</v>
      </c>
      <c r="U394" s="42">
        <v>-20.433</v>
      </c>
    </row>
    <row r="395" spans="1:21" s="75" customFormat="1" x14ac:dyDescent="0.15">
      <c r="A395" s="73"/>
      <c r="B395" s="75" t="s">
        <v>11063</v>
      </c>
      <c r="C395" s="75">
        <v>1993</v>
      </c>
      <c r="D395" s="75">
        <v>12</v>
      </c>
      <c r="E395" s="75">
        <v>32.012379214411339</v>
      </c>
      <c r="F395" s="75">
        <v>14.599544414411342</v>
      </c>
      <c r="M395" s="181" t="s">
        <v>3653</v>
      </c>
      <c r="O395" s="75">
        <v>9.5175334046306137</v>
      </c>
      <c r="P395" s="75">
        <v>0.81590912810575167</v>
      </c>
      <c r="S395" s="178" t="s">
        <v>12113</v>
      </c>
      <c r="T395" s="42">
        <v>19.486000000000001</v>
      </c>
      <c r="U395" s="42">
        <v>-20.384</v>
      </c>
    </row>
    <row r="396" spans="1:21" s="75" customFormat="1" x14ac:dyDescent="0.15">
      <c r="A396" s="73"/>
      <c r="B396" s="75" t="s">
        <v>3727</v>
      </c>
      <c r="C396" s="75">
        <v>1993</v>
      </c>
      <c r="D396" s="75">
        <v>15</v>
      </c>
      <c r="E396" s="75">
        <v>70.788077910224075</v>
      </c>
      <c r="F396" s="75">
        <v>35.577699815618516</v>
      </c>
      <c r="M396" s="181" t="s">
        <v>5346</v>
      </c>
      <c r="O396" s="75">
        <v>4.4295515200728133</v>
      </c>
      <c r="P396" s="75">
        <v>1.3044243396241058</v>
      </c>
      <c r="S396" s="178" t="s">
        <v>12113</v>
      </c>
      <c r="T396" s="42">
        <v>23.283999999999999</v>
      </c>
      <c r="U396" s="42">
        <v>-20.152000000000001</v>
      </c>
    </row>
    <row r="397" spans="1:21" s="75" customFormat="1" x14ac:dyDescent="0.15">
      <c r="A397" s="73"/>
      <c r="B397" s="75" t="s">
        <v>11063</v>
      </c>
      <c r="C397" s="75">
        <v>1993</v>
      </c>
      <c r="D397" s="75">
        <v>16</v>
      </c>
      <c r="E397" s="75">
        <v>116.12996098491293</v>
      </c>
      <c r="F397" s="75">
        <v>28.462710365618513</v>
      </c>
      <c r="M397" s="181" t="s">
        <v>3589</v>
      </c>
      <c r="O397" s="75">
        <v>52.599160930412445</v>
      </c>
      <c r="P397" s="75">
        <v>1.7995920423325238</v>
      </c>
      <c r="S397" s="178" t="s">
        <v>12113</v>
      </c>
      <c r="T397" s="42">
        <v>33.585999999999999</v>
      </c>
      <c r="U397" s="42">
        <v>-20.05</v>
      </c>
    </row>
    <row r="398" spans="1:21" s="75" customFormat="1" x14ac:dyDescent="0.15">
      <c r="A398" s="73"/>
      <c r="B398" s="75" t="s">
        <v>11063</v>
      </c>
      <c r="C398" s="75">
        <v>1993</v>
      </c>
      <c r="D398" s="75">
        <v>17</v>
      </c>
      <c r="E398" s="75">
        <v>52.124639652810863</v>
      </c>
      <c r="F398" s="75">
        <v>17.995035373608555</v>
      </c>
      <c r="M398" s="181" t="s">
        <v>3653</v>
      </c>
      <c r="O398" s="75">
        <v>4.0041060351599613</v>
      </c>
      <c r="P398" s="75">
        <v>1.3354691419341984</v>
      </c>
      <c r="S398" s="178" t="s">
        <v>12113</v>
      </c>
      <c r="T398" s="42">
        <v>42.25</v>
      </c>
      <c r="U398" s="42">
        <v>-20.003</v>
      </c>
    </row>
    <row r="399" spans="1:21" s="75" customFormat="1" x14ac:dyDescent="0.15">
      <c r="A399" s="73"/>
      <c r="B399" s="75" t="s">
        <v>3806</v>
      </c>
      <c r="C399" s="75">
        <v>1993</v>
      </c>
      <c r="D399" s="75">
        <v>18</v>
      </c>
      <c r="E399" s="75">
        <v>40.344965324773383</v>
      </c>
      <c r="F399" s="75">
        <v>34.985478766785441</v>
      </c>
      <c r="M399" s="181" t="s">
        <v>5346</v>
      </c>
      <c r="O399" s="75">
        <v>16.285650400996737</v>
      </c>
      <c r="P399" s="75">
        <v>0.96668328288308381</v>
      </c>
      <c r="S399" s="178" t="s">
        <v>12113</v>
      </c>
      <c r="T399" s="42">
        <v>37.901000000000003</v>
      </c>
      <c r="U399" s="42">
        <v>-19.984999999999999</v>
      </c>
    </row>
    <row r="400" spans="1:21" s="75" customFormat="1" x14ac:dyDescent="0.15">
      <c r="A400" s="73"/>
      <c r="B400" s="75" t="s">
        <v>3806</v>
      </c>
      <c r="C400" s="75">
        <v>1993</v>
      </c>
      <c r="D400" s="75">
        <v>19</v>
      </c>
      <c r="E400" s="75">
        <v>45.954461084379915</v>
      </c>
      <c r="F400" s="75">
        <v>15.193083052007115</v>
      </c>
      <c r="M400" s="181" t="s">
        <v>5346</v>
      </c>
      <c r="O400" s="75">
        <v>11.676549080060799</v>
      </c>
      <c r="P400" s="75">
        <v>4.2468373491737701</v>
      </c>
      <c r="S400" s="178" t="s">
        <v>12113</v>
      </c>
      <c r="T400" s="42">
        <v>47.000999999999998</v>
      </c>
      <c r="U400" s="42">
        <v>-19.934999999999999</v>
      </c>
    </row>
    <row r="401" spans="1:21" s="75" customFormat="1" x14ac:dyDescent="0.15">
      <c r="A401" s="73"/>
      <c r="B401" s="75" t="s">
        <v>3727</v>
      </c>
      <c r="C401" s="75">
        <v>1993</v>
      </c>
      <c r="D401" s="75">
        <v>20</v>
      </c>
      <c r="E401" s="75">
        <v>80.22202932248814</v>
      </c>
      <c r="F401" s="75">
        <v>42.911585797830604</v>
      </c>
      <c r="M401" s="181" t="s">
        <v>3653</v>
      </c>
      <c r="O401" s="75">
        <v>160.62666249103751</v>
      </c>
      <c r="P401" s="75">
        <v>4.5953401153133555</v>
      </c>
      <c r="S401" s="178" t="s">
        <v>12113</v>
      </c>
      <c r="T401" s="42">
        <v>47.918999999999997</v>
      </c>
      <c r="U401" s="42">
        <v>-14.835000000000001</v>
      </c>
    </row>
    <row r="402" spans="1:21" s="75" customFormat="1" x14ac:dyDescent="0.15">
      <c r="A402" s="73"/>
      <c r="B402" s="75" t="s">
        <v>11063</v>
      </c>
      <c r="C402" s="75">
        <v>1993</v>
      </c>
      <c r="D402" s="75">
        <v>22</v>
      </c>
      <c r="E402" s="75">
        <v>128.17010479001146</v>
      </c>
      <c r="F402" s="75">
        <v>108.06272038945337</v>
      </c>
      <c r="M402" s="181" t="s">
        <v>5346</v>
      </c>
      <c r="O402" s="75">
        <v>3.6146709906869785</v>
      </c>
      <c r="P402" s="75">
        <v>0.43588840473600415</v>
      </c>
      <c r="S402" s="178" t="s">
        <v>12113</v>
      </c>
      <c r="T402" s="42">
        <v>48.918999999999997</v>
      </c>
      <c r="U402" s="42">
        <v>-9.136000000000001</v>
      </c>
    </row>
    <row r="403" spans="1:21" s="75" customFormat="1" x14ac:dyDescent="0.15">
      <c r="A403" s="73"/>
      <c r="B403" s="75" t="s">
        <v>3717</v>
      </c>
      <c r="C403" s="75">
        <v>1993</v>
      </c>
      <c r="D403" s="75">
        <v>23</v>
      </c>
      <c r="E403" s="75">
        <v>48.341968909570873</v>
      </c>
      <c r="F403" s="75">
        <v>18.343451775597618</v>
      </c>
      <c r="M403" s="181" t="s">
        <v>5346</v>
      </c>
      <c r="O403" s="75">
        <v>6.8954769665777009</v>
      </c>
      <c r="P403" s="75">
        <v>1.147042645054003</v>
      </c>
      <c r="S403" s="178" t="s">
        <v>12114</v>
      </c>
      <c r="T403" s="42">
        <v>-47.633000000000003</v>
      </c>
      <c r="U403" s="42">
        <v>-55.933999999999997</v>
      </c>
    </row>
    <row r="404" spans="1:21" s="75" customFormat="1" x14ac:dyDescent="0.15">
      <c r="A404" s="73"/>
      <c r="B404" s="75" t="s">
        <v>11063</v>
      </c>
      <c r="C404" s="75">
        <v>1993</v>
      </c>
      <c r="D404" s="75">
        <v>24</v>
      </c>
      <c r="E404" s="75">
        <v>78.009491156518408</v>
      </c>
      <c r="F404" s="75">
        <v>52.301395598426069</v>
      </c>
      <c r="M404" s="181" t="s">
        <v>3653</v>
      </c>
      <c r="O404" s="75">
        <v>5.0141897585205468</v>
      </c>
      <c r="P404" s="75">
        <v>0.79857643135581713</v>
      </c>
      <c r="S404" s="178" t="s">
        <v>12114</v>
      </c>
      <c r="T404" s="42">
        <v>-43.417999999999999</v>
      </c>
      <c r="U404" s="42">
        <v>-54.734000000000002</v>
      </c>
    </row>
    <row r="405" spans="1:21" s="75" customFormat="1" x14ac:dyDescent="0.15">
      <c r="A405" s="73"/>
      <c r="B405" s="75" t="s">
        <v>11063</v>
      </c>
      <c r="C405" s="75">
        <v>1993</v>
      </c>
      <c r="D405" s="75">
        <v>25</v>
      </c>
      <c r="E405" s="75">
        <v>154.80563541789448</v>
      </c>
      <c r="F405" s="75">
        <v>100.73118431022721</v>
      </c>
      <c r="M405" s="181" t="s">
        <v>5346</v>
      </c>
      <c r="O405" s="75">
        <v>4.4936265052797122</v>
      </c>
      <c r="P405" s="75">
        <v>0.11277574772768631</v>
      </c>
      <c r="S405" s="178" t="s">
        <v>12114</v>
      </c>
      <c r="T405" s="42">
        <v>-39.401000000000003</v>
      </c>
      <c r="U405" s="42">
        <v>-53.317999999999998</v>
      </c>
    </row>
    <row r="406" spans="1:21" s="75" customFormat="1" x14ac:dyDescent="0.15">
      <c r="A406" s="73"/>
      <c r="B406" s="75" t="s">
        <v>11063</v>
      </c>
      <c r="C406" s="75">
        <v>1993</v>
      </c>
      <c r="D406" s="75">
        <v>26</v>
      </c>
      <c r="E406" s="75">
        <v>219.86453178121059</v>
      </c>
      <c r="F406" s="75">
        <v>162.63615990898151</v>
      </c>
      <c r="M406" s="181" t="s">
        <v>3590</v>
      </c>
      <c r="O406" s="75">
        <v>5.0499395155237909</v>
      </c>
      <c r="P406" s="75">
        <v>0.70243536494079284</v>
      </c>
      <c r="S406" s="178" t="s">
        <v>12114</v>
      </c>
      <c r="T406" s="42">
        <v>-36.049999999999997</v>
      </c>
      <c r="U406" s="42">
        <v>-49.802</v>
      </c>
    </row>
    <row r="407" spans="1:21" s="75" customFormat="1" x14ac:dyDescent="0.15">
      <c r="A407" s="73"/>
      <c r="B407" s="75" t="s">
        <v>3727</v>
      </c>
      <c r="C407" s="75">
        <v>1993</v>
      </c>
      <c r="D407" s="75">
        <v>27</v>
      </c>
      <c r="E407" s="75">
        <v>677.66337592921502</v>
      </c>
      <c r="F407" s="75">
        <v>129.2185891341741</v>
      </c>
      <c r="M407" s="181" t="s">
        <v>3653</v>
      </c>
      <c r="O407" s="75">
        <v>18.829642524033282</v>
      </c>
      <c r="P407" s="75">
        <v>0.96768242541826133</v>
      </c>
      <c r="S407" s="178" t="s">
        <v>12114</v>
      </c>
      <c r="T407" s="42">
        <v>-33.383000000000003</v>
      </c>
      <c r="U407" s="42">
        <v>-46.618000000000002</v>
      </c>
    </row>
    <row r="408" spans="1:21" s="75" customFormat="1" x14ac:dyDescent="0.15">
      <c r="A408" s="73"/>
      <c r="B408" s="75" t="s">
        <v>11063</v>
      </c>
      <c r="C408" s="75">
        <v>1993</v>
      </c>
      <c r="D408" s="75">
        <v>28</v>
      </c>
      <c r="E408" s="75">
        <v>258.13134246395009</v>
      </c>
      <c r="F408" s="75">
        <v>9.8803152084084829</v>
      </c>
      <c r="M408" s="181" t="s">
        <v>5346</v>
      </c>
      <c r="O408" s="75">
        <v>7.2663677580386574</v>
      </c>
      <c r="P408" s="75">
        <v>0.68382362581775025</v>
      </c>
      <c r="S408" s="178" t="s">
        <v>12114</v>
      </c>
      <c r="T408" s="42">
        <v>-30.3</v>
      </c>
      <c r="U408" s="42">
        <v>-43.417000000000002</v>
      </c>
    </row>
    <row r="409" spans="1:21" s="75" customFormat="1" x14ac:dyDescent="0.15">
      <c r="A409" s="73"/>
      <c r="B409" s="75" t="s">
        <v>3728</v>
      </c>
      <c r="C409" s="75">
        <v>1993</v>
      </c>
      <c r="D409" s="75">
        <v>29</v>
      </c>
      <c r="E409" s="75">
        <v>243.81485357945863</v>
      </c>
      <c r="F409" s="75">
        <v>24.149182780600714</v>
      </c>
      <c r="M409" s="181" t="s">
        <v>3591</v>
      </c>
      <c r="O409" s="75">
        <v>8.8387498473668593</v>
      </c>
      <c r="P409" s="75">
        <v>0.49220418135826827</v>
      </c>
      <c r="S409" s="178" t="s">
        <v>12114</v>
      </c>
      <c r="T409" s="42">
        <v>-27.45</v>
      </c>
      <c r="U409" s="42">
        <v>-40.701999999999998</v>
      </c>
    </row>
    <row r="410" spans="1:21" s="75" customFormat="1" x14ac:dyDescent="0.15">
      <c r="A410" s="73"/>
      <c r="B410" s="75" t="s">
        <v>11063</v>
      </c>
      <c r="C410" s="75">
        <v>1993</v>
      </c>
      <c r="D410" s="75">
        <v>30</v>
      </c>
      <c r="E410" s="75">
        <v>30.792348422148198</v>
      </c>
      <c r="F410" s="75">
        <v>24.272569555273972</v>
      </c>
      <c r="M410" s="181" t="s">
        <v>3653</v>
      </c>
      <c r="O410" s="75">
        <v>10.450253242396723</v>
      </c>
      <c r="P410" s="75">
        <v>1.0831602921722914</v>
      </c>
      <c r="S410" s="178" t="s">
        <v>12114</v>
      </c>
      <c r="T410" s="42">
        <v>-24.350999999999999</v>
      </c>
      <c r="U410" s="42">
        <v>-37.853000000000002</v>
      </c>
    </row>
    <row r="411" spans="1:21" s="75" customFormat="1" x14ac:dyDescent="0.15">
      <c r="A411" s="73"/>
      <c r="B411" s="75" t="s">
        <v>11063</v>
      </c>
      <c r="C411" s="75">
        <v>1993</v>
      </c>
      <c r="D411" s="75">
        <v>31</v>
      </c>
      <c r="E411" s="75">
        <v>135.65634819073631</v>
      </c>
      <c r="F411" s="75">
        <v>119.52758940449027</v>
      </c>
      <c r="M411" s="181" t="s">
        <v>3592</v>
      </c>
      <c r="O411" s="75">
        <v>6.8342578795404965</v>
      </c>
      <c r="P411" s="75">
        <v>1.0539692871812736</v>
      </c>
      <c r="S411" s="178" t="s">
        <v>12114</v>
      </c>
      <c r="T411" s="42">
        <v>-19.901</v>
      </c>
      <c r="U411" s="42">
        <v>-35.518000000000001</v>
      </c>
    </row>
    <row r="412" spans="1:21" s="75" customFormat="1" x14ac:dyDescent="0.15">
      <c r="A412" s="73"/>
      <c r="B412" s="75" t="s">
        <v>11063</v>
      </c>
      <c r="C412" s="75">
        <v>1993</v>
      </c>
      <c r="D412" s="75">
        <v>32</v>
      </c>
      <c r="E412" s="75">
        <v>151.14052922306507</v>
      </c>
      <c r="F412" s="75">
        <v>148.19743977562862</v>
      </c>
      <c r="M412" s="181" t="s">
        <v>3679</v>
      </c>
      <c r="O412" s="75">
        <v>7.8928637350629103</v>
      </c>
      <c r="P412" s="75">
        <v>2.5760565522494541</v>
      </c>
      <c r="S412" s="178" t="s">
        <v>12114</v>
      </c>
      <c r="T412" s="42">
        <v>-15.167999999999999</v>
      </c>
      <c r="U412" s="42">
        <v>-33.301000000000002</v>
      </c>
    </row>
    <row r="413" spans="1:21" s="75" customFormat="1" x14ac:dyDescent="0.15">
      <c r="A413" s="73"/>
      <c r="B413" s="75" t="s">
        <v>11063</v>
      </c>
      <c r="C413" s="75">
        <v>1993</v>
      </c>
      <c r="D413" s="75">
        <v>33</v>
      </c>
      <c r="E413" s="75">
        <v>78.685873787677608</v>
      </c>
      <c r="F413" s="75">
        <v>25.572435768072843</v>
      </c>
      <c r="M413" s="181" t="s">
        <v>3653</v>
      </c>
      <c r="O413" s="75">
        <v>11.495661303824971</v>
      </c>
      <c r="P413" s="75">
        <v>0.57005380958871654</v>
      </c>
      <c r="S413" s="178" t="s">
        <v>12114</v>
      </c>
      <c r="T413" s="42">
        <v>-11.234</v>
      </c>
      <c r="U413" s="42">
        <v>-31.452000000000002</v>
      </c>
    </row>
    <row r="414" spans="1:21" s="75" customFormat="1" x14ac:dyDescent="0.15">
      <c r="A414" s="73"/>
      <c r="B414" s="75" t="s">
        <v>3806</v>
      </c>
      <c r="C414" s="75">
        <v>1993</v>
      </c>
      <c r="D414" s="75">
        <v>34</v>
      </c>
      <c r="E414" s="75">
        <v>56.162738495149334</v>
      </c>
      <c r="F414" s="75">
        <v>22.552643102643984</v>
      </c>
      <c r="M414" s="181" t="s">
        <v>5346</v>
      </c>
      <c r="O414" s="75">
        <v>7.7173445475070626</v>
      </c>
      <c r="P414" s="75">
        <v>0.73511270903942549</v>
      </c>
      <c r="S414" s="178" t="s">
        <v>12114</v>
      </c>
      <c r="T414" s="42">
        <v>-7.4690000000000003</v>
      </c>
      <c r="U414" s="42">
        <v>-29.751000000000001</v>
      </c>
    </row>
    <row r="415" spans="1:21" s="75" customFormat="1" x14ac:dyDescent="0.15">
      <c r="A415" s="73"/>
      <c r="B415" s="75" t="s">
        <v>3727</v>
      </c>
      <c r="C415" s="75">
        <v>1993</v>
      </c>
      <c r="D415" s="75">
        <v>35</v>
      </c>
      <c r="E415" s="75">
        <v>74.857013421199142</v>
      </c>
      <c r="F415" s="75">
        <v>45.134575517297094</v>
      </c>
      <c r="M415" s="181" t="s">
        <v>3682</v>
      </c>
      <c r="O415" s="75">
        <v>7.4867787747473891</v>
      </c>
      <c r="P415" s="75">
        <v>1.1203758318309422</v>
      </c>
      <c r="S415" s="178" t="s">
        <v>12114</v>
      </c>
      <c r="T415" s="42">
        <v>-3.919</v>
      </c>
      <c r="U415" s="42">
        <v>-28.202000000000002</v>
      </c>
    </row>
    <row r="416" spans="1:21" s="75" customFormat="1" x14ac:dyDescent="0.15">
      <c r="A416" s="73"/>
      <c r="B416" s="75" t="s">
        <v>3717</v>
      </c>
      <c r="C416" s="75">
        <v>1993</v>
      </c>
      <c r="D416" s="75">
        <v>36</v>
      </c>
      <c r="E416" s="75">
        <v>38.661801726539096</v>
      </c>
      <c r="F416" s="75">
        <v>5.7776900463785115</v>
      </c>
      <c r="M416" s="181" t="s">
        <v>5346</v>
      </c>
      <c r="O416" s="75">
        <v>10.381539948491655</v>
      </c>
      <c r="P416" s="75">
        <v>1.1712888952498004</v>
      </c>
      <c r="S416" s="178" t="s">
        <v>12114</v>
      </c>
      <c r="T416" s="42">
        <v>0.183</v>
      </c>
      <c r="U416" s="42">
        <v>-26.4</v>
      </c>
    </row>
    <row r="417" spans="1:21" s="75" customFormat="1" x14ac:dyDescent="0.15">
      <c r="A417" s="73"/>
      <c r="B417" s="75" t="s">
        <v>11063</v>
      </c>
      <c r="C417" s="75">
        <v>1993</v>
      </c>
      <c r="D417" s="75">
        <v>39</v>
      </c>
      <c r="E417" s="75">
        <v>79.045141097350779</v>
      </c>
      <c r="F417" s="75">
        <v>12.443342797404465</v>
      </c>
      <c r="M417" s="181" t="s">
        <v>5346</v>
      </c>
      <c r="O417" s="75">
        <v>13.275425418072569</v>
      </c>
      <c r="P417" s="75">
        <v>3.9199881736993269</v>
      </c>
      <c r="S417" s="178" t="s">
        <v>12114</v>
      </c>
      <c r="T417" s="42">
        <v>3.4020000000000001</v>
      </c>
      <c r="U417" s="42">
        <v>-24.785</v>
      </c>
    </row>
    <row r="418" spans="1:21" s="75" customFormat="1" x14ac:dyDescent="0.15">
      <c r="A418" s="73"/>
      <c r="B418" s="75" t="s">
        <v>3717</v>
      </c>
      <c r="C418" s="75">
        <v>1993</v>
      </c>
      <c r="D418" s="75">
        <v>40</v>
      </c>
      <c r="E418" s="75">
        <v>36.181761663526025</v>
      </c>
      <c r="F418" s="75">
        <v>6.1071580541433086</v>
      </c>
      <c r="M418" s="181" t="s">
        <v>5346</v>
      </c>
      <c r="O418" s="75">
        <v>9.2887350093814707</v>
      </c>
      <c r="P418" s="75">
        <v>2.0278505521032595</v>
      </c>
      <c r="S418" s="178" t="s">
        <v>12114</v>
      </c>
      <c r="T418" s="42">
        <v>7.5670000000000002</v>
      </c>
      <c r="U418" s="42">
        <v>-22.934999999999999</v>
      </c>
    </row>
    <row r="419" spans="1:21" s="75" customFormat="1" x14ac:dyDescent="0.15">
      <c r="A419" s="73"/>
      <c r="B419" s="75" t="s">
        <v>11063</v>
      </c>
      <c r="C419" s="75">
        <v>1993</v>
      </c>
      <c r="D419" s="75">
        <v>41</v>
      </c>
      <c r="E419" s="75">
        <v>34.009064692473302</v>
      </c>
      <c r="F419" s="75">
        <v>18.510506700000001</v>
      </c>
      <c r="M419" s="181" t="s">
        <v>5346</v>
      </c>
      <c r="O419" s="75">
        <v>12.625427774327211</v>
      </c>
      <c r="P419" s="75">
        <v>1.1118571803688448</v>
      </c>
      <c r="S419" s="178" t="s">
        <v>12114</v>
      </c>
      <c r="T419" s="42">
        <v>26.533999999999999</v>
      </c>
      <c r="U419" s="42">
        <v>-21.786000000000001</v>
      </c>
    </row>
    <row r="420" spans="1:21" s="75" customFormat="1" x14ac:dyDescent="0.15">
      <c r="A420" s="73"/>
      <c r="B420" s="75" t="s">
        <v>11063</v>
      </c>
      <c r="C420" s="75">
        <v>1993</v>
      </c>
      <c r="D420" s="75">
        <v>42</v>
      </c>
      <c r="E420" s="75">
        <v>25.805032000000001</v>
      </c>
      <c r="F420" s="75">
        <v>15.105128700000002</v>
      </c>
      <c r="M420" s="181" t="s">
        <v>5346</v>
      </c>
      <c r="O420" s="75">
        <v>67.079634007025419</v>
      </c>
      <c r="P420" s="75">
        <v>2.620654051928752</v>
      </c>
      <c r="S420" s="178" t="s">
        <v>12114</v>
      </c>
      <c r="T420" s="42">
        <v>19.901</v>
      </c>
      <c r="U420" s="42">
        <v>-21.317</v>
      </c>
    </row>
    <row r="421" spans="1:21" s="75" customFormat="1" x14ac:dyDescent="0.15">
      <c r="A421" s="73"/>
      <c r="B421" s="75" t="s">
        <v>3817</v>
      </c>
      <c r="C421" s="75">
        <v>1993</v>
      </c>
      <c r="D421" s="75">
        <v>44</v>
      </c>
      <c r="E421" s="75">
        <v>16.591200000000001</v>
      </c>
      <c r="F421" s="75">
        <v>6.3370852000000006</v>
      </c>
      <c r="M421" s="181" t="s">
        <v>5346</v>
      </c>
      <c r="O421" s="75">
        <v>26.966531824928374</v>
      </c>
      <c r="P421" s="75">
        <v>4.2331242788281571</v>
      </c>
      <c r="S421" s="178" t="s">
        <v>12114</v>
      </c>
      <c r="T421" s="42">
        <v>30.917999999999999</v>
      </c>
      <c r="U421" s="42">
        <v>-21.268000000000001</v>
      </c>
    </row>
    <row r="422" spans="1:21" s="75" customFormat="1" x14ac:dyDescent="0.15">
      <c r="A422" s="73"/>
      <c r="B422" s="75" t="s">
        <v>11063</v>
      </c>
      <c r="C422" s="75">
        <v>1993</v>
      </c>
      <c r="D422" s="75">
        <v>45</v>
      </c>
      <c r="E422" s="75">
        <v>15.885495999999998</v>
      </c>
      <c r="F422" s="75">
        <v>5.8187083999999993</v>
      </c>
      <c r="M422" s="181" t="s">
        <v>5346</v>
      </c>
      <c r="O422" s="75">
        <v>19.744916064735136</v>
      </c>
      <c r="P422" s="75">
        <v>4.1344705398203372</v>
      </c>
      <c r="S422" s="178" t="s">
        <v>12114</v>
      </c>
      <c r="T422" s="42">
        <v>11.734999999999999</v>
      </c>
      <c r="U422" s="42">
        <v>-21.05</v>
      </c>
    </row>
    <row r="423" spans="1:21" s="75" customFormat="1" x14ac:dyDescent="0.15">
      <c r="A423" s="73"/>
      <c r="B423" s="75" t="s">
        <v>3717</v>
      </c>
      <c r="C423" s="75">
        <v>1993</v>
      </c>
      <c r="D423" s="75">
        <v>46</v>
      </c>
      <c r="E423" s="75">
        <v>19.044178000000002</v>
      </c>
      <c r="F423" s="75">
        <v>6.6590132000000004</v>
      </c>
      <c r="M423" s="181" t="s">
        <v>5346</v>
      </c>
      <c r="O423" s="75">
        <v>15.509804157176612</v>
      </c>
      <c r="P423" s="75">
        <v>10.957259042584475</v>
      </c>
      <c r="S423" s="178" t="s">
        <v>12114</v>
      </c>
      <c r="T423" s="42">
        <v>35.65</v>
      </c>
      <c r="U423" s="42">
        <v>-20.417000000000002</v>
      </c>
    </row>
    <row r="424" spans="1:21" s="75" customFormat="1" x14ac:dyDescent="0.15">
      <c r="A424" s="73"/>
      <c r="B424" s="75" t="s">
        <v>11063</v>
      </c>
      <c r="C424" s="75">
        <v>1993</v>
      </c>
      <c r="D424" s="75">
        <v>48</v>
      </c>
      <c r="E424" s="75">
        <v>16.340713999999998</v>
      </c>
      <c r="F424" s="75">
        <v>1.7494583000000001</v>
      </c>
      <c r="M424" s="181" t="s">
        <v>5346</v>
      </c>
      <c r="O424" s="75">
        <v>43.749868847270179</v>
      </c>
      <c r="P424" s="75">
        <v>8.0632973809747259</v>
      </c>
      <c r="S424" s="178" t="s">
        <v>12114</v>
      </c>
      <c r="T424" s="42">
        <v>44.119</v>
      </c>
      <c r="U424" s="42">
        <v>-20.003</v>
      </c>
    </row>
    <row r="425" spans="1:21" s="75" customFormat="1" x14ac:dyDescent="0.15">
      <c r="A425" s="73"/>
      <c r="B425" s="75" t="s">
        <v>11063</v>
      </c>
      <c r="C425" s="75">
        <v>1993</v>
      </c>
      <c r="D425" s="75">
        <v>49</v>
      </c>
      <c r="E425" s="75">
        <v>13.392287999999999</v>
      </c>
      <c r="F425" s="75">
        <v>0.44604950000000004</v>
      </c>
      <c r="M425" s="181" t="s">
        <v>5346</v>
      </c>
      <c r="O425" s="75">
        <v>15.469858282246413</v>
      </c>
      <c r="P425" s="75">
        <v>5.536763936129482</v>
      </c>
      <c r="S425" s="178" t="s">
        <v>12114</v>
      </c>
      <c r="T425" s="42">
        <v>39.886000000000003</v>
      </c>
      <c r="U425" s="42">
        <v>-19.986000000000001</v>
      </c>
    </row>
    <row r="426" spans="1:21" s="75" customFormat="1" x14ac:dyDescent="0.15">
      <c r="A426" s="73"/>
      <c r="B426" s="75" t="s">
        <v>11063</v>
      </c>
      <c r="C426" s="75">
        <v>1993</v>
      </c>
      <c r="D426" s="75">
        <v>50</v>
      </c>
      <c r="E426" s="75">
        <v>13.012752000000001</v>
      </c>
      <c r="F426" s="75">
        <v>0.18097210000000002</v>
      </c>
      <c r="M426" s="181" t="s">
        <v>3591</v>
      </c>
      <c r="O426" s="75">
        <v>69.788750949034608</v>
      </c>
      <c r="P426" s="75">
        <v>9.1807911131126527</v>
      </c>
      <c r="S426" s="178" t="s">
        <v>12114</v>
      </c>
      <c r="T426" s="42">
        <v>46.484999999999999</v>
      </c>
      <c r="U426" s="42">
        <v>-14.052</v>
      </c>
    </row>
    <row r="427" spans="1:21" s="75" customFormat="1" x14ac:dyDescent="0.15">
      <c r="A427" s="73"/>
      <c r="B427" s="75" t="s">
        <v>3819</v>
      </c>
      <c r="C427" s="75">
        <v>1994</v>
      </c>
      <c r="D427" s="75">
        <v>1</v>
      </c>
      <c r="E427" s="75">
        <v>17.533023999999997</v>
      </c>
      <c r="F427" s="75">
        <v>0.58035619999999988</v>
      </c>
      <c r="M427" s="181" t="s">
        <v>5346</v>
      </c>
      <c r="O427" s="75">
        <v>4.430802226048681</v>
      </c>
      <c r="P427" s="75">
        <v>0.39755942886160189</v>
      </c>
      <c r="S427" s="178" t="s">
        <v>12114</v>
      </c>
      <c r="T427" s="42">
        <v>48.75</v>
      </c>
      <c r="U427" s="42">
        <v>-8.1000000000000014</v>
      </c>
    </row>
    <row r="428" spans="1:21" s="75" customFormat="1" x14ac:dyDescent="0.15">
      <c r="A428" s="73"/>
      <c r="B428" s="75" t="s">
        <v>3821</v>
      </c>
      <c r="C428" s="75">
        <v>1994</v>
      </c>
      <c r="D428" s="75">
        <v>3</v>
      </c>
      <c r="E428" s="75">
        <v>15.668090200000002</v>
      </c>
      <c r="F428" s="75">
        <v>1.8368578</v>
      </c>
      <c r="M428" s="181" t="s">
        <v>3683</v>
      </c>
      <c r="O428" s="75">
        <v>11.957596723433058</v>
      </c>
      <c r="P428" s="75">
        <v>0.60751787221454046</v>
      </c>
      <c r="S428" s="178" t="s">
        <v>12183</v>
      </c>
      <c r="T428" s="42">
        <v>-51.918999999999997</v>
      </c>
      <c r="U428" s="42">
        <v>-57.884999999999998</v>
      </c>
    </row>
    <row r="429" spans="1:21" s="75" customFormat="1" x14ac:dyDescent="0.15">
      <c r="A429" s="73"/>
      <c r="B429" s="75" t="s">
        <v>11063</v>
      </c>
      <c r="C429" s="75">
        <v>1994</v>
      </c>
      <c r="D429" s="75">
        <v>5</v>
      </c>
      <c r="E429" s="75">
        <v>9.1069210000000034</v>
      </c>
      <c r="F429" s="75">
        <v>1.3984888</v>
      </c>
      <c r="M429" s="181" t="s">
        <v>3653</v>
      </c>
      <c r="O429" s="75">
        <v>7.2856774187018276</v>
      </c>
      <c r="P429" s="75">
        <v>0.56810235843334622</v>
      </c>
      <c r="S429" s="178" t="s">
        <v>12183</v>
      </c>
      <c r="T429" s="42">
        <v>-48</v>
      </c>
      <c r="U429" s="42">
        <v>-55.869</v>
      </c>
    </row>
    <row r="430" spans="1:21" s="75" customFormat="1" x14ac:dyDescent="0.15">
      <c r="A430" s="73"/>
      <c r="B430" s="75" t="s">
        <v>3660</v>
      </c>
      <c r="C430" s="75">
        <v>1994</v>
      </c>
      <c r="D430" s="75">
        <v>6</v>
      </c>
      <c r="E430" s="75">
        <v>13.829776000000001</v>
      </c>
      <c r="F430" s="75">
        <v>2.4089747999999997</v>
      </c>
      <c r="M430" s="181" t="s">
        <v>3591</v>
      </c>
      <c r="O430" s="75">
        <v>6.6700400994396585</v>
      </c>
      <c r="P430" s="75">
        <v>0.8272052504542442</v>
      </c>
      <c r="S430" s="178" t="s">
        <v>12183</v>
      </c>
      <c r="T430" s="42">
        <v>-43.569000000000003</v>
      </c>
      <c r="U430" s="42">
        <v>-55.018000000000001</v>
      </c>
    </row>
    <row r="431" spans="1:21" s="75" customFormat="1" x14ac:dyDescent="0.15">
      <c r="A431" s="73"/>
      <c r="B431" s="75" t="s">
        <v>3660</v>
      </c>
      <c r="C431" s="75">
        <v>1994</v>
      </c>
      <c r="D431" s="75">
        <v>7</v>
      </c>
      <c r="E431" s="75">
        <v>11.168663999999998</v>
      </c>
      <c r="F431" s="75">
        <v>2.0433821999999999</v>
      </c>
      <c r="M431" s="181" t="s">
        <v>5346</v>
      </c>
      <c r="O431" s="75">
        <v>7.7206293872975795</v>
      </c>
      <c r="P431" s="75">
        <v>1.8602636309233413</v>
      </c>
      <c r="S431" s="178" t="s">
        <v>12183</v>
      </c>
      <c r="T431" s="42">
        <v>-37.801000000000002</v>
      </c>
      <c r="U431" s="42">
        <v>-52.185000000000002</v>
      </c>
    </row>
    <row r="432" spans="1:21" s="75" customFormat="1" x14ac:dyDescent="0.15">
      <c r="A432" s="73"/>
      <c r="B432" s="75" t="s">
        <v>3662</v>
      </c>
      <c r="C432" s="75">
        <v>1994</v>
      </c>
      <c r="D432" s="75">
        <v>8</v>
      </c>
      <c r="E432" s="75">
        <v>10.211172000000001</v>
      </c>
      <c r="F432" s="75">
        <v>4.9996232999999988</v>
      </c>
      <c r="M432" s="181" t="s">
        <v>3591</v>
      </c>
      <c r="O432" s="75">
        <v>4.317695147462544</v>
      </c>
      <c r="P432" s="75">
        <v>1.2625666414888119</v>
      </c>
      <c r="S432" s="178" t="s">
        <v>12183</v>
      </c>
      <c r="T432" s="42">
        <v>-35.701999999999998</v>
      </c>
      <c r="U432" s="42">
        <v>-49.567</v>
      </c>
    </row>
    <row r="433" spans="1:21" s="75" customFormat="1" x14ac:dyDescent="0.15">
      <c r="A433" s="73"/>
      <c r="B433" s="75" t="s">
        <v>3817</v>
      </c>
      <c r="C433" s="75">
        <v>1994</v>
      </c>
      <c r="D433" s="75">
        <v>9</v>
      </c>
      <c r="E433" s="75">
        <v>11.164502000000001</v>
      </c>
      <c r="F433" s="75">
        <v>6.0750536999999998</v>
      </c>
      <c r="M433" s="181" t="s">
        <v>5346</v>
      </c>
      <c r="O433" s="75">
        <v>10.595529130793013</v>
      </c>
      <c r="P433" s="75">
        <v>2.6504186456847867</v>
      </c>
      <c r="S433" s="178" t="s">
        <v>12183</v>
      </c>
      <c r="T433" s="42">
        <v>-32.799999999999997</v>
      </c>
      <c r="U433" s="42">
        <v>-46.116999999999997</v>
      </c>
    </row>
    <row r="434" spans="1:21" s="75" customFormat="1" x14ac:dyDescent="0.15">
      <c r="A434" s="73"/>
      <c r="B434" s="75" t="s">
        <v>3750</v>
      </c>
      <c r="C434" s="75">
        <v>1994</v>
      </c>
      <c r="D434" s="75">
        <v>10</v>
      </c>
      <c r="E434" s="75">
        <v>10.217542</v>
      </c>
      <c r="F434" s="75">
        <v>6.8727798</v>
      </c>
      <c r="M434" s="181" t="s">
        <v>5346</v>
      </c>
      <c r="O434" s="75">
        <v>26.733818824481986</v>
      </c>
      <c r="P434" s="75">
        <v>0.63387696861743104</v>
      </c>
      <c r="S434" s="178" t="s">
        <v>12183</v>
      </c>
      <c r="T434" s="42">
        <v>-29.85</v>
      </c>
      <c r="U434" s="42">
        <v>-42.902000000000001</v>
      </c>
    </row>
    <row r="435" spans="1:21" s="75" customFormat="1" x14ac:dyDescent="0.15">
      <c r="A435" s="73"/>
      <c r="B435" s="75" t="s">
        <v>3751</v>
      </c>
      <c r="C435" s="75">
        <v>1994</v>
      </c>
      <c r="D435" s="75">
        <v>11</v>
      </c>
      <c r="E435" s="75">
        <v>18.477229169663563</v>
      </c>
      <c r="F435" s="75">
        <v>6.6982749999999998</v>
      </c>
      <c r="M435" s="181" t="s">
        <v>3683</v>
      </c>
      <c r="O435" s="75">
        <v>5.8954206493815775</v>
      </c>
      <c r="P435" s="75">
        <v>1.9046687601156895</v>
      </c>
      <c r="S435" s="178" t="s">
        <v>12183</v>
      </c>
      <c r="T435" s="42">
        <v>-26.603000000000002</v>
      </c>
      <c r="U435" s="42">
        <v>-39.6</v>
      </c>
    </row>
    <row r="436" spans="1:21" s="75" customFormat="1" x14ac:dyDescent="0.15">
      <c r="A436" s="73"/>
      <c r="B436" s="75" t="s">
        <v>3751</v>
      </c>
      <c r="C436" s="75">
        <v>1994</v>
      </c>
      <c r="D436" s="75">
        <v>12</v>
      </c>
      <c r="E436" s="75">
        <v>18.94420108990678</v>
      </c>
      <c r="F436" s="75">
        <v>7.647024</v>
      </c>
      <c r="M436" s="181" t="s">
        <v>3653</v>
      </c>
      <c r="O436" s="75">
        <v>5.7635334009442092</v>
      </c>
      <c r="P436" s="75">
        <v>1.463843642310553</v>
      </c>
      <c r="S436" s="178" t="s">
        <v>12183</v>
      </c>
      <c r="T436" s="42">
        <v>-22.919</v>
      </c>
      <c r="U436" s="42">
        <v>-36.951000000000001</v>
      </c>
    </row>
    <row r="437" spans="1:21" s="75" customFormat="1" x14ac:dyDescent="0.15">
      <c r="A437" s="73"/>
      <c r="B437" s="75" t="s">
        <v>3662</v>
      </c>
      <c r="C437" s="75">
        <v>1994</v>
      </c>
      <c r="D437" s="75">
        <v>13</v>
      </c>
      <c r="E437" s="75">
        <v>19.043258999999999</v>
      </c>
      <c r="F437" s="75">
        <v>20.944451399999998</v>
      </c>
      <c r="M437" s="181" t="s">
        <v>5346</v>
      </c>
      <c r="O437" s="75">
        <v>5.4296294145901491</v>
      </c>
      <c r="P437" s="75">
        <v>1.7246546784587446</v>
      </c>
      <c r="S437" s="178" t="s">
        <v>12183</v>
      </c>
      <c r="T437" s="42">
        <v>-18.853000000000002</v>
      </c>
      <c r="U437" s="42">
        <v>-35.036000000000001</v>
      </c>
    </row>
    <row r="438" spans="1:21" s="75" customFormat="1" x14ac:dyDescent="0.15">
      <c r="A438" s="73"/>
      <c r="B438" s="75" t="s">
        <v>3662</v>
      </c>
      <c r="C438" s="75">
        <v>1994</v>
      </c>
      <c r="D438" s="75">
        <v>15</v>
      </c>
      <c r="E438" s="75">
        <v>16.203277000000003</v>
      </c>
      <c r="F438" s="75">
        <v>16.189155599999999</v>
      </c>
      <c r="M438" s="181" t="s">
        <v>5346</v>
      </c>
      <c r="O438" s="75">
        <v>5.928876163524766</v>
      </c>
      <c r="P438" s="75">
        <v>0.93318047313741104</v>
      </c>
      <c r="S438" s="178" t="s">
        <v>12183</v>
      </c>
      <c r="T438" s="42">
        <v>-14.884</v>
      </c>
      <c r="U438" s="42">
        <v>-33.118000000000002</v>
      </c>
    </row>
    <row r="439" spans="1:21" s="75" customFormat="1" x14ac:dyDescent="0.15">
      <c r="A439" s="73"/>
      <c r="B439" s="75" t="s">
        <v>3755</v>
      </c>
      <c r="C439" s="75">
        <v>1994</v>
      </c>
      <c r="D439" s="75">
        <v>16</v>
      </c>
      <c r="E439" s="75">
        <v>44.138521093336514</v>
      </c>
      <c r="F439" s="75">
        <v>17.795442299999998</v>
      </c>
      <c r="M439" s="181" t="s">
        <v>5346</v>
      </c>
      <c r="O439" s="75">
        <v>8.6079844525023272</v>
      </c>
      <c r="P439" s="75">
        <v>1.8844063438653824</v>
      </c>
      <c r="S439" s="178" t="s">
        <v>12183</v>
      </c>
      <c r="T439" s="42">
        <v>-10.769</v>
      </c>
      <c r="U439" s="42">
        <v>-31.234999999999999</v>
      </c>
    </row>
    <row r="440" spans="1:21" s="75" customFormat="1" x14ac:dyDescent="0.15">
      <c r="A440" s="73"/>
      <c r="B440" s="75" t="s">
        <v>3756</v>
      </c>
      <c r="C440" s="75">
        <v>1994</v>
      </c>
      <c r="D440" s="75">
        <v>17</v>
      </c>
      <c r="E440" s="75">
        <v>110.53054189196772</v>
      </c>
      <c r="F440" s="75">
        <v>36.961852100000002</v>
      </c>
      <c r="M440" s="181" t="s">
        <v>3846</v>
      </c>
      <c r="O440" s="75">
        <v>8.9735421412891903</v>
      </c>
      <c r="P440" s="75">
        <v>2.8038539567309577</v>
      </c>
      <c r="S440" s="178" t="s">
        <v>12183</v>
      </c>
      <c r="T440" s="42">
        <v>-6.4829999999999997</v>
      </c>
      <c r="U440" s="42">
        <v>-29.266999999999999</v>
      </c>
    </row>
    <row r="441" spans="1:21" s="75" customFormat="1" x14ac:dyDescent="0.15">
      <c r="A441" s="73"/>
      <c r="B441" s="75" t="s">
        <v>11063</v>
      </c>
      <c r="C441" s="75">
        <v>1994</v>
      </c>
      <c r="D441" s="75">
        <v>18</v>
      </c>
      <c r="E441" s="75">
        <v>243.33404312959235</v>
      </c>
      <c r="F441" s="75">
        <v>29.020411900000003</v>
      </c>
      <c r="M441" s="181" t="s">
        <v>3763</v>
      </c>
      <c r="O441" s="75">
        <v>10.898254068235861</v>
      </c>
      <c r="P441" s="75">
        <v>2.8252436723368826</v>
      </c>
      <c r="S441" s="178" t="s">
        <v>12183</v>
      </c>
      <c r="T441" s="42">
        <v>-2.3839999999999999</v>
      </c>
      <c r="U441" s="42">
        <v>-27.451000000000001</v>
      </c>
    </row>
    <row r="442" spans="1:21" s="75" customFormat="1" x14ac:dyDescent="0.15">
      <c r="A442" s="73"/>
      <c r="B442" s="75" t="s">
        <v>3817</v>
      </c>
      <c r="C442" s="75">
        <v>1994</v>
      </c>
      <c r="D442" s="75">
        <v>19</v>
      </c>
      <c r="E442" s="75">
        <v>67.173106588510819</v>
      </c>
      <c r="F442" s="75">
        <v>35.867248699999998</v>
      </c>
      <c r="M442" s="181" t="s">
        <v>3683</v>
      </c>
      <c r="O442" s="75">
        <v>8.3343606623080859</v>
      </c>
      <c r="P442" s="75">
        <v>2.9844268127658675</v>
      </c>
      <c r="S442" s="178" t="s">
        <v>12183</v>
      </c>
      <c r="T442" s="42">
        <v>1.284</v>
      </c>
      <c r="U442" s="42">
        <v>-25.768999999999998</v>
      </c>
    </row>
    <row r="443" spans="1:21" s="75" customFormat="1" x14ac:dyDescent="0.15">
      <c r="A443" s="73"/>
      <c r="B443" s="75" t="s">
        <v>3758</v>
      </c>
      <c r="C443" s="75">
        <v>1994</v>
      </c>
      <c r="D443" s="75">
        <v>20</v>
      </c>
      <c r="E443" s="75">
        <v>44.923841330868626</v>
      </c>
      <c r="F443" s="75">
        <v>20.1842942</v>
      </c>
      <c r="M443" s="181" t="s">
        <v>3653</v>
      </c>
      <c r="O443" s="75">
        <v>4.3188151662867256</v>
      </c>
      <c r="P443" s="75">
        <v>1.9143506755641693</v>
      </c>
      <c r="S443" s="178" t="s">
        <v>12183</v>
      </c>
      <c r="T443" s="42">
        <v>5.1669999999999998</v>
      </c>
      <c r="U443" s="42">
        <v>-24.016999999999999</v>
      </c>
    </row>
    <row r="444" spans="1:21" s="75" customFormat="1" x14ac:dyDescent="0.15">
      <c r="A444" s="73"/>
      <c r="B444" s="75" t="s">
        <v>3755</v>
      </c>
      <c r="C444" s="75">
        <v>1994</v>
      </c>
      <c r="D444" s="75">
        <v>21</v>
      </c>
      <c r="E444" s="75">
        <v>23.43478643682862</v>
      </c>
      <c r="F444" s="75">
        <v>12.5367681</v>
      </c>
      <c r="M444" s="181" t="s">
        <v>3765</v>
      </c>
      <c r="O444" s="75">
        <v>12.899584174772642</v>
      </c>
      <c r="P444" s="75">
        <v>3.184963995555453</v>
      </c>
      <c r="S444" s="178" t="s">
        <v>12183</v>
      </c>
      <c r="T444" s="42">
        <v>9.0500000000000007</v>
      </c>
      <c r="U444" s="42">
        <v>-22.268000000000001</v>
      </c>
    </row>
    <row r="445" spans="1:21" s="75" customFormat="1" x14ac:dyDescent="0.15">
      <c r="A445" s="73"/>
      <c r="B445" s="75" t="s">
        <v>11063</v>
      </c>
      <c r="C445" s="75">
        <v>1994</v>
      </c>
      <c r="D445" s="75">
        <v>22</v>
      </c>
      <c r="E445" s="75">
        <v>81.707350497431563</v>
      </c>
      <c r="F445" s="75">
        <v>36.094412800000001</v>
      </c>
      <c r="M445" s="181" t="s">
        <v>3683</v>
      </c>
      <c r="O445" s="75">
        <v>10.625261694779834</v>
      </c>
      <c r="P445" s="75">
        <v>2.9271384370144844</v>
      </c>
      <c r="S445" s="178" t="s">
        <v>12183</v>
      </c>
      <c r="T445" s="42">
        <v>29.484999999999999</v>
      </c>
      <c r="U445" s="42">
        <v>-21.800999999999998</v>
      </c>
    </row>
    <row r="446" spans="1:21" s="75" customFormat="1" x14ac:dyDescent="0.15">
      <c r="A446" s="73"/>
      <c r="B446" s="75" t="s">
        <v>11063</v>
      </c>
      <c r="C446" s="75">
        <v>1994</v>
      </c>
      <c r="D446" s="75">
        <v>23</v>
      </c>
      <c r="E446" s="75">
        <v>54.407180370096512</v>
      </c>
      <c r="F446" s="75">
        <v>19.903753199999997</v>
      </c>
      <c r="M446" s="181" t="s">
        <v>3653</v>
      </c>
      <c r="O446" s="75">
        <v>43.937729679356622</v>
      </c>
      <c r="P446" s="75">
        <v>2.0757397892548761</v>
      </c>
      <c r="S446" s="178" t="s">
        <v>12183</v>
      </c>
      <c r="T446" s="42">
        <v>24.667999999999999</v>
      </c>
      <c r="U446" s="42">
        <v>-21.4</v>
      </c>
    </row>
    <row r="447" spans="1:21" s="75" customFormat="1" x14ac:dyDescent="0.15">
      <c r="A447" s="73"/>
      <c r="B447" s="75" t="s">
        <v>3662</v>
      </c>
      <c r="C447" s="75">
        <v>1994</v>
      </c>
      <c r="D447" s="75">
        <v>24</v>
      </c>
      <c r="E447" s="75">
        <v>70.664805393271195</v>
      </c>
      <c r="F447" s="75">
        <v>26.386795500000002</v>
      </c>
      <c r="M447" s="181" t="s">
        <v>3768</v>
      </c>
      <c r="O447" s="75">
        <v>10.806572465746477</v>
      </c>
      <c r="P447" s="75">
        <v>5.0172512621997498</v>
      </c>
      <c r="S447" s="178" t="s">
        <v>12183</v>
      </c>
      <c r="T447" s="42">
        <v>34.033000000000001</v>
      </c>
      <c r="U447" s="42">
        <v>-21.251000000000001</v>
      </c>
    </row>
    <row r="448" spans="1:21" s="75" customFormat="1" x14ac:dyDescent="0.15">
      <c r="A448" s="73"/>
      <c r="B448" s="75" t="s">
        <v>11063</v>
      </c>
      <c r="C448" s="75">
        <v>1994</v>
      </c>
      <c r="D448" s="75">
        <v>25</v>
      </c>
      <c r="E448" s="75">
        <v>36.869751999999998</v>
      </c>
      <c r="F448" s="75">
        <v>41.353901300000004</v>
      </c>
      <c r="M448" s="181" t="s">
        <v>5346</v>
      </c>
      <c r="O448" s="75">
        <v>10.621498936265507</v>
      </c>
      <c r="P448" s="75">
        <v>5.847399085673211</v>
      </c>
      <c r="S448" s="178" t="s">
        <v>12183</v>
      </c>
      <c r="T448" s="42">
        <v>20.084</v>
      </c>
      <c r="U448" s="42">
        <v>-20.619</v>
      </c>
    </row>
    <row r="449" spans="1:21" s="75" customFormat="1" x14ac:dyDescent="0.15">
      <c r="A449" s="73"/>
      <c r="B449" s="75" t="s">
        <v>3828</v>
      </c>
      <c r="C449" s="75">
        <v>1994</v>
      </c>
      <c r="D449" s="75">
        <v>26</v>
      </c>
      <c r="E449" s="75">
        <v>34.674997787336835</v>
      </c>
      <c r="F449" s="75">
        <v>17.223155199999994</v>
      </c>
      <c r="M449" s="181" t="s">
        <v>3652</v>
      </c>
      <c r="O449" s="75">
        <v>24.296712038511529</v>
      </c>
      <c r="P449" s="75">
        <v>3.3087032226999109</v>
      </c>
      <c r="S449" s="178" t="s">
        <v>12183</v>
      </c>
      <c r="T449" s="42">
        <v>12.752000000000001</v>
      </c>
      <c r="U449" s="42">
        <v>-20.535</v>
      </c>
    </row>
    <row r="450" spans="1:21" s="75" customFormat="1" x14ac:dyDescent="0.15">
      <c r="A450" s="73"/>
      <c r="B450" s="75" t="s">
        <v>3908</v>
      </c>
      <c r="C450" s="75">
        <v>1994</v>
      </c>
      <c r="D450" s="75">
        <v>27</v>
      </c>
      <c r="E450" s="75">
        <v>94.314795632497024</v>
      </c>
      <c r="F450" s="75">
        <v>40.766489999999997</v>
      </c>
      <c r="M450" s="181" t="s">
        <v>3685</v>
      </c>
      <c r="O450" s="75">
        <v>19.969073370389719</v>
      </c>
      <c r="P450" s="75">
        <v>9.0672347960279573</v>
      </c>
      <c r="S450" s="178" t="s">
        <v>12183</v>
      </c>
      <c r="T450" s="42">
        <v>38.167000000000002</v>
      </c>
      <c r="U450" s="42">
        <v>-20.001999999999999</v>
      </c>
    </row>
    <row r="451" spans="1:21" s="75" customFormat="1" x14ac:dyDescent="0.15">
      <c r="A451" s="73"/>
      <c r="B451" s="75" t="s">
        <v>11063</v>
      </c>
      <c r="C451" s="75">
        <v>1994</v>
      </c>
      <c r="D451" s="75">
        <v>28</v>
      </c>
      <c r="E451" s="75">
        <v>101.23331450872183</v>
      </c>
      <c r="F451" s="75">
        <v>39.792583900000011</v>
      </c>
      <c r="M451" s="181" t="s">
        <v>5346</v>
      </c>
      <c r="O451" s="75">
        <v>29.449615670394323</v>
      </c>
      <c r="P451" s="75">
        <v>4.3289247305437835</v>
      </c>
      <c r="S451" s="178" t="s">
        <v>12183</v>
      </c>
      <c r="T451" s="42">
        <v>42.9</v>
      </c>
      <c r="U451" s="42">
        <v>-19.984999999999999</v>
      </c>
    </row>
    <row r="452" spans="1:21" s="75" customFormat="1" x14ac:dyDescent="0.15">
      <c r="A452" s="73"/>
      <c r="B452" s="75" t="s">
        <v>3662</v>
      </c>
      <c r="C452" s="75">
        <v>1994</v>
      </c>
      <c r="D452" s="75">
        <v>29</v>
      </c>
      <c r="E452" s="75">
        <v>209.40581600000002</v>
      </c>
      <c r="F452" s="75">
        <v>143.08600899999999</v>
      </c>
      <c r="M452" s="181" t="s">
        <v>3683</v>
      </c>
      <c r="O452" s="75">
        <v>3.4466767721219509</v>
      </c>
      <c r="P452" s="75">
        <v>0.46066585821155059</v>
      </c>
      <c r="S452" s="178" t="s">
        <v>12183</v>
      </c>
      <c r="T452" s="42">
        <v>47.366999999999997</v>
      </c>
      <c r="U452" s="42">
        <v>-18.202000000000002</v>
      </c>
    </row>
    <row r="453" spans="1:21" s="75" customFormat="1" x14ac:dyDescent="0.15">
      <c r="A453" s="73"/>
      <c r="B453" s="75" t="s">
        <v>3806</v>
      </c>
      <c r="C453" s="75">
        <v>1994</v>
      </c>
      <c r="D453" s="75">
        <v>31</v>
      </c>
      <c r="E453" s="75">
        <v>325.37740980161686</v>
      </c>
      <c r="F453" s="75">
        <v>40.777333099999993</v>
      </c>
      <c r="M453" s="181" t="s">
        <v>3653</v>
      </c>
      <c r="O453" s="75">
        <v>3.1516353774477337</v>
      </c>
      <c r="P453" s="75">
        <v>0.58006872654793851</v>
      </c>
      <c r="S453" s="178" t="s">
        <v>12184</v>
      </c>
      <c r="T453" s="42">
        <v>-50.978000000000002</v>
      </c>
      <c r="U453" s="42">
        <v>-57.302999999999997</v>
      </c>
    </row>
    <row r="454" spans="1:21" s="75" customFormat="1" x14ac:dyDescent="0.15">
      <c r="A454" s="73"/>
      <c r="B454" s="75" t="s">
        <v>3755</v>
      </c>
      <c r="C454" s="75">
        <v>1994</v>
      </c>
      <c r="D454" s="75">
        <v>32</v>
      </c>
      <c r="E454" s="75">
        <v>578.5330666924732</v>
      </c>
      <c r="F454" s="75">
        <v>55.573234200000002</v>
      </c>
      <c r="M454" s="181" t="s">
        <v>5346</v>
      </c>
      <c r="O454" s="75">
        <v>2.6115317327718017</v>
      </c>
      <c r="P454" s="75">
        <v>0.54211109622959708</v>
      </c>
      <c r="S454" s="178" t="s">
        <v>12184</v>
      </c>
      <c r="T454" s="42">
        <v>-47.622</v>
      </c>
      <c r="U454" s="42">
        <v>-55.947000000000003</v>
      </c>
    </row>
    <row r="455" spans="1:21" s="75" customFormat="1" x14ac:dyDescent="0.15">
      <c r="A455" s="73"/>
      <c r="B455" s="75" t="s">
        <v>11063</v>
      </c>
      <c r="C455" s="75">
        <v>1994</v>
      </c>
      <c r="D455" s="75">
        <v>33</v>
      </c>
      <c r="E455" s="75">
        <v>211.50619551852012</v>
      </c>
      <c r="F455" s="75">
        <v>29.656306700000002</v>
      </c>
      <c r="M455" s="181" t="s">
        <v>5346</v>
      </c>
      <c r="O455" s="75">
        <v>5.2499711107110256</v>
      </c>
      <c r="P455" s="75">
        <v>1.9271770079451569</v>
      </c>
      <c r="S455" s="178" t="s">
        <v>12184</v>
      </c>
      <c r="T455" s="42">
        <v>-43.491999999999997</v>
      </c>
      <c r="U455" s="42">
        <v>-54.4</v>
      </c>
    </row>
    <row r="456" spans="1:21" s="75" customFormat="1" x14ac:dyDescent="0.15">
      <c r="A456" s="73"/>
      <c r="B456" s="75" t="s">
        <v>11063</v>
      </c>
      <c r="C456" s="75">
        <v>1994</v>
      </c>
      <c r="D456" s="75">
        <v>34</v>
      </c>
      <c r="E456" s="75">
        <v>102.08944434241396</v>
      </c>
      <c r="F456" s="75">
        <v>38.605866400000004</v>
      </c>
      <c r="M456" s="181" t="s">
        <v>5346</v>
      </c>
      <c r="O456" s="75">
        <v>5.097977717728468</v>
      </c>
      <c r="P456" s="75">
        <v>0.55732838625281522</v>
      </c>
      <c r="S456" s="178" t="s">
        <v>12184</v>
      </c>
      <c r="T456" s="42">
        <v>-35.65</v>
      </c>
      <c r="U456" s="42">
        <v>-49.817</v>
      </c>
    </row>
    <row r="457" spans="1:21" s="75" customFormat="1" x14ac:dyDescent="0.15">
      <c r="A457" s="73"/>
      <c r="B457" s="75" t="s">
        <v>3662</v>
      </c>
      <c r="C457" s="75">
        <v>1994</v>
      </c>
      <c r="D457" s="75">
        <v>35</v>
      </c>
      <c r="E457" s="75">
        <v>56.898757914934727</v>
      </c>
      <c r="F457" s="75">
        <v>12.762136</v>
      </c>
      <c r="M457" s="181" t="s">
        <v>3847</v>
      </c>
      <c r="O457" s="75">
        <v>4.4365359291817565</v>
      </c>
      <c r="P457" s="75">
        <v>1.0144209752909283</v>
      </c>
      <c r="S457" s="178" t="s">
        <v>12184</v>
      </c>
      <c r="T457" s="42">
        <v>-32.616999999999997</v>
      </c>
      <c r="U457" s="42">
        <v>-46.2</v>
      </c>
    </row>
    <row r="458" spans="1:21" s="75" customFormat="1" x14ac:dyDescent="0.15">
      <c r="A458" s="73"/>
      <c r="B458" s="75" t="s">
        <v>11063</v>
      </c>
      <c r="C458" s="75">
        <v>1994</v>
      </c>
      <c r="D458" s="75">
        <v>36</v>
      </c>
      <c r="E458" s="75">
        <v>88.733053999999996</v>
      </c>
      <c r="F458" s="75">
        <v>64.014769600000008</v>
      </c>
      <c r="M458" s="181" t="s">
        <v>5346</v>
      </c>
      <c r="O458" s="75">
        <v>6.0583361015573249</v>
      </c>
      <c r="P458" s="75">
        <v>1.0261641199109002</v>
      </c>
      <c r="S458" s="178" t="s">
        <v>12184</v>
      </c>
      <c r="T458" s="42">
        <v>-29.335999999999999</v>
      </c>
      <c r="U458" s="42">
        <v>-42.646999999999998</v>
      </c>
    </row>
    <row r="459" spans="1:21" s="75" customFormat="1" x14ac:dyDescent="0.15">
      <c r="A459" s="73"/>
      <c r="B459" s="75" t="s">
        <v>11063</v>
      </c>
      <c r="C459" s="75">
        <v>1994</v>
      </c>
      <c r="D459" s="75">
        <v>37</v>
      </c>
      <c r="E459" s="75">
        <v>48.449875999999996</v>
      </c>
      <c r="F459" s="75">
        <v>24.253540999999998</v>
      </c>
      <c r="M459" s="181" t="s">
        <v>3683</v>
      </c>
      <c r="O459" s="75">
        <v>6.1285336796621745</v>
      </c>
      <c r="P459" s="75">
        <v>1.3104149356034858</v>
      </c>
      <c r="S459" s="178" t="s">
        <v>12184</v>
      </c>
      <c r="T459" s="42">
        <v>-26.106000000000002</v>
      </c>
      <c r="U459" s="42">
        <v>-39.183</v>
      </c>
    </row>
    <row r="460" spans="1:21" s="75" customFormat="1" x14ac:dyDescent="0.15">
      <c r="A460" s="73"/>
      <c r="B460" s="75" t="s">
        <v>11063</v>
      </c>
      <c r="C460" s="75">
        <v>1994</v>
      </c>
      <c r="D460" s="75">
        <v>38</v>
      </c>
      <c r="E460" s="75">
        <v>49.366149999999998</v>
      </c>
      <c r="F460" s="75">
        <v>20.904131999999997</v>
      </c>
      <c r="M460" s="181" t="s">
        <v>3653</v>
      </c>
      <c r="O460" s="75">
        <v>6.5540670328899919</v>
      </c>
      <c r="P460" s="75">
        <v>0.96201101160526237</v>
      </c>
      <c r="S460" s="178" t="s">
        <v>12184</v>
      </c>
      <c r="T460" s="42">
        <v>-22.164000000000001</v>
      </c>
      <c r="U460" s="42">
        <v>-36.622</v>
      </c>
    </row>
    <row r="461" spans="1:21" s="75" customFormat="1" x14ac:dyDescent="0.15">
      <c r="A461" s="73"/>
      <c r="B461" s="75" t="s">
        <v>3834</v>
      </c>
      <c r="C461" s="75">
        <v>1994</v>
      </c>
      <c r="D461" s="75">
        <v>39</v>
      </c>
      <c r="E461" s="75">
        <v>36.557758</v>
      </c>
      <c r="F461" s="75">
        <v>12.995061299999998</v>
      </c>
      <c r="M461" s="181" t="s">
        <v>5346</v>
      </c>
      <c r="O461" s="75">
        <v>10.992402110245809</v>
      </c>
      <c r="P461" s="75">
        <v>1.0957690114105583</v>
      </c>
      <c r="S461" s="178" t="s">
        <v>12184</v>
      </c>
      <c r="T461" s="42">
        <v>-18.268999999999998</v>
      </c>
      <c r="U461" s="42">
        <v>-34.774999999999999</v>
      </c>
    </row>
    <row r="462" spans="1:21" s="75" customFormat="1" x14ac:dyDescent="0.15">
      <c r="A462" s="73"/>
      <c r="B462" s="75" t="s">
        <v>3662</v>
      </c>
      <c r="C462" s="75">
        <v>1995</v>
      </c>
      <c r="D462" s="75">
        <v>24</v>
      </c>
      <c r="E462" s="75">
        <v>58.856838999999994</v>
      </c>
      <c r="F462" s="75">
        <v>41.001881300000001</v>
      </c>
      <c r="M462" s="181" t="s">
        <v>5346</v>
      </c>
      <c r="O462" s="75">
        <v>7.4790730484786447</v>
      </c>
      <c r="P462" s="75">
        <v>0.90218107848133022</v>
      </c>
      <c r="S462" s="178" t="s">
        <v>12184</v>
      </c>
      <c r="T462" s="42">
        <v>-14.125</v>
      </c>
      <c r="U462" s="42">
        <v>-32.841999999999999</v>
      </c>
    </row>
    <row r="463" spans="1:21" s="75" customFormat="1" x14ac:dyDescent="0.15">
      <c r="A463" s="73"/>
      <c r="B463" s="75" t="s">
        <v>3664</v>
      </c>
      <c r="C463" s="75">
        <v>1995</v>
      </c>
      <c r="D463" s="75">
        <v>25</v>
      </c>
      <c r="E463" s="75">
        <v>128.804756</v>
      </c>
      <c r="F463" s="75">
        <v>45.264225100000004</v>
      </c>
      <c r="M463" s="181" t="s">
        <v>5346</v>
      </c>
      <c r="O463" s="75">
        <v>6.8482470655311651</v>
      </c>
      <c r="P463" s="75">
        <v>0.95521587301833777</v>
      </c>
      <c r="S463" s="178" t="s">
        <v>12184</v>
      </c>
      <c r="T463" s="42">
        <v>-10.036</v>
      </c>
      <c r="U463" s="42">
        <v>-30.956</v>
      </c>
    </row>
    <row r="464" spans="1:21" s="75" customFormat="1" x14ac:dyDescent="0.15">
      <c r="A464" s="73"/>
      <c r="B464" s="75" t="s">
        <v>3665</v>
      </c>
      <c r="C464" s="75">
        <v>1995</v>
      </c>
      <c r="D464" s="75">
        <v>26</v>
      </c>
      <c r="E464" s="75">
        <v>44.119087999999998</v>
      </c>
      <c r="F464" s="75">
        <v>17.263155400000002</v>
      </c>
      <c r="M464" s="181" t="s">
        <v>5346</v>
      </c>
      <c r="O464" s="75">
        <v>2.821100275607487</v>
      </c>
      <c r="P464" s="75">
        <v>0.42570331676080786</v>
      </c>
      <c r="S464" s="178" t="s">
        <v>12184</v>
      </c>
      <c r="T464" s="42">
        <v>-5.9</v>
      </c>
      <c r="U464" s="42">
        <v>-29.082999999999998</v>
      </c>
    </row>
    <row r="465" spans="1:21" s="75" customFormat="1" x14ac:dyDescent="0.15">
      <c r="A465" s="73"/>
      <c r="B465" s="75" t="s">
        <v>11063</v>
      </c>
      <c r="C465" s="75">
        <v>1995</v>
      </c>
      <c r="D465" s="75">
        <v>27</v>
      </c>
      <c r="E465" s="75">
        <v>91.809267000000006</v>
      </c>
      <c r="F465" s="75">
        <v>28.446976800000002</v>
      </c>
      <c r="M465" s="181" t="s">
        <v>5346</v>
      </c>
      <c r="O465" s="75">
        <v>7.5440687630466963</v>
      </c>
      <c r="P465" s="75">
        <v>1.5632795328162126</v>
      </c>
      <c r="S465" s="178" t="s">
        <v>12184</v>
      </c>
      <c r="T465" s="42">
        <v>-2.0310000000000001</v>
      </c>
      <c r="U465" s="42">
        <v>-27.335999999999999</v>
      </c>
    </row>
    <row r="466" spans="1:21" s="75" customFormat="1" x14ac:dyDescent="0.15">
      <c r="A466" s="73"/>
      <c r="B466" s="75" t="s">
        <v>11063</v>
      </c>
      <c r="C466" s="75">
        <v>1995</v>
      </c>
      <c r="D466" s="75">
        <v>28</v>
      </c>
      <c r="E466" s="75">
        <v>55.633241957467369</v>
      </c>
      <c r="F466" s="75">
        <v>27.864799499999997</v>
      </c>
      <c r="M466" s="181" t="s">
        <v>3683</v>
      </c>
      <c r="O466" s="75">
        <v>8.9241353122588798</v>
      </c>
      <c r="P466" s="75">
        <v>0.93854228387924743</v>
      </c>
      <c r="S466" s="178" t="s">
        <v>12184</v>
      </c>
      <c r="T466" s="42">
        <v>0.14199999999999999</v>
      </c>
      <c r="U466" s="42">
        <v>-26.478000000000002</v>
      </c>
    </row>
    <row r="467" spans="1:21" s="75" customFormat="1" x14ac:dyDescent="0.15">
      <c r="A467" s="73"/>
      <c r="B467" s="75" t="s">
        <v>3662</v>
      </c>
      <c r="C467" s="75">
        <v>1995</v>
      </c>
      <c r="D467" s="75">
        <v>29</v>
      </c>
      <c r="E467" s="75">
        <v>74.759501788610265</v>
      </c>
      <c r="F467" s="75">
        <v>52.488450700000001</v>
      </c>
      <c r="M467" s="181" t="s">
        <v>3653</v>
      </c>
      <c r="O467" s="75">
        <v>13.367301289042295</v>
      </c>
      <c r="P467" s="75">
        <v>0.40885524625920938</v>
      </c>
      <c r="S467" s="178" t="s">
        <v>12184</v>
      </c>
      <c r="T467" s="42">
        <v>6.0919999999999996</v>
      </c>
      <c r="U467" s="42">
        <v>-23.641999999999999</v>
      </c>
    </row>
    <row r="468" spans="1:21" s="75" customFormat="1" x14ac:dyDescent="0.15">
      <c r="A468" s="73"/>
      <c r="B468" s="75" t="s">
        <v>11063</v>
      </c>
      <c r="C468" s="75">
        <v>1995</v>
      </c>
      <c r="D468" s="75">
        <v>30</v>
      </c>
      <c r="E468" s="75">
        <v>257.93271000000004</v>
      </c>
      <c r="F468" s="75">
        <v>48.153628300000008</v>
      </c>
      <c r="M468" s="181" t="s">
        <v>5346</v>
      </c>
      <c r="O468" s="75">
        <v>6.2372051577022827</v>
      </c>
      <c r="P468" s="75">
        <v>0.89641705932061178</v>
      </c>
      <c r="S468" s="178" t="s">
        <v>12184</v>
      </c>
      <c r="T468" s="42">
        <v>10.061</v>
      </c>
      <c r="U468" s="42">
        <v>-21.928000000000001</v>
      </c>
    </row>
    <row r="469" spans="1:21" s="75" customFormat="1" x14ac:dyDescent="0.15">
      <c r="A469" s="73"/>
      <c r="B469" s="75" t="s">
        <v>11063</v>
      </c>
      <c r="C469" s="75">
        <v>1995</v>
      </c>
      <c r="D469" s="75">
        <v>31</v>
      </c>
      <c r="E469" s="75">
        <v>27.789714</v>
      </c>
      <c r="F469" s="75">
        <v>13.2033392</v>
      </c>
      <c r="M469" s="181" t="s">
        <v>3592</v>
      </c>
      <c r="O469" s="75">
        <v>6.9193158552721288</v>
      </c>
      <c r="P469" s="75">
        <v>2.6704312171044684</v>
      </c>
      <c r="S469" s="178" t="s">
        <v>12184</v>
      </c>
      <c r="T469" s="42">
        <v>26.283000000000001</v>
      </c>
      <c r="U469" s="42">
        <v>-21.885999999999999</v>
      </c>
    </row>
    <row r="470" spans="1:21" s="75" customFormat="1" x14ac:dyDescent="0.15">
      <c r="A470" s="73"/>
      <c r="B470" s="75" t="s">
        <v>11063</v>
      </c>
      <c r="C470" s="75">
        <v>1995</v>
      </c>
      <c r="D470" s="75">
        <v>32</v>
      </c>
      <c r="E470" s="75">
        <v>212.37069400000001</v>
      </c>
      <c r="F470" s="75">
        <v>65.857649600000002</v>
      </c>
      <c r="M470" s="181" t="s">
        <v>3592</v>
      </c>
      <c r="O470" s="75">
        <v>8.6856341611734056</v>
      </c>
      <c r="P470" s="75">
        <v>3.4200632622926177</v>
      </c>
      <c r="S470" s="178" t="s">
        <v>12184</v>
      </c>
      <c r="T470" s="42">
        <v>22.169</v>
      </c>
      <c r="U470" s="42">
        <v>-21.558</v>
      </c>
    </row>
    <row r="471" spans="1:21" s="75" customFormat="1" x14ac:dyDescent="0.15">
      <c r="A471" s="73"/>
      <c r="B471" s="75" t="s">
        <v>11063</v>
      </c>
      <c r="C471" s="75">
        <v>1995</v>
      </c>
      <c r="D471" s="75">
        <v>33</v>
      </c>
      <c r="E471" s="75">
        <v>97.292156000000006</v>
      </c>
      <c r="F471" s="75">
        <v>44.250958199999992</v>
      </c>
      <c r="M471" s="181" t="s">
        <v>5346</v>
      </c>
      <c r="O471" s="75">
        <v>46.786091461003231</v>
      </c>
      <c r="P471" s="75">
        <v>2.3586265276566509</v>
      </c>
      <c r="S471" s="178" t="s">
        <v>12184</v>
      </c>
      <c r="T471" s="42">
        <v>33.738999999999997</v>
      </c>
      <c r="U471" s="42">
        <v>-21.303000000000001</v>
      </c>
    </row>
    <row r="472" spans="1:21" s="75" customFormat="1" x14ac:dyDescent="0.15">
      <c r="A472" s="73"/>
      <c r="B472" s="75" t="s">
        <v>3662</v>
      </c>
      <c r="C472" s="75">
        <v>1995</v>
      </c>
      <c r="D472" s="75">
        <v>34</v>
      </c>
      <c r="E472" s="75">
        <v>51.666739999999997</v>
      </c>
      <c r="F472" s="75">
        <v>20.1312596</v>
      </c>
      <c r="M472" s="181" t="s">
        <v>3592</v>
      </c>
      <c r="O472" s="75">
        <v>14.462836113743561</v>
      </c>
      <c r="P472" s="75">
        <v>0.99614787848358533</v>
      </c>
      <c r="S472" s="178" t="s">
        <v>12184</v>
      </c>
      <c r="T472" s="42">
        <v>17.783000000000001</v>
      </c>
      <c r="U472" s="42">
        <v>-21.216999999999999</v>
      </c>
    </row>
    <row r="473" spans="1:21" s="75" customFormat="1" x14ac:dyDescent="0.15">
      <c r="A473" s="73"/>
      <c r="B473" s="75" t="s">
        <v>11063</v>
      </c>
      <c r="C473" s="75">
        <v>1995</v>
      </c>
      <c r="D473" s="75">
        <v>35</v>
      </c>
      <c r="E473" s="75">
        <v>69.319610370096527</v>
      </c>
      <c r="F473" s="75">
        <v>31.540581399999997</v>
      </c>
      <c r="M473" s="181" t="s">
        <v>3683</v>
      </c>
      <c r="O473" s="75">
        <v>19.306082252155068</v>
      </c>
      <c r="P473" s="75">
        <v>2.0579513308820436</v>
      </c>
      <c r="S473" s="178" t="s">
        <v>12184</v>
      </c>
      <c r="T473" s="42">
        <v>47.006</v>
      </c>
      <c r="U473" s="42">
        <v>-20.007999999999999</v>
      </c>
    </row>
    <row r="474" spans="1:21" s="75" customFormat="1" x14ac:dyDescent="0.15">
      <c r="A474" s="73"/>
      <c r="B474" s="75" t="s">
        <v>3817</v>
      </c>
      <c r="C474" s="75">
        <v>1995</v>
      </c>
      <c r="D474" s="75">
        <v>36</v>
      </c>
      <c r="E474" s="75">
        <v>54.725054000000007</v>
      </c>
      <c r="F474" s="75">
        <v>34.953327299999998</v>
      </c>
      <c r="M474" s="181" t="s">
        <v>3653</v>
      </c>
      <c r="O474" s="75">
        <v>15.715490680148713</v>
      </c>
      <c r="P474" s="75">
        <v>4.3731884645743033</v>
      </c>
      <c r="S474" s="178" t="s">
        <v>12184</v>
      </c>
      <c r="T474" s="42">
        <v>39.875</v>
      </c>
      <c r="U474" s="42">
        <v>-20.003</v>
      </c>
    </row>
    <row r="475" spans="1:21" s="75" customFormat="1" x14ac:dyDescent="0.15">
      <c r="A475" s="73"/>
      <c r="B475" s="75" t="s">
        <v>11063</v>
      </c>
      <c r="C475" s="75">
        <v>1995</v>
      </c>
      <c r="D475" s="75">
        <v>37</v>
      </c>
      <c r="E475" s="75">
        <v>126.568584</v>
      </c>
      <c r="F475" s="75">
        <v>102.25420929999999</v>
      </c>
      <c r="M475" s="181" t="s">
        <v>5346</v>
      </c>
      <c r="O475" s="75">
        <v>17.12373171120819</v>
      </c>
      <c r="P475" s="75">
        <v>3.115055374784431</v>
      </c>
      <c r="S475" s="178" t="s">
        <v>12184</v>
      </c>
      <c r="T475" s="42">
        <v>43.966999999999999</v>
      </c>
      <c r="U475" s="42">
        <v>-19.992000000000001</v>
      </c>
    </row>
    <row r="476" spans="1:21" s="75" customFormat="1" x14ac:dyDescent="0.15">
      <c r="A476" s="73"/>
      <c r="B476" s="75" t="s">
        <v>3662</v>
      </c>
      <c r="C476" s="75">
        <v>1995</v>
      </c>
      <c r="D476" s="75">
        <v>38</v>
      </c>
      <c r="E476" s="75">
        <v>60.076447999999999</v>
      </c>
      <c r="F476" s="75">
        <v>38.597462199999995</v>
      </c>
      <c r="M476" s="181" t="s">
        <v>5346</v>
      </c>
      <c r="O476" s="75">
        <v>27.400098271010727</v>
      </c>
      <c r="P476" s="75">
        <v>3.1633902311759448</v>
      </c>
      <c r="S476" s="178" t="s">
        <v>12184</v>
      </c>
      <c r="T476" s="42">
        <v>48.064</v>
      </c>
      <c r="U476" s="42">
        <v>-13.986000000000001</v>
      </c>
    </row>
    <row r="477" spans="1:21" s="75" customFormat="1" x14ac:dyDescent="0.15">
      <c r="A477" s="73"/>
      <c r="B477" s="75" t="s">
        <v>11063</v>
      </c>
      <c r="C477" s="75">
        <v>1995</v>
      </c>
      <c r="D477" s="75">
        <v>39</v>
      </c>
      <c r="E477" s="75">
        <v>32.44785544953389</v>
      </c>
      <c r="F477" s="75">
        <v>20.8364884</v>
      </c>
      <c r="M477" s="181" t="s">
        <v>3591</v>
      </c>
      <c r="O477" s="75">
        <v>5.6088391203653192</v>
      </c>
      <c r="P477" s="75">
        <v>2.707965884226966</v>
      </c>
      <c r="S477" s="178" t="s">
        <v>12184</v>
      </c>
      <c r="T477" s="42">
        <v>48.957999999999998</v>
      </c>
      <c r="U477" s="42">
        <v>-8.7670000000000012</v>
      </c>
    </row>
    <row r="478" spans="1:21" s="75" customFormat="1" x14ac:dyDescent="0.15">
      <c r="A478" s="73"/>
      <c r="B478" s="75" t="s">
        <v>3584</v>
      </c>
      <c r="C478" s="75">
        <v>1995</v>
      </c>
      <c r="D478" s="75">
        <v>40</v>
      </c>
      <c r="E478" s="75">
        <v>39.765971982611383</v>
      </c>
      <c r="F478" s="75">
        <v>17.072382399999999</v>
      </c>
      <c r="M478" s="181" t="s">
        <v>5346</v>
      </c>
      <c r="O478" s="75">
        <v>72.94750257224166</v>
      </c>
      <c r="P478" s="75">
        <v>38.089309737106603</v>
      </c>
      <c r="S478" s="178" t="s">
        <v>12184</v>
      </c>
      <c r="T478" s="42">
        <v>50.069000000000003</v>
      </c>
      <c r="U478" s="42">
        <v>-3.4689999999999999</v>
      </c>
    </row>
    <row r="479" spans="1:21" s="75" customFormat="1" x14ac:dyDescent="0.15">
      <c r="A479" s="73"/>
      <c r="B479" s="75" t="s">
        <v>3662</v>
      </c>
      <c r="C479" s="75">
        <v>1995</v>
      </c>
      <c r="D479" s="75">
        <v>41</v>
      </c>
      <c r="E479" s="75">
        <v>56.13403278654237</v>
      </c>
      <c r="F479" s="75">
        <v>30.484676700000001</v>
      </c>
      <c r="M479" s="181" t="s">
        <v>5346</v>
      </c>
      <c r="O479" s="75">
        <v>2.289150221931052</v>
      </c>
      <c r="P479" s="75">
        <v>0.12976390565177881</v>
      </c>
      <c r="S479" s="178" t="s">
        <v>12184</v>
      </c>
      <c r="T479" s="42">
        <v>51.716999999999999</v>
      </c>
      <c r="U479" s="42">
        <v>1.7889999999999999</v>
      </c>
    </row>
    <row r="480" spans="1:21" s="75" customFormat="1" x14ac:dyDescent="0.15">
      <c r="A480" s="73"/>
      <c r="B480" s="75" t="s">
        <v>11063</v>
      </c>
      <c r="C480" s="75">
        <v>1995</v>
      </c>
      <c r="D480" s="75">
        <v>42</v>
      </c>
      <c r="E480" s="75">
        <v>55.285857999999998</v>
      </c>
      <c r="F480" s="75">
        <v>40.303424100000001</v>
      </c>
      <c r="M480" s="181" t="s">
        <v>3683</v>
      </c>
      <c r="O480" s="75">
        <v>2.8249574925334158</v>
      </c>
      <c r="P480" s="75">
        <v>0.29872639226793007</v>
      </c>
      <c r="S480" s="178" t="s">
        <v>12185</v>
      </c>
      <c r="T480" s="42">
        <v>35.457999999999998</v>
      </c>
      <c r="U480" s="42">
        <v>-20.539000000000001</v>
      </c>
    </row>
    <row r="481" spans="1:21" s="75" customFormat="1" x14ac:dyDescent="0.15">
      <c r="A481" s="73"/>
      <c r="B481" s="75" t="s">
        <v>3746</v>
      </c>
      <c r="C481" s="75">
        <v>1995</v>
      </c>
      <c r="D481" s="75">
        <v>43</v>
      </c>
      <c r="E481" s="75">
        <v>33.059232000000002</v>
      </c>
      <c r="F481" s="75">
        <v>43.102450699999999</v>
      </c>
      <c r="M481" s="181" t="s">
        <v>3653</v>
      </c>
      <c r="O481" s="75">
        <v>3.3048837863602101</v>
      </c>
      <c r="P481" s="75">
        <v>0.6270211047289681</v>
      </c>
      <c r="S481" s="178" t="s">
        <v>12185</v>
      </c>
      <c r="T481" s="42">
        <v>-46.052999999999997</v>
      </c>
      <c r="U481" s="42">
        <v>-56.7</v>
      </c>
    </row>
    <row r="482" spans="1:21" s="75" customFormat="1" x14ac:dyDescent="0.15">
      <c r="A482" s="73"/>
      <c r="B482" s="75" t="s">
        <v>3662</v>
      </c>
      <c r="C482" s="75">
        <v>1995</v>
      </c>
      <c r="D482" s="75">
        <v>44</v>
      </c>
      <c r="E482" s="75">
        <v>14.812596000000003</v>
      </c>
      <c r="F482" s="75">
        <v>40.501963400000001</v>
      </c>
      <c r="M482" s="181" t="s">
        <v>3652</v>
      </c>
      <c r="O482" s="75">
        <v>2.5855313365071084</v>
      </c>
      <c r="P482" s="75">
        <v>0.7210878673375779</v>
      </c>
      <c r="S482" s="178" t="s">
        <v>12185</v>
      </c>
      <c r="T482" s="42">
        <v>-42.241999999999997</v>
      </c>
      <c r="U482" s="42">
        <v>-54.457999999999998</v>
      </c>
    </row>
    <row r="483" spans="1:21" s="75" customFormat="1" x14ac:dyDescent="0.15">
      <c r="A483" s="73"/>
      <c r="B483" s="75" t="s">
        <v>11063</v>
      </c>
      <c r="C483" s="75">
        <v>1995</v>
      </c>
      <c r="D483" s="75">
        <v>45</v>
      </c>
      <c r="E483" s="75">
        <v>13.042196000000001</v>
      </c>
      <c r="F483" s="75">
        <v>23.305105399999999</v>
      </c>
      <c r="M483" s="181" t="s">
        <v>3652</v>
      </c>
      <c r="O483" s="75">
        <v>4.295736242926667</v>
      </c>
      <c r="P483" s="75">
        <v>0.4528655162944486</v>
      </c>
      <c r="S483" s="178" t="s">
        <v>12185</v>
      </c>
      <c r="T483" s="42">
        <v>-38.835999999999999</v>
      </c>
      <c r="U483" s="42">
        <v>-51.927999999999997</v>
      </c>
    </row>
    <row r="484" spans="1:21" s="75" customFormat="1" x14ac:dyDescent="0.15">
      <c r="A484" s="73"/>
      <c r="B484" s="75" t="s">
        <v>11063</v>
      </c>
      <c r="C484" s="75">
        <v>1995</v>
      </c>
      <c r="D484" s="75">
        <v>46</v>
      </c>
      <c r="E484" s="75">
        <v>16.36598</v>
      </c>
      <c r="F484" s="75">
        <v>18.981754899999999</v>
      </c>
      <c r="M484" s="181" t="s">
        <v>3652</v>
      </c>
      <c r="O484" s="75">
        <v>3.0738289251768296</v>
      </c>
      <c r="P484" s="75">
        <v>0.8089552892228683</v>
      </c>
      <c r="S484" s="178" t="s">
        <v>12185</v>
      </c>
      <c r="T484" s="42">
        <v>-35.482999999999997</v>
      </c>
      <c r="U484" s="42">
        <v>-48.866999999999997</v>
      </c>
    </row>
    <row r="485" spans="1:21" s="75" customFormat="1" x14ac:dyDescent="0.15">
      <c r="A485" s="73"/>
      <c r="B485" s="75" t="s">
        <v>3662</v>
      </c>
      <c r="C485" s="75">
        <v>1995</v>
      </c>
      <c r="D485" s="75">
        <v>47</v>
      </c>
      <c r="E485" s="75">
        <v>14.969312000000002</v>
      </c>
      <c r="F485" s="75">
        <v>13.3810082</v>
      </c>
      <c r="M485" s="181" t="s">
        <v>3652</v>
      </c>
      <c r="O485" s="75">
        <v>4.93217775008406</v>
      </c>
      <c r="P485" s="75">
        <v>0.54697874871322383</v>
      </c>
      <c r="S485" s="178" t="s">
        <v>12185</v>
      </c>
      <c r="T485" s="42">
        <v>-31.622</v>
      </c>
      <c r="U485" s="42">
        <v>-44.866999999999997</v>
      </c>
    </row>
    <row r="486" spans="1:21" s="75" customFormat="1" x14ac:dyDescent="0.15">
      <c r="A486" s="73"/>
      <c r="B486" s="75" t="s">
        <v>3649</v>
      </c>
      <c r="C486" s="75">
        <v>1995</v>
      </c>
      <c r="D486" s="75">
        <v>49</v>
      </c>
      <c r="E486" s="75">
        <v>9.465974000000001</v>
      </c>
      <c r="F486" s="75">
        <v>8.1276340000000005</v>
      </c>
      <c r="M486" s="181" t="s">
        <v>3652</v>
      </c>
      <c r="O486" s="75">
        <v>6.2263777893008037</v>
      </c>
      <c r="P486" s="75">
        <v>0.89099787417047105</v>
      </c>
      <c r="S486" s="178" t="s">
        <v>12185</v>
      </c>
      <c r="T486" s="42">
        <v>-27.693999999999999</v>
      </c>
      <c r="U486" s="42">
        <v>-40.966999999999999</v>
      </c>
    </row>
    <row r="487" spans="1:21" s="75" customFormat="1" x14ac:dyDescent="0.15">
      <c r="A487" s="73"/>
      <c r="B487" s="75" t="s">
        <v>3650</v>
      </c>
      <c r="C487" s="75">
        <v>1995</v>
      </c>
      <c r="D487" s="75">
        <v>50</v>
      </c>
      <c r="E487" s="75">
        <v>9.693325999999999</v>
      </c>
      <c r="F487" s="75">
        <v>8.2805871999999994</v>
      </c>
      <c r="M487" s="181" t="s">
        <v>3683</v>
      </c>
      <c r="O487" s="75">
        <v>6.5856362741741252</v>
      </c>
      <c r="P487" s="75">
        <v>0.77657488998757285</v>
      </c>
      <c r="S487" s="178" t="s">
        <v>12185</v>
      </c>
      <c r="T487" s="42">
        <v>-23.905999999999999</v>
      </c>
      <c r="U487" s="42">
        <v>-37.286000000000001</v>
      </c>
    </row>
    <row r="488" spans="1:21" s="75" customFormat="1" x14ac:dyDescent="0.15">
      <c r="A488" s="73"/>
      <c r="B488" s="75" t="s">
        <v>3662</v>
      </c>
      <c r="C488" s="75">
        <v>1996</v>
      </c>
      <c r="D488" s="75">
        <v>2</v>
      </c>
      <c r="E488" s="75">
        <v>5.8229759999999988</v>
      </c>
      <c r="F488" s="75">
        <v>3.4012919999999998</v>
      </c>
      <c r="M488" s="181" t="s">
        <v>3653</v>
      </c>
      <c r="O488" s="75">
        <v>4.4382829130651178</v>
      </c>
      <c r="P488" s="75">
        <v>0.31357240753303528</v>
      </c>
      <c r="S488" s="178" t="s">
        <v>12185</v>
      </c>
      <c r="T488" s="42">
        <v>-20.669</v>
      </c>
      <c r="U488" s="42">
        <v>-34.231000000000002</v>
      </c>
    </row>
    <row r="489" spans="1:21" s="75" customFormat="1" x14ac:dyDescent="0.15">
      <c r="A489" s="73"/>
      <c r="B489" s="75" t="s">
        <v>11063</v>
      </c>
      <c r="C489" s="75">
        <v>1996</v>
      </c>
      <c r="D489" s="75">
        <v>3</v>
      </c>
      <c r="E489" s="75">
        <v>7.6072060000000015</v>
      </c>
      <c r="F489" s="75">
        <v>3.7310676000000003</v>
      </c>
      <c r="M489" s="181" t="s">
        <v>3652</v>
      </c>
      <c r="O489" s="75">
        <v>5.9926742889734994</v>
      </c>
      <c r="P489" s="75">
        <v>0.73086463376878508</v>
      </c>
      <c r="S489" s="178" t="s">
        <v>12185</v>
      </c>
      <c r="T489" s="42">
        <v>-16.686</v>
      </c>
      <c r="U489" s="42">
        <v>-32.372</v>
      </c>
    </row>
    <row r="490" spans="1:21" s="75" customFormat="1" x14ac:dyDescent="0.15">
      <c r="A490" s="73"/>
      <c r="B490" s="75" t="s">
        <v>11063</v>
      </c>
      <c r="C490" s="75">
        <v>1996</v>
      </c>
      <c r="D490" s="75">
        <v>4</v>
      </c>
      <c r="E490" s="75">
        <v>11.201500000000001</v>
      </c>
      <c r="F490" s="75">
        <v>1.8599800000000002</v>
      </c>
      <c r="M490" s="181" t="s">
        <v>5346</v>
      </c>
      <c r="O490" s="75">
        <v>4.1771178206149697</v>
      </c>
      <c r="P490" s="75">
        <v>0.5330477881316994</v>
      </c>
      <c r="S490" s="178" t="s">
        <v>12185</v>
      </c>
      <c r="T490" s="42">
        <v>-12.882999999999999</v>
      </c>
      <c r="U490" s="42">
        <v>-30.707999999999998</v>
      </c>
    </row>
    <row r="491" spans="1:21" s="75" customFormat="1" x14ac:dyDescent="0.15">
      <c r="A491" s="73"/>
      <c r="B491" s="75" t="s">
        <v>3650</v>
      </c>
      <c r="C491" s="75">
        <v>1996</v>
      </c>
      <c r="D491" s="75">
        <v>5</v>
      </c>
      <c r="E491" s="75">
        <v>8.5081380000000006</v>
      </c>
      <c r="F491" s="75">
        <v>3.5955323999999997</v>
      </c>
      <c r="M491" s="181" t="s">
        <v>5346</v>
      </c>
      <c r="O491" s="75">
        <v>2.0646334479454604</v>
      </c>
      <c r="P491" s="75">
        <v>0.45355345957160914</v>
      </c>
      <c r="S491" s="178" t="s">
        <v>12185</v>
      </c>
      <c r="T491" s="42">
        <v>-8.9670000000000005</v>
      </c>
      <c r="U491" s="42">
        <v>-29.125</v>
      </c>
    </row>
    <row r="492" spans="1:21" s="75" customFormat="1" x14ac:dyDescent="0.15">
      <c r="A492" s="73"/>
      <c r="B492" s="75" t="s">
        <v>11063</v>
      </c>
      <c r="C492" s="75">
        <v>1996</v>
      </c>
      <c r="D492" s="75">
        <v>6</v>
      </c>
      <c r="E492" s="75">
        <v>13.009887999999998</v>
      </c>
      <c r="F492" s="75">
        <v>4.0933555999999998</v>
      </c>
      <c r="M492" s="181" t="s">
        <v>5346</v>
      </c>
      <c r="O492" s="75">
        <v>4.1322207060257883</v>
      </c>
      <c r="P492" s="75">
        <v>1.7613319343142075</v>
      </c>
      <c r="S492" s="178" t="s">
        <v>12185</v>
      </c>
      <c r="T492" s="42">
        <v>-4.7889999999999997</v>
      </c>
      <c r="U492" s="42">
        <v>-27.369</v>
      </c>
    </row>
    <row r="493" spans="1:21" s="75" customFormat="1" x14ac:dyDescent="0.15">
      <c r="A493" s="73"/>
      <c r="B493" s="75" t="s">
        <v>11063</v>
      </c>
      <c r="C493" s="75">
        <v>1996</v>
      </c>
      <c r="D493" s="75">
        <v>8</v>
      </c>
      <c r="E493" s="75">
        <v>9.6137180000000022</v>
      </c>
      <c r="F493" s="75">
        <v>6.4724260999999998</v>
      </c>
      <c r="M493" s="181" t="s">
        <v>5346</v>
      </c>
      <c r="O493" s="75">
        <v>3.1395625374085814</v>
      </c>
      <c r="P493" s="75">
        <v>0.70020264964457612</v>
      </c>
      <c r="S493" s="178" t="s">
        <v>12185</v>
      </c>
      <c r="T493" s="42">
        <v>-0.78600000000000003</v>
      </c>
      <c r="U493" s="42">
        <v>-25.672000000000001</v>
      </c>
    </row>
    <row r="494" spans="1:21" s="75" customFormat="1" x14ac:dyDescent="0.15">
      <c r="A494" s="73"/>
      <c r="B494" s="75" t="s">
        <v>3650</v>
      </c>
      <c r="C494" s="75">
        <v>1996</v>
      </c>
      <c r="D494" s="75">
        <v>9</v>
      </c>
      <c r="E494" s="75">
        <v>17.609564000000002</v>
      </c>
      <c r="F494" s="75">
        <v>4.8307925000000003</v>
      </c>
      <c r="M494" s="181" t="s">
        <v>3683</v>
      </c>
      <c r="O494" s="75">
        <v>10.27264683411712</v>
      </c>
      <c r="P494" s="75">
        <v>1.9431380542831738</v>
      </c>
      <c r="S494" s="178" t="s">
        <v>12185</v>
      </c>
      <c r="T494" s="42">
        <v>2.8170000000000002</v>
      </c>
      <c r="U494" s="42">
        <v>-24.172000000000001</v>
      </c>
    </row>
    <row r="495" spans="1:21" s="75" customFormat="1" x14ac:dyDescent="0.15">
      <c r="A495" s="73"/>
      <c r="B495" s="75" t="s">
        <v>11063</v>
      </c>
      <c r="C495" s="75">
        <v>1996</v>
      </c>
      <c r="D495" s="75">
        <v>10</v>
      </c>
      <c r="E495" s="75">
        <v>17.058242</v>
      </c>
      <c r="F495" s="75">
        <v>12.4750646</v>
      </c>
      <c r="M495" s="181" t="s">
        <v>3653</v>
      </c>
      <c r="O495" s="75">
        <v>6.3458497588573914</v>
      </c>
      <c r="P495" s="75">
        <v>1.5329433018098226</v>
      </c>
      <c r="S495" s="178" t="s">
        <v>12185</v>
      </c>
      <c r="T495" s="42">
        <v>7.0330000000000004</v>
      </c>
      <c r="U495" s="42">
        <v>-22.475000000000001</v>
      </c>
    </row>
    <row r="496" spans="1:21" s="75" customFormat="1" x14ac:dyDescent="0.15">
      <c r="A496" s="73"/>
      <c r="B496" s="75" t="s">
        <v>11063</v>
      </c>
      <c r="C496" s="75">
        <v>1996</v>
      </c>
      <c r="D496" s="75">
        <v>11</v>
      </c>
      <c r="E496" s="75">
        <v>13.574460000000002</v>
      </c>
      <c r="F496" s="75">
        <v>10.537877999999999</v>
      </c>
      <c r="M496" s="181" t="s">
        <v>5346</v>
      </c>
      <c r="O496" s="75">
        <v>29.673989208785237</v>
      </c>
      <c r="P496" s="75">
        <v>2.3344042402219172</v>
      </c>
      <c r="S496" s="178" t="s">
        <v>12185</v>
      </c>
      <c r="T496" s="42">
        <v>24.135999999999999</v>
      </c>
      <c r="U496" s="42">
        <v>-21.007999999999999</v>
      </c>
    </row>
    <row r="497" spans="1:21" s="75" customFormat="1" x14ac:dyDescent="0.15">
      <c r="A497" s="73"/>
      <c r="B497" s="75" t="s">
        <v>11063</v>
      </c>
      <c r="C497" s="75">
        <v>1996</v>
      </c>
      <c r="D497" s="75">
        <v>12</v>
      </c>
      <c r="E497" s="75">
        <v>17.544198000000002</v>
      </c>
      <c r="F497" s="75">
        <v>11.783837</v>
      </c>
      <c r="M497" s="181" t="s">
        <v>3869</v>
      </c>
      <c r="O497" s="75">
        <v>9.0495567596305939</v>
      </c>
      <c r="P497" s="75">
        <v>2.1195225427895856</v>
      </c>
      <c r="S497" s="178" t="s">
        <v>12185</v>
      </c>
      <c r="T497" s="42">
        <v>29.056000000000001</v>
      </c>
      <c r="U497" s="42">
        <v>-20.969000000000001</v>
      </c>
    </row>
    <row r="498" spans="1:21" s="75" customFormat="1" x14ac:dyDescent="0.15">
      <c r="A498" s="73"/>
      <c r="B498" s="75" t="s">
        <v>11063</v>
      </c>
      <c r="C498" s="75">
        <v>1996</v>
      </c>
      <c r="D498" s="75">
        <v>13</v>
      </c>
      <c r="E498" s="75">
        <v>19.435265999999995</v>
      </c>
      <c r="F498" s="75">
        <v>38.077220599999997</v>
      </c>
      <c r="M498" s="181" t="s">
        <v>3652</v>
      </c>
      <c r="O498" s="75">
        <v>11.318955803362405</v>
      </c>
      <c r="P498" s="75">
        <v>0.92141878891982354</v>
      </c>
      <c r="S498" s="178" t="s">
        <v>12185</v>
      </c>
      <c r="T498" s="42">
        <v>10.925000000000001</v>
      </c>
      <c r="U498" s="42">
        <v>-20.872</v>
      </c>
    </row>
    <row r="499" spans="1:21" s="75" customFormat="1" x14ac:dyDescent="0.15">
      <c r="A499" s="73"/>
      <c r="B499" s="75" t="s">
        <v>3588</v>
      </c>
      <c r="C499" s="75">
        <v>1996</v>
      </c>
      <c r="D499" s="75">
        <v>14</v>
      </c>
      <c r="E499" s="75">
        <v>20.044611999999997</v>
      </c>
      <c r="F499" s="75">
        <v>20.881476000000003</v>
      </c>
      <c r="M499" s="181" t="s">
        <v>5346</v>
      </c>
      <c r="O499" s="75">
        <v>14.964571941099551</v>
      </c>
      <c r="P499" s="75">
        <v>6.2103338400926367</v>
      </c>
      <c r="S499" s="178" t="s">
        <v>12185</v>
      </c>
      <c r="T499" s="42">
        <v>19.722000000000001</v>
      </c>
      <c r="U499" s="42">
        <v>-20.536000000000001</v>
      </c>
    </row>
    <row r="500" spans="1:21" s="75" customFormat="1" x14ac:dyDescent="0.15">
      <c r="A500" s="73"/>
      <c r="B500" s="75" t="s">
        <v>3662</v>
      </c>
      <c r="C500" s="75">
        <v>1996</v>
      </c>
      <c r="D500" s="75">
        <v>15</v>
      </c>
      <c r="E500" s="75">
        <v>17.430538000000002</v>
      </c>
      <c r="F500" s="75">
        <v>39.576219999999999</v>
      </c>
      <c r="M500" s="181" t="s">
        <v>5346</v>
      </c>
      <c r="O500" s="75">
        <v>26.062905615225741</v>
      </c>
      <c r="P500" s="75">
        <v>3.0960395474127811</v>
      </c>
      <c r="S500" s="178" t="s">
        <v>12185</v>
      </c>
      <c r="T500" s="42">
        <v>38.716999999999999</v>
      </c>
      <c r="U500" s="42">
        <v>-20.018999999999998</v>
      </c>
    </row>
    <row r="501" spans="1:21" s="75" customFormat="1" x14ac:dyDescent="0.15">
      <c r="A501" s="73"/>
      <c r="B501" s="75" t="s">
        <v>3662</v>
      </c>
      <c r="C501" s="75">
        <v>1996</v>
      </c>
      <c r="D501" s="75">
        <v>16</v>
      </c>
      <c r="E501" s="75">
        <v>23.505872</v>
      </c>
      <c r="F501" s="75">
        <v>32.144545000000001</v>
      </c>
      <c r="M501" s="181" t="s">
        <v>3683</v>
      </c>
      <c r="O501" s="75">
        <v>16.216093713780868</v>
      </c>
      <c r="P501" s="75">
        <v>2.1751801051739119</v>
      </c>
      <c r="S501" s="178" t="s">
        <v>12185</v>
      </c>
      <c r="T501" s="42">
        <v>42.847000000000001</v>
      </c>
      <c r="U501" s="42">
        <v>-19.972000000000001</v>
      </c>
    </row>
    <row r="502" spans="1:21" s="75" customFormat="1" x14ac:dyDescent="0.15">
      <c r="A502" s="73"/>
      <c r="B502" s="75" t="s">
        <v>3662</v>
      </c>
      <c r="C502" s="75">
        <v>1996</v>
      </c>
      <c r="D502" s="75">
        <v>17</v>
      </c>
      <c r="E502" s="75">
        <v>88.112620000000021</v>
      </c>
      <c r="F502" s="75">
        <v>62.338258999999994</v>
      </c>
      <c r="M502" s="181" t="s">
        <v>3653</v>
      </c>
      <c r="O502" s="75">
        <v>10.842356779243367</v>
      </c>
      <c r="P502" s="75">
        <v>4.6523008805205626</v>
      </c>
      <c r="S502" s="178" t="s">
        <v>12185</v>
      </c>
      <c r="T502" s="42">
        <v>47.177999999999997</v>
      </c>
      <c r="U502" s="42">
        <v>-18.492000000000001</v>
      </c>
    </row>
    <row r="503" spans="1:21" s="75" customFormat="1" x14ac:dyDescent="0.15">
      <c r="A503" s="73"/>
      <c r="B503" s="75" t="s">
        <v>11063</v>
      </c>
      <c r="C503" s="75">
        <v>1996</v>
      </c>
      <c r="D503" s="75">
        <v>18</v>
      </c>
      <c r="E503" s="75">
        <v>112.81776333086863</v>
      </c>
      <c r="F503" s="75">
        <v>60.447996000000003</v>
      </c>
      <c r="K503" s="195"/>
      <c r="M503" s="181" t="s">
        <v>5346</v>
      </c>
      <c r="O503" s="75">
        <v>824.70388255815215</v>
      </c>
      <c r="P503" s="75">
        <v>9.8332740673623764</v>
      </c>
      <c r="Q503" s="195" t="s">
        <v>3620</v>
      </c>
      <c r="S503" s="178" t="s">
        <v>12185</v>
      </c>
      <c r="T503" s="42">
        <v>47.982999999999997</v>
      </c>
      <c r="U503" s="42">
        <v>-13.208</v>
      </c>
    </row>
    <row r="504" spans="1:21" s="75" customFormat="1" x14ac:dyDescent="0.15">
      <c r="A504" s="73"/>
      <c r="B504" s="75" t="s">
        <v>3717</v>
      </c>
      <c r="C504" s="75">
        <v>1996</v>
      </c>
      <c r="D504" s="75">
        <v>19</v>
      </c>
      <c r="E504" s="75">
        <v>63.766297394536167</v>
      </c>
      <c r="F504" s="75">
        <v>78.174789299999986</v>
      </c>
      <c r="M504" s="171" t="s">
        <v>5299</v>
      </c>
      <c r="O504" s="75">
        <v>7.3913122503415765E-2</v>
      </c>
      <c r="P504" s="75">
        <v>0.19354994187082902</v>
      </c>
      <c r="S504" s="178" t="s">
        <v>12186</v>
      </c>
      <c r="T504" s="42">
        <v>17.832999999999998</v>
      </c>
      <c r="U504" s="42">
        <v>56.85</v>
      </c>
    </row>
    <row r="505" spans="1:21" s="75" customFormat="1" x14ac:dyDescent="0.15">
      <c r="A505" s="73"/>
      <c r="B505" s="75" t="s">
        <v>11063</v>
      </c>
      <c r="C505" s="75">
        <v>1996</v>
      </c>
      <c r="D505" s="75">
        <v>20</v>
      </c>
      <c r="E505" s="75">
        <v>98.354654819368434</v>
      </c>
      <c r="F505" s="75">
        <v>49.629084800000001</v>
      </c>
      <c r="M505" s="171" t="s">
        <v>3720</v>
      </c>
      <c r="O505" s="75">
        <v>0.19412364045202901</v>
      </c>
      <c r="P505" s="75">
        <v>0.51948638794114554</v>
      </c>
      <c r="S505" s="178" t="s">
        <v>12186</v>
      </c>
      <c r="T505" s="42">
        <v>17.850000000000001</v>
      </c>
      <c r="U505" s="42">
        <v>56.85</v>
      </c>
    </row>
    <row r="506" spans="1:21" s="75" customFormat="1" x14ac:dyDescent="0.15">
      <c r="A506" s="73"/>
      <c r="B506" s="75" t="s">
        <v>11063</v>
      </c>
      <c r="C506" s="75">
        <v>1996</v>
      </c>
      <c r="D506" s="75">
        <v>21</v>
      </c>
      <c r="E506" s="75">
        <v>137.37272106465983</v>
      </c>
      <c r="F506" s="75">
        <v>80.051468999999997</v>
      </c>
      <c r="M506" s="171" t="s">
        <v>3715</v>
      </c>
      <c r="O506" s="75">
        <v>0.22007207991080738</v>
      </c>
      <c r="P506" s="75">
        <v>1.0884766747418384</v>
      </c>
      <c r="S506" s="178" t="s">
        <v>12186</v>
      </c>
      <c r="T506" s="42">
        <v>17.882999999999999</v>
      </c>
      <c r="U506" s="42">
        <v>56.917000000000002</v>
      </c>
    </row>
    <row r="507" spans="1:21" s="75" customFormat="1" x14ac:dyDescent="0.15">
      <c r="A507" s="73"/>
      <c r="B507" s="75" t="s">
        <v>11063</v>
      </c>
      <c r="C507" s="75">
        <v>1996</v>
      </c>
      <c r="D507" s="75">
        <v>22</v>
      </c>
      <c r="E507" s="75">
        <v>71.028197768926177</v>
      </c>
      <c r="F507" s="75">
        <v>63.569713499999999</v>
      </c>
      <c r="M507" s="171" t="s">
        <v>5299</v>
      </c>
      <c r="O507" s="75">
        <v>0.32756951062089906</v>
      </c>
      <c r="P507" s="75">
        <v>0.18688196040574356</v>
      </c>
      <c r="S507" s="178" t="s">
        <v>12186</v>
      </c>
      <c r="T507" s="42">
        <v>17.882999999999999</v>
      </c>
      <c r="U507" s="42">
        <v>56.95</v>
      </c>
    </row>
    <row r="508" spans="1:21" s="75" customFormat="1" x14ac:dyDescent="0.15">
      <c r="A508" s="73"/>
      <c r="B508" s="75" t="s">
        <v>11063</v>
      </c>
      <c r="C508" s="75">
        <v>1996</v>
      </c>
      <c r="D508" s="75">
        <v>23</v>
      </c>
      <c r="E508" s="75">
        <v>70.43860997781762</v>
      </c>
      <c r="F508" s="75">
        <v>19.989960999999997</v>
      </c>
      <c r="M508" s="171" t="s">
        <v>5299</v>
      </c>
      <c r="O508" s="75">
        <v>0.32937310722352575</v>
      </c>
      <c r="P508" s="75">
        <v>0.21697325106945375</v>
      </c>
      <c r="S508" s="178" t="s">
        <v>12186</v>
      </c>
      <c r="T508" s="42">
        <v>17.95</v>
      </c>
      <c r="U508" s="42">
        <v>57.2</v>
      </c>
    </row>
    <row r="509" spans="1:21" s="75" customFormat="1" x14ac:dyDescent="0.15">
      <c r="A509" s="73"/>
      <c r="B509" s="75" t="s">
        <v>3662</v>
      </c>
      <c r="C509" s="75">
        <v>1996</v>
      </c>
      <c r="D509" s="75">
        <v>24</v>
      </c>
      <c r="E509" s="75">
        <v>63.252569888396252</v>
      </c>
      <c r="F509" s="75">
        <v>26.90354</v>
      </c>
      <c r="M509" s="171" t="s">
        <v>5299</v>
      </c>
      <c r="O509" s="75">
        <v>0.35554944995993687</v>
      </c>
      <c r="P509" s="75">
        <v>0.80702697051743155</v>
      </c>
      <c r="S509" s="178" t="s">
        <v>12186</v>
      </c>
      <c r="T509" s="42">
        <v>17.983000000000001</v>
      </c>
      <c r="U509" s="42">
        <v>57.233000000000004</v>
      </c>
    </row>
    <row r="510" spans="1:21" s="75" customFormat="1" x14ac:dyDescent="0.15">
      <c r="A510" s="73"/>
      <c r="B510" s="75" t="s">
        <v>11063</v>
      </c>
      <c r="C510" s="75">
        <v>1996</v>
      </c>
      <c r="D510" s="75">
        <v>25</v>
      </c>
      <c r="E510" s="75">
        <v>22.696188842805071</v>
      </c>
      <c r="F510" s="75">
        <v>9.7302119999999999</v>
      </c>
      <c r="M510" s="171" t="s">
        <v>5299</v>
      </c>
      <c r="O510" s="75">
        <v>0.41039290976756509</v>
      </c>
      <c r="P510" s="75">
        <v>0.36619785500187169</v>
      </c>
      <c r="S510" s="178" t="s">
        <v>12186</v>
      </c>
      <c r="T510" s="42">
        <v>18.183</v>
      </c>
      <c r="U510" s="42">
        <v>57.317</v>
      </c>
    </row>
    <row r="511" spans="1:21" s="75" customFormat="1" x14ac:dyDescent="0.15">
      <c r="A511" s="73"/>
      <c r="B511" s="75" t="s">
        <v>11063</v>
      </c>
      <c r="C511" s="75">
        <v>1996</v>
      </c>
      <c r="D511" s="75">
        <v>26</v>
      </c>
      <c r="E511" s="75">
        <v>35.028487999999996</v>
      </c>
      <c r="F511" s="75">
        <v>9.2753754999999991</v>
      </c>
      <c r="M511" s="171" t="s">
        <v>5299</v>
      </c>
      <c r="O511" s="75">
        <v>0.42626242630700439</v>
      </c>
      <c r="P511" s="75">
        <v>0.57983458260703247</v>
      </c>
      <c r="S511" s="178" t="s">
        <v>12186</v>
      </c>
      <c r="T511" s="42">
        <v>18.2</v>
      </c>
      <c r="U511" s="42">
        <v>57.317</v>
      </c>
    </row>
    <row r="512" spans="1:21" s="75" customFormat="1" x14ac:dyDescent="0.15">
      <c r="A512" s="73"/>
      <c r="B512" s="75" t="s">
        <v>11063</v>
      </c>
      <c r="C512" s="75">
        <v>1996</v>
      </c>
      <c r="D512" s="75">
        <v>27</v>
      </c>
      <c r="E512" s="75">
        <v>42.041400000000003</v>
      </c>
      <c r="F512" s="75">
        <v>40.182880300000001</v>
      </c>
      <c r="M512" s="171" t="s">
        <v>5299</v>
      </c>
      <c r="O512" s="75">
        <v>0.43431383550996777</v>
      </c>
      <c r="P512" s="75">
        <v>3.1271886760901195E-2</v>
      </c>
      <c r="S512" s="178" t="s">
        <v>12186</v>
      </c>
      <c r="T512" s="42">
        <v>18.332999999999998</v>
      </c>
      <c r="U512" s="42">
        <v>57.4</v>
      </c>
    </row>
    <row r="513" spans="1:21" s="75" customFormat="1" x14ac:dyDescent="0.15">
      <c r="A513" s="73"/>
      <c r="B513" s="75" t="s">
        <v>11063</v>
      </c>
      <c r="C513" s="75">
        <v>1996</v>
      </c>
      <c r="D513" s="75">
        <v>28</v>
      </c>
      <c r="E513" s="75">
        <v>60.359907109319387</v>
      </c>
      <c r="F513" s="75">
        <v>30.978730800000001</v>
      </c>
      <c r="K513" s="280"/>
      <c r="M513" s="171" t="s">
        <v>3718</v>
      </c>
      <c r="O513" s="75">
        <v>0.43431383550996777</v>
      </c>
      <c r="P513" s="75">
        <v>3.1271886760901195E-2</v>
      </c>
      <c r="Q513" s="280" t="s">
        <v>3805</v>
      </c>
      <c r="S513" s="178" t="s">
        <v>12186</v>
      </c>
      <c r="T513" s="42">
        <v>18.367000000000001</v>
      </c>
      <c r="U513" s="42">
        <v>57.417000000000002</v>
      </c>
    </row>
    <row r="514" spans="1:21" s="75" customFormat="1" x14ac:dyDescent="0.15">
      <c r="A514" s="73"/>
      <c r="B514" s="75" t="s">
        <v>11063</v>
      </c>
      <c r="C514" s="75">
        <v>1996</v>
      </c>
      <c r="D514" s="75">
        <v>29</v>
      </c>
      <c r="E514" s="75">
        <v>53.738790812425826</v>
      </c>
      <c r="F514" s="75">
        <v>30.566695600000003</v>
      </c>
      <c r="M514" s="171" t="s">
        <v>5299</v>
      </c>
      <c r="O514" s="75">
        <v>0.44530405308204368</v>
      </c>
      <c r="P514" s="75">
        <v>2.1680532594370423E-2</v>
      </c>
      <c r="S514" s="178" t="s">
        <v>12186</v>
      </c>
      <c r="T514" s="42">
        <v>17.783000000000001</v>
      </c>
      <c r="U514" s="42">
        <v>57.582999999999998</v>
      </c>
    </row>
    <row r="515" spans="1:21" s="75" customFormat="1" x14ac:dyDescent="0.15">
      <c r="A515" s="73"/>
      <c r="B515" s="75" t="s">
        <v>11063</v>
      </c>
      <c r="C515" s="75">
        <v>1996</v>
      </c>
      <c r="D515" s="75">
        <v>30</v>
      </c>
      <c r="E515" s="75">
        <v>63.772159494924985</v>
      </c>
      <c r="F515" s="75">
        <v>31.494954900000007</v>
      </c>
      <c r="M515" s="171" t="s">
        <v>5299</v>
      </c>
      <c r="O515" s="75">
        <v>0.44565210725276616</v>
      </c>
      <c r="P515" s="75">
        <v>0.46057153697666625</v>
      </c>
      <c r="S515" s="178" t="s">
        <v>12186</v>
      </c>
      <c r="T515" s="42">
        <v>17.5</v>
      </c>
      <c r="U515" s="42">
        <v>57.716999999999999</v>
      </c>
    </row>
    <row r="516" spans="1:21" s="75" customFormat="1" x14ac:dyDescent="0.15">
      <c r="A516" s="73"/>
      <c r="B516" s="75" t="s">
        <v>11063</v>
      </c>
      <c r="C516" s="75">
        <v>1996</v>
      </c>
      <c r="D516" s="75">
        <v>31</v>
      </c>
      <c r="E516" s="75">
        <v>53.600128785268275</v>
      </c>
      <c r="F516" s="75">
        <v>20.7760204</v>
      </c>
      <c r="M516" s="171" t="s">
        <v>3729</v>
      </c>
      <c r="O516" s="75">
        <v>0.4917406199472838</v>
      </c>
      <c r="P516" s="75">
        <v>0.35380826691238337</v>
      </c>
      <c r="S516" s="178" t="s">
        <v>12186</v>
      </c>
      <c r="T516" s="42">
        <v>17.350000000000001</v>
      </c>
      <c r="U516" s="42">
        <v>57.85</v>
      </c>
    </row>
    <row r="517" spans="1:21" s="75" customFormat="1" x14ac:dyDescent="0.15">
      <c r="A517" s="73"/>
      <c r="B517" s="75" t="s">
        <v>11063</v>
      </c>
      <c r="C517" s="75">
        <v>1996</v>
      </c>
      <c r="D517" s="75">
        <v>32</v>
      </c>
      <c r="E517" s="75">
        <v>145.49805471439862</v>
      </c>
      <c r="F517" s="75">
        <v>64.554435000000012</v>
      </c>
      <c r="M517" s="171" t="s">
        <v>3809</v>
      </c>
      <c r="O517" s="75">
        <v>0.49364456697509973</v>
      </c>
      <c r="P517" s="75">
        <v>0.32834375295712448</v>
      </c>
      <c r="S517" s="178" t="s">
        <v>12186</v>
      </c>
      <c r="T517" s="42">
        <v>17.582999999999998</v>
      </c>
      <c r="U517" s="42">
        <v>59.1</v>
      </c>
    </row>
    <row r="518" spans="1:21" s="75" customFormat="1" x14ac:dyDescent="0.15">
      <c r="A518" s="73"/>
      <c r="B518" s="75" t="s">
        <v>11063</v>
      </c>
      <c r="C518" s="75">
        <v>1996</v>
      </c>
      <c r="D518" s="75">
        <v>33</v>
      </c>
      <c r="E518" s="75">
        <v>97.491017999999997</v>
      </c>
      <c r="F518" s="75">
        <v>64.614305200000004</v>
      </c>
      <c r="M518" s="171" t="s">
        <v>3894</v>
      </c>
      <c r="O518" s="75">
        <v>0.51498757089294001</v>
      </c>
      <c r="P518" s="75">
        <v>2.9956317483795972E-2</v>
      </c>
      <c r="S518" s="178" t="s">
        <v>12186</v>
      </c>
      <c r="T518" s="42">
        <v>16.8</v>
      </c>
      <c r="U518" s="42">
        <v>60.5</v>
      </c>
    </row>
    <row r="519" spans="1:21" s="75" customFormat="1" x14ac:dyDescent="0.15">
      <c r="A519" s="73"/>
      <c r="B519" s="75" t="s">
        <v>11063</v>
      </c>
      <c r="C519" s="75">
        <v>1996</v>
      </c>
      <c r="D519" s="75">
        <v>34</v>
      </c>
      <c r="E519" s="75">
        <v>86.654913999999977</v>
      </c>
      <c r="F519" s="75">
        <v>33.401460399999998</v>
      </c>
      <c r="M519" s="171" t="s">
        <v>5299</v>
      </c>
      <c r="O519" s="75">
        <v>0.53730769826365243</v>
      </c>
      <c r="P519" s="75">
        <v>0.17585697620335822</v>
      </c>
      <c r="S519" s="178" t="s">
        <v>12186</v>
      </c>
      <c r="T519" s="42">
        <v>15.983000000000001</v>
      </c>
      <c r="U519" s="42">
        <v>62</v>
      </c>
    </row>
    <row r="520" spans="1:21" s="75" customFormat="1" x14ac:dyDescent="0.15">
      <c r="A520" s="73"/>
      <c r="B520" s="75" t="s">
        <v>11063</v>
      </c>
      <c r="C520" s="75">
        <v>1996</v>
      </c>
      <c r="D520" s="75">
        <v>35</v>
      </c>
      <c r="E520" s="75">
        <v>96.554439571993072</v>
      </c>
      <c r="F520" s="75">
        <v>15.6953906</v>
      </c>
      <c r="M520" s="171" t="s">
        <v>3718</v>
      </c>
      <c r="O520" s="75">
        <v>0.55315481641451336</v>
      </c>
      <c r="P520" s="75">
        <v>0.26095943928827214</v>
      </c>
      <c r="S520" s="178" t="s">
        <v>5688</v>
      </c>
      <c r="T520" s="42">
        <v>50.25</v>
      </c>
      <c r="U520" s="42">
        <v>-4.2169999999999996</v>
      </c>
    </row>
    <row r="521" spans="1:21" s="75" customFormat="1" x14ac:dyDescent="0.15">
      <c r="A521" s="73"/>
      <c r="B521" s="75" t="s">
        <v>11063</v>
      </c>
      <c r="C521" s="75">
        <v>1996</v>
      </c>
      <c r="D521" s="75">
        <v>36</v>
      </c>
      <c r="E521" s="75">
        <v>455.39149715334582</v>
      </c>
      <c r="F521" s="75">
        <v>27.89495124545455</v>
      </c>
      <c r="M521" s="171" t="s">
        <v>5299</v>
      </c>
      <c r="O521" s="75">
        <v>0.77758360494730738</v>
      </c>
      <c r="P521" s="75">
        <v>0.10871469551136083</v>
      </c>
    </row>
    <row r="522" spans="1:21" s="75" customFormat="1" x14ac:dyDescent="0.15">
      <c r="A522" s="73"/>
      <c r="B522" s="75" t="s">
        <v>11063</v>
      </c>
      <c r="C522" s="75">
        <v>1996</v>
      </c>
      <c r="D522" s="75">
        <v>37</v>
      </c>
      <c r="E522" s="75">
        <v>17.070880000000002</v>
      </c>
      <c r="F522" s="75">
        <v>9.6650033000000004</v>
      </c>
      <c r="M522" s="171" t="s">
        <v>5299</v>
      </c>
      <c r="O522" s="75">
        <v>0.88476029166081194</v>
      </c>
      <c r="P522" s="75">
        <v>0.73889572399314374</v>
      </c>
    </row>
    <row r="523" spans="1:21" s="75" customFormat="1" x14ac:dyDescent="0.15">
      <c r="A523" s="73"/>
      <c r="B523" s="75" t="s">
        <v>11063</v>
      </c>
      <c r="C523" s="75">
        <v>1996</v>
      </c>
      <c r="D523" s="75">
        <v>39</v>
      </c>
      <c r="E523" s="75">
        <v>28.122006109023143</v>
      </c>
      <c r="F523" s="75">
        <v>16.685639506255214</v>
      </c>
      <c r="M523" s="171" t="s">
        <v>5299</v>
      </c>
      <c r="O523" s="75">
        <v>0.89921515259900808</v>
      </c>
      <c r="P523" s="75">
        <v>0.89302787284858542</v>
      </c>
    </row>
    <row r="524" spans="1:21" s="75" customFormat="1" x14ac:dyDescent="0.15">
      <c r="A524" s="73"/>
      <c r="B524" s="75" t="s">
        <v>3680</v>
      </c>
      <c r="C524" s="75">
        <v>1996</v>
      </c>
      <c r="D524" s="75">
        <v>40</v>
      </c>
      <c r="E524" s="75">
        <v>26.497605632497034</v>
      </c>
      <c r="F524" s="75">
        <v>13.64241440487239</v>
      </c>
      <c r="M524" s="171" t="s">
        <v>3729</v>
      </c>
      <c r="O524" s="75">
        <v>1.031666118780266</v>
      </c>
      <c r="P524" s="75">
        <v>0.77057394318740591</v>
      </c>
    </row>
    <row r="525" spans="1:21" s="75" customFormat="1" x14ac:dyDescent="0.15">
      <c r="A525" s="73"/>
      <c r="B525" s="75" t="s">
        <v>3681</v>
      </c>
      <c r="C525" s="75">
        <v>1996</v>
      </c>
      <c r="D525" s="75">
        <v>41</v>
      </c>
      <c r="E525" s="75">
        <v>51.347508999999995</v>
      </c>
      <c r="F525" s="75">
        <v>18.79000670445604</v>
      </c>
      <c r="M525" s="171" t="s">
        <v>5299</v>
      </c>
      <c r="O525" s="75">
        <v>1.1001306479635566</v>
      </c>
      <c r="P525" s="75">
        <v>0.79173299998301294</v>
      </c>
    </row>
    <row r="526" spans="1:21" s="75" customFormat="1" x14ac:dyDescent="0.15">
      <c r="A526" s="73"/>
      <c r="B526" s="75" t="s">
        <v>11063</v>
      </c>
      <c r="C526" s="75">
        <v>1996</v>
      </c>
      <c r="D526" s="75">
        <v>42</v>
      </c>
      <c r="E526" s="75">
        <v>24.466133696635591</v>
      </c>
      <c r="F526" s="75">
        <v>8.6806149455927049</v>
      </c>
      <c r="M526" s="171" t="s">
        <v>3729</v>
      </c>
      <c r="O526" s="75">
        <v>1.1494418881839148</v>
      </c>
      <c r="P526" s="75">
        <v>0.4706713012101692</v>
      </c>
    </row>
    <row r="527" spans="1:21" s="75" customFormat="1" x14ac:dyDescent="0.15">
      <c r="A527" s="73"/>
      <c r="B527" s="75" t="s">
        <v>11063</v>
      </c>
      <c r="C527" s="75">
        <v>1996</v>
      </c>
      <c r="D527" s="75">
        <v>43</v>
      </c>
      <c r="E527" s="75">
        <v>25.756516000000001</v>
      </c>
      <c r="F527" s="75">
        <v>14.16119272864157</v>
      </c>
      <c r="M527" s="171" t="s">
        <v>3894</v>
      </c>
      <c r="O527" s="75">
        <v>1.1656078212907437</v>
      </c>
      <c r="P527" s="75">
        <v>1.7276622461517293</v>
      </c>
    </row>
    <row r="528" spans="1:21" s="75" customFormat="1" x14ac:dyDescent="0.15">
      <c r="A528" s="73"/>
      <c r="B528" s="75" t="s">
        <v>3681</v>
      </c>
      <c r="C528" s="75">
        <v>1996</v>
      </c>
      <c r="D528" s="75">
        <v>44</v>
      </c>
      <c r="E528" s="75">
        <v>19.173257</v>
      </c>
      <c r="F528" s="75">
        <v>15.609010562500004</v>
      </c>
      <c r="M528" s="171" t="s">
        <v>5299</v>
      </c>
      <c r="O528" s="75">
        <v>1.2864362073834197</v>
      </c>
      <c r="P528" s="75">
        <v>0.44733979130077428</v>
      </c>
    </row>
    <row r="529" spans="1:16" s="75" customFormat="1" x14ac:dyDescent="0.15">
      <c r="A529" s="73"/>
      <c r="B529" s="75" t="s">
        <v>11063</v>
      </c>
      <c r="C529" s="75">
        <v>1996</v>
      </c>
      <c r="D529" s="75">
        <v>45</v>
      </c>
      <c r="E529" s="75">
        <v>16.002109999999998</v>
      </c>
      <c r="F529" s="75">
        <v>12.827103000000001</v>
      </c>
      <c r="M529" s="171" t="s">
        <v>5299</v>
      </c>
      <c r="O529" s="75">
        <v>1.3243553798521446</v>
      </c>
      <c r="P529" s="75">
        <v>0.74265413809231728</v>
      </c>
    </row>
    <row r="530" spans="1:16" s="75" customFormat="1" x14ac:dyDescent="0.15">
      <c r="A530" s="73"/>
      <c r="B530" s="75" t="s">
        <v>11063</v>
      </c>
      <c r="C530" s="75">
        <v>1996</v>
      </c>
      <c r="D530" s="75">
        <v>46</v>
      </c>
      <c r="E530" s="75">
        <v>16.545546370096513</v>
      </c>
      <c r="F530" s="75">
        <v>12.960504494117647</v>
      </c>
      <c r="M530" s="171" t="s">
        <v>5299</v>
      </c>
      <c r="O530" s="75">
        <v>1.3836182726794566</v>
      </c>
      <c r="P530" s="75">
        <v>2.0430870244642971</v>
      </c>
    </row>
    <row r="531" spans="1:16" s="75" customFormat="1" x14ac:dyDescent="0.15">
      <c r="A531" s="73"/>
      <c r="B531" s="75" t="s">
        <v>11063</v>
      </c>
      <c r="C531" s="75">
        <v>1996</v>
      </c>
      <c r="D531" s="75">
        <v>47</v>
      </c>
      <c r="E531" s="75">
        <v>11.375389999999999</v>
      </c>
      <c r="F531" s="75">
        <v>10.8963591</v>
      </c>
      <c r="M531" s="171" t="s">
        <v>5299</v>
      </c>
      <c r="O531" s="75">
        <v>1.4029723348402339</v>
      </c>
      <c r="P531" s="75">
        <v>1.3487157772048366</v>
      </c>
    </row>
    <row r="532" spans="1:16" s="75" customFormat="1" x14ac:dyDescent="0.15">
      <c r="A532" s="73"/>
      <c r="B532" s="75" t="s">
        <v>11063</v>
      </c>
      <c r="C532" s="75">
        <v>1996</v>
      </c>
      <c r="D532" s="75">
        <v>48</v>
      </c>
      <c r="E532" s="75">
        <v>12.284095000000001</v>
      </c>
      <c r="F532" s="75">
        <v>9.6753061999999996</v>
      </c>
      <c r="M532" s="171" t="s">
        <v>3894</v>
      </c>
      <c r="O532" s="75">
        <v>1.4159890596497884</v>
      </c>
      <c r="P532" s="75">
        <v>2.0654397022406989</v>
      </c>
    </row>
    <row r="533" spans="1:16" s="75" customFormat="1" x14ac:dyDescent="0.15">
      <c r="A533" s="73"/>
      <c r="B533" s="75" t="s">
        <v>11063</v>
      </c>
      <c r="C533" s="75">
        <v>1996</v>
      </c>
      <c r="D533" s="75">
        <v>49</v>
      </c>
      <c r="E533" s="75">
        <v>11.564501999999999</v>
      </c>
      <c r="F533" s="75">
        <v>6.1904241600000001</v>
      </c>
      <c r="M533" s="171" t="s">
        <v>5299</v>
      </c>
      <c r="O533" s="75">
        <v>1.5439554133124365</v>
      </c>
      <c r="P533" s="75">
        <v>0.37113948888281839</v>
      </c>
    </row>
    <row r="534" spans="1:16" s="75" customFormat="1" x14ac:dyDescent="0.15">
      <c r="A534" s="73"/>
      <c r="B534" s="75" t="s">
        <v>11063</v>
      </c>
      <c r="C534" s="75">
        <v>1996</v>
      </c>
      <c r="D534" s="75">
        <v>50</v>
      </c>
      <c r="E534" s="75">
        <v>9.4821680000000015</v>
      </c>
      <c r="F534" s="75">
        <v>7.4798779</v>
      </c>
      <c r="M534" s="171" t="s">
        <v>5299</v>
      </c>
      <c r="O534" s="75">
        <v>1.6600402426735748</v>
      </c>
      <c r="P534" s="75">
        <v>0.74244158593501464</v>
      </c>
    </row>
    <row r="535" spans="1:16" s="75" customFormat="1" x14ac:dyDescent="0.15">
      <c r="A535" s="73"/>
      <c r="B535" s="75" t="s">
        <v>11063</v>
      </c>
      <c r="C535" s="75">
        <v>1996</v>
      </c>
      <c r="D535" s="75">
        <v>51</v>
      </c>
      <c r="E535" s="75">
        <v>5.9532299999999996</v>
      </c>
      <c r="F535" s="75">
        <v>6.3536265106382963</v>
      </c>
      <c r="M535" s="171" t="s">
        <v>5299</v>
      </c>
      <c r="O535" s="75">
        <v>1.7429636881353654</v>
      </c>
      <c r="P535" s="75">
        <v>2.5667276014941587</v>
      </c>
    </row>
    <row r="536" spans="1:16" s="75" customFormat="1" x14ac:dyDescent="0.15">
      <c r="A536" s="73"/>
      <c r="B536" s="75" t="s">
        <v>11063</v>
      </c>
      <c r="C536" s="75">
        <v>1997</v>
      </c>
      <c r="D536" s="75">
        <v>1</v>
      </c>
      <c r="E536" s="75">
        <v>7.0296355000000013</v>
      </c>
      <c r="F536" s="75">
        <v>4.4040788000000006</v>
      </c>
      <c r="M536" s="171" t="s">
        <v>5299</v>
      </c>
      <c r="O536" s="75">
        <v>1.7467675496471931</v>
      </c>
      <c r="P536" s="75">
        <v>1.7138106655332424</v>
      </c>
    </row>
    <row r="537" spans="1:16" s="75" customFormat="1" x14ac:dyDescent="0.15">
      <c r="A537" s="73"/>
      <c r="B537" s="75" t="s">
        <v>11063</v>
      </c>
      <c r="C537" s="75">
        <v>1997</v>
      </c>
      <c r="D537" s="75">
        <v>2</v>
      </c>
      <c r="E537" s="75">
        <v>7.7222393700965135</v>
      </c>
      <c r="F537" s="75">
        <v>3.1948955999999997</v>
      </c>
      <c r="M537" s="171" t="s">
        <v>5299</v>
      </c>
      <c r="O537" s="75">
        <v>1.9384453304208895</v>
      </c>
      <c r="P537" s="75">
        <v>0.41658242642414595</v>
      </c>
    </row>
    <row r="538" spans="1:16" s="75" customFormat="1" x14ac:dyDescent="0.15">
      <c r="A538" s="73"/>
      <c r="B538" s="75" t="s">
        <v>3755</v>
      </c>
      <c r="C538" s="75">
        <v>1997</v>
      </c>
      <c r="D538" s="75">
        <v>3</v>
      </c>
      <c r="E538" s="75">
        <v>11.576720000000002</v>
      </c>
      <c r="F538" s="75">
        <v>3.2318778999999997</v>
      </c>
      <c r="M538" s="171" t="s">
        <v>5299</v>
      </c>
      <c r="O538" s="75">
        <v>2.1032318773560132</v>
      </c>
      <c r="P538" s="75">
        <v>0.53818115044794013</v>
      </c>
    </row>
    <row r="539" spans="1:16" s="75" customFormat="1" x14ac:dyDescent="0.15">
      <c r="A539" s="73"/>
      <c r="B539" s="75" t="s">
        <v>11063</v>
      </c>
      <c r="C539" s="75">
        <v>1997</v>
      </c>
      <c r="D539" s="75">
        <v>5</v>
      </c>
      <c r="E539" s="75">
        <v>6.8115169999999994</v>
      </c>
      <c r="F539" s="75">
        <v>1.6246450000000001</v>
      </c>
      <c r="M539" s="171" t="s">
        <v>3809</v>
      </c>
      <c r="O539" s="75">
        <v>2.2251610005114908</v>
      </c>
      <c r="P539" s="75">
        <v>2.3306189011067788</v>
      </c>
    </row>
    <row r="540" spans="1:16" s="75" customFormat="1" x14ac:dyDescent="0.15">
      <c r="A540" s="73"/>
      <c r="B540" s="75" t="s">
        <v>3675</v>
      </c>
      <c r="C540" s="75">
        <v>1997</v>
      </c>
      <c r="D540" s="75">
        <v>8</v>
      </c>
      <c r="E540" s="75">
        <v>18.066740000000003</v>
      </c>
      <c r="F540" s="75">
        <v>9.2170304000000005</v>
      </c>
      <c r="M540" s="171" t="s">
        <v>3729</v>
      </c>
      <c r="O540" s="75">
        <v>2.2771988277480997</v>
      </c>
      <c r="P540" s="75">
        <v>1.6417046326722469</v>
      </c>
    </row>
    <row r="541" spans="1:16" s="75" customFormat="1" x14ac:dyDescent="0.15">
      <c r="A541" s="73"/>
      <c r="B541" s="75" t="s">
        <v>11063</v>
      </c>
      <c r="C541" s="75">
        <v>1997</v>
      </c>
      <c r="D541" s="75">
        <v>9</v>
      </c>
      <c r="E541" s="75">
        <v>16.660540000000001</v>
      </c>
      <c r="F541" s="75">
        <v>4.0944061999999999</v>
      </c>
      <c r="M541" s="171" t="s">
        <v>3718</v>
      </c>
      <c r="O541" s="75">
        <v>2.3002528976090995</v>
      </c>
      <c r="P541" s="75">
        <v>1.7855477600128775</v>
      </c>
    </row>
    <row r="542" spans="1:16" s="75" customFormat="1" x14ac:dyDescent="0.15">
      <c r="A542" s="73"/>
      <c r="B542" s="75" t="s">
        <v>11063</v>
      </c>
      <c r="C542" s="75">
        <v>1997</v>
      </c>
      <c r="D542" s="75">
        <v>10</v>
      </c>
      <c r="E542" s="75">
        <v>8.4623750000000015</v>
      </c>
      <c r="F542" s="75">
        <v>6.1603927999999994</v>
      </c>
      <c r="M542" s="171" t="s">
        <v>5299</v>
      </c>
      <c r="O542" s="75">
        <v>2.5351545775837807</v>
      </c>
      <c r="P542" s="75">
        <v>3.7959990959003775</v>
      </c>
    </row>
    <row r="543" spans="1:16" s="75" customFormat="1" x14ac:dyDescent="0.15">
      <c r="A543" s="73"/>
      <c r="B543" s="75" t="s">
        <v>11063</v>
      </c>
      <c r="C543" s="75">
        <v>1997</v>
      </c>
      <c r="D543" s="75">
        <v>11</v>
      </c>
      <c r="E543" s="75">
        <v>28.078005089906775</v>
      </c>
      <c r="F543" s="75">
        <v>10.946045699999999</v>
      </c>
      <c r="M543" s="171" t="s">
        <v>5299</v>
      </c>
      <c r="O543" s="75">
        <v>2.635899943625474</v>
      </c>
      <c r="P543" s="75">
        <v>3.2329396440998748</v>
      </c>
    </row>
    <row r="544" spans="1:16" s="75" customFormat="1" x14ac:dyDescent="0.15">
      <c r="A544" s="73"/>
      <c r="B544" s="75" t="s">
        <v>11063</v>
      </c>
      <c r="C544" s="75">
        <v>1997</v>
      </c>
      <c r="D544" s="75">
        <v>12</v>
      </c>
      <c r="E544" s="75">
        <v>43.896445283177968</v>
      </c>
      <c r="F544" s="75">
        <v>25.085825200000002</v>
      </c>
      <c r="M544" s="171" t="s">
        <v>5299</v>
      </c>
      <c r="O544" s="75">
        <v>2.661494216039753</v>
      </c>
      <c r="P544" s="75">
        <v>1.3630293135219658</v>
      </c>
    </row>
    <row r="545" spans="1:16" s="75" customFormat="1" x14ac:dyDescent="0.15">
      <c r="A545" s="73"/>
      <c r="B545" s="75" t="s">
        <v>11063</v>
      </c>
      <c r="C545" s="75">
        <v>1997</v>
      </c>
      <c r="D545" s="75">
        <v>13</v>
      </c>
      <c r="E545" s="75">
        <v>40.5047876</v>
      </c>
      <c r="F545" s="75">
        <v>34.023717499999997</v>
      </c>
      <c r="M545" s="171" t="s">
        <v>5299</v>
      </c>
      <c r="O545" s="75">
        <v>2.8941913857394344</v>
      </c>
      <c r="P545" s="75">
        <v>2.7752235024371115</v>
      </c>
    </row>
    <row r="546" spans="1:16" s="75" customFormat="1" x14ac:dyDescent="0.15">
      <c r="A546" s="73"/>
      <c r="B546" s="75" t="s">
        <v>11063</v>
      </c>
      <c r="C546" s="75">
        <v>1997</v>
      </c>
      <c r="D546" s="75">
        <v>14</v>
      </c>
      <c r="E546" s="75">
        <v>28.186831786542371</v>
      </c>
      <c r="F546" s="75">
        <v>12.8856875</v>
      </c>
      <c r="M546" s="171" t="s">
        <v>5299</v>
      </c>
      <c r="O546" s="75">
        <v>3.0385267455810516</v>
      </c>
      <c r="P546" s="75">
        <v>5.597830344177523</v>
      </c>
    </row>
    <row r="547" spans="1:16" s="75" customFormat="1" x14ac:dyDescent="0.15">
      <c r="A547" s="73"/>
      <c r="B547" s="75" t="s">
        <v>3675</v>
      </c>
      <c r="C547" s="75">
        <v>1997</v>
      </c>
      <c r="D547" s="75">
        <v>15</v>
      </c>
      <c r="E547" s="75">
        <v>42.875797643753756</v>
      </c>
      <c r="F547" s="75">
        <v>27.892695000000003</v>
      </c>
      <c r="M547" s="171" t="s">
        <v>3718</v>
      </c>
      <c r="O547" s="75">
        <v>3.11498250701736</v>
      </c>
      <c r="P547" s="75">
        <v>0.95143407736521435</v>
      </c>
    </row>
    <row r="548" spans="1:16" s="75" customFormat="1" x14ac:dyDescent="0.15">
      <c r="A548" s="73"/>
      <c r="B548" s="75" t="s">
        <v>11063</v>
      </c>
      <c r="C548" s="75">
        <v>1997</v>
      </c>
      <c r="D548" s="75">
        <v>16</v>
      </c>
      <c r="E548" s="75">
        <v>142.86020066625179</v>
      </c>
      <c r="F548" s="75">
        <v>15.9102207</v>
      </c>
      <c r="M548" s="171" t="s">
        <v>5299</v>
      </c>
      <c r="O548" s="75">
        <v>3.2702572683749609</v>
      </c>
      <c r="P548" s="75">
        <v>3.6342844854847653</v>
      </c>
    </row>
    <row r="549" spans="1:16" s="75" customFormat="1" x14ac:dyDescent="0.15">
      <c r="A549" s="73"/>
      <c r="B549" s="75" t="s">
        <v>11063</v>
      </c>
      <c r="C549" s="75">
        <v>1997</v>
      </c>
      <c r="D549" s="75">
        <v>17</v>
      </c>
      <c r="E549" s="75">
        <v>103.66746952187123</v>
      </c>
      <c r="F549" s="75">
        <v>12.931345700000001</v>
      </c>
      <c r="M549" s="171" t="s">
        <v>5299</v>
      </c>
      <c r="O549" s="75">
        <v>3.3443805284838866</v>
      </c>
      <c r="P549" s="75">
        <v>2.5648391643965405</v>
      </c>
    </row>
    <row r="550" spans="1:16" s="75" customFormat="1" x14ac:dyDescent="0.15">
      <c r="A550" s="73"/>
      <c r="B550" s="75" t="s">
        <v>11063</v>
      </c>
      <c r="C550" s="75">
        <v>1997</v>
      </c>
      <c r="D550" s="75">
        <v>18</v>
      </c>
      <c r="E550" s="75">
        <v>101.53223575262562</v>
      </c>
      <c r="F550" s="75">
        <v>12.338404799999999</v>
      </c>
      <c r="M550" s="171" t="s">
        <v>3718</v>
      </c>
      <c r="O550" s="75">
        <v>3.6040618103171798</v>
      </c>
      <c r="P550" s="75">
        <v>5.9919640243691568</v>
      </c>
    </row>
    <row r="551" spans="1:16" s="75" customFormat="1" x14ac:dyDescent="0.15">
      <c r="A551" s="73"/>
      <c r="B551" s="75" t="s">
        <v>3762</v>
      </c>
      <c r="C551" s="75">
        <v>1997</v>
      </c>
      <c r="D551" s="75">
        <v>20</v>
      </c>
      <c r="E551" s="75">
        <v>86.403138999999996</v>
      </c>
      <c r="F551" s="75">
        <v>27.677137000000002</v>
      </c>
      <c r="M551" s="171" t="s">
        <v>3718</v>
      </c>
      <c r="O551" s="75">
        <v>4.1597823893719301</v>
      </c>
      <c r="P551" s="75">
        <v>0.79103202149213492</v>
      </c>
    </row>
    <row r="552" spans="1:16" s="75" customFormat="1" x14ac:dyDescent="0.15">
      <c r="A552" s="73"/>
      <c r="B552" s="75" t="s">
        <v>11063</v>
      </c>
      <c r="C552" s="75">
        <v>1997</v>
      </c>
      <c r="D552" s="75">
        <v>21</v>
      </c>
      <c r="E552" s="75">
        <v>62.195171999999999</v>
      </c>
      <c r="F552" s="75">
        <v>31.347782900000006</v>
      </c>
      <c r="M552" s="171" t="s">
        <v>3818</v>
      </c>
      <c r="O552" s="75">
        <v>4.3610315746591368</v>
      </c>
      <c r="P552" s="75">
        <v>2.671679437248021</v>
      </c>
    </row>
    <row r="553" spans="1:16" s="75" customFormat="1" x14ac:dyDescent="0.15">
      <c r="A553" s="73"/>
      <c r="B553" s="75" t="s">
        <v>3764</v>
      </c>
      <c r="C553" s="75">
        <v>1997</v>
      </c>
      <c r="D553" s="75">
        <v>22</v>
      </c>
      <c r="E553" s="75">
        <v>44.222145000000005</v>
      </c>
      <c r="F553" s="75">
        <v>47.177222999999998</v>
      </c>
      <c r="M553" s="171" t="s">
        <v>3820</v>
      </c>
      <c r="O553" s="75">
        <v>4.4041879809715132</v>
      </c>
      <c r="P553" s="75">
        <v>1.4288240629286915</v>
      </c>
    </row>
    <row r="554" spans="1:16" s="75" customFormat="1" x14ac:dyDescent="0.15">
      <c r="A554" s="73"/>
      <c r="B554" s="75" t="s">
        <v>3675</v>
      </c>
      <c r="C554" s="75">
        <v>1997</v>
      </c>
      <c r="D554" s="75">
        <v>23</v>
      </c>
      <c r="E554" s="75">
        <v>41.717551999999998</v>
      </c>
      <c r="F554" s="75">
        <v>59.526734000000005</v>
      </c>
      <c r="M554" s="171" t="s">
        <v>3822</v>
      </c>
      <c r="O554" s="75">
        <v>4.4231100059980548</v>
      </c>
      <c r="P554" s="75">
        <v>7.348810263681667</v>
      </c>
    </row>
    <row r="555" spans="1:16" s="75" customFormat="1" x14ac:dyDescent="0.15">
      <c r="A555" s="73"/>
      <c r="B555" s="75" t="s">
        <v>11063</v>
      </c>
      <c r="C555" s="75">
        <v>1997</v>
      </c>
      <c r="D555" s="75">
        <v>24</v>
      </c>
      <c r="E555" s="75">
        <v>25.960974000000004</v>
      </c>
      <c r="F555" s="75">
        <v>7.3997942798868968</v>
      </c>
      <c r="M555" s="171" t="s">
        <v>5299</v>
      </c>
      <c r="O555" s="75">
        <v>4.6120670722582355</v>
      </c>
      <c r="P555" s="75">
        <v>1.9380520091309719</v>
      </c>
    </row>
    <row r="556" spans="1:16" s="75" customFormat="1" x14ac:dyDescent="0.15">
      <c r="A556" s="73"/>
      <c r="B556" s="75" t="s">
        <v>11063</v>
      </c>
      <c r="C556" s="75">
        <v>1997</v>
      </c>
      <c r="D556" s="75">
        <v>25</v>
      </c>
      <c r="E556" s="75">
        <v>120.92820800000001</v>
      </c>
      <c r="F556" s="75">
        <v>25.609896990881456</v>
      </c>
      <c r="M556" s="171" t="s">
        <v>3661</v>
      </c>
      <c r="O556" s="75">
        <v>4.7522959091699573</v>
      </c>
      <c r="P556" s="75">
        <v>1.749940180379157</v>
      </c>
    </row>
    <row r="557" spans="1:16" s="75" customFormat="1" x14ac:dyDescent="0.15">
      <c r="A557" s="73"/>
      <c r="B557" s="75" t="s">
        <v>3675</v>
      </c>
      <c r="C557" s="75">
        <v>1997</v>
      </c>
      <c r="D557" s="75">
        <v>26</v>
      </c>
      <c r="E557" s="75">
        <v>127.54115807741989</v>
      </c>
      <c r="F557" s="75">
        <v>23.432900634125993</v>
      </c>
      <c r="M557" s="171" t="s">
        <v>3661</v>
      </c>
      <c r="O557" s="75">
        <v>5.1384819133733242</v>
      </c>
      <c r="P557" s="75">
        <v>2.6105220455780809</v>
      </c>
    </row>
    <row r="558" spans="1:16" s="75" customFormat="1" x14ac:dyDescent="0.15">
      <c r="A558" s="73"/>
      <c r="B558" s="75" t="s">
        <v>11063</v>
      </c>
      <c r="C558" s="75">
        <v>1997</v>
      </c>
      <c r="D558" s="75">
        <v>27</v>
      </c>
      <c r="E558" s="75">
        <v>68.624294487455487</v>
      </c>
      <c r="F558" s="75">
        <v>5.6328477885235326</v>
      </c>
      <c r="M558" s="171" t="s">
        <v>5299</v>
      </c>
      <c r="O558" s="75">
        <v>5.3215656278106547</v>
      </c>
      <c r="P558" s="75">
        <v>1.9563689554698247</v>
      </c>
    </row>
    <row r="559" spans="1:16" s="75" customFormat="1" x14ac:dyDescent="0.15">
      <c r="A559" s="73"/>
      <c r="B559" s="75" t="s">
        <v>11063</v>
      </c>
      <c r="C559" s="75">
        <v>1997</v>
      </c>
      <c r="D559" s="75">
        <v>28</v>
      </c>
      <c r="E559" s="75">
        <v>90.307394000000002</v>
      </c>
      <c r="F559" s="75">
        <v>49.654111437231002</v>
      </c>
      <c r="M559" s="171" t="s">
        <v>3663</v>
      </c>
      <c r="O559" s="75">
        <v>5.5419187848482858</v>
      </c>
      <c r="P559" s="75">
        <v>3.2476607681385836</v>
      </c>
    </row>
    <row r="560" spans="1:16" s="75" customFormat="1" x14ac:dyDescent="0.15">
      <c r="A560" s="73"/>
      <c r="B560" s="75" t="s">
        <v>11063</v>
      </c>
      <c r="C560" s="75">
        <v>1997</v>
      </c>
      <c r="D560" s="75">
        <v>29</v>
      </c>
      <c r="E560" s="75">
        <v>80.189785829869464</v>
      </c>
      <c r="F560" s="75">
        <v>33.957819885433707</v>
      </c>
      <c r="M560" s="171" t="s">
        <v>3822</v>
      </c>
      <c r="O560" s="75">
        <v>5.6020172171469849</v>
      </c>
      <c r="P560" s="75">
        <v>2.2922671429557271</v>
      </c>
    </row>
    <row r="561" spans="1:16" s="75" customFormat="1" x14ac:dyDescent="0.15">
      <c r="A561" s="73"/>
      <c r="B561" s="75" t="s">
        <v>11063</v>
      </c>
      <c r="C561" s="75">
        <v>1997</v>
      </c>
      <c r="D561" s="75">
        <v>30</v>
      </c>
      <c r="E561" s="75">
        <v>288.56429082270722</v>
      </c>
      <c r="F561" s="75">
        <v>35.868575114263201</v>
      </c>
      <c r="M561" s="171" t="s">
        <v>3752</v>
      </c>
      <c r="O561" s="75">
        <v>5.700873749928272</v>
      </c>
      <c r="P561" s="75">
        <v>2.7334900718428905</v>
      </c>
    </row>
    <row r="562" spans="1:16" s="75" customFormat="1" x14ac:dyDescent="0.15">
      <c r="A562" s="73"/>
      <c r="B562" s="75" t="s">
        <v>11063</v>
      </c>
      <c r="C562" s="75">
        <v>1997</v>
      </c>
      <c r="D562" s="75">
        <v>31</v>
      </c>
      <c r="E562" s="75">
        <v>729.91860537725677</v>
      </c>
      <c r="F562" s="75">
        <v>13.549083309692673</v>
      </c>
      <c r="M562" s="171" t="s">
        <v>3752</v>
      </c>
      <c r="O562" s="75">
        <v>5.8240462081493645</v>
      </c>
      <c r="P562" s="75">
        <v>7.1835544331594807</v>
      </c>
    </row>
    <row r="563" spans="1:16" s="75" customFormat="1" x14ac:dyDescent="0.15">
      <c r="A563" s="73"/>
      <c r="B563" s="75" t="s">
        <v>11063</v>
      </c>
      <c r="C563" s="75">
        <v>1997</v>
      </c>
      <c r="D563" s="75">
        <v>32</v>
      </c>
      <c r="E563" s="75">
        <v>332.02453299999996</v>
      </c>
      <c r="F563" s="75">
        <v>15.884947993386161</v>
      </c>
      <c r="M563" s="171" t="s">
        <v>3753</v>
      </c>
      <c r="O563" s="75">
        <v>5.8463517369915508</v>
      </c>
      <c r="P563" s="75">
        <v>4.0220170152817003</v>
      </c>
    </row>
    <row r="564" spans="1:16" s="75" customFormat="1" x14ac:dyDescent="0.15">
      <c r="A564" s="73"/>
      <c r="B564" s="75" t="s">
        <v>3675</v>
      </c>
      <c r="C564" s="75">
        <v>1997</v>
      </c>
      <c r="D564" s="75">
        <v>33</v>
      </c>
      <c r="E564" s="75">
        <v>232.77919485495849</v>
      </c>
      <c r="F564" s="75">
        <v>33.554873126022912</v>
      </c>
      <c r="M564" s="171" t="s">
        <v>3754</v>
      </c>
      <c r="O564" s="75">
        <v>6.3205038416781498</v>
      </c>
      <c r="P564" s="75">
        <v>1.6261450277972807</v>
      </c>
    </row>
    <row r="565" spans="1:16" s="75" customFormat="1" x14ac:dyDescent="0.15">
      <c r="A565" s="73"/>
      <c r="B565" s="75" t="s">
        <v>11063</v>
      </c>
      <c r="C565" s="75">
        <v>1997</v>
      </c>
      <c r="D565" s="75">
        <v>34</v>
      </c>
      <c r="E565" s="75">
        <v>123.26803187622478</v>
      </c>
      <c r="F565" s="75">
        <v>17.672956934569466</v>
      </c>
      <c r="M565" s="171" t="s">
        <v>3822</v>
      </c>
      <c r="O565" s="75">
        <v>6.47476785495728</v>
      </c>
      <c r="P565" s="75">
        <v>5.7269870621507</v>
      </c>
    </row>
    <row r="566" spans="1:16" s="75" customFormat="1" x14ac:dyDescent="0.15">
      <c r="A566" s="73"/>
      <c r="B566" s="75" t="s">
        <v>11063</v>
      </c>
      <c r="C566" s="75">
        <v>1997</v>
      </c>
      <c r="D566" s="75">
        <v>35</v>
      </c>
      <c r="E566" s="75">
        <v>91.269002</v>
      </c>
      <c r="F566" s="75">
        <v>12.46174683764913</v>
      </c>
      <c r="M566" s="171" t="s">
        <v>5299</v>
      </c>
      <c r="O566" s="75">
        <v>6.6798514719175399</v>
      </c>
      <c r="P566" s="75">
        <v>1.3150016018753079</v>
      </c>
    </row>
    <row r="567" spans="1:16" s="75" customFormat="1" x14ac:dyDescent="0.15">
      <c r="A567" s="73"/>
      <c r="B567" s="75" t="s">
        <v>11063</v>
      </c>
      <c r="C567" s="75">
        <v>1997</v>
      </c>
      <c r="D567" s="75">
        <v>36</v>
      </c>
      <c r="E567" s="75">
        <v>75.759705000000011</v>
      </c>
      <c r="F567" s="75">
        <v>13.782966255871788</v>
      </c>
      <c r="M567" s="171" t="s">
        <v>3757</v>
      </c>
      <c r="O567" s="75">
        <v>6.7250003088837165</v>
      </c>
      <c r="P567" s="75">
        <v>1.3335687345420255</v>
      </c>
    </row>
    <row r="568" spans="1:16" s="75" customFormat="1" x14ac:dyDescent="0.15">
      <c r="A568" s="73"/>
      <c r="B568" s="75" t="s">
        <v>11063</v>
      </c>
      <c r="C568" s="75">
        <v>1997</v>
      </c>
      <c r="D568" s="75">
        <v>37</v>
      </c>
      <c r="E568" s="75">
        <v>156.94603878654237</v>
      </c>
      <c r="F568" s="75">
        <v>31.16834219045834</v>
      </c>
      <c r="M568" s="171" t="s">
        <v>5299</v>
      </c>
      <c r="O568" s="75">
        <v>6.967594833931904</v>
      </c>
      <c r="P568" s="75">
        <v>6.8482738242575847</v>
      </c>
    </row>
    <row r="569" spans="1:16" s="75" customFormat="1" x14ac:dyDescent="0.15">
      <c r="A569" s="73"/>
      <c r="B569" s="75" t="s">
        <v>11063</v>
      </c>
      <c r="C569" s="75">
        <v>1997</v>
      </c>
      <c r="D569" s="75">
        <v>38</v>
      </c>
      <c r="E569" s="75">
        <v>109.8748935</v>
      </c>
      <c r="F569" s="75">
        <v>10.229758952749378</v>
      </c>
      <c r="M569" s="171" t="s">
        <v>3759</v>
      </c>
      <c r="O569" s="75">
        <v>7.3897394845181035</v>
      </c>
      <c r="P569" s="75">
        <v>6.2000013252504464</v>
      </c>
    </row>
    <row r="570" spans="1:16" s="75" customFormat="1" x14ac:dyDescent="0.15">
      <c r="A570" s="73"/>
      <c r="B570" s="75" t="s">
        <v>11063</v>
      </c>
      <c r="C570" s="75">
        <v>1997</v>
      </c>
      <c r="D570" s="75">
        <v>39</v>
      </c>
      <c r="E570" s="75">
        <v>120.84470444953388</v>
      </c>
      <c r="F570" s="75">
        <v>27.476077169729393</v>
      </c>
      <c r="M570" s="171" t="s">
        <v>3822</v>
      </c>
      <c r="O570" s="75">
        <v>7.477215201981382</v>
      </c>
      <c r="P570" s="75">
        <v>2.8378241565388285</v>
      </c>
    </row>
    <row r="571" spans="1:16" s="75" customFormat="1" x14ac:dyDescent="0.15">
      <c r="A571" s="73"/>
      <c r="B571" s="75" t="s">
        <v>3675</v>
      </c>
      <c r="C571" s="75">
        <v>1997</v>
      </c>
      <c r="D571" s="75">
        <v>40</v>
      </c>
      <c r="E571" s="75">
        <v>87.479531000000009</v>
      </c>
      <c r="F571" s="75">
        <v>27.234246375454003</v>
      </c>
      <c r="M571" s="171" t="s">
        <v>3760</v>
      </c>
      <c r="O571" s="75">
        <v>7.6099583848776415</v>
      </c>
      <c r="P571" s="75">
        <v>3.2995486411397272</v>
      </c>
    </row>
    <row r="572" spans="1:16" s="75" customFormat="1" x14ac:dyDescent="0.15">
      <c r="A572" s="73"/>
      <c r="B572" s="75" t="s">
        <v>11063</v>
      </c>
      <c r="C572" s="75">
        <v>1997</v>
      </c>
      <c r="D572" s="75">
        <v>41</v>
      </c>
      <c r="E572" s="75">
        <v>243.31799728817123</v>
      </c>
      <c r="F572" s="75">
        <v>21.284577427914236</v>
      </c>
      <c r="M572" s="171" t="s">
        <v>5299</v>
      </c>
      <c r="O572" s="75">
        <v>7.6535250283801473</v>
      </c>
      <c r="P572" s="75">
        <v>2.4088359165629321</v>
      </c>
    </row>
    <row r="573" spans="1:16" s="75" customFormat="1" x14ac:dyDescent="0.15">
      <c r="A573" s="73"/>
      <c r="B573" s="75" t="s">
        <v>11063</v>
      </c>
      <c r="C573" s="75">
        <v>1997</v>
      </c>
      <c r="D573" s="75">
        <v>45</v>
      </c>
      <c r="E573" s="75">
        <v>13.501483269454567</v>
      </c>
      <c r="F573" s="75">
        <v>11.364008560234712</v>
      </c>
      <c r="M573" s="171" t="s">
        <v>5299</v>
      </c>
      <c r="O573" s="75">
        <v>7.7569119426753499</v>
      </c>
      <c r="P573" s="75">
        <v>2.5071285143505064</v>
      </c>
    </row>
    <row r="574" spans="1:16" s="75" customFormat="1" x14ac:dyDescent="0.15">
      <c r="A574" s="73"/>
      <c r="B574" s="75" t="s">
        <v>11063</v>
      </c>
      <c r="C574" s="75">
        <v>1997</v>
      </c>
      <c r="D574" s="75">
        <v>46</v>
      </c>
      <c r="E574" s="75">
        <v>8.411443152684841</v>
      </c>
      <c r="F574" s="75">
        <v>4.2954203076378166</v>
      </c>
      <c r="M574" s="171" t="s">
        <v>3761</v>
      </c>
      <c r="O574" s="75">
        <v>7.7717572300704134</v>
      </c>
      <c r="P574" s="75">
        <v>8.8461775223551697</v>
      </c>
    </row>
    <row r="575" spans="1:16" s="75" customFormat="1" x14ac:dyDescent="0.15">
      <c r="A575" s="73"/>
      <c r="B575" s="75" t="s">
        <v>11063</v>
      </c>
      <c r="C575" s="75">
        <v>1997</v>
      </c>
      <c r="D575" s="75">
        <v>47</v>
      </c>
      <c r="E575" s="75">
        <v>37.182661999999993</v>
      </c>
      <c r="F575" s="75">
        <v>4.8954070735195394</v>
      </c>
      <c r="M575" s="171" t="s">
        <v>3822</v>
      </c>
      <c r="O575" s="75">
        <v>7.9664355256809447</v>
      </c>
      <c r="P575" s="75">
        <v>1.7635499965688051</v>
      </c>
    </row>
    <row r="576" spans="1:16" s="75" customFormat="1" x14ac:dyDescent="0.15">
      <c r="A576" s="73"/>
      <c r="B576" s="75" t="s">
        <v>11063</v>
      </c>
      <c r="C576" s="75">
        <v>1997</v>
      </c>
      <c r="D576" s="75">
        <v>48</v>
      </c>
      <c r="E576" s="75">
        <v>11.742335999999998</v>
      </c>
      <c r="F576" s="75">
        <v>3.4864029851708578</v>
      </c>
      <c r="M576" s="171" t="s">
        <v>3754</v>
      </c>
      <c r="O576" s="75">
        <v>8.3012450907026807</v>
      </c>
      <c r="P576" s="75">
        <v>3.9273865546353157</v>
      </c>
    </row>
    <row r="577" spans="1:16" s="75" customFormat="1" x14ac:dyDescent="0.15">
      <c r="A577" s="73"/>
      <c r="B577" s="75" t="s">
        <v>11063</v>
      </c>
      <c r="C577" s="75">
        <v>1997</v>
      </c>
      <c r="D577" s="75">
        <v>50</v>
      </c>
      <c r="E577" s="75">
        <v>15.740344999999998</v>
      </c>
      <c r="F577" s="75">
        <v>4.8286284483466329</v>
      </c>
      <c r="M577" s="171" t="s">
        <v>3729</v>
      </c>
      <c r="O577" s="75">
        <v>8.8110244186097813</v>
      </c>
      <c r="P577" s="75">
        <v>7.3640928095110043</v>
      </c>
    </row>
    <row r="578" spans="1:16" s="75" customFormat="1" x14ac:dyDescent="0.15">
      <c r="A578" s="73"/>
      <c r="B578" s="75" t="s">
        <v>3675</v>
      </c>
      <c r="C578" s="75">
        <v>1997</v>
      </c>
      <c r="D578" s="75">
        <v>51</v>
      </c>
      <c r="E578" s="75">
        <v>11.180551999999999</v>
      </c>
      <c r="F578" s="75">
        <v>5.1139873020884963</v>
      </c>
      <c r="M578" s="171" t="s">
        <v>5299</v>
      </c>
      <c r="O578" s="75">
        <v>9.590537205290202</v>
      </c>
      <c r="P578" s="75">
        <v>5.2001731271873073</v>
      </c>
    </row>
    <row r="579" spans="1:16" s="75" customFormat="1" x14ac:dyDescent="0.15">
      <c r="A579" s="73"/>
      <c r="B579" s="75" t="s">
        <v>11063</v>
      </c>
      <c r="C579" s="75">
        <v>1998</v>
      </c>
      <c r="D579" s="75">
        <v>2</v>
      </c>
      <c r="E579" s="75">
        <v>12.718788282033216</v>
      </c>
      <c r="F579" s="75">
        <v>3.6762154950850285</v>
      </c>
      <c r="M579" s="171" t="s">
        <v>3754</v>
      </c>
      <c r="O579" s="75">
        <v>9.6960547931115215</v>
      </c>
      <c r="P579" s="75">
        <v>4.1789966420453712</v>
      </c>
    </row>
    <row r="580" spans="1:16" s="75" customFormat="1" x14ac:dyDescent="0.15">
      <c r="A580" s="73"/>
      <c r="B580" s="75" t="s">
        <v>11063</v>
      </c>
      <c r="C580" s="75">
        <v>1998</v>
      </c>
      <c r="D580" s="75">
        <v>3</v>
      </c>
      <c r="E580" s="75">
        <v>9.9064504891390186</v>
      </c>
      <c r="F580" s="75">
        <v>2.7625771166364643</v>
      </c>
      <c r="M580" s="171" t="s">
        <v>3822</v>
      </c>
      <c r="O580" s="75">
        <v>9.9781522461547478</v>
      </c>
      <c r="P580" s="75">
        <v>3.5976572874384232</v>
      </c>
    </row>
    <row r="581" spans="1:16" s="75" customFormat="1" x14ac:dyDescent="0.15">
      <c r="A581" s="73"/>
      <c r="B581" s="75" t="s">
        <v>3755</v>
      </c>
      <c r="C581" s="75">
        <v>1998</v>
      </c>
      <c r="D581" s="75">
        <v>4</v>
      </c>
      <c r="E581" s="75">
        <v>11.544965130155626</v>
      </c>
      <c r="F581" s="75">
        <v>2.4254406707061138</v>
      </c>
      <c r="M581" s="171" t="s">
        <v>5299</v>
      </c>
      <c r="O581" s="75">
        <v>10.689161995458004</v>
      </c>
      <c r="P581" s="75">
        <v>6.0584594371012521</v>
      </c>
    </row>
    <row r="582" spans="1:16" s="75" customFormat="1" x14ac:dyDescent="0.15">
      <c r="A582" s="73"/>
      <c r="B582" s="75" t="s">
        <v>3755</v>
      </c>
      <c r="C582" s="75">
        <v>1998</v>
      </c>
      <c r="D582" s="75">
        <v>5</v>
      </c>
      <c r="E582" s="75">
        <v>11.315381489139019</v>
      </c>
      <c r="F582" s="75">
        <v>4.0537218135764945</v>
      </c>
      <c r="M582" s="171" t="s">
        <v>5299</v>
      </c>
      <c r="O582" s="75">
        <v>10.776523298365174</v>
      </c>
      <c r="P582" s="75">
        <v>6.7870129863953821</v>
      </c>
    </row>
    <row r="583" spans="1:16" s="75" customFormat="1" x14ac:dyDescent="0.15">
      <c r="A583" s="73"/>
      <c r="B583" s="75" t="s">
        <v>11063</v>
      </c>
      <c r="C583" s="75">
        <v>1998</v>
      </c>
      <c r="D583" s="75">
        <v>6</v>
      </c>
      <c r="E583" s="75">
        <v>13.745126544367235</v>
      </c>
      <c r="F583" s="75">
        <v>4.6031414867349625</v>
      </c>
      <c r="M583" s="171" t="s">
        <v>3833</v>
      </c>
      <c r="O583" s="75">
        <v>11.136286603365928</v>
      </c>
      <c r="P583" s="75">
        <v>4.845745693558043</v>
      </c>
    </row>
    <row r="584" spans="1:16" s="75" customFormat="1" x14ac:dyDescent="0.15">
      <c r="A584" s="73"/>
      <c r="B584" s="75" t="s">
        <v>11063</v>
      </c>
      <c r="C584" s="75">
        <v>1998</v>
      </c>
      <c r="D584" s="75">
        <v>8</v>
      </c>
      <c r="E584" s="75">
        <v>48.723374633101692</v>
      </c>
      <c r="F584" s="75">
        <v>38.0989696212377</v>
      </c>
      <c r="M584" s="171" t="s">
        <v>3833</v>
      </c>
      <c r="O584" s="75">
        <v>11.295891619374714</v>
      </c>
      <c r="P584" s="75">
        <v>1.5420680008895187</v>
      </c>
    </row>
    <row r="585" spans="1:16" s="75" customFormat="1" x14ac:dyDescent="0.15">
      <c r="A585" s="73"/>
      <c r="B585" s="75" t="s">
        <v>3675</v>
      </c>
      <c r="C585" s="75">
        <v>1998</v>
      </c>
      <c r="D585" s="75">
        <v>9</v>
      </c>
      <c r="E585" s="75">
        <v>28.796353736424759</v>
      </c>
      <c r="F585" s="75">
        <v>23.275726008638614</v>
      </c>
      <c r="M585" s="171" t="s">
        <v>3822</v>
      </c>
      <c r="O585" s="75">
        <v>11.850223317926188</v>
      </c>
      <c r="P585" s="75">
        <v>4.9720910764635846</v>
      </c>
    </row>
    <row r="586" spans="1:16" s="75" customFormat="1" x14ac:dyDescent="0.15">
      <c r="A586" s="73"/>
      <c r="B586" s="75" t="s">
        <v>11063</v>
      </c>
      <c r="C586" s="75">
        <v>1998</v>
      </c>
      <c r="D586" s="75">
        <v>11</v>
      </c>
      <c r="E586" s="75">
        <v>19.99762218538384</v>
      </c>
      <c r="F586" s="75">
        <v>22.924375271867611</v>
      </c>
      <c r="M586" s="171" t="s">
        <v>3754</v>
      </c>
      <c r="O586" s="75">
        <v>13.634904110126545</v>
      </c>
      <c r="P586" s="75">
        <v>5.662133115052951</v>
      </c>
    </row>
    <row r="587" spans="1:16" s="75" customFormat="1" x14ac:dyDescent="0.15">
      <c r="A587" s="73"/>
      <c r="B587" s="75" t="s">
        <v>3678</v>
      </c>
      <c r="C587" s="75">
        <v>1998</v>
      </c>
      <c r="D587" s="75">
        <v>12</v>
      </c>
      <c r="E587" s="75">
        <v>32.118160652800896</v>
      </c>
      <c r="F587" s="75">
        <v>19.869391805994667</v>
      </c>
      <c r="M587" s="171" t="s">
        <v>5299</v>
      </c>
      <c r="O587" s="75">
        <v>14.053237834145255</v>
      </c>
      <c r="P587" s="75">
        <v>8.5637009329035578</v>
      </c>
    </row>
    <row r="588" spans="1:16" s="75" customFormat="1" x14ac:dyDescent="0.15">
      <c r="A588" s="73"/>
      <c r="B588" s="75" t="s">
        <v>11063</v>
      </c>
      <c r="C588" s="75">
        <v>1998</v>
      </c>
      <c r="D588" s="75">
        <v>13</v>
      </c>
      <c r="E588" s="75">
        <v>36.787254824029809</v>
      </c>
      <c r="F588" s="75">
        <v>30.909450560928434</v>
      </c>
      <c r="M588" s="171" t="s">
        <v>5299</v>
      </c>
      <c r="O588" s="75">
        <v>14.170973362094212</v>
      </c>
      <c r="P588" s="75">
        <v>9.0216266991866156</v>
      </c>
    </row>
    <row r="589" spans="1:16" s="75" customFormat="1" x14ac:dyDescent="0.15">
      <c r="A589" s="73"/>
      <c r="B589" s="75" t="s">
        <v>11063</v>
      </c>
      <c r="C589" s="75">
        <v>1998</v>
      </c>
      <c r="D589" s="75">
        <v>14</v>
      </c>
      <c r="E589" s="75">
        <v>35.925524164765278</v>
      </c>
      <c r="F589" s="75">
        <v>16.166993182522216</v>
      </c>
      <c r="M589" s="171" t="s">
        <v>5299</v>
      </c>
      <c r="O589" s="75">
        <v>14.345773778691269</v>
      </c>
      <c r="P589" s="75">
        <v>3.0482267200552746</v>
      </c>
    </row>
    <row r="590" spans="1:16" s="75" customFormat="1" x14ac:dyDescent="0.15">
      <c r="A590" s="73"/>
      <c r="B590" s="75" t="s">
        <v>3755</v>
      </c>
      <c r="C590" s="75">
        <v>1998</v>
      </c>
      <c r="D590" s="75">
        <v>15</v>
      </c>
      <c r="E590" s="75">
        <v>16.047564792071309</v>
      </c>
      <c r="F590" s="75">
        <v>11.492425319148939</v>
      </c>
      <c r="M590" s="171" t="s">
        <v>3822</v>
      </c>
      <c r="O590" s="75">
        <v>14.55163114050886</v>
      </c>
      <c r="P590" s="75">
        <v>9.6247075185527819</v>
      </c>
    </row>
    <row r="591" spans="1:16" s="75" customFormat="1" x14ac:dyDescent="0.15">
      <c r="A591" s="73"/>
      <c r="B591" s="75" t="s">
        <v>3662</v>
      </c>
      <c r="C591" s="75">
        <v>1998</v>
      </c>
      <c r="D591" s="75">
        <v>16</v>
      </c>
      <c r="E591" s="75">
        <v>31.004166033046566</v>
      </c>
      <c r="F591" s="75">
        <v>7.1350389614994931</v>
      </c>
      <c r="M591" s="171" t="s">
        <v>5299</v>
      </c>
      <c r="O591" s="75">
        <v>14.836272910305345</v>
      </c>
      <c r="P591" s="75">
        <v>5.2828909224881295</v>
      </c>
    </row>
    <row r="592" spans="1:16" s="75" customFormat="1" x14ac:dyDescent="0.15">
      <c r="A592" s="73"/>
      <c r="B592" s="75" t="s">
        <v>3675</v>
      </c>
      <c r="C592" s="75">
        <v>1998</v>
      </c>
      <c r="D592" s="75">
        <v>17</v>
      </c>
      <c r="E592" s="75">
        <v>134.79017211099523</v>
      </c>
      <c r="F592" s="75">
        <v>6.8047281173436502</v>
      </c>
      <c r="M592" s="171" t="s">
        <v>3666</v>
      </c>
      <c r="O592" s="75">
        <v>14.976934756457942</v>
      </c>
      <c r="P592" s="75">
        <v>6.9305113799299694</v>
      </c>
    </row>
    <row r="593" spans="1:16" s="75" customFormat="1" x14ac:dyDescent="0.15">
      <c r="A593" s="73"/>
      <c r="B593" s="75" t="s">
        <v>3662</v>
      </c>
      <c r="C593" s="75">
        <v>1998</v>
      </c>
      <c r="D593" s="75">
        <v>18</v>
      </c>
      <c r="E593" s="75">
        <v>129.3028082655992</v>
      </c>
      <c r="F593" s="75">
        <v>17.978222533119229</v>
      </c>
      <c r="M593" s="171" t="s">
        <v>5299</v>
      </c>
      <c r="O593" s="75">
        <v>15.417227287255253</v>
      </c>
      <c r="P593" s="75">
        <v>5.765274449954128</v>
      </c>
    </row>
    <row r="594" spans="1:16" s="75" customFormat="1" x14ac:dyDescent="0.15">
      <c r="A594" s="73"/>
      <c r="B594" s="75" t="s">
        <v>3662</v>
      </c>
      <c r="C594" s="75">
        <v>1998</v>
      </c>
      <c r="D594" s="75">
        <v>19</v>
      </c>
      <c r="E594" s="75">
        <v>84.769153416005338</v>
      </c>
      <c r="F594" s="75">
        <v>11.095588723270694</v>
      </c>
      <c r="M594" s="171" t="s">
        <v>3718</v>
      </c>
      <c r="O594" s="75">
        <v>15.867588050413296</v>
      </c>
      <c r="P594" s="75">
        <v>8.6337309042338042</v>
      </c>
    </row>
    <row r="595" spans="1:16" s="75" customFormat="1" x14ac:dyDescent="0.15">
      <c r="A595" s="73"/>
      <c r="B595" s="75" t="s">
        <v>3662</v>
      </c>
      <c r="C595" s="75">
        <v>1998</v>
      </c>
      <c r="D595" s="75">
        <v>20</v>
      </c>
      <c r="E595" s="75">
        <v>42.011483069539537</v>
      </c>
      <c r="F595" s="75">
        <v>12.560176179218733</v>
      </c>
      <c r="M595" s="171" t="s">
        <v>3822</v>
      </c>
      <c r="O595" s="75">
        <v>16.457815924667088</v>
      </c>
      <c r="P595" s="75">
        <v>9.3813090889124666</v>
      </c>
    </row>
    <row r="596" spans="1:16" s="75" customFormat="1" x14ac:dyDescent="0.15">
      <c r="A596" s="73"/>
      <c r="B596" s="75" t="s">
        <v>3662</v>
      </c>
      <c r="C596" s="75">
        <v>1998</v>
      </c>
      <c r="D596" s="75">
        <v>21</v>
      </c>
      <c r="E596" s="75">
        <v>44.386639420103741</v>
      </c>
      <c r="F596" s="75">
        <v>17.446511715127876</v>
      </c>
      <c r="M596" s="171" t="s">
        <v>5299</v>
      </c>
      <c r="O596" s="75">
        <v>16.839350130363382</v>
      </c>
      <c r="P596" s="75">
        <v>6.2758565153061623</v>
      </c>
    </row>
    <row r="597" spans="1:16" s="75" customFormat="1" x14ac:dyDescent="0.15">
      <c r="A597" s="73"/>
      <c r="B597" s="75" t="s">
        <v>3662</v>
      </c>
      <c r="C597" s="75">
        <v>1998</v>
      </c>
      <c r="D597" s="75">
        <v>22</v>
      </c>
      <c r="E597" s="75">
        <v>51.310375420103746</v>
      </c>
      <c r="F597" s="75">
        <v>28.839126127229747</v>
      </c>
      <c r="M597" s="171" t="s">
        <v>5299</v>
      </c>
      <c r="O597" s="75">
        <v>18.107741557642235</v>
      </c>
      <c r="P597" s="75">
        <v>9.2460459305541534</v>
      </c>
    </row>
    <row r="598" spans="1:16" s="75" customFormat="1" x14ac:dyDescent="0.15">
      <c r="A598" s="73"/>
      <c r="B598" s="75" t="s">
        <v>3662</v>
      </c>
      <c r="C598" s="75">
        <v>1998</v>
      </c>
      <c r="D598" s="75">
        <v>24</v>
      </c>
      <c r="E598" s="75">
        <v>115.19450818018051</v>
      </c>
      <c r="F598" s="75">
        <v>49.181128337904958</v>
      </c>
      <c r="M598" s="171" t="s">
        <v>3581</v>
      </c>
      <c r="O598" s="75">
        <v>18.183697395505337</v>
      </c>
      <c r="P598" s="75">
        <v>8.2163942128833689</v>
      </c>
    </row>
    <row r="599" spans="1:16" s="75" customFormat="1" x14ac:dyDescent="0.15">
      <c r="A599" s="73"/>
      <c r="B599" s="75" t="s">
        <v>3675</v>
      </c>
      <c r="C599" s="75">
        <v>1998</v>
      </c>
      <c r="D599" s="75">
        <v>25</v>
      </c>
      <c r="E599" s="75">
        <v>67.08159950826618</v>
      </c>
      <c r="F599" s="75">
        <v>26.391532046461602</v>
      </c>
      <c r="M599" s="171" t="s">
        <v>5299</v>
      </c>
      <c r="O599" s="75">
        <v>19.381554143502694</v>
      </c>
      <c r="P599" s="75">
        <v>4.3592162222732513</v>
      </c>
    </row>
    <row r="600" spans="1:16" s="75" customFormat="1" x14ac:dyDescent="0.15">
      <c r="A600" s="73"/>
      <c r="B600" s="75" t="s">
        <v>3662</v>
      </c>
      <c r="C600" s="75">
        <v>1998</v>
      </c>
      <c r="D600" s="75">
        <v>27</v>
      </c>
      <c r="E600" s="75">
        <v>95.43523745670123</v>
      </c>
      <c r="F600" s="75">
        <v>47.993212418645271</v>
      </c>
      <c r="M600" s="171" t="s">
        <v>3822</v>
      </c>
      <c r="O600" s="75">
        <v>22.28126776754544</v>
      </c>
      <c r="P600" s="75">
        <v>8.8982829444565485</v>
      </c>
    </row>
    <row r="601" spans="1:16" s="75" customFormat="1" x14ac:dyDescent="0.15">
      <c r="A601" s="73"/>
      <c r="B601" s="75" t="s">
        <v>3662</v>
      </c>
      <c r="C601" s="75">
        <v>1998</v>
      </c>
      <c r="D601" s="75">
        <v>28</v>
      </c>
      <c r="E601" s="75">
        <v>86.068656405640652</v>
      </c>
      <c r="F601" s="75">
        <v>22.993572999052617</v>
      </c>
      <c r="M601" s="171" t="s">
        <v>3582</v>
      </c>
      <c r="O601" s="75">
        <v>24.324427385632273</v>
      </c>
      <c r="P601" s="75">
        <v>8.6737846731043167</v>
      </c>
    </row>
    <row r="602" spans="1:16" s="75" customFormat="1" x14ac:dyDescent="0.15">
      <c r="A602" s="73"/>
      <c r="B602" s="75" t="s">
        <v>11063</v>
      </c>
      <c r="C602" s="75">
        <v>1998</v>
      </c>
      <c r="D602" s="75">
        <v>29</v>
      </c>
      <c r="E602" s="75">
        <v>85.174903590254601</v>
      </c>
      <c r="F602" s="75">
        <v>10.060877345796218</v>
      </c>
      <c r="M602" s="171" t="s">
        <v>3583</v>
      </c>
      <c r="O602" s="75">
        <v>25.044851051179602</v>
      </c>
      <c r="P602" s="75">
        <v>8.9798611253195215</v>
      </c>
    </row>
    <row r="603" spans="1:16" s="75" customFormat="1" x14ac:dyDescent="0.15">
      <c r="A603" s="73"/>
      <c r="B603" s="75" t="s">
        <v>11063</v>
      </c>
      <c r="C603" s="75">
        <v>1998</v>
      </c>
      <c r="D603" s="75">
        <v>30</v>
      </c>
      <c r="E603" s="75">
        <v>66.471922380222367</v>
      </c>
      <c r="F603" s="75">
        <v>11.60991501970055</v>
      </c>
      <c r="M603" s="171" t="s">
        <v>3822</v>
      </c>
      <c r="O603" s="75">
        <v>26.225331084667122</v>
      </c>
      <c r="P603" s="75">
        <v>8.0879629220343325</v>
      </c>
    </row>
    <row r="604" spans="1:16" s="75" customFormat="1" x14ac:dyDescent="0.15">
      <c r="A604" s="73"/>
      <c r="B604" s="75" t="s">
        <v>11063</v>
      </c>
      <c r="C604" s="75">
        <v>1998</v>
      </c>
      <c r="D604" s="75">
        <v>31</v>
      </c>
      <c r="E604" s="75">
        <v>80.62651018918227</v>
      </c>
      <c r="F604" s="75">
        <v>37.013797454688728</v>
      </c>
      <c r="M604" s="171" t="s">
        <v>5299</v>
      </c>
      <c r="O604" s="75">
        <v>35.850663926387412</v>
      </c>
      <c r="P604" s="75">
        <v>8.2314523062289169</v>
      </c>
    </row>
    <row r="605" spans="1:16" s="75" customFormat="1" x14ac:dyDescent="0.15">
      <c r="A605" s="73"/>
      <c r="B605" s="75" t="s">
        <v>3755</v>
      </c>
      <c r="C605" s="75">
        <v>1998</v>
      </c>
      <c r="D605" s="75">
        <v>32</v>
      </c>
      <c r="E605" s="75">
        <v>77.088684570056088</v>
      </c>
      <c r="F605" s="75">
        <v>60.329628893795451</v>
      </c>
      <c r="M605" s="171" t="s">
        <v>3583</v>
      </c>
      <c r="O605" s="75">
        <v>37.205282021260089</v>
      </c>
      <c r="P605" s="75">
        <v>5.3031798515239119</v>
      </c>
    </row>
    <row r="606" spans="1:16" s="75" customFormat="1" x14ac:dyDescent="0.15">
      <c r="A606" s="73"/>
      <c r="B606" s="75" t="s">
        <v>3675</v>
      </c>
      <c r="C606" s="75">
        <v>1998</v>
      </c>
      <c r="D606" s="75">
        <v>34</v>
      </c>
      <c r="E606" s="75">
        <v>66.230045516365351</v>
      </c>
      <c r="F606" s="75">
        <v>17.276536186141765</v>
      </c>
      <c r="M606" s="171" t="s">
        <v>3822</v>
      </c>
      <c r="O606" s="75">
        <v>39.770891472591309</v>
      </c>
      <c r="P606" s="75">
        <v>2.677969470652203</v>
      </c>
    </row>
    <row r="607" spans="1:16" s="75" customFormat="1" x14ac:dyDescent="0.15">
      <c r="A607" s="73"/>
      <c r="B607" s="75" t="s">
        <v>11063</v>
      </c>
      <c r="C607" s="75">
        <v>1998</v>
      </c>
      <c r="D607" s="75">
        <v>36</v>
      </c>
      <c r="E607" s="75">
        <v>29.827197189145856</v>
      </c>
      <c r="F607" s="75">
        <v>7.4395799999999994</v>
      </c>
      <c r="M607" s="171" t="s">
        <v>5299</v>
      </c>
      <c r="O607" s="75">
        <v>41.235941771140602</v>
      </c>
      <c r="P607" s="75">
        <v>4.5954312453285606</v>
      </c>
    </row>
    <row r="608" spans="1:16" s="75" customFormat="1" x14ac:dyDescent="0.15">
      <c r="A608" s="73"/>
      <c r="B608" s="75" t="s">
        <v>11063</v>
      </c>
      <c r="C608" s="75">
        <v>1998</v>
      </c>
      <c r="D608" s="75">
        <v>39</v>
      </c>
      <c r="E608" s="75">
        <v>79.145368076162171</v>
      </c>
      <c r="F608" s="75">
        <v>21.642535448609706</v>
      </c>
      <c r="M608" s="171" t="s">
        <v>3657</v>
      </c>
      <c r="O608" s="75">
        <v>41.254032182553644</v>
      </c>
      <c r="P608" s="75">
        <v>2.964006086033026</v>
      </c>
    </row>
    <row r="609" spans="1:16" s="75" customFormat="1" x14ac:dyDescent="0.15">
      <c r="A609" s="73"/>
      <c r="B609" s="75" t="s">
        <v>3867</v>
      </c>
      <c r="C609" s="75">
        <v>1998</v>
      </c>
      <c r="D609" s="75">
        <v>40</v>
      </c>
      <c r="E609" s="75">
        <v>46.897086180363274</v>
      </c>
      <c r="F609" s="75">
        <v>28.97009382285723</v>
      </c>
      <c r="M609" s="171" t="s">
        <v>3822</v>
      </c>
      <c r="O609" s="75">
        <v>43.085294115022613</v>
      </c>
      <c r="P609" s="75">
        <v>6.3207986624951609</v>
      </c>
    </row>
    <row r="610" spans="1:16" s="75" customFormat="1" x14ac:dyDescent="0.15">
      <c r="A610" s="73"/>
      <c r="B610" s="75" t="s">
        <v>11063</v>
      </c>
      <c r="C610" s="75">
        <v>1998</v>
      </c>
      <c r="D610" s="75">
        <v>41</v>
      </c>
      <c r="E610" s="75">
        <v>31.691193483177962</v>
      </c>
      <c r="F610" s="75">
        <v>15.921002502381713</v>
      </c>
      <c r="M610" s="171" t="s">
        <v>5299</v>
      </c>
      <c r="O610" s="75">
        <v>50.941595321600161</v>
      </c>
      <c r="P610" s="75">
        <v>4.3415728160757183</v>
      </c>
    </row>
    <row r="611" spans="1:16" s="75" customFormat="1" x14ac:dyDescent="0.15">
      <c r="A611" s="73"/>
      <c r="B611" s="75" t="s">
        <v>11063</v>
      </c>
      <c r="C611" s="75">
        <v>1998</v>
      </c>
      <c r="D611" s="75">
        <v>42</v>
      </c>
      <c r="E611" s="75">
        <v>35.157281509228994</v>
      </c>
      <c r="F611" s="75">
        <v>16.686589793434209</v>
      </c>
      <c r="M611" s="171" t="s">
        <v>3670</v>
      </c>
      <c r="O611" s="75">
        <v>55.175286153262924</v>
      </c>
      <c r="P611" s="75">
        <v>4.4976614327308111</v>
      </c>
    </row>
    <row r="612" spans="1:16" s="75" customFormat="1" x14ac:dyDescent="0.15">
      <c r="A612" s="73"/>
      <c r="B612" s="75" t="s">
        <v>11063</v>
      </c>
      <c r="C612" s="75">
        <v>1998</v>
      </c>
      <c r="D612" s="75">
        <v>45</v>
      </c>
      <c r="E612" s="75">
        <v>23.702665033506253</v>
      </c>
      <c r="F612" s="75">
        <v>6.6310091010953052</v>
      </c>
      <c r="M612" s="171" t="s">
        <v>3822</v>
      </c>
      <c r="O612" s="75">
        <v>83.030926093078278</v>
      </c>
      <c r="P612" s="75">
        <v>2.467924599561873</v>
      </c>
    </row>
    <row r="613" spans="1:16" s="75" customFormat="1" x14ac:dyDescent="0.15">
      <c r="A613" s="73"/>
      <c r="B613" s="75" t="s">
        <v>3675</v>
      </c>
      <c r="C613" s="75">
        <v>1998</v>
      </c>
      <c r="D613" s="75">
        <v>46</v>
      </c>
      <c r="E613" s="75">
        <v>41.358952812984171</v>
      </c>
      <c r="F613" s="75">
        <v>23.097251686433438</v>
      </c>
      <c r="M613" s="171" t="s">
        <v>5299</v>
      </c>
      <c r="O613" s="75">
        <v>91.743829949704534</v>
      </c>
      <c r="P613" s="75">
        <v>4.1559659475551793</v>
      </c>
    </row>
    <row r="614" spans="1:16" s="75" customFormat="1" x14ac:dyDescent="0.15">
      <c r="A614" s="73"/>
      <c r="B614" s="75" t="s">
        <v>11063</v>
      </c>
      <c r="C614" s="75">
        <v>1998</v>
      </c>
      <c r="D614" s="75">
        <v>47</v>
      </c>
      <c r="E614" s="75">
        <v>24.317437936856876</v>
      </c>
      <c r="F614" s="75">
        <v>7.9065922815403669</v>
      </c>
      <c r="M614" s="171" t="s">
        <v>3651</v>
      </c>
      <c r="O614" s="75">
        <v>98.091027178824959</v>
      </c>
      <c r="P614" s="75">
        <v>3.4654212594751637</v>
      </c>
    </row>
    <row r="615" spans="1:16" s="75" customFormat="1" x14ac:dyDescent="0.15">
      <c r="A615" s="73"/>
      <c r="B615" s="75" t="s">
        <v>3716</v>
      </c>
      <c r="C615" s="75">
        <v>1998</v>
      </c>
      <c r="D615" s="75">
        <v>48</v>
      </c>
      <c r="E615" s="75">
        <v>26.11477372589934</v>
      </c>
      <c r="F615" s="75">
        <v>14.886196112886619</v>
      </c>
      <c r="M615" s="178" t="s">
        <v>3621</v>
      </c>
      <c r="O615" s="75">
        <v>2.5059075871371008</v>
      </c>
      <c r="P615" s="75">
        <v>0.35246133148592607</v>
      </c>
    </row>
    <row r="616" spans="1:16" s="75" customFormat="1" x14ac:dyDescent="0.15">
      <c r="A616" s="73"/>
      <c r="B616" s="75" t="s">
        <v>3622</v>
      </c>
      <c r="C616" s="75">
        <v>1998</v>
      </c>
      <c r="D616" s="75">
        <v>49</v>
      </c>
      <c r="E616" s="75">
        <v>12.232818406296699</v>
      </c>
      <c r="F616" s="75">
        <v>8.5800847258187787</v>
      </c>
      <c r="M616" s="178" t="s">
        <v>3705</v>
      </c>
      <c r="O616" s="75">
        <v>1.4545350756862558</v>
      </c>
      <c r="P616" s="75">
        <v>0.14086844198123474</v>
      </c>
    </row>
    <row r="617" spans="1:16" s="75" customFormat="1" x14ac:dyDescent="0.15">
      <c r="A617" s="73"/>
      <c r="B617" s="75" t="s">
        <v>3806</v>
      </c>
      <c r="C617" s="75">
        <v>1998</v>
      </c>
      <c r="D617" s="75">
        <v>50</v>
      </c>
      <c r="E617" s="75">
        <v>12.499367646908752</v>
      </c>
      <c r="F617" s="75">
        <v>5.3647334835210678</v>
      </c>
      <c r="M617" s="178" t="s">
        <v>3706</v>
      </c>
      <c r="O617" s="75">
        <v>2.5497622734122234</v>
      </c>
      <c r="P617" s="75">
        <v>0.24021106518874086</v>
      </c>
    </row>
    <row r="618" spans="1:16" s="75" customFormat="1" x14ac:dyDescent="0.15">
      <c r="A618" s="73"/>
      <c r="B618" s="75" t="s">
        <v>11063</v>
      </c>
      <c r="C618" s="75">
        <v>1998</v>
      </c>
      <c r="D618" s="75">
        <v>51</v>
      </c>
      <c r="E618" s="75">
        <v>13.018783178697337</v>
      </c>
      <c r="F618" s="75">
        <v>5.166129538537783</v>
      </c>
      <c r="M618" s="178" t="s">
        <v>5027</v>
      </c>
      <c r="O618" s="75">
        <v>2.6868457440835387</v>
      </c>
      <c r="P618" s="75">
        <v>0.46749794915121035</v>
      </c>
    </row>
    <row r="619" spans="1:16" s="75" customFormat="1" x14ac:dyDescent="0.15">
      <c r="A619" s="73"/>
      <c r="B619" s="75" t="s">
        <v>3662</v>
      </c>
      <c r="C619" s="75">
        <v>1999</v>
      </c>
      <c r="D619" s="75">
        <v>1</v>
      </c>
      <c r="E619" s="75">
        <v>7.4819499328480017</v>
      </c>
      <c r="F619" s="75">
        <v>2.1436928046427841</v>
      </c>
      <c r="M619" s="178" t="s">
        <v>3707</v>
      </c>
      <c r="O619" s="75">
        <v>2.069105664612183</v>
      </c>
      <c r="P619" s="75">
        <v>0.42219635136809908</v>
      </c>
    </row>
    <row r="620" spans="1:16" s="75" customFormat="1" x14ac:dyDescent="0.15">
      <c r="A620" s="73"/>
      <c r="B620" s="75" t="s">
        <v>11063</v>
      </c>
      <c r="C620" s="75">
        <v>1999</v>
      </c>
      <c r="D620" s="75">
        <v>2</v>
      </c>
      <c r="E620" s="75">
        <v>9.2984604037704788</v>
      </c>
      <c r="F620" s="75">
        <v>2.5479101174694536</v>
      </c>
      <c r="M620" s="178" t="s">
        <v>5027</v>
      </c>
      <c r="O620" s="75">
        <v>2.5898934532674938</v>
      </c>
      <c r="P620" s="75">
        <v>4.6172121303774807</v>
      </c>
    </row>
    <row r="621" spans="1:16" s="75" customFormat="1" x14ac:dyDescent="0.15">
      <c r="A621" s="73"/>
      <c r="B621" s="75" t="s">
        <v>3708</v>
      </c>
      <c r="C621" s="75">
        <v>1999</v>
      </c>
      <c r="D621" s="75">
        <v>3</v>
      </c>
      <c r="E621" s="75">
        <v>10.357195105655721</v>
      </c>
      <c r="F621" s="75">
        <v>3.1680948065198455</v>
      </c>
      <c r="M621" s="178" t="s">
        <v>5027</v>
      </c>
      <c r="O621" s="75">
        <v>2.8841670421897048</v>
      </c>
      <c r="P621" s="75">
        <v>0.71859635136809907</v>
      </c>
    </row>
    <row r="622" spans="1:16" s="75" customFormat="1" x14ac:dyDescent="0.15">
      <c r="A622" s="73"/>
      <c r="B622" s="75" t="s">
        <v>11063</v>
      </c>
      <c r="C622" s="75">
        <v>1999</v>
      </c>
      <c r="D622" s="75">
        <v>4</v>
      </c>
      <c r="E622" s="75">
        <v>5.9083826633934322</v>
      </c>
      <c r="F622" s="75">
        <v>0.71319672494543562</v>
      </c>
      <c r="M622" s="178" t="s">
        <v>3709</v>
      </c>
      <c r="O622" s="75">
        <v>14.861328156799001</v>
      </c>
      <c r="P622" s="75">
        <v>0.61692053259437041</v>
      </c>
    </row>
    <row r="623" spans="1:16" s="75" customFormat="1" x14ac:dyDescent="0.15">
      <c r="A623" s="73"/>
      <c r="B623" s="75" t="s">
        <v>11063</v>
      </c>
      <c r="C623" s="75">
        <v>1999</v>
      </c>
      <c r="D623" s="75">
        <v>5</v>
      </c>
      <c r="E623" s="75">
        <v>12.155424663393433</v>
      </c>
      <c r="F623" s="75">
        <v>4.2069147800021938</v>
      </c>
      <c r="M623" s="178" t="s">
        <v>5027</v>
      </c>
      <c r="O623" s="75">
        <v>19.558091397324247</v>
      </c>
      <c r="P623" s="75">
        <v>0.65652487375631685</v>
      </c>
    </row>
    <row r="624" spans="1:16" s="75" customFormat="1" x14ac:dyDescent="0.15">
      <c r="A624" s="73"/>
      <c r="B624" s="75" t="s">
        <v>3662</v>
      </c>
      <c r="C624" s="75">
        <v>1999</v>
      </c>
      <c r="D624" s="75">
        <v>6</v>
      </c>
      <c r="E624" s="75">
        <v>9.7922013267868664</v>
      </c>
      <c r="F624" s="75">
        <v>4.6500468675588076</v>
      </c>
      <c r="M624" s="178" t="s">
        <v>5027</v>
      </c>
      <c r="O624" s="75">
        <v>24.759507669867546</v>
      </c>
      <c r="P624" s="75">
        <v>0.75040159778311133</v>
      </c>
    </row>
    <row r="625" spans="1:16" s="75" customFormat="1" x14ac:dyDescent="0.15">
      <c r="A625" s="73"/>
      <c r="B625" s="75" t="s">
        <v>3781</v>
      </c>
      <c r="C625" s="75">
        <v>1999</v>
      </c>
      <c r="D625" s="75">
        <v>7</v>
      </c>
      <c r="E625" s="75">
        <v>18.048635624901621</v>
      </c>
      <c r="F625" s="75">
        <v>20.469438623132863</v>
      </c>
      <c r="M625" s="178" t="s">
        <v>3705</v>
      </c>
      <c r="O625" s="75">
        <v>18.599737918143887</v>
      </c>
      <c r="P625" s="75">
        <v>0.78861741655684003</v>
      </c>
    </row>
    <row r="626" spans="1:16" s="75" customFormat="1" x14ac:dyDescent="0.15">
      <c r="A626" s="73"/>
      <c r="B626" s="75" t="s">
        <v>3806</v>
      </c>
      <c r="C626" s="75">
        <v>1999</v>
      </c>
      <c r="D626" s="75">
        <v>8</v>
      </c>
      <c r="E626" s="75">
        <v>9.9560096249016254</v>
      </c>
      <c r="F626" s="75">
        <v>5.2051624051126177</v>
      </c>
      <c r="M626" s="178" t="s">
        <v>3782</v>
      </c>
      <c r="O626" s="75">
        <v>4.3227961215414501</v>
      </c>
      <c r="P626" s="75">
        <v>0.92800266297185208</v>
      </c>
    </row>
    <row r="627" spans="1:16" s="75" customFormat="1" x14ac:dyDescent="0.15">
      <c r="A627" s="73"/>
      <c r="B627" s="75" t="s">
        <v>11063</v>
      </c>
      <c r="C627" s="75">
        <v>1999</v>
      </c>
      <c r="D627" s="75">
        <v>10</v>
      </c>
      <c r="E627" s="75">
        <v>19.762971244553601</v>
      </c>
      <c r="F627" s="75">
        <v>13.880059663066675</v>
      </c>
      <c r="M627" s="178" t="s">
        <v>3709</v>
      </c>
      <c r="O627" s="75">
        <v>3.3257360991416896</v>
      </c>
      <c r="P627" s="75">
        <v>1.4724289745756054</v>
      </c>
    </row>
    <row r="628" spans="1:16" s="75" customFormat="1" x14ac:dyDescent="0.15">
      <c r="A628" s="73"/>
      <c r="B628" s="75" t="s">
        <v>11063</v>
      </c>
      <c r="C628" s="75">
        <v>1999</v>
      </c>
      <c r="D628" s="75">
        <v>11</v>
      </c>
      <c r="E628" s="75">
        <v>27.4676125094262</v>
      </c>
      <c r="F628" s="75">
        <v>29.528535258757618</v>
      </c>
      <c r="M628" s="178" t="s">
        <v>5027</v>
      </c>
      <c r="O628" s="75">
        <v>3.1104537358023014</v>
      </c>
      <c r="P628" s="75">
        <v>1.0838884419812349</v>
      </c>
    </row>
    <row r="629" spans="1:16" s="75" customFormat="1" x14ac:dyDescent="0.15">
      <c r="A629" s="73"/>
      <c r="B629" s="75" t="s">
        <v>11063</v>
      </c>
      <c r="C629" s="75">
        <v>1999</v>
      </c>
      <c r="D629" s="75">
        <v>12</v>
      </c>
      <c r="E629" s="75">
        <v>21.91739568681589</v>
      </c>
      <c r="F629" s="75">
        <v>6.4751811438762399</v>
      </c>
      <c r="M629" s="178" t="s">
        <v>5027</v>
      </c>
      <c r="O629" s="75">
        <v>89.612201449353819</v>
      </c>
      <c r="P629" s="75">
        <v>1.8962176828540251</v>
      </c>
    </row>
    <row r="630" spans="1:16" s="75" customFormat="1" x14ac:dyDescent="0.15">
      <c r="A630" s="73"/>
      <c r="B630" s="75" t="s">
        <v>11063</v>
      </c>
      <c r="C630" s="75">
        <v>1999</v>
      </c>
      <c r="D630" s="75">
        <v>13</v>
      </c>
      <c r="E630" s="75">
        <v>34.328082067163912</v>
      </c>
      <c r="F630" s="75">
        <v>11.65798</v>
      </c>
      <c r="M630" s="178" t="s">
        <v>3783</v>
      </c>
      <c r="O630" s="75">
        <v>19.541064179126874</v>
      </c>
      <c r="P630" s="75">
        <v>4.4534308127013746</v>
      </c>
    </row>
    <row r="631" spans="1:16" s="75" customFormat="1" x14ac:dyDescent="0.15">
      <c r="A631" s="73"/>
      <c r="B631" s="75" t="s">
        <v>3662</v>
      </c>
      <c r="C631" s="75">
        <v>1999</v>
      </c>
      <c r="D631" s="75">
        <v>14</v>
      </c>
      <c r="E631" s="75">
        <v>64.112802166833887</v>
      </c>
      <c r="F631" s="75">
        <v>37.913075174392517</v>
      </c>
      <c r="M631" s="178" t="s">
        <v>3784</v>
      </c>
      <c r="O631" s="75">
        <v>2.5664004432992527</v>
      </c>
      <c r="P631" s="75">
        <v>7.5666168839624701</v>
      </c>
    </row>
    <row r="632" spans="1:16" s="75" customFormat="1" x14ac:dyDescent="0.15">
      <c r="A632" s="73"/>
      <c r="B632" s="75" t="s">
        <v>11063</v>
      </c>
      <c r="C632" s="75">
        <v>1999</v>
      </c>
      <c r="D632" s="75">
        <v>15</v>
      </c>
      <c r="E632" s="75">
        <v>170.70682644783193</v>
      </c>
      <c r="F632" s="75">
        <v>14.053986961560577</v>
      </c>
      <c r="M632" s="178" t="s">
        <v>3785</v>
      </c>
      <c r="O632" s="75">
        <v>14.633074982405883</v>
      </c>
      <c r="P632" s="75">
        <v>9.9564004261413874</v>
      </c>
    </row>
    <row r="633" spans="1:16" s="75" customFormat="1" x14ac:dyDescent="0.15">
      <c r="A633" s="73"/>
      <c r="B633" s="75" t="s">
        <v>3817</v>
      </c>
      <c r="C633" s="75">
        <v>1999</v>
      </c>
      <c r="D633" s="75">
        <v>16</v>
      </c>
      <c r="E633" s="75">
        <v>173.12766092105687</v>
      </c>
      <c r="F633" s="75">
        <v>5.0884287883159027</v>
      </c>
      <c r="M633" s="178" t="s">
        <v>3788</v>
      </c>
      <c r="O633" s="75">
        <v>54.42842141712427</v>
      </c>
      <c r="P633" s="75">
        <v>10.468966177531133</v>
      </c>
    </row>
    <row r="634" spans="1:16" s="75" customFormat="1" x14ac:dyDescent="0.15">
      <c r="A634" s="73"/>
      <c r="B634" s="75" t="s">
        <v>3776</v>
      </c>
      <c r="C634" s="75">
        <v>1999</v>
      </c>
      <c r="D634" s="75">
        <v>17</v>
      </c>
      <c r="E634" s="75">
        <v>119.01757714414755</v>
      </c>
      <c r="F634" s="75">
        <v>23.680283946206341</v>
      </c>
      <c r="M634" s="178" t="s">
        <v>3623</v>
      </c>
      <c r="O634" s="75">
        <v>30.977846024390498</v>
      </c>
      <c r="P634" s="75">
        <v>4.1964156959983523</v>
      </c>
    </row>
    <row r="635" spans="1:16" s="75" customFormat="1" x14ac:dyDescent="0.15">
      <c r="A635" s="73"/>
      <c r="B635" s="75" t="s">
        <v>3450</v>
      </c>
      <c r="C635" s="75">
        <v>1999</v>
      </c>
      <c r="D635" s="75">
        <v>18</v>
      </c>
      <c r="E635" s="75">
        <v>28.199864813325334</v>
      </c>
      <c r="F635" s="75">
        <v>17.598327029747885</v>
      </c>
      <c r="M635" s="178" t="s">
        <v>3451</v>
      </c>
      <c r="O635" s="75">
        <v>50.595210305677924</v>
      </c>
      <c r="P635" s="75">
        <v>3.7609140122175129</v>
      </c>
    </row>
    <row r="636" spans="1:16" s="75" customFormat="1" x14ac:dyDescent="0.15">
      <c r="A636" s="73"/>
      <c r="B636" s="75" t="s">
        <v>11063</v>
      </c>
      <c r="C636" s="75">
        <v>1999</v>
      </c>
      <c r="D636" s="75">
        <v>19</v>
      </c>
      <c r="E636" s="75">
        <v>38.453348046019059</v>
      </c>
      <c r="F636" s="75">
        <v>31.225304912891982</v>
      </c>
      <c r="M636" s="178" t="s">
        <v>5177</v>
      </c>
      <c r="O636" s="75">
        <v>56.44403207746587</v>
      </c>
      <c r="P636" s="75">
        <v>10.340716597365322</v>
      </c>
    </row>
    <row r="637" spans="1:16" s="75" customFormat="1" x14ac:dyDescent="0.15">
      <c r="A637" s="73"/>
      <c r="B637" s="75" t="s">
        <v>11063</v>
      </c>
      <c r="C637" s="75">
        <v>1999</v>
      </c>
      <c r="D637" s="75">
        <v>20</v>
      </c>
      <c r="E637" s="75">
        <v>106.01466911787956</v>
      </c>
      <c r="F637" s="75">
        <v>50.650438404521957</v>
      </c>
      <c r="M637" s="178" t="s">
        <v>5177</v>
      </c>
      <c r="O637" s="75">
        <v>22.60479037653905</v>
      </c>
      <c r="P637" s="75">
        <v>6.4168108435072639</v>
      </c>
    </row>
    <row r="638" spans="1:16" s="75" customFormat="1" x14ac:dyDescent="0.15">
      <c r="A638" s="73"/>
      <c r="B638" s="75" t="s">
        <v>11063</v>
      </c>
      <c r="C638" s="75">
        <v>1999</v>
      </c>
      <c r="D638" s="75">
        <v>21</v>
      </c>
      <c r="E638" s="75">
        <v>117.02573614709613</v>
      </c>
      <c r="F638" s="75">
        <v>29.208164249074446</v>
      </c>
      <c r="M638" s="178" t="s">
        <v>5177</v>
      </c>
      <c r="O638" s="75">
        <v>41.401113783854598</v>
      </c>
      <c r="P638" s="75">
        <v>5.9968491999953475</v>
      </c>
    </row>
    <row r="639" spans="1:16" s="75" customFormat="1" x14ac:dyDescent="0.15">
      <c r="A639" s="73"/>
      <c r="B639" s="75" t="s">
        <v>3681</v>
      </c>
      <c r="C639" s="75">
        <v>1999</v>
      </c>
      <c r="D639" s="75">
        <v>22</v>
      </c>
      <c r="E639" s="75">
        <v>78.125809694497931</v>
      </c>
      <c r="F639" s="75">
        <v>21.14848413340367</v>
      </c>
      <c r="M639" s="178" t="s">
        <v>5177</v>
      </c>
      <c r="O639" s="75">
        <v>25.242436259536944</v>
      </c>
      <c r="P639" s="75">
        <v>7.5604960096414802</v>
      </c>
    </row>
    <row r="640" spans="1:16" s="75" customFormat="1" x14ac:dyDescent="0.15">
      <c r="A640" s="73"/>
      <c r="B640" s="75" t="s">
        <v>11063</v>
      </c>
      <c r="C640" s="75">
        <v>1999</v>
      </c>
      <c r="D640" s="75">
        <v>23</v>
      </c>
      <c r="E640" s="75">
        <v>116.71416279306074</v>
      </c>
      <c r="F640" s="75">
        <v>9.3664785087773694</v>
      </c>
      <c r="M640" s="178" t="s">
        <v>5177</v>
      </c>
      <c r="O640" s="75">
        <v>29.684723912194467</v>
      </c>
      <c r="P640" s="75">
        <v>13.138021855995605</v>
      </c>
    </row>
    <row r="641" spans="1:16" s="75" customFormat="1" x14ac:dyDescent="0.15">
      <c r="A641" s="73"/>
      <c r="B641" s="75" t="s">
        <v>3452</v>
      </c>
      <c r="C641" s="75">
        <v>1999</v>
      </c>
      <c r="D641" s="75">
        <v>24</v>
      </c>
      <c r="E641" s="75">
        <v>94.835619992926794</v>
      </c>
      <c r="F641" s="75">
        <v>21.205804984220705</v>
      </c>
      <c r="M641" s="178" t="s">
        <v>5177</v>
      </c>
      <c r="O641" s="75">
        <v>195.83525072838734</v>
      </c>
      <c r="P641" s="75">
        <v>16.360124918768513</v>
      </c>
    </row>
    <row r="642" spans="1:16" s="75" customFormat="1" x14ac:dyDescent="0.15">
      <c r="A642" s="73"/>
      <c r="B642" s="75" t="s">
        <v>11063</v>
      </c>
      <c r="C642" s="75">
        <v>1999</v>
      </c>
      <c r="D642" s="75">
        <v>25</v>
      </c>
      <c r="E642" s="75">
        <v>64.498699324238757</v>
      </c>
      <c r="F642" s="75">
        <v>28.349481847704368</v>
      </c>
      <c r="M642" s="178" t="s">
        <v>5177</v>
      </c>
      <c r="O642" s="75">
        <v>77.886913839558161</v>
      </c>
      <c r="P642" s="75">
        <v>14.431611786459131</v>
      </c>
    </row>
    <row r="643" spans="1:16" s="75" customFormat="1" x14ac:dyDescent="0.15">
      <c r="A643" s="73"/>
      <c r="B643" s="75" t="s">
        <v>11063</v>
      </c>
      <c r="C643" s="75">
        <v>1999</v>
      </c>
      <c r="D643" s="75">
        <v>27</v>
      </c>
      <c r="E643" s="75">
        <v>52.034065373796608</v>
      </c>
      <c r="F643" s="75">
        <v>38.294986541836323</v>
      </c>
      <c r="M643" s="178" t="s">
        <v>3627</v>
      </c>
      <c r="O643" s="75">
        <v>13.500795278680261</v>
      </c>
      <c r="P643" s="75">
        <v>18.838057087678262</v>
      </c>
    </row>
    <row r="644" spans="1:16" s="75" customFormat="1" x14ac:dyDescent="0.15">
      <c r="A644" s="73"/>
      <c r="B644" s="75" t="s">
        <v>11063</v>
      </c>
      <c r="C644" s="75">
        <v>1999</v>
      </c>
      <c r="D644" s="75">
        <v>28</v>
      </c>
      <c r="E644" s="75">
        <v>264.09111032456264</v>
      </c>
      <c r="F644" s="75">
        <v>223.04829142857142</v>
      </c>
      <c r="M644" s="178" t="s">
        <v>5177</v>
      </c>
      <c r="O644" s="75">
        <v>7.3328251471535433</v>
      </c>
      <c r="P644" s="75">
        <v>20.327403575286844</v>
      </c>
    </row>
    <row r="645" spans="1:16" s="75" customFormat="1" x14ac:dyDescent="0.15">
      <c r="A645" s="73"/>
      <c r="B645" s="75" t="s">
        <v>3806</v>
      </c>
      <c r="C645" s="75">
        <v>1999</v>
      </c>
      <c r="D645" s="75">
        <v>29</v>
      </c>
      <c r="E645" s="75">
        <v>113.63121165262977</v>
      </c>
      <c r="F645" s="75">
        <v>37.736909251559133</v>
      </c>
      <c r="M645" s="178" t="s">
        <v>3790</v>
      </c>
      <c r="O645" s="75">
        <v>7.736044219228642</v>
      </c>
      <c r="P645" s="75">
        <v>33.756637243025004</v>
      </c>
    </row>
    <row r="646" spans="1:16" s="75" customFormat="1" x14ac:dyDescent="0.15">
      <c r="A646" s="73"/>
      <c r="B646" s="75" t="s">
        <v>3453</v>
      </c>
      <c r="C646" s="75">
        <v>1999</v>
      </c>
      <c r="D646" s="75">
        <v>30</v>
      </c>
      <c r="E646" s="75">
        <v>56.978720243919874</v>
      </c>
      <c r="F646" s="75">
        <v>15.664543388494877</v>
      </c>
      <c r="M646" s="178" t="s">
        <v>3454</v>
      </c>
      <c r="O646" s="75">
        <v>4.4373240737444437</v>
      </c>
      <c r="P646" s="75">
        <v>37.529869048612177</v>
      </c>
    </row>
    <row r="647" spans="1:16" s="75" customFormat="1" x14ac:dyDescent="0.15">
      <c r="A647" s="73"/>
      <c r="B647" s="75" t="s">
        <v>3662</v>
      </c>
      <c r="C647" s="75">
        <v>1999</v>
      </c>
      <c r="D647" s="75">
        <v>31</v>
      </c>
      <c r="E647" s="75">
        <v>234.48532056517206</v>
      </c>
      <c r="F647" s="75">
        <v>106.14943704061896</v>
      </c>
      <c r="M647" s="178" t="s">
        <v>5177</v>
      </c>
      <c r="O647" s="75">
        <v>26.105284699940793</v>
      </c>
      <c r="P647" s="75">
        <v>38.94438364498172</v>
      </c>
    </row>
    <row r="648" spans="1:16" s="75" customFormat="1" x14ac:dyDescent="0.15">
      <c r="A648" s="73"/>
      <c r="B648" s="75" t="s">
        <v>11063</v>
      </c>
      <c r="C648" s="75">
        <v>1999</v>
      </c>
      <c r="D648" s="75">
        <v>32</v>
      </c>
      <c r="E648" s="75">
        <v>95.168170843022651</v>
      </c>
      <c r="F648" s="75">
        <v>35.856846977244878</v>
      </c>
      <c r="M648" s="178" t="s">
        <v>3455</v>
      </c>
      <c r="O648" s="75">
        <v>110.8808701382697</v>
      </c>
      <c r="P648" s="75">
        <v>0.18</v>
      </c>
    </row>
    <row r="649" spans="1:16" s="75" customFormat="1" x14ac:dyDescent="0.15">
      <c r="A649" s="73"/>
      <c r="B649" s="75" t="s">
        <v>3662</v>
      </c>
      <c r="C649" s="75">
        <v>1999</v>
      </c>
      <c r="D649" s="75">
        <v>33</v>
      </c>
      <c r="E649" s="75">
        <v>86.866836497781833</v>
      </c>
      <c r="F649" s="75">
        <v>18.933038781046477</v>
      </c>
      <c r="M649" s="178" t="s">
        <v>5717</v>
      </c>
      <c r="O649" s="75">
        <v>31.65868992546649</v>
      </c>
      <c r="P649" s="75">
        <v>1.487099944762845</v>
      </c>
    </row>
    <row r="650" spans="1:16" s="75" customFormat="1" x14ac:dyDescent="0.15">
      <c r="A650" s="73"/>
      <c r="B650" s="75" t="s">
        <v>3675</v>
      </c>
      <c r="C650" s="75">
        <v>1999</v>
      </c>
      <c r="D650" s="75">
        <v>34</v>
      </c>
      <c r="E650" s="75">
        <v>54.164867539407531</v>
      </c>
      <c r="F650" s="75">
        <v>9.9271199999999986</v>
      </c>
      <c r="M650" s="178" t="s">
        <v>3456</v>
      </c>
      <c r="O650" s="75">
        <v>9.4314166412397782</v>
      </c>
      <c r="P650" s="75">
        <v>1.6944770467893262</v>
      </c>
    </row>
    <row r="651" spans="1:16" s="75" customFormat="1" x14ac:dyDescent="0.15">
      <c r="A651" s="73"/>
      <c r="B651" s="75" t="s">
        <v>11063</v>
      </c>
      <c r="C651" s="75">
        <v>1999</v>
      </c>
      <c r="D651" s="75">
        <v>35</v>
      </c>
      <c r="E651" s="75">
        <v>73.50205863298892</v>
      </c>
      <c r="F651" s="75">
        <v>28.39742533299902</v>
      </c>
      <c r="M651" s="178" t="s">
        <v>5717</v>
      </c>
      <c r="O651" s="75">
        <v>47.706138418147546</v>
      </c>
      <c r="P651" s="75">
        <v>16.404954283094678</v>
      </c>
    </row>
    <row r="652" spans="1:16" s="75" customFormat="1" x14ac:dyDescent="0.15">
      <c r="A652" s="73"/>
      <c r="B652" s="75" t="s">
        <v>3675</v>
      </c>
      <c r="C652" s="75">
        <v>1999</v>
      </c>
      <c r="D652" s="75">
        <v>36</v>
      </c>
      <c r="E652" s="75">
        <v>106.71103596075218</v>
      </c>
      <c r="F652" s="75">
        <v>20.650855909273382</v>
      </c>
      <c r="M652" s="178" t="s">
        <v>3456</v>
      </c>
      <c r="O652" s="75">
        <v>87.223471549381273</v>
      </c>
      <c r="P652" s="75">
        <v>5.121534044213206</v>
      </c>
    </row>
    <row r="653" spans="1:16" s="75" customFormat="1" x14ac:dyDescent="0.15">
      <c r="A653" s="73"/>
      <c r="B653" s="75" t="s">
        <v>11063</v>
      </c>
      <c r="C653" s="75">
        <v>1999</v>
      </c>
      <c r="D653" s="75">
        <v>37</v>
      </c>
      <c r="E653" s="75">
        <v>71.865434184349184</v>
      </c>
      <c r="F653" s="75">
        <v>20.902650000000001</v>
      </c>
      <c r="M653" s="178" t="s">
        <v>5717</v>
      </c>
      <c r="O653" s="75">
        <v>21.7375795811678</v>
      </c>
      <c r="P653" s="75">
        <v>1.0339335797754496</v>
      </c>
    </row>
    <row r="654" spans="1:16" s="75" customFormat="1" x14ac:dyDescent="0.15">
      <c r="A654" s="73"/>
      <c r="B654" s="75" t="s">
        <v>3675</v>
      </c>
      <c r="C654" s="75">
        <v>1999</v>
      </c>
      <c r="D654" s="75">
        <v>38</v>
      </c>
      <c r="E654" s="75">
        <v>68.518909985375856</v>
      </c>
      <c r="F654" s="75">
        <v>25.652159845261124</v>
      </c>
      <c r="M654" s="178" t="s">
        <v>3456</v>
      </c>
      <c r="O654" s="75">
        <v>66.462718129225848</v>
      </c>
      <c r="P654" s="75">
        <v>2.2408612190820922</v>
      </c>
    </row>
    <row r="655" spans="1:16" s="75" customFormat="1" x14ac:dyDescent="0.15">
      <c r="A655" s="73"/>
      <c r="B655" s="75" t="s">
        <v>11063</v>
      </c>
      <c r="C655" s="75">
        <v>1999</v>
      </c>
      <c r="D655" s="75">
        <v>40</v>
      </c>
      <c r="E655" s="75">
        <v>34.809636399157128</v>
      </c>
      <c r="F655" s="75">
        <v>11.956212611218572</v>
      </c>
      <c r="M655" s="178" t="s">
        <v>5717</v>
      </c>
      <c r="O655" s="75">
        <v>207.16171788652673</v>
      </c>
      <c r="P655" s="75">
        <v>6.6558384222894658</v>
      </c>
    </row>
    <row r="656" spans="1:16" s="75" customFormat="1" x14ac:dyDescent="0.15">
      <c r="A656" s="73"/>
      <c r="B656" s="75" t="s">
        <v>3675</v>
      </c>
      <c r="C656" s="75">
        <v>1999</v>
      </c>
      <c r="D656" s="75">
        <v>41</v>
      </c>
      <c r="E656" s="75">
        <v>54.079783682245839</v>
      </c>
      <c r="F656" s="75">
        <v>38.388921624758218</v>
      </c>
      <c r="M656" s="178" t="s">
        <v>3456</v>
      </c>
      <c r="O656" s="75">
        <v>12.015554816946226</v>
      </c>
      <c r="P656" s="75">
        <v>2.0963305283089824</v>
      </c>
    </row>
    <row r="657" spans="1:16" s="75" customFormat="1" x14ac:dyDescent="0.15">
      <c r="A657" s="73"/>
      <c r="B657" s="75" t="s">
        <v>3547</v>
      </c>
      <c r="C657" s="75">
        <v>1999</v>
      </c>
      <c r="D657" s="75">
        <v>43</v>
      </c>
      <c r="E657" s="75">
        <v>30.698809080573476</v>
      </c>
      <c r="F657" s="75">
        <v>8.6573247896972578</v>
      </c>
      <c r="M657" s="178" t="s">
        <v>3548</v>
      </c>
      <c r="O657" s="75">
        <v>22.371061100554627</v>
      </c>
      <c r="P657" s="75">
        <v>2.2186832395767784</v>
      </c>
    </row>
    <row r="658" spans="1:16" s="75" customFormat="1" x14ac:dyDescent="0.15">
      <c r="A658" s="73"/>
      <c r="B658" s="75" t="s">
        <v>3675</v>
      </c>
      <c r="C658" s="75">
        <v>1999</v>
      </c>
      <c r="D658" s="75">
        <v>44</v>
      </c>
      <c r="E658" s="75">
        <v>25.272442615081921</v>
      </c>
      <c r="F658" s="75">
        <v>6.0640105941389004</v>
      </c>
      <c r="M658" s="178" t="s">
        <v>3456</v>
      </c>
      <c r="O658" s="75">
        <v>45.510007263836251</v>
      </c>
      <c r="P658" s="75">
        <v>5.3173661645702559</v>
      </c>
    </row>
    <row r="659" spans="1:16" s="75" customFormat="1" x14ac:dyDescent="0.15">
      <c r="A659" s="73"/>
      <c r="B659" s="75" t="s">
        <v>3681</v>
      </c>
      <c r="C659" s="75">
        <v>1999</v>
      </c>
      <c r="D659" s="75">
        <v>45</v>
      </c>
      <c r="E659" s="75">
        <v>25.754761893950779</v>
      </c>
      <c r="F659" s="75">
        <v>12.157068799828409</v>
      </c>
      <c r="M659" s="178" t="s">
        <v>3551</v>
      </c>
      <c r="O659" s="75">
        <v>10.252322749190617</v>
      </c>
      <c r="P659" s="75">
        <v>2.099539019405519</v>
      </c>
    </row>
    <row r="660" spans="1:16" s="75" customFormat="1" x14ac:dyDescent="0.15">
      <c r="A660" s="73"/>
      <c r="B660" s="75" t="s">
        <v>3675</v>
      </c>
      <c r="C660" s="75">
        <v>1999</v>
      </c>
      <c r="D660" s="75">
        <v>46</v>
      </c>
      <c r="E660" s="75">
        <v>24.15667342262288</v>
      </c>
      <c r="F660" s="75">
        <v>4.5870864226904713</v>
      </c>
      <c r="M660" s="178" t="s">
        <v>3456</v>
      </c>
      <c r="O660" s="75">
        <v>44.598887598477383</v>
      </c>
      <c r="P660" s="75">
        <v>1.6162266312105289</v>
      </c>
    </row>
    <row r="661" spans="1:16" s="75" customFormat="1" x14ac:dyDescent="0.15">
      <c r="A661" s="73"/>
      <c r="B661" s="75" t="s">
        <v>11063</v>
      </c>
      <c r="C661" s="75">
        <v>1999</v>
      </c>
      <c r="D661" s="75">
        <v>47</v>
      </c>
      <c r="E661" s="75">
        <v>34.612573903388892</v>
      </c>
      <c r="F661" s="75">
        <v>6.4478634071951726</v>
      </c>
      <c r="M661" s="178" t="s">
        <v>5717</v>
      </c>
      <c r="O661" s="75">
        <v>16.4458260334522</v>
      </c>
      <c r="P661" s="75">
        <v>1.9342266968665462</v>
      </c>
    </row>
    <row r="662" spans="1:16" s="75" customFormat="1" x14ac:dyDescent="0.15">
      <c r="A662" s="73"/>
      <c r="B662" s="75" t="s">
        <v>3675</v>
      </c>
      <c r="C662" s="75">
        <v>1999</v>
      </c>
      <c r="D662" s="75">
        <v>48</v>
      </c>
      <c r="E662" s="75">
        <v>30.627113124508121</v>
      </c>
      <c r="F662" s="75">
        <v>6.4928798715375367</v>
      </c>
      <c r="M662" s="178" t="s">
        <v>3456</v>
      </c>
      <c r="O662" s="75">
        <v>27.214885452818809</v>
      </c>
      <c r="P662" s="75">
        <v>3.1003550778045232</v>
      </c>
    </row>
    <row r="663" spans="1:16" s="75" customFormat="1" x14ac:dyDescent="0.15">
      <c r="A663" s="73"/>
      <c r="B663" s="75" t="s">
        <v>11063</v>
      </c>
      <c r="C663" s="75">
        <v>1999</v>
      </c>
      <c r="D663" s="75">
        <v>49</v>
      </c>
      <c r="E663" s="75">
        <v>23.083433916116309</v>
      </c>
      <c r="F663" s="75">
        <v>3.1542144077842873</v>
      </c>
      <c r="M663" s="178" t="s">
        <v>3549</v>
      </c>
      <c r="O663" s="75">
        <v>289.20919033481391</v>
      </c>
      <c r="P663" s="75">
        <v>8.1808107560792891</v>
      </c>
    </row>
    <row r="664" spans="1:16" s="75" customFormat="1" x14ac:dyDescent="0.15">
      <c r="A664" s="73"/>
      <c r="B664" s="75" t="s">
        <v>11063</v>
      </c>
      <c r="C664" s="75">
        <v>1999</v>
      </c>
      <c r="D664" s="75">
        <v>50</v>
      </c>
      <c r="E664" s="75">
        <v>19.31192556006097</v>
      </c>
      <c r="F664" s="75">
        <v>2.1002674705127684</v>
      </c>
      <c r="M664" s="178" t="s">
        <v>5717</v>
      </c>
      <c r="O664" s="75">
        <v>5.5397614433379978</v>
      </c>
      <c r="P664" s="75">
        <v>3.250941852912332</v>
      </c>
    </row>
    <row r="665" spans="1:16" s="75" customFormat="1" x14ac:dyDescent="0.15">
      <c r="A665" s="73"/>
      <c r="B665" s="75" t="s">
        <v>3675</v>
      </c>
      <c r="C665" s="75">
        <v>2000</v>
      </c>
      <c r="D665" s="75">
        <v>1</v>
      </c>
      <c r="E665" s="75">
        <v>29.682608057344211</v>
      </c>
      <c r="F665" s="75">
        <v>2.0080675243664716</v>
      </c>
      <c r="M665" s="178" t="s">
        <v>5717</v>
      </c>
      <c r="O665" s="75">
        <v>33.976997218712413</v>
      </c>
      <c r="P665" s="75">
        <v>1.9726545409525398</v>
      </c>
    </row>
    <row r="666" spans="1:16" s="75" customFormat="1" x14ac:dyDescent="0.15">
      <c r="A666" s="73"/>
      <c r="B666" s="75" t="s">
        <v>11063</v>
      </c>
      <c r="C666" s="75">
        <v>2000</v>
      </c>
      <c r="D666" s="75">
        <v>2</v>
      </c>
      <c r="E666" s="75">
        <v>32.193198965679848</v>
      </c>
      <c r="F666" s="75">
        <v>1.7088572180451131</v>
      </c>
      <c r="M666" s="178" t="s">
        <v>5717</v>
      </c>
      <c r="O666" s="75">
        <v>52.649341910173156</v>
      </c>
      <c r="P666" s="75">
        <v>3.7164678041861254</v>
      </c>
    </row>
    <row r="667" spans="1:16" s="75" customFormat="1" x14ac:dyDescent="0.15">
      <c r="A667" s="73"/>
      <c r="B667" s="75" t="s">
        <v>3755</v>
      </c>
      <c r="C667" s="75">
        <v>2000</v>
      </c>
      <c r="D667" s="75">
        <v>3</v>
      </c>
      <c r="E667" s="75">
        <v>33.211193989580217</v>
      </c>
      <c r="F667" s="75">
        <v>3.6984078649453824</v>
      </c>
      <c r="M667" s="178" t="s">
        <v>3550</v>
      </c>
      <c r="O667" s="75">
        <v>35.709372444826975</v>
      </c>
      <c r="P667" s="75">
        <v>4.5985699237195012</v>
      </c>
    </row>
    <row r="668" spans="1:16" s="75" customFormat="1" x14ac:dyDescent="0.15">
      <c r="A668" s="73"/>
      <c r="B668" s="75" t="s">
        <v>3675</v>
      </c>
      <c r="C668" s="75">
        <v>2000</v>
      </c>
      <c r="D668" s="75">
        <v>4</v>
      </c>
      <c r="E668" s="75">
        <v>22.435754000593004</v>
      </c>
      <c r="F668" s="75">
        <v>2.5937170676691732</v>
      </c>
      <c r="M668" s="178" t="s">
        <v>3631</v>
      </c>
      <c r="O668" s="75">
        <v>397.7627773333391</v>
      </c>
      <c r="P668" s="75">
        <v>3.3714740735319171</v>
      </c>
    </row>
    <row r="669" spans="1:16" s="75" customFormat="1" x14ac:dyDescent="0.15">
      <c r="A669" s="73"/>
      <c r="B669" s="75" t="s">
        <v>3675</v>
      </c>
      <c r="C669" s="75">
        <v>2000</v>
      </c>
      <c r="D669" s="75">
        <v>5</v>
      </c>
      <c r="E669" s="75">
        <v>30.149001454864901</v>
      </c>
      <c r="F669" s="75">
        <v>5.1596659781529297</v>
      </c>
      <c r="M669" s="178" t="s">
        <v>5717</v>
      </c>
      <c r="O669" s="75">
        <v>32.350211253958079</v>
      </c>
      <c r="P669" s="75">
        <v>11.119517330293284</v>
      </c>
    </row>
    <row r="670" spans="1:16" s="75" customFormat="1" x14ac:dyDescent="0.15">
      <c r="A670" s="73"/>
      <c r="B670" s="75" t="s">
        <v>11063</v>
      </c>
      <c r="C670" s="75">
        <v>2000</v>
      </c>
      <c r="D670" s="75">
        <v>7</v>
      </c>
      <c r="E670" s="75">
        <v>30.29619707492262</v>
      </c>
      <c r="F670" s="75">
        <v>5.8179199190283413</v>
      </c>
      <c r="M670" s="178" t="s">
        <v>3632</v>
      </c>
      <c r="O670" s="75">
        <v>28.997070239993256</v>
      </c>
      <c r="P670" s="75">
        <v>3.4011518791290447</v>
      </c>
    </row>
    <row r="671" spans="1:16" s="75" customFormat="1" x14ac:dyDescent="0.15">
      <c r="A671" s="73"/>
      <c r="B671" s="75" t="s">
        <v>3755</v>
      </c>
      <c r="C671" s="75">
        <v>2000</v>
      </c>
      <c r="D671" s="75">
        <v>9</v>
      </c>
      <c r="E671" s="75">
        <v>24.527650836213066</v>
      </c>
      <c r="F671" s="75">
        <v>16.910640000000001</v>
      </c>
      <c r="M671" s="178" t="s">
        <v>3550</v>
      </c>
      <c r="O671" s="75">
        <v>64.958145195820705</v>
      </c>
      <c r="P671" s="75">
        <v>4.2477267592173487</v>
      </c>
    </row>
    <row r="672" spans="1:16" s="75" customFormat="1" x14ac:dyDescent="0.15">
      <c r="A672" s="73"/>
      <c r="B672" s="75" t="s">
        <v>3675</v>
      </c>
      <c r="C672" s="75">
        <v>2000</v>
      </c>
      <c r="D672" s="75">
        <v>11</v>
      </c>
      <c r="E672" s="75">
        <v>46.687909057344207</v>
      </c>
      <c r="F672" s="75">
        <v>12.882076823638043</v>
      </c>
      <c r="M672" s="178" t="s">
        <v>3702</v>
      </c>
      <c r="O672" s="75">
        <v>30.96875096695851</v>
      </c>
      <c r="P672" s="75">
        <v>4.5940042324455606</v>
      </c>
    </row>
    <row r="673" spans="1:16" s="75" customFormat="1" x14ac:dyDescent="0.15">
      <c r="A673" s="73"/>
      <c r="B673" s="75" t="s">
        <v>3675</v>
      </c>
      <c r="C673" s="75">
        <v>2000</v>
      </c>
      <c r="D673" s="75">
        <v>12</v>
      </c>
      <c r="E673" s="75">
        <v>29.19016420149174</v>
      </c>
      <c r="F673" s="75">
        <v>27.710944360902253</v>
      </c>
      <c r="M673" s="178" t="s">
        <v>3530</v>
      </c>
      <c r="O673" s="75">
        <v>38.800970356344322</v>
      </c>
      <c r="P673" s="75">
        <v>2.8223468241938083</v>
      </c>
    </row>
    <row r="674" spans="1:16" s="75" customFormat="1" x14ac:dyDescent="0.15">
      <c r="A674" s="73"/>
      <c r="B674" s="75" t="s">
        <v>11063</v>
      </c>
      <c r="C674" s="75">
        <v>2000</v>
      </c>
      <c r="D674" s="75">
        <v>13</v>
      </c>
      <c r="E674" s="75">
        <v>35.02096321131144</v>
      </c>
      <c r="F674" s="75">
        <v>21.938925939849625</v>
      </c>
      <c r="M674" s="178" t="s">
        <v>5717</v>
      </c>
      <c r="O674" s="75">
        <v>55.074047978727819</v>
      </c>
      <c r="P674" s="75">
        <v>5.6437491495848837</v>
      </c>
    </row>
    <row r="675" spans="1:16" s="75" customFormat="1" x14ac:dyDescent="0.15">
      <c r="A675" s="73"/>
      <c r="B675" s="75" t="s">
        <v>3675</v>
      </c>
      <c r="C675" s="75">
        <v>2000</v>
      </c>
      <c r="D675" s="75">
        <v>14</v>
      </c>
      <c r="E675" s="75">
        <v>34.052921421943296</v>
      </c>
      <c r="F675" s="75">
        <v>35.504339980139022</v>
      </c>
      <c r="M675" s="178" t="s">
        <v>5717</v>
      </c>
      <c r="O675" s="75">
        <v>26.587126379824316</v>
      </c>
      <c r="P675" s="75">
        <v>2.6522311324466115</v>
      </c>
    </row>
    <row r="676" spans="1:16" s="75" customFormat="1" x14ac:dyDescent="0.15">
      <c r="A676" s="73"/>
      <c r="B676" s="75" t="s">
        <v>3531</v>
      </c>
      <c r="C676" s="75">
        <v>2000</v>
      </c>
      <c r="D676" s="75">
        <v>15</v>
      </c>
      <c r="E676" s="75">
        <v>77.497309519150534</v>
      </c>
      <c r="F676" s="75">
        <v>20.550091999999999</v>
      </c>
      <c r="M676" s="178" t="s">
        <v>5717</v>
      </c>
      <c r="O676" s="75">
        <v>40.982459335238701</v>
      </c>
      <c r="P676" s="75">
        <v>4.0255769956635721</v>
      </c>
    </row>
    <row r="677" spans="1:16" s="75" customFormat="1" x14ac:dyDescent="0.15">
      <c r="A677" s="73"/>
      <c r="B677" s="75" t="s">
        <v>3531</v>
      </c>
      <c r="C677" s="75">
        <v>2000</v>
      </c>
      <c r="D677" s="75">
        <v>17</v>
      </c>
      <c r="E677" s="75">
        <v>54.550684316990754</v>
      </c>
      <c r="F677" s="75">
        <v>29.527107100297915</v>
      </c>
      <c r="M677" s="178" t="s">
        <v>5717</v>
      </c>
      <c r="O677" s="75">
        <v>36.529518495966805</v>
      </c>
      <c r="P677" s="75">
        <v>2.9891164290899406</v>
      </c>
    </row>
    <row r="678" spans="1:16" s="75" customFormat="1" x14ac:dyDescent="0.15">
      <c r="A678" s="73"/>
      <c r="B678" s="75" t="s">
        <v>3532</v>
      </c>
      <c r="C678" s="75">
        <v>2000</v>
      </c>
      <c r="D678" s="75">
        <v>18</v>
      </c>
      <c r="E678" s="75">
        <v>69.401395480384352</v>
      </c>
      <c r="F678" s="75">
        <v>33.004374842105264</v>
      </c>
      <c r="M678" s="178" t="s">
        <v>5717</v>
      </c>
      <c r="O678" s="75">
        <v>99.77447969549587</v>
      </c>
      <c r="P678" s="75">
        <v>3.2733766986699178</v>
      </c>
    </row>
    <row r="679" spans="1:16" s="75" customFormat="1" x14ac:dyDescent="0.15">
      <c r="A679" s="73"/>
      <c r="B679" s="75" t="s">
        <v>3532</v>
      </c>
      <c r="C679" s="75">
        <v>2000</v>
      </c>
      <c r="D679" s="75">
        <v>19</v>
      </c>
      <c r="E679" s="75">
        <v>79.005550144147534</v>
      </c>
      <c r="F679" s="75">
        <v>29.150219076638965</v>
      </c>
      <c r="M679" s="178" t="s">
        <v>5717</v>
      </c>
      <c r="O679" s="75">
        <v>248.82507236422134</v>
      </c>
      <c r="P679" s="75">
        <v>4.0410423172505734</v>
      </c>
    </row>
    <row r="680" spans="1:16" s="75" customFormat="1" x14ac:dyDescent="0.15">
      <c r="A680" s="73"/>
      <c r="B680" s="75" t="s">
        <v>3531</v>
      </c>
      <c r="C680" s="75">
        <v>2000</v>
      </c>
      <c r="D680" s="75">
        <v>20</v>
      </c>
      <c r="E680" s="75">
        <v>61.289518105655716</v>
      </c>
      <c r="F680" s="75">
        <v>83.527868927875247</v>
      </c>
      <c r="M680" s="178" t="s">
        <v>3702</v>
      </c>
      <c r="O680" s="75">
        <v>12.572513898200421</v>
      </c>
      <c r="P680" s="75">
        <v>15.101161222158645</v>
      </c>
    </row>
    <row r="681" spans="1:16" s="75" customFormat="1" x14ac:dyDescent="0.15">
      <c r="A681" s="73"/>
      <c r="B681" s="75" t="s">
        <v>3531</v>
      </c>
      <c r="C681" s="75">
        <v>2000</v>
      </c>
      <c r="D681" s="75">
        <v>21</v>
      </c>
      <c r="E681" s="75">
        <v>151.59634091319666</v>
      </c>
      <c r="F681" s="75">
        <v>30.412043564173594</v>
      </c>
      <c r="M681" s="178" t="s">
        <v>3533</v>
      </c>
      <c r="O681" s="75">
        <v>36.596172992702726</v>
      </c>
      <c r="P681" s="75">
        <v>3.8927459785786986</v>
      </c>
    </row>
    <row r="682" spans="1:16" s="75" customFormat="1" x14ac:dyDescent="0.15">
      <c r="A682" s="73"/>
      <c r="B682" s="75" t="s">
        <v>11063</v>
      </c>
      <c r="C682" s="75">
        <v>2000</v>
      </c>
      <c r="D682" s="75">
        <v>22</v>
      </c>
      <c r="E682" s="75">
        <v>64.626458230789751</v>
      </c>
      <c r="F682" s="75">
        <v>45.4236661469712</v>
      </c>
      <c r="M682" s="178" t="s">
        <v>3534</v>
      </c>
      <c r="O682" s="75">
        <v>45.627938094948334</v>
      </c>
      <c r="P682" s="75">
        <v>5.0607030100489485</v>
      </c>
    </row>
    <row r="683" spans="1:16" s="75" customFormat="1" x14ac:dyDescent="0.15">
      <c r="A683" s="73"/>
      <c r="B683" s="75" t="s">
        <v>11063</v>
      </c>
      <c r="C683" s="75">
        <v>2000</v>
      </c>
      <c r="D683" s="75">
        <v>23</v>
      </c>
      <c r="E683" s="75">
        <v>48.435382377161559</v>
      </c>
      <c r="F683" s="75">
        <v>19.894510507848572</v>
      </c>
      <c r="M683" s="178" t="s">
        <v>3535</v>
      </c>
      <c r="O683" s="75">
        <v>28.220066846491715</v>
      </c>
      <c r="P683" s="75">
        <v>5.2080017614301326</v>
      </c>
    </row>
    <row r="684" spans="1:16" s="75" customFormat="1" x14ac:dyDescent="0.15">
      <c r="A684" s="73"/>
      <c r="B684" s="75" t="s">
        <v>3806</v>
      </c>
      <c r="C684" s="75">
        <v>2000</v>
      </c>
      <c r="D684" s="75">
        <v>25</v>
      </c>
      <c r="E684" s="75">
        <v>76.584798105386454</v>
      </c>
      <c r="F684" s="75">
        <v>28.540985124131087</v>
      </c>
      <c r="M684" s="178" t="s">
        <v>5717</v>
      </c>
      <c r="O684" s="75">
        <v>14.704039802063278</v>
      </c>
      <c r="P684" s="75">
        <v>6.1228837245226213</v>
      </c>
    </row>
    <row r="685" spans="1:16" s="75" customFormat="1" x14ac:dyDescent="0.15">
      <c r="A685" s="73"/>
      <c r="B685" s="75" t="s">
        <v>3806</v>
      </c>
      <c r="C685" s="75">
        <v>2000</v>
      </c>
      <c r="D685" s="75">
        <v>26</v>
      </c>
      <c r="E685" s="75">
        <v>74.546317946315682</v>
      </c>
      <c r="F685" s="75">
        <v>14.541704555023921</v>
      </c>
      <c r="M685" s="178" t="s">
        <v>3536</v>
      </c>
      <c r="O685" s="75">
        <v>576.0233717980542</v>
      </c>
      <c r="P685" s="75">
        <v>15.752281306165145</v>
      </c>
    </row>
    <row r="686" spans="1:16" s="75" customFormat="1" x14ac:dyDescent="0.15">
      <c r="A686" s="73"/>
      <c r="B686" s="75" t="s">
        <v>11063</v>
      </c>
      <c r="C686" s="75">
        <v>2000</v>
      </c>
      <c r="D686" s="75">
        <v>27</v>
      </c>
      <c r="E686" s="75">
        <v>85.947445851403856</v>
      </c>
      <c r="F686" s="75">
        <v>20.94545753110048</v>
      </c>
      <c r="M686" s="178" t="s">
        <v>3549</v>
      </c>
      <c r="O686" s="75">
        <v>720.1629503149536</v>
      </c>
      <c r="P686" s="75">
        <v>47.996572451023482</v>
      </c>
    </row>
    <row r="687" spans="1:16" s="75" customFormat="1" x14ac:dyDescent="0.15">
      <c r="A687" s="73"/>
      <c r="B687" s="75" t="s">
        <v>11063</v>
      </c>
      <c r="C687" s="75">
        <v>2000</v>
      </c>
      <c r="D687" s="75">
        <v>28</v>
      </c>
      <c r="E687" s="75">
        <v>65.092127148406504</v>
      </c>
      <c r="F687" s="75">
        <v>29.474762133068523</v>
      </c>
      <c r="M687" s="178" t="s">
        <v>3549</v>
      </c>
      <c r="O687" s="75">
        <v>53.387444985414376</v>
      </c>
      <c r="P687" s="75">
        <v>7.195294294666029</v>
      </c>
    </row>
    <row r="688" spans="1:16" s="75" customFormat="1" x14ac:dyDescent="0.15">
      <c r="A688" s="73"/>
      <c r="B688" s="75" t="s">
        <v>11063</v>
      </c>
      <c r="C688" s="75">
        <v>2000</v>
      </c>
      <c r="D688" s="75">
        <v>29</v>
      </c>
      <c r="E688" s="75">
        <v>99.356209412942832</v>
      </c>
      <c r="F688" s="75">
        <v>39.246909397818882</v>
      </c>
      <c r="M688" s="178" t="s">
        <v>3537</v>
      </c>
      <c r="O688" s="75">
        <v>118.05496459963041</v>
      </c>
      <c r="P688" s="75">
        <v>7.7100222920336936</v>
      </c>
    </row>
    <row r="689" spans="1:16" s="75" customFormat="1" x14ac:dyDescent="0.15">
      <c r="A689" s="73"/>
      <c r="B689" s="75" t="s">
        <v>11063</v>
      </c>
      <c r="C689" s="75">
        <v>2000</v>
      </c>
      <c r="D689" s="75">
        <v>37</v>
      </c>
      <c r="E689" s="75">
        <v>106.52103068489761</v>
      </c>
      <c r="F689" s="75">
        <v>86.388598463152931</v>
      </c>
      <c r="M689" s="178" t="s">
        <v>3538</v>
      </c>
      <c r="O689" s="75">
        <v>419.12795461221384</v>
      </c>
      <c r="P689" s="75">
        <v>14.740309778830094</v>
      </c>
    </row>
    <row r="690" spans="1:16" s="75" customFormat="1" x14ac:dyDescent="0.15">
      <c r="A690" s="73"/>
      <c r="B690" s="75" t="s">
        <v>11063</v>
      </c>
      <c r="C690" s="75">
        <v>2000</v>
      </c>
      <c r="D690" s="75">
        <v>38</v>
      </c>
      <c r="E690" s="75">
        <v>53.094962387056562</v>
      </c>
      <c r="F690" s="75">
        <v>34.951569134718724</v>
      </c>
      <c r="M690" s="178" t="s">
        <v>5717</v>
      </c>
      <c r="O690" s="75">
        <v>62.910103641458015</v>
      </c>
      <c r="P690" s="75">
        <v>9.1970767816037675</v>
      </c>
    </row>
    <row r="691" spans="1:16" s="75" customFormat="1" x14ac:dyDescent="0.15">
      <c r="A691" s="73"/>
      <c r="B691" s="75" t="s">
        <v>3675</v>
      </c>
      <c r="C691" s="75">
        <v>2000</v>
      </c>
      <c r="D691" s="75">
        <v>42</v>
      </c>
      <c r="E691" s="75">
        <v>20.793933317378304</v>
      </c>
      <c r="F691" s="75">
        <v>13.816659337231966</v>
      </c>
      <c r="M691" s="178" t="s">
        <v>3456</v>
      </c>
      <c r="O691" s="75">
        <v>253.30824629408687</v>
      </c>
      <c r="P691" s="75">
        <v>23.466374591983666</v>
      </c>
    </row>
    <row r="692" spans="1:16" s="75" customFormat="1" x14ac:dyDescent="0.15">
      <c r="A692" s="73"/>
      <c r="B692" s="75" t="s">
        <v>11063</v>
      </c>
      <c r="C692" s="75">
        <v>2000</v>
      </c>
      <c r="D692" s="75">
        <v>43</v>
      </c>
      <c r="E692" s="75">
        <v>20.885176874704872</v>
      </c>
      <c r="F692" s="75">
        <v>13.436745024826219</v>
      </c>
      <c r="M692" s="178" t="s">
        <v>5717</v>
      </c>
      <c r="O692" s="75">
        <v>322.74222299165262</v>
      </c>
      <c r="P692" s="75">
        <v>9.1710857199472251</v>
      </c>
    </row>
    <row r="693" spans="1:16" s="75" customFormat="1" x14ac:dyDescent="0.15">
      <c r="A693" s="73"/>
      <c r="B693" s="75" t="s">
        <v>3675</v>
      </c>
      <c r="C693" s="75">
        <v>2000</v>
      </c>
      <c r="D693" s="75">
        <v>45</v>
      </c>
      <c r="E693" s="75">
        <v>27.434464720737644</v>
      </c>
      <c r="F693" s="75">
        <v>11.449919157894739</v>
      </c>
      <c r="M693" s="178" t="s">
        <v>3456</v>
      </c>
      <c r="O693" s="75">
        <v>15.395320028981093</v>
      </c>
      <c r="P693" s="75">
        <v>12.710372384004227</v>
      </c>
    </row>
    <row r="694" spans="1:16" s="75" customFormat="1" x14ac:dyDescent="0.15">
      <c r="A694" s="73"/>
      <c r="B694" s="75" t="s">
        <v>3539</v>
      </c>
      <c r="C694" s="75">
        <v>2000</v>
      </c>
      <c r="D694" s="75">
        <v>46</v>
      </c>
      <c r="E694" s="75">
        <v>7.6182738845245765</v>
      </c>
      <c r="F694" s="75">
        <v>12.258945454545456</v>
      </c>
      <c r="M694" s="178" t="s">
        <v>3540</v>
      </c>
      <c r="O694" s="75">
        <v>60.60930896394062</v>
      </c>
      <c r="P694" s="75">
        <v>13.05648894603188</v>
      </c>
    </row>
    <row r="695" spans="1:16" s="75" customFormat="1" x14ac:dyDescent="0.15">
      <c r="A695" s="73"/>
      <c r="B695" s="75" t="s">
        <v>3675</v>
      </c>
      <c r="C695" s="75">
        <v>2000</v>
      </c>
      <c r="D695" s="75">
        <v>51</v>
      </c>
      <c r="E695" s="75">
        <v>8.8212557690491522</v>
      </c>
      <c r="F695" s="75">
        <v>1.2840196842105263</v>
      </c>
      <c r="M695" s="178" t="s">
        <v>3456</v>
      </c>
      <c r="O695" s="75">
        <v>105.92144753263986</v>
      </c>
      <c r="P695" s="75">
        <v>14.715943812775954</v>
      </c>
    </row>
    <row r="696" spans="1:16" s="75" customFormat="1" x14ac:dyDescent="0.15">
      <c r="A696" s="73"/>
      <c r="B696" s="75" t="s">
        <v>3539</v>
      </c>
      <c r="C696" s="75">
        <v>2001</v>
      </c>
      <c r="D696" s="75">
        <v>3</v>
      </c>
      <c r="E696" s="75">
        <v>7.6967804422622876</v>
      </c>
      <c r="F696" s="75">
        <v>11.615419115789473</v>
      </c>
      <c r="M696" s="178" t="s">
        <v>3540</v>
      </c>
      <c r="O696" s="75">
        <v>47.625461439398414</v>
      </c>
      <c r="P696" s="75">
        <v>14.965116215559425</v>
      </c>
    </row>
    <row r="697" spans="1:16" s="75" customFormat="1" x14ac:dyDescent="0.15">
      <c r="A697" s="73"/>
      <c r="B697" s="75" t="s">
        <v>3675</v>
      </c>
      <c r="C697" s="75">
        <v>2001</v>
      </c>
      <c r="D697" s="75">
        <v>5</v>
      </c>
      <c r="E697" s="75">
        <v>7.9537564422622875</v>
      </c>
      <c r="F697" s="75">
        <v>12.133962059095108</v>
      </c>
      <c r="M697" s="178" t="s">
        <v>3456</v>
      </c>
      <c r="O697" s="75">
        <v>15.973747582367242</v>
      </c>
      <c r="P697" s="75">
        <v>18.120316060398213</v>
      </c>
    </row>
    <row r="698" spans="1:16" s="75" customFormat="1" x14ac:dyDescent="0.15">
      <c r="A698" s="73"/>
      <c r="B698" s="75" t="s">
        <v>11063</v>
      </c>
      <c r="C698" s="75">
        <v>2001</v>
      </c>
      <c r="D698" s="75">
        <v>6</v>
      </c>
      <c r="E698" s="75">
        <v>11.5697225094262</v>
      </c>
      <c r="F698" s="75">
        <v>2.7028587090367431</v>
      </c>
      <c r="M698" s="178" t="s">
        <v>3536</v>
      </c>
      <c r="O698" s="75">
        <v>13.75754145027066</v>
      </c>
      <c r="P698" s="75">
        <v>26.401021614956285</v>
      </c>
    </row>
    <row r="699" spans="1:16" s="75" customFormat="1" x14ac:dyDescent="0.15">
      <c r="A699" s="73"/>
      <c r="B699" s="75" t="s">
        <v>3675</v>
      </c>
      <c r="C699" s="75">
        <v>2001</v>
      </c>
      <c r="D699" s="75">
        <v>7</v>
      </c>
      <c r="E699" s="75">
        <v>21.595829355458967</v>
      </c>
      <c r="F699" s="75">
        <v>8.3534978947368419</v>
      </c>
      <c r="M699" s="178" t="s">
        <v>3456</v>
      </c>
      <c r="O699" s="75">
        <v>513.00485777428344</v>
      </c>
      <c r="P699" s="75">
        <v>52.005989161909604</v>
      </c>
    </row>
    <row r="700" spans="1:16" s="75" customFormat="1" x14ac:dyDescent="0.15">
      <c r="A700" s="73"/>
      <c r="B700" s="75" t="s">
        <v>11063</v>
      </c>
      <c r="C700" s="75">
        <v>2001</v>
      </c>
      <c r="D700" s="75">
        <v>8</v>
      </c>
      <c r="E700" s="75">
        <v>10.676082144147529</v>
      </c>
      <c r="F700" s="75">
        <v>13.712510835345245</v>
      </c>
      <c r="M700" s="178" t="s">
        <v>3541</v>
      </c>
      <c r="O700" s="75">
        <v>9.6555531703205411</v>
      </c>
      <c r="P700" s="75">
        <v>4.3031722588731665</v>
      </c>
    </row>
    <row r="701" spans="1:16" s="75" customFormat="1" x14ac:dyDescent="0.15">
      <c r="A701" s="73"/>
      <c r="B701" s="75" t="s">
        <v>11063</v>
      </c>
      <c r="C701" s="75">
        <v>2001</v>
      </c>
      <c r="D701" s="75">
        <v>9</v>
      </c>
      <c r="E701" s="75">
        <v>9.8729579230163846</v>
      </c>
      <c r="F701" s="75">
        <v>8.9510630123180288</v>
      </c>
      <c r="M701" s="178" t="s">
        <v>5464</v>
      </c>
      <c r="O701" s="75">
        <v>10.119466357343621</v>
      </c>
      <c r="P701" s="75">
        <v>5.120358585094599</v>
      </c>
    </row>
    <row r="702" spans="1:16" s="75" customFormat="1" x14ac:dyDescent="0.15">
      <c r="A702" s="73"/>
      <c r="B702" s="75" t="s">
        <v>11063</v>
      </c>
      <c r="C702" s="75">
        <v>2001</v>
      </c>
      <c r="D702" s="75">
        <v>10</v>
      </c>
      <c r="E702" s="75">
        <v>9.9647940671639113</v>
      </c>
      <c r="F702" s="75">
        <v>8.9514191594093138</v>
      </c>
      <c r="M702" s="178" t="s">
        <v>3542</v>
      </c>
      <c r="O702" s="75">
        <v>123.33151582999881</v>
      </c>
      <c r="P702" s="75">
        <v>3.925289392252453</v>
      </c>
    </row>
    <row r="703" spans="1:16" s="75" customFormat="1" x14ac:dyDescent="0.15">
      <c r="A703" s="73"/>
      <c r="B703" s="75" t="s">
        <v>11063</v>
      </c>
      <c r="C703" s="75">
        <v>2001</v>
      </c>
      <c r="D703" s="75">
        <v>11</v>
      </c>
      <c r="E703" s="75">
        <v>12.53272740377048</v>
      </c>
      <c r="F703" s="75">
        <v>17.83033879911045</v>
      </c>
      <c r="M703" s="178" t="s">
        <v>3543</v>
      </c>
      <c r="O703" s="75">
        <v>14.426960560951288</v>
      </c>
      <c r="P703" s="75">
        <v>3.1723777390455981</v>
      </c>
    </row>
    <row r="704" spans="1:16" s="75" customFormat="1" x14ac:dyDescent="0.15">
      <c r="A704" s="73"/>
      <c r="B704" s="75" t="s">
        <v>3806</v>
      </c>
      <c r="C704" s="75">
        <v>2001</v>
      </c>
      <c r="D704" s="75">
        <v>14</v>
      </c>
      <c r="E704" s="75">
        <v>19.873206946438842</v>
      </c>
      <c r="F704" s="75">
        <v>9.8212487218045119</v>
      </c>
      <c r="M704" s="178" t="s">
        <v>3544</v>
      </c>
      <c r="O704" s="75">
        <v>11.086086511719198</v>
      </c>
      <c r="P704" s="75">
        <v>3.5236710384862455</v>
      </c>
    </row>
    <row r="705" spans="1:16" s="75" customFormat="1" x14ac:dyDescent="0.15">
      <c r="A705" s="73"/>
      <c r="B705" s="75" t="s">
        <v>3545</v>
      </c>
      <c r="C705" s="75">
        <v>2001</v>
      </c>
      <c r="D705" s="75">
        <v>15</v>
      </c>
      <c r="E705" s="75">
        <v>13.467921249803247</v>
      </c>
      <c r="F705" s="75">
        <v>16.914770821791318</v>
      </c>
      <c r="M705" s="178" t="s">
        <v>5464</v>
      </c>
      <c r="O705" s="75">
        <v>60.469462788572784</v>
      </c>
      <c r="P705" s="75">
        <v>5.1471110051707347</v>
      </c>
    </row>
    <row r="706" spans="1:16" s="75" customFormat="1" x14ac:dyDescent="0.15">
      <c r="A706" s="73"/>
      <c r="B706" s="75" t="s">
        <v>11063</v>
      </c>
      <c r="C706" s="75">
        <v>2001</v>
      </c>
      <c r="D706" s="75">
        <v>16</v>
      </c>
      <c r="E706" s="75">
        <v>61.292383984810392</v>
      </c>
      <c r="F706" s="75">
        <v>57.633363157894728</v>
      </c>
      <c r="M706" s="178" t="s">
        <v>5464</v>
      </c>
      <c r="O706" s="75">
        <v>37.120665650664563</v>
      </c>
      <c r="P706" s="75">
        <v>5.054901129325323</v>
      </c>
    </row>
    <row r="707" spans="1:16" s="75" customFormat="1" x14ac:dyDescent="0.15">
      <c r="A707" s="73"/>
      <c r="B707" s="75" t="s">
        <v>11063</v>
      </c>
      <c r="C707" s="75">
        <v>2001</v>
      </c>
      <c r="D707" s="75">
        <v>17</v>
      </c>
      <c r="E707" s="75">
        <v>130.76127068019329</v>
      </c>
      <c r="F707" s="75">
        <v>28.944554258373209</v>
      </c>
      <c r="M707" s="178" t="s">
        <v>5464</v>
      </c>
      <c r="O707" s="75">
        <v>42.062828207893382</v>
      </c>
      <c r="P707" s="75">
        <v>5.1344713734085348</v>
      </c>
    </row>
    <row r="708" spans="1:16" s="75" customFormat="1" x14ac:dyDescent="0.15">
      <c r="A708" s="73"/>
      <c r="B708" s="75" t="s">
        <v>11063</v>
      </c>
      <c r="C708" s="75">
        <v>2001</v>
      </c>
      <c r="D708" s="75">
        <v>18</v>
      </c>
      <c r="E708" s="75">
        <v>223.20292205875944</v>
      </c>
      <c r="F708" s="75">
        <v>13.294907218045115</v>
      </c>
      <c r="M708" s="178" t="s">
        <v>5464</v>
      </c>
      <c r="O708" s="75">
        <v>17.49473589030179</v>
      </c>
      <c r="P708" s="75">
        <v>4.7007716738212357</v>
      </c>
    </row>
    <row r="709" spans="1:16" s="75" customFormat="1" x14ac:dyDescent="0.15">
      <c r="A709" s="73"/>
      <c r="B709" s="75" t="s">
        <v>11063</v>
      </c>
      <c r="C709" s="75">
        <v>2001</v>
      </c>
      <c r="D709" s="75">
        <v>19</v>
      </c>
      <c r="E709" s="75">
        <v>138.58183023916644</v>
      </c>
      <c r="F709" s="75">
        <v>15.801464912280707</v>
      </c>
      <c r="M709" s="178" t="s">
        <v>5464</v>
      </c>
      <c r="O709" s="75">
        <v>40.064024154034001</v>
      </c>
      <c r="P709" s="75">
        <v>7.7625495994165314</v>
      </c>
    </row>
    <row r="710" spans="1:16" s="75" customFormat="1" x14ac:dyDescent="0.15">
      <c r="A710" s="73"/>
      <c r="B710" s="75" t="s">
        <v>11063</v>
      </c>
      <c r="C710" s="75">
        <v>2001</v>
      </c>
      <c r="D710" s="75">
        <v>20</v>
      </c>
      <c r="E710" s="75">
        <v>52.284220511249906</v>
      </c>
      <c r="F710" s="75">
        <v>13.805355488721801</v>
      </c>
      <c r="M710" s="178" t="s">
        <v>5464</v>
      </c>
      <c r="O710" s="75">
        <v>17.418041113818589</v>
      </c>
      <c r="P710" s="75">
        <v>6.2459921699004726</v>
      </c>
    </row>
    <row r="711" spans="1:16" s="75" customFormat="1" x14ac:dyDescent="0.15">
      <c r="A711" s="73"/>
      <c r="B711" s="75" t="s">
        <v>11063</v>
      </c>
      <c r="C711" s="75">
        <v>2001</v>
      </c>
      <c r="D711" s="75">
        <v>21</v>
      </c>
      <c r="E711" s="75">
        <v>52.559316499606496</v>
      </c>
      <c r="F711" s="75">
        <v>21.817025454545458</v>
      </c>
      <c r="M711" s="178" t="s">
        <v>5464</v>
      </c>
      <c r="O711" s="75">
        <v>42.408005748279379</v>
      </c>
      <c r="P711" s="75">
        <v>6.0366651665218605</v>
      </c>
    </row>
    <row r="712" spans="1:16" s="75" customFormat="1" x14ac:dyDescent="0.15">
      <c r="A712" s="73"/>
      <c r="B712" s="75" t="s">
        <v>11063</v>
      </c>
      <c r="C712" s="75">
        <v>2001</v>
      </c>
      <c r="D712" s="75">
        <v>22</v>
      </c>
      <c r="E712" s="75">
        <v>56.643250708643677</v>
      </c>
      <c r="F712" s="75">
        <v>39.367483110047857</v>
      </c>
      <c r="M712" s="178" t="s">
        <v>5464</v>
      </c>
      <c r="O712" s="75">
        <v>22.767627342753634</v>
      </c>
      <c r="P712" s="75">
        <v>5.0778863748507117</v>
      </c>
    </row>
    <row r="713" spans="1:16" s="75" customFormat="1" x14ac:dyDescent="0.15">
      <c r="A713" s="73"/>
      <c r="B713" s="75" t="s">
        <v>11063</v>
      </c>
      <c r="C713" s="75">
        <v>2001</v>
      </c>
      <c r="D713" s="75">
        <v>23</v>
      </c>
      <c r="E713" s="75">
        <v>105.1238777193574</v>
      </c>
      <c r="F713" s="75">
        <v>41.777770467836262</v>
      </c>
      <c r="M713" s="178" t="s">
        <v>5464</v>
      </c>
      <c r="O713" s="75">
        <v>33.568287027819899</v>
      </c>
      <c r="P713" s="75">
        <v>6.1467985125630582</v>
      </c>
    </row>
    <row r="714" spans="1:16" s="75" customFormat="1" x14ac:dyDescent="0.15">
      <c r="A714" s="73"/>
      <c r="B714" s="75" t="s">
        <v>11063</v>
      </c>
      <c r="C714" s="75">
        <v>2001</v>
      </c>
      <c r="D714" s="75">
        <v>24</v>
      </c>
      <c r="E714" s="75">
        <v>108.42720731696717</v>
      </c>
      <c r="F714" s="75">
        <v>31.283808496240603</v>
      </c>
      <c r="M714" s="178" t="s">
        <v>5464</v>
      </c>
      <c r="O714" s="75">
        <v>46.831002562001188</v>
      </c>
      <c r="P714" s="75">
        <v>9.2656448178732553</v>
      </c>
    </row>
    <row r="715" spans="1:16" s="75" customFormat="1" x14ac:dyDescent="0.15">
      <c r="A715" s="73"/>
      <c r="B715" s="75" t="s">
        <v>11063</v>
      </c>
      <c r="C715" s="75">
        <v>2001</v>
      </c>
      <c r="D715" s="75">
        <v>25</v>
      </c>
      <c r="E715" s="75">
        <v>50.909387605262218</v>
      </c>
      <c r="F715" s="75">
        <v>24.120718460038987</v>
      </c>
      <c r="M715" s="178" t="s">
        <v>5464</v>
      </c>
      <c r="O715" s="75">
        <v>34.86485200529161</v>
      </c>
      <c r="P715" s="75">
        <v>8.038159850114484</v>
      </c>
    </row>
    <row r="716" spans="1:16" s="75" customFormat="1" x14ac:dyDescent="0.15">
      <c r="A716" s="73"/>
      <c r="B716" s="75" t="s">
        <v>11063</v>
      </c>
      <c r="C716" s="75">
        <v>2001</v>
      </c>
      <c r="D716" s="75">
        <v>26</v>
      </c>
      <c r="E716" s="75">
        <v>52.185882304733546</v>
      </c>
      <c r="F716" s="75">
        <v>25.002767819548872</v>
      </c>
      <c r="M716" s="178" t="s">
        <v>5464</v>
      </c>
      <c r="O716" s="75">
        <v>57.580612243868046</v>
      </c>
      <c r="P716" s="75">
        <v>7.3671848107383653</v>
      </c>
    </row>
    <row r="717" spans="1:16" s="75" customFormat="1" x14ac:dyDescent="0.15">
      <c r="A717" s="73"/>
      <c r="B717" s="75" t="s">
        <v>11063</v>
      </c>
      <c r="C717" s="75">
        <v>2001</v>
      </c>
      <c r="D717" s="75">
        <v>27</v>
      </c>
      <c r="E717" s="75">
        <v>91.36961128750805</v>
      </c>
      <c r="F717" s="75">
        <v>30.395959676113364</v>
      </c>
      <c r="M717" s="178" t="s">
        <v>5464</v>
      </c>
      <c r="O717" s="75">
        <v>51.539302311173003</v>
      </c>
      <c r="P717" s="75">
        <v>10.715472588806101</v>
      </c>
    </row>
    <row r="718" spans="1:16" s="75" customFormat="1" x14ac:dyDescent="0.15">
      <c r="A718" s="73"/>
      <c r="B718" s="75" t="s">
        <v>11063</v>
      </c>
      <c r="C718" s="75">
        <v>2001</v>
      </c>
      <c r="D718" s="75">
        <v>28</v>
      </c>
      <c r="E718" s="75">
        <v>91.144025317403461</v>
      </c>
      <c r="F718" s="75">
        <v>40.711526032388669</v>
      </c>
      <c r="M718" s="178" t="s">
        <v>5464</v>
      </c>
      <c r="O718" s="75">
        <v>25.095200586819502</v>
      </c>
      <c r="P718" s="75">
        <v>12.835923923349483</v>
      </c>
    </row>
    <row r="719" spans="1:16" s="75" customFormat="1" x14ac:dyDescent="0.15">
      <c r="A719" s="73"/>
      <c r="B719" s="75" t="s">
        <v>11063</v>
      </c>
      <c r="C719" s="75">
        <v>2001</v>
      </c>
      <c r="D719" s="75">
        <v>29</v>
      </c>
      <c r="E719" s="75">
        <v>73.257937599186718</v>
      </c>
      <c r="F719" s="75">
        <v>29.447551423001947</v>
      </c>
      <c r="M719" s="178" t="s">
        <v>5464</v>
      </c>
      <c r="O719" s="75">
        <v>41.112780099616309</v>
      </c>
      <c r="P719" s="75">
        <v>11.566996868534298</v>
      </c>
    </row>
    <row r="720" spans="1:16" s="75" customFormat="1" x14ac:dyDescent="0.15">
      <c r="A720" s="73"/>
      <c r="B720" s="75" t="s">
        <v>11063</v>
      </c>
      <c r="C720" s="75">
        <v>2001</v>
      </c>
      <c r="D720" s="75">
        <v>30</v>
      </c>
      <c r="E720" s="75">
        <v>105.63641227847535</v>
      </c>
      <c r="F720" s="75">
        <v>54.153008169983273</v>
      </c>
      <c r="M720" s="178" t="s">
        <v>5464</v>
      </c>
      <c r="O720" s="75">
        <v>156.67514690385116</v>
      </c>
      <c r="P720" s="75">
        <v>17.037562550800779</v>
      </c>
    </row>
    <row r="721" spans="1:22" s="75" customFormat="1" x14ac:dyDescent="0.15">
      <c r="A721" s="73"/>
      <c r="B721" s="75" t="s">
        <v>11063</v>
      </c>
      <c r="C721" s="75">
        <v>2001</v>
      </c>
      <c r="D721" s="75">
        <v>31</v>
      </c>
      <c r="E721" s="75">
        <v>147.22069940621293</v>
      </c>
      <c r="F721" s="75">
        <v>98.052763118617435</v>
      </c>
      <c r="M721" s="178" t="s">
        <v>5464</v>
      </c>
      <c r="O721" s="75">
        <v>22.488106932911261</v>
      </c>
      <c r="P721" s="75">
        <v>13.951260355717569</v>
      </c>
    </row>
    <row r="722" spans="1:22" s="75" customFormat="1" x14ac:dyDescent="0.15">
      <c r="A722" s="73"/>
      <c r="B722" s="75" t="s">
        <v>11063</v>
      </c>
      <c r="C722" s="75">
        <v>2001</v>
      </c>
      <c r="D722" s="75">
        <v>33</v>
      </c>
      <c r="E722" s="75">
        <v>77.727604495712413</v>
      </c>
      <c r="F722" s="75">
        <v>18.462934593301433</v>
      </c>
      <c r="M722" s="178" t="s">
        <v>5464</v>
      </c>
      <c r="O722" s="75">
        <v>51.104097375718347</v>
      </c>
      <c r="P722" s="75">
        <v>18.450704453621324</v>
      </c>
    </row>
    <row r="723" spans="1:22" s="75" customFormat="1" x14ac:dyDescent="0.15">
      <c r="A723" s="73"/>
      <c r="B723" s="75" t="s">
        <v>11063</v>
      </c>
      <c r="C723" s="75">
        <v>2001</v>
      </c>
      <c r="D723" s="75">
        <v>34</v>
      </c>
      <c r="E723" s="75">
        <v>77.390646586409815</v>
      </c>
      <c r="F723" s="75">
        <v>37.365924736842103</v>
      </c>
      <c r="M723" s="178" t="s">
        <v>5464</v>
      </c>
      <c r="O723" s="75">
        <v>34.893657891709069</v>
      </c>
      <c r="P723" s="75">
        <v>17.94637355775507</v>
      </c>
    </row>
    <row r="724" spans="1:22" s="75" customFormat="1" x14ac:dyDescent="0.15">
      <c r="A724" s="73"/>
      <c r="B724" s="75" t="s">
        <v>11063</v>
      </c>
      <c r="C724" s="75">
        <v>2001</v>
      </c>
      <c r="D724" s="75">
        <v>36</v>
      </c>
      <c r="E724" s="75">
        <v>267.3956551</v>
      </c>
      <c r="F724" s="75">
        <v>93.299994258373218</v>
      </c>
      <c r="M724" s="178" t="s">
        <v>5464</v>
      </c>
      <c r="O724" s="75">
        <v>77.226274793595792</v>
      </c>
      <c r="P724" s="75">
        <v>27.763349760059651</v>
      </c>
    </row>
    <row r="725" spans="1:22" s="75" customFormat="1" x14ac:dyDescent="0.15">
      <c r="A725" s="73"/>
      <c r="B725" s="75" t="s">
        <v>11063</v>
      </c>
      <c r="C725" s="75">
        <v>2001</v>
      </c>
      <c r="D725" s="75">
        <v>37</v>
      </c>
      <c r="E725" s="75">
        <v>134.77745703169757</v>
      </c>
      <c r="F725" s="75">
        <v>16.221688038277513</v>
      </c>
      <c r="M725" s="178" t="s">
        <v>5024</v>
      </c>
      <c r="O725" s="75">
        <v>72.663337683945642</v>
      </c>
      <c r="P725" s="75">
        <v>8.5719848845245767</v>
      </c>
    </row>
    <row r="726" spans="1:22" s="75" customFormat="1" x14ac:dyDescent="0.15">
      <c r="A726" s="73"/>
      <c r="B726" s="75" t="s">
        <v>11063</v>
      </c>
      <c r="C726" s="75">
        <v>2001</v>
      </c>
      <c r="D726" s="75">
        <v>38</v>
      </c>
      <c r="E726" s="75">
        <v>43.840127386741685</v>
      </c>
      <c r="F726" s="75">
        <v>22.534608947368426</v>
      </c>
      <c r="M726" s="178" t="s">
        <v>5024</v>
      </c>
      <c r="O726" s="75">
        <v>17.531363558924703</v>
      </c>
      <c r="P726" s="75">
        <v>8.3421424777285598</v>
      </c>
    </row>
    <row r="727" spans="1:22" s="75" customFormat="1" x14ac:dyDescent="0.15">
      <c r="A727" s="73"/>
      <c r="B727" s="75" t="s">
        <v>11063</v>
      </c>
      <c r="C727" s="75">
        <v>2001</v>
      </c>
      <c r="D727" s="75">
        <v>39</v>
      </c>
      <c r="E727" s="75">
        <v>38.900620797842727</v>
      </c>
      <c r="F727" s="75">
        <v>28.95960813397129</v>
      </c>
      <c r="M727" s="178" t="s">
        <v>5024</v>
      </c>
      <c r="O727" s="75">
        <v>409.5714605018033</v>
      </c>
      <c r="P727" s="75">
        <v>6.7003338143351288</v>
      </c>
    </row>
    <row r="728" spans="1:22" s="75" customFormat="1" x14ac:dyDescent="0.15">
      <c r="A728" s="73"/>
      <c r="B728" s="75" t="s">
        <v>11063</v>
      </c>
      <c r="C728" s="75">
        <v>2001</v>
      </c>
      <c r="D728" s="75">
        <v>41</v>
      </c>
      <c r="E728" s="75">
        <v>38.053846481588756</v>
      </c>
      <c r="F728" s="75">
        <v>17.314043202220184</v>
      </c>
      <c r="M728" s="178" t="s">
        <v>5024</v>
      </c>
      <c r="O728" s="75">
        <v>227.37196685614518</v>
      </c>
      <c r="P728" s="75">
        <v>17.831752400744946</v>
      </c>
    </row>
    <row r="729" spans="1:22" s="75" customFormat="1" x14ac:dyDescent="0.15">
      <c r="A729" s="73"/>
      <c r="B729" s="75" t="s">
        <v>11063</v>
      </c>
      <c r="C729" s="75">
        <v>2001</v>
      </c>
      <c r="D729" s="75">
        <v>43</v>
      </c>
      <c r="E729" s="75">
        <v>33.527059162999933</v>
      </c>
      <c r="F729" s="75">
        <v>13.246817368421054</v>
      </c>
      <c r="M729" s="178" t="s">
        <v>5024</v>
      </c>
      <c r="O729" s="75">
        <v>25.75117782139019</v>
      </c>
      <c r="P729" s="75">
        <v>31.391188901085307</v>
      </c>
    </row>
    <row r="730" spans="1:22" s="75" customFormat="1" x14ac:dyDescent="0.15">
      <c r="A730" s="73"/>
      <c r="B730" s="75" t="s">
        <v>11063</v>
      </c>
      <c r="C730" s="75">
        <v>2001</v>
      </c>
      <c r="D730" s="75">
        <v>44</v>
      </c>
      <c r="E730" s="75">
        <v>66.457106741259366</v>
      </c>
      <c r="F730" s="75">
        <v>35.093121045588703</v>
      </c>
      <c r="M730" s="178" t="s">
        <v>5024</v>
      </c>
      <c r="O730" s="75">
        <v>184.40798470808397</v>
      </c>
      <c r="P730" s="75">
        <v>29.463338687221292</v>
      </c>
      <c r="Q730" s="73"/>
    </row>
    <row r="731" spans="1:22" x14ac:dyDescent="0.15">
      <c r="H731" s="75"/>
      <c r="I731" s="75"/>
      <c r="J731" s="75"/>
      <c r="M731" s="178" t="s">
        <v>5656</v>
      </c>
      <c r="O731" s="75">
        <v>45.508372805425381</v>
      </c>
      <c r="P731" s="75">
        <v>0.8126914620493596</v>
      </c>
    </row>
    <row r="732" spans="1:22" x14ac:dyDescent="0.15">
      <c r="H732" s="75"/>
      <c r="I732" s="75"/>
      <c r="J732" s="75"/>
      <c r="M732" s="178" t="s">
        <v>5656</v>
      </c>
      <c r="O732" s="75">
        <v>94.326171910443875</v>
      </c>
      <c r="P732" s="75">
        <v>3.0513426005425441</v>
      </c>
    </row>
    <row r="733" spans="1:22" x14ac:dyDescent="0.15">
      <c r="H733" s="75"/>
      <c r="I733" s="75"/>
      <c r="J733" s="75"/>
      <c r="M733" s="178" t="s">
        <v>5656</v>
      </c>
      <c r="O733" s="75">
        <v>245.49875614622772</v>
      </c>
      <c r="P733" s="75">
        <v>6.5167084363458265</v>
      </c>
      <c r="V733" s="75"/>
    </row>
    <row r="734" spans="1:22" x14ac:dyDescent="0.15">
      <c r="H734" s="75"/>
      <c r="I734" s="75"/>
      <c r="J734" s="75"/>
      <c r="M734" s="178" t="s">
        <v>5656</v>
      </c>
      <c r="O734" s="75">
        <v>19.654573777091979</v>
      </c>
      <c r="P734" s="75">
        <v>2.6290537329891563</v>
      </c>
      <c r="V734" s="75"/>
    </row>
    <row r="735" spans="1:22" x14ac:dyDescent="0.15">
      <c r="H735" s="75"/>
      <c r="I735" s="75"/>
      <c r="J735" s="75"/>
      <c r="M735" s="178" t="s">
        <v>5656</v>
      </c>
      <c r="O735" s="75">
        <v>50.969466928850359</v>
      </c>
      <c r="P735" s="75">
        <v>4.789222924098719</v>
      </c>
      <c r="V735" s="75"/>
    </row>
    <row r="736" spans="1:22" x14ac:dyDescent="0.15">
      <c r="H736" s="75"/>
      <c r="I736" s="75"/>
      <c r="J736" s="75"/>
      <c r="M736" s="178" t="s">
        <v>5656</v>
      </c>
      <c r="O736" s="75">
        <v>221.82122298855987</v>
      </c>
      <c r="P736" s="75">
        <v>3.7351826129366996</v>
      </c>
      <c r="V736" s="75"/>
    </row>
    <row r="737" spans="8:22" x14ac:dyDescent="0.15">
      <c r="H737" s="75"/>
      <c r="I737" s="75"/>
      <c r="J737" s="75"/>
      <c r="M737" s="178" t="s">
        <v>5656</v>
      </c>
      <c r="O737" s="75">
        <v>334.54721134345277</v>
      </c>
      <c r="P737" s="75">
        <v>9.1821922231606781</v>
      </c>
      <c r="V737" s="75"/>
    </row>
    <row r="738" spans="8:22" x14ac:dyDescent="0.15">
      <c r="H738" s="75"/>
      <c r="I738" s="75"/>
      <c r="J738" s="75"/>
      <c r="M738" s="178" t="s">
        <v>5162</v>
      </c>
      <c r="O738" s="75">
        <v>118.39319364769389</v>
      </c>
      <c r="P738" s="75">
        <v>0.56419953731564754</v>
      </c>
      <c r="V738" s="75"/>
    </row>
    <row r="739" spans="8:22" x14ac:dyDescent="0.15">
      <c r="H739" s="75"/>
      <c r="I739" s="75"/>
      <c r="J739" s="75"/>
      <c r="M739" s="178" t="s">
        <v>5162</v>
      </c>
      <c r="O739" s="75">
        <v>108.37704132182661</v>
      </c>
      <c r="P739" s="75">
        <v>2.3612496990937353</v>
      </c>
      <c r="V739" s="75"/>
    </row>
    <row r="740" spans="8:22" x14ac:dyDescent="0.15">
      <c r="H740" s="75"/>
      <c r="I740" s="75"/>
      <c r="J740" s="75"/>
      <c r="M740" s="178" t="s">
        <v>5162</v>
      </c>
      <c r="O740" s="75">
        <v>88.661899720094624</v>
      </c>
      <c r="P740" s="75">
        <v>1.2604285128214303</v>
      </c>
      <c r="V740" s="75"/>
    </row>
    <row r="741" spans="8:22" x14ac:dyDescent="0.15">
      <c r="H741" s="75"/>
      <c r="I741" s="75"/>
      <c r="J741" s="75"/>
      <c r="M741" s="178" t="s">
        <v>5162</v>
      </c>
      <c r="O741" s="75">
        <v>109.70694362847192</v>
      </c>
      <c r="P741" s="75">
        <v>1.3204032319164978</v>
      </c>
      <c r="V741" s="75"/>
    </row>
    <row r="742" spans="8:22" x14ac:dyDescent="0.15">
      <c r="H742" s="75"/>
      <c r="I742" s="75"/>
      <c r="J742" s="75"/>
      <c r="M742" s="178" t="s">
        <v>5162</v>
      </c>
      <c r="O742" s="75">
        <v>135.49257702433195</v>
      </c>
      <c r="P742" s="75">
        <v>1.58915853547134</v>
      </c>
      <c r="V742" s="75"/>
    </row>
    <row r="743" spans="8:22" x14ac:dyDescent="0.15">
      <c r="H743" s="75"/>
      <c r="I743" s="75"/>
      <c r="J743" s="75"/>
      <c r="M743" s="178" t="s">
        <v>5162</v>
      </c>
      <c r="O743" s="75">
        <v>258.04850408736252</v>
      </c>
      <c r="P743" s="75">
        <v>1.8848006749823989</v>
      </c>
      <c r="V743" s="75"/>
    </row>
    <row r="744" spans="8:22" x14ac:dyDescent="0.15">
      <c r="H744" s="75"/>
      <c r="I744" s="75"/>
      <c r="J744" s="75"/>
      <c r="M744" s="178" t="s">
        <v>5162</v>
      </c>
      <c r="O744" s="75">
        <v>250.77173056528986</v>
      </c>
      <c r="P744" s="75">
        <v>2.0397517447379281</v>
      </c>
      <c r="V744" s="42"/>
    </row>
    <row r="745" spans="8:22" x14ac:dyDescent="0.15">
      <c r="H745" s="75"/>
      <c r="I745" s="75"/>
      <c r="J745" s="75"/>
      <c r="M745" s="178" t="s">
        <v>5162</v>
      </c>
      <c r="O745" s="75">
        <v>171.2961445655659</v>
      </c>
      <c r="P745" s="75">
        <v>1.9239154862914651</v>
      </c>
      <c r="V745" s="42"/>
    </row>
    <row r="746" spans="8:22" x14ac:dyDescent="0.15">
      <c r="H746" s="75"/>
      <c r="I746" s="75"/>
      <c r="J746" s="75"/>
      <c r="M746" s="178" t="s">
        <v>5162</v>
      </c>
      <c r="O746" s="75">
        <v>152.71183539934907</v>
      </c>
      <c r="P746" s="75">
        <v>6.5055392471916003</v>
      </c>
      <c r="V746" s="42"/>
    </row>
    <row r="747" spans="8:22" x14ac:dyDescent="0.15">
      <c r="H747" s="75"/>
      <c r="I747" s="75"/>
      <c r="J747" s="75"/>
      <c r="M747" s="178" t="s">
        <v>5162</v>
      </c>
      <c r="O747" s="75">
        <v>111.16133699436958</v>
      </c>
      <c r="P747" s="75">
        <v>3.9752044270532298</v>
      </c>
      <c r="V747" s="42"/>
    </row>
    <row r="748" spans="8:22" x14ac:dyDescent="0.15">
      <c r="H748" s="75"/>
      <c r="I748" s="75"/>
      <c r="J748" s="75"/>
      <c r="M748" s="178" t="s">
        <v>5162</v>
      </c>
      <c r="O748" s="75">
        <v>167.38206337867808</v>
      </c>
      <c r="P748" s="75">
        <v>4.1139418300404138</v>
      </c>
      <c r="V748" s="118"/>
    </row>
    <row r="749" spans="8:22" x14ac:dyDescent="0.15">
      <c r="H749" s="75"/>
      <c r="I749" s="75"/>
      <c r="J749" s="75"/>
      <c r="M749" s="178" t="s">
        <v>5162</v>
      </c>
      <c r="O749" s="75">
        <v>165.99667432994261</v>
      </c>
      <c r="P749" s="75">
        <v>3.5439400888697574</v>
      </c>
      <c r="V749" s="74"/>
    </row>
    <row r="750" spans="8:22" x14ac:dyDescent="0.15">
      <c r="H750" s="75"/>
      <c r="I750" s="75"/>
      <c r="J750" s="75"/>
      <c r="M750" s="178" t="s">
        <v>5162</v>
      </c>
      <c r="O750" s="75">
        <v>133.15277170311197</v>
      </c>
      <c r="P750" s="75">
        <v>6.7335530685625589</v>
      </c>
      <c r="V750" s="74"/>
    </row>
    <row r="751" spans="8:22" x14ac:dyDescent="0.15">
      <c r="H751" s="75"/>
      <c r="I751" s="75"/>
      <c r="J751" s="75"/>
      <c r="M751" s="178" t="s">
        <v>5162</v>
      </c>
      <c r="O751" s="75">
        <v>235.27815566257075</v>
      </c>
      <c r="P751" s="75">
        <v>3.053163367738942</v>
      </c>
      <c r="V751" s="42"/>
    </row>
    <row r="752" spans="8:22" x14ac:dyDescent="0.15">
      <c r="H752" s="75"/>
      <c r="I752" s="75"/>
      <c r="J752" s="75"/>
      <c r="M752" s="178" t="s">
        <v>5162</v>
      </c>
      <c r="O752" s="75">
        <v>689.15977889729561</v>
      </c>
      <c r="P752" s="75">
        <v>4.728079196630711</v>
      </c>
      <c r="V752" s="42"/>
    </row>
    <row r="753" spans="8:22" x14ac:dyDescent="0.15">
      <c r="H753" s="75"/>
      <c r="I753" s="75"/>
      <c r="J753" s="75"/>
      <c r="M753" s="178" t="s">
        <v>5162</v>
      </c>
      <c r="O753" s="75">
        <v>90.531690102942406</v>
      </c>
      <c r="P753" s="75">
        <v>5.2105732459850174</v>
      </c>
      <c r="V753" s="75"/>
    </row>
    <row r="754" spans="8:22" x14ac:dyDescent="0.15">
      <c r="H754" s="75"/>
      <c r="I754" s="75"/>
      <c r="J754" s="75"/>
      <c r="M754" s="178" t="s">
        <v>5162</v>
      </c>
      <c r="O754" s="75">
        <v>193.00923841014668</v>
      </c>
      <c r="P754" s="75">
        <v>6.4233812925718325</v>
      </c>
    </row>
    <row r="755" spans="8:22" x14ac:dyDescent="0.15">
      <c r="H755" s="75"/>
      <c r="I755" s="75"/>
      <c r="J755" s="75"/>
      <c r="M755" s="178" t="s">
        <v>5162</v>
      </c>
      <c r="O755" s="75">
        <v>73.715098138576735</v>
      </c>
      <c r="P755" s="75">
        <v>7.7744851092300369</v>
      </c>
    </row>
    <row r="756" spans="8:22" x14ac:dyDescent="0.15">
      <c r="H756" s="75"/>
      <c r="I756" s="75"/>
      <c r="J756" s="75"/>
      <c r="M756" s="178" t="s">
        <v>5162</v>
      </c>
      <c r="O756" s="75">
        <v>46.64144830828014</v>
      </c>
      <c r="P756" s="75">
        <v>4.1836741766293786</v>
      </c>
    </row>
    <row r="757" spans="8:22" x14ac:dyDescent="0.15">
      <c r="H757" s="75"/>
      <c r="I757" s="75"/>
      <c r="J757" s="75"/>
      <c r="M757" s="178" t="s">
        <v>5162</v>
      </c>
      <c r="O757" s="75">
        <v>49.56784794285651</v>
      </c>
      <c r="P757" s="75">
        <v>5.2290149070733278</v>
      </c>
    </row>
    <row r="758" spans="8:22" x14ac:dyDescent="0.15">
      <c r="H758" s="75"/>
      <c r="I758" s="75"/>
      <c r="J758" s="75"/>
      <c r="M758" s="178" t="s">
        <v>5162</v>
      </c>
      <c r="O758" s="75">
        <v>108.66390036314309</v>
      </c>
      <c r="P758" s="75">
        <v>8.7692958325350947</v>
      </c>
    </row>
    <row r="759" spans="8:22" x14ac:dyDescent="0.15">
      <c r="H759" s="75"/>
      <c r="I759" s="75"/>
      <c r="J759" s="75"/>
      <c r="M759" s="178" t="s">
        <v>5162</v>
      </c>
      <c r="O759" s="75">
        <v>183.25091763033225</v>
      </c>
      <c r="P759" s="75">
        <v>4.7690388680389209</v>
      </c>
    </row>
    <row r="760" spans="8:22" x14ac:dyDescent="0.15">
      <c r="H760" s="75"/>
      <c r="I760" s="75"/>
      <c r="J760" s="75"/>
      <c r="M760" s="178" t="s">
        <v>5162</v>
      </c>
      <c r="O760" s="75">
        <v>88.92571961982074</v>
      </c>
      <c r="P760" s="75">
        <v>8.3807435679053359</v>
      </c>
    </row>
    <row r="761" spans="8:22" x14ac:dyDescent="0.15">
      <c r="H761" s="75"/>
      <c r="I761" s="75"/>
      <c r="J761" s="75"/>
      <c r="M761" s="178" t="s">
        <v>5162</v>
      </c>
      <c r="O761" s="75">
        <v>55.802437674840668</v>
      </c>
      <c r="P761" s="75">
        <v>6.6099939472410787</v>
      </c>
    </row>
    <row r="762" spans="8:22" x14ac:dyDescent="0.15">
      <c r="H762" s="75"/>
      <c r="I762" s="75"/>
      <c r="J762" s="75"/>
      <c r="M762" s="178" t="s">
        <v>5162</v>
      </c>
      <c r="O762" s="75">
        <v>185.13734829004028</v>
      </c>
      <c r="P762" s="75">
        <v>9.1141982540767668</v>
      </c>
    </row>
    <row r="763" spans="8:22" x14ac:dyDescent="0.15">
      <c r="H763" s="75"/>
      <c r="I763" s="75"/>
      <c r="J763" s="75"/>
      <c r="M763" s="178" t="s">
        <v>5162</v>
      </c>
      <c r="O763" s="75">
        <v>108.95705352159479</v>
      </c>
      <c r="P763" s="75">
        <v>10.096993201537408</v>
      </c>
    </row>
    <row r="764" spans="8:22" x14ac:dyDescent="0.15">
      <c r="H764" s="75"/>
      <c r="I764" s="75"/>
      <c r="J764" s="75"/>
      <c r="M764" s="178" t="s">
        <v>5162</v>
      </c>
      <c r="O764" s="75">
        <v>143.07471465918363</v>
      </c>
      <c r="P764" s="75">
        <v>18.090971853446725</v>
      </c>
    </row>
    <row r="765" spans="8:22" x14ac:dyDescent="0.15">
      <c r="H765" s="75"/>
      <c r="I765" s="75"/>
      <c r="J765" s="75"/>
      <c r="M765" s="178" t="s">
        <v>5162</v>
      </c>
      <c r="O765" s="75">
        <v>466.6064578429295</v>
      </c>
      <c r="P765" s="75">
        <v>11.053163662442259</v>
      </c>
    </row>
    <row r="766" spans="8:22" x14ac:dyDescent="0.15">
      <c r="H766" s="75"/>
      <c r="I766" s="75"/>
      <c r="J766" s="75"/>
      <c r="M766" s="178" t="s">
        <v>5162</v>
      </c>
      <c r="O766" s="75">
        <v>810.74415709746097</v>
      </c>
      <c r="P766" s="75">
        <v>11.576102574507168</v>
      </c>
    </row>
    <row r="767" spans="8:22" x14ac:dyDescent="0.15">
      <c r="H767" s="75"/>
      <c r="I767" s="75"/>
      <c r="J767" s="75"/>
      <c r="M767" s="178" t="s">
        <v>5162</v>
      </c>
      <c r="O767" s="75">
        <v>201.92393937667794</v>
      </c>
      <c r="P767" s="75">
        <v>112.15095473118522</v>
      </c>
    </row>
    <row r="768" spans="8:22" x14ac:dyDescent="0.15">
      <c r="H768" s="75"/>
      <c r="I768" s="75"/>
      <c r="J768" s="75"/>
      <c r="M768" s="178" t="s">
        <v>5162</v>
      </c>
      <c r="O768" s="75">
        <v>403.51830286681059</v>
      </c>
      <c r="P768" s="75">
        <v>13.302263842950943</v>
      </c>
    </row>
    <row r="769" spans="8:16" x14ac:dyDescent="0.15">
      <c r="H769" s="75"/>
      <c r="I769" s="75"/>
      <c r="J769" s="75"/>
      <c r="M769" s="178" t="s">
        <v>5162</v>
      </c>
      <c r="O769" s="75">
        <v>153.52652956954245</v>
      </c>
      <c r="P769" s="75">
        <v>16.355527762187517</v>
      </c>
    </row>
    <row r="770" spans="8:16" x14ac:dyDescent="0.15">
      <c r="H770" s="75"/>
      <c r="I770" s="75"/>
      <c r="J770" s="75"/>
      <c r="M770" s="178" t="s">
        <v>5162</v>
      </c>
      <c r="O770" s="75">
        <v>110.24557653494369</v>
      </c>
      <c r="P770" s="75">
        <v>15.799710214310172</v>
      </c>
    </row>
    <row r="771" spans="8:16" x14ac:dyDescent="0.15">
      <c r="H771" s="75"/>
      <c r="I771" s="75"/>
      <c r="J771" s="75"/>
      <c r="M771" s="178" t="s">
        <v>5162</v>
      </c>
      <c r="O771" s="75">
        <v>37.506250952035963</v>
      </c>
      <c r="P771" s="75">
        <v>14.77620899931128</v>
      </c>
    </row>
    <row r="772" spans="8:16" x14ac:dyDescent="0.15">
      <c r="H772" s="75"/>
      <c r="I772" s="75"/>
      <c r="J772" s="75"/>
      <c r="M772" s="178" t="s">
        <v>5162</v>
      </c>
      <c r="O772" s="75">
        <v>119.69790921206879</v>
      </c>
      <c r="P772" s="75">
        <v>31.637927562796961</v>
      </c>
    </row>
    <row r="773" spans="8:16" x14ac:dyDescent="0.15">
      <c r="H773" s="75"/>
      <c r="I773" s="75"/>
      <c r="J773" s="75"/>
      <c r="M773" s="178" t="s">
        <v>5162</v>
      </c>
      <c r="O773" s="75">
        <v>216.70919443584177</v>
      </c>
      <c r="P773" s="75">
        <v>18.283914190223079</v>
      </c>
    </row>
    <row r="774" spans="8:16" x14ac:dyDescent="0.15">
      <c r="H774" s="75"/>
      <c r="I774" s="75"/>
      <c r="J774" s="75"/>
      <c r="M774" s="178" t="s">
        <v>5162</v>
      </c>
      <c r="O774" s="75">
        <v>118.88099570435529</v>
      </c>
      <c r="P774" s="75">
        <v>23.839336757056795</v>
      </c>
    </row>
    <row r="775" spans="8:16" x14ac:dyDescent="0.15">
      <c r="H775" s="75"/>
      <c r="I775" s="75"/>
      <c r="J775" s="75"/>
      <c r="M775" s="178" t="s">
        <v>5162</v>
      </c>
      <c r="O775" s="75">
        <v>144.33713115548829</v>
      </c>
      <c r="P775" s="75">
        <v>18.951504120761054</v>
      </c>
    </row>
    <row r="776" spans="8:16" x14ac:dyDescent="0.15">
      <c r="H776" s="75"/>
      <c r="I776" s="75"/>
      <c r="J776" s="75"/>
      <c r="M776" s="178" t="s">
        <v>5162</v>
      </c>
      <c r="O776" s="75">
        <v>202.04235950979987</v>
      </c>
      <c r="P776" s="75">
        <v>20.851781354843613</v>
      </c>
    </row>
    <row r="777" spans="8:16" x14ac:dyDescent="0.15">
      <c r="H777" s="75"/>
      <c r="I777" s="75"/>
      <c r="J777" s="75"/>
      <c r="M777" s="178" t="s">
        <v>5162</v>
      </c>
      <c r="O777" s="75">
        <v>74.388204841550362</v>
      </c>
      <c r="P777" s="75">
        <v>27.219884231008741</v>
      </c>
    </row>
    <row r="778" spans="8:16" x14ac:dyDescent="0.15">
      <c r="H778" s="75"/>
      <c r="I778" s="75"/>
      <c r="J778" s="75"/>
      <c r="M778" s="178" t="s">
        <v>5162</v>
      </c>
      <c r="O778" s="75">
        <v>504.09858368038863</v>
      </c>
      <c r="P778" s="75">
        <v>28.185630235594708</v>
      </c>
    </row>
    <row r="779" spans="8:16" x14ac:dyDescent="0.15">
      <c r="H779" s="75"/>
      <c r="I779" s="75"/>
      <c r="J779" s="75"/>
      <c r="M779" s="178" t="s">
        <v>5162</v>
      </c>
      <c r="O779" s="75">
        <v>93.652197536952045</v>
      </c>
      <c r="P779" s="75">
        <v>31.094429207340664</v>
      </c>
    </row>
    <row r="780" spans="8:16" x14ac:dyDescent="0.15">
      <c r="H780" s="75"/>
      <c r="I780" s="75"/>
      <c r="J780" s="75"/>
      <c r="M780" s="178" t="s">
        <v>5162</v>
      </c>
      <c r="O780" s="75">
        <v>270.86002185936815</v>
      </c>
      <c r="P780" s="75">
        <v>33.556779954278113</v>
      </c>
    </row>
    <row r="781" spans="8:16" x14ac:dyDescent="0.15">
      <c r="H781" s="75"/>
      <c r="I781" s="75"/>
      <c r="J781" s="75"/>
      <c r="M781" s="178" t="s">
        <v>5162</v>
      </c>
      <c r="O781" s="75">
        <v>92.501020624463791</v>
      </c>
      <c r="P781" s="75">
        <v>33.013621351251778</v>
      </c>
    </row>
    <row r="782" spans="8:16" x14ac:dyDescent="0.15">
      <c r="H782" s="75"/>
      <c r="I782" s="75"/>
      <c r="J782" s="75"/>
      <c r="M782" s="178" t="s">
        <v>5162</v>
      </c>
      <c r="O782" s="75">
        <v>451.19888735821291</v>
      </c>
      <c r="P782" s="75">
        <v>39.460093077119723</v>
      </c>
    </row>
    <row r="783" spans="8:16" x14ac:dyDescent="0.15">
      <c r="H783" s="75"/>
      <c r="I783" s="75"/>
      <c r="J783" s="75"/>
      <c r="M783" s="178" t="s">
        <v>5162</v>
      </c>
      <c r="O783" s="75">
        <v>93.636835461277741</v>
      </c>
      <c r="P783" s="75">
        <v>45.281117096410988</v>
      </c>
    </row>
    <row r="784" spans="8:16" x14ac:dyDescent="0.15">
      <c r="H784" s="75"/>
      <c r="I784" s="75"/>
      <c r="J784" s="75"/>
      <c r="M784" s="178" t="s">
        <v>5657</v>
      </c>
      <c r="O784" s="75">
        <v>22.813305343108183</v>
      </c>
      <c r="P784" s="75">
        <v>1.7697194298225489</v>
      </c>
    </row>
    <row r="785" spans="8:16" x14ac:dyDescent="0.15">
      <c r="H785" s="75"/>
      <c r="I785" s="75"/>
      <c r="J785" s="75"/>
      <c r="M785" s="178" t="s">
        <v>5657</v>
      </c>
      <c r="O785" s="75">
        <v>44.909604130753472</v>
      </c>
      <c r="P785" s="75">
        <v>3.8809483182523024</v>
      </c>
    </row>
    <row r="786" spans="8:16" x14ac:dyDescent="0.15">
      <c r="H786" s="75"/>
      <c r="I786" s="75"/>
      <c r="J786" s="75"/>
      <c r="M786" s="178" t="s">
        <v>5657</v>
      </c>
      <c r="O786" s="75">
        <v>14.8527641202765</v>
      </c>
      <c r="P786" s="75">
        <v>0.86923096074612427</v>
      </c>
    </row>
    <row r="787" spans="8:16" x14ac:dyDescent="0.15">
      <c r="H787" s="75"/>
      <c r="I787" s="75"/>
      <c r="J787" s="75"/>
      <c r="M787" s="178" t="s">
        <v>5657</v>
      </c>
      <c r="O787" s="75">
        <v>152.39694545432735</v>
      </c>
      <c r="P787" s="75">
        <v>5.6426324602977607</v>
      </c>
    </row>
    <row r="788" spans="8:16" x14ac:dyDescent="0.15">
      <c r="H788" s="75"/>
      <c r="I788" s="75"/>
      <c r="J788" s="75"/>
      <c r="M788" s="178" t="s">
        <v>5657</v>
      </c>
      <c r="O788" s="75">
        <v>102.81767655124415</v>
      </c>
      <c r="P788" s="75">
        <v>3.752828155710958</v>
      </c>
    </row>
    <row r="789" spans="8:16" x14ac:dyDescent="0.15">
      <c r="H789" s="75"/>
      <c r="I789" s="75"/>
      <c r="J789" s="75"/>
      <c r="M789" s="178" t="s">
        <v>5657</v>
      </c>
      <c r="O789" s="75">
        <v>67.598169626540908</v>
      </c>
      <c r="P789" s="75">
        <v>7.2350210979176062</v>
      </c>
    </row>
    <row r="790" spans="8:16" x14ac:dyDescent="0.15">
      <c r="H790" s="75"/>
      <c r="I790" s="75"/>
      <c r="J790" s="75"/>
      <c r="M790" s="178" t="s">
        <v>5657</v>
      </c>
      <c r="O790" s="75">
        <v>119.76778920898525</v>
      </c>
      <c r="P790" s="75">
        <v>11.254962700559297</v>
      </c>
    </row>
    <row r="791" spans="8:16" x14ac:dyDescent="0.15">
      <c r="H791" s="75"/>
      <c r="I791" s="75"/>
      <c r="J791" s="75"/>
      <c r="M791" s="178" t="s">
        <v>5657</v>
      </c>
      <c r="O791" s="75">
        <v>107.14014320961047</v>
      </c>
      <c r="P791" s="75">
        <v>4.2874983686176815</v>
      </c>
    </row>
    <row r="792" spans="8:16" x14ac:dyDescent="0.15">
      <c r="H792" s="75"/>
      <c r="I792" s="75"/>
      <c r="J792" s="75"/>
      <c r="M792" s="178" t="s">
        <v>5657</v>
      </c>
      <c r="O792" s="75">
        <v>91.720624926647019</v>
      </c>
      <c r="P792" s="75">
        <v>3.4458033956143947</v>
      </c>
    </row>
    <row r="793" spans="8:16" x14ac:dyDescent="0.15">
      <c r="H793" s="75"/>
      <c r="I793" s="75"/>
      <c r="J793" s="75"/>
      <c r="M793" s="178" t="s">
        <v>5657</v>
      </c>
      <c r="O793" s="75">
        <v>141.41232066247449</v>
      </c>
      <c r="P793" s="75">
        <v>10.174515821524977</v>
      </c>
    </row>
    <row r="794" spans="8:16" x14ac:dyDescent="0.15">
      <c r="H794" s="75"/>
      <c r="I794" s="75"/>
      <c r="J794" s="75"/>
      <c r="M794" s="178" t="s">
        <v>5657</v>
      </c>
      <c r="O794" s="75">
        <v>147.39693417715065</v>
      </c>
      <c r="P794" s="75">
        <v>3.1955340831559269</v>
      </c>
    </row>
    <row r="795" spans="8:16" x14ac:dyDescent="0.15">
      <c r="H795" s="75"/>
      <c r="I795" s="75"/>
      <c r="J795" s="75"/>
      <c r="M795" s="178" t="s">
        <v>5657</v>
      </c>
      <c r="O795" s="75">
        <v>111.96671765839451</v>
      </c>
      <c r="P795" s="75">
        <v>7.9906975728185152</v>
      </c>
    </row>
    <row r="796" spans="8:16" x14ac:dyDescent="0.15">
      <c r="H796" s="75"/>
      <c r="I796" s="75"/>
      <c r="J796" s="75"/>
      <c r="M796" s="178" t="s">
        <v>5657</v>
      </c>
      <c r="O796" s="75">
        <v>133.89513246378854</v>
      </c>
      <c r="P796" s="75">
        <v>10.121654320660545</v>
      </c>
    </row>
    <row r="797" spans="8:16" x14ac:dyDescent="0.15">
      <c r="H797" s="75"/>
      <c r="I797" s="75"/>
      <c r="J797" s="75"/>
      <c r="M797" s="178" t="s">
        <v>5657</v>
      </c>
      <c r="O797" s="75">
        <v>142.66927709657455</v>
      </c>
      <c r="P797" s="75">
        <v>4.5988793251373572</v>
      </c>
    </row>
    <row r="798" spans="8:16" x14ac:dyDescent="0.15">
      <c r="H798" s="75"/>
      <c r="I798" s="75"/>
      <c r="J798" s="75"/>
      <c r="M798" s="178" t="s">
        <v>5657</v>
      </c>
      <c r="O798" s="75">
        <v>40.22066333477327</v>
      </c>
      <c r="P798" s="75">
        <v>2.2088908343429359</v>
      </c>
    </row>
    <row r="799" spans="8:16" x14ac:dyDescent="0.15">
      <c r="H799" s="75"/>
      <c r="I799" s="75"/>
      <c r="J799" s="75"/>
      <c r="M799" s="178" t="s">
        <v>5657</v>
      </c>
      <c r="O799" s="75">
        <v>46.037376637769356</v>
      </c>
      <c r="P799" s="75">
        <v>3.8585230412291018</v>
      </c>
    </row>
    <row r="800" spans="8:16" x14ac:dyDescent="0.15">
      <c r="H800" s="75"/>
      <c r="I800" s="75"/>
      <c r="J800" s="75"/>
      <c r="M800" s="178" t="s">
        <v>5657</v>
      </c>
      <c r="O800" s="75">
        <v>113.06450114579587</v>
      </c>
      <c r="P800" s="75">
        <v>7.1854410729686062</v>
      </c>
    </row>
    <row r="801" spans="8:16" x14ac:dyDescent="0.15">
      <c r="H801" s="75"/>
      <c r="I801" s="75"/>
      <c r="J801" s="75"/>
      <c r="M801" s="178" t="s">
        <v>5657</v>
      </c>
      <c r="O801" s="75">
        <v>136.62533092552306</v>
      </c>
      <c r="P801" s="75">
        <v>4.9938239791916308</v>
      </c>
    </row>
    <row r="802" spans="8:16" x14ac:dyDescent="0.15">
      <c r="H802" s="75"/>
      <c r="I802" s="75"/>
      <c r="J802" s="75"/>
      <c r="M802" s="178" t="s">
        <v>5657</v>
      </c>
      <c r="O802" s="75">
        <v>131.77798398554143</v>
      </c>
      <c r="P802" s="75">
        <v>2.2983490955971657</v>
      </c>
    </row>
    <row r="803" spans="8:16" x14ac:dyDescent="0.15">
      <c r="H803" s="75"/>
      <c r="I803" s="75"/>
      <c r="J803" s="75"/>
      <c r="M803" s="178" t="s">
        <v>5657</v>
      </c>
      <c r="O803" s="75">
        <v>117.0913343567847</v>
      </c>
      <c r="P803" s="75">
        <v>12.532260410665808</v>
      </c>
    </row>
    <row r="804" spans="8:16" x14ac:dyDescent="0.15">
      <c r="H804" s="75"/>
      <c r="I804" s="75"/>
      <c r="J804" s="75"/>
      <c r="M804" s="178" t="s">
        <v>5657</v>
      </c>
      <c r="O804" s="75">
        <v>75.852363397606652</v>
      </c>
      <c r="P804" s="75">
        <v>4.1394569461049304</v>
      </c>
    </row>
    <row r="805" spans="8:16" x14ac:dyDescent="0.15">
      <c r="H805" s="75"/>
      <c r="I805" s="75"/>
      <c r="J805" s="75"/>
      <c r="M805" s="178" t="s">
        <v>5657</v>
      </c>
      <c r="O805" s="75">
        <v>41.469955499539076</v>
      </c>
      <c r="P805" s="75">
        <v>2.112301459954701</v>
      </c>
    </row>
    <row r="806" spans="8:16" x14ac:dyDescent="0.15">
      <c r="H806" s="75"/>
      <c r="I806" s="75"/>
      <c r="J806" s="75"/>
      <c r="M806" s="178" t="s">
        <v>5657</v>
      </c>
      <c r="O806" s="75">
        <v>153.62478185627123</v>
      </c>
      <c r="P806" s="75">
        <v>3.5128013997970884</v>
      </c>
    </row>
    <row r="807" spans="8:16" x14ac:dyDescent="0.15">
      <c r="H807" s="75"/>
      <c r="I807" s="75"/>
      <c r="J807" s="75"/>
      <c r="M807" s="178" t="s">
        <v>5657</v>
      </c>
      <c r="O807" s="75">
        <v>116.15325599383048</v>
      </c>
      <c r="P807" s="75">
        <v>7.4714235136684346</v>
      </c>
    </row>
    <row r="808" spans="8:16" x14ac:dyDescent="0.15">
      <c r="H808" s="75"/>
      <c r="I808" s="75"/>
      <c r="J808" s="75"/>
      <c r="M808" s="178" t="s">
        <v>5657</v>
      </c>
      <c r="O808" s="75">
        <v>102.17879558374838</v>
      </c>
      <c r="P808" s="75">
        <v>10.086131726850878</v>
      </c>
    </row>
    <row r="809" spans="8:16" x14ac:dyDescent="0.15">
      <c r="H809" s="75"/>
      <c r="I809" s="75"/>
      <c r="J809" s="75"/>
      <c r="M809" s="178" t="s">
        <v>5657</v>
      </c>
      <c r="O809" s="75">
        <v>125.85800004976358</v>
      </c>
      <c r="P809" s="75">
        <v>11.441695448627478</v>
      </c>
    </row>
    <row r="810" spans="8:16" x14ac:dyDescent="0.15">
      <c r="H810" s="75"/>
      <c r="I810" s="75"/>
      <c r="J810" s="75"/>
      <c r="M810" s="178" t="s">
        <v>5657</v>
      </c>
      <c r="O810" s="75">
        <v>109.37341276092729</v>
      </c>
      <c r="P810" s="75">
        <v>3.6465077049532009</v>
      </c>
    </row>
    <row r="811" spans="8:16" x14ac:dyDescent="0.15">
      <c r="H811" s="75"/>
      <c r="I811" s="75"/>
      <c r="J811" s="75"/>
      <c r="M811" s="178" t="s">
        <v>5657</v>
      </c>
      <c r="O811" s="75">
        <v>112.11952561669989</v>
      </c>
      <c r="P811" s="75">
        <v>8.2944258126889387</v>
      </c>
    </row>
    <row r="812" spans="8:16" x14ac:dyDescent="0.15">
      <c r="H812" s="75"/>
      <c r="I812" s="75"/>
      <c r="J812" s="75"/>
      <c r="M812" s="178" t="s">
        <v>5657</v>
      </c>
      <c r="O812" s="75">
        <v>106.25196841160906</v>
      </c>
      <c r="P812" s="75">
        <v>12.598505345435221</v>
      </c>
    </row>
    <row r="813" spans="8:16" x14ac:dyDescent="0.15">
      <c r="H813" s="75"/>
      <c r="I813" s="75"/>
      <c r="J813" s="75"/>
      <c r="M813" s="178" t="s">
        <v>5657</v>
      </c>
      <c r="O813" s="75">
        <v>81.731892705549569</v>
      </c>
      <c r="P813" s="75">
        <v>8.6197589348533974</v>
      </c>
    </row>
    <row r="814" spans="8:16" x14ac:dyDescent="0.15">
      <c r="H814" s="75"/>
      <c r="I814" s="75"/>
      <c r="J814" s="75"/>
      <c r="M814" s="178" t="s">
        <v>5657</v>
      </c>
      <c r="O814" s="75">
        <v>130.30921571023353</v>
      </c>
      <c r="P814" s="75">
        <v>9.2369133133669745</v>
      </c>
    </row>
    <row r="815" spans="8:16" x14ac:dyDescent="0.15">
      <c r="H815" s="75"/>
      <c r="I815" s="75"/>
      <c r="J815" s="75"/>
      <c r="M815" s="178" t="s">
        <v>5657</v>
      </c>
      <c r="O815" s="75">
        <v>107.78700840661406</v>
      </c>
      <c r="P815" s="75">
        <v>12.111548520759923</v>
      </c>
    </row>
    <row r="816" spans="8:16" x14ac:dyDescent="0.15">
      <c r="H816" s="75"/>
      <c r="I816" s="75"/>
      <c r="J816" s="75"/>
      <c r="M816" s="178" t="s">
        <v>5657</v>
      </c>
      <c r="O816" s="75">
        <v>113.07244026933357</v>
      </c>
      <c r="P816" s="75">
        <v>8.5922910325990021</v>
      </c>
    </row>
    <row r="817" spans="8:16" x14ac:dyDescent="0.15">
      <c r="H817" s="75"/>
      <c r="I817" s="75"/>
      <c r="J817" s="75"/>
      <c r="M817" s="178" t="s">
        <v>5657</v>
      </c>
      <c r="O817" s="75">
        <v>118.93881392351656</v>
      </c>
      <c r="P817" s="75">
        <v>8.5270880188080671</v>
      </c>
    </row>
    <row r="818" spans="8:16" x14ac:dyDescent="0.15">
      <c r="H818" s="75"/>
      <c r="I818" s="75"/>
      <c r="J818" s="75"/>
      <c r="M818" s="178" t="s">
        <v>5657</v>
      </c>
      <c r="O818" s="75">
        <v>101.61123499281265</v>
      </c>
      <c r="P818" s="75">
        <v>5.761262924845532</v>
      </c>
    </row>
    <row r="819" spans="8:16" x14ac:dyDescent="0.15">
      <c r="H819" s="75"/>
      <c r="I819" s="75"/>
      <c r="J819" s="75"/>
      <c r="M819" s="178" t="s">
        <v>5657</v>
      </c>
      <c r="O819" s="75">
        <v>83.049645080961795</v>
      </c>
      <c r="P819" s="75">
        <v>9.2299429640652804</v>
      </c>
    </row>
    <row r="820" spans="8:16" x14ac:dyDescent="0.15">
      <c r="H820" s="75"/>
      <c r="I820" s="75"/>
      <c r="J820" s="75"/>
      <c r="M820" s="178" t="s">
        <v>5657</v>
      </c>
      <c r="O820" s="75">
        <v>123.11616379974321</v>
      </c>
      <c r="P820" s="75">
        <v>7.0917722097516611</v>
      </c>
    </row>
    <row r="821" spans="8:16" x14ac:dyDescent="0.15">
      <c r="H821" s="75"/>
      <c r="I821" s="75"/>
      <c r="J821" s="75"/>
      <c r="M821" s="178" t="s">
        <v>5657</v>
      </c>
      <c r="O821" s="75">
        <v>115.00654301699025</v>
      </c>
      <c r="P821" s="75">
        <v>12.022366845620823</v>
      </c>
    </row>
    <row r="822" spans="8:16" x14ac:dyDescent="0.15">
      <c r="H822" s="75"/>
      <c r="I822" s="75"/>
      <c r="J822" s="75"/>
      <c r="M822" s="178" t="s">
        <v>5657</v>
      </c>
      <c r="O822" s="75">
        <v>88.25581595519094</v>
      </c>
      <c r="P822" s="75">
        <v>7.3036605514683419</v>
      </c>
    </row>
    <row r="823" spans="8:16" x14ac:dyDescent="0.15">
      <c r="H823" s="75"/>
      <c r="I823" s="75"/>
      <c r="J823" s="75"/>
      <c r="M823" s="178" t="s">
        <v>5657</v>
      </c>
      <c r="O823" s="75">
        <v>124.55729875704893</v>
      </c>
      <c r="P823" s="75">
        <v>7.614259333765502</v>
      </c>
    </row>
    <row r="824" spans="8:16" x14ac:dyDescent="0.15">
      <c r="H824" s="75"/>
      <c r="I824" s="75"/>
      <c r="J824" s="75"/>
      <c r="M824" s="178" t="s">
        <v>5657</v>
      </c>
      <c r="O824" s="75">
        <v>137.13010922531154</v>
      </c>
      <c r="P824" s="75">
        <v>12.621028228750369</v>
      </c>
    </row>
    <row r="825" spans="8:16" x14ac:dyDescent="0.15">
      <c r="H825" s="75"/>
      <c r="I825" s="75"/>
      <c r="J825" s="75"/>
      <c r="M825" s="178" t="s">
        <v>5657</v>
      </c>
      <c r="O825" s="75">
        <v>123.09184653444251</v>
      </c>
      <c r="P825" s="75">
        <v>9.5215459655997048</v>
      </c>
    </row>
    <row r="826" spans="8:16" x14ac:dyDescent="0.15">
      <c r="H826" s="75"/>
      <c r="I826" s="75"/>
      <c r="J826" s="75"/>
      <c r="M826" s="178" t="s">
        <v>5657</v>
      </c>
      <c r="O826" s="75">
        <v>172.92487404449895</v>
      </c>
      <c r="P826" s="75">
        <v>6.1096129556582817</v>
      </c>
    </row>
    <row r="827" spans="8:16" x14ac:dyDescent="0.15">
      <c r="H827" s="75"/>
      <c r="I827" s="75"/>
      <c r="J827" s="75"/>
      <c r="M827" s="178" t="s">
        <v>5657</v>
      </c>
      <c r="O827" s="75">
        <v>124.30982548406243</v>
      </c>
      <c r="P827" s="75">
        <v>12.291965917109188</v>
      </c>
    </row>
    <row r="828" spans="8:16" x14ac:dyDescent="0.15">
      <c r="H828" s="75"/>
      <c r="I828" s="75"/>
      <c r="J828" s="75"/>
      <c r="M828" s="178" t="s">
        <v>5718</v>
      </c>
      <c r="O828" s="75">
        <v>1.519314343104941</v>
      </c>
      <c r="P828" s="75">
        <v>3.625442825467811E-2</v>
      </c>
    </row>
    <row r="829" spans="8:16" x14ac:dyDescent="0.15">
      <c r="H829" s="75"/>
      <c r="I829" s="75"/>
      <c r="J829" s="75"/>
      <c r="M829" s="178" t="s">
        <v>5718</v>
      </c>
      <c r="O829" s="75">
        <v>2.0503118000000002</v>
      </c>
      <c r="P829" s="75">
        <v>1.03904</v>
      </c>
    </row>
    <row r="830" spans="8:16" x14ac:dyDescent="0.15">
      <c r="H830" s="75"/>
      <c r="I830" s="75"/>
      <c r="J830" s="75"/>
      <c r="M830" s="178" t="s">
        <v>5718</v>
      </c>
      <c r="O830" s="75">
        <v>2.326616065986014</v>
      </c>
      <c r="P830" s="75">
        <v>0.16816939945099152</v>
      </c>
    </row>
    <row r="831" spans="8:16" x14ac:dyDescent="0.15">
      <c r="H831" s="75"/>
      <c r="I831" s="75"/>
      <c r="J831" s="75"/>
      <c r="M831" s="178" t="s">
        <v>5718</v>
      </c>
      <c r="O831" s="75">
        <v>3.0158060266391145</v>
      </c>
      <c r="P831" s="75">
        <v>0.15608459003276548</v>
      </c>
    </row>
    <row r="832" spans="8:16" x14ac:dyDescent="0.15">
      <c r="H832" s="75"/>
      <c r="I832" s="75"/>
      <c r="J832" s="75"/>
      <c r="M832" s="178" t="s">
        <v>5718</v>
      </c>
      <c r="O832" s="75">
        <v>3.0309927999999999</v>
      </c>
      <c r="P832" s="75">
        <v>0.73082000000000003</v>
      </c>
    </row>
    <row r="833" spans="8:22" x14ac:dyDescent="0.15">
      <c r="H833" s="75"/>
      <c r="I833" s="75"/>
      <c r="J833" s="75"/>
      <c r="M833" s="178" t="s">
        <v>5718</v>
      </c>
      <c r="O833" s="75">
        <v>3.0638551999999999</v>
      </c>
      <c r="P833" s="75">
        <v>0.47506000000000004</v>
      </c>
    </row>
    <row r="834" spans="8:22" x14ac:dyDescent="0.15">
      <c r="H834" s="75"/>
      <c r="I834" s="75"/>
      <c r="J834" s="75"/>
      <c r="M834" s="178" t="s">
        <v>5718</v>
      </c>
      <c r="O834" s="75">
        <v>3.2335504848854297</v>
      </c>
      <c r="P834" s="75">
        <v>0.53622832379670782</v>
      </c>
    </row>
    <row r="835" spans="8:22" x14ac:dyDescent="0.15">
      <c r="H835" s="75"/>
      <c r="I835" s="75"/>
      <c r="J835" s="75"/>
      <c r="M835" s="178" t="s">
        <v>5718</v>
      </c>
      <c r="O835" s="75">
        <v>3.3754040999999999</v>
      </c>
      <c r="P835" s="75">
        <v>0.72480000000000011</v>
      </c>
    </row>
    <row r="836" spans="8:22" x14ac:dyDescent="0.15">
      <c r="H836" s="75"/>
      <c r="I836" s="75"/>
      <c r="J836" s="75"/>
      <c r="M836" s="178" t="s">
        <v>5718</v>
      </c>
      <c r="O836" s="75">
        <v>3.4819960999999999</v>
      </c>
      <c r="P836" s="75">
        <v>0.44310000000000005</v>
      </c>
    </row>
    <row r="837" spans="8:22" x14ac:dyDescent="0.15">
      <c r="H837" s="75"/>
      <c r="I837" s="75"/>
      <c r="J837" s="75"/>
      <c r="M837" s="178" t="s">
        <v>5718</v>
      </c>
      <c r="O837" s="75">
        <v>3.4819960999999999</v>
      </c>
      <c r="P837" s="75">
        <v>0.44310000000000005</v>
      </c>
    </row>
    <row r="838" spans="8:22" x14ac:dyDescent="0.15">
      <c r="H838" s="75"/>
      <c r="I838" s="75"/>
      <c r="J838" s="75"/>
      <c r="M838" s="178" t="s">
        <v>5718</v>
      </c>
      <c r="O838" s="75">
        <v>3.5564502594454934</v>
      </c>
      <c r="P838" s="75">
        <v>0.15440451574844341</v>
      </c>
    </row>
    <row r="839" spans="8:22" x14ac:dyDescent="0.15">
      <c r="H839" s="75"/>
      <c r="I839" s="75"/>
      <c r="J839" s="75"/>
      <c r="M839" s="178" t="s">
        <v>5718</v>
      </c>
      <c r="O839" s="75">
        <v>3.5893547558186292</v>
      </c>
      <c r="P839" s="75">
        <v>0.30894476502029605</v>
      </c>
    </row>
    <row r="840" spans="8:22" x14ac:dyDescent="0.15">
      <c r="H840" s="75"/>
      <c r="I840" s="75"/>
      <c r="J840" s="75"/>
      <c r="M840" s="178" t="s">
        <v>5718</v>
      </c>
      <c r="O840" s="75">
        <v>3.8039712723408439</v>
      </c>
      <c r="P840" s="75">
        <v>0.22775475181085289</v>
      </c>
    </row>
    <row r="841" spans="8:22" x14ac:dyDescent="0.15">
      <c r="H841" s="75"/>
      <c r="I841" s="75"/>
      <c r="J841" s="75"/>
      <c r="M841" s="178" t="s">
        <v>5718</v>
      </c>
      <c r="O841" s="75">
        <v>3.8568869000000001</v>
      </c>
      <c r="P841" s="75">
        <v>0.52066000000000001</v>
      </c>
    </row>
    <row r="842" spans="8:22" x14ac:dyDescent="0.15">
      <c r="I842" s="75"/>
      <c r="J842" s="75"/>
      <c r="M842" s="178" t="s">
        <v>5718</v>
      </c>
      <c r="O842" s="75">
        <v>3.9071058000000001</v>
      </c>
      <c r="P842" s="75">
        <v>1.6980599999999999</v>
      </c>
    </row>
    <row r="843" spans="8:22" x14ac:dyDescent="0.15">
      <c r="I843" s="75"/>
      <c r="J843" s="75"/>
      <c r="M843" s="178" t="s">
        <v>5718</v>
      </c>
      <c r="O843" s="75">
        <v>3.9131057999999999</v>
      </c>
      <c r="P843" s="75">
        <v>1.6980599999999999</v>
      </c>
    </row>
    <row r="844" spans="8:22" x14ac:dyDescent="0.15">
      <c r="I844" s="75"/>
      <c r="J844" s="75"/>
      <c r="M844" s="178" t="s">
        <v>5718</v>
      </c>
      <c r="O844" s="75">
        <v>4.02560639083352</v>
      </c>
      <c r="P844" s="75">
        <v>0.22454189816396031</v>
      </c>
      <c r="V844" s="75"/>
    </row>
    <row r="845" spans="8:22" x14ac:dyDescent="0.15">
      <c r="I845" s="75"/>
      <c r="J845" s="75"/>
      <c r="M845" s="178" t="s">
        <v>5718</v>
      </c>
      <c r="O845" s="75">
        <v>4.1063495000000003</v>
      </c>
      <c r="P845" s="75">
        <v>0.72304000000000013</v>
      </c>
      <c r="V845" s="75"/>
    </row>
    <row r="846" spans="8:22" x14ac:dyDescent="0.15">
      <c r="I846" s="75"/>
      <c r="J846" s="75"/>
      <c r="M846" s="178" t="s">
        <v>5718</v>
      </c>
      <c r="O846" s="75">
        <v>4.1063495000000003</v>
      </c>
      <c r="P846" s="75">
        <v>0.72304000000000013</v>
      </c>
      <c r="V846" s="75"/>
    </row>
    <row r="847" spans="8:22" x14ac:dyDescent="0.15">
      <c r="I847" s="75"/>
      <c r="J847" s="75"/>
      <c r="M847" s="178" t="s">
        <v>5718</v>
      </c>
      <c r="O847" s="75">
        <v>4.2421476816758172</v>
      </c>
      <c r="P847" s="75">
        <v>2.7318445860177598</v>
      </c>
      <c r="V847" s="75"/>
    </row>
    <row r="848" spans="8:22" x14ac:dyDescent="0.15">
      <c r="I848" s="75"/>
      <c r="J848" s="75"/>
      <c r="M848" s="178" t="s">
        <v>5718</v>
      </c>
      <c r="O848" s="75">
        <v>4.4423659999999998</v>
      </c>
      <c r="P848" s="75">
        <v>1.47658</v>
      </c>
      <c r="V848" s="75"/>
    </row>
    <row r="849" spans="9:22" x14ac:dyDescent="0.15">
      <c r="I849" s="75"/>
      <c r="J849" s="75"/>
      <c r="M849" s="178" t="s">
        <v>5718</v>
      </c>
      <c r="O849" s="75">
        <v>4.4463660000000003</v>
      </c>
      <c r="P849" s="75">
        <v>1.47658</v>
      </c>
      <c r="V849" s="75"/>
    </row>
    <row r="850" spans="9:22" x14ac:dyDescent="0.15">
      <c r="I850" s="75"/>
      <c r="J850" s="75"/>
      <c r="M850" s="178" t="s">
        <v>5718</v>
      </c>
      <c r="O850" s="75">
        <v>4.4531674000000008</v>
      </c>
      <c r="P850" s="75">
        <v>1.0302800000000001</v>
      </c>
      <c r="V850" s="75"/>
    </row>
    <row r="851" spans="9:22" x14ac:dyDescent="0.15">
      <c r="I851" s="75"/>
      <c r="J851" s="75"/>
      <c r="M851" s="178" t="s">
        <v>5718</v>
      </c>
      <c r="O851" s="75">
        <v>4.6702606000000007</v>
      </c>
      <c r="P851" s="75">
        <v>0.62664000000000009</v>
      </c>
      <c r="V851" s="75"/>
    </row>
    <row r="852" spans="9:22" x14ac:dyDescent="0.15">
      <c r="I852" s="75"/>
      <c r="J852" s="75"/>
      <c r="M852" s="178" t="s">
        <v>5718</v>
      </c>
      <c r="O852" s="75">
        <v>5.0991541000000016</v>
      </c>
      <c r="P852" s="75">
        <v>0.35600000000000004</v>
      </c>
      <c r="V852" s="75"/>
    </row>
    <row r="853" spans="9:22" x14ac:dyDescent="0.15">
      <c r="I853" s="75"/>
      <c r="J853" s="75"/>
      <c r="M853" s="178" t="s">
        <v>5718</v>
      </c>
      <c r="O853" s="75">
        <v>5.0991541000000016</v>
      </c>
      <c r="P853" s="75">
        <v>0.35600000000000004</v>
      </c>
      <c r="V853" s="75"/>
    </row>
    <row r="854" spans="9:22" x14ac:dyDescent="0.15">
      <c r="I854" s="75"/>
      <c r="J854" s="75"/>
      <c r="M854" s="178" t="s">
        <v>5718</v>
      </c>
      <c r="O854" s="75">
        <v>5.2519176999999999</v>
      </c>
      <c r="P854" s="75">
        <v>0.71158999999999994</v>
      </c>
      <c r="V854" s="75"/>
    </row>
    <row r="855" spans="9:22" x14ac:dyDescent="0.15">
      <c r="I855" s="75"/>
      <c r="J855" s="75"/>
      <c r="M855" s="178" t="s">
        <v>5718</v>
      </c>
      <c r="O855" s="75">
        <v>5.2637944999999995</v>
      </c>
      <c r="P855" s="75">
        <v>2.7138450000000005</v>
      </c>
      <c r="V855" s="75"/>
    </row>
    <row r="856" spans="9:22" x14ac:dyDescent="0.15">
      <c r="I856" s="75"/>
      <c r="J856" s="75"/>
      <c r="M856" s="178" t="s">
        <v>5718</v>
      </c>
      <c r="O856" s="75">
        <v>5.2817945000000002</v>
      </c>
      <c r="P856" s="75">
        <v>2.7138450000000005</v>
      </c>
      <c r="V856" s="75"/>
    </row>
    <row r="857" spans="9:22" x14ac:dyDescent="0.15">
      <c r="I857" s="75"/>
      <c r="J857" s="75"/>
      <c r="M857" s="178" t="s">
        <v>5718</v>
      </c>
      <c r="O857" s="75">
        <v>5.4279615000000012</v>
      </c>
      <c r="P857" s="75">
        <v>1.49654</v>
      </c>
      <c r="V857" s="42"/>
    </row>
    <row r="858" spans="9:22" x14ac:dyDescent="0.15">
      <c r="I858" s="75"/>
      <c r="J858" s="75"/>
      <c r="M858" s="178" t="s">
        <v>5718</v>
      </c>
      <c r="O858" s="75">
        <v>5.4717893715079402</v>
      </c>
      <c r="P858" s="75">
        <v>0.35975934184361835</v>
      </c>
      <c r="V858" s="42"/>
    </row>
    <row r="859" spans="9:22" x14ac:dyDescent="0.15">
      <c r="I859" s="75"/>
      <c r="J859" s="75"/>
      <c r="M859" s="178" t="s">
        <v>5718</v>
      </c>
      <c r="O859" s="75">
        <v>5.5012604929662174</v>
      </c>
      <c r="P859" s="75">
        <v>0.25794197526857682</v>
      </c>
      <c r="V859" s="118"/>
    </row>
    <row r="860" spans="9:22" x14ac:dyDescent="0.15">
      <c r="I860" s="75"/>
      <c r="J860" s="75"/>
      <c r="M860" s="178" t="s">
        <v>5718</v>
      </c>
      <c r="O860" s="75">
        <v>5.5242106000000009</v>
      </c>
      <c r="P860" s="75">
        <v>1.4712999999999998</v>
      </c>
      <c r="V860" s="74"/>
    </row>
    <row r="861" spans="9:22" x14ac:dyDescent="0.15">
      <c r="I861" s="75"/>
      <c r="J861" s="75"/>
      <c r="M861" s="178" t="s">
        <v>5718</v>
      </c>
      <c r="O861" s="75">
        <v>5.6250790000000013</v>
      </c>
      <c r="P861" s="75">
        <v>0.8753200000000001</v>
      </c>
      <c r="V861" s="74"/>
    </row>
    <row r="862" spans="9:22" x14ac:dyDescent="0.15">
      <c r="I862" s="75"/>
      <c r="J862" s="75"/>
      <c r="M862" s="178" t="s">
        <v>5718</v>
      </c>
      <c r="O862" s="75">
        <v>5.6287138000000008</v>
      </c>
      <c r="P862" s="75">
        <v>3.1735500000000005</v>
      </c>
      <c r="V862" s="42"/>
    </row>
    <row r="863" spans="9:22" x14ac:dyDescent="0.15">
      <c r="I863" s="75"/>
      <c r="J863" s="75"/>
      <c r="M863" s="178" t="s">
        <v>5718</v>
      </c>
      <c r="O863" s="75">
        <v>5.6487138000000003</v>
      </c>
      <c r="P863" s="75">
        <v>3.1735500000000005</v>
      </c>
      <c r="V863" s="75"/>
    </row>
    <row r="864" spans="9:22" x14ac:dyDescent="0.15">
      <c r="I864" s="75"/>
      <c r="J864" s="75"/>
      <c r="M864" s="178" t="s">
        <v>5718</v>
      </c>
      <c r="O864" s="75">
        <v>5.7317596000000011</v>
      </c>
      <c r="P864" s="75">
        <v>1.6027</v>
      </c>
      <c r="V864" s="75"/>
    </row>
    <row r="865" spans="9:16" x14ac:dyDescent="0.15">
      <c r="I865" s="75"/>
      <c r="J865" s="75"/>
      <c r="M865" s="178" t="s">
        <v>5718</v>
      </c>
      <c r="O865" s="75">
        <v>5.7317596000000011</v>
      </c>
      <c r="P865" s="75">
        <v>1.6027</v>
      </c>
    </row>
    <row r="866" spans="9:16" x14ac:dyDescent="0.15">
      <c r="I866" s="75"/>
      <c r="J866" s="75"/>
      <c r="M866" s="178" t="s">
        <v>5718</v>
      </c>
      <c r="O866" s="75">
        <v>5.7342673000000008</v>
      </c>
      <c r="P866" s="75">
        <v>3.8338500000000004</v>
      </c>
    </row>
    <row r="867" spans="9:16" x14ac:dyDescent="0.15">
      <c r="I867" s="75"/>
      <c r="J867" s="75"/>
      <c r="M867" s="178" t="s">
        <v>5718</v>
      </c>
      <c r="O867" s="75">
        <v>5.8408661000000004</v>
      </c>
      <c r="P867" s="75">
        <v>1.65408</v>
      </c>
    </row>
    <row r="868" spans="9:16" x14ac:dyDescent="0.15">
      <c r="I868" s="75"/>
      <c r="J868" s="75"/>
      <c r="M868" s="178" t="s">
        <v>5718</v>
      </c>
      <c r="O868" s="75">
        <v>5.8448661</v>
      </c>
      <c r="P868" s="75">
        <v>1.65408</v>
      </c>
    </row>
    <row r="869" spans="9:16" x14ac:dyDescent="0.15">
      <c r="I869" s="75"/>
      <c r="J869" s="75"/>
      <c r="M869" s="178" t="s">
        <v>5718</v>
      </c>
      <c r="O869" s="75">
        <v>5.9182027000000001</v>
      </c>
      <c r="P869" s="75">
        <v>1.1427400000000001</v>
      </c>
    </row>
    <row r="870" spans="9:16" x14ac:dyDescent="0.15">
      <c r="I870" s="75"/>
      <c r="J870" s="75"/>
      <c r="M870" s="178" t="s">
        <v>5718</v>
      </c>
      <c r="O870" s="75">
        <v>6.0551956514519532</v>
      </c>
      <c r="P870" s="75">
        <v>1.5463167065583492</v>
      </c>
    </row>
    <row r="871" spans="9:16" x14ac:dyDescent="0.15">
      <c r="I871" s="75"/>
      <c r="J871" s="75"/>
      <c r="M871" s="178" t="s">
        <v>5718</v>
      </c>
      <c r="O871" s="75">
        <v>6.1903427999999998</v>
      </c>
      <c r="P871" s="75">
        <v>1.1164400000000001</v>
      </c>
    </row>
    <row r="872" spans="9:16" x14ac:dyDescent="0.15">
      <c r="I872" s="75"/>
      <c r="J872" s="75"/>
      <c r="M872" s="178" t="s">
        <v>5718</v>
      </c>
      <c r="O872" s="75">
        <v>6.2539164000000005</v>
      </c>
      <c r="P872" s="75">
        <v>2.1689700000000003</v>
      </c>
    </row>
    <row r="873" spans="9:16" x14ac:dyDescent="0.15">
      <c r="I873" s="75"/>
      <c r="J873" s="75"/>
      <c r="M873" s="178" t="s">
        <v>5718</v>
      </c>
      <c r="O873" s="75">
        <v>6.3843893000000005</v>
      </c>
      <c r="P873" s="75">
        <v>1.05047</v>
      </c>
    </row>
    <row r="874" spans="9:16" x14ac:dyDescent="0.15">
      <c r="I874" s="75"/>
      <c r="J874" s="75"/>
      <c r="M874" s="178" t="s">
        <v>5718</v>
      </c>
      <c r="O874" s="75">
        <v>6.3863893000000003</v>
      </c>
      <c r="P874" s="75">
        <v>1.05047</v>
      </c>
    </row>
    <row r="875" spans="9:16" x14ac:dyDescent="0.15">
      <c r="I875" s="75"/>
      <c r="J875" s="75"/>
      <c r="M875" s="178" t="s">
        <v>5718</v>
      </c>
      <c r="O875" s="75">
        <v>6.5978949</v>
      </c>
      <c r="P875" s="75">
        <v>0.44545999999999997</v>
      </c>
    </row>
    <row r="876" spans="9:16" x14ac:dyDescent="0.15">
      <c r="I876" s="75"/>
      <c r="J876" s="75"/>
      <c r="M876" s="178" t="s">
        <v>5718</v>
      </c>
      <c r="O876" s="75">
        <v>6.6622719999999997</v>
      </c>
      <c r="P876" s="75">
        <v>4.1332899999999997</v>
      </c>
    </row>
    <row r="877" spans="9:16" x14ac:dyDescent="0.15">
      <c r="I877" s="75"/>
      <c r="J877" s="75"/>
      <c r="M877" s="178" t="s">
        <v>5718</v>
      </c>
      <c r="O877" s="75">
        <v>6.700272</v>
      </c>
      <c r="P877" s="75">
        <v>4.1332899999999997</v>
      </c>
    </row>
    <row r="878" spans="9:16" x14ac:dyDescent="0.15">
      <c r="I878" s="75"/>
      <c r="J878" s="75"/>
      <c r="M878" s="178" t="s">
        <v>5718</v>
      </c>
      <c r="O878" s="75">
        <v>6.8198372999999997</v>
      </c>
      <c r="P878" s="75">
        <v>2.63164</v>
      </c>
    </row>
    <row r="879" spans="9:16" x14ac:dyDescent="0.15">
      <c r="I879" s="75"/>
      <c r="J879" s="75"/>
      <c r="M879" s="178" t="s">
        <v>5718</v>
      </c>
      <c r="O879" s="75">
        <v>6.8378373000000003</v>
      </c>
      <c r="P879" s="75">
        <v>2.63164</v>
      </c>
    </row>
    <row r="880" spans="9:16" x14ac:dyDescent="0.15">
      <c r="I880" s="75"/>
      <c r="J880" s="75"/>
      <c r="M880" s="178" t="s">
        <v>5718</v>
      </c>
      <c r="O880" s="75">
        <v>6.8393827999999992</v>
      </c>
      <c r="P880" s="75">
        <v>0.45914000000000005</v>
      </c>
    </row>
    <row r="881" spans="9:16" x14ac:dyDescent="0.15">
      <c r="I881" s="75"/>
      <c r="J881" s="75"/>
      <c r="M881" s="178" t="s">
        <v>5718</v>
      </c>
      <c r="O881" s="75">
        <v>6.9886858000000007</v>
      </c>
      <c r="P881" s="75">
        <v>1.6645700000000003</v>
      </c>
    </row>
    <row r="882" spans="9:16" x14ac:dyDescent="0.15">
      <c r="I882" s="75"/>
      <c r="J882" s="75"/>
      <c r="M882" s="178" t="s">
        <v>5718</v>
      </c>
      <c r="O882" s="75">
        <v>7.2006961885169014</v>
      </c>
      <c r="P882" s="75">
        <v>1.7652512128634574</v>
      </c>
    </row>
    <row r="883" spans="9:16" x14ac:dyDescent="0.15">
      <c r="I883" s="75"/>
      <c r="J883" s="75"/>
      <c r="M883" s="178" t="s">
        <v>5718</v>
      </c>
      <c r="O883" s="75">
        <v>7.3196481499999999</v>
      </c>
      <c r="P883" s="75">
        <v>3.9048800000000008</v>
      </c>
    </row>
    <row r="884" spans="9:16" x14ac:dyDescent="0.15">
      <c r="I884" s="75"/>
      <c r="J884" s="75"/>
      <c r="M884" s="178" t="s">
        <v>5718</v>
      </c>
      <c r="O884" s="75">
        <v>7.3256481500000001</v>
      </c>
      <c r="P884" s="75">
        <v>3.9048800000000008</v>
      </c>
    </row>
    <row r="885" spans="9:16" x14ac:dyDescent="0.15">
      <c r="I885" s="75"/>
      <c r="J885" s="75"/>
      <c r="M885" s="178" t="s">
        <v>5718</v>
      </c>
      <c r="O885" s="75">
        <v>7.3423159352336347</v>
      </c>
      <c r="P885" s="75">
        <v>2.2399288732054456</v>
      </c>
    </row>
    <row r="886" spans="9:16" x14ac:dyDescent="0.15">
      <c r="I886" s="75"/>
      <c r="J886" s="75"/>
      <c r="M886" s="178" t="s">
        <v>5718</v>
      </c>
      <c r="O886" s="75">
        <v>7.4228597000000001</v>
      </c>
      <c r="P886" s="75">
        <v>4.0439100000000003</v>
      </c>
    </row>
    <row r="887" spans="9:16" x14ac:dyDescent="0.15">
      <c r="I887" s="75"/>
      <c r="J887" s="75"/>
      <c r="M887" s="178" t="s">
        <v>5718</v>
      </c>
      <c r="O887" s="75">
        <v>7.4248596999999998</v>
      </c>
      <c r="P887" s="75">
        <v>4.0439100000000003</v>
      </c>
    </row>
    <row r="888" spans="9:16" x14ac:dyDescent="0.15">
      <c r="I888" s="75"/>
      <c r="J888" s="75"/>
      <c r="M888" s="178" t="s">
        <v>5718</v>
      </c>
      <c r="O888" s="75">
        <v>7.5538888000000011</v>
      </c>
      <c r="P888" s="75">
        <v>0.63441999999999998</v>
      </c>
    </row>
    <row r="889" spans="9:16" x14ac:dyDescent="0.15">
      <c r="I889" s="75"/>
      <c r="J889" s="75"/>
      <c r="M889" s="178" t="s">
        <v>5718</v>
      </c>
      <c r="O889" s="75">
        <v>7.6500495576393224</v>
      </c>
      <c r="P889" s="75">
        <v>1.2084809418226037E-2</v>
      </c>
    </row>
    <row r="890" spans="9:16" x14ac:dyDescent="0.15">
      <c r="I890" s="75"/>
      <c r="J890" s="75"/>
      <c r="M890" s="178" t="s">
        <v>5718</v>
      </c>
      <c r="O890" s="75">
        <v>7.7783499960037954</v>
      </c>
      <c r="P890" s="75">
        <v>2.1835221405899703</v>
      </c>
    </row>
    <row r="891" spans="9:16" x14ac:dyDescent="0.15">
      <c r="I891" s="75"/>
      <c r="J891" s="75"/>
      <c r="M891" s="178" t="s">
        <v>5718</v>
      </c>
      <c r="O891" s="75">
        <v>7.8079440000000018</v>
      </c>
      <c r="P891" s="75">
        <v>1.7324999999999999</v>
      </c>
    </row>
    <row r="892" spans="9:16" x14ac:dyDescent="0.15">
      <c r="I892" s="75"/>
      <c r="J892" s="75"/>
      <c r="M892" s="178" t="s">
        <v>5718</v>
      </c>
      <c r="O892" s="75">
        <v>7.9830082000000004</v>
      </c>
      <c r="P892" s="75">
        <v>1.39602</v>
      </c>
    </row>
    <row r="893" spans="9:16" x14ac:dyDescent="0.15">
      <c r="I893" s="75"/>
      <c r="J893" s="75"/>
      <c r="M893" s="178" t="s">
        <v>5718</v>
      </c>
      <c r="O893" s="75">
        <v>7.9830082000000004</v>
      </c>
      <c r="P893" s="75">
        <v>1.39602</v>
      </c>
    </row>
    <row r="894" spans="9:16" x14ac:dyDescent="0.15">
      <c r="I894" s="75"/>
      <c r="J894" s="75"/>
      <c r="M894" s="178" t="s">
        <v>5718</v>
      </c>
      <c r="O894" s="75">
        <v>8.0174563395830507</v>
      </c>
      <c r="P894" s="75">
        <v>24.64184887701078</v>
      </c>
    </row>
    <row r="895" spans="9:16" x14ac:dyDescent="0.15">
      <c r="I895" s="75"/>
      <c r="J895" s="75"/>
      <c r="M895" s="178" t="s">
        <v>5718</v>
      </c>
      <c r="O895" s="75">
        <v>8.0443739000000019</v>
      </c>
      <c r="P895" s="75">
        <v>4.0831000000000008</v>
      </c>
    </row>
    <row r="896" spans="9:16" x14ac:dyDescent="0.15">
      <c r="I896" s="75"/>
      <c r="J896" s="75"/>
      <c r="M896" s="178" t="s">
        <v>5718</v>
      </c>
      <c r="O896" s="75">
        <v>8.1981660483207062</v>
      </c>
      <c r="P896" s="75">
        <v>0.55290929653618603</v>
      </c>
    </row>
    <row r="897" spans="9:16" x14ac:dyDescent="0.15">
      <c r="I897" s="75"/>
      <c r="J897" s="75"/>
      <c r="M897" s="178" t="s">
        <v>5718</v>
      </c>
      <c r="O897" s="75">
        <v>8.2440217257752124</v>
      </c>
      <c r="P897" s="75">
        <v>2.5308113843426483</v>
      </c>
    </row>
    <row r="898" spans="9:16" x14ac:dyDescent="0.15">
      <c r="I898" s="75"/>
      <c r="J898" s="75"/>
      <c r="M898" s="178" t="s">
        <v>5718</v>
      </c>
      <c r="O898" s="75">
        <v>8.3086740999999993</v>
      </c>
      <c r="P898" s="75">
        <v>1.6244799999999999</v>
      </c>
    </row>
    <row r="899" spans="9:16" x14ac:dyDescent="0.15">
      <c r="I899" s="75"/>
      <c r="J899" s="75"/>
      <c r="M899" s="178" t="s">
        <v>5718</v>
      </c>
      <c r="O899" s="75">
        <v>8.3106741</v>
      </c>
      <c r="P899" s="75">
        <v>1.6244799999999999</v>
      </c>
    </row>
    <row r="900" spans="9:16" x14ac:dyDescent="0.15">
      <c r="I900" s="75"/>
      <c r="J900" s="75"/>
      <c r="M900" s="178" t="s">
        <v>5718</v>
      </c>
      <c r="O900" s="75">
        <v>8.5625224499999995</v>
      </c>
      <c r="P900" s="75">
        <v>4.9843200000000003</v>
      </c>
    </row>
    <row r="901" spans="9:16" x14ac:dyDescent="0.15">
      <c r="I901" s="75"/>
      <c r="J901" s="75"/>
      <c r="M901" s="178" t="s">
        <v>5718</v>
      </c>
      <c r="O901" s="75">
        <v>8.9453594527507256</v>
      </c>
      <c r="P901" s="75">
        <v>3.6930492852130214</v>
      </c>
    </row>
    <row r="902" spans="9:16" x14ac:dyDescent="0.15">
      <c r="I902" s="75"/>
      <c r="J902" s="75"/>
      <c r="M902" s="178" t="s">
        <v>5718</v>
      </c>
      <c r="O902" s="75">
        <v>10.179250764833689</v>
      </c>
      <c r="P902" s="75">
        <v>0.20358513297440081</v>
      </c>
    </row>
    <row r="903" spans="9:16" x14ac:dyDescent="0.15">
      <c r="I903" s="75"/>
      <c r="J903" s="75"/>
      <c r="M903" s="178" t="s">
        <v>5718</v>
      </c>
      <c r="O903" s="75">
        <v>13.464522069914157</v>
      </c>
      <c r="P903" s="75">
        <v>0.98494649571453696</v>
      </c>
    </row>
    <row r="904" spans="9:16" x14ac:dyDescent="0.15">
      <c r="I904" s="75"/>
      <c r="J904" s="75"/>
      <c r="M904" s="178" t="s">
        <v>5718</v>
      </c>
      <c r="O904" s="75">
        <v>14.376411330626366</v>
      </c>
      <c r="P904" s="75">
        <v>10.47653074107669</v>
      </c>
    </row>
    <row r="905" spans="9:16" x14ac:dyDescent="0.15">
      <c r="I905" s="75"/>
      <c r="J905" s="75"/>
      <c r="M905" s="178" t="s">
        <v>5718</v>
      </c>
      <c r="O905" s="75">
        <v>14.898887539429728</v>
      </c>
      <c r="P905" s="75">
        <v>3.1677927180391889</v>
      </c>
    </row>
    <row r="906" spans="9:16" x14ac:dyDescent="0.15">
      <c r="I906" s="75"/>
      <c r="J906" s="75"/>
      <c r="M906" s="178" t="s">
        <v>5718</v>
      </c>
      <c r="O906" s="75">
        <v>15.334034280027705</v>
      </c>
      <c r="P906" s="75">
        <v>3.4522029559186747</v>
      </c>
    </row>
    <row r="907" spans="9:16" x14ac:dyDescent="0.15">
      <c r="I907" s="75"/>
      <c r="J907" s="75"/>
      <c r="M907" s="178" t="s">
        <v>3546</v>
      </c>
      <c r="O907" s="75">
        <v>15.764595099153938</v>
      </c>
      <c r="P907" s="75">
        <v>40.436184213722356</v>
      </c>
    </row>
    <row r="908" spans="9:16" x14ac:dyDescent="0.15">
      <c r="I908" s="75"/>
      <c r="J908" s="75"/>
      <c r="M908" s="178" t="s">
        <v>5718</v>
      </c>
      <c r="O908" s="75">
        <v>16.442831187912091</v>
      </c>
      <c r="P908" s="75">
        <v>3.9930846419854031</v>
      </c>
    </row>
    <row r="909" spans="9:16" x14ac:dyDescent="0.15">
      <c r="I909" s="75"/>
      <c r="J909" s="75"/>
      <c r="M909" s="178" t="s">
        <v>3804</v>
      </c>
      <c r="O909" s="75">
        <v>17.18663568798889</v>
      </c>
      <c r="P909" s="75">
        <v>1.3734371224847874</v>
      </c>
    </row>
    <row r="910" spans="9:16" x14ac:dyDescent="0.15">
      <c r="I910" s="75"/>
      <c r="J910" s="75"/>
      <c r="M910" s="178" t="s">
        <v>5718</v>
      </c>
      <c r="O910" s="75">
        <v>19.428239036076249</v>
      </c>
      <c r="P910" s="75">
        <v>7.1812621333565529E-2</v>
      </c>
    </row>
    <row r="911" spans="9:16" x14ac:dyDescent="0.15">
      <c r="I911" s="75"/>
      <c r="J911" s="75"/>
      <c r="M911" s="178" t="s">
        <v>5718</v>
      </c>
      <c r="O911" s="75">
        <v>20.011953610649165</v>
      </c>
      <c r="P911" s="75">
        <v>4.6319433699169394</v>
      </c>
    </row>
    <row r="912" spans="9:16" x14ac:dyDescent="0.15">
      <c r="I912" s="75"/>
      <c r="J912" s="75"/>
      <c r="M912" s="178" t="s">
        <v>5718</v>
      </c>
      <c r="O912" s="75">
        <v>21.49652874731887</v>
      </c>
      <c r="P912" s="75">
        <v>3.7175960868888351</v>
      </c>
    </row>
    <row r="913" spans="2:26" x14ac:dyDescent="0.15">
      <c r="I913" s="75"/>
      <c r="J913" s="75"/>
      <c r="M913" s="178" t="s">
        <v>5718</v>
      </c>
      <c r="O913" s="75">
        <v>21.499321120966378</v>
      </c>
      <c r="P913" s="75">
        <v>7.2689087744515941</v>
      </c>
    </row>
    <row r="914" spans="2:26" x14ac:dyDescent="0.15">
      <c r="I914" s="75"/>
      <c r="J914" s="75"/>
      <c r="M914" s="178" t="s">
        <v>5718</v>
      </c>
      <c r="O914" s="75">
        <v>24.92002972765053</v>
      </c>
      <c r="P914" s="75">
        <v>67.895260192529676</v>
      </c>
    </row>
    <row r="915" spans="2:26" x14ac:dyDescent="0.15">
      <c r="I915" s="75"/>
      <c r="J915" s="75"/>
      <c r="M915" s="178" t="s">
        <v>5718</v>
      </c>
      <c r="O915" s="75">
        <v>28.098228216552194</v>
      </c>
      <c r="P915" s="75">
        <v>2.735963933399352</v>
      </c>
    </row>
    <row r="916" spans="2:26" x14ac:dyDescent="0.15">
      <c r="I916" s="75"/>
      <c r="J916" s="75"/>
      <c r="M916" s="178" t="s">
        <v>5718</v>
      </c>
      <c r="O916" s="75">
        <v>32.267912312924665</v>
      </c>
      <c r="P916" s="75">
        <v>19.150608262119622</v>
      </c>
    </row>
    <row r="917" spans="2:26" x14ac:dyDescent="0.15">
      <c r="I917" s="75"/>
      <c r="J917" s="75"/>
      <c r="M917" s="178" t="s">
        <v>11067</v>
      </c>
      <c r="O917" s="75">
        <v>32.887434148057316</v>
      </c>
      <c r="P917" s="75">
        <v>1.9206753166249682</v>
      </c>
    </row>
    <row r="918" spans="2:26" x14ac:dyDescent="0.15">
      <c r="I918" s="75"/>
      <c r="J918" s="75"/>
      <c r="M918" s="178" t="s">
        <v>5718</v>
      </c>
      <c r="O918" s="75">
        <v>37.261994681017661</v>
      </c>
      <c r="P918" s="75">
        <v>22.168332377338523</v>
      </c>
    </row>
    <row r="919" spans="2:26" x14ac:dyDescent="0.15">
      <c r="I919" s="75"/>
      <c r="J919" s="75"/>
      <c r="M919" s="178" t="s">
        <v>3722</v>
      </c>
      <c r="O919" s="75">
        <v>40.961595586019897</v>
      </c>
      <c r="P919" s="75">
        <v>5.9609642969202792</v>
      </c>
    </row>
    <row r="920" spans="2:26" x14ac:dyDescent="0.15">
      <c r="I920" s="75"/>
      <c r="J920" s="75"/>
      <c r="M920" s="178" t="s">
        <v>3723</v>
      </c>
      <c r="O920" s="75">
        <v>86.391795685210582</v>
      </c>
      <c r="P920" s="75">
        <v>6.6566559653149078</v>
      </c>
    </row>
    <row r="921" spans="2:26" x14ac:dyDescent="0.15">
      <c r="I921" s="75"/>
      <c r="J921" s="75"/>
      <c r="M921" s="178" t="s">
        <v>5718</v>
      </c>
      <c r="O921" s="75">
        <v>187.98961741453371</v>
      </c>
      <c r="P921" s="75">
        <v>1.7803014416942118</v>
      </c>
    </row>
    <row r="922" spans="2:26" x14ac:dyDescent="0.15">
      <c r="I922" s="75"/>
      <c r="J922" s="75"/>
      <c r="M922" s="178" t="s">
        <v>5718</v>
      </c>
      <c r="O922" s="75">
        <v>262.72272899231695</v>
      </c>
      <c r="P922" s="75">
        <v>1.0754330238413909</v>
      </c>
    </row>
    <row r="923" spans="2:26" x14ac:dyDescent="0.15">
      <c r="I923" s="75"/>
      <c r="J923" s="75"/>
      <c r="M923" s="178" t="s">
        <v>11067</v>
      </c>
      <c r="O923" s="75">
        <v>301.43505311872428</v>
      </c>
      <c r="P923" s="75">
        <v>0.97320696615504854</v>
      </c>
    </row>
    <row r="924" spans="2:26" x14ac:dyDescent="0.15">
      <c r="I924" s="75"/>
      <c r="J924" s="75"/>
      <c r="M924" s="178" t="s">
        <v>3724</v>
      </c>
      <c r="O924" s="75">
        <v>328.68337989281559</v>
      </c>
      <c r="P924" s="75">
        <v>1.4821994666993845</v>
      </c>
    </row>
    <row r="925" spans="2:26" x14ac:dyDescent="0.15">
      <c r="I925" s="75"/>
      <c r="J925" s="75"/>
      <c r="M925" s="178" t="s">
        <v>3725</v>
      </c>
      <c r="O925" s="75">
        <v>389.64456591948874</v>
      </c>
      <c r="P925" s="75">
        <v>1.6628810298550292</v>
      </c>
    </row>
    <row r="926" spans="2:26" x14ac:dyDescent="0.15">
      <c r="I926" s="75"/>
      <c r="J926" s="75"/>
    </row>
    <row r="927" spans="2:26" s="246" customFormat="1" x14ac:dyDescent="0.15">
      <c r="B927" s="247"/>
      <c r="C927" s="247"/>
      <c r="D927" s="247"/>
      <c r="E927" s="247"/>
      <c r="F927" s="247"/>
      <c r="H927" s="248"/>
      <c r="J927" s="248"/>
      <c r="K927" s="248"/>
      <c r="M927" s="248"/>
      <c r="N927" s="247"/>
      <c r="O927" s="249"/>
      <c r="P927" s="249"/>
      <c r="Q927" s="249"/>
      <c r="R927" s="249"/>
      <c r="S927" s="249"/>
      <c r="T927" s="249"/>
      <c r="U927" s="249"/>
      <c r="V927" s="249"/>
      <c r="W927" s="249"/>
      <c r="X927" s="249"/>
      <c r="Y927" s="249"/>
      <c r="Z927" s="249"/>
    </row>
    <row r="928" spans="2:26" s="76" customFormat="1" x14ac:dyDescent="0.15">
      <c r="B928" s="300"/>
      <c r="C928" s="300"/>
      <c r="D928" s="300"/>
      <c r="E928" s="300"/>
      <c r="F928" s="300"/>
      <c r="H928" s="70"/>
      <c r="J928" s="70"/>
      <c r="K928" s="70"/>
      <c r="M928" s="70"/>
      <c r="N928" s="300"/>
      <c r="O928" s="151"/>
      <c r="P928" s="151"/>
      <c r="Q928" s="151"/>
      <c r="R928" s="151"/>
      <c r="S928" s="151"/>
      <c r="T928" s="151"/>
      <c r="U928" s="151"/>
      <c r="V928" s="151"/>
      <c r="W928" s="151"/>
      <c r="X928" s="151"/>
      <c r="Y928" s="151"/>
      <c r="Z928" s="151"/>
    </row>
    <row r="929" spans="1:46" x14ac:dyDescent="0.15">
      <c r="A929" s="195"/>
      <c r="D929" s="75"/>
      <c r="E929" s="75"/>
      <c r="G929" s="75"/>
      <c r="I929" s="75"/>
      <c r="J929" s="75"/>
    </row>
    <row r="930" spans="1:46" s="76" customFormat="1" ht="20" x14ac:dyDescent="0.2">
      <c r="A930" s="84" t="s">
        <v>10528</v>
      </c>
      <c r="B930" s="300"/>
      <c r="C930" s="300"/>
      <c r="D930" s="300"/>
      <c r="E930" s="300"/>
      <c r="F930" s="300"/>
      <c r="H930" s="70"/>
      <c r="J930" s="70"/>
      <c r="K930" s="70"/>
      <c r="M930" s="70"/>
      <c r="N930" s="300"/>
      <c r="O930" s="151"/>
      <c r="P930" s="151"/>
      <c r="Q930" s="151"/>
      <c r="R930" s="151"/>
      <c r="S930" s="151"/>
      <c r="T930" s="151"/>
      <c r="U930" s="151"/>
      <c r="V930" s="151"/>
      <c r="W930" s="151"/>
      <c r="X930" s="151"/>
      <c r="Y930" s="151"/>
      <c r="Z930" s="151"/>
    </row>
    <row r="931" spans="1:46" s="76" customFormat="1" x14ac:dyDescent="0.15">
      <c r="B931" s="300"/>
      <c r="C931" s="300"/>
      <c r="D931" s="300"/>
      <c r="E931" s="300"/>
      <c r="F931" s="300"/>
      <c r="H931" s="70"/>
      <c r="J931" s="70"/>
      <c r="K931" s="70"/>
      <c r="M931" s="70"/>
      <c r="N931" s="300"/>
      <c r="O931" s="151"/>
      <c r="P931" s="151"/>
      <c r="Q931" s="151"/>
      <c r="R931" s="151"/>
      <c r="S931" s="151"/>
      <c r="T931" s="151"/>
      <c r="U931" s="151"/>
      <c r="V931" s="151"/>
      <c r="W931" s="151"/>
      <c r="X931" s="151"/>
      <c r="Y931" s="151"/>
      <c r="Z931" s="151"/>
    </row>
    <row r="932" spans="1:46" s="81" customFormat="1" ht="14" x14ac:dyDescent="0.15">
      <c r="A932" s="160" t="s">
        <v>3726</v>
      </c>
      <c r="AB932" s="123"/>
      <c r="AC932" s="123"/>
      <c r="AD932" s="75"/>
      <c r="AE932" s="75"/>
      <c r="AF932" s="75"/>
      <c r="AG932" s="75"/>
      <c r="AH932" s="75"/>
      <c r="AI932" s="75"/>
      <c r="AJ932" s="75"/>
      <c r="AK932" s="75"/>
      <c r="AL932" s="75"/>
      <c r="AM932" s="75"/>
      <c r="AN932" s="75"/>
      <c r="AO932" s="214"/>
      <c r="AP932" s="75"/>
      <c r="AQ932" s="75"/>
      <c r="AR932" s="75"/>
      <c r="AS932" s="75"/>
      <c r="AT932" s="75"/>
    </row>
    <row r="933" spans="1:46" s="75" customFormat="1" x14ac:dyDescent="0.15">
      <c r="A933" s="75" t="s">
        <v>3636</v>
      </c>
      <c r="AB933" s="42"/>
      <c r="AC933" s="42"/>
      <c r="AO933" s="214"/>
    </row>
    <row r="934" spans="1:46" s="75" customFormat="1" x14ac:dyDescent="0.15">
      <c r="AB934" s="42"/>
      <c r="AC934" s="42"/>
      <c r="AO934" s="214"/>
    </row>
    <row r="935" spans="1:46" s="75" customFormat="1" x14ac:dyDescent="0.15">
      <c r="B935" s="122" t="s">
        <v>3730</v>
      </c>
      <c r="E935" s="169" t="s">
        <v>3902</v>
      </c>
      <c r="F935" s="42"/>
      <c r="G935" s="42"/>
      <c r="W935" s="42"/>
      <c r="X935" s="42"/>
      <c r="AJ935" s="214"/>
    </row>
    <row r="936" spans="1:46" s="122" customFormat="1" x14ac:dyDescent="0.15">
      <c r="A936" s="141"/>
      <c r="B936" s="122" t="s">
        <v>3903</v>
      </c>
      <c r="C936" s="122" t="s">
        <v>3742</v>
      </c>
      <c r="E936" s="169" t="s">
        <v>3743</v>
      </c>
      <c r="F936" s="170" t="s">
        <v>3744</v>
      </c>
      <c r="G936" s="42"/>
      <c r="W936" s="170"/>
      <c r="X936" s="170"/>
      <c r="Y936" s="75"/>
      <c r="Z936" s="75"/>
      <c r="AA936" s="75"/>
      <c r="AB936" s="75"/>
      <c r="AC936" s="75"/>
      <c r="AD936" s="75"/>
      <c r="AE936" s="75"/>
      <c r="AF936" s="75"/>
      <c r="AG936" s="75"/>
      <c r="AH936" s="75"/>
      <c r="AI936" s="75"/>
      <c r="AJ936" s="214"/>
      <c r="AK936" s="75"/>
      <c r="AL936" s="75"/>
      <c r="AM936" s="75"/>
      <c r="AN936" s="75"/>
      <c r="AO936" s="75"/>
    </row>
    <row r="937" spans="1:46" s="75" customFormat="1" x14ac:dyDescent="0.15">
      <c r="B937" s="75">
        <v>1.03213</v>
      </c>
      <c r="C937" s="75">
        <v>5.2519999999999997E-2</v>
      </c>
      <c r="E937" s="171">
        <v>1.66326</v>
      </c>
      <c r="F937" s="42">
        <v>2.8879999999999999E-2</v>
      </c>
      <c r="G937" s="42"/>
      <c r="W937" s="42"/>
      <c r="X937" s="42"/>
      <c r="AJ937" s="214"/>
    </row>
    <row r="938" spans="1:46" s="75" customFormat="1" x14ac:dyDescent="0.15">
      <c r="B938" s="75">
        <v>2.1450100000000001</v>
      </c>
      <c r="C938" s="75">
        <v>0.40032000000000001</v>
      </c>
      <c r="E938" s="171">
        <v>2.6524999999999999</v>
      </c>
      <c r="F938" s="42">
        <v>1.051E-2</v>
      </c>
      <c r="G938" s="42"/>
      <c r="W938" s="42"/>
      <c r="X938" s="42"/>
      <c r="AJ938" s="214"/>
    </row>
    <row r="939" spans="1:46" s="75" customFormat="1" x14ac:dyDescent="0.15">
      <c r="B939" s="75">
        <v>4.1853999999999996</v>
      </c>
      <c r="C939" s="75">
        <v>0.10582</v>
      </c>
      <c r="E939" s="171">
        <v>14.69946</v>
      </c>
      <c r="F939" s="42">
        <v>8.4499999999999992E-3</v>
      </c>
      <c r="G939" s="42"/>
      <c r="W939" s="42"/>
      <c r="X939" s="42"/>
      <c r="AJ939" s="214"/>
    </row>
    <row r="940" spans="1:46" s="75" customFormat="1" x14ac:dyDescent="0.15">
      <c r="B940" s="75">
        <v>12.096349999999999</v>
      </c>
      <c r="C940" s="75">
        <v>0.16556000000000001</v>
      </c>
      <c r="E940" s="171">
        <v>19.660889999999998</v>
      </c>
      <c r="F940" s="42">
        <v>0.46494999999999997</v>
      </c>
      <c r="G940" s="42"/>
      <c r="W940" s="42"/>
      <c r="X940" s="42"/>
      <c r="AJ940" s="214"/>
    </row>
    <row r="941" spans="1:46" s="75" customFormat="1" x14ac:dyDescent="0.15">
      <c r="B941" s="75">
        <v>9.9579799999999992</v>
      </c>
      <c r="C941" s="75">
        <v>0.37916</v>
      </c>
      <c r="E941" s="171">
        <v>39.594990000000003</v>
      </c>
      <c r="F941" s="42">
        <v>0.40540999999999999</v>
      </c>
      <c r="G941" s="42"/>
      <c r="W941" s="42"/>
      <c r="X941" s="42"/>
      <c r="AJ941" s="214"/>
    </row>
    <row r="942" spans="1:46" s="75" customFormat="1" x14ac:dyDescent="0.15">
      <c r="B942" s="75">
        <v>9.1967499999999998</v>
      </c>
      <c r="C942" s="75">
        <v>2.2743899999999999</v>
      </c>
      <c r="E942" s="171">
        <v>61.973080000000003</v>
      </c>
      <c r="F942" s="42">
        <v>0.30057</v>
      </c>
      <c r="G942" s="42"/>
      <c r="W942" s="42"/>
      <c r="X942" s="42"/>
      <c r="AJ942" s="214"/>
    </row>
    <row r="943" spans="1:46" s="75" customFormat="1" x14ac:dyDescent="0.15">
      <c r="B943" s="75">
        <v>13.51299</v>
      </c>
      <c r="C943" s="75">
        <v>1.6440699999999999</v>
      </c>
      <c r="E943" s="171">
        <v>71.413939999999997</v>
      </c>
      <c r="F943" s="42">
        <v>6.9879999999999998E-2</v>
      </c>
      <c r="G943" s="42"/>
      <c r="W943" s="42"/>
      <c r="X943" s="42"/>
      <c r="AJ943" s="214"/>
    </row>
    <row r="944" spans="1:46" s="75" customFormat="1" x14ac:dyDescent="0.15">
      <c r="B944" s="75">
        <v>13.55974</v>
      </c>
      <c r="C944" s="75">
        <v>0.55778000000000005</v>
      </c>
      <c r="E944" s="171">
        <v>111.70009</v>
      </c>
      <c r="F944" s="42">
        <v>5.8689999999999999E-2</v>
      </c>
      <c r="G944" s="42"/>
      <c r="W944" s="42"/>
      <c r="X944" s="42"/>
      <c r="AJ944" s="214"/>
    </row>
    <row r="945" spans="2:36" s="75" customFormat="1" x14ac:dyDescent="0.15">
      <c r="B945" s="75">
        <v>21.427289999999999</v>
      </c>
      <c r="C945" s="75">
        <v>0.55859999999999999</v>
      </c>
      <c r="E945" s="171">
        <v>161.54859999999999</v>
      </c>
      <c r="F945" s="42">
        <v>0.10221</v>
      </c>
      <c r="G945" s="42"/>
      <c r="W945" s="42"/>
      <c r="X945" s="42"/>
      <c r="AJ945" s="214"/>
    </row>
    <row r="946" spans="2:36" s="75" customFormat="1" x14ac:dyDescent="0.15">
      <c r="B946" s="75">
        <v>25.922879999999999</v>
      </c>
      <c r="C946" s="75">
        <v>0.87156</v>
      </c>
      <c r="E946" s="171">
        <v>174.02516</v>
      </c>
      <c r="F946" s="42">
        <v>0.10227</v>
      </c>
      <c r="G946" s="42"/>
      <c r="W946" s="42"/>
      <c r="X946" s="42"/>
      <c r="AJ946" s="214"/>
    </row>
    <row r="947" spans="2:36" s="75" customFormat="1" x14ac:dyDescent="0.15">
      <c r="B947" s="75">
        <v>35.285699999999999</v>
      </c>
      <c r="C947" s="75">
        <v>1.4433800000000001</v>
      </c>
      <c r="E947" s="171">
        <v>151.98056</v>
      </c>
      <c r="F947" s="42">
        <v>0.13583000000000001</v>
      </c>
      <c r="G947" s="42"/>
      <c r="W947" s="42"/>
      <c r="X947" s="42"/>
      <c r="AJ947" s="214"/>
    </row>
    <row r="948" spans="2:36" s="75" customFormat="1" x14ac:dyDescent="0.15">
      <c r="B948" s="75">
        <v>35.479869999999998</v>
      </c>
      <c r="C948" s="75">
        <v>0.25906000000000001</v>
      </c>
      <c r="E948" s="171">
        <v>160.88210000000001</v>
      </c>
      <c r="F948" s="42">
        <v>0.21976999999999999</v>
      </c>
      <c r="G948" s="42"/>
      <c r="W948" s="42"/>
      <c r="X948" s="42"/>
      <c r="AJ948" s="214"/>
    </row>
    <row r="949" spans="2:36" s="75" customFormat="1" x14ac:dyDescent="0.15">
      <c r="B949" s="75">
        <v>45.497720000000001</v>
      </c>
      <c r="C949" s="75">
        <v>0.51998999999999995</v>
      </c>
      <c r="E949" s="171">
        <v>240.33019999999999</v>
      </c>
      <c r="F949" s="42">
        <v>0.23673</v>
      </c>
      <c r="G949" s="42"/>
      <c r="W949" s="42"/>
      <c r="X949" s="42"/>
      <c r="AJ949" s="214"/>
    </row>
    <row r="950" spans="2:36" s="75" customFormat="1" x14ac:dyDescent="0.15">
      <c r="B950" s="75">
        <v>48.285339999999998</v>
      </c>
      <c r="C950" s="75">
        <v>0.45519999999999999</v>
      </c>
      <c r="E950" s="171">
        <v>240.00691</v>
      </c>
      <c r="F950" s="42">
        <v>0.30374000000000001</v>
      </c>
      <c r="G950" s="42"/>
      <c r="W950" s="42"/>
      <c r="X950" s="42"/>
      <c r="AJ950" s="214"/>
    </row>
    <row r="951" spans="2:36" s="75" customFormat="1" x14ac:dyDescent="0.15">
      <c r="B951" s="75">
        <v>48.303620000000002</v>
      </c>
      <c r="C951" s="75">
        <v>0.40434999999999999</v>
      </c>
      <c r="E951" s="171">
        <v>239.73016000000001</v>
      </c>
      <c r="F951" s="42">
        <v>0.37608000000000003</v>
      </c>
      <c r="G951" s="42"/>
      <c r="W951" s="42"/>
      <c r="X951" s="42"/>
      <c r="AJ951" s="214"/>
    </row>
    <row r="952" spans="2:36" s="75" customFormat="1" x14ac:dyDescent="0.15">
      <c r="B952" s="75">
        <v>62.053750000000001</v>
      </c>
      <c r="C952" s="75">
        <v>0.46235999999999999</v>
      </c>
      <c r="E952" s="171">
        <v>377.10025000000002</v>
      </c>
      <c r="F952" s="42">
        <v>0.11047999999999999</v>
      </c>
      <c r="G952" s="42"/>
      <c r="AJ952" s="214"/>
    </row>
    <row r="953" spans="2:36" s="75" customFormat="1" x14ac:dyDescent="0.15">
      <c r="B953" s="75">
        <v>188.38774000000001</v>
      </c>
      <c r="C953" s="75">
        <v>0.15511</v>
      </c>
      <c r="E953" s="171">
        <v>712.95165999999995</v>
      </c>
      <c r="F953" s="42">
        <v>0.18940000000000001</v>
      </c>
      <c r="G953" s="42"/>
      <c r="AJ953" s="214"/>
    </row>
    <row r="954" spans="2:36" s="75" customFormat="1" x14ac:dyDescent="0.15">
      <c r="B954" s="75">
        <v>48.178100000000001</v>
      </c>
      <c r="C954" s="75">
        <v>0.91296999999999995</v>
      </c>
      <c r="E954" s="298">
        <v>1218.6876199999999</v>
      </c>
      <c r="F954" s="42">
        <v>0.17399000000000001</v>
      </c>
      <c r="G954" s="42"/>
      <c r="AJ954" s="214"/>
    </row>
    <row r="955" spans="2:36" s="75" customFormat="1" x14ac:dyDescent="0.15">
      <c r="B955" s="75">
        <v>46.078229999999998</v>
      </c>
      <c r="C955" s="75">
        <v>0.99765000000000004</v>
      </c>
      <c r="E955" s="171">
        <v>85.840810000000005</v>
      </c>
      <c r="F955" s="42">
        <v>0.40065000000000001</v>
      </c>
      <c r="G955" s="42"/>
      <c r="AJ955" s="214"/>
    </row>
    <row r="956" spans="2:36" s="75" customFormat="1" x14ac:dyDescent="0.15">
      <c r="B956" s="75">
        <v>44.729419999999998</v>
      </c>
      <c r="C956" s="75">
        <v>1.05843</v>
      </c>
      <c r="E956" s="171">
        <v>44.232689999999998</v>
      </c>
      <c r="F956" s="42">
        <v>1.8760699999999999</v>
      </c>
      <c r="G956" s="42"/>
      <c r="I956" s="113"/>
      <c r="J956" s="113"/>
      <c r="K956" s="113"/>
      <c r="L956" s="113"/>
      <c r="M956" s="113"/>
      <c r="N956" s="113"/>
      <c r="O956" s="113"/>
      <c r="P956" s="113"/>
      <c r="Q956" s="113"/>
      <c r="AJ956" s="214"/>
    </row>
    <row r="957" spans="2:36" s="75" customFormat="1" x14ac:dyDescent="0.15">
      <c r="B957" s="75">
        <v>51.843600000000002</v>
      </c>
      <c r="C957" s="75">
        <v>1.0589299999999999</v>
      </c>
      <c r="E957" s="171">
        <v>61.3093</v>
      </c>
      <c r="F957" s="42">
        <v>2.2076799999999999</v>
      </c>
      <c r="G957" s="42"/>
      <c r="I957" s="113"/>
      <c r="J957" s="113"/>
      <c r="K957" s="113"/>
      <c r="L957" s="113"/>
      <c r="M957" s="113"/>
      <c r="N957" s="113"/>
      <c r="O957" s="113"/>
      <c r="P957" s="113"/>
      <c r="Q957" s="113"/>
      <c r="AJ957" s="214"/>
    </row>
    <row r="958" spans="2:36" s="75" customFormat="1" x14ac:dyDescent="0.15">
      <c r="B958" s="75">
        <v>49.591009999999997</v>
      </c>
      <c r="C958" s="75">
        <v>1.1068800000000001</v>
      </c>
      <c r="E958" s="171">
        <v>62.336120000000001</v>
      </c>
      <c r="F958" s="42">
        <v>1.6025400000000001</v>
      </c>
      <c r="G958" s="42"/>
      <c r="AJ958" s="214"/>
    </row>
    <row r="959" spans="2:36" s="75" customFormat="1" x14ac:dyDescent="0.15">
      <c r="B959" s="75">
        <v>54.172879999999999</v>
      </c>
      <c r="C959" s="75">
        <v>1.17475</v>
      </c>
      <c r="E959" s="171">
        <v>84.175560000000004</v>
      </c>
      <c r="F959" s="42">
        <v>0.95847000000000004</v>
      </c>
      <c r="G959" s="42"/>
      <c r="AJ959" s="214"/>
    </row>
    <row r="960" spans="2:36" s="75" customFormat="1" x14ac:dyDescent="0.15">
      <c r="B960" s="75">
        <v>45.26585</v>
      </c>
      <c r="C960" s="75">
        <v>2.5735899999999998</v>
      </c>
      <c r="E960" s="171">
        <v>90.833590000000001</v>
      </c>
      <c r="F960" s="42">
        <v>0.69606999999999997</v>
      </c>
      <c r="G960" s="42"/>
      <c r="AJ960" s="214"/>
    </row>
    <row r="961" spans="2:36" s="75" customFormat="1" x14ac:dyDescent="0.15">
      <c r="B961" s="75">
        <v>40.070520000000002</v>
      </c>
      <c r="C961" s="75">
        <v>8.5365000000000002</v>
      </c>
      <c r="E961" s="171">
        <v>96.172210000000007</v>
      </c>
      <c r="F961" s="42">
        <v>1.0868100000000001</v>
      </c>
      <c r="G961" s="42"/>
      <c r="AJ961" s="214"/>
    </row>
    <row r="962" spans="2:36" s="75" customFormat="1" x14ac:dyDescent="0.15">
      <c r="B962" s="75">
        <v>61.53922</v>
      </c>
      <c r="C962" s="75">
        <v>6.2636500000000002</v>
      </c>
      <c r="E962" s="171">
        <v>108.39126</v>
      </c>
      <c r="F962" s="42">
        <v>0.97760000000000002</v>
      </c>
      <c r="G962" s="42"/>
      <c r="AJ962" s="214"/>
    </row>
    <row r="963" spans="2:36" s="75" customFormat="1" x14ac:dyDescent="0.15">
      <c r="B963" s="75">
        <v>61.649949999999997</v>
      </c>
      <c r="C963" s="75">
        <v>3.5682299999999998</v>
      </c>
      <c r="E963" s="171">
        <v>116.91970000000001</v>
      </c>
      <c r="F963" s="42">
        <v>0.76236000000000004</v>
      </c>
      <c r="G963" s="42"/>
    </row>
    <row r="964" spans="2:36" s="75" customFormat="1" x14ac:dyDescent="0.15">
      <c r="B964" s="75">
        <v>62.578490000000002</v>
      </c>
      <c r="C964" s="75">
        <v>3.3631700000000002</v>
      </c>
      <c r="E964" s="171">
        <v>109.58320999999999</v>
      </c>
      <c r="F964" s="42">
        <v>2.0287299999999999</v>
      </c>
      <c r="G964" s="42"/>
      <c r="AJ964" s="214"/>
    </row>
    <row r="965" spans="2:36" s="75" customFormat="1" x14ac:dyDescent="0.15">
      <c r="B965" s="75">
        <v>60.809930000000001</v>
      </c>
      <c r="C965" s="75">
        <v>2.5760299999999998</v>
      </c>
      <c r="E965" s="171">
        <v>141.59746999999999</v>
      </c>
      <c r="F965" s="42">
        <v>1.0900700000000001</v>
      </c>
      <c r="G965" s="42"/>
      <c r="AJ965" s="214"/>
    </row>
    <row r="966" spans="2:36" s="75" customFormat="1" x14ac:dyDescent="0.15">
      <c r="B966" s="75">
        <v>66.440929999999994</v>
      </c>
      <c r="C966" s="75">
        <v>2.5767699999999998</v>
      </c>
      <c r="E966" s="171">
        <v>171.73140000000001</v>
      </c>
      <c r="F966" s="42">
        <v>1.19333</v>
      </c>
      <c r="G966" s="42"/>
      <c r="AJ966" s="214"/>
    </row>
    <row r="967" spans="2:36" s="75" customFormat="1" x14ac:dyDescent="0.15">
      <c r="B967" s="75">
        <v>74.814239999999998</v>
      </c>
      <c r="C967" s="75">
        <v>2.12636</v>
      </c>
      <c r="E967" s="171">
        <v>193.27159</v>
      </c>
      <c r="F967" s="42">
        <v>1.40201</v>
      </c>
      <c r="G967" s="42"/>
      <c r="AJ967" s="214"/>
    </row>
    <row r="968" spans="2:36" s="75" customFormat="1" x14ac:dyDescent="0.15">
      <c r="B968" s="75">
        <v>74.803629999999998</v>
      </c>
      <c r="C968" s="75">
        <v>2.22295</v>
      </c>
      <c r="E968" s="171">
        <v>208.21815000000001</v>
      </c>
      <c r="F968" s="42">
        <v>1.3780600000000001</v>
      </c>
      <c r="G968" s="42"/>
      <c r="AJ968" s="214"/>
    </row>
    <row r="969" spans="2:36" s="75" customFormat="1" x14ac:dyDescent="0.15">
      <c r="B969" s="75">
        <v>79.345500000000001</v>
      </c>
      <c r="C969" s="75">
        <v>2.2902100000000001</v>
      </c>
      <c r="E969" s="171">
        <v>161.56026</v>
      </c>
      <c r="F969" s="42">
        <v>1.5859000000000001</v>
      </c>
      <c r="G969" s="42"/>
      <c r="AJ969" s="214"/>
    </row>
    <row r="970" spans="2:36" s="75" customFormat="1" x14ac:dyDescent="0.15">
      <c r="B970" s="75">
        <v>85.422700000000006</v>
      </c>
      <c r="C970" s="75">
        <v>2.2907500000000001</v>
      </c>
      <c r="E970" s="171">
        <v>207.5386</v>
      </c>
      <c r="F970" s="42">
        <v>2.5243899999999999</v>
      </c>
      <c r="G970" s="42"/>
      <c r="AJ970" s="214"/>
    </row>
    <row r="971" spans="2:36" s="75" customFormat="1" x14ac:dyDescent="0.15">
      <c r="B971" s="75">
        <v>91.965350000000001</v>
      </c>
      <c r="C971" s="75">
        <v>2.29129</v>
      </c>
      <c r="E971" s="171">
        <v>220.32877999999999</v>
      </c>
      <c r="F971" s="42">
        <v>2.3942000000000001</v>
      </c>
      <c r="G971" s="42"/>
      <c r="AJ971" s="214"/>
    </row>
    <row r="972" spans="2:36" s="75" customFormat="1" x14ac:dyDescent="0.15">
      <c r="B972" s="75">
        <v>74.902780000000007</v>
      </c>
      <c r="C972" s="75">
        <v>1.4684699999999999</v>
      </c>
      <c r="E972" s="171">
        <v>233.07653999999999</v>
      </c>
      <c r="F972" s="42">
        <v>4.3878199999999996</v>
      </c>
      <c r="G972" s="42"/>
      <c r="AJ972" s="214"/>
    </row>
    <row r="973" spans="2:36" s="75" customFormat="1" x14ac:dyDescent="0.15">
      <c r="B973" s="75">
        <v>74.948859999999996</v>
      </c>
      <c r="C973" s="75">
        <v>1.21133</v>
      </c>
      <c r="E973" s="171">
        <v>266.57625999999999</v>
      </c>
      <c r="F973" s="42">
        <v>4.0904499999999997</v>
      </c>
      <c r="G973" s="42"/>
      <c r="AJ973" s="214"/>
    </row>
    <row r="974" spans="2:36" s="75" customFormat="1" x14ac:dyDescent="0.15">
      <c r="B974" s="75">
        <v>92.113389999999995</v>
      </c>
      <c r="C974" s="75">
        <v>1.38493</v>
      </c>
      <c r="E974" s="171">
        <v>367.68419999999998</v>
      </c>
      <c r="F974" s="42">
        <v>11.934150000000001</v>
      </c>
      <c r="G974" s="42"/>
      <c r="AJ974" s="214"/>
    </row>
    <row r="975" spans="2:36" s="75" customFormat="1" x14ac:dyDescent="0.15">
      <c r="B975" s="75">
        <v>92.122110000000006</v>
      </c>
      <c r="C975" s="75">
        <v>1.3445199999999999</v>
      </c>
      <c r="E975" s="171">
        <v>445.93252999999999</v>
      </c>
      <c r="F975" s="42">
        <v>13.06475</v>
      </c>
      <c r="G975" s="42"/>
      <c r="AJ975" s="214"/>
    </row>
    <row r="976" spans="2:36" s="75" customFormat="1" x14ac:dyDescent="0.15">
      <c r="B976" s="75">
        <v>109.84303</v>
      </c>
      <c r="C976" s="75">
        <v>1.948</v>
      </c>
      <c r="E976" s="171">
        <v>398.87056999999999</v>
      </c>
      <c r="F976" s="42">
        <v>3.2553899999999998</v>
      </c>
      <c r="G976" s="42"/>
      <c r="AJ976" s="214"/>
    </row>
    <row r="977" spans="2:36" s="75" customFormat="1" x14ac:dyDescent="0.15">
      <c r="B977" s="75">
        <v>103.40855000000001</v>
      </c>
      <c r="C977" s="75">
        <v>2.9483000000000001</v>
      </c>
      <c r="E977" s="171">
        <v>483.80228</v>
      </c>
      <c r="F977" s="42">
        <v>3.5009100000000002</v>
      </c>
      <c r="G977" s="42"/>
      <c r="AJ977" s="214"/>
    </row>
    <row r="978" spans="2:36" s="75" customFormat="1" x14ac:dyDescent="0.15">
      <c r="B978" s="75">
        <v>90.493679999999998</v>
      </c>
      <c r="C978" s="75">
        <v>3.5201199999999999</v>
      </c>
      <c r="E978" s="171">
        <v>921.12671</v>
      </c>
      <c r="F978" s="42">
        <v>1.63626</v>
      </c>
      <c r="G978" s="42"/>
      <c r="AJ978" s="214"/>
    </row>
    <row r="979" spans="2:36" s="75" customFormat="1" x14ac:dyDescent="0.15">
      <c r="B979" s="75">
        <v>133.14688000000001</v>
      </c>
      <c r="C979" s="75">
        <v>1.65621</v>
      </c>
      <c r="E979" s="171">
        <v>373.38422000000003</v>
      </c>
      <c r="F979" s="42">
        <v>0.69130000000000003</v>
      </c>
      <c r="G979" s="42"/>
      <c r="AJ979" s="214"/>
    </row>
    <row r="980" spans="2:36" s="75" customFormat="1" x14ac:dyDescent="0.15">
      <c r="B980" s="75">
        <v>141.2713</v>
      </c>
      <c r="C980" s="75">
        <v>1.5612600000000001</v>
      </c>
      <c r="E980" s="171">
        <v>307.83643000000001</v>
      </c>
      <c r="F980" s="42">
        <v>0.64281999999999995</v>
      </c>
      <c r="G980" s="42"/>
      <c r="AJ980" s="214"/>
    </row>
    <row r="981" spans="2:36" s="75" customFormat="1" x14ac:dyDescent="0.15">
      <c r="B981" s="75">
        <v>125.71548</v>
      </c>
      <c r="C981" s="75">
        <v>1.00088</v>
      </c>
      <c r="E981" s="171">
        <v>253.3811</v>
      </c>
      <c r="F981" s="42">
        <v>0.80901999999999996</v>
      </c>
      <c r="G981" s="42"/>
      <c r="AJ981" s="214"/>
    </row>
    <row r="982" spans="2:36" s="75" customFormat="1" x14ac:dyDescent="0.15">
      <c r="B982" s="75">
        <v>143.52802</v>
      </c>
      <c r="C982" s="75">
        <v>1.11067</v>
      </c>
      <c r="E982" s="171">
        <v>173.65744000000001</v>
      </c>
      <c r="F982" s="42">
        <v>0.15129999999999999</v>
      </c>
      <c r="G982" s="42"/>
      <c r="AJ982" s="214"/>
    </row>
    <row r="983" spans="2:36" s="75" customFormat="1" x14ac:dyDescent="0.15">
      <c r="B983" s="75">
        <v>149.99786</v>
      </c>
      <c r="C983" s="75">
        <v>1.1786099999999999</v>
      </c>
      <c r="E983" s="171">
        <v>247.36920000000001</v>
      </c>
      <c r="F983" s="42">
        <v>4.3898400000000004</v>
      </c>
      <c r="G983" s="42"/>
      <c r="AJ983" s="214"/>
    </row>
    <row r="984" spans="2:36" s="75" customFormat="1" x14ac:dyDescent="0.15">
      <c r="B984" s="75">
        <v>173.82202000000001</v>
      </c>
      <c r="C984" s="75">
        <v>1.25112</v>
      </c>
      <c r="E984" s="171"/>
      <c r="F984" s="42"/>
      <c r="G984" s="42"/>
      <c r="AJ984" s="214"/>
    </row>
    <row r="985" spans="2:36" s="75" customFormat="1" x14ac:dyDescent="0.15">
      <c r="B985" s="75">
        <v>184.47200000000001</v>
      </c>
      <c r="C985" s="75">
        <v>1.0952200000000001</v>
      </c>
      <c r="E985" s="171"/>
      <c r="F985" s="42"/>
      <c r="G985" s="42"/>
      <c r="AJ985" s="214"/>
    </row>
    <row r="986" spans="2:36" s="75" customFormat="1" x14ac:dyDescent="0.15">
      <c r="B986" s="75">
        <v>213.64026000000001</v>
      </c>
      <c r="C986" s="75">
        <v>1.4094</v>
      </c>
      <c r="E986" s="171"/>
      <c r="F986" s="42"/>
      <c r="G986" s="42"/>
      <c r="AJ986" s="214"/>
    </row>
    <row r="987" spans="2:36" s="75" customFormat="1" x14ac:dyDescent="0.15">
      <c r="B987" s="75">
        <v>164.15145999999999</v>
      </c>
      <c r="C987" s="75">
        <v>0.71258999999999995</v>
      </c>
      <c r="E987" s="171"/>
      <c r="F987" s="42"/>
      <c r="G987" s="42"/>
      <c r="AJ987" s="214"/>
    </row>
    <row r="988" spans="2:36" s="75" customFormat="1" x14ac:dyDescent="0.15">
      <c r="B988" s="75">
        <v>133.01465999999999</v>
      </c>
      <c r="C988" s="75">
        <v>2.2603</v>
      </c>
      <c r="E988" s="171"/>
      <c r="F988" s="42"/>
      <c r="G988" s="42"/>
      <c r="AJ988" s="214"/>
    </row>
    <row r="989" spans="2:36" s="75" customFormat="1" x14ac:dyDescent="0.15">
      <c r="B989" s="75">
        <v>151.85423</v>
      </c>
      <c r="C989" s="75">
        <v>2.5456500000000002</v>
      </c>
      <c r="E989" s="171"/>
      <c r="F989" s="42"/>
      <c r="G989" s="42"/>
      <c r="AJ989" s="214"/>
    </row>
    <row r="990" spans="2:36" s="75" customFormat="1" x14ac:dyDescent="0.15">
      <c r="B990" s="75">
        <v>183.86212</v>
      </c>
      <c r="C990" s="75">
        <v>3.0879400000000001</v>
      </c>
      <c r="E990" s="171"/>
      <c r="F990" s="42"/>
      <c r="G990" s="42"/>
      <c r="AJ990" s="214"/>
    </row>
    <row r="991" spans="2:36" s="75" customFormat="1" x14ac:dyDescent="0.15">
      <c r="B991" s="75">
        <v>181.20253</v>
      </c>
      <c r="C991" s="75">
        <v>2.9102100000000002</v>
      </c>
      <c r="E991" s="171"/>
      <c r="F991" s="42"/>
      <c r="G991" s="42"/>
      <c r="AJ991" s="214"/>
    </row>
    <row r="992" spans="2:36" s="75" customFormat="1" x14ac:dyDescent="0.15">
      <c r="B992" s="75">
        <v>195.08112</v>
      </c>
      <c r="C992" s="75">
        <v>2.9108999999999998</v>
      </c>
      <c r="E992" s="171"/>
      <c r="F992" s="42"/>
      <c r="G992" s="42"/>
      <c r="AJ992" s="214"/>
    </row>
    <row r="993" spans="2:38" s="75" customFormat="1" x14ac:dyDescent="0.15">
      <c r="B993" s="75">
        <v>192.45944</v>
      </c>
      <c r="C993" s="75">
        <v>1.98062</v>
      </c>
      <c r="E993" s="171"/>
      <c r="F993" s="42"/>
      <c r="G993" s="42"/>
      <c r="H993" s="42"/>
      <c r="I993" s="42"/>
      <c r="AL993" s="214"/>
    </row>
    <row r="994" spans="2:38" s="75" customFormat="1" x14ac:dyDescent="0.15">
      <c r="B994" s="75">
        <v>219.70806999999999</v>
      </c>
      <c r="C994" s="75">
        <v>2.2639499999999999</v>
      </c>
      <c r="E994" s="171"/>
      <c r="F994" s="42"/>
      <c r="G994" s="42"/>
      <c r="H994" s="42"/>
      <c r="I994" s="42"/>
    </row>
    <row r="995" spans="2:38" s="75" customFormat="1" x14ac:dyDescent="0.15">
      <c r="B995" s="75">
        <v>229.69882000000001</v>
      </c>
      <c r="C995" s="75">
        <v>2.1340499999999998</v>
      </c>
      <c r="E995" s="171"/>
      <c r="F995" s="42"/>
      <c r="G995" s="42"/>
      <c r="H995" s="42"/>
      <c r="I995" s="42"/>
    </row>
    <row r="996" spans="2:38" s="75" customFormat="1" x14ac:dyDescent="0.15">
      <c r="B996" s="75">
        <v>270.13986</v>
      </c>
      <c r="C996" s="75">
        <v>2.26545</v>
      </c>
      <c r="E996" s="171"/>
      <c r="F996" s="42"/>
      <c r="G996" s="42"/>
      <c r="H996" s="42"/>
      <c r="I996" s="42"/>
    </row>
    <row r="997" spans="2:38" s="75" customFormat="1" x14ac:dyDescent="0.15">
      <c r="B997" s="75">
        <v>286.42007000000001</v>
      </c>
      <c r="C997" s="75">
        <v>2.6667200000000002</v>
      </c>
      <c r="E997" s="171"/>
      <c r="F997" s="42"/>
      <c r="G997" s="42"/>
      <c r="H997" s="42"/>
      <c r="I997" s="42"/>
    </row>
    <row r="998" spans="2:38" s="75" customFormat="1" x14ac:dyDescent="0.15">
      <c r="B998" s="75">
        <v>308.50333000000001</v>
      </c>
      <c r="C998" s="75">
        <v>2.30023</v>
      </c>
      <c r="E998" s="171"/>
      <c r="F998" s="42"/>
      <c r="G998" s="42"/>
      <c r="H998" s="42"/>
      <c r="I998" s="42"/>
    </row>
    <row r="999" spans="2:38" s="75" customFormat="1" x14ac:dyDescent="0.15">
      <c r="B999" s="75">
        <v>368.02215999999999</v>
      </c>
      <c r="C999" s="75">
        <v>2.8739699999999999</v>
      </c>
      <c r="E999" s="171"/>
      <c r="F999" s="42"/>
      <c r="G999" s="42"/>
      <c r="H999" s="42"/>
      <c r="I999" s="42"/>
    </row>
    <row r="1000" spans="2:38" s="75" customFormat="1" x14ac:dyDescent="0.15">
      <c r="B1000" s="75">
        <v>473.36536000000001</v>
      </c>
      <c r="C1000" s="75">
        <v>2.2361800000000001</v>
      </c>
      <c r="E1000" s="171"/>
      <c r="F1000" s="42"/>
      <c r="G1000" s="42"/>
      <c r="H1000" s="42"/>
      <c r="I1000" s="42"/>
    </row>
    <row r="1001" spans="2:38" s="75" customFormat="1" x14ac:dyDescent="0.15">
      <c r="B1001" s="75">
        <v>473.25339000000002</v>
      </c>
      <c r="C1001" s="75">
        <v>2.4080300000000001</v>
      </c>
      <c r="E1001" s="171"/>
      <c r="F1001" s="42"/>
      <c r="G1001" s="42"/>
      <c r="H1001" s="42"/>
      <c r="I1001" s="42"/>
    </row>
    <row r="1002" spans="2:38" s="75" customFormat="1" x14ac:dyDescent="0.15">
      <c r="B1002" s="75">
        <v>664.01648</v>
      </c>
      <c r="C1002" s="75">
        <v>3.1007099999999999</v>
      </c>
      <c r="E1002" s="171"/>
      <c r="F1002" s="42"/>
      <c r="G1002" s="42"/>
      <c r="H1002" s="42"/>
      <c r="I1002" s="42"/>
    </row>
    <row r="1003" spans="2:38" s="75" customFormat="1" x14ac:dyDescent="0.15">
      <c r="B1003" s="75">
        <v>704.23383000000001</v>
      </c>
      <c r="C1003" s="75">
        <v>3.3396300000000001</v>
      </c>
      <c r="E1003" s="171"/>
      <c r="F1003" s="42"/>
      <c r="G1003" s="42"/>
      <c r="H1003" s="42"/>
      <c r="I1003" s="42"/>
    </row>
    <row r="1004" spans="2:38" s="75" customFormat="1" x14ac:dyDescent="0.15">
      <c r="B1004" s="75">
        <v>974.22418000000005</v>
      </c>
      <c r="C1004" s="75">
        <v>3.5471200000000001</v>
      </c>
      <c r="E1004" s="171"/>
      <c r="F1004" s="42"/>
      <c r="G1004" s="42"/>
      <c r="H1004" s="42"/>
      <c r="I1004" s="42"/>
    </row>
    <row r="1005" spans="2:38" s="75" customFormat="1" x14ac:dyDescent="0.15">
      <c r="B1005" s="120">
        <v>1836.31763</v>
      </c>
      <c r="C1005" s="75">
        <v>4.5718100000000002</v>
      </c>
      <c r="E1005" s="171"/>
      <c r="F1005" s="42"/>
      <c r="G1005" s="42"/>
      <c r="H1005" s="42"/>
      <c r="I1005" s="42"/>
    </row>
    <row r="1006" spans="2:38" s="75" customFormat="1" x14ac:dyDescent="0.15">
      <c r="B1006" s="120">
        <v>1176.9516599999999</v>
      </c>
      <c r="C1006" s="75">
        <v>8.6297800000000002</v>
      </c>
      <c r="E1006" s="171"/>
      <c r="F1006" s="42"/>
      <c r="G1006" s="42"/>
      <c r="H1006" s="42"/>
      <c r="I1006" s="42"/>
    </row>
    <row r="1007" spans="2:38" s="75" customFormat="1" x14ac:dyDescent="0.15">
      <c r="B1007" s="75">
        <v>746.00420999999994</v>
      </c>
      <c r="C1007" s="75">
        <v>5.2084599999999996</v>
      </c>
      <c r="E1007" s="171"/>
      <c r="F1007" s="42"/>
      <c r="G1007" s="42"/>
      <c r="H1007" s="42"/>
      <c r="I1007" s="42"/>
    </row>
    <row r="1008" spans="2:38" s="75" customFormat="1" x14ac:dyDescent="0.15">
      <c r="B1008" s="75">
        <v>547.61652000000004</v>
      </c>
      <c r="C1008" s="75">
        <v>4.0453000000000001</v>
      </c>
      <c r="E1008" s="171"/>
      <c r="F1008" s="42"/>
      <c r="G1008" s="42"/>
      <c r="H1008" s="42"/>
      <c r="I1008" s="42"/>
    </row>
    <row r="1009" spans="2:9" s="75" customFormat="1" x14ac:dyDescent="0.15">
      <c r="B1009" s="75">
        <v>516.12347</v>
      </c>
      <c r="C1009" s="75">
        <v>4.2913300000000003</v>
      </c>
      <c r="E1009" s="171"/>
      <c r="F1009" s="42"/>
      <c r="G1009" s="42"/>
      <c r="H1009" s="42"/>
      <c r="I1009" s="42"/>
    </row>
    <row r="1010" spans="2:9" s="75" customFormat="1" x14ac:dyDescent="0.15">
      <c r="B1010" s="75">
        <v>367.69150000000002</v>
      </c>
      <c r="C1010" s="75">
        <v>3.80776</v>
      </c>
      <c r="E1010" s="171"/>
      <c r="F1010" s="42"/>
      <c r="G1010" s="42"/>
      <c r="H1010" s="42"/>
      <c r="I1010" s="42"/>
    </row>
    <row r="1011" spans="2:9" s="75" customFormat="1" x14ac:dyDescent="0.15">
      <c r="B1011" s="75">
        <v>303.48034999999999</v>
      </c>
      <c r="C1011" s="75">
        <v>3.86219</v>
      </c>
      <c r="E1011" s="171"/>
      <c r="F1011" s="42"/>
      <c r="G1011" s="42"/>
      <c r="H1011" s="42"/>
      <c r="I1011" s="42"/>
    </row>
    <row r="1012" spans="2:9" s="75" customFormat="1" x14ac:dyDescent="0.15">
      <c r="B1012" s="75">
        <v>257.96265</v>
      </c>
      <c r="C1012" s="75">
        <v>4.03552</v>
      </c>
      <c r="E1012" s="171"/>
      <c r="F1012" s="42"/>
      <c r="G1012" s="42"/>
      <c r="H1012" s="42"/>
      <c r="I1012" s="42"/>
    </row>
    <row r="1013" spans="2:9" s="75" customFormat="1" x14ac:dyDescent="0.15">
      <c r="B1013" s="75">
        <v>250.48258999999999</v>
      </c>
      <c r="C1013" s="75">
        <v>3.9173800000000001</v>
      </c>
      <c r="E1013" s="171"/>
      <c r="F1013" s="42"/>
      <c r="G1013" s="42"/>
      <c r="H1013" s="42"/>
      <c r="I1013" s="42"/>
    </row>
    <row r="1014" spans="2:9" s="75" customFormat="1" x14ac:dyDescent="0.15">
      <c r="B1014" s="75">
        <v>232.57456999999999</v>
      </c>
      <c r="C1014" s="75">
        <v>4.4089999999999998</v>
      </c>
      <c r="E1014" s="171"/>
      <c r="F1014" s="42"/>
      <c r="G1014" s="42"/>
      <c r="H1014" s="42"/>
      <c r="I1014" s="42"/>
    </row>
    <row r="1015" spans="2:9" s="75" customFormat="1" x14ac:dyDescent="0.15">
      <c r="B1015" s="75">
        <v>246.64920000000001</v>
      </c>
      <c r="C1015" s="75">
        <v>4.8195699999999997</v>
      </c>
      <c r="E1015" s="171"/>
      <c r="F1015" s="42"/>
      <c r="G1015" s="42"/>
      <c r="H1015" s="42"/>
      <c r="I1015" s="42"/>
    </row>
    <row r="1016" spans="2:9" s="75" customFormat="1" x14ac:dyDescent="0.15">
      <c r="B1016" s="75">
        <v>225.74521999999999</v>
      </c>
      <c r="C1016" s="75">
        <v>4.8182</v>
      </c>
      <c r="E1016" s="171"/>
      <c r="F1016" s="42"/>
      <c r="G1016" s="42"/>
      <c r="H1016" s="42"/>
      <c r="I1016" s="42"/>
    </row>
    <row r="1017" spans="2:9" s="75" customFormat="1" x14ac:dyDescent="0.15">
      <c r="B1017" s="75">
        <v>212.83323999999999</v>
      </c>
      <c r="C1017" s="75">
        <v>4.6079699999999999</v>
      </c>
      <c r="E1017" s="171"/>
      <c r="F1017" s="42"/>
      <c r="G1017" s="42"/>
      <c r="H1017" s="42"/>
      <c r="I1017" s="42"/>
    </row>
    <row r="1018" spans="2:9" s="75" customFormat="1" x14ac:dyDescent="0.15">
      <c r="B1018" s="75">
        <v>206.59334999999999</v>
      </c>
      <c r="C1018" s="75">
        <v>4.9616100000000003</v>
      </c>
      <c r="E1018" s="171"/>
      <c r="F1018" s="42"/>
      <c r="G1018" s="42"/>
      <c r="H1018" s="42"/>
      <c r="I1018" s="42"/>
    </row>
    <row r="1019" spans="2:9" s="75" customFormat="1" x14ac:dyDescent="0.15">
      <c r="B1019" s="75">
        <v>183.51453000000001</v>
      </c>
      <c r="C1019" s="75">
        <v>5.5834900000000003</v>
      </c>
      <c r="E1019" s="171"/>
      <c r="F1019" s="42"/>
      <c r="G1019" s="42"/>
      <c r="H1019" s="42"/>
      <c r="I1019" s="42"/>
    </row>
    <row r="1020" spans="2:9" s="75" customFormat="1" x14ac:dyDescent="0.15">
      <c r="B1020" s="75">
        <v>151.50980000000001</v>
      </c>
      <c r="C1020" s="75">
        <v>5.1818299999999997</v>
      </c>
      <c r="E1020" s="171"/>
      <c r="F1020" s="42"/>
      <c r="G1020" s="42"/>
      <c r="H1020" s="42"/>
      <c r="I1020" s="42"/>
    </row>
    <row r="1021" spans="2:9" s="75" customFormat="1" x14ac:dyDescent="0.15">
      <c r="B1021" s="75">
        <v>209.46700999999999</v>
      </c>
      <c r="C1021" s="75">
        <v>6.6721000000000004</v>
      </c>
      <c r="E1021" s="171"/>
      <c r="F1021" s="42"/>
      <c r="G1021" s="42"/>
      <c r="H1021" s="42"/>
      <c r="I1021" s="42"/>
    </row>
    <row r="1022" spans="2:9" s="75" customFormat="1" x14ac:dyDescent="0.15">
      <c r="B1022" s="75">
        <v>90.271330000000006</v>
      </c>
      <c r="C1022" s="75">
        <v>7.6026699999999998</v>
      </c>
      <c r="E1022" s="171"/>
      <c r="F1022" s="42"/>
      <c r="G1022" s="42"/>
      <c r="H1022" s="42"/>
      <c r="I1022" s="42"/>
    </row>
    <row r="1023" spans="2:9" s="75" customFormat="1" x14ac:dyDescent="0.15">
      <c r="B1023" s="75">
        <v>102.94973</v>
      </c>
      <c r="C1023" s="75">
        <v>11.859859999999999</v>
      </c>
      <c r="E1023" s="171"/>
      <c r="F1023" s="42"/>
      <c r="G1023" s="42"/>
      <c r="H1023" s="42"/>
      <c r="I1023" s="42"/>
    </row>
    <row r="1024" spans="2:9" s="75" customFormat="1" x14ac:dyDescent="0.15">
      <c r="B1024" s="75">
        <v>142.44570999999999</v>
      </c>
      <c r="C1024" s="75">
        <v>11.872249999999999</v>
      </c>
      <c r="E1024" s="171"/>
      <c r="F1024" s="42"/>
      <c r="G1024" s="42"/>
      <c r="H1024" s="42"/>
      <c r="I1024" s="42"/>
    </row>
    <row r="1025" spans="2:9" s="75" customFormat="1" x14ac:dyDescent="0.15">
      <c r="B1025" s="75">
        <v>169.96763999999999</v>
      </c>
      <c r="C1025" s="75">
        <v>13.774940000000001</v>
      </c>
      <c r="E1025" s="171"/>
      <c r="F1025" s="42"/>
      <c r="G1025" s="42"/>
      <c r="H1025" s="42"/>
      <c r="I1025" s="42"/>
    </row>
    <row r="1026" spans="2:9" s="75" customFormat="1" x14ac:dyDescent="0.15">
      <c r="B1026" s="75">
        <v>800.63806</v>
      </c>
      <c r="C1026" s="75">
        <v>13.84375</v>
      </c>
      <c r="E1026" s="171"/>
      <c r="F1026" s="42"/>
      <c r="G1026" s="42"/>
      <c r="H1026" s="42"/>
      <c r="I1026" s="42"/>
    </row>
    <row r="1027" spans="2:9" s="75" customFormat="1" x14ac:dyDescent="0.15">
      <c r="B1027" s="75">
        <v>743.85449000000006</v>
      </c>
      <c r="C1027" s="75">
        <v>12.85275</v>
      </c>
      <c r="E1027" s="171"/>
      <c r="F1027" s="42"/>
      <c r="G1027" s="42"/>
      <c r="H1027" s="42"/>
      <c r="I1027" s="42"/>
    </row>
    <row r="1028" spans="2:9" s="75" customFormat="1" x14ac:dyDescent="0.15">
      <c r="B1028" s="75">
        <v>662.22833000000003</v>
      </c>
      <c r="C1028" s="75">
        <v>7.2114900000000004</v>
      </c>
      <c r="E1028" s="171"/>
      <c r="F1028" s="42"/>
      <c r="G1028" s="42"/>
      <c r="H1028" s="42"/>
      <c r="I1028" s="42"/>
    </row>
    <row r="1029" spans="2:9" s="75" customFormat="1" x14ac:dyDescent="0.15">
      <c r="B1029" s="75">
        <v>579.6037</v>
      </c>
      <c r="C1029" s="75">
        <v>8.2360199999999999</v>
      </c>
      <c r="E1029" s="171"/>
      <c r="F1029" s="42"/>
      <c r="G1029" s="42"/>
      <c r="H1029" s="42"/>
      <c r="I1029" s="42"/>
    </row>
    <row r="1030" spans="2:9" s="75" customFormat="1" x14ac:dyDescent="0.15">
      <c r="B1030" s="75">
        <v>444.28897000000001</v>
      </c>
      <c r="C1030" s="75">
        <v>8.7311300000000003</v>
      </c>
      <c r="E1030" s="171"/>
      <c r="F1030" s="42"/>
      <c r="G1030" s="42"/>
      <c r="H1030" s="42"/>
      <c r="I1030" s="42"/>
    </row>
    <row r="1031" spans="2:9" s="75" customFormat="1" x14ac:dyDescent="0.15">
      <c r="B1031" s="75">
        <v>268.62335000000002</v>
      </c>
      <c r="C1031" s="75">
        <v>13.1958</v>
      </c>
      <c r="E1031" s="171"/>
      <c r="F1031" s="42"/>
      <c r="G1031" s="42"/>
      <c r="H1031" s="42"/>
      <c r="I1031" s="42"/>
    </row>
    <row r="1032" spans="2:9" s="75" customFormat="1" x14ac:dyDescent="0.15">
      <c r="B1032" s="75">
        <v>268.76317999999998</v>
      </c>
      <c r="C1032" s="75">
        <v>11.21232</v>
      </c>
      <c r="E1032" s="171"/>
      <c r="F1032" s="42"/>
      <c r="G1032" s="42"/>
      <c r="H1032" s="42"/>
      <c r="I1032" s="42"/>
    </row>
    <row r="1033" spans="2:9" s="75" customFormat="1" x14ac:dyDescent="0.15">
      <c r="B1033" s="75">
        <v>320.84262000000001</v>
      </c>
      <c r="C1033" s="75">
        <v>11.21871</v>
      </c>
      <c r="E1033" s="171"/>
      <c r="F1033" s="42"/>
      <c r="G1033" s="42"/>
      <c r="H1033" s="42"/>
      <c r="I1033" s="42"/>
    </row>
    <row r="1034" spans="2:9" s="75" customFormat="1" x14ac:dyDescent="0.15">
      <c r="B1034" s="75">
        <v>388.61700000000002</v>
      </c>
      <c r="C1034" s="75">
        <v>12.08831</v>
      </c>
      <c r="E1034" s="171"/>
      <c r="F1034" s="42"/>
      <c r="G1034" s="42"/>
      <c r="H1034" s="42"/>
      <c r="I1034" s="42"/>
    </row>
    <row r="1035" spans="2:9" s="75" customFormat="1" x14ac:dyDescent="0.15">
      <c r="B1035" s="75">
        <v>470.64116999999999</v>
      </c>
      <c r="C1035" s="75">
        <v>13.61698</v>
      </c>
      <c r="E1035" s="171"/>
      <c r="F1035" s="42"/>
      <c r="G1035" s="42"/>
      <c r="H1035" s="42"/>
      <c r="I1035" s="42"/>
    </row>
    <row r="1036" spans="2:9" s="75" customFormat="1" x14ac:dyDescent="0.15">
      <c r="B1036" s="75">
        <v>545.44470000000001</v>
      </c>
      <c r="C1036" s="75">
        <v>14.03295</v>
      </c>
      <c r="E1036" s="171"/>
      <c r="F1036" s="42"/>
      <c r="G1036" s="42"/>
      <c r="H1036" s="42"/>
      <c r="I1036" s="42"/>
    </row>
    <row r="1037" spans="2:9" s="75" customFormat="1" x14ac:dyDescent="0.15">
      <c r="B1037" s="75">
        <v>545.16094999999996</v>
      </c>
      <c r="C1037" s="75">
        <v>16.5154</v>
      </c>
      <c r="E1037" s="171"/>
      <c r="F1037" s="42"/>
      <c r="G1037" s="42"/>
      <c r="H1037" s="42"/>
      <c r="I1037" s="42"/>
    </row>
    <row r="1038" spans="2:9" s="75" customFormat="1" x14ac:dyDescent="0.15">
      <c r="B1038" s="75">
        <v>302.80630000000002</v>
      </c>
      <c r="C1038" s="75">
        <v>7.7461700000000002</v>
      </c>
      <c r="E1038" s="171"/>
      <c r="F1038" s="42"/>
      <c r="G1038" s="42"/>
      <c r="H1038" s="42"/>
      <c r="I1038" s="42"/>
    </row>
    <row r="1039" spans="2:9" s="75" customFormat="1" x14ac:dyDescent="0.15">
      <c r="B1039" s="75">
        <v>326.15294999999998</v>
      </c>
      <c r="C1039" s="75">
        <v>6.6816000000000004</v>
      </c>
      <c r="E1039" s="171"/>
      <c r="F1039" s="42"/>
      <c r="G1039" s="42"/>
      <c r="H1039" s="42"/>
      <c r="I1039" s="42"/>
    </row>
    <row r="1040" spans="2:9" s="75" customFormat="1" x14ac:dyDescent="0.15">
      <c r="B1040" s="75">
        <v>356.35471000000001</v>
      </c>
      <c r="C1040" s="75">
        <v>6.6835100000000001</v>
      </c>
      <c r="E1040" s="171"/>
      <c r="F1040" s="42"/>
      <c r="G1040" s="42"/>
      <c r="H1040" s="42"/>
      <c r="I1040" s="42"/>
    </row>
    <row r="1041" spans="1:26" s="75" customFormat="1" x14ac:dyDescent="0.15">
      <c r="B1041" s="75">
        <v>395.21735000000001</v>
      </c>
      <c r="C1041" s="75">
        <v>6.3012199999999998</v>
      </c>
      <c r="E1041" s="171"/>
      <c r="F1041" s="42"/>
      <c r="G1041" s="42"/>
      <c r="H1041" s="42"/>
      <c r="I1041" s="42"/>
    </row>
    <row r="1042" spans="1:26" s="76" customFormat="1" x14ac:dyDescent="0.15">
      <c r="B1042" s="300"/>
      <c r="C1042" s="300"/>
      <c r="D1042" s="300"/>
      <c r="E1042" s="70"/>
      <c r="G1042" s="70"/>
      <c r="H1042" s="70"/>
      <c r="J1042" s="70"/>
      <c r="K1042" s="300"/>
      <c r="L1042" s="151"/>
      <c r="M1042" s="151"/>
      <c r="N1042" s="151"/>
      <c r="O1042" s="151"/>
      <c r="P1042" s="151"/>
      <c r="Q1042" s="151"/>
      <c r="R1042" s="151"/>
      <c r="S1042" s="151"/>
      <c r="T1042" s="151"/>
      <c r="U1042" s="151"/>
      <c r="V1042" s="151"/>
      <c r="W1042" s="151"/>
    </row>
    <row r="1043" spans="1:26" s="246" customFormat="1" x14ac:dyDescent="0.15">
      <c r="B1043" s="247"/>
      <c r="C1043" s="247"/>
      <c r="D1043" s="247"/>
      <c r="E1043" s="247"/>
      <c r="F1043" s="247"/>
      <c r="H1043" s="248"/>
      <c r="J1043" s="248"/>
      <c r="K1043" s="248"/>
      <c r="M1043" s="248"/>
      <c r="N1043" s="247"/>
      <c r="O1043" s="249"/>
      <c r="P1043" s="249"/>
      <c r="Q1043" s="249"/>
      <c r="R1043" s="249"/>
      <c r="S1043" s="249"/>
      <c r="T1043" s="249"/>
      <c r="U1043" s="249"/>
      <c r="V1043" s="249"/>
      <c r="W1043" s="249"/>
      <c r="X1043" s="249"/>
      <c r="Y1043" s="249"/>
      <c r="Z1043" s="249"/>
    </row>
    <row r="1044" spans="1:26" s="76" customFormat="1" x14ac:dyDescent="0.15">
      <c r="B1044" s="300"/>
      <c r="C1044" s="300"/>
      <c r="D1044" s="300"/>
      <c r="E1044" s="300"/>
      <c r="F1044" s="300"/>
      <c r="H1044" s="70"/>
      <c r="J1044" s="70"/>
      <c r="K1044" s="70"/>
      <c r="M1044" s="70"/>
      <c r="N1044" s="300"/>
      <c r="O1044" s="151"/>
      <c r="P1044" s="151"/>
      <c r="Q1044" s="151"/>
      <c r="R1044" s="151"/>
      <c r="S1044" s="151"/>
      <c r="T1044" s="151"/>
      <c r="U1044" s="151"/>
      <c r="V1044" s="151"/>
      <c r="W1044" s="151"/>
      <c r="X1044" s="151"/>
      <c r="Y1044" s="151"/>
      <c r="Z1044" s="151"/>
    </row>
    <row r="1045" spans="1:26" s="76" customFormat="1" x14ac:dyDescent="0.15">
      <c r="B1045" s="300"/>
      <c r="C1045" s="300"/>
      <c r="D1045" s="300"/>
      <c r="E1045" s="300"/>
      <c r="F1045" s="300"/>
      <c r="H1045" s="70"/>
      <c r="J1045" s="70"/>
      <c r="K1045" s="70"/>
      <c r="M1045" s="70"/>
      <c r="N1045" s="300"/>
      <c r="O1045" s="151"/>
      <c r="P1045" s="151"/>
      <c r="Q1045" s="151"/>
      <c r="R1045" s="151"/>
      <c r="S1045" s="151"/>
      <c r="T1045" s="151"/>
      <c r="U1045" s="151"/>
      <c r="V1045" s="151"/>
      <c r="W1045" s="151"/>
      <c r="X1045" s="151"/>
      <c r="Y1045" s="151"/>
      <c r="Z1045" s="151"/>
    </row>
    <row r="1046" spans="1:26" ht="20" x14ac:dyDescent="0.2">
      <c r="A1046" s="80" t="s">
        <v>317</v>
      </c>
      <c r="B1046" s="300"/>
      <c r="C1046" s="300"/>
      <c r="D1046" s="300"/>
      <c r="E1046" s="300"/>
      <c r="F1046" s="300"/>
      <c r="H1046" s="195"/>
      <c r="N1046" s="75"/>
      <c r="O1046" s="113"/>
      <c r="P1046" s="113"/>
      <c r="Q1046" s="113"/>
      <c r="R1046" s="113"/>
      <c r="S1046" s="113"/>
      <c r="T1046" s="113"/>
      <c r="U1046" s="113"/>
      <c r="V1046" s="113"/>
      <c r="W1046" s="113"/>
      <c r="X1046" s="113"/>
      <c r="Y1046" s="113"/>
      <c r="Z1046" s="113"/>
    </row>
    <row r="1047" spans="1:26" x14ac:dyDescent="0.15">
      <c r="A1047" s="117"/>
      <c r="B1047" s="300"/>
      <c r="C1047" s="300"/>
      <c r="D1047" s="300"/>
      <c r="E1047" s="300"/>
      <c r="F1047" s="300"/>
      <c r="H1047" s="195"/>
    </row>
    <row r="1048" spans="1:26" ht="14" x14ac:dyDescent="0.15">
      <c r="A1048" s="164" t="s">
        <v>3832</v>
      </c>
      <c r="B1048" s="300"/>
      <c r="C1048" s="300"/>
      <c r="D1048" s="300"/>
      <c r="E1048" s="300"/>
      <c r="F1048" s="300"/>
      <c r="H1048" s="195"/>
    </row>
    <row r="1049" spans="1:26" x14ac:dyDescent="0.15">
      <c r="A1049" s="117" t="s">
        <v>3461</v>
      </c>
      <c r="B1049" s="300"/>
      <c r="C1049" s="300"/>
      <c r="D1049" s="300"/>
      <c r="E1049" s="300"/>
      <c r="F1049" s="300"/>
      <c r="H1049" s="195"/>
    </row>
    <row r="1050" spans="1:26" x14ac:dyDescent="0.15">
      <c r="A1050" s="117"/>
      <c r="B1050" s="300"/>
      <c r="C1050" s="300"/>
      <c r="D1050" s="300"/>
      <c r="E1050" s="300"/>
      <c r="F1050" s="300"/>
      <c r="H1050" s="195"/>
    </row>
    <row r="1051" spans="1:26" x14ac:dyDescent="0.15">
      <c r="A1051" s="77" t="s">
        <v>7125</v>
      </c>
      <c r="B1051" s="300"/>
      <c r="C1051" s="300"/>
      <c r="D1051" s="300"/>
      <c r="E1051" s="300"/>
      <c r="F1051" s="300"/>
      <c r="H1051" s="195"/>
    </row>
    <row r="1052" spans="1:26" x14ac:dyDescent="0.15">
      <c r="A1052" s="300"/>
      <c r="B1052" s="300"/>
      <c r="C1052" s="300"/>
      <c r="E1052" s="300"/>
      <c r="G1052" s="195"/>
      <c r="L1052" s="73" t="s">
        <v>3747</v>
      </c>
      <c r="O1052" s="73" t="s">
        <v>3831</v>
      </c>
    </row>
    <row r="1053" spans="1:26" ht="15" x14ac:dyDescent="0.2">
      <c r="A1053" s="140"/>
      <c r="B1053" s="135" t="s">
        <v>7258</v>
      </c>
      <c r="C1053" s="77" t="s">
        <v>9247</v>
      </c>
      <c r="D1053" s="77" t="s">
        <v>8566</v>
      </c>
      <c r="E1053" s="135" t="s">
        <v>3595</v>
      </c>
      <c r="F1053" s="135" t="s">
        <v>3597</v>
      </c>
      <c r="G1053" s="137" t="s">
        <v>3688</v>
      </c>
      <c r="H1053" s="137" t="s">
        <v>3656</v>
      </c>
      <c r="I1053" s="137" t="s">
        <v>3484</v>
      </c>
      <c r="L1053" s="137" t="s">
        <v>3485</v>
      </c>
      <c r="M1053" s="77" t="s">
        <v>3486</v>
      </c>
      <c r="N1053" s="77" t="s">
        <v>3487</v>
      </c>
      <c r="O1053" s="73" t="s">
        <v>3488</v>
      </c>
      <c r="P1053" s="77" t="s">
        <v>5137</v>
      </c>
    </row>
    <row r="1054" spans="1:26" x14ac:dyDescent="0.15">
      <c r="A1054" s="116">
        <v>2</v>
      </c>
      <c r="B1054" s="113" t="s">
        <v>5872</v>
      </c>
      <c r="C1054" s="73" t="s">
        <v>9178</v>
      </c>
      <c r="D1054" t="s">
        <v>8970</v>
      </c>
      <c r="E1054" s="75">
        <v>0</v>
      </c>
      <c r="F1054" s="75">
        <v>0</v>
      </c>
      <c r="G1054" s="134">
        <v>2.2704</v>
      </c>
      <c r="H1054" s="134">
        <v>-0.79579999999999995</v>
      </c>
      <c r="I1054" s="134">
        <v>1.9099999999999999E-2</v>
      </c>
      <c r="J1054" s="116" t="s">
        <v>3676</v>
      </c>
      <c r="K1054" s="203"/>
      <c r="L1054" s="73">
        <f t="shared" ref="L1054:L1117" si="4">IF(G1054="","",10^(G1054)*0.001*10)</f>
        <v>1.8638029723462011</v>
      </c>
      <c r="M1054" s="73">
        <f t="shared" ref="M1054:M1085" si="5">IF(G1054="","",(10^I1054)/(10^H1054)*L1054)</f>
        <v>12.170264024040542</v>
      </c>
      <c r="N1054" s="73">
        <v>0.85861802223359751</v>
      </c>
      <c r="P1054" s="297"/>
      <c r="Q1054" s="64"/>
    </row>
    <row r="1055" spans="1:26" x14ac:dyDescent="0.15">
      <c r="A1055" s="116">
        <v>1</v>
      </c>
      <c r="B1055" s="113" t="s">
        <v>5872</v>
      </c>
      <c r="C1055" s="73" t="s">
        <v>8969</v>
      </c>
      <c r="D1055" t="s">
        <v>9177</v>
      </c>
      <c r="E1055" s="75">
        <v>0</v>
      </c>
      <c r="F1055" s="75">
        <v>0</v>
      </c>
      <c r="G1055" s="134">
        <v>0.41880000000000001</v>
      </c>
      <c r="H1055" s="134">
        <v>-0.49480000000000002</v>
      </c>
      <c r="I1055" s="134">
        <v>0.30859999999999999</v>
      </c>
      <c r="J1055" s="116" t="s">
        <v>3676</v>
      </c>
      <c r="K1055" s="203"/>
      <c r="L1055" s="73">
        <f t="shared" si="4"/>
        <v>2.6230103243087673E-2</v>
      </c>
      <c r="M1055" s="73">
        <f t="shared" si="5"/>
        <v>0.16680151850852937</v>
      </c>
      <c r="N1055" s="73">
        <v>122.01128470319304</v>
      </c>
      <c r="P1055" s="297"/>
      <c r="Q1055" s="64"/>
    </row>
    <row r="1056" spans="1:26" x14ac:dyDescent="0.15">
      <c r="A1056" s="116">
        <v>3</v>
      </c>
      <c r="B1056" s="113" t="s">
        <v>5935</v>
      </c>
      <c r="C1056" s="73" t="s">
        <v>7645</v>
      </c>
      <c r="D1056" t="s">
        <v>9139</v>
      </c>
      <c r="E1056" s="75">
        <v>0</v>
      </c>
      <c r="F1056" s="75">
        <v>0</v>
      </c>
      <c r="G1056" s="134">
        <v>1.1459999999999999</v>
      </c>
      <c r="H1056" s="134">
        <v>0.93089999999999995</v>
      </c>
      <c r="I1056" s="134">
        <v>0.95379999999999998</v>
      </c>
      <c r="J1056" s="116" t="s">
        <v>3677</v>
      </c>
      <c r="K1056" s="203"/>
      <c r="L1056" s="73">
        <f t="shared" si="4"/>
        <v>0.13995873225726183</v>
      </c>
      <c r="M1056" s="73">
        <f t="shared" si="5"/>
        <v>0.14753667784066055</v>
      </c>
      <c r="N1056" s="73">
        <v>609.39656234012023</v>
      </c>
      <c r="P1056" s="297"/>
      <c r="Q1056" s="64"/>
      <c r="V1056" s="42"/>
      <c r="W1056" s="42"/>
      <c r="X1056" s="42"/>
      <c r="Y1056" s="42"/>
    </row>
    <row r="1057" spans="1:25" x14ac:dyDescent="0.15">
      <c r="A1057" s="116">
        <v>4</v>
      </c>
      <c r="B1057" s="113" t="s">
        <v>7027</v>
      </c>
      <c r="C1057" s="73" t="s">
        <v>9140</v>
      </c>
      <c r="D1057" t="s">
        <v>8592</v>
      </c>
      <c r="E1057" s="75">
        <v>2</v>
      </c>
      <c r="F1057" s="75">
        <v>1</v>
      </c>
      <c r="G1057" s="134">
        <v>-2.0617999999999999</v>
      </c>
      <c r="H1057" s="134">
        <v>0.26290000000000002</v>
      </c>
      <c r="I1057" s="134">
        <v>1.1037999999999999</v>
      </c>
      <c r="J1057" s="116" t="s">
        <v>3684</v>
      </c>
      <c r="K1057" s="203"/>
      <c r="L1057" s="73">
        <f t="shared" si="4"/>
        <v>8.6736121840146361E-5</v>
      </c>
      <c r="M1057" s="73">
        <f t="shared" si="5"/>
        <v>6.0131217878993349E-4</v>
      </c>
      <c r="N1057" s="73">
        <v>211202.95974610196</v>
      </c>
      <c r="P1057" s="297"/>
      <c r="Q1057" s="64"/>
      <c r="V1057" s="42"/>
      <c r="W1057" s="42"/>
      <c r="X1057" s="42"/>
      <c r="Y1057" s="42"/>
    </row>
    <row r="1058" spans="1:25" x14ac:dyDescent="0.15">
      <c r="A1058" s="116">
        <v>6</v>
      </c>
      <c r="B1058" s="113" t="s">
        <v>7282</v>
      </c>
      <c r="C1058" s="73" t="s">
        <v>7408</v>
      </c>
      <c r="D1058"/>
      <c r="E1058" s="75">
        <v>0</v>
      </c>
      <c r="F1058" s="75">
        <v>1</v>
      </c>
      <c r="G1058" s="134">
        <v>-4.0488999999999997</v>
      </c>
      <c r="H1058" s="134">
        <v>-3.0516999999999999</v>
      </c>
      <c r="I1058" s="134">
        <v>-1.7878000000000001</v>
      </c>
      <c r="J1058" s="116" t="s">
        <v>3489</v>
      </c>
      <c r="K1058" s="203"/>
      <c r="L1058" s="73">
        <f t="shared" si="4"/>
        <v>8.9351119860521983E-7</v>
      </c>
      <c r="M1058" s="73">
        <f t="shared" si="5"/>
        <v>1.6405897731995387E-5</v>
      </c>
      <c r="N1058" s="73">
        <v>9935.7350058684387</v>
      </c>
      <c r="O1058" s="73">
        <v>9.0000000000000002E-6</v>
      </c>
      <c r="P1058" s="297" t="s">
        <v>3490</v>
      </c>
      <c r="Q1058" s="64"/>
      <c r="V1058" s="42"/>
      <c r="W1058" s="42"/>
      <c r="X1058" s="42"/>
      <c r="Y1058" s="42"/>
    </row>
    <row r="1059" spans="1:25" x14ac:dyDescent="0.15">
      <c r="A1059" s="116">
        <v>7</v>
      </c>
      <c r="B1059" s="113" t="s">
        <v>7282</v>
      </c>
      <c r="C1059" s="73" t="s">
        <v>7609</v>
      </c>
      <c r="D1059"/>
      <c r="E1059" s="75">
        <v>0</v>
      </c>
      <c r="F1059" s="75">
        <v>1</v>
      </c>
      <c r="G1059" s="44"/>
      <c r="H1059" s="134">
        <v>-1.9725999999999999</v>
      </c>
      <c r="I1059" s="134">
        <v>-1.5376000000000001</v>
      </c>
      <c r="J1059" s="116" t="s">
        <v>3489</v>
      </c>
      <c r="K1059" s="203"/>
      <c r="L1059" s="73" t="str">
        <f t="shared" si="4"/>
        <v/>
      </c>
      <c r="M1059" s="73" t="str">
        <f t="shared" si="5"/>
        <v/>
      </c>
      <c r="P1059" s="297"/>
      <c r="Q1059" s="64"/>
      <c r="V1059" s="42"/>
      <c r="W1059" s="42"/>
      <c r="X1059" s="42"/>
      <c r="Y1059" s="42"/>
    </row>
    <row r="1060" spans="1:25" x14ac:dyDescent="0.15">
      <c r="A1060" s="116">
        <v>5</v>
      </c>
      <c r="B1060" s="113" t="s">
        <v>7282</v>
      </c>
      <c r="C1060" s="73" t="s">
        <v>7128</v>
      </c>
      <c r="D1060"/>
      <c r="E1060" s="75">
        <v>0</v>
      </c>
      <c r="F1060" s="75">
        <v>1</v>
      </c>
      <c r="G1060" s="134">
        <v>-4.0488999999999997</v>
      </c>
      <c r="H1060" s="134">
        <v>-2.2065999999999999</v>
      </c>
      <c r="I1060" s="134">
        <v>-1.3306</v>
      </c>
      <c r="J1060" s="116" t="s">
        <v>3489</v>
      </c>
      <c r="K1060" s="203"/>
      <c r="L1060" s="73">
        <f t="shared" si="4"/>
        <v>8.9351119860521983E-7</v>
      </c>
      <c r="M1060" s="73">
        <f t="shared" si="5"/>
        <v>6.7158347293333111E-6</v>
      </c>
      <c r="N1060" s="73">
        <v>69550.458923953469</v>
      </c>
      <c r="O1060" s="73">
        <v>2.4999999999999998E-6</v>
      </c>
      <c r="P1060" s="297" t="s">
        <v>3491</v>
      </c>
      <c r="Q1060" s="64"/>
      <c r="V1060" s="42"/>
      <c r="W1060" s="42"/>
      <c r="X1060" s="42"/>
      <c r="Y1060" s="42"/>
    </row>
    <row r="1061" spans="1:25" x14ac:dyDescent="0.15">
      <c r="A1061" s="116">
        <v>12</v>
      </c>
      <c r="B1061" s="113" t="s">
        <v>6012</v>
      </c>
      <c r="C1061" s="73" t="s">
        <v>7361</v>
      </c>
      <c r="D1061"/>
      <c r="E1061" s="75">
        <v>0</v>
      </c>
      <c r="F1061" s="75">
        <v>0</v>
      </c>
      <c r="G1061" s="134">
        <v>2.0209999999999999</v>
      </c>
      <c r="H1061" s="134">
        <v>0.38269999999999998</v>
      </c>
      <c r="I1061" s="134">
        <v>1.1460999999999999</v>
      </c>
      <c r="J1061" s="116" t="s">
        <v>7479</v>
      </c>
      <c r="K1061" s="203"/>
      <c r="L1061" s="73">
        <f t="shared" si="4"/>
        <v>1.0495424286523223</v>
      </c>
      <c r="M1061" s="73">
        <f t="shared" si="5"/>
        <v>6.0869537233490121</v>
      </c>
      <c r="N1061" s="73">
        <v>22.998525866862014</v>
      </c>
      <c r="P1061" s="297"/>
      <c r="Q1061" s="64"/>
      <c r="V1061" s="42"/>
      <c r="W1061" s="42"/>
      <c r="X1061" s="42"/>
      <c r="Y1061" s="42"/>
    </row>
    <row r="1062" spans="1:25" x14ac:dyDescent="0.15">
      <c r="A1062" s="116">
        <v>10</v>
      </c>
      <c r="B1062" s="113" t="s">
        <v>6012</v>
      </c>
      <c r="C1062" s="73" t="s">
        <v>6948</v>
      </c>
      <c r="D1062"/>
      <c r="E1062" s="75">
        <v>0</v>
      </c>
      <c r="F1062" s="75">
        <v>0</v>
      </c>
      <c r="G1062" s="134">
        <v>1.7809999999999999</v>
      </c>
      <c r="H1062" s="134">
        <v>0.3332</v>
      </c>
      <c r="I1062" s="134">
        <v>0.74819999999999998</v>
      </c>
      <c r="J1062" s="116" t="s">
        <v>7479</v>
      </c>
      <c r="K1062" s="203"/>
      <c r="L1062" s="73">
        <f t="shared" si="4"/>
        <v>0.60394862937638016</v>
      </c>
      <c r="M1062" s="73">
        <f t="shared" si="5"/>
        <v>1.5703628043335534</v>
      </c>
      <c r="N1062" s="73">
        <v>35.661532304264028</v>
      </c>
      <c r="P1062" s="297"/>
      <c r="Q1062" s="64"/>
      <c r="V1062" s="42"/>
      <c r="W1062" s="42"/>
      <c r="X1062" s="42"/>
      <c r="Y1062" s="42"/>
    </row>
    <row r="1063" spans="1:25" x14ac:dyDescent="0.15">
      <c r="A1063" s="116">
        <v>9</v>
      </c>
      <c r="B1063" s="113" t="s">
        <v>6012</v>
      </c>
      <c r="C1063" s="73" t="s">
        <v>7350</v>
      </c>
      <c r="D1063"/>
      <c r="E1063" s="75">
        <v>0</v>
      </c>
      <c r="F1063" s="75">
        <v>0</v>
      </c>
      <c r="G1063" s="134">
        <v>1.101</v>
      </c>
      <c r="H1063" s="134">
        <v>0.23549999999999999</v>
      </c>
      <c r="I1063" s="134">
        <v>0.63349999999999995</v>
      </c>
      <c r="J1063" s="116" t="s">
        <v>7479</v>
      </c>
      <c r="K1063" s="203"/>
      <c r="L1063" s="73">
        <f t="shared" si="4"/>
        <v>0.12618275345906713</v>
      </c>
      <c r="M1063" s="73">
        <f t="shared" si="5"/>
        <v>0.31550046233746282</v>
      </c>
      <c r="N1063" s="73">
        <v>136.30130062078265</v>
      </c>
      <c r="P1063" s="297"/>
      <c r="Q1063" s="64"/>
      <c r="V1063" s="42"/>
      <c r="W1063" s="42"/>
      <c r="X1063" s="42"/>
      <c r="Y1063" s="42"/>
    </row>
    <row r="1064" spans="1:25" x14ac:dyDescent="0.15">
      <c r="A1064" s="116">
        <v>11</v>
      </c>
      <c r="B1064" s="113" t="s">
        <v>6012</v>
      </c>
      <c r="C1064" s="73" t="s">
        <v>8593</v>
      </c>
      <c r="D1064" t="s">
        <v>8594</v>
      </c>
      <c r="E1064" s="75">
        <v>0</v>
      </c>
      <c r="F1064" s="75">
        <v>1</v>
      </c>
      <c r="G1064" s="44"/>
      <c r="H1064" s="134">
        <v>1.3028</v>
      </c>
      <c r="I1064" s="134">
        <v>0.88649999999999995</v>
      </c>
      <c r="J1064" s="116" t="s">
        <v>7479</v>
      </c>
      <c r="K1064" s="203"/>
      <c r="L1064" s="73" t="str">
        <f t="shared" si="4"/>
        <v/>
      </c>
      <c r="M1064" s="73" t="str">
        <f t="shared" si="5"/>
        <v/>
      </c>
      <c r="P1064" s="297"/>
      <c r="Q1064" s="64"/>
      <c r="V1064" s="42"/>
      <c r="W1064" s="42"/>
      <c r="X1064" s="42"/>
      <c r="Y1064" s="42"/>
    </row>
    <row r="1065" spans="1:25" x14ac:dyDescent="0.15">
      <c r="A1065" s="116">
        <v>8</v>
      </c>
      <c r="B1065" s="113" t="s">
        <v>6012</v>
      </c>
      <c r="C1065" s="73" t="s">
        <v>5243</v>
      </c>
      <c r="D1065"/>
      <c r="E1065" s="75">
        <v>0</v>
      </c>
      <c r="F1065" s="75">
        <v>0</v>
      </c>
      <c r="G1065" s="134">
        <v>1.121</v>
      </c>
      <c r="H1065" s="134">
        <v>0.18260000000000001</v>
      </c>
      <c r="I1065" s="134">
        <v>0.82609999999999995</v>
      </c>
      <c r="J1065" s="116" t="s">
        <v>7479</v>
      </c>
      <c r="K1065" s="203"/>
      <c r="L1065" s="73">
        <f t="shared" si="4"/>
        <v>0.13212956341865753</v>
      </c>
      <c r="M1065" s="73">
        <f t="shared" si="5"/>
        <v>0.58143343230844724</v>
      </c>
      <c r="N1065" s="73">
        <v>115.23913771994869</v>
      </c>
      <c r="P1065" s="297"/>
      <c r="Q1065" s="64"/>
      <c r="V1065" s="42"/>
      <c r="W1065" s="42"/>
      <c r="X1065" s="42"/>
      <c r="Y1065" s="42"/>
    </row>
    <row r="1066" spans="1:25" x14ac:dyDescent="0.15">
      <c r="A1066" s="116">
        <v>13</v>
      </c>
      <c r="B1066" s="113" t="s">
        <v>6012</v>
      </c>
      <c r="C1066" s="73" t="s">
        <v>9179</v>
      </c>
      <c r="D1066" t="s">
        <v>9029</v>
      </c>
      <c r="E1066" s="75">
        <v>0</v>
      </c>
      <c r="F1066" s="75">
        <v>1</v>
      </c>
      <c r="G1066" s="44"/>
      <c r="H1066" s="134">
        <v>1.3748</v>
      </c>
      <c r="I1066" s="134">
        <v>1.1702999999999999</v>
      </c>
      <c r="J1066" s="116" t="s">
        <v>7479</v>
      </c>
      <c r="K1066" s="203"/>
      <c r="L1066" s="73" t="str">
        <f t="shared" si="4"/>
        <v/>
      </c>
      <c r="M1066" s="73" t="str">
        <f t="shared" si="5"/>
        <v/>
      </c>
      <c r="O1066" s="73">
        <v>9.9999999999999991E-5</v>
      </c>
      <c r="P1066" s="297" t="s">
        <v>3853</v>
      </c>
      <c r="Q1066" s="64"/>
      <c r="V1066" s="118"/>
      <c r="W1066" s="42"/>
      <c r="X1066" s="42"/>
      <c r="Y1066" s="42"/>
    </row>
    <row r="1067" spans="1:25" x14ac:dyDescent="0.15">
      <c r="A1067" s="116">
        <v>18</v>
      </c>
      <c r="B1067" s="113" t="s">
        <v>5767</v>
      </c>
      <c r="C1067" s="73" t="s">
        <v>9032</v>
      </c>
      <c r="D1067"/>
      <c r="E1067" s="75">
        <v>0</v>
      </c>
      <c r="F1067" s="75">
        <v>0</v>
      </c>
      <c r="G1067" s="134">
        <v>-0.52290000000000003</v>
      </c>
      <c r="H1067" s="134">
        <v>-0.94299999999999995</v>
      </c>
      <c r="I1067" s="134">
        <v>-1.0267999999999999</v>
      </c>
      <c r="J1067" s="116" t="s">
        <v>7300</v>
      </c>
      <c r="K1067" s="203"/>
      <c r="L1067" s="73">
        <f t="shared" si="4"/>
        <v>2.9998531811907926E-3</v>
      </c>
      <c r="M1067" s="73">
        <f t="shared" si="5"/>
        <v>2.4734321414203648E-3</v>
      </c>
      <c r="N1067" s="73">
        <v>380.10186455476656</v>
      </c>
      <c r="P1067" s="297"/>
      <c r="Q1067" s="64"/>
      <c r="V1067" s="118"/>
      <c r="W1067" s="118"/>
      <c r="X1067" s="118"/>
      <c r="Y1067" s="118"/>
    </row>
    <row r="1068" spans="1:25" x14ac:dyDescent="0.15">
      <c r="A1068" s="116">
        <v>16</v>
      </c>
      <c r="B1068" s="113" t="s">
        <v>5767</v>
      </c>
      <c r="C1068" s="73" t="s">
        <v>9030</v>
      </c>
      <c r="D1068" t="s">
        <v>9031</v>
      </c>
      <c r="E1068" s="75">
        <v>0</v>
      </c>
      <c r="F1068" s="75">
        <v>1</v>
      </c>
      <c r="G1068" s="134">
        <v>-4.0488999999999997</v>
      </c>
      <c r="H1068" s="134">
        <v>-3.19</v>
      </c>
      <c r="I1068" s="134">
        <v>-2.5228999999999999</v>
      </c>
      <c r="J1068" s="116" t="s">
        <v>7300</v>
      </c>
      <c r="K1068" s="203"/>
      <c r="L1068" s="73">
        <f t="shared" si="4"/>
        <v>8.9351119860521983E-7</v>
      </c>
      <c r="M1068" s="73">
        <f t="shared" si="5"/>
        <v>4.1514518004056894E-6</v>
      </c>
      <c r="N1068" s="73">
        <v>7226.0339886341444</v>
      </c>
      <c r="O1068" s="73">
        <v>1.1000000000000001E-6</v>
      </c>
      <c r="P1068" s="297" t="s">
        <v>3491</v>
      </c>
      <c r="Q1068" s="64"/>
      <c r="V1068" s="74"/>
      <c r="W1068" s="42"/>
      <c r="X1068" s="42"/>
      <c r="Y1068" s="42"/>
    </row>
    <row r="1069" spans="1:25" x14ac:dyDescent="0.15">
      <c r="A1069" s="116">
        <v>14</v>
      </c>
      <c r="B1069" s="113" t="s">
        <v>5767</v>
      </c>
      <c r="C1069" s="73" t="s">
        <v>7280</v>
      </c>
      <c r="D1069"/>
      <c r="E1069" s="75">
        <v>0</v>
      </c>
      <c r="F1069" s="75">
        <v>1</v>
      </c>
      <c r="G1069" s="134">
        <v>-0.30099999999999999</v>
      </c>
      <c r="H1069" s="134">
        <v>-1.585</v>
      </c>
      <c r="I1069" s="134">
        <v>-0.95860000000000001</v>
      </c>
      <c r="J1069" s="116" t="s">
        <v>7300</v>
      </c>
      <c r="K1069" s="203"/>
      <c r="L1069" s="73">
        <f t="shared" si="4"/>
        <v>5.000345349769785E-3</v>
      </c>
      <c r="M1069" s="73">
        <f t="shared" si="5"/>
        <v>2.1154365318951453E-2</v>
      </c>
      <c r="N1069" s="73">
        <v>51.999599653351588</v>
      </c>
      <c r="P1069" s="297"/>
      <c r="Q1069" s="64"/>
      <c r="V1069" s="74"/>
      <c r="W1069" s="42"/>
      <c r="X1069" s="42"/>
      <c r="Y1069" s="42"/>
    </row>
    <row r="1070" spans="1:25" x14ac:dyDescent="0.15">
      <c r="A1070" s="116">
        <v>17</v>
      </c>
      <c r="B1070" s="113" t="s">
        <v>5767</v>
      </c>
      <c r="C1070" s="73" t="s">
        <v>7278</v>
      </c>
      <c r="D1070"/>
      <c r="E1070" s="75">
        <v>0</v>
      </c>
      <c r="F1070" s="75">
        <v>0</v>
      </c>
      <c r="G1070" s="134">
        <v>-0.7</v>
      </c>
      <c r="H1070" s="134">
        <v>-1.2757000000000001</v>
      </c>
      <c r="I1070" s="134">
        <v>-0.74470000000000003</v>
      </c>
      <c r="J1070" s="116" t="s">
        <v>7300</v>
      </c>
      <c r="K1070" s="203"/>
      <c r="L1070" s="73">
        <f t="shared" si="4"/>
        <v>1.9952623149688794E-3</v>
      </c>
      <c r="M1070" s="73">
        <f t="shared" si="5"/>
        <v>6.7764150761067503E-3</v>
      </c>
      <c r="N1070" s="73">
        <v>265.64399320300032</v>
      </c>
      <c r="P1070" s="297"/>
      <c r="Q1070" s="64"/>
      <c r="V1070" s="42"/>
      <c r="W1070" s="42"/>
      <c r="X1070" s="42"/>
      <c r="Y1070" s="42"/>
    </row>
    <row r="1071" spans="1:25" x14ac:dyDescent="0.15">
      <c r="A1071" s="116">
        <v>19</v>
      </c>
      <c r="B1071" s="113" t="s">
        <v>5767</v>
      </c>
      <c r="C1071" s="73" t="s">
        <v>6959</v>
      </c>
      <c r="D1071"/>
      <c r="E1071" s="75">
        <v>0</v>
      </c>
      <c r="F1071" s="75">
        <v>1</v>
      </c>
      <c r="G1071" s="134">
        <v>0</v>
      </c>
      <c r="H1071" s="134">
        <v>-1.6382000000000001</v>
      </c>
      <c r="I1071" s="134">
        <v>-1.2596000000000001</v>
      </c>
      <c r="J1071" s="116" t="s">
        <v>7300</v>
      </c>
      <c r="K1071" s="203"/>
      <c r="L1071" s="73">
        <f t="shared" si="4"/>
        <v>0.01</v>
      </c>
      <c r="M1071" s="73">
        <f t="shared" si="5"/>
        <v>2.3911124459496946E-2</v>
      </c>
      <c r="N1071" s="73">
        <v>23.003822082870194</v>
      </c>
      <c r="P1071" s="297"/>
      <c r="Q1071" s="64"/>
      <c r="V1071" s="74"/>
      <c r="W1071" s="74"/>
      <c r="X1071" s="74"/>
      <c r="Y1071" s="74"/>
    </row>
    <row r="1072" spans="1:25" x14ac:dyDescent="0.15">
      <c r="A1072" s="116">
        <v>15</v>
      </c>
      <c r="B1072" s="113" t="s">
        <v>5767</v>
      </c>
      <c r="C1072" s="73" t="s">
        <v>7506</v>
      </c>
      <c r="D1072"/>
      <c r="E1072" s="75">
        <v>0</v>
      </c>
      <c r="F1072" s="75">
        <v>0</v>
      </c>
      <c r="G1072" s="134">
        <v>-1</v>
      </c>
      <c r="H1072" s="134">
        <v>-0.99129999999999996</v>
      </c>
      <c r="I1072" s="134">
        <v>-0.74470000000000003</v>
      </c>
      <c r="J1072" s="116" t="s">
        <v>7300</v>
      </c>
      <c r="K1072" s="203"/>
      <c r="L1072" s="73">
        <f t="shared" si="4"/>
        <v>1E-3</v>
      </c>
      <c r="M1072" s="73">
        <f t="shared" si="5"/>
        <v>1.7644119885806219E-3</v>
      </c>
      <c r="N1072" s="73">
        <v>1020.2344872220627</v>
      </c>
      <c r="P1072" s="297"/>
      <c r="Q1072" s="64"/>
      <c r="V1072" s="74"/>
      <c r="W1072" s="42"/>
      <c r="X1072" s="42"/>
      <c r="Y1072" s="42"/>
    </row>
    <row r="1073" spans="1:25" x14ac:dyDescent="0.15">
      <c r="A1073" s="116">
        <v>20</v>
      </c>
      <c r="B1073" s="113" t="s">
        <v>5780</v>
      </c>
      <c r="C1073" s="73" t="s">
        <v>9033</v>
      </c>
      <c r="D1073" t="s">
        <v>8724</v>
      </c>
      <c r="E1073" s="75">
        <v>0</v>
      </c>
      <c r="F1073" s="75">
        <v>0</v>
      </c>
      <c r="G1073" s="134">
        <v>0.60209999999999997</v>
      </c>
      <c r="H1073" s="134">
        <v>-1.0190999999999999</v>
      </c>
      <c r="I1073" s="134">
        <v>0</v>
      </c>
      <c r="J1073" s="116" t="s">
        <v>10797</v>
      </c>
      <c r="K1073" s="203"/>
      <c r="L1073" s="73">
        <f t="shared" si="4"/>
        <v>4.0003685104612496E-2</v>
      </c>
      <c r="M1073" s="73">
        <f t="shared" si="5"/>
        <v>0.41802282895403253</v>
      </c>
      <c r="N1073" s="73">
        <v>23.922138475120555</v>
      </c>
      <c r="P1073" s="297"/>
      <c r="Q1073" s="64"/>
      <c r="V1073" s="74"/>
      <c r="W1073" s="74"/>
      <c r="X1073" s="74"/>
      <c r="Y1073" s="74"/>
    </row>
    <row r="1074" spans="1:25" x14ac:dyDescent="0.15">
      <c r="A1074" s="116">
        <v>122</v>
      </c>
      <c r="B1074" s="113" t="s">
        <v>4918</v>
      </c>
      <c r="C1074" s="73" t="s">
        <v>7645</v>
      </c>
      <c r="D1074" t="s">
        <v>9207</v>
      </c>
      <c r="E1074" s="75">
        <v>0</v>
      </c>
      <c r="F1074" s="75">
        <v>0</v>
      </c>
      <c r="G1074" s="134">
        <v>0</v>
      </c>
      <c r="H1074" s="134">
        <v>-0.56859999999999999</v>
      </c>
      <c r="I1074" s="134">
        <v>-0.40229999999999999</v>
      </c>
      <c r="J1074" s="116" t="s">
        <v>7662</v>
      </c>
      <c r="K1074" s="203"/>
      <c r="L1074" s="73">
        <f t="shared" si="4"/>
        <v>0.01</v>
      </c>
      <c r="M1074" s="73">
        <f t="shared" si="5"/>
        <v>1.4665605552782734E-2</v>
      </c>
      <c r="N1074" s="73">
        <v>270.02252868882391</v>
      </c>
      <c r="P1074" s="297"/>
      <c r="Q1074" s="64"/>
    </row>
    <row r="1075" spans="1:25" x14ac:dyDescent="0.15">
      <c r="A1075" s="116">
        <v>117</v>
      </c>
      <c r="B1075" s="113" t="s">
        <v>4918</v>
      </c>
      <c r="C1075" s="73" t="s">
        <v>8862</v>
      </c>
      <c r="D1075" t="s">
        <v>9292</v>
      </c>
      <c r="E1075" s="75">
        <v>0</v>
      </c>
      <c r="F1075" s="75">
        <v>1</v>
      </c>
      <c r="G1075" s="134">
        <v>-1.5228999999999999</v>
      </c>
      <c r="H1075" s="134">
        <v>-0.40889999999999999</v>
      </c>
      <c r="I1075" s="134">
        <v>-0.25180000000000002</v>
      </c>
      <c r="J1075" s="116" t="s">
        <v>7662</v>
      </c>
      <c r="K1075" s="203"/>
      <c r="L1075" s="73">
        <f t="shared" si="4"/>
        <v>2.9998531811907932E-4</v>
      </c>
      <c r="M1075" s="73">
        <f t="shared" si="5"/>
        <v>4.3072492098197499E-4</v>
      </c>
      <c r="N1075" s="73">
        <v>13001.695780332901</v>
      </c>
      <c r="P1075" s="297"/>
      <c r="Q1075" s="64"/>
    </row>
    <row r="1076" spans="1:25" x14ac:dyDescent="0.15">
      <c r="A1076" s="116">
        <v>118</v>
      </c>
      <c r="B1076" s="113" t="s">
        <v>4918</v>
      </c>
      <c r="C1076" s="73" t="s">
        <v>9293</v>
      </c>
      <c r="D1076" t="s">
        <v>9294</v>
      </c>
      <c r="E1076" s="75">
        <v>0</v>
      </c>
      <c r="F1076" s="75">
        <v>0</v>
      </c>
      <c r="G1076" s="134">
        <v>-1.9585999999999999</v>
      </c>
      <c r="H1076" s="134">
        <v>-2.2200000000000001E-2</v>
      </c>
      <c r="I1076" s="134">
        <v>0.1139</v>
      </c>
      <c r="J1076" s="116" t="s">
        <v>7662</v>
      </c>
      <c r="K1076" s="203"/>
      <c r="L1076" s="73">
        <f t="shared" si="4"/>
        <v>1.1000185275062213E-4</v>
      </c>
      <c r="M1076" s="73">
        <f t="shared" si="5"/>
        <v>1.5048735188025143E-4</v>
      </c>
      <c r="N1076" s="73">
        <v>86377.37465291837</v>
      </c>
      <c r="O1076" s="73">
        <v>7.7000000000000001E-5</v>
      </c>
      <c r="P1076" s="297" t="s">
        <v>3786</v>
      </c>
      <c r="Q1076" s="64"/>
    </row>
    <row r="1077" spans="1:25" x14ac:dyDescent="0.15">
      <c r="A1077" s="116">
        <v>119</v>
      </c>
      <c r="B1077" s="113" t="s">
        <v>4918</v>
      </c>
      <c r="C1077" s="73" t="s">
        <v>8426</v>
      </c>
      <c r="D1077" t="s">
        <v>9382</v>
      </c>
      <c r="E1077" s="75">
        <v>0</v>
      </c>
      <c r="F1077" s="75">
        <v>0</v>
      </c>
      <c r="G1077" s="134">
        <v>2.1000000000000001E-2</v>
      </c>
      <c r="H1077" s="134">
        <v>-1.4814000000000001</v>
      </c>
      <c r="I1077" s="134">
        <v>-1.3009999999999999</v>
      </c>
      <c r="J1077" s="116" t="s">
        <v>7662</v>
      </c>
      <c r="K1077" s="203"/>
      <c r="L1077" s="73">
        <f t="shared" si="4"/>
        <v>1.0495424286523223E-2</v>
      </c>
      <c r="M1077" s="73">
        <f t="shared" si="5"/>
        <v>1.5900105282148653E-2</v>
      </c>
      <c r="N1077" s="73">
        <v>31.448504654769586</v>
      </c>
      <c r="P1077" s="297"/>
      <c r="Q1077" s="64"/>
    </row>
    <row r="1078" spans="1:25" x14ac:dyDescent="0.15">
      <c r="A1078" s="116">
        <v>116</v>
      </c>
      <c r="B1078" s="113" t="s">
        <v>4918</v>
      </c>
      <c r="C1078" s="73" t="s">
        <v>9290</v>
      </c>
      <c r="D1078" t="s">
        <v>9291</v>
      </c>
      <c r="E1078" s="75">
        <v>0</v>
      </c>
      <c r="F1078" s="75">
        <v>0</v>
      </c>
      <c r="G1078" s="134">
        <v>-0.4</v>
      </c>
      <c r="H1078" s="134">
        <v>-0.53759999999999997</v>
      </c>
      <c r="I1078" s="134">
        <v>-0.3196</v>
      </c>
      <c r="J1078" s="116" t="s">
        <v>7662</v>
      </c>
      <c r="K1078" s="203"/>
      <c r="L1078" s="73">
        <f t="shared" si="4"/>
        <v>3.9810717055349717E-3</v>
      </c>
      <c r="M1078" s="73">
        <f t="shared" si="5"/>
        <v>6.5765783735542028E-3</v>
      </c>
      <c r="N1078" s="73">
        <v>728.45042329233024</v>
      </c>
      <c r="P1078" s="297"/>
      <c r="Q1078" s="64"/>
    </row>
    <row r="1079" spans="1:25" x14ac:dyDescent="0.15">
      <c r="A1079" s="116">
        <v>120</v>
      </c>
      <c r="B1079" s="113" t="s">
        <v>4918</v>
      </c>
      <c r="C1079" s="73" t="s">
        <v>9383</v>
      </c>
      <c r="D1079" t="s">
        <v>9384</v>
      </c>
      <c r="E1079" s="75">
        <v>0</v>
      </c>
      <c r="F1079" s="75">
        <v>0</v>
      </c>
      <c r="G1079" s="134">
        <v>1.1760999999999999</v>
      </c>
      <c r="H1079" s="134">
        <v>-0.42020000000000002</v>
      </c>
      <c r="I1079" s="134">
        <v>-0.29070000000000001</v>
      </c>
      <c r="J1079" s="116" t="s">
        <v>7662</v>
      </c>
      <c r="K1079" s="203"/>
      <c r="L1079" s="73">
        <f t="shared" si="4"/>
        <v>0.15000301904559479</v>
      </c>
      <c r="M1079" s="73">
        <f t="shared" si="5"/>
        <v>0.2021156766960755</v>
      </c>
      <c r="N1079" s="73">
        <v>25.333780303853544</v>
      </c>
      <c r="P1079" s="297"/>
      <c r="Q1079" s="64"/>
    </row>
    <row r="1080" spans="1:25" x14ac:dyDescent="0.15">
      <c r="A1080" s="116">
        <v>121</v>
      </c>
      <c r="B1080" s="113" t="s">
        <v>4918</v>
      </c>
      <c r="C1080" s="73" t="s">
        <v>9385</v>
      </c>
      <c r="D1080" t="s">
        <v>9386</v>
      </c>
      <c r="E1080" s="75">
        <v>0</v>
      </c>
      <c r="F1080" s="75"/>
      <c r="G1080" s="134">
        <v>-0.4</v>
      </c>
      <c r="H1080" s="134">
        <v>-0.95860000000000001</v>
      </c>
      <c r="I1080" s="134">
        <v>-0.76949999999999996</v>
      </c>
      <c r="J1080" s="116" t="s">
        <v>7662</v>
      </c>
      <c r="K1080" s="203"/>
      <c r="L1080" s="73">
        <f t="shared" si="4"/>
        <v>3.9810717055349717E-3</v>
      </c>
      <c r="M1080" s="73">
        <f t="shared" si="5"/>
        <v>6.153185387288109E-3</v>
      </c>
      <c r="N1080" s="73">
        <v>276.31216136520248</v>
      </c>
      <c r="P1080" s="297"/>
      <c r="Q1080" s="64"/>
    </row>
    <row r="1081" spans="1:25" x14ac:dyDescent="0.15">
      <c r="A1081" s="116">
        <v>21</v>
      </c>
      <c r="B1081" s="113" t="s">
        <v>5845</v>
      </c>
      <c r="C1081" s="75" t="s">
        <v>8725</v>
      </c>
      <c r="D1081" t="s">
        <v>8726</v>
      </c>
      <c r="E1081" s="75">
        <v>0</v>
      </c>
      <c r="F1081" s="75">
        <v>0</v>
      </c>
      <c r="G1081" s="134">
        <v>2.4771000000000001</v>
      </c>
      <c r="H1081" s="134">
        <v>0.45789999999999997</v>
      </c>
      <c r="I1081" s="134">
        <v>0.72019999999999995</v>
      </c>
      <c r="J1081" s="116" t="s">
        <v>3787</v>
      </c>
      <c r="K1081" s="203"/>
      <c r="L1081" s="73">
        <f t="shared" si="4"/>
        <v>2.9998531811907956</v>
      </c>
      <c r="M1081" s="73">
        <f t="shared" si="5"/>
        <v>5.4878217929145885</v>
      </c>
      <c r="N1081" s="73">
        <v>9.5675336861824025</v>
      </c>
      <c r="P1081" s="297"/>
      <c r="Q1081" s="64"/>
      <c r="R1081" s="75"/>
      <c r="S1081" s="75"/>
      <c r="T1081" s="75"/>
      <c r="U1081" s="75"/>
      <c r="V1081" s="42"/>
      <c r="W1081" s="42"/>
      <c r="X1081" s="42"/>
      <c r="Y1081" s="42"/>
    </row>
    <row r="1082" spans="1:25" x14ac:dyDescent="0.15">
      <c r="A1082" s="116">
        <v>23</v>
      </c>
      <c r="B1082" s="113" t="s">
        <v>5847</v>
      </c>
      <c r="C1082" s="75" t="s">
        <v>7645</v>
      </c>
      <c r="D1082" t="s">
        <v>8848</v>
      </c>
      <c r="E1082" s="75">
        <v>2</v>
      </c>
      <c r="F1082" s="75">
        <v>0</v>
      </c>
      <c r="G1082" s="134">
        <v>0.30099999999999999</v>
      </c>
      <c r="H1082" s="134">
        <v>0.95889999999999997</v>
      </c>
      <c r="I1082" s="134">
        <v>1.4017999999999999</v>
      </c>
      <c r="J1082" s="116" t="s">
        <v>7545</v>
      </c>
      <c r="K1082" s="203"/>
      <c r="L1082" s="73">
        <f t="shared" si="4"/>
        <v>1.9998618696327443E-2</v>
      </c>
      <c r="M1082" s="73">
        <f t="shared" si="5"/>
        <v>5.5449802036974277E-2</v>
      </c>
      <c r="N1082" s="73">
        <v>4548.8330733814537</v>
      </c>
      <c r="P1082" s="297"/>
      <c r="Q1082" s="64"/>
      <c r="R1082" s="75"/>
      <c r="S1082" s="75"/>
      <c r="T1082" s="75"/>
      <c r="U1082" s="75"/>
      <c r="V1082" s="75"/>
      <c r="W1082" s="75"/>
      <c r="X1082" s="75"/>
      <c r="Y1082" s="75"/>
    </row>
    <row r="1083" spans="1:25" x14ac:dyDescent="0.15">
      <c r="A1083" s="116">
        <v>26</v>
      </c>
      <c r="B1083" s="113" t="s">
        <v>5847</v>
      </c>
      <c r="C1083" s="73" t="s">
        <v>8638</v>
      </c>
      <c r="D1083" t="s">
        <v>8865</v>
      </c>
      <c r="E1083" s="75">
        <v>1</v>
      </c>
      <c r="F1083" s="75">
        <v>0</v>
      </c>
      <c r="G1083" s="134">
        <v>1.0791999999999999</v>
      </c>
      <c r="H1083" s="134">
        <v>-0.22900000000000001</v>
      </c>
      <c r="I1083" s="134">
        <v>0.25430000000000003</v>
      </c>
      <c r="J1083" s="116" t="s">
        <v>7545</v>
      </c>
      <c r="K1083" s="203"/>
      <c r="L1083" s="73">
        <f t="shared" si="4"/>
        <v>0.12000518202042657</v>
      </c>
      <c r="M1083" s="73">
        <f t="shared" si="5"/>
        <v>0.36517412725483783</v>
      </c>
      <c r="N1083" s="73">
        <v>49.181299526830749</v>
      </c>
      <c r="P1083" s="297"/>
      <c r="Q1083" s="64"/>
    </row>
    <row r="1084" spans="1:25" x14ac:dyDescent="0.15">
      <c r="A1084" s="116">
        <v>27</v>
      </c>
      <c r="B1084" s="113" t="s">
        <v>5847</v>
      </c>
      <c r="C1084" s="73" t="s">
        <v>8638</v>
      </c>
      <c r="D1084" t="s">
        <v>8866</v>
      </c>
      <c r="E1084" s="75">
        <v>1</v>
      </c>
      <c r="F1084" s="75">
        <v>0</v>
      </c>
      <c r="G1084" s="134">
        <v>1.415</v>
      </c>
      <c r="H1084" s="134">
        <v>-0.54500000000000004</v>
      </c>
      <c r="I1084" s="134">
        <v>-0.433</v>
      </c>
      <c r="J1084" s="116" t="s">
        <v>7545</v>
      </c>
      <c r="K1084" s="203"/>
      <c r="L1084" s="73">
        <f t="shared" si="4"/>
        <v>0.26001595631652724</v>
      </c>
      <c r="M1084" s="73">
        <f t="shared" si="5"/>
        <v>0.33651156937549076</v>
      </c>
      <c r="N1084" s="73">
        <v>10.964781961431846</v>
      </c>
      <c r="P1084" s="297"/>
      <c r="Q1084" s="64"/>
    </row>
    <row r="1085" spans="1:25" x14ac:dyDescent="0.15">
      <c r="A1085" s="116">
        <v>25</v>
      </c>
      <c r="B1085" s="113" t="s">
        <v>5847</v>
      </c>
      <c r="C1085" s="73" t="s">
        <v>8704</v>
      </c>
      <c r="D1085" t="s">
        <v>8705</v>
      </c>
      <c r="E1085" s="75">
        <v>2</v>
      </c>
      <c r="F1085" s="75">
        <v>1</v>
      </c>
      <c r="G1085" s="134">
        <v>-1.6989000000000001</v>
      </c>
      <c r="H1085" s="134">
        <v>0</v>
      </c>
      <c r="I1085" s="134">
        <v>0.84319999999999995</v>
      </c>
      <c r="J1085" s="116" t="s">
        <v>7545</v>
      </c>
      <c r="K1085" s="203"/>
      <c r="L1085" s="73">
        <f t="shared" si="4"/>
        <v>2.0003224078650374E-4</v>
      </c>
      <c r="M1085" s="73">
        <f t="shared" si="5"/>
        <v>1.3941194940347435E-3</v>
      </c>
      <c r="N1085" s="73">
        <v>49991.94110250003</v>
      </c>
      <c r="P1085" s="297"/>
      <c r="Q1085" s="64"/>
    </row>
    <row r="1086" spans="1:25" x14ac:dyDescent="0.15">
      <c r="A1086" s="116">
        <v>22</v>
      </c>
      <c r="B1086" s="113" t="s">
        <v>5847</v>
      </c>
      <c r="C1086" s="75" t="s">
        <v>9039</v>
      </c>
      <c r="D1086" t="s">
        <v>8887</v>
      </c>
      <c r="E1086" s="75">
        <v>2</v>
      </c>
      <c r="F1086" s="75">
        <v>0</v>
      </c>
      <c r="G1086" s="134">
        <v>-0.95860000000000001</v>
      </c>
      <c r="H1086" s="134">
        <v>8.7099999999999997E-2</v>
      </c>
      <c r="I1086" s="134">
        <v>7.9200000000000007E-2</v>
      </c>
      <c r="J1086" s="116" t="s">
        <v>7545</v>
      </c>
      <c r="K1086" s="203"/>
      <c r="L1086" s="73">
        <f t="shared" si="4"/>
        <v>1.1000185275062207E-3</v>
      </c>
      <c r="M1086" s="73">
        <f t="shared" ref="M1086:M1117" si="6">IF(G1086="","",(10^I1086)/(10^H1086)*L1086)</f>
        <v>1.0801896208818905E-3</v>
      </c>
      <c r="N1086" s="73">
        <v>11109.640353927089</v>
      </c>
      <c r="P1086" s="297"/>
      <c r="Q1086" s="64"/>
      <c r="R1086" s="75"/>
      <c r="S1086" s="75"/>
      <c r="T1086" s="75"/>
      <c r="U1086" s="75"/>
      <c r="V1086" s="75"/>
      <c r="W1086" s="75"/>
      <c r="X1086" s="75"/>
      <c r="Y1086" s="75"/>
    </row>
    <row r="1087" spans="1:25" x14ac:dyDescent="0.15">
      <c r="A1087" s="116">
        <v>24</v>
      </c>
      <c r="B1087" s="113" t="s">
        <v>5847</v>
      </c>
      <c r="C1087" s="73" t="s">
        <v>8849</v>
      </c>
      <c r="D1087" t="s">
        <v>8863</v>
      </c>
      <c r="E1087" s="75">
        <v>1</v>
      </c>
      <c r="F1087" s="75">
        <v>0</v>
      </c>
      <c r="G1087" s="134">
        <v>0.47710000000000002</v>
      </c>
      <c r="H1087" s="134">
        <v>0.24399999999999999</v>
      </c>
      <c r="I1087" s="134">
        <v>0.90549999999999997</v>
      </c>
      <c r="J1087" s="116" t="s">
        <v>3445</v>
      </c>
      <c r="K1087" s="203"/>
      <c r="L1087" s="73">
        <f t="shared" si="4"/>
        <v>2.9998531811907939E-2</v>
      </c>
      <c r="M1087" s="73">
        <f t="shared" si="6"/>
        <v>0.13759415960633894</v>
      </c>
      <c r="N1087" s="73">
        <v>584.65544675274975</v>
      </c>
      <c r="P1087" s="297"/>
      <c r="Q1087" s="64"/>
    </row>
    <row r="1088" spans="1:25" x14ac:dyDescent="0.15">
      <c r="A1088" s="116">
        <v>28</v>
      </c>
      <c r="B1088" s="113" t="s">
        <v>5475</v>
      </c>
      <c r="C1088" s="73" t="s">
        <v>8889</v>
      </c>
      <c r="D1088" t="s">
        <v>9097</v>
      </c>
      <c r="E1088" s="75">
        <v>0</v>
      </c>
      <c r="F1088" s="75">
        <v>1</v>
      </c>
      <c r="G1088" s="134">
        <v>-2.7957999999999998</v>
      </c>
      <c r="H1088" s="134">
        <v>-0.2525</v>
      </c>
      <c r="I1088" s="134">
        <v>1.3502000000000001</v>
      </c>
      <c r="J1088" s="116" t="s">
        <v>7328</v>
      </c>
      <c r="K1088" s="203"/>
      <c r="L1088" s="73">
        <f t="shared" si="4"/>
        <v>1.6002948219489947E-5</v>
      </c>
      <c r="M1088" s="73">
        <f t="shared" si="6"/>
        <v>6.4106194962074332E-4</v>
      </c>
      <c r="N1088" s="73">
        <v>349381.57638329244</v>
      </c>
      <c r="O1088" s="73">
        <v>5.0000000000000002E-5</v>
      </c>
      <c r="P1088" s="297" t="s">
        <v>9298</v>
      </c>
      <c r="Q1088" s="64"/>
    </row>
    <row r="1089" spans="1:17" x14ac:dyDescent="0.15">
      <c r="A1089" s="116">
        <v>31</v>
      </c>
      <c r="B1089" s="113" t="s">
        <v>5728</v>
      </c>
      <c r="C1089" s="73" t="s">
        <v>9098</v>
      </c>
      <c r="D1089" t="s">
        <v>9053</v>
      </c>
      <c r="E1089" s="75">
        <v>0</v>
      </c>
      <c r="F1089" s="75">
        <v>1</v>
      </c>
      <c r="G1089" s="134">
        <v>-2.339</v>
      </c>
      <c r="H1089" s="134">
        <v>-0.37669999999999998</v>
      </c>
      <c r="I1089" s="134">
        <v>1.236</v>
      </c>
      <c r="J1089" s="116" t="s">
        <v>3446</v>
      </c>
      <c r="K1089" s="203"/>
      <c r="L1089" s="73">
        <f t="shared" si="4"/>
        <v>4.5814188671453344E-5</v>
      </c>
      <c r="M1089" s="73">
        <f t="shared" si="6"/>
        <v>1.8780190790114119E-3</v>
      </c>
      <c r="N1089" s="73">
        <v>91685.361146192328</v>
      </c>
      <c r="P1089" s="297"/>
      <c r="Q1089" s="64"/>
    </row>
    <row r="1090" spans="1:17" x14ac:dyDescent="0.15">
      <c r="A1090" s="116">
        <v>29</v>
      </c>
      <c r="B1090" s="113" t="s">
        <v>5728</v>
      </c>
      <c r="C1090" s="73" t="s">
        <v>9098</v>
      </c>
      <c r="D1090" t="s">
        <v>8811</v>
      </c>
      <c r="E1090" s="75">
        <v>0</v>
      </c>
      <c r="F1090" s="75">
        <v>1</v>
      </c>
      <c r="G1090" s="134">
        <v>-2.339</v>
      </c>
      <c r="H1090" s="134">
        <v>-1.0457000000000001</v>
      </c>
      <c r="I1090" s="134">
        <v>0.68569999999999998</v>
      </c>
      <c r="J1090" s="116" t="s">
        <v>3446</v>
      </c>
      <c r="K1090" s="203"/>
      <c r="L1090" s="73">
        <f t="shared" si="4"/>
        <v>4.5814188671453344E-5</v>
      </c>
      <c r="M1090" s="73">
        <f t="shared" si="6"/>
        <v>2.4683116896973456E-3</v>
      </c>
      <c r="N1090" s="73">
        <v>19647.169866047367</v>
      </c>
      <c r="O1090" s="73">
        <v>5.0000000000000002E-5</v>
      </c>
      <c r="P1090" s="297" t="s">
        <v>3777</v>
      </c>
      <c r="Q1090" s="64"/>
    </row>
    <row r="1091" spans="1:17" x14ac:dyDescent="0.15">
      <c r="A1091" s="116">
        <v>30</v>
      </c>
      <c r="B1091" s="113" t="s">
        <v>5728</v>
      </c>
      <c r="C1091" s="73" t="s">
        <v>9099</v>
      </c>
      <c r="D1091" t="s">
        <v>9052</v>
      </c>
      <c r="E1091" s="75">
        <v>0</v>
      </c>
      <c r="F1091" s="75">
        <v>1</v>
      </c>
      <c r="G1091" s="44"/>
      <c r="H1091" s="134">
        <v>-0.72119999999999995</v>
      </c>
      <c r="I1091" s="134">
        <v>0.2014</v>
      </c>
      <c r="J1091" s="116" t="s">
        <v>3446</v>
      </c>
      <c r="K1091" s="203"/>
      <c r="L1091" s="73" t="str">
        <f t="shared" si="4"/>
        <v/>
      </c>
      <c r="M1091" s="73" t="str">
        <f t="shared" si="6"/>
        <v/>
      </c>
      <c r="P1091" s="297"/>
      <c r="Q1091" s="64"/>
    </row>
    <row r="1092" spans="1:17" x14ac:dyDescent="0.15">
      <c r="A1092" s="116">
        <v>32</v>
      </c>
      <c r="B1092" s="113" t="s">
        <v>5728</v>
      </c>
      <c r="C1092" s="73" t="s">
        <v>8593</v>
      </c>
      <c r="D1092" t="s">
        <v>9062</v>
      </c>
      <c r="E1092" s="75">
        <v>0</v>
      </c>
      <c r="F1092" s="75">
        <v>1</v>
      </c>
      <c r="G1092" s="44"/>
      <c r="H1092" s="134">
        <v>-0.67769999999999997</v>
      </c>
      <c r="I1092" s="134">
        <v>1.0468999999999999</v>
      </c>
      <c r="J1092" s="116" t="s">
        <v>3446</v>
      </c>
      <c r="K1092" s="203"/>
      <c r="L1092" s="73" t="str">
        <f t="shared" si="4"/>
        <v/>
      </c>
      <c r="M1092" s="73" t="str">
        <f t="shared" si="6"/>
        <v/>
      </c>
      <c r="P1092" s="297"/>
      <c r="Q1092" s="64"/>
    </row>
    <row r="1093" spans="1:17" x14ac:dyDescent="0.15">
      <c r="A1093" s="116">
        <v>33</v>
      </c>
      <c r="B1093" s="113" t="s">
        <v>5728</v>
      </c>
      <c r="C1093" s="73" t="s">
        <v>9179</v>
      </c>
      <c r="D1093" t="s">
        <v>9063</v>
      </c>
      <c r="E1093" s="75">
        <v>0</v>
      </c>
      <c r="F1093" s="75">
        <v>1</v>
      </c>
      <c r="G1093" s="44"/>
      <c r="H1093" s="134">
        <v>-0.95860000000000001</v>
      </c>
      <c r="I1093" s="134">
        <v>0.50509999999999999</v>
      </c>
      <c r="J1093" s="116" t="s">
        <v>3446</v>
      </c>
      <c r="K1093" s="203"/>
      <c r="L1093" s="73" t="str">
        <f t="shared" si="4"/>
        <v/>
      </c>
      <c r="M1093" s="73" t="str">
        <f t="shared" si="6"/>
        <v/>
      </c>
      <c r="O1093" s="73">
        <v>6.6100000000000007E-5</v>
      </c>
      <c r="P1093" s="297" t="s">
        <v>3853</v>
      </c>
      <c r="Q1093" s="64"/>
    </row>
    <row r="1094" spans="1:17" x14ac:dyDescent="0.15">
      <c r="A1094" s="116">
        <v>34</v>
      </c>
      <c r="B1094" s="113" t="s">
        <v>5631</v>
      </c>
      <c r="C1094" s="73" t="s">
        <v>8883</v>
      </c>
      <c r="D1094" t="s">
        <v>9064</v>
      </c>
      <c r="E1094" s="75">
        <v>0</v>
      </c>
      <c r="F1094" s="75">
        <v>1</v>
      </c>
      <c r="G1094" s="134">
        <v>-2.6019999999999999</v>
      </c>
      <c r="H1094" s="134">
        <v>1.1760999999999999</v>
      </c>
      <c r="I1094" s="134">
        <v>1.7782</v>
      </c>
      <c r="J1094" s="116" t="s">
        <v>3864</v>
      </c>
      <c r="K1094" s="203"/>
      <c r="L1094" s="73">
        <f t="shared" si="4"/>
        <v>2.5003453616964298E-5</v>
      </c>
      <c r="M1094" s="73">
        <f t="shared" si="6"/>
        <v>1.0002302850208242E-4</v>
      </c>
      <c r="N1094" s="73">
        <v>5999291.991559959</v>
      </c>
      <c r="O1094" s="73">
        <v>7.2000000000000002E-5</v>
      </c>
      <c r="P1094" s="297" t="s">
        <v>3865</v>
      </c>
      <c r="Q1094" s="64"/>
    </row>
    <row r="1095" spans="1:17" x14ac:dyDescent="0.15">
      <c r="A1095" s="116">
        <v>39</v>
      </c>
      <c r="B1095" s="113" t="s">
        <v>5694</v>
      </c>
      <c r="C1095" s="73" t="s">
        <v>7408</v>
      </c>
      <c r="D1095" t="s">
        <v>9208</v>
      </c>
      <c r="E1095" s="75">
        <v>0</v>
      </c>
      <c r="F1095" s="75">
        <v>1</v>
      </c>
      <c r="G1095" s="134">
        <v>-4.0488999999999997</v>
      </c>
      <c r="H1095" s="134">
        <v>-1.8859999999999999</v>
      </c>
      <c r="I1095" s="134">
        <v>-0.75109999999999999</v>
      </c>
      <c r="J1095" s="116" t="s">
        <v>3866</v>
      </c>
      <c r="K1095" s="203"/>
      <c r="L1095" s="73">
        <f t="shared" si="4"/>
        <v>8.9351119860521983E-7</v>
      </c>
      <c r="M1095" s="73">
        <f t="shared" si="6"/>
        <v>1.2189895989248671E-5</v>
      </c>
      <c r="N1095" s="73">
        <v>145512.39873242416</v>
      </c>
      <c r="O1095" s="73">
        <v>4.9999999999999996E-6</v>
      </c>
      <c r="P1095" s="297" t="s">
        <v>3786</v>
      </c>
      <c r="Q1095" s="64"/>
    </row>
    <row r="1096" spans="1:17" x14ac:dyDescent="0.15">
      <c r="A1096" s="116">
        <v>41</v>
      </c>
      <c r="B1096" s="113" t="s">
        <v>5694</v>
      </c>
      <c r="C1096" s="73" t="s">
        <v>7463</v>
      </c>
      <c r="D1096"/>
      <c r="E1096" s="75">
        <v>0</v>
      </c>
      <c r="F1096" s="75">
        <v>1</v>
      </c>
      <c r="G1096" s="44"/>
      <c r="H1096" s="134">
        <v>-1.7695000000000001</v>
      </c>
      <c r="I1096" s="134">
        <v>-6.6199999999999995E-2</v>
      </c>
      <c r="J1096" s="116" t="s">
        <v>3866</v>
      </c>
      <c r="K1096" s="203"/>
      <c r="L1096" s="73" t="str">
        <f t="shared" si="4"/>
        <v/>
      </c>
      <c r="M1096" s="73" t="str">
        <f t="shared" si="6"/>
        <v/>
      </c>
      <c r="P1096" s="297"/>
      <c r="Q1096" s="64"/>
    </row>
    <row r="1097" spans="1:17" x14ac:dyDescent="0.15">
      <c r="A1097" s="116">
        <v>36</v>
      </c>
      <c r="B1097" s="113" t="s">
        <v>5694</v>
      </c>
      <c r="C1097" s="73" t="s">
        <v>7209</v>
      </c>
      <c r="D1097"/>
      <c r="E1097" s="75">
        <v>0</v>
      </c>
      <c r="F1097" s="75">
        <v>1</v>
      </c>
      <c r="G1097" s="44"/>
      <c r="H1097" s="134">
        <v>-1.6382000000000001</v>
      </c>
      <c r="I1097" s="134">
        <v>-9.4899999999999998E-2</v>
      </c>
      <c r="J1097" s="116" t="s">
        <v>3866</v>
      </c>
      <c r="K1097" s="203"/>
      <c r="L1097" s="73" t="str">
        <f t="shared" si="4"/>
        <v/>
      </c>
      <c r="M1097" s="73" t="str">
        <f t="shared" si="6"/>
        <v/>
      </c>
      <c r="P1097" s="297"/>
      <c r="Q1097" s="64"/>
    </row>
    <row r="1098" spans="1:17" x14ac:dyDescent="0.15">
      <c r="A1098" s="116">
        <v>37</v>
      </c>
      <c r="B1098" s="113" t="s">
        <v>5694</v>
      </c>
      <c r="C1098" s="73" t="s">
        <v>9065</v>
      </c>
      <c r="D1098" t="s">
        <v>9066</v>
      </c>
      <c r="E1098" s="75">
        <v>0</v>
      </c>
      <c r="F1098" s="75">
        <v>1</v>
      </c>
      <c r="G1098" s="134">
        <v>-1.9585999999999999</v>
      </c>
      <c r="H1098" s="134">
        <v>-1.6989000000000001</v>
      </c>
      <c r="I1098" s="134">
        <v>-0.46899999999999997</v>
      </c>
      <c r="J1098" s="116" t="s">
        <v>3866</v>
      </c>
      <c r="K1098" s="203"/>
      <c r="L1098" s="73">
        <f t="shared" si="4"/>
        <v>1.1000185275062213E-4</v>
      </c>
      <c r="M1098" s="73">
        <f t="shared" si="6"/>
        <v>1.8676693856443897E-3</v>
      </c>
      <c r="N1098" s="73">
        <v>1818.4442878428922</v>
      </c>
      <c r="O1098" s="73">
        <v>1.85E-4</v>
      </c>
      <c r="P1098" s="297" t="s">
        <v>3789</v>
      </c>
      <c r="Q1098" s="64"/>
    </row>
    <row r="1099" spans="1:17" x14ac:dyDescent="0.15">
      <c r="A1099" s="116">
        <v>38</v>
      </c>
      <c r="B1099" s="113" t="s">
        <v>5694</v>
      </c>
      <c r="C1099" s="73" t="s">
        <v>7283</v>
      </c>
      <c r="D1099"/>
      <c r="E1099" s="75">
        <v>0</v>
      </c>
      <c r="F1099" s="75"/>
      <c r="G1099" s="44"/>
      <c r="H1099" s="134">
        <v>-3.1739000000000002</v>
      </c>
      <c r="I1099" s="134">
        <v>-1.9272</v>
      </c>
      <c r="J1099" s="116" t="s">
        <v>3866</v>
      </c>
      <c r="K1099" s="203"/>
      <c r="L1099" s="73" t="str">
        <f t="shared" si="4"/>
        <v/>
      </c>
      <c r="M1099" s="73" t="str">
        <f t="shared" si="6"/>
        <v/>
      </c>
      <c r="P1099" s="297"/>
      <c r="Q1099" s="64"/>
    </row>
    <row r="1100" spans="1:17" x14ac:dyDescent="0.15">
      <c r="A1100" s="116">
        <v>35</v>
      </c>
      <c r="B1100" s="113" t="s">
        <v>5694</v>
      </c>
      <c r="C1100" s="73" t="s">
        <v>7128</v>
      </c>
      <c r="D1100"/>
      <c r="E1100" s="75">
        <v>0</v>
      </c>
      <c r="F1100" s="75">
        <v>1</v>
      </c>
      <c r="G1100" s="134">
        <v>-4.0488999999999997</v>
      </c>
      <c r="H1100" s="134">
        <v>-2.1078999999999999</v>
      </c>
      <c r="I1100" s="134">
        <v>-0.56930000000000003</v>
      </c>
      <c r="J1100" s="116" t="s">
        <v>3866</v>
      </c>
      <c r="K1100" s="203"/>
      <c r="L1100" s="73">
        <f t="shared" si="4"/>
        <v>8.9351119860521983E-7</v>
      </c>
      <c r="M1100" s="73">
        <f t="shared" si="6"/>
        <v>3.0881614691845152E-5</v>
      </c>
      <c r="N1100" s="73">
        <v>87297.136838811086</v>
      </c>
      <c r="O1100" s="73">
        <v>2.4999999999999998E-6</v>
      </c>
      <c r="P1100" s="297" t="s">
        <v>3491</v>
      </c>
      <c r="Q1100" s="64"/>
    </row>
    <row r="1101" spans="1:17" x14ac:dyDescent="0.15">
      <c r="A1101" s="116">
        <v>40</v>
      </c>
      <c r="B1101" s="113" t="s">
        <v>5694</v>
      </c>
      <c r="C1101" s="73" t="s">
        <v>9209</v>
      </c>
      <c r="D1101" t="s">
        <v>9210</v>
      </c>
      <c r="E1101" s="75">
        <v>0</v>
      </c>
      <c r="F1101" s="75"/>
      <c r="G1101" s="44"/>
      <c r="H1101" s="134">
        <v>-2.1135000000000002</v>
      </c>
      <c r="I1101" s="134">
        <v>-1.2838000000000001</v>
      </c>
      <c r="J1101" s="116" t="s">
        <v>3866</v>
      </c>
      <c r="K1101" s="203"/>
      <c r="L1101" s="73" t="str">
        <f t="shared" si="4"/>
        <v/>
      </c>
      <c r="M1101" s="73" t="str">
        <f t="shared" si="6"/>
        <v/>
      </c>
      <c r="P1101" s="297"/>
      <c r="Q1101" s="64"/>
    </row>
    <row r="1102" spans="1:17" x14ac:dyDescent="0.15">
      <c r="A1102" s="116">
        <v>42</v>
      </c>
      <c r="B1102" s="113" t="s">
        <v>5359</v>
      </c>
      <c r="C1102" s="73" t="s">
        <v>7463</v>
      </c>
      <c r="D1102"/>
      <c r="E1102" s="75">
        <v>0</v>
      </c>
      <c r="F1102" s="75">
        <v>1</v>
      </c>
      <c r="G1102" s="44"/>
      <c r="H1102" s="134">
        <v>-1.6382000000000001</v>
      </c>
      <c r="I1102" s="134">
        <v>3.95E-2</v>
      </c>
      <c r="J1102" s="116" t="s">
        <v>3866</v>
      </c>
      <c r="K1102" s="203"/>
      <c r="L1102" s="73" t="str">
        <f t="shared" si="4"/>
        <v/>
      </c>
      <c r="M1102" s="73" t="str">
        <f t="shared" si="6"/>
        <v/>
      </c>
      <c r="P1102" s="297"/>
      <c r="Q1102" s="64"/>
    </row>
    <row r="1103" spans="1:17" x14ac:dyDescent="0.15">
      <c r="A1103" s="116">
        <v>45</v>
      </c>
      <c r="B1103" s="113" t="s">
        <v>5359</v>
      </c>
      <c r="C1103" s="73" t="s">
        <v>7463</v>
      </c>
      <c r="D1103"/>
      <c r="E1103" s="75">
        <v>0</v>
      </c>
      <c r="F1103" s="75">
        <v>1</v>
      </c>
      <c r="G1103" s="44"/>
      <c r="H1103" s="134">
        <v>-2.1739000000000002</v>
      </c>
      <c r="I1103" s="134">
        <v>-0.49409999999999998</v>
      </c>
      <c r="J1103" s="116" t="s">
        <v>3866</v>
      </c>
      <c r="K1103" s="203"/>
      <c r="L1103" s="73" t="str">
        <f t="shared" si="4"/>
        <v/>
      </c>
      <c r="M1103" s="73" t="str">
        <f t="shared" si="6"/>
        <v/>
      </c>
      <c r="P1103" s="297"/>
      <c r="Q1103" s="64"/>
    </row>
    <row r="1104" spans="1:17" x14ac:dyDescent="0.15">
      <c r="A1104" s="116">
        <v>44</v>
      </c>
      <c r="B1104" s="113" t="s">
        <v>5359</v>
      </c>
      <c r="C1104" s="73" t="s">
        <v>7209</v>
      </c>
      <c r="D1104"/>
      <c r="E1104" s="75">
        <v>0</v>
      </c>
      <c r="F1104" s="75">
        <v>1</v>
      </c>
      <c r="G1104" s="44"/>
      <c r="H1104" s="134">
        <v>-2.1739000000000002</v>
      </c>
      <c r="I1104" s="134">
        <v>-0.873</v>
      </c>
      <c r="J1104" s="116" t="s">
        <v>3866</v>
      </c>
      <c r="K1104" s="203"/>
      <c r="L1104" s="73" t="str">
        <f t="shared" si="4"/>
        <v/>
      </c>
      <c r="M1104" s="73" t="str">
        <f t="shared" si="6"/>
        <v/>
      </c>
      <c r="P1104" s="297"/>
      <c r="Q1104" s="64"/>
    </row>
    <row r="1105" spans="1:17" x14ac:dyDescent="0.15">
      <c r="A1105" s="116">
        <v>46</v>
      </c>
      <c r="B1105" s="113" t="s">
        <v>5359</v>
      </c>
      <c r="C1105" s="73" t="s">
        <v>9065</v>
      </c>
      <c r="D1105" t="s">
        <v>9066</v>
      </c>
      <c r="E1105" s="75">
        <v>0</v>
      </c>
      <c r="F1105" s="75">
        <v>1</v>
      </c>
      <c r="G1105" s="134">
        <v>-1.9585999999999999</v>
      </c>
      <c r="H1105" s="134">
        <v>-2.7772000000000001</v>
      </c>
      <c r="I1105" s="134">
        <v>-1.4455</v>
      </c>
      <c r="J1105" s="116" t="s">
        <v>3866</v>
      </c>
      <c r="K1105" s="203"/>
      <c r="L1105" s="73">
        <f t="shared" si="4"/>
        <v>1.1000185275062213E-4</v>
      </c>
      <c r="M1105" s="73">
        <f t="shared" si="6"/>
        <v>2.3610218159596632E-3</v>
      </c>
      <c r="N1105" s="73">
        <v>151.84482661412213</v>
      </c>
      <c r="O1105" s="73">
        <v>1.85E-4</v>
      </c>
      <c r="P1105" s="297" t="s">
        <v>3789</v>
      </c>
      <c r="Q1105" s="64"/>
    </row>
    <row r="1106" spans="1:17" x14ac:dyDescent="0.15">
      <c r="A1106" s="116">
        <v>43</v>
      </c>
      <c r="B1106" s="113" t="s">
        <v>5359</v>
      </c>
      <c r="C1106" s="73" t="s">
        <v>7128</v>
      </c>
      <c r="D1106"/>
      <c r="E1106" s="75">
        <v>0</v>
      </c>
      <c r="F1106" s="75">
        <v>1</v>
      </c>
      <c r="G1106" s="134">
        <v>-4.0488999999999997</v>
      </c>
      <c r="H1106" s="134">
        <v>-2</v>
      </c>
      <c r="I1106" s="134">
        <v>-0.43869999999999998</v>
      </c>
      <c r="J1106" s="116" t="s">
        <v>3866</v>
      </c>
      <c r="K1106" s="203"/>
      <c r="L1106" s="73">
        <f t="shared" si="4"/>
        <v>8.9351119860521983E-7</v>
      </c>
      <c r="M1106" s="73">
        <f t="shared" si="6"/>
        <v>3.253868517801077E-5</v>
      </c>
      <c r="N1106" s="73">
        <v>111918.01530423014</v>
      </c>
      <c r="O1106" s="73">
        <v>2.4999999999999998E-6</v>
      </c>
      <c r="P1106" s="297" t="s">
        <v>3491</v>
      </c>
      <c r="Q1106" s="64"/>
    </row>
    <row r="1107" spans="1:17" x14ac:dyDescent="0.15">
      <c r="A1107" s="116">
        <v>49</v>
      </c>
      <c r="B1107" s="113" t="s">
        <v>5593</v>
      </c>
      <c r="C1107" s="73" t="s">
        <v>9061</v>
      </c>
      <c r="D1107" t="s">
        <v>8645</v>
      </c>
      <c r="E1107" s="75">
        <v>2</v>
      </c>
      <c r="F1107" s="75">
        <v>1</v>
      </c>
      <c r="G1107" s="134">
        <v>-2</v>
      </c>
      <c r="H1107" s="134">
        <v>-0.9244</v>
      </c>
      <c r="I1107" s="134">
        <v>-0.46850000000000003</v>
      </c>
      <c r="J1107" s="116" t="s">
        <v>3449</v>
      </c>
      <c r="K1107" s="203"/>
      <c r="L1107" s="73">
        <f t="shared" si="4"/>
        <v>1E-4</v>
      </c>
      <c r="M1107" s="73">
        <f t="shared" si="6"/>
        <v>2.856932634583696E-4</v>
      </c>
      <c r="N1107" s="73">
        <v>11901.453387038549</v>
      </c>
      <c r="P1107" s="297"/>
      <c r="Q1107" s="64"/>
    </row>
    <row r="1108" spans="1:17" x14ac:dyDescent="0.15">
      <c r="A1108" s="116">
        <v>50</v>
      </c>
      <c r="B1108" s="113" t="s">
        <v>5593</v>
      </c>
      <c r="C1108" s="73" t="s">
        <v>9061</v>
      </c>
      <c r="D1108" t="s">
        <v>8645</v>
      </c>
      <c r="E1108" s="75">
        <v>2</v>
      </c>
      <c r="F1108" s="75">
        <v>1</v>
      </c>
      <c r="G1108" s="134">
        <v>-2</v>
      </c>
      <c r="H1108" s="134">
        <v>-0.64580000000000004</v>
      </c>
      <c r="I1108" s="134">
        <v>-0.2596</v>
      </c>
      <c r="J1108" s="116" t="s">
        <v>3449</v>
      </c>
      <c r="K1108" s="203"/>
      <c r="L1108" s="73">
        <f t="shared" si="4"/>
        <v>1E-4</v>
      </c>
      <c r="M1108" s="73">
        <f t="shared" si="6"/>
        <v>2.4333243383582498E-4</v>
      </c>
      <c r="N1108" s="73">
        <v>22604.765184683416</v>
      </c>
      <c r="P1108" s="297"/>
      <c r="Q1108" s="64"/>
    </row>
    <row r="1109" spans="1:17" x14ac:dyDescent="0.15">
      <c r="A1109" s="116">
        <v>47</v>
      </c>
      <c r="B1109" s="113" t="s">
        <v>5593</v>
      </c>
      <c r="C1109" s="73" t="s">
        <v>8706</v>
      </c>
      <c r="D1109" t="s">
        <v>8707</v>
      </c>
      <c r="E1109" s="75">
        <v>2</v>
      </c>
      <c r="F1109" s="75">
        <v>0</v>
      </c>
      <c r="G1109" s="134">
        <v>0.28399999999999997</v>
      </c>
      <c r="H1109" s="134">
        <v>-0.64580000000000004</v>
      </c>
      <c r="I1109" s="134">
        <v>-0.2596</v>
      </c>
      <c r="J1109" s="116" t="s">
        <v>3449</v>
      </c>
      <c r="K1109" s="203"/>
      <c r="L1109" s="73">
        <f t="shared" si="4"/>
        <v>1.9230917289101583E-2</v>
      </c>
      <c r="M1109" s="73">
        <f t="shared" si="6"/>
        <v>4.6795059088525333E-2</v>
      </c>
      <c r="N1109" s="73">
        <v>117.54387398615582</v>
      </c>
      <c r="P1109" s="297"/>
      <c r="Q1109" s="64"/>
    </row>
    <row r="1110" spans="1:17" x14ac:dyDescent="0.15">
      <c r="A1110" s="116">
        <v>48</v>
      </c>
      <c r="B1110" s="113" t="s">
        <v>5593</v>
      </c>
      <c r="C1110" s="73" t="s">
        <v>8708</v>
      </c>
      <c r="D1110" t="s">
        <v>8709</v>
      </c>
      <c r="E1110" s="75">
        <v>2</v>
      </c>
      <c r="F1110" s="75">
        <v>0</v>
      </c>
      <c r="G1110" s="134">
        <v>-0.19889999999999999</v>
      </c>
      <c r="H1110" s="134">
        <v>-0.9244</v>
      </c>
      <c r="I1110" s="134">
        <v>-0.46850000000000003</v>
      </c>
      <c r="J1110" s="116" t="s">
        <v>3449</v>
      </c>
      <c r="K1110" s="203"/>
      <c r="L1110" s="73">
        <f t="shared" si="4"/>
        <v>6.3255748635258346E-3</v>
      </c>
      <c r="M1110" s="73">
        <f t="shared" si="6"/>
        <v>1.8071741260109266E-2</v>
      </c>
      <c r="N1110" s="73">
        <v>188.14817062183587</v>
      </c>
      <c r="P1110" s="297"/>
      <c r="Q1110" s="64"/>
    </row>
    <row r="1111" spans="1:17" x14ac:dyDescent="0.15">
      <c r="A1111" s="116">
        <v>56</v>
      </c>
      <c r="B1111" s="113" t="s">
        <v>5848</v>
      </c>
      <c r="C1111" s="73" t="s">
        <v>8930</v>
      </c>
      <c r="D1111" t="s">
        <v>8931</v>
      </c>
      <c r="E1111" s="75">
        <v>1</v>
      </c>
      <c r="F1111" s="75">
        <v>0</v>
      </c>
      <c r="G1111" s="277">
        <v>2.1869999999999998</v>
      </c>
      <c r="H1111" s="277">
        <v>-0.40889999999999999</v>
      </c>
      <c r="I1111" s="277">
        <v>0.89600000000000002</v>
      </c>
      <c r="J1111" s="116" t="s">
        <v>3529</v>
      </c>
      <c r="K1111" s="203"/>
      <c r="L1111" s="73">
        <f t="shared" si="4"/>
        <v>1.5381546403030346</v>
      </c>
      <c r="M1111" s="73">
        <f t="shared" si="6"/>
        <v>31.038448191595389</v>
      </c>
      <c r="N1111" s="73">
        <v>2.5357124326473754</v>
      </c>
      <c r="P1111" s="297"/>
      <c r="Q1111" s="64"/>
    </row>
    <row r="1112" spans="1:17" x14ac:dyDescent="0.15">
      <c r="A1112" s="116">
        <v>51</v>
      </c>
      <c r="B1112" s="113" t="s">
        <v>5848</v>
      </c>
      <c r="C1112" s="73" t="s">
        <v>7645</v>
      </c>
      <c r="D1112" t="s">
        <v>9229</v>
      </c>
      <c r="E1112" s="75">
        <v>1</v>
      </c>
      <c r="F1112" s="75">
        <v>0</v>
      </c>
      <c r="G1112" s="277">
        <v>0.78469999999999995</v>
      </c>
      <c r="H1112" s="277">
        <v>-1.3009999999999999</v>
      </c>
      <c r="I1112" s="277">
        <v>0.25290000000000001</v>
      </c>
      <c r="J1112" s="116" t="s">
        <v>3529</v>
      </c>
      <c r="K1112" s="203"/>
      <c r="L1112" s="73">
        <f t="shared" si="4"/>
        <v>6.0911598946133835E-2</v>
      </c>
      <c r="M1112" s="73">
        <f t="shared" si="6"/>
        <v>2.1807204688249451</v>
      </c>
      <c r="N1112" s="73">
        <v>8.2091841886990302</v>
      </c>
      <c r="P1112" s="297"/>
      <c r="Q1112" s="64"/>
    </row>
    <row r="1113" spans="1:17" x14ac:dyDescent="0.15">
      <c r="A1113" s="116">
        <v>54</v>
      </c>
      <c r="B1113" s="113" t="s">
        <v>5848</v>
      </c>
      <c r="C1113" s="73" t="s">
        <v>9212</v>
      </c>
      <c r="D1113" t="s">
        <v>8399</v>
      </c>
      <c r="E1113" s="75">
        <v>1</v>
      </c>
      <c r="F1113" s="75">
        <v>0</v>
      </c>
      <c r="G1113" s="277">
        <v>-1.5892999999999999</v>
      </c>
      <c r="H1113" s="277">
        <v>-0.88600000000000001</v>
      </c>
      <c r="I1113" s="277">
        <v>-0.31869999999999998</v>
      </c>
      <c r="J1113" s="116" t="s">
        <v>3529</v>
      </c>
      <c r="K1113" s="203"/>
      <c r="L1113" s="73">
        <f t="shared" si="4"/>
        <v>2.5745421119264541E-4</v>
      </c>
      <c r="M1113" s="73">
        <f t="shared" si="6"/>
        <v>9.506047936562814E-4</v>
      </c>
      <c r="N1113" s="73">
        <v>5050.1002567031674</v>
      </c>
      <c r="P1113" s="297"/>
      <c r="Q1113" s="64"/>
    </row>
    <row r="1114" spans="1:17" x14ac:dyDescent="0.15">
      <c r="A1114" s="116">
        <v>55</v>
      </c>
      <c r="B1114" s="113" t="s">
        <v>5848</v>
      </c>
      <c r="C1114" s="73" t="s">
        <v>8426</v>
      </c>
      <c r="D1114" t="s">
        <v>8715</v>
      </c>
      <c r="E1114" s="75">
        <v>1</v>
      </c>
      <c r="F1114" s="75">
        <v>0</v>
      </c>
      <c r="G1114" s="277">
        <v>1.2656000000000001</v>
      </c>
      <c r="H1114" s="277">
        <v>-0.72119999999999995</v>
      </c>
      <c r="I1114" s="277">
        <v>0.61280000000000001</v>
      </c>
      <c r="J1114" s="116" t="s">
        <v>3529</v>
      </c>
      <c r="K1114" s="203"/>
      <c r="L1114" s="73">
        <f t="shared" si="4"/>
        <v>0.1843316879505755</v>
      </c>
      <c r="M1114" s="73">
        <f t="shared" si="6"/>
        <v>3.977406691050283</v>
      </c>
      <c r="N1114" s="73">
        <v>10.308607400626256</v>
      </c>
      <c r="P1114" s="297"/>
      <c r="Q1114" s="64"/>
    </row>
    <row r="1115" spans="1:17" x14ac:dyDescent="0.15">
      <c r="A1115" s="116">
        <v>52</v>
      </c>
      <c r="B1115" s="113" t="s">
        <v>5848</v>
      </c>
      <c r="C1115" s="73" t="s">
        <v>8706</v>
      </c>
      <c r="D1115" t="s">
        <v>9230</v>
      </c>
      <c r="E1115" s="75">
        <v>1</v>
      </c>
      <c r="F1115" s="75">
        <v>0</v>
      </c>
      <c r="G1115" s="277">
        <v>-1.26</v>
      </c>
      <c r="H1115" s="277">
        <v>-0.56859999999999999</v>
      </c>
      <c r="I1115" s="277">
        <v>4.3E-3</v>
      </c>
      <c r="J1115" s="116" t="s">
        <v>3529</v>
      </c>
      <c r="K1115" s="203"/>
      <c r="L1115" s="73">
        <f t="shared" si="4"/>
        <v>5.4954087385762434E-4</v>
      </c>
      <c r="M1115" s="73">
        <f t="shared" si="6"/>
        <v>2.0554172641766566E-3</v>
      </c>
      <c r="N1115" s="73">
        <v>4913.6022729909191</v>
      </c>
      <c r="P1115" s="297"/>
      <c r="Q1115" s="64"/>
    </row>
    <row r="1116" spans="1:17" x14ac:dyDescent="0.15">
      <c r="A1116" s="116">
        <v>53</v>
      </c>
      <c r="B1116" s="113" t="s">
        <v>5848</v>
      </c>
      <c r="C1116" s="73" t="s">
        <v>9206</v>
      </c>
      <c r="D1116" t="s">
        <v>9211</v>
      </c>
      <c r="E1116" s="75">
        <v>1</v>
      </c>
      <c r="F1116" s="75">
        <v>0</v>
      </c>
      <c r="G1116" s="277">
        <v>2.7652000000000001</v>
      </c>
      <c r="H1116" s="277">
        <v>-0.79579999999999995</v>
      </c>
      <c r="I1116" s="277">
        <v>0.1399</v>
      </c>
      <c r="J1116" s="116" t="s">
        <v>3529</v>
      </c>
      <c r="K1116" s="203"/>
      <c r="L1116" s="73">
        <f t="shared" si="4"/>
        <v>5.8237134794375205</v>
      </c>
      <c r="M1116" s="73">
        <f t="shared" si="6"/>
        <v>50.222693418239089</v>
      </c>
      <c r="N1116" s="73">
        <v>0.27478941531023932</v>
      </c>
      <c r="P1116" s="297"/>
      <c r="Q1116" s="64"/>
    </row>
    <row r="1117" spans="1:17" x14ac:dyDescent="0.15">
      <c r="A1117" s="116">
        <v>57</v>
      </c>
      <c r="B1117" s="113" t="s">
        <v>5594</v>
      </c>
      <c r="C1117" s="73" t="s">
        <v>8969</v>
      </c>
      <c r="D1117" t="s">
        <v>8932</v>
      </c>
      <c r="E1117" s="75">
        <v>0</v>
      </c>
      <c r="F1117" s="75">
        <v>0</v>
      </c>
      <c r="G1117" s="134">
        <v>0.60199999999999998</v>
      </c>
      <c r="H1117" s="134">
        <v>-0.73509999999999998</v>
      </c>
      <c r="I1117" s="134">
        <v>-0.45590000000000003</v>
      </c>
      <c r="J1117" s="116" t="s">
        <v>7234</v>
      </c>
      <c r="K1117" s="203"/>
      <c r="L1117" s="73">
        <f t="shared" si="4"/>
        <v>3.9994474976109751E-2</v>
      </c>
      <c r="M1117" s="73">
        <f t="shared" si="6"/>
        <v>7.6067650076622723E-2</v>
      </c>
      <c r="N1117" s="73">
        <v>46.01506077890587</v>
      </c>
      <c r="P1117" s="297"/>
      <c r="Q1117" s="64"/>
    </row>
    <row r="1118" spans="1:17" x14ac:dyDescent="0.15">
      <c r="A1118" s="116">
        <v>58</v>
      </c>
      <c r="B1118" s="113" t="s">
        <v>5594</v>
      </c>
      <c r="C1118" s="73" t="s">
        <v>8933</v>
      </c>
      <c r="D1118" t="s">
        <v>8934</v>
      </c>
      <c r="E1118" s="75">
        <v>0</v>
      </c>
      <c r="F1118" s="75">
        <v>0</v>
      </c>
      <c r="G1118" s="134">
        <v>0</v>
      </c>
      <c r="H1118" s="134">
        <v>-0.4647</v>
      </c>
      <c r="I1118" s="134">
        <v>0.1323</v>
      </c>
      <c r="J1118" s="116" t="s">
        <v>7234</v>
      </c>
      <c r="K1118" s="203"/>
      <c r="L1118" s="73">
        <f t="shared" ref="L1118:L1181" si="7">IF(G1118="","",10^(G1118)*0.001*10)</f>
        <v>0.01</v>
      </c>
      <c r="M1118" s="73">
        <f t="shared" ref="M1118:M1149" si="8">IF(G1118="","",(10^I1118)/(10^H1118)*L1118)</f>
        <v>3.9536662006812801E-2</v>
      </c>
      <c r="N1118" s="73">
        <v>343.00464394337672</v>
      </c>
      <c r="P1118" s="297"/>
      <c r="Q1118" s="64"/>
    </row>
    <row r="1119" spans="1:17" x14ac:dyDescent="0.15">
      <c r="A1119" s="116">
        <v>59</v>
      </c>
      <c r="B1119" s="113" t="s">
        <v>8542</v>
      </c>
      <c r="C1119" s="73" t="s">
        <v>8519</v>
      </c>
      <c r="D1119" t="s">
        <v>8873</v>
      </c>
      <c r="E1119" s="75">
        <v>0</v>
      </c>
      <c r="F1119" s="75">
        <v>0</v>
      </c>
      <c r="G1119" s="44"/>
      <c r="H1119" s="134">
        <v>-1.1539999999999999</v>
      </c>
      <c r="I1119" s="134">
        <v>-0.69899999999999995</v>
      </c>
      <c r="J1119" s="116" t="s">
        <v>8778</v>
      </c>
      <c r="K1119" s="203"/>
      <c r="L1119" s="73" t="str">
        <f t="shared" si="7"/>
        <v/>
      </c>
      <c r="M1119" s="73" t="str">
        <f t="shared" si="8"/>
        <v/>
      </c>
      <c r="P1119" s="297"/>
      <c r="Q1119" s="64"/>
    </row>
    <row r="1120" spans="1:17" x14ac:dyDescent="0.15">
      <c r="A1120" s="116">
        <v>61</v>
      </c>
      <c r="B1120" s="113" t="s">
        <v>7437</v>
      </c>
      <c r="C1120" s="73" t="s">
        <v>7645</v>
      </c>
      <c r="D1120" t="s">
        <v>8848</v>
      </c>
      <c r="E1120" s="75">
        <v>0</v>
      </c>
      <c r="F1120" s="75">
        <v>0</v>
      </c>
      <c r="G1120" s="134">
        <v>-6.83E-2</v>
      </c>
      <c r="H1120" s="134">
        <v>-0.14099999999999999</v>
      </c>
      <c r="I1120" s="134">
        <v>0.30099999999999999</v>
      </c>
      <c r="J1120" s="116" t="s">
        <v>8778</v>
      </c>
      <c r="K1120" s="203"/>
      <c r="L1120" s="73">
        <f t="shared" si="7"/>
        <v>8.5447625768418252E-3</v>
      </c>
      <c r="M1120" s="73">
        <f t="shared" si="8"/>
        <v>2.3642859424017431E-2</v>
      </c>
      <c r="N1120" s="73">
        <v>845.86294481842526</v>
      </c>
      <c r="P1120" s="297"/>
      <c r="Q1120" s="64"/>
    </row>
    <row r="1121" spans="1:17" x14ac:dyDescent="0.15">
      <c r="A1121" s="116">
        <v>60</v>
      </c>
      <c r="B1121" s="113" t="s">
        <v>8542</v>
      </c>
      <c r="C1121" s="73" t="s">
        <v>8706</v>
      </c>
      <c r="D1121" t="s">
        <v>8874</v>
      </c>
      <c r="E1121" s="75">
        <v>0</v>
      </c>
      <c r="F1121" s="75">
        <v>0</v>
      </c>
      <c r="G1121" s="44"/>
      <c r="H1121" s="134">
        <v>-0.44</v>
      </c>
      <c r="I1121" s="134">
        <v>-0.11</v>
      </c>
      <c r="J1121" s="116" t="s">
        <v>8778</v>
      </c>
      <c r="K1121" s="203"/>
      <c r="L1121" s="73" t="str">
        <f t="shared" si="7"/>
        <v/>
      </c>
      <c r="M1121" s="73" t="str">
        <f t="shared" si="8"/>
        <v/>
      </c>
      <c r="P1121" s="297"/>
      <c r="Q1121" s="64"/>
    </row>
    <row r="1122" spans="1:17" x14ac:dyDescent="0.15">
      <c r="A1122" s="116">
        <v>64</v>
      </c>
      <c r="B1122" s="113" t="s">
        <v>5926</v>
      </c>
      <c r="C1122" s="73" t="s">
        <v>7463</v>
      </c>
      <c r="D1122"/>
      <c r="E1122" s="75">
        <v>2</v>
      </c>
      <c r="F1122" s="75">
        <v>1</v>
      </c>
      <c r="G1122" s="44"/>
      <c r="H1122" s="134">
        <v>0.248</v>
      </c>
      <c r="I1122" s="134">
        <v>1.4012</v>
      </c>
      <c r="J1122" s="116" t="s">
        <v>8423</v>
      </c>
      <c r="K1122" s="203"/>
      <c r="L1122" s="73" t="str">
        <f t="shared" si="7"/>
        <v/>
      </c>
      <c r="M1122" s="73" t="str">
        <f t="shared" si="8"/>
        <v/>
      </c>
      <c r="P1122" s="297"/>
      <c r="Q1122" s="64"/>
    </row>
    <row r="1123" spans="1:17" x14ac:dyDescent="0.15">
      <c r="A1123" s="116">
        <v>62</v>
      </c>
      <c r="B1123" s="113" t="s">
        <v>5926</v>
      </c>
      <c r="C1123" s="73" t="s">
        <v>7365</v>
      </c>
      <c r="D1123"/>
      <c r="E1123" s="75">
        <v>2</v>
      </c>
      <c r="F1123" s="75">
        <v>1</v>
      </c>
      <c r="G1123" s="134">
        <v>-1.9585999999999999</v>
      </c>
      <c r="H1123" s="134">
        <v>-0.59689999999999999</v>
      </c>
      <c r="I1123" s="134">
        <v>0.65900000000000003</v>
      </c>
      <c r="J1123" s="116" t="s">
        <v>8423</v>
      </c>
      <c r="K1123" s="203"/>
      <c r="L1123" s="73">
        <f t="shared" si="7"/>
        <v>1.1000185275062213E-4</v>
      </c>
      <c r="M1123" s="73">
        <f t="shared" si="8"/>
        <v>1.9828962890547194E-3</v>
      </c>
      <c r="N1123" s="73">
        <v>22998.525866861997</v>
      </c>
      <c r="O1123" s="73">
        <v>5.0000000000000001E-4</v>
      </c>
      <c r="P1123" s="297" t="s">
        <v>3700</v>
      </c>
      <c r="Q1123" s="64"/>
    </row>
    <row r="1124" spans="1:17" x14ac:dyDescent="0.15">
      <c r="A1124" s="116">
        <v>63</v>
      </c>
      <c r="B1124" s="113" t="s">
        <v>5926</v>
      </c>
      <c r="C1124" s="73" t="s">
        <v>7520</v>
      </c>
      <c r="D1124"/>
      <c r="E1124" s="75">
        <v>2</v>
      </c>
      <c r="F1124" s="75">
        <v>1</v>
      </c>
      <c r="G1124" s="134">
        <v>-1.5465</v>
      </c>
      <c r="H1124" s="134">
        <v>-0.56379999999999997</v>
      </c>
      <c r="I1124" s="134">
        <v>0.67989999999999995</v>
      </c>
      <c r="J1124" s="116" t="s">
        <v>8423</v>
      </c>
      <c r="K1124" s="203"/>
      <c r="L1124" s="73">
        <f t="shared" si="7"/>
        <v>2.8411881849832433E-4</v>
      </c>
      <c r="M1124" s="73">
        <f t="shared" si="8"/>
        <v>4.9796635416448536E-3</v>
      </c>
      <c r="N1124" s="73">
        <v>9609.482495282773</v>
      </c>
      <c r="P1124" s="297"/>
      <c r="Q1124" s="64"/>
    </row>
    <row r="1125" spans="1:17" x14ac:dyDescent="0.15">
      <c r="A1125" s="116">
        <v>65</v>
      </c>
      <c r="B1125" s="113" t="s">
        <v>5926</v>
      </c>
      <c r="C1125" s="73" t="s">
        <v>7128</v>
      </c>
      <c r="D1125"/>
      <c r="E1125" s="75">
        <v>2</v>
      </c>
      <c r="F1125" s="75">
        <v>1</v>
      </c>
      <c r="G1125" s="134">
        <v>-4.0488999999999997</v>
      </c>
      <c r="H1125" s="134">
        <v>-0.68830000000000002</v>
      </c>
      <c r="I1125" s="134">
        <v>1.0849</v>
      </c>
      <c r="J1125" s="116" t="s">
        <v>8423</v>
      </c>
      <c r="K1125" s="203"/>
      <c r="L1125" s="73">
        <f t="shared" si="7"/>
        <v>8.9351119860521983E-7</v>
      </c>
      <c r="M1125" s="73">
        <f t="shared" si="8"/>
        <v>5.3002944883579614E-5</v>
      </c>
      <c r="N1125" s="73">
        <v>2294034.7906697439</v>
      </c>
      <c r="O1125" s="73">
        <v>2.4999999999999998E-6</v>
      </c>
      <c r="P1125" s="297" t="s">
        <v>3491</v>
      </c>
      <c r="Q1125" s="64"/>
    </row>
    <row r="1126" spans="1:17" x14ac:dyDescent="0.15">
      <c r="A1126" s="116">
        <v>66</v>
      </c>
      <c r="B1126" s="113" t="s">
        <v>5733</v>
      </c>
      <c r="C1126" s="73" t="s">
        <v>7463</v>
      </c>
      <c r="D1126"/>
      <c r="E1126" s="75">
        <v>1</v>
      </c>
      <c r="F1126" s="75">
        <v>1</v>
      </c>
      <c r="G1126" s="44"/>
      <c r="H1126" s="134">
        <v>-0.97470000000000001</v>
      </c>
      <c r="I1126" s="134">
        <v>0.30459999999999998</v>
      </c>
      <c r="J1126" s="116" t="s">
        <v>7177</v>
      </c>
      <c r="K1126" s="203"/>
      <c r="L1126" s="73" t="str">
        <f t="shared" si="7"/>
        <v/>
      </c>
      <c r="M1126" s="73" t="str">
        <f t="shared" si="8"/>
        <v/>
      </c>
      <c r="P1126" s="297"/>
      <c r="Q1126" s="64"/>
    </row>
    <row r="1127" spans="1:17" x14ac:dyDescent="0.15">
      <c r="A1127" s="116">
        <v>67</v>
      </c>
      <c r="B1127" s="113" t="s">
        <v>5733</v>
      </c>
      <c r="C1127" s="73" t="s">
        <v>7209</v>
      </c>
      <c r="D1127"/>
      <c r="E1127" s="75">
        <v>1</v>
      </c>
      <c r="F1127" s="75">
        <v>1</v>
      </c>
      <c r="G1127" s="44"/>
      <c r="H1127" s="134">
        <v>-0.64590000000000003</v>
      </c>
      <c r="I1127" s="134">
        <v>-3.5000000000000001E-3</v>
      </c>
      <c r="J1127" s="116" t="s">
        <v>7177</v>
      </c>
      <c r="K1127" s="203"/>
      <c r="L1127" s="73" t="str">
        <f t="shared" si="7"/>
        <v/>
      </c>
      <c r="M1127" s="73" t="str">
        <f t="shared" si="8"/>
        <v/>
      </c>
      <c r="P1127" s="297"/>
      <c r="Q1127" s="64"/>
    </row>
    <row r="1128" spans="1:17" x14ac:dyDescent="0.15">
      <c r="A1128" s="116">
        <v>68</v>
      </c>
      <c r="B1128" s="113" t="s">
        <v>5733</v>
      </c>
      <c r="C1128" s="73" t="s">
        <v>4860</v>
      </c>
      <c r="D1128"/>
      <c r="E1128" s="75">
        <v>1</v>
      </c>
      <c r="F1128" s="75">
        <v>1</v>
      </c>
      <c r="G1128" s="44"/>
      <c r="H1128" s="134">
        <v>-1.1857</v>
      </c>
      <c r="I1128" s="134">
        <v>0.3075</v>
      </c>
      <c r="J1128" s="116" t="s">
        <v>7177</v>
      </c>
      <c r="K1128" s="203"/>
      <c r="L1128" s="73" t="str">
        <f t="shared" si="7"/>
        <v/>
      </c>
      <c r="M1128" s="73" t="str">
        <f t="shared" si="8"/>
        <v/>
      </c>
      <c r="P1128" s="297"/>
      <c r="Q1128" s="64"/>
    </row>
    <row r="1129" spans="1:17" x14ac:dyDescent="0.15">
      <c r="A1129" s="116">
        <v>70</v>
      </c>
      <c r="B1129" s="113" t="s">
        <v>6011</v>
      </c>
      <c r="C1129" s="73" t="s">
        <v>7645</v>
      </c>
      <c r="D1129" t="s">
        <v>8877</v>
      </c>
      <c r="E1129" s="75">
        <v>0</v>
      </c>
      <c r="F1129" s="75">
        <v>0</v>
      </c>
      <c r="G1129" s="134">
        <v>1.7782</v>
      </c>
      <c r="H1129" s="134">
        <v>0.67069999999999996</v>
      </c>
      <c r="I1129" s="134">
        <v>0.82609999999999995</v>
      </c>
      <c r="J1129" s="116" t="s">
        <v>7456</v>
      </c>
      <c r="K1129" s="203"/>
      <c r="L1129" s="73">
        <f t="shared" si="7"/>
        <v>0.60006735386411669</v>
      </c>
      <c r="M1129" s="73">
        <f t="shared" si="8"/>
        <v>0.85822270505401554</v>
      </c>
      <c r="N1129" s="73">
        <v>78.072844013790643</v>
      </c>
      <c r="P1129" s="297"/>
      <c r="Q1129" s="64"/>
    </row>
    <row r="1130" spans="1:17" x14ac:dyDescent="0.15">
      <c r="A1130" s="116">
        <v>69</v>
      </c>
      <c r="B1130" s="113" t="s">
        <v>6011</v>
      </c>
      <c r="C1130" s="73" t="s">
        <v>8875</v>
      </c>
      <c r="D1130" t="s">
        <v>8876</v>
      </c>
      <c r="E1130" s="75">
        <v>0</v>
      </c>
      <c r="F1130" s="75">
        <v>0</v>
      </c>
      <c r="G1130" s="134">
        <v>0.39789999999999998</v>
      </c>
      <c r="H1130" s="134">
        <v>0.57769999999999999</v>
      </c>
      <c r="I1130" s="134">
        <v>1.2801</v>
      </c>
      <c r="J1130" s="116" t="s">
        <v>7456</v>
      </c>
      <c r="K1130" s="203"/>
      <c r="L1130" s="73">
        <f t="shared" si="7"/>
        <v>2.4997697021785083E-2</v>
      </c>
      <c r="M1130" s="73">
        <f t="shared" si="8"/>
        <v>0.12597953470904988</v>
      </c>
      <c r="N1130" s="73">
        <v>1512.8643881929281</v>
      </c>
      <c r="P1130" s="297"/>
      <c r="Q1130" s="64"/>
    </row>
    <row r="1131" spans="1:17" x14ac:dyDescent="0.15">
      <c r="A1131" s="116">
        <v>72</v>
      </c>
      <c r="B1131" s="113" t="s">
        <v>5014</v>
      </c>
      <c r="C1131" s="73" t="s">
        <v>8640</v>
      </c>
      <c r="D1131" t="s">
        <v>9104</v>
      </c>
      <c r="E1131" s="75">
        <v>0</v>
      </c>
      <c r="F1131" s="75">
        <v>1</v>
      </c>
      <c r="G1131" s="134">
        <v>-4.6574999999999998</v>
      </c>
      <c r="H1131" s="134">
        <v>-0.2341</v>
      </c>
      <c r="I1131" s="134">
        <v>1.8992</v>
      </c>
      <c r="J1131" s="116" t="s">
        <v>7246</v>
      </c>
      <c r="K1131" s="203"/>
      <c r="L1131" s="73">
        <f t="shared" si="7"/>
        <v>2.2003917096373986E-7</v>
      </c>
      <c r="M1131" s="73">
        <f t="shared" si="8"/>
        <v>2.9908869650638258E-5</v>
      </c>
      <c r="N1131" s="73">
        <v>26509406.210930761</v>
      </c>
      <c r="O1131" s="73">
        <v>3.0000000000000001E-6</v>
      </c>
      <c r="P1131" s="297" t="s">
        <v>3409</v>
      </c>
      <c r="Q1131" s="64"/>
    </row>
    <row r="1132" spans="1:17" x14ac:dyDescent="0.15">
      <c r="A1132" s="116">
        <v>71</v>
      </c>
      <c r="B1132" s="113" t="s">
        <v>5014</v>
      </c>
      <c r="C1132" s="73" t="s">
        <v>8640</v>
      </c>
      <c r="D1132" t="s">
        <v>8641</v>
      </c>
      <c r="E1132" s="75">
        <v>0</v>
      </c>
      <c r="F1132" s="75">
        <v>1</v>
      </c>
      <c r="G1132" s="134">
        <v>-3.6196999999999999</v>
      </c>
      <c r="H1132" s="134">
        <v>0.18820000000000001</v>
      </c>
      <c r="I1132" s="134">
        <v>2.6261000000000001</v>
      </c>
      <c r="J1132" s="116" t="s">
        <v>7246</v>
      </c>
      <c r="K1132" s="203"/>
      <c r="L1132" s="73">
        <f t="shared" si="7"/>
        <v>2.4004905465538172E-6</v>
      </c>
      <c r="M1132" s="73">
        <f t="shared" si="8"/>
        <v>6.5796076972934056E-4</v>
      </c>
      <c r="N1132" s="73">
        <v>6425397.5003730208</v>
      </c>
      <c r="O1132" s="73">
        <v>3.0000000000000001E-6</v>
      </c>
      <c r="P1132" s="297" t="s">
        <v>3409</v>
      </c>
      <c r="Q1132" s="64"/>
    </row>
    <row r="1133" spans="1:17" x14ac:dyDescent="0.15">
      <c r="A1133" s="116">
        <v>73</v>
      </c>
      <c r="B1133" s="113" t="s">
        <v>5014</v>
      </c>
      <c r="C1133" s="73" t="s">
        <v>9105</v>
      </c>
      <c r="D1133" t="s">
        <v>9106</v>
      </c>
      <c r="E1133" s="75">
        <v>0</v>
      </c>
      <c r="F1133" s="75">
        <v>1</v>
      </c>
      <c r="G1133" s="134">
        <v>-0.82389999999999997</v>
      </c>
      <c r="H1133" s="134">
        <v>0.47220000000000001</v>
      </c>
      <c r="I1133" s="134">
        <v>1.6961999999999999</v>
      </c>
      <c r="J1133" s="116" t="s">
        <v>7246</v>
      </c>
      <c r="K1133" s="203"/>
      <c r="L1133" s="73">
        <f t="shared" si="7"/>
        <v>1.5000301904559477E-3</v>
      </c>
      <c r="M1133" s="73">
        <f t="shared" si="8"/>
        <v>2.51246488132877E-2</v>
      </c>
      <c r="N1133" s="73">
        <v>19774.249066066041</v>
      </c>
      <c r="P1133" s="297"/>
      <c r="Q1133" s="64"/>
    </row>
    <row r="1134" spans="1:17" x14ac:dyDescent="0.15">
      <c r="A1134" s="116">
        <v>74</v>
      </c>
      <c r="B1134" s="113" t="s">
        <v>5710</v>
      </c>
      <c r="C1134" s="73" t="s">
        <v>9107</v>
      </c>
      <c r="D1134" t="s">
        <v>9227</v>
      </c>
      <c r="E1134" s="75">
        <v>1</v>
      </c>
      <c r="F1134" s="75">
        <v>1</v>
      </c>
      <c r="G1134" s="134">
        <v>-1.6989000000000001</v>
      </c>
      <c r="H1134" s="134">
        <v>-2.0880000000000001</v>
      </c>
      <c r="I1134" s="134">
        <v>-1.1938</v>
      </c>
      <c r="J1134" s="116" t="s">
        <v>7260</v>
      </c>
      <c r="K1134" s="203"/>
      <c r="L1134" s="73">
        <f t="shared" si="7"/>
        <v>2.0003224078650374E-4</v>
      </c>
      <c r="M1134" s="73">
        <f t="shared" si="8"/>
        <v>1.5678337172957285E-3</v>
      </c>
      <c r="N1134" s="73">
        <v>408.22537814298522</v>
      </c>
      <c r="O1134" s="73">
        <v>1.57E-3</v>
      </c>
      <c r="P1134" s="297" t="s">
        <v>3853</v>
      </c>
      <c r="Q1134" s="64"/>
    </row>
    <row r="1135" spans="1:17" x14ac:dyDescent="0.15">
      <c r="A1135" s="116">
        <v>80</v>
      </c>
      <c r="B1135" s="113" t="s">
        <v>5407</v>
      </c>
      <c r="C1135" s="73" t="s">
        <v>7381</v>
      </c>
      <c r="D1135"/>
      <c r="E1135" s="75">
        <v>0</v>
      </c>
      <c r="F1135" s="75">
        <v>0</v>
      </c>
      <c r="G1135" s="75">
        <v>-1.3740000000000001</v>
      </c>
      <c r="H1135" s="75">
        <v>-2.4540000000000002</v>
      </c>
      <c r="I1135" s="73">
        <v>-1.9790000000000001</v>
      </c>
      <c r="J1135" s="116" t="s">
        <v>3552</v>
      </c>
      <c r="K1135" s="203"/>
      <c r="L1135" s="73">
        <f t="shared" si="7"/>
        <v>4.2266861426560286E-4</v>
      </c>
      <c r="M1135" s="73">
        <f t="shared" si="8"/>
        <v>1.2618275345906702E-3</v>
      </c>
      <c r="N1135" s="73">
        <v>83.176377110267055</v>
      </c>
      <c r="O1135" s="73">
        <v>4.2266861426560286E-4</v>
      </c>
      <c r="P1135" s="297" t="s">
        <v>3553</v>
      </c>
      <c r="Q1135" s="64"/>
    </row>
    <row r="1136" spans="1:17" x14ac:dyDescent="0.15">
      <c r="A1136" s="116">
        <v>75</v>
      </c>
      <c r="B1136" s="113" t="s">
        <v>5407</v>
      </c>
      <c r="C1136" s="73" t="s">
        <v>9228</v>
      </c>
      <c r="D1136" t="s">
        <v>8873</v>
      </c>
      <c r="E1136" s="75">
        <v>0</v>
      </c>
      <c r="F1136" s="75">
        <v>0</v>
      </c>
      <c r="G1136" s="134">
        <v>-1.3371999999999999</v>
      </c>
      <c r="H1136" s="134">
        <v>-1.7446999999999999</v>
      </c>
      <c r="I1136" s="134">
        <v>-0.99560000000000004</v>
      </c>
      <c r="J1136" s="116" t="s">
        <v>7550</v>
      </c>
      <c r="K1136" s="203"/>
      <c r="L1136" s="73">
        <f t="shared" si="7"/>
        <v>4.6004466639347789E-4</v>
      </c>
      <c r="M1136" s="73">
        <f t="shared" si="8"/>
        <v>2.5816656717016244E-3</v>
      </c>
      <c r="N1136" s="73">
        <v>391.2911271268531</v>
      </c>
      <c r="P1136" s="297"/>
      <c r="Q1136" s="64"/>
    </row>
    <row r="1137" spans="1:17" x14ac:dyDescent="0.15">
      <c r="A1137" s="116">
        <v>81</v>
      </c>
      <c r="B1137" s="113" t="s">
        <v>5407</v>
      </c>
      <c r="C1137" s="73" t="s">
        <v>7645</v>
      </c>
      <c r="D1137" t="s">
        <v>8888</v>
      </c>
      <c r="E1137" s="75">
        <v>0</v>
      </c>
      <c r="F1137" s="75">
        <v>0</v>
      </c>
      <c r="G1137" s="134">
        <v>0.1729</v>
      </c>
      <c r="H1137" s="134">
        <v>-2.4089</v>
      </c>
      <c r="I1137" s="134">
        <v>-0.69679999999999997</v>
      </c>
      <c r="J1137" s="116" t="s">
        <v>7550</v>
      </c>
      <c r="K1137" s="203"/>
      <c r="L1137" s="73">
        <f t="shared" si="7"/>
        <v>1.4890181791285262E-2</v>
      </c>
      <c r="M1137" s="73">
        <f t="shared" si="8"/>
        <v>0.76736148936181903</v>
      </c>
      <c r="N1137" s="73">
        <v>2.6193890037214889</v>
      </c>
      <c r="P1137" s="297"/>
      <c r="Q1137" s="64"/>
    </row>
    <row r="1138" spans="1:17" x14ac:dyDescent="0.15">
      <c r="A1138" s="116">
        <v>79</v>
      </c>
      <c r="B1138" s="113" t="s">
        <v>5407</v>
      </c>
      <c r="C1138" s="73" t="s">
        <v>7380</v>
      </c>
      <c r="D1138" t="s">
        <v>8714</v>
      </c>
      <c r="E1138" s="75">
        <v>0</v>
      </c>
      <c r="F1138" s="75">
        <v>0</v>
      </c>
      <c r="G1138" s="134">
        <v>-2.669</v>
      </c>
      <c r="H1138" s="134">
        <v>-1.9585999999999999</v>
      </c>
      <c r="I1138" s="134">
        <v>-0.10340000000000001</v>
      </c>
      <c r="J1138" s="116" t="s">
        <v>7550</v>
      </c>
      <c r="K1138" s="203"/>
      <c r="L1138" s="73">
        <f t="shared" si="7"/>
        <v>2.1428906011200575E-5</v>
      </c>
      <c r="M1138" s="73">
        <f t="shared" si="8"/>
        <v>1.5353238627895428E-3</v>
      </c>
      <c r="N1138" s="73">
        <v>5133.3396438028967</v>
      </c>
      <c r="P1138" s="297"/>
      <c r="Q1138" s="64"/>
    </row>
    <row r="1139" spans="1:17" x14ac:dyDescent="0.15">
      <c r="A1139" s="116">
        <v>76</v>
      </c>
      <c r="B1139" s="113" t="s">
        <v>5407</v>
      </c>
      <c r="C1139" s="73" t="s">
        <v>7589</v>
      </c>
      <c r="D1139" t="s">
        <v>8714</v>
      </c>
      <c r="E1139" s="75">
        <v>0</v>
      </c>
      <c r="F1139" s="75">
        <v>0</v>
      </c>
      <c r="G1139" s="134">
        <v>-1.929</v>
      </c>
      <c r="H1139" s="134">
        <v>-2.0809000000000002</v>
      </c>
      <c r="I1139" s="134">
        <v>-0.14810000000000001</v>
      </c>
      <c r="J1139" s="116" t="s">
        <v>7550</v>
      </c>
      <c r="K1139" s="203"/>
      <c r="L1139" s="73">
        <f t="shared" si="7"/>
        <v>1.1776059735208069E-4</v>
      </c>
      <c r="M1139" s="73">
        <f t="shared" si="8"/>
        <v>1.0087882149492699E-2</v>
      </c>
      <c r="N1139" s="73">
        <v>704.85534922520856</v>
      </c>
      <c r="P1139" s="297"/>
      <c r="Q1139" s="64"/>
    </row>
    <row r="1140" spans="1:17" x14ac:dyDescent="0.15">
      <c r="A1140" s="116">
        <v>77</v>
      </c>
      <c r="B1140" s="113" t="s">
        <v>5407</v>
      </c>
      <c r="C1140" s="73" t="s">
        <v>7254</v>
      </c>
      <c r="D1140"/>
      <c r="E1140" s="75">
        <v>0</v>
      </c>
      <c r="F1140" s="75">
        <v>0</v>
      </c>
      <c r="G1140" s="134">
        <v>-4.5933999999999999</v>
      </c>
      <c r="H1140" s="134">
        <v>-2.7212000000000001</v>
      </c>
      <c r="I1140" s="134">
        <v>-0.68610000000000004</v>
      </c>
      <c r="J1140" s="116" t="s">
        <v>7550</v>
      </c>
      <c r="K1140" s="203"/>
      <c r="L1140" s="73">
        <f t="shared" si="7"/>
        <v>2.5503512602753359E-7</v>
      </c>
      <c r="M1140" s="73">
        <f t="shared" si="8"/>
        <v>2.7650309698356774E-5</v>
      </c>
      <c r="N1140" s="73">
        <v>74507.50146362526</v>
      </c>
      <c r="P1140" s="297"/>
      <c r="Q1140" s="64"/>
    </row>
    <row r="1141" spans="1:17" x14ac:dyDescent="0.15">
      <c r="A1141" s="116">
        <v>78</v>
      </c>
      <c r="B1141" s="113" t="s">
        <v>3554</v>
      </c>
      <c r="C1141" s="73" t="s">
        <v>8875</v>
      </c>
      <c r="D1141" t="s">
        <v>8888</v>
      </c>
      <c r="E1141" s="75">
        <v>0</v>
      </c>
      <c r="F1141" s="75">
        <v>0</v>
      </c>
      <c r="G1141" s="134">
        <v>-2.8689</v>
      </c>
      <c r="H1141" s="134">
        <v>-1.3467</v>
      </c>
      <c r="I1141" s="134">
        <v>0.68479999999999996</v>
      </c>
      <c r="J1141" s="116" t="s">
        <v>7550</v>
      </c>
      <c r="K1141" s="203"/>
      <c r="L1141" s="73">
        <f t="shared" si="7"/>
        <v>1.3523839252526487E-5</v>
      </c>
      <c r="M1141" s="73">
        <f t="shared" si="8"/>
        <v>1.4541191703751762E-3</v>
      </c>
      <c r="N1141" s="73">
        <v>33281.278395965244</v>
      </c>
      <c r="P1141" s="297"/>
      <c r="Q1141" s="64"/>
    </row>
    <row r="1142" spans="1:17" x14ac:dyDescent="0.15">
      <c r="A1142" s="116">
        <v>82</v>
      </c>
      <c r="B1142" s="113" t="s">
        <v>5869</v>
      </c>
      <c r="C1142" s="73" t="s">
        <v>8725</v>
      </c>
      <c r="D1142" t="s">
        <v>8726</v>
      </c>
      <c r="E1142" s="75">
        <v>0</v>
      </c>
      <c r="F1142" s="75">
        <v>0</v>
      </c>
      <c r="G1142" s="134">
        <v>2.4771000000000001</v>
      </c>
      <c r="H1142" s="134">
        <v>0.78749999999999998</v>
      </c>
      <c r="I1142" s="134">
        <v>0.84699999999999998</v>
      </c>
      <c r="J1142" s="116" t="s">
        <v>7245</v>
      </c>
      <c r="K1142" s="203"/>
      <c r="L1142" s="73">
        <f t="shared" si="7"/>
        <v>2.9998531811907956</v>
      </c>
      <c r="M1142" s="73">
        <f t="shared" si="8"/>
        <v>3.4403291876822824</v>
      </c>
      <c r="N1142" s="73">
        <v>20.436193210844653</v>
      </c>
      <c r="P1142" s="297"/>
      <c r="Q1142" s="64"/>
    </row>
    <row r="1143" spans="1:17" x14ac:dyDescent="0.15">
      <c r="A1143" s="116">
        <v>87</v>
      </c>
      <c r="B1143" s="113" t="s">
        <v>5755</v>
      </c>
      <c r="C1143" s="73" t="s">
        <v>9098</v>
      </c>
      <c r="D1143" t="s">
        <v>8811</v>
      </c>
      <c r="E1143" s="75">
        <v>0</v>
      </c>
      <c r="F1143" s="75">
        <v>1</v>
      </c>
      <c r="G1143" s="134">
        <v>-2.6189</v>
      </c>
      <c r="H1143" s="134">
        <v>-0.81240000000000001</v>
      </c>
      <c r="I1143" s="134">
        <v>0.63649999999999995</v>
      </c>
      <c r="J1143" s="116" t="s">
        <v>3633</v>
      </c>
      <c r="K1143" s="203"/>
      <c r="L1143" s="73">
        <f t="shared" si="7"/>
        <v>2.4049164887444017E-5</v>
      </c>
      <c r="M1143" s="73">
        <f t="shared" si="8"/>
        <v>6.7608297539198164E-4</v>
      </c>
      <c r="N1143" s="73">
        <v>64047.17815693422</v>
      </c>
      <c r="O1143" s="73">
        <v>5.0000000000000002E-5</v>
      </c>
      <c r="P1143" s="297" t="s">
        <v>3634</v>
      </c>
      <c r="Q1143" s="64"/>
    </row>
    <row r="1144" spans="1:17" x14ac:dyDescent="0.15">
      <c r="A1144" s="116">
        <v>85</v>
      </c>
      <c r="B1144" s="113" t="s">
        <v>5755</v>
      </c>
      <c r="C1144" s="73" t="s">
        <v>8717</v>
      </c>
      <c r="D1144" t="s">
        <v>8718</v>
      </c>
      <c r="E1144" s="75">
        <v>0</v>
      </c>
      <c r="F1144" s="75">
        <v>1</v>
      </c>
      <c r="G1144" s="134">
        <v>-2.4188999999999998</v>
      </c>
      <c r="H1144" s="134">
        <v>-1.6989000000000001</v>
      </c>
      <c r="I1144" s="134">
        <v>4.9200000000000001E-2</v>
      </c>
      <c r="J1144" s="116" t="s">
        <v>3633</v>
      </c>
      <c r="K1144" s="203"/>
      <c r="L1144" s="73">
        <f t="shared" si="7"/>
        <v>3.8115357714484881E-5</v>
      </c>
      <c r="M1144" s="73">
        <f t="shared" si="8"/>
        <v>2.1340274428489777E-3</v>
      </c>
      <c r="N1144" s="73">
        <v>5248.0746024977225</v>
      </c>
      <c r="P1144" s="297"/>
      <c r="Q1144" s="64"/>
    </row>
    <row r="1145" spans="1:17" x14ac:dyDescent="0.15">
      <c r="A1145" s="116">
        <v>84</v>
      </c>
      <c r="B1145" s="113" t="s">
        <v>5755</v>
      </c>
      <c r="C1145" s="73" t="s">
        <v>8862</v>
      </c>
      <c r="D1145" t="s">
        <v>8716</v>
      </c>
      <c r="E1145" s="75">
        <v>0</v>
      </c>
      <c r="F1145" s="75">
        <v>1</v>
      </c>
      <c r="G1145" s="134">
        <v>-2.0758999999999999</v>
      </c>
      <c r="H1145" s="134">
        <v>-0.90649999999999997</v>
      </c>
      <c r="I1145" s="134">
        <v>0.4425</v>
      </c>
      <c r="J1145" s="116" t="s">
        <v>3633</v>
      </c>
      <c r="K1145" s="203"/>
      <c r="L1145" s="73">
        <f t="shared" si="7"/>
        <v>8.3965330157987429E-5</v>
      </c>
      <c r="M1145" s="73">
        <f t="shared" si="8"/>
        <v>1.8754262912167551E-3</v>
      </c>
      <c r="N1145" s="73">
        <v>14770.663353378215</v>
      </c>
      <c r="P1145" s="297"/>
      <c r="Q1145" s="64"/>
    </row>
    <row r="1146" spans="1:17" x14ac:dyDescent="0.15">
      <c r="A1146" s="116">
        <v>86</v>
      </c>
      <c r="B1146" s="113" t="s">
        <v>5755</v>
      </c>
      <c r="C1146" s="73" t="s">
        <v>9180</v>
      </c>
      <c r="D1146" t="s">
        <v>9037</v>
      </c>
      <c r="E1146" s="75">
        <v>0</v>
      </c>
      <c r="F1146" s="75">
        <v>1</v>
      </c>
      <c r="G1146" s="134">
        <v>-2.1939000000000002</v>
      </c>
      <c r="H1146" s="134">
        <v>-0.46589999999999998</v>
      </c>
      <c r="I1146" s="134">
        <v>0.71930000000000005</v>
      </c>
      <c r="J1146" s="116" t="s">
        <v>3633</v>
      </c>
      <c r="K1146" s="203"/>
      <c r="L1146" s="73">
        <f t="shared" si="7"/>
        <v>6.3988215683255935E-5</v>
      </c>
      <c r="M1146" s="73">
        <f t="shared" si="8"/>
        <v>9.8016682686628376E-4</v>
      </c>
      <c r="N1146" s="73">
        <v>53456.435939697192</v>
      </c>
      <c r="O1146" s="73">
        <v>1E-4</v>
      </c>
      <c r="P1146" s="297" t="s">
        <v>3635</v>
      </c>
      <c r="Q1146" s="64"/>
    </row>
    <row r="1147" spans="1:17" x14ac:dyDescent="0.15">
      <c r="A1147" s="116">
        <v>88</v>
      </c>
      <c r="B1147" s="113" t="s">
        <v>5755</v>
      </c>
      <c r="C1147" s="73" t="s">
        <v>9219</v>
      </c>
      <c r="D1147" t="s">
        <v>9056</v>
      </c>
      <c r="E1147" s="75">
        <v>0</v>
      </c>
      <c r="F1147" s="75">
        <v>1</v>
      </c>
      <c r="G1147" s="134">
        <v>-2.4388999999999998</v>
      </c>
      <c r="H1147" s="134">
        <v>-1.7958000000000001</v>
      </c>
      <c r="I1147" s="134">
        <v>-0.39789999999999998</v>
      </c>
      <c r="J1147" s="116" t="s">
        <v>3633</v>
      </c>
      <c r="K1147" s="203"/>
      <c r="L1147" s="73">
        <f t="shared" si="7"/>
        <v>3.6399884030888018E-5</v>
      </c>
      <c r="M1147" s="73">
        <f t="shared" si="8"/>
        <v>9.0991327263225178E-4</v>
      </c>
      <c r="N1147" s="73">
        <v>4396.4283528788874</v>
      </c>
      <c r="P1147" s="297"/>
      <c r="Q1147" s="64"/>
    </row>
    <row r="1148" spans="1:17" x14ac:dyDescent="0.15">
      <c r="A1148" s="116">
        <v>83</v>
      </c>
      <c r="B1148" s="113" t="s">
        <v>5755</v>
      </c>
      <c r="C1148" s="73" t="s">
        <v>8860</v>
      </c>
      <c r="D1148" t="s">
        <v>8861</v>
      </c>
      <c r="E1148" s="75">
        <v>0</v>
      </c>
      <c r="F1148" s="75">
        <v>1</v>
      </c>
      <c r="G1148" s="134">
        <v>-2.4689000000000001</v>
      </c>
      <c r="H1148" s="134">
        <v>-0.77980000000000005</v>
      </c>
      <c r="I1148" s="134">
        <v>-4.5699999999999998E-2</v>
      </c>
      <c r="J1148" s="116" t="s">
        <v>3633</v>
      </c>
      <c r="K1148" s="203"/>
      <c r="L1148" s="73">
        <f t="shared" si="7"/>
        <v>3.3970348320337934E-5</v>
      </c>
      <c r="M1148" s="73">
        <f t="shared" si="8"/>
        <v>1.8416199035246699E-4</v>
      </c>
      <c r="N1148" s="73">
        <v>48876.488866158114</v>
      </c>
      <c r="O1148" s="73">
        <v>3.3000000000000003E-5</v>
      </c>
      <c r="P1148" s="297" t="s">
        <v>9298</v>
      </c>
      <c r="Q1148" s="64"/>
    </row>
    <row r="1149" spans="1:17" x14ac:dyDescent="0.15">
      <c r="A1149" s="116">
        <v>89</v>
      </c>
      <c r="B1149" s="113" t="s">
        <v>5795</v>
      </c>
      <c r="C1149" s="73" t="s">
        <v>9111</v>
      </c>
      <c r="D1149" t="s">
        <v>9112</v>
      </c>
      <c r="E1149" s="75">
        <v>0</v>
      </c>
      <c r="F1149" s="75">
        <v>1</v>
      </c>
      <c r="G1149" s="134">
        <v>-2.9207999999999998</v>
      </c>
      <c r="H1149" s="134">
        <v>-2.1958000000000002</v>
      </c>
      <c r="I1149" s="134">
        <v>-1.1249</v>
      </c>
      <c r="J1149" s="116" t="s">
        <v>3637</v>
      </c>
      <c r="K1149" s="203"/>
      <c r="L1149" s="73">
        <f t="shared" si="7"/>
        <v>1.2000518202042651E-5</v>
      </c>
      <c r="M1149" s="73">
        <f t="shared" si="8"/>
        <v>1.4128628308606342E-4</v>
      </c>
      <c r="N1149" s="73">
        <v>5308.8444423098799</v>
      </c>
      <c r="P1149" s="297"/>
      <c r="Q1149" s="64"/>
    </row>
    <row r="1150" spans="1:17" x14ac:dyDescent="0.15">
      <c r="A1150" s="116">
        <v>90</v>
      </c>
      <c r="B1150" s="113" t="s">
        <v>5955</v>
      </c>
      <c r="C1150" s="73" t="s">
        <v>9033</v>
      </c>
      <c r="D1150" t="s">
        <v>8724</v>
      </c>
      <c r="E1150" s="75">
        <v>0</v>
      </c>
      <c r="F1150" s="75">
        <v>0</v>
      </c>
      <c r="G1150" s="134">
        <v>0.60209999999999997</v>
      </c>
      <c r="H1150" s="134">
        <v>-0.248</v>
      </c>
      <c r="I1150" s="134">
        <v>1.0530999999999999</v>
      </c>
      <c r="J1150" s="116" t="s">
        <v>3732</v>
      </c>
      <c r="K1150" s="203"/>
      <c r="L1150" s="73">
        <f t="shared" si="7"/>
        <v>4.0003685104612496E-2</v>
      </c>
      <c r="M1150" s="73">
        <f t="shared" ref="M1150:M1181" si="9">IF(G1150="","",(10^I1150)/(10^H1150)*L1150)</f>
        <v>0.80020267711933279</v>
      </c>
      <c r="N1150" s="73">
        <v>141.22123332761768</v>
      </c>
      <c r="P1150" s="297"/>
      <c r="Q1150" s="64"/>
    </row>
    <row r="1151" spans="1:17" x14ac:dyDescent="0.15">
      <c r="A1151" s="116">
        <v>91</v>
      </c>
      <c r="B1151" s="113" t="s">
        <v>5956</v>
      </c>
      <c r="C1151" s="73" t="s">
        <v>8946</v>
      </c>
      <c r="D1151" t="s">
        <v>8779</v>
      </c>
      <c r="E1151" s="75">
        <v>2</v>
      </c>
      <c r="F1151" s="75">
        <v>1</v>
      </c>
      <c r="G1151" s="134">
        <v>-1.6575</v>
      </c>
      <c r="H1151" s="134">
        <v>-0.4753</v>
      </c>
      <c r="I1151" s="134">
        <v>-5.6000000000000001E-2</v>
      </c>
      <c r="J1151" s="116" t="s">
        <v>7433</v>
      </c>
      <c r="K1151" s="203"/>
      <c r="L1151" s="73">
        <f t="shared" si="7"/>
        <v>2.2003917096373983E-4</v>
      </c>
      <c r="M1151" s="73">
        <f t="shared" si="9"/>
        <v>5.7782988562822101E-4</v>
      </c>
      <c r="N1151" s="73">
        <v>15212.47929008041</v>
      </c>
      <c r="P1151" s="297"/>
      <c r="Q1151" s="64"/>
    </row>
    <row r="1152" spans="1:17" x14ac:dyDescent="0.15">
      <c r="A1152" s="116">
        <v>93</v>
      </c>
      <c r="B1152" s="113" t="s">
        <v>5890</v>
      </c>
      <c r="C1152" s="73" t="s">
        <v>7408</v>
      </c>
      <c r="D1152" t="s">
        <v>9208</v>
      </c>
      <c r="E1152" s="75"/>
      <c r="F1152" s="75">
        <v>1</v>
      </c>
      <c r="G1152" s="134">
        <v>-4.0488999999999997</v>
      </c>
      <c r="H1152" s="134">
        <v>-1.3978999999999999</v>
      </c>
      <c r="I1152" s="134">
        <v>0.41499999999999998</v>
      </c>
      <c r="J1152" s="116" t="s">
        <v>3639</v>
      </c>
      <c r="K1152" s="203"/>
      <c r="L1152" s="73">
        <f t="shared" si="7"/>
        <v>8.9351119860521983E-7</v>
      </c>
      <c r="M1152" s="73">
        <f t="shared" si="9"/>
        <v>5.8076441752131224E-5</v>
      </c>
      <c r="N1152" s="73">
        <v>447713.30417636235</v>
      </c>
      <c r="O1152" s="73">
        <v>4.9999999999999996E-6</v>
      </c>
      <c r="P1152" s="297" t="s">
        <v>3786</v>
      </c>
      <c r="Q1152" s="64"/>
    </row>
    <row r="1153" spans="1:17" x14ac:dyDescent="0.15">
      <c r="A1153" s="116">
        <v>96</v>
      </c>
      <c r="B1153" s="113" t="s">
        <v>5890</v>
      </c>
      <c r="C1153" s="73" t="s">
        <v>9098</v>
      </c>
      <c r="D1153" t="s">
        <v>9056</v>
      </c>
      <c r="E1153" s="75"/>
      <c r="F1153" s="75">
        <v>1</v>
      </c>
      <c r="G1153" s="134">
        <v>-2.3738999999999999</v>
      </c>
      <c r="H1153" s="134">
        <v>-1.1870000000000001</v>
      </c>
      <c r="I1153" s="134">
        <v>0.23039999999999999</v>
      </c>
      <c r="J1153" s="116" t="s">
        <v>3639</v>
      </c>
      <c r="K1153" s="203"/>
      <c r="L1153" s="73">
        <f t="shared" si="7"/>
        <v>4.2276594851624094E-5</v>
      </c>
      <c r="M1153" s="73">
        <f t="shared" si="9"/>
        <v>1.1053504693828433E-3</v>
      </c>
      <c r="N1153" s="73">
        <v>15378.005078810531</v>
      </c>
      <c r="P1153" s="297"/>
      <c r="Q1153" s="64"/>
    </row>
    <row r="1154" spans="1:17" x14ac:dyDescent="0.15">
      <c r="A1154" s="116">
        <v>95</v>
      </c>
      <c r="B1154" s="113" t="s">
        <v>5890</v>
      </c>
      <c r="C1154" s="73" t="s">
        <v>9099</v>
      </c>
      <c r="D1154" t="s">
        <v>9052</v>
      </c>
      <c r="E1154" s="75"/>
      <c r="F1154" s="75">
        <v>1</v>
      </c>
      <c r="G1154" s="44"/>
      <c r="H1154" s="134">
        <v>-2</v>
      </c>
      <c r="I1154" s="134">
        <v>-0.34670000000000001</v>
      </c>
      <c r="J1154" s="116" t="s">
        <v>3639</v>
      </c>
      <c r="K1154" s="203"/>
      <c r="L1154" s="73" t="str">
        <f t="shared" si="7"/>
        <v/>
      </c>
      <c r="M1154" s="73" t="str">
        <f t="shared" si="9"/>
        <v/>
      </c>
      <c r="P1154" s="297"/>
      <c r="Q1154" s="64"/>
    </row>
    <row r="1155" spans="1:17" x14ac:dyDescent="0.15">
      <c r="A1155" s="116">
        <v>99</v>
      </c>
      <c r="B1155" s="113" t="s">
        <v>5890</v>
      </c>
      <c r="C1155" s="73" t="s">
        <v>8862</v>
      </c>
      <c r="D1155" t="s">
        <v>8935</v>
      </c>
      <c r="E1155" s="75"/>
      <c r="F1155" s="75">
        <v>1</v>
      </c>
      <c r="G1155" s="134">
        <v>-1.4842</v>
      </c>
      <c r="H1155" s="134">
        <v>-0.79579999999999995</v>
      </c>
      <c r="I1155" s="134">
        <v>0.85</v>
      </c>
      <c r="J1155" s="116" t="s">
        <v>3639</v>
      </c>
      <c r="K1155" s="203"/>
      <c r="L1155" s="73">
        <f t="shared" si="7"/>
        <v>3.2794423443213445E-4</v>
      </c>
      <c r="M1155" s="73">
        <f t="shared" si="9"/>
        <v>1.4507747890889109E-2</v>
      </c>
      <c r="N1155" s="73">
        <v>4879.7772728648606</v>
      </c>
      <c r="O1155" s="73">
        <v>2.7999999999999995E-3</v>
      </c>
      <c r="P1155" s="297" t="s">
        <v>3826</v>
      </c>
      <c r="Q1155" s="64"/>
    </row>
    <row r="1156" spans="1:17" x14ac:dyDescent="0.15">
      <c r="A1156" s="116">
        <v>97</v>
      </c>
      <c r="B1156" s="113" t="s">
        <v>5890</v>
      </c>
      <c r="C1156" s="73" t="s">
        <v>9215</v>
      </c>
      <c r="D1156" t="s">
        <v>9062</v>
      </c>
      <c r="E1156" s="75"/>
      <c r="F1156" s="75">
        <v>1</v>
      </c>
      <c r="G1156" s="44"/>
      <c r="H1156" s="134">
        <v>-1.3009999999999999</v>
      </c>
      <c r="I1156" s="134">
        <v>0.38019999999999998</v>
      </c>
      <c r="J1156" s="116" t="s">
        <v>3827</v>
      </c>
      <c r="K1156" s="203"/>
      <c r="L1156" s="73" t="str">
        <f t="shared" si="7"/>
        <v/>
      </c>
      <c r="M1156" s="73" t="str">
        <f t="shared" si="9"/>
        <v/>
      </c>
      <c r="O1156" s="73">
        <v>5.0000000000000002E-5</v>
      </c>
      <c r="P1156" s="297" t="s">
        <v>3735</v>
      </c>
      <c r="Q1156" s="64"/>
    </row>
    <row r="1157" spans="1:17" x14ac:dyDescent="0.15">
      <c r="A1157" s="116">
        <v>92</v>
      </c>
      <c r="B1157" s="113" t="s">
        <v>5890</v>
      </c>
      <c r="C1157" s="73" t="s">
        <v>8704</v>
      </c>
      <c r="D1157" t="s">
        <v>9177</v>
      </c>
      <c r="E1157" s="75"/>
      <c r="F1157" s="75">
        <v>1</v>
      </c>
      <c r="G1157" s="134">
        <v>-1.6989000000000001</v>
      </c>
      <c r="H1157" s="134">
        <v>-0.46850000000000003</v>
      </c>
      <c r="I1157" s="134">
        <v>0.53149999999999997</v>
      </c>
      <c r="J1157" s="116" t="s">
        <v>3827</v>
      </c>
      <c r="K1157" s="203"/>
      <c r="L1157" s="73">
        <f t="shared" si="7"/>
        <v>2.0003224078650374E-4</v>
      </c>
      <c r="M1157" s="73">
        <f t="shared" si="9"/>
        <v>2.0003224078650379E-3</v>
      </c>
      <c r="N1157" s="73">
        <v>16998.085132034976</v>
      </c>
      <c r="O1157" s="73">
        <v>1.0200000000000001E-4</v>
      </c>
      <c r="P1157" s="297" t="s">
        <v>3786</v>
      </c>
      <c r="Q1157" s="64"/>
    </row>
    <row r="1158" spans="1:17" x14ac:dyDescent="0.15">
      <c r="A1158" s="116">
        <v>94</v>
      </c>
      <c r="B1158" s="113" t="s">
        <v>5890</v>
      </c>
      <c r="C1158" s="73" t="s">
        <v>8780</v>
      </c>
      <c r="D1158" t="s">
        <v>8712</v>
      </c>
      <c r="E1158" s="75"/>
      <c r="F1158" s="75">
        <v>1</v>
      </c>
      <c r="G1158" s="44"/>
      <c r="H1158" s="134">
        <v>-2</v>
      </c>
      <c r="I1158" s="134">
        <v>-0.30099999999999999</v>
      </c>
      <c r="J1158" s="116" t="s">
        <v>3736</v>
      </c>
      <c r="K1158" s="203"/>
      <c r="L1158" s="73" t="str">
        <f t="shared" si="7"/>
        <v/>
      </c>
      <c r="M1158" s="73" t="str">
        <f t="shared" si="9"/>
        <v/>
      </c>
      <c r="P1158" s="297"/>
      <c r="Q1158" s="64"/>
    </row>
    <row r="1159" spans="1:17" x14ac:dyDescent="0.15">
      <c r="A1159" s="116">
        <v>100</v>
      </c>
      <c r="B1159" s="113" t="s">
        <v>5890</v>
      </c>
      <c r="C1159" s="73" t="s">
        <v>8883</v>
      </c>
      <c r="D1159" t="s">
        <v>9064</v>
      </c>
      <c r="E1159" s="75"/>
      <c r="F1159" s="75">
        <v>1</v>
      </c>
      <c r="G1159" s="134">
        <v>-2.6019999999999999</v>
      </c>
      <c r="H1159" s="134">
        <v>-0.76949999999999996</v>
      </c>
      <c r="I1159" s="134">
        <v>-0.48139999999999999</v>
      </c>
      <c r="J1159" s="116" t="s">
        <v>3639</v>
      </c>
      <c r="K1159" s="203"/>
      <c r="L1159" s="73">
        <f t="shared" si="7"/>
        <v>2.5003453616964298E-5</v>
      </c>
      <c r="M1159" s="73">
        <f t="shared" si="9"/>
        <v>4.8540025483448657E-5</v>
      </c>
      <c r="N1159" s="73">
        <v>67998.604500332265</v>
      </c>
      <c r="O1159" s="73">
        <v>7.2000000000000002E-5</v>
      </c>
      <c r="P1159" s="297" t="s">
        <v>3865</v>
      </c>
      <c r="Q1159" s="64"/>
    </row>
    <row r="1160" spans="1:17" x14ac:dyDescent="0.15">
      <c r="A1160" s="116">
        <v>98</v>
      </c>
      <c r="B1160" s="113" t="s">
        <v>5890</v>
      </c>
      <c r="C1160" s="73" t="s">
        <v>8883</v>
      </c>
      <c r="D1160" t="s">
        <v>9216</v>
      </c>
      <c r="E1160" s="75"/>
      <c r="F1160" s="75">
        <v>1</v>
      </c>
      <c r="G1160" s="134">
        <v>-2.6019999999999999</v>
      </c>
      <c r="H1160" s="134">
        <v>-1.4559</v>
      </c>
      <c r="I1160" s="134">
        <v>-0.31869999999999998</v>
      </c>
      <c r="J1160" s="116" t="s">
        <v>3639</v>
      </c>
      <c r="K1160" s="203"/>
      <c r="L1160" s="73">
        <f t="shared" si="7"/>
        <v>2.5003453616964298E-5</v>
      </c>
      <c r="M1160" s="73">
        <f t="shared" si="9"/>
        <v>3.4292567329755985E-4</v>
      </c>
      <c r="N1160" s="73">
        <v>13999.096265683436</v>
      </c>
      <c r="P1160" s="297"/>
      <c r="Q1160" s="64"/>
    </row>
    <row r="1161" spans="1:17" x14ac:dyDescent="0.15">
      <c r="A1161" s="116">
        <v>101</v>
      </c>
      <c r="B1161" s="113" t="s">
        <v>5319</v>
      </c>
      <c r="C1161" s="73" t="s">
        <v>8719</v>
      </c>
      <c r="D1161" t="s">
        <v>8720</v>
      </c>
      <c r="E1161" s="75">
        <v>0</v>
      </c>
      <c r="F1161" s="75">
        <v>0</v>
      </c>
      <c r="G1161" s="134">
        <v>1.2553000000000001</v>
      </c>
      <c r="H1161" s="134">
        <v>-0.63759999999999994</v>
      </c>
      <c r="I1161" s="134">
        <v>-9.7000000000000003E-2</v>
      </c>
      <c r="J1161" s="116" t="s">
        <v>3823</v>
      </c>
      <c r="K1161" s="203"/>
      <c r="L1161" s="73">
        <f t="shared" si="7"/>
        <v>0.18001139604180122</v>
      </c>
      <c r="M1161" s="73">
        <f t="shared" si="9"/>
        <v>0.62502875801513069</v>
      </c>
      <c r="N1161" s="73">
        <v>12.796759265077943</v>
      </c>
      <c r="P1161" s="297"/>
      <c r="Q1161" s="64"/>
    </row>
    <row r="1162" spans="1:17" x14ac:dyDescent="0.15">
      <c r="A1162" s="116">
        <v>102</v>
      </c>
      <c r="B1162" s="113" t="s">
        <v>5854</v>
      </c>
      <c r="C1162" s="73" t="s">
        <v>8725</v>
      </c>
      <c r="D1162" t="s">
        <v>8726</v>
      </c>
      <c r="E1162" s="75">
        <v>0</v>
      </c>
      <c r="F1162" s="75">
        <v>0</v>
      </c>
      <c r="G1162" s="134">
        <v>2.4771000000000001</v>
      </c>
      <c r="H1162" s="134">
        <v>0.4713</v>
      </c>
      <c r="I1162" s="134">
        <v>0.64149999999999996</v>
      </c>
      <c r="J1162" s="116" t="s">
        <v>3824</v>
      </c>
      <c r="K1162" s="203"/>
      <c r="L1162" s="73">
        <f t="shared" si="7"/>
        <v>2.9998531811907956</v>
      </c>
      <c r="M1162" s="73">
        <f t="shared" si="9"/>
        <v>4.4391518378955173</v>
      </c>
      <c r="N1162" s="73">
        <v>9.8673378871856059</v>
      </c>
      <c r="P1162" s="297"/>
      <c r="Q1162" s="64"/>
    </row>
    <row r="1163" spans="1:17" x14ac:dyDescent="0.15">
      <c r="A1163" s="116">
        <v>103</v>
      </c>
      <c r="B1163" s="113" t="s">
        <v>5697</v>
      </c>
      <c r="C1163" s="73" t="s">
        <v>9038</v>
      </c>
      <c r="D1163" t="s">
        <v>8508</v>
      </c>
      <c r="E1163" s="75">
        <v>1</v>
      </c>
      <c r="F1163" s="75">
        <v>1</v>
      </c>
      <c r="G1163" s="134">
        <v>-1.6989000000000001</v>
      </c>
      <c r="H1163" s="134">
        <v>6.59E-2</v>
      </c>
      <c r="I1163" s="134">
        <v>0.90359999999999996</v>
      </c>
      <c r="J1163" s="116" t="s">
        <v>3825</v>
      </c>
      <c r="K1163" s="203"/>
      <c r="L1163" s="73">
        <f t="shared" si="7"/>
        <v>2.0003224078650374E-4</v>
      </c>
      <c r="M1163" s="73">
        <f t="shared" si="9"/>
        <v>1.3765753865094153E-3</v>
      </c>
      <c r="N1163" s="73">
        <v>58183.521104807223</v>
      </c>
      <c r="P1163" s="297"/>
      <c r="Q1163" s="64"/>
    </row>
    <row r="1164" spans="1:17" x14ac:dyDescent="0.15">
      <c r="A1164" s="116">
        <v>104</v>
      </c>
      <c r="B1164" s="113" t="s">
        <v>5651</v>
      </c>
      <c r="C1164" s="73" t="s">
        <v>8725</v>
      </c>
      <c r="D1164" t="s">
        <v>8726</v>
      </c>
      <c r="E1164" s="75">
        <v>0</v>
      </c>
      <c r="F1164" s="75">
        <v>0</v>
      </c>
      <c r="G1164" s="134">
        <v>2.4771000000000001</v>
      </c>
      <c r="H1164" s="134">
        <v>0.97170000000000001</v>
      </c>
      <c r="I1164" s="134">
        <v>1.0839000000000001</v>
      </c>
      <c r="J1164" s="116" t="s">
        <v>3745</v>
      </c>
      <c r="K1164" s="203"/>
      <c r="L1164" s="73">
        <f t="shared" si="7"/>
        <v>2.9998531811907956</v>
      </c>
      <c r="M1164" s="73">
        <f t="shared" si="9"/>
        <v>3.8841858339296311</v>
      </c>
      <c r="N1164" s="73">
        <v>31.232014671492113</v>
      </c>
      <c r="P1164" s="297"/>
      <c r="Q1164" s="64"/>
    </row>
    <row r="1165" spans="1:17" x14ac:dyDescent="0.15">
      <c r="A1165" s="116">
        <v>108</v>
      </c>
      <c r="B1165" s="113" t="s">
        <v>5831</v>
      </c>
      <c r="C1165" s="73" t="s">
        <v>7463</v>
      </c>
      <c r="D1165"/>
      <c r="E1165" s="75">
        <v>2</v>
      </c>
      <c r="F1165" s="75">
        <v>1</v>
      </c>
      <c r="G1165" s="44"/>
      <c r="H1165" s="134">
        <v>-0.32979999999999998</v>
      </c>
      <c r="I1165" s="134">
        <v>1.1209</v>
      </c>
      <c r="J1165" s="116" t="s">
        <v>8423</v>
      </c>
      <c r="K1165" s="203"/>
      <c r="L1165" s="73" t="str">
        <f t="shared" si="7"/>
        <v/>
      </c>
      <c r="M1165" s="73" t="str">
        <f t="shared" si="9"/>
        <v/>
      </c>
      <c r="P1165" s="297"/>
      <c r="Q1165" s="64"/>
    </row>
    <row r="1166" spans="1:17" x14ac:dyDescent="0.15">
      <c r="A1166" s="116">
        <v>106</v>
      </c>
      <c r="B1166" s="113" t="s">
        <v>5831</v>
      </c>
      <c r="C1166" s="73" t="s">
        <v>7365</v>
      </c>
      <c r="D1166"/>
      <c r="E1166" s="75">
        <v>2</v>
      </c>
      <c r="F1166" s="75">
        <v>1</v>
      </c>
      <c r="G1166" s="134">
        <v>-1.9585999999999999</v>
      </c>
      <c r="H1166" s="134">
        <v>-0.73280000000000001</v>
      </c>
      <c r="I1166" s="134">
        <v>0.52500000000000002</v>
      </c>
      <c r="J1166" s="116" t="s">
        <v>8423</v>
      </c>
      <c r="K1166" s="203"/>
      <c r="L1166" s="73">
        <f t="shared" si="7"/>
        <v>1.1000185275062213E-4</v>
      </c>
      <c r="M1166" s="73">
        <f t="shared" si="9"/>
        <v>1.9915902890576135E-3</v>
      </c>
      <c r="N1166" s="73">
        <v>16818.993394285309</v>
      </c>
      <c r="O1166" s="73">
        <v>2.9999999999999996E-3</v>
      </c>
      <c r="P1166" s="297" t="s">
        <v>3576</v>
      </c>
      <c r="Q1166" s="64"/>
    </row>
    <row r="1167" spans="1:17" x14ac:dyDescent="0.15">
      <c r="A1167" s="116">
        <v>105</v>
      </c>
      <c r="B1167" s="113" t="s">
        <v>5831</v>
      </c>
      <c r="C1167" s="73" t="s">
        <v>7520</v>
      </c>
      <c r="D1167"/>
      <c r="E1167" s="75">
        <v>2</v>
      </c>
      <c r="F1167" s="75">
        <v>1</v>
      </c>
      <c r="G1167" s="134">
        <v>-1.5465</v>
      </c>
      <c r="H1167" s="134">
        <v>-0.8861</v>
      </c>
      <c r="I1167" s="134">
        <v>0.3463</v>
      </c>
      <c r="J1167" s="116" t="s">
        <v>8423</v>
      </c>
      <c r="K1167" s="203"/>
      <c r="L1167" s="73">
        <f t="shared" si="7"/>
        <v>2.8411881849832433E-4</v>
      </c>
      <c r="M1167" s="73">
        <f t="shared" si="9"/>
        <v>4.8517677121925713E-3</v>
      </c>
      <c r="N1167" s="73">
        <v>4575.0937732984758</v>
      </c>
      <c r="P1167" s="297"/>
      <c r="Q1167" s="64"/>
    </row>
    <row r="1168" spans="1:17" x14ac:dyDescent="0.15">
      <c r="A1168" s="116">
        <v>107</v>
      </c>
      <c r="B1168" s="113" t="s">
        <v>5831</v>
      </c>
      <c r="C1168" s="73" t="s">
        <v>7128</v>
      </c>
      <c r="D1168"/>
      <c r="E1168" s="75">
        <v>2</v>
      </c>
      <c r="F1168" s="75">
        <v>1</v>
      </c>
      <c r="G1168" s="134">
        <v>-4.0488999999999997</v>
      </c>
      <c r="H1168" s="134">
        <v>-1.0969</v>
      </c>
      <c r="I1168" s="134">
        <v>0.72840000000000005</v>
      </c>
      <c r="J1168" s="116" t="s">
        <v>8423</v>
      </c>
      <c r="K1168" s="203"/>
      <c r="L1168" s="73">
        <f t="shared" si="7"/>
        <v>8.9351119860521983E-7</v>
      </c>
      <c r="M1168" s="73">
        <f t="shared" si="9"/>
        <v>5.9758542971557323E-5</v>
      </c>
      <c r="N1168" s="73">
        <v>895364.76554959349</v>
      </c>
      <c r="O1168" s="73">
        <v>2.4999999999999998E-6</v>
      </c>
      <c r="P1168" s="297" t="s">
        <v>3491</v>
      </c>
      <c r="Q1168" s="64"/>
    </row>
    <row r="1169" spans="1:17" x14ac:dyDescent="0.15">
      <c r="A1169" s="116">
        <v>109</v>
      </c>
      <c r="B1169" s="113" t="s">
        <v>5674</v>
      </c>
      <c r="C1169" s="73" t="s">
        <v>8722</v>
      </c>
      <c r="D1169" t="s">
        <v>8723</v>
      </c>
      <c r="E1169" s="75">
        <v>1</v>
      </c>
      <c r="F1169" s="75"/>
      <c r="G1169" s="134">
        <v>-0.19889999999999999</v>
      </c>
      <c r="H1169" s="134">
        <v>-1.8914</v>
      </c>
      <c r="I1169" s="134">
        <v>-1.0925</v>
      </c>
      <c r="J1169" s="116" t="s">
        <v>7750</v>
      </c>
      <c r="K1169" s="203"/>
      <c r="L1169" s="73">
        <f t="shared" si="7"/>
        <v>6.3255748635258346E-3</v>
      </c>
      <c r="M1169" s="73">
        <f t="shared" si="9"/>
        <v>3.9810717055349748E-2</v>
      </c>
      <c r="N1169" s="73">
        <v>20.300185198596825</v>
      </c>
      <c r="P1169" s="297"/>
      <c r="Q1169" s="64"/>
    </row>
    <row r="1170" spans="1:17" x14ac:dyDescent="0.15">
      <c r="A1170" s="116">
        <v>110</v>
      </c>
      <c r="B1170" s="113" t="s">
        <v>6065</v>
      </c>
      <c r="C1170" s="73" t="s">
        <v>8875</v>
      </c>
      <c r="D1170" t="s">
        <v>8727</v>
      </c>
      <c r="E1170" s="75">
        <v>0</v>
      </c>
      <c r="F1170" s="75">
        <v>0</v>
      </c>
      <c r="G1170" s="134">
        <v>-1</v>
      </c>
      <c r="H1170" s="134">
        <v>0.90690000000000004</v>
      </c>
      <c r="I1170" s="134">
        <v>1.8222</v>
      </c>
      <c r="J1170" s="116" t="s">
        <v>3741</v>
      </c>
      <c r="K1170" s="203"/>
      <c r="L1170" s="73">
        <f t="shared" si="7"/>
        <v>1E-3</v>
      </c>
      <c r="M1170" s="73">
        <f t="shared" si="9"/>
        <v>8.2281083126793126E-3</v>
      </c>
      <c r="N1170" s="73">
        <v>80704.917891186604</v>
      </c>
      <c r="P1170" s="297"/>
      <c r="Q1170" s="64"/>
    </row>
    <row r="1171" spans="1:17" x14ac:dyDescent="0.15">
      <c r="A1171" s="116">
        <v>111</v>
      </c>
      <c r="B1171" s="113" t="s">
        <v>5803</v>
      </c>
      <c r="C1171" s="73" t="s">
        <v>8725</v>
      </c>
      <c r="D1171" t="s">
        <v>8726</v>
      </c>
      <c r="E1171" s="75">
        <v>0</v>
      </c>
      <c r="F1171" s="75">
        <v>0</v>
      </c>
      <c r="G1171" s="134">
        <v>2.4771000000000001</v>
      </c>
      <c r="H1171" s="134">
        <v>0.97030000000000005</v>
      </c>
      <c r="I1171" s="134">
        <v>1.0212000000000001</v>
      </c>
      <c r="J1171" s="116" t="s">
        <v>7245</v>
      </c>
      <c r="K1171" s="203"/>
      <c r="L1171" s="73">
        <f t="shared" si="7"/>
        <v>2.9998531811907956</v>
      </c>
      <c r="M1171" s="73">
        <f t="shared" si="9"/>
        <v>3.372873086588692</v>
      </c>
      <c r="N1171" s="73">
        <v>31.131496654470208</v>
      </c>
      <c r="P1171" s="297"/>
      <c r="Q1171" s="64"/>
    </row>
    <row r="1172" spans="1:17" x14ac:dyDescent="0.15">
      <c r="A1172" s="116">
        <v>114</v>
      </c>
      <c r="B1172" s="113" t="s">
        <v>7751</v>
      </c>
      <c r="C1172" s="73" t="s">
        <v>7408</v>
      </c>
      <c r="D1172"/>
      <c r="E1172" s="75">
        <v>0</v>
      </c>
      <c r="F1172" s="75">
        <v>1</v>
      </c>
      <c r="G1172" s="134">
        <v>-4.0488999999999997</v>
      </c>
      <c r="H1172" s="134">
        <v>-3.0268000000000002</v>
      </c>
      <c r="I1172" s="134">
        <v>-0.9829</v>
      </c>
      <c r="J1172" s="116" t="s">
        <v>3568</v>
      </c>
      <c r="K1172" s="203"/>
      <c r="L1172" s="73">
        <f t="shared" si="7"/>
        <v>8.9351119860521983E-7</v>
      </c>
      <c r="M1172" s="73">
        <f t="shared" si="9"/>
        <v>9.8855309465693971E-5</v>
      </c>
      <c r="N1172" s="73">
        <v>10522.04124885242</v>
      </c>
      <c r="P1172" s="297"/>
      <c r="Q1172" s="64"/>
    </row>
    <row r="1173" spans="1:17" x14ac:dyDescent="0.15">
      <c r="A1173" s="116">
        <v>112</v>
      </c>
      <c r="B1173" s="113" t="s">
        <v>7751</v>
      </c>
      <c r="C1173" s="73" t="s">
        <v>7609</v>
      </c>
      <c r="D1173"/>
      <c r="E1173" s="75">
        <v>0</v>
      </c>
      <c r="F1173" s="75">
        <v>1</v>
      </c>
      <c r="G1173" s="44"/>
      <c r="H1173" s="134">
        <v>-1.5227999999999999</v>
      </c>
      <c r="I1173" s="134">
        <v>0.53779999999999994</v>
      </c>
      <c r="J1173" s="116" t="s">
        <v>3489</v>
      </c>
      <c r="K1173" s="203"/>
      <c r="L1173" s="73" t="str">
        <f t="shared" si="7"/>
        <v/>
      </c>
      <c r="M1173" s="73" t="str">
        <f t="shared" si="9"/>
        <v/>
      </c>
      <c r="P1173" s="297"/>
      <c r="Q1173" s="64"/>
    </row>
    <row r="1174" spans="1:17" x14ac:dyDescent="0.15">
      <c r="A1174" s="116">
        <v>115</v>
      </c>
      <c r="B1174" s="113" t="s">
        <v>7751</v>
      </c>
      <c r="C1174" s="73" t="s">
        <v>7283</v>
      </c>
      <c r="D1174"/>
      <c r="E1174" s="75">
        <v>0</v>
      </c>
      <c r="F1174" s="75"/>
      <c r="G1174" s="44"/>
      <c r="H1174" s="134">
        <v>-3.2858999999999998</v>
      </c>
      <c r="I1174" s="134">
        <v>-2.6040999999999999</v>
      </c>
      <c r="J1174" s="116" t="s">
        <v>3489</v>
      </c>
      <c r="K1174" s="203"/>
      <c r="L1174" s="73" t="str">
        <f t="shared" si="7"/>
        <v/>
      </c>
      <c r="M1174" s="73" t="str">
        <f t="shared" si="9"/>
        <v/>
      </c>
      <c r="P1174" s="297"/>
      <c r="Q1174" s="64"/>
    </row>
    <row r="1175" spans="1:17" x14ac:dyDescent="0.15">
      <c r="A1175" s="116">
        <v>113</v>
      </c>
      <c r="B1175" s="113" t="s">
        <v>7751</v>
      </c>
      <c r="C1175" s="73" t="s">
        <v>7128</v>
      </c>
      <c r="D1175"/>
      <c r="E1175" s="75">
        <v>0</v>
      </c>
      <c r="F1175" s="75">
        <v>1</v>
      </c>
      <c r="G1175" s="138">
        <v>-4.0488999999999997</v>
      </c>
      <c r="H1175" s="134">
        <v>-2.27</v>
      </c>
      <c r="I1175" s="134">
        <v>-1.2798</v>
      </c>
      <c r="J1175" s="116" t="s">
        <v>3569</v>
      </c>
      <c r="K1175" s="203"/>
      <c r="L1175" s="73">
        <f t="shared" si="7"/>
        <v>8.9351119860521983E-7</v>
      </c>
      <c r="M1175" s="73">
        <f t="shared" si="9"/>
        <v>8.7357460397215246E-6</v>
      </c>
      <c r="N1175" s="73">
        <v>60103.532805024108</v>
      </c>
      <c r="O1175" s="73">
        <v>2.4999999999999998E-6</v>
      </c>
      <c r="P1175" s="297" t="s">
        <v>3491</v>
      </c>
      <c r="Q1175" s="64"/>
    </row>
    <row r="1176" spans="1:17" x14ac:dyDescent="0.15">
      <c r="A1176" s="116">
        <v>131</v>
      </c>
      <c r="B1176" s="113" t="s">
        <v>5837</v>
      </c>
      <c r="C1176" s="73" t="s">
        <v>8647</v>
      </c>
      <c r="D1176" t="s">
        <v>8648</v>
      </c>
      <c r="E1176" s="75">
        <v>1</v>
      </c>
      <c r="F1176" s="75">
        <v>0</v>
      </c>
      <c r="G1176" s="134">
        <v>-0.89959999999999996</v>
      </c>
      <c r="H1176" s="134">
        <v>-1.7471000000000001</v>
      </c>
      <c r="I1176" s="134">
        <v>-0.78779999999999994</v>
      </c>
      <c r="J1176" s="116" t="s">
        <v>7178</v>
      </c>
      <c r="K1176" s="203"/>
      <c r="L1176" s="73">
        <f t="shared" si="7"/>
        <v>1.2600854590882381E-3</v>
      </c>
      <c r="M1176" s="73">
        <f t="shared" si="9"/>
        <v>1.1473607789425294E-2</v>
      </c>
      <c r="N1176" s="73">
        <v>142.06922128601809</v>
      </c>
      <c r="P1176" s="297"/>
    </row>
    <row r="1177" spans="1:17" x14ac:dyDescent="0.15">
      <c r="A1177" s="116">
        <v>123</v>
      </c>
      <c r="B1177" s="113" t="s">
        <v>5837</v>
      </c>
      <c r="C1177" s="73" t="s">
        <v>7645</v>
      </c>
      <c r="D1177" t="s">
        <v>8848</v>
      </c>
      <c r="E1177" s="75">
        <v>1</v>
      </c>
      <c r="F1177" s="75">
        <v>0</v>
      </c>
      <c r="G1177" s="134">
        <v>0.14610000000000001</v>
      </c>
      <c r="H1177" s="134">
        <v>0.81489999999999996</v>
      </c>
      <c r="I1177" s="134">
        <v>1.4098999999999999</v>
      </c>
      <c r="J1177" s="116" t="s">
        <v>7178</v>
      </c>
      <c r="K1177" s="203"/>
      <c r="L1177" s="73">
        <f t="shared" si="7"/>
        <v>1.3999096265683429E-2</v>
      </c>
      <c r="M1177" s="73">
        <f t="shared" si="9"/>
        <v>5.5093453916724058E-2</v>
      </c>
      <c r="N1177" s="73">
        <v>4664.4452520377981</v>
      </c>
      <c r="P1177" s="297"/>
      <c r="Q1177" s="64"/>
    </row>
    <row r="1178" spans="1:17" x14ac:dyDescent="0.15">
      <c r="A1178" s="116">
        <v>130</v>
      </c>
      <c r="B1178" s="113" t="s">
        <v>5837</v>
      </c>
      <c r="C1178" s="73" t="s">
        <v>7189</v>
      </c>
      <c r="D1178"/>
      <c r="E1178" s="75">
        <v>1</v>
      </c>
      <c r="F1178" s="75">
        <v>0</v>
      </c>
      <c r="G1178" s="134">
        <v>0.55630000000000002</v>
      </c>
      <c r="H1178" s="134">
        <v>-0.185</v>
      </c>
      <c r="I1178" s="134">
        <v>0.2041</v>
      </c>
      <c r="J1178" s="116" t="s">
        <v>7178</v>
      </c>
      <c r="K1178" s="203"/>
      <c r="L1178" s="73">
        <f t="shared" si="7"/>
        <v>3.5999792704335669E-2</v>
      </c>
      <c r="M1178" s="73">
        <f t="shared" si="9"/>
        <v>8.8186072282175371E-2</v>
      </c>
      <c r="N1178" s="73">
        <v>181.4261982038613</v>
      </c>
      <c r="P1178" s="297"/>
      <c r="Q1178" s="64"/>
    </row>
    <row r="1179" spans="1:17" x14ac:dyDescent="0.15">
      <c r="A1179" s="116">
        <v>129</v>
      </c>
      <c r="B1179" s="113" t="s">
        <v>5837</v>
      </c>
      <c r="C1179" s="73" t="s">
        <v>7204</v>
      </c>
      <c r="D1179"/>
      <c r="E1179" s="75">
        <v>1</v>
      </c>
      <c r="F1179" s="75">
        <v>0</v>
      </c>
      <c r="G1179" s="134">
        <v>-0.69889999999999997</v>
      </c>
      <c r="H1179" s="134">
        <v>-0.83560000000000001</v>
      </c>
      <c r="I1179" s="134">
        <v>-0.2306</v>
      </c>
      <c r="J1179" s="116" t="s">
        <v>7178</v>
      </c>
      <c r="K1179" s="203"/>
      <c r="L1179" s="73">
        <f t="shared" si="7"/>
        <v>2.0003224078650392E-3</v>
      </c>
      <c r="M1179" s="73">
        <f t="shared" si="9"/>
        <v>8.0556390779017006E-3</v>
      </c>
      <c r="N1179" s="73">
        <v>729.96157572929746</v>
      </c>
      <c r="P1179" s="297"/>
      <c r="Q1179" s="64"/>
    </row>
    <row r="1180" spans="1:17" x14ac:dyDescent="0.15">
      <c r="A1180" s="116">
        <v>126</v>
      </c>
      <c r="B1180" s="113" t="s">
        <v>5837</v>
      </c>
      <c r="C1180" s="73" t="s">
        <v>7455</v>
      </c>
      <c r="D1180"/>
      <c r="E1180" s="75">
        <v>1</v>
      </c>
      <c r="F1180" s="75">
        <v>0</v>
      </c>
      <c r="G1180" s="134">
        <v>-0.39789999999999998</v>
      </c>
      <c r="H1180" s="134">
        <v>-0.84460000000000002</v>
      </c>
      <c r="I1180" s="134">
        <v>-0.19309999999999999</v>
      </c>
      <c r="J1180" s="116" t="s">
        <v>7178</v>
      </c>
      <c r="K1180" s="203"/>
      <c r="L1180" s="73">
        <f t="shared" si="7"/>
        <v>4.0003685104612486E-3</v>
      </c>
      <c r="M1180" s="73">
        <f t="shared" si="9"/>
        <v>1.7930813770804414E-2</v>
      </c>
      <c r="N1180" s="73">
        <v>357.51971874502595</v>
      </c>
      <c r="P1180" s="297"/>
      <c r="Q1180" s="64"/>
    </row>
    <row r="1181" spans="1:17" x14ac:dyDescent="0.15">
      <c r="A1181" s="116">
        <v>124</v>
      </c>
      <c r="B1181" s="113" t="s">
        <v>5837</v>
      </c>
      <c r="C1181" s="73" t="s">
        <v>8706</v>
      </c>
      <c r="D1181" t="s">
        <v>8427</v>
      </c>
      <c r="E1181" s="75">
        <v>1</v>
      </c>
      <c r="F1181" s="75">
        <v>0</v>
      </c>
      <c r="G1181" s="134">
        <v>-0.41789999999999999</v>
      </c>
      <c r="H1181" s="134">
        <v>-0.56699999999999995</v>
      </c>
      <c r="I1181" s="134">
        <v>-4.7600000000000003E-2</v>
      </c>
      <c r="J1181" s="116" t="s">
        <v>7178</v>
      </c>
      <c r="K1181" s="203"/>
      <c r="L1181" s="73">
        <f t="shared" si="7"/>
        <v>3.8203222688441086E-3</v>
      </c>
      <c r="M1181" s="73">
        <f t="shared" si="9"/>
        <v>1.2632811038073562E-2</v>
      </c>
      <c r="N1181" s="73">
        <v>709.4144004534071</v>
      </c>
      <c r="P1181" s="297"/>
      <c r="Q1181" s="64"/>
    </row>
    <row r="1182" spans="1:17" x14ac:dyDescent="0.15">
      <c r="A1182" s="116">
        <v>125</v>
      </c>
      <c r="B1182" s="113" t="s">
        <v>5837</v>
      </c>
      <c r="C1182" s="73" t="s">
        <v>8706</v>
      </c>
      <c r="D1182" t="s">
        <v>8642</v>
      </c>
      <c r="E1182" s="75">
        <v>1</v>
      </c>
      <c r="F1182" s="75">
        <v>0</v>
      </c>
      <c r="G1182" s="134">
        <v>-2.3099999999999999E-2</v>
      </c>
      <c r="H1182" s="134">
        <v>-0.31240000000000001</v>
      </c>
      <c r="I1182" s="134">
        <v>2.4899999999999999E-2</v>
      </c>
      <c r="J1182" s="116" t="s">
        <v>7178</v>
      </c>
      <c r="K1182" s="203"/>
      <c r="L1182" s="73">
        <f t="shared" ref="L1182:L1217" si="10">IF(G1182="","",10^(G1182)*0.001*10)</f>
        <v>9.4820010701950619E-3</v>
      </c>
      <c r="M1182" s="73">
        <f t="shared" ref="M1182:M1213" si="11">IF(G1182="","",(10^I1182)/(10^H1182)*L1182)</f>
        <v>2.0615790869526376E-2</v>
      </c>
      <c r="N1182" s="73">
        <v>513.68868542272457</v>
      </c>
      <c r="P1182" s="297"/>
      <c r="Q1182" s="64"/>
    </row>
    <row r="1183" spans="1:17" x14ac:dyDescent="0.15">
      <c r="A1183" s="116">
        <v>127</v>
      </c>
      <c r="B1183" s="113" t="s">
        <v>5837</v>
      </c>
      <c r="C1183" s="73" t="s">
        <v>8706</v>
      </c>
      <c r="D1183" t="s">
        <v>3570</v>
      </c>
      <c r="E1183" s="75">
        <v>1</v>
      </c>
      <c r="F1183" s="75">
        <v>0</v>
      </c>
      <c r="G1183" s="134">
        <v>0.1186</v>
      </c>
      <c r="H1183" s="134">
        <v>-1.1655</v>
      </c>
      <c r="I1183" s="134">
        <v>-0.77980000000000005</v>
      </c>
      <c r="J1183" s="116" t="s">
        <v>7178</v>
      </c>
      <c r="K1183" s="203"/>
      <c r="L1183" s="73">
        <f t="shared" si="10"/>
        <v>1.3140140230390375E-2</v>
      </c>
      <c r="M1183" s="73">
        <f t="shared" si="11"/>
        <v>3.1937432529771721E-2</v>
      </c>
      <c r="N1183" s="73">
        <v>51.987627681428336</v>
      </c>
      <c r="P1183" s="297"/>
      <c r="Q1183" s="64"/>
    </row>
    <row r="1184" spans="1:17" x14ac:dyDescent="0.15">
      <c r="A1184" s="116">
        <v>128</v>
      </c>
      <c r="B1184" s="113" t="s">
        <v>5837</v>
      </c>
      <c r="C1184" s="73" t="s">
        <v>3577</v>
      </c>
      <c r="D1184" t="s">
        <v>8646</v>
      </c>
      <c r="E1184" s="75">
        <v>1</v>
      </c>
      <c r="F1184" s="75">
        <v>0</v>
      </c>
      <c r="G1184" s="134">
        <v>-0.73040000000000005</v>
      </c>
      <c r="H1184" s="134">
        <v>-1.6037999999999999</v>
      </c>
      <c r="I1184" s="134">
        <v>-0.57999999999999996</v>
      </c>
      <c r="J1184" s="116" t="s">
        <v>7178</v>
      </c>
      <c r="K1184" s="203"/>
      <c r="L1184" s="73">
        <f t="shared" si="10"/>
        <v>1.8603728805950505E-3</v>
      </c>
      <c r="M1184" s="73">
        <f t="shared" si="11"/>
        <v>1.9651694314969128E-2</v>
      </c>
      <c r="N1184" s="73">
        <v>133.84433676499074</v>
      </c>
      <c r="P1184" s="297"/>
      <c r="Q1184" s="64"/>
    </row>
    <row r="1185" spans="1:17" x14ac:dyDescent="0.15">
      <c r="A1185" s="116">
        <v>132</v>
      </c>
      <c r="B1185" s="113" t="s">
        <v>5768</v>
      </c>
      <c r="C1185" s="73" t="s">
        <v>9098</v>
      </c>
      <c r="D1185" t="s">
        <v>9292</v>
      </c>
      <c r="E1185" s="75">
        <v>0</v>
      </c>
      <c r="F1185" s="75">
        <v>1</v>
      </c>
      <c r="G1185" s="134">
        <v>-1.9208000000000001</v>
      </c>
      <c r="H1185" s="134">
        <v>-1.5085999999999999</v>
      </c>
      <c r="I1185" s="134">
        <v>-2.98E-2</v>
      </c>
      <c r="J1185" s="116" t="s">
        <v>7599</v>
      </c>
      <c r="K1185" s="203"/>
      <c r="L1185" s="73">
        <f t="shared" si="10"/>
        <v>1.2000518202042643E-4</v>
      </c>
      <c r="M1185" s="73">
        <f t="shared" si="11"/>
        <v>3.6140986263961308E-3</v>
      </c>
      <c r="N1185" s="73">
        <v>2583.4496392584815</v>
      </c>
      <c r="P1185" s="297"/>
      <c r="Q1185" s="64"/>
    </row>
    <row r="1186" spans="1:17" x14ac:dyDescent="0.15">
      <c r="A1186" s="116">
        <v>133</v>
      </c>
      <c r="B1186" s="113" t="s">
        <v>5768</v>
      </c>
      <c r="C1186" s="73" t="s">
        <v>9065</v>
      </c>
      <c r="D1186" t="s">
        <v>9066</v>
      </c>
      <c r="E1186" s="75">
        <v>0</v>
      </c>
      <c r="F1186" s="75">
        <v>1</v>
      </c>
      <c r="G1186" s="134">
        <v>-1.9585999999999999</v>
      </c>
      <c r="H1186" s="134">
        <v>-1.6575</v>
      </c>
      <c r="I1186" s="134">
        <v>-0.95320000000000005</v>
      </c>
      <c r="J1186" s="116" t="s">
        <v>7599</v>
      </c>
      <c r="K1186" s="203"/>
      <c r="L1186" s="73">
        <f t="shared" si="10"/>
        <v>1.1000185275062213E-4</v>
      </c>
      <c r="M1186" s="73">
        <f t="shared" si="11"/>
        <v>5.5680099155786282E-4</v>
      </c>
      <c r="N1186" s="73">
        <v>2000.322407865038</v>
      </c>
      <c r="O1186" s="73">
        <v>1.85E-4</v>
      </c>
      <c r="P1186" s="297" t="s">
        <v>3429</v>
      </c>
      <c r="Q1186" s="64"/>
    </row>
    <row r="1187" spans="1:17" x14ac:dyDescent="0.15">
      <c r="A1187" s="116">
        <v>134</v>
      </c>
      <c r="B1187" s="113" t="s">
        <v>5768</v>
      </c>
      <c r="C1187" s="73" t="s">
        <v>8988</v>
      </c>
      <c r="D1187" t="s">
        <v>8989</v>
      </c>
      <c r="E1187" s="75">
        <v>0</v>
      </c>
      <c r="F1187" s="75">
        <v>1</v>
      </c>
      <c r="G1187" s="134">
        <v>-1.403</v>
      </c>
      <c r="H1187" s="134">
        <v>-1.6026</v>
      </c>
      <c r="I1187" s="134">
        <v>0.18160000000000001</v>
      </c>
      <c r="J1187" s="116" t="s">
        <v>7599</v>
      </c>
      <c r="K1187" s="203"/>
      <c r="L1187" s="73">
        <f t="shared" si="10"/>
        <v>3.9536662006812778E-4</v>
      </c>
      <c r="M1187" s="73">
        <f t="shared" si="11"/>
        <v>2.4054703049880957E-2</v>
      </c>
      <c r="N1187" s="73">
        <v>631.53874537438537</v>
      </c>
      <c r="P1187" s="297"/>
      <c r="Q1187" s="64"/>
    </row>
    <row r="1188" spans="1:17" x14ac:dyDescent="0.15">
      <c r="A1188" s="116">
        <v>136</v>
      </c>
      <c r="B1188" s="113" t="s">
        <v>5931</v>
      </c>
      <c r="C1188" s="73" t="s">
        <v>8426</v>
      </c>
      <c r="D1188" t="s">
        <v>9218</v>
      </c>
      <c r="E1188" s="75">
        <v>0</v>
      </c>
      <c r="F1188" s="75">
        <v>0</v>
      </c>
      <c r="G1188" s="134">
        <v>0.1004</v>
      </c>
      <c r="H1188" s="134">
        <v>-0.28539999999999999</v>
      </c>
      <c r="I1188" s="134">
        <v>-0.30320000000000003</v>
      </c>
      <c r="J1188" s="116" t="s">
        <v>7293</v>
      </c>
      <c r="K1188" s="203"/>
      <c r="L1188" s="73">
        <f t="shared" si="10"/>
        <v>1.2600854590882381E-2</v>
      </c>
      <c r="M1188" s="73">
        <f t="shared" si="11"/>
        <v>1.2094836447839439E-2</v>
      </c>
      <c r="N1188" s="73">
        <v>411.3391061524548</v>
      </c>
      <c r="P1188" s="297"/>
      <c r="Q1188" s="64"/>
    </row>
    <row r="1189" spans="1:17" x14ac:dyDescent="0.15">
      <c r="A1189" s="116">
        <v>135</v>
      </c>
      <c r="B1189" s="113" t="s">
        <v>5931</v>
      </c>
      <c r="C1189" s="73" t="s">
        <v>8426</v>
      </c>
      <c r="D1189" t="s">
        <v>8990</v>
      </c>
      <c r="E1189" s="75">
        <v>0</v>
      </c>
      <c r="F1189" s="75">
        <v>0</v>
      </c>
      <c r="G1189" s="134">
        <v>-5.5500000000000001E-2</v>
      </c>
      <c r="H1189" s="134">
        <v>-7.0599999999999996E-2</v>
      </c>
      <c r="I1189" s="134">
        <v>-6.1899999999999997E-2</v>
      </c>
      <c r="J1189" s="116" t="s">
        <v>7293</v>
      </c>
      <c r="K1189" s="203"/>
      <c r="L1189" s="73">
        <f t="shared" si="10"/>
        <v>8.8003511168732278E-3</v>
      </c>
      <c r="M1189" s="73">
        <f t="shared" si="11"/>
        <v>8.9784217090972673E-3</v>
      </c>
      <c r="N1189" s="73">
        <v>965.82846316206098</v>
      </c>
      <c r="P1189" s="297"/>
      <c r="Q1189" s="64"/>
    </row>
    <row r="1190" spans="1:17" x14ac:dyDescent="0.15">
      <c r="A1190" s="116">
        <v>137</v>
      </c>
      <c r="B1190" s="113" t="s">
        <v>7485</v>
      </c>
      <c r="C1190" s="73" t="s">
        <v>8803</v>
      </c>
      <c r="D1190" t="s">
        <v>9022</v>
      </c>
      <c r="E1190" s="75">
        <v>0</v>
      </c>
      <c r="F1190" s="75">
        <v>1</v>
      </c>
      <c r="G1190" s="134">
        <v>-0.82969999999999999</v>
      </c>
      <c r="H1190" s="134">
        <v>-1.0387999999999999</v>
      </c>
      <c r="I1190" s="134">
        <v>0.82540000000000002</v>
      </c>
      <c r="J1190" s="116" t="s">
        <v>3430</v>
      </c>
      <c r="K1190" s="203"/>
      <c r="L1190" s="73">
        <f t="shared" si="10"/>
        <v>1.4801304730208222E-3</v>
      </c>
      <c r="M1190" s="73">
        <f t="shared" si="11"/>
        <v>0.10826797151272995</v>
      </c>
      <c r="N1190" s="73">
        <v>617.87411298543998</v>
      </c>
      <c r="P1190" s="297"/>
      <c r="Q1190" s="64"/>
    </row>
    <row r="1191" spans="1:17" x14ac:dyDescent="0.15">
      <c r="A1191" s="116">
        <v>149</v>
      </c>
      <c r="B1191" s="113" t="s">
        <v>6952</v>
      </c>
      <c r="C1191" s="73" t="s">
        <v>9178</v>
      </c>
      <c r="D1191" t="s">
        <v>9075</v>
      </c>
      <c r="E1191" s="75">
        <v>0</v>
      </c>
      <c r="F1191" s="75">
        <v>0</v>
      </c>
      <c r="G1191" s="134">
        <v>1.7482</v>
      </c>
      <c r="H1191" s="134">
        <v>-0.69889999999999997</v>
      </c>
      <c r="I1191" s="134">
        <v>-2.6800000000000001E-2</v>
      </c>
      <c r="J1191" s="116" t="s">
        <v>7414</v>
      </c>
      <c r="K1191" s="203"/>
      <c r="L1191" s="73">
        <f t="shared" si="10"/>
        <v>0.56001543876155702</v>
      </c>
      <c r="M1191" s="73">
        <f t="shared" si="11"/>
        <v>2.6320855443441018</v>
      </c>
      <c r="N1191" s="73">
        <v>3.5719058251119655</v>
      </c>
      <c r="P1191" s="297"/>
      <c r="Q1191" s="64"/>
    </row>
    <row r="1192" spans="1:17" x14ac:dyDescent="0.15">
      <c r="A1192" s="116">
        <v>145</v>
      </c>
      <c r="B1192" s="113" t="s">
        <v>6952</v>
      </c>
      <c r="C1192" s="73" t="s">
        <v>6999</v>
      </c>
      <c r="D1192"/>
      <c r="E1192" s="75">
        <v>0</v>
      </c>
      <c r="F1192" s="75">
        <v>0</v>
      </c>
      <c r="G1192" s="134">
        <v>0.2127</v>
      </c>
      <c r="H1192" s="134">
        <v>0.53659999999999997</v>
      </c>
      <c r="I1192" s="134">
        <v>1.2967</v>
      </c>
      <c r="J1192" s="116" t="s">
        <v>7414</v>
      </c>
      <c r="K1192" s="203"/>
      <c r="L1192" s="73">
        <f t="shared" si="10"/>
        <v>1.6319242651056207E-2</v>
      </c>
      <c r="M1192" s="73">
        <f t="shared" si="11"/>
        <v>9.392906516183995E-2</v>
      </c>
      <c r="N1192" s="73">
        <v>2108.1426762531873</v>
      </c>
      <c r="P1192" s="297"/>
      <c r="Q1192" s="64"/>
    </row>
    <row r="1193" spans="1:17" x14ac:dyDescent="0.15">
      <c r="A1193" s="116">
        <v>151</v>
      </c>
      <c r="B1193" s="113" t="s">
        <v>6952</v>
      </c>
      <c r="C1193" s="73" t="s">
        <v>7645</v>
      </c>
      <c r="D1193" t="s">
        <v>9139</v>
      </c>
      <c r="E1193" s="75">
        <v>0</v>
      </c>
      <c r="F1193" s="75">
        <v>0</v>
      </c>
      <c r="G1193" s="134">
        <v>0.64349999999999996</v>
      </c>
      <c r="H1193" s="134">
        <v>-0.2596</v>
      </c>
      <c r="I1193" s="134">
        <v>0.54530000000000001</v>
      </c>
      <c r="J1193" s="116" t="s">
        <v>7414</v>
      </c>
      <c r="K1193" s="203"/>
      <c r="L1193" s="73">
        <f t="shared" si="10"/>
        <v>4.400479478359838E-2</v>
      </c>
      <c r="M1193" s="73">
        <f t="shared" si="11"/>
        <v>0.28080187281166374</v>
      </c>
      <c r="N1193" s="73">
        <v>124.99711805783703</v>
      </c>
      <c r="P1193" s="297"/>
      <c r="Q1193" s="64"/>
    </row>
    <row r="1194" spans="1:17" x14ac:dyDescent="0.15">
      <c r="A1194" s="116">
        <v>139</v>
      </c>
      <c r="B1194" s="113" t="s">
        <v>6952</v>
      </c>
      <c r="C1194" s="73" t="s">
        <v>9065</v>
      </c>
      <c r="D1194" t="s">
        <v>8846</v>
      </c>
      <c r="E1194" s="75">
        <v>0</v>
      </c>
      <c r="F1194" s="75">
        <v>1</v>
      </c>
      <c r="G1194" s="134">
        <v>-2.3187000000000002</v>
      </c>
      <c r="H1194" s="134">
        <v>-0.8538</v>
      </c>
      <c r="I1194" s="134">
        <v>0.46239999999999998</v>
      </c>
      <c r="J1194" s="116" t="s">
        <v>7414</v>
      </c>
      <c r="K1194" s="203"/>
      <c r="L1194" s="73">
        <f t="shared" si="10"/>
        <v>4.8006495124668438E-5</v>
      </c>
      <c r="M1194" s="73">
        <f t="shared" si="11"/>
        <v>9.942600739529558E-4</v>
      </c>
      <c r="N1194" s="73">
        <v>29167.553289395037</v>
      </c>
      <c r="O1194" s="73">
        <v>1.85E-4</v>
      </c>
      <c r="P1194" s="297" t="s">
        <v>3789</v>
      </c>
      <c r="Q1194" s="64"/>
    </row>
    <row r="1195" spans="1:17" x14ac:dyDescent="0.15">
      <c r="A1195" s="116">
        <v>144</v>
      </c>
      <c r="B1195" s="113" t="s">
        <v>6952</v>
      </c>
      <c r="C1195" s="73" t="s">
        <v>7189</v>
      </c>
      <c r="D1195" t="s">
        <v>9152</v>
      </c>
      <c r="E1195" s="75">
        <v>0</v>
      </c>
      <c r="F1195" s="75">
        <v>0</v>
      </c>
      <c r="G1195" s="134">
        <v>-0.47360000000000002</v>
      </c>
      <c r="H1195" s="134">
        <v>-0.28389999999999999</v>
      </c>
      <c r="I1195" s="134">
        <v>0.48859999999999998</v>
      </c>
      <c r="J1195" s="116" t="s">
        <v>7414</v>
      </c>
      <c r="K1195" s="203"/>
      <c r="L1195" s="73">
        <f t="shared" si="10"/>
        <v>3.3604698246069934E-3</v>
      </c>
      <c r="M1195" s="73">
        <f t="shared" si="11"/>
        <v>1.9902150222793354E-2</v>
      </c>
      <c r="N1195" s="73">
        <v>1547.7471037349187</v>
      </c>
      <c r="P1195" s="297"/>
      <c r="Q1195" s="64"/>
    </row>
    <row r="1196" spans="1:17" x14ac:dyDescent="0.15">
      <c r="A1196" s="116">
        <v>153</v>
      </c>
      <c r="B1196" s="113" t="s">
        <v>6952</v>
      </c>
      <c r="C1196" s="73" t="s">
        <v>8819</v>
      </c>
      <c r="D1196" t="s">
        <v>8820</v>
      </c>
      <c r="E1196" s="75">
        <v>0</v>
      </c>
      <c r="F1196" s="75">
        <v>0</v>
      </c>
      <c r="G1196" s="134">
        <v>0</v>
      </c>
      <c r="H1196" s="134">
        <v>-0.60199999999999998</v>
      </c>
      <c r="I1196" s="134">
        <v>-6.0400000000000002E-2</v>
      </c>
      <c r="J1196" s="116" t="s">
        <v>7414</v>
      </c>
      <c r="K1196" s="203"/>
      <c r="L1196" s="73">
        <f t="shared" si="10"/>
        <v>0.01</v>
      </c>
      <c r="M1196" s="73">
        <f t="shared" si="11"/>
        <v>3.4801663221500398E-2</v>
      </c>
      <c r="N1196" s="73">
        <v>250.03453616964313</v>
      </c>
      <c r="P1196" s="297"/>
      <c r="Q1196" s="64"/>
    </row>
    <row r="1197" spans="1:17" x14ac:dyDescent="0.15">
      <c r="A1197" s="116">
        <v>150</v>
      </c>
      <c r="B1197" s="113" t="s">
        <v>6952</v>
      </c>
      <c r="C1197" s="73" t="s">
        <v>7204</v>
      </c>
      <c r="D1197" t="s">
        <v>9076</v>
      </c>
      <c r="E1197" s="75">
        <v>0</v>
      </c>
      <c r="F1197" s="75">
        <v>0</v>
      </c>
      <c r="G1197" s="134">
        <v>-0.45839999999999997</v>
      </c>
      <c r="H1197" s="134">
        <v>-0.74470000000000003</v>
      </c>
      <c r="I1197" s="134">
        <v>4.1399999999999999E-2</v>
      </c>
      <c r="J1197" s="116" t="s">
        <v>7414</v>
      </c>
      <c r="K1197" s="203"/>
      <c r="L1197" s="73">
        <f t="shared" si="10"/>
        <v>3.4801663221500395E-3</v>
      </c>
      <c r="M1197" s="73">
        <f t="shared" si="11"/>
        <v>2.1266694872358285E-2</v>
      </c>
      <c r="N1197" s="73">
        <v>517.24940528299339</v>
      </c>
      <c r="P1197" s="297"/>
      <c r="Q1197" s="64"/>
    </row>
    <row r="1198" spans="1:17" x14ac:dyDescent="0.15">
      <c r="A1198" s="116">
        <v>148</v>
      </c>
      <c r="B1198" s="113" t="s">
        <v>6952</v>
      </c>
      <c r="C1198" s="73" t="s">
        <v>9074</v>
      </c>
      <c r="D1198" t="s">
        <v>8935</v>
      </c>
      <c r="E1198" s="75">
        <v>0</v>
      </c>
      <c r="F1198" s="75">
        <v>0</v>
      </c>
      <c r="G1198" s="134">
        <v>-0.33829999999999999</v>
      </c>
      <c r="H1198" s="134">
        <v>-0.36649999999999999</v>
      </c>
      <c r="I1198" s="134">
        <v>0.72919999999999996</v>
      </c>
      <c r="J1198" s="116" t="s">
        <v>7414</v>
      </c>
      <c r="K1198" s="203"/>
      <c r="L1198" s="73">
        <f t="shared" si="10"/>
        <v>4.5888091961986755E-3</v>
      </c>
      <c r="M1198" s="73">
        <f t="shared" si="11"/>
        <v>5.7200523041592809E-2</v>
      </c>
      <c r="N1198" s="73">
        <v>937.1303430676046</v>
      </c>
      <c r="P1198" s="297"/>
      <c r="Q1198" s="64"/>
    </row>
    <row r="1199" spans="1:17" x14ac:dyDescent="0.15">
      <c r="A1199" s="116">
        <v>141</v>
      </c>
      <c r="B1199" s="113" t="s">
        <v>6952</v>
      </c>
      <c r="C1199" s="73" t="s">
        <v>8818</v>
      </c>
      <c r="D1199" t="s">
        <v>9382</v>
      </c>
      <c r="E1199" s="75">
        <v>0</v>
      </c>
      <c r="F1199" s="75">
        <v>0</v>
      </c>
      <c r="G1199" s="134">
        <v>-0.1079</v>
      </c>
      <c r="H1199" s="134">
        <v>-0.55279999999999996</v>
      </c>
      <c r="I1199" s="134">
        <v>0.20949999999999999</v>
      </c>
      <c r="J1199" s="116" t="s">
        <v>7414</v>
      </c>
      <c r="K1199" s="203"/>
      <c r="L1199" s="73">
        <f t="shared" si="10"/>
        <v>7.800096937165003E-3</v>
      </c>
      <c r="M1199" s="73">
        <f t="shared" si="11"/>
        <v>4.5123211334433748E-2</v>
      </c>
      <c r="N1199" s="73">
        <v>359.00458899019935</v>
      </c>
      <c r="P1199" s="297"/>
      <c r="Q1199" s="64"/>
    </row>
    <row r="1200" spans="1:17" x14ac:dyDescent="0.15">
      <c r="A1200" s="116">
        <v>142</v>
      </c>
      <c r="B1200" s="113" t="s">
        <v>6952</v>
      </c>
      <c r="C1200" s="73" t="s">
        <v>9015</v>
      </c>
      <c r="D1200" t="s">
        <v>9016</v>
      </c>
      <c r="E1200" s="75">
        <v>0</v>
      </c>
      <c r="F1200" s="75">
        <v>0</v>
      </c>
      <c r="G1200" s="134">
        <v>-0.95230000000000004</v>
      </c>
      <c r="H1200" s="134">
        <v>-1.6989000000000001</v>
      </c>
      <c r="I1200" s="134">
        <v>-0.95860000000000001</v>
      </c>
      <c r="J1200" s="116" t="s">
        <v>7414</v>
      </c>
      <c r="K1200" s="203"/>
      <c r="L1200" s="73">
        <f t="shared" si="10"/>
        <v>1.1160920123869209E-3</v>
      </c>
      <c r="M1200" s="73">
        <f t="shared" si="11"/>
        <v>6.1376200516479462E-3</v>
      </c>
      <c r="N1200" s="73">
        <v>179.22558226960737</v>
      </c>
      <c r="P1200" s="297"/>
      <c r="Q1200" s="64"/>
    </row>
    <row r="1201" spans="1:17" x14ac:dyDescent="0.15">
      <c r="A1201" s="116">
        <v>152</v>
      </c>
      <c r="B1201" s="113" t="s">
        <v>6952</v>
      </c>
      <c r="C1201" s="73" t="s">
        <v>8706</v>
      </c>
      <c r="D1201" t="s">
        <v>8427</v>
      </c>
      <c r="E1201" s="75">
        <v>0</v>
      </c>
      <c r="F1201" s="75">
        <v>0</v>
      </c>
      <c r="G1201" s="134">
        <v>-0.26119999999999999</v>
      </c>
      <c r="H1201" s="134">
        <v>-0.28389999999999999</v>
      </c>
      <c r="I1201" s="134">
        <v>0.53280000000000005</v>
      </c>
      <c r="J1201" s="116" t="s">
        <v>7414</v>
      </c>
      <c r="K1201" s="203"/>
      <c r="L1201" s="73">
        <f t="shared" si="10"/>
        <v>5.4802453217685058E-3</v>
      </c>
      <c r="M1201" s="73">
        <f t="shared" si="11"/>
        <v>3.5933539675538993E-2</v>
      </c>
      <c r="N1201" s="73">
        <v>949.07383389647634</v>
      </c>
      <c r="P1201" s="297"/>
      <c r="Q1201" s="64"/>
    </row>
    <row r="1202" spans="1:17" x14ac:dyDescent="0.15">
      <c r="A1202" s="116">
        <v>147</v>
      </c>
      <c r="B1202" s="113" t="s">
        <v>6952</v>
      </c>
      <c r="C1202" s="73" t="s">
        <v>9217</v>
      </c>
      <c r="D1202" t="s">
        <v>9153</v>
      </c>
      <c r="E1202" s="75">
        <v>0</v>
      </c>
      <c r="F1202" s="75">
        <v>0</v>
      </c>
      <c r="G1202" s="134">
        <v>-0.47360000000000002</v>
      </c>
      <c r="H1202" s="134">
        <v>-0.20760000000000001</v>
      </c>
      <c r="I1202" s="134">
        <v>0.30320000000000003</v>
      </c>
      <c r="J1202" s="116" t="s">
        <v>7414</v>
      </c>
      <c r="K1202" s="203"/>
      <c r="L1202" s="73">
        <f t="shared" si="10"/>
        <v>3.3604698246069934E-3</v>
      </c>
      <c r="M1202" s="73">
        <f t="shared" si="11"/>
        <v>1.089431679659133E-2</v>
      </c>
      <c r="N1202" s="73">
        <v>1845.0154191794738</v>
      </c>
      <c r="P1202" s="297"/>
      <c r="Q1202" s="64"/>
    </row>
    <row r="1203" spans="1:17" x14ac:dyDescent="0.15">
      <c r="A1203" s="116">
        <v>138</v>
      </c>
      <c r="B1203" s="113" t="s">
        <v>6952</v>
      </c>
      <c r="C1203" s="73" t="s">
        <v>8875</v>
      </c>
      <c r="D1203" t="s">
        <v>9023</v>
      </c>
      <c r="E1203" s="75">
        <v>0</v>
      </c>
      <c r="F1203" s="75">
        <v>0</v>
      </c>
      <c r="G1203" s="134">
        <v>-0.63449999999999995</v>
      </c>
      <c r="H1203" s="134">
        <v>-0.61970000000000003</v>
      </c>
      <c r="I1203" s="134">
        <v>0.1903</v>
      </c>
      <c r="J1203" s="116" t="s">
        <v>7414</v>
      </c>
      <c r="K1203" s="203"/>
      <c r="L1203" s="73">
        <f t="shared" si="10"/>
        <v>2.3200641855696327E-3</v>
      </c>
      <c r="M1203" s="73">
        <f t="shared" si="11"/>
        <v>1.4979592530448777E-2</v>
      </c>
      <c r="N1203" s="73">
        <v>1034.665575842437</v>
      </c>
      <c r="P1203" s="297"/>
      <c r="Q1203" s="64"/>
    </row>
    <row r="1204" spans="1:17" x14ac:dyDescent="0.15">
      <c r="A1204" s="116">
        <v>146</v>
      </c>
      <c r="B1204" s="113" t="s">
        <v>6952</v>
      </c>
      <c r="C1204" s="73" t="s">
        <v>8875</v>
      </c>
      <c r="D1204" t="s">
        <v>3431</v>
      </c>
      <c r="E1204" s="75">
        <v>0</v>
      </c>
      <c r="F1204" s="75">
        <v>0</v>
      </c>
      <c r="G1204" s="134">
        <v>-0.93400000000000005</v>
      </c>
      <c r="H1204" s="134">
        <v>-0.76949999999999996</v>
      </c>
      <c r="I1204" s="134">
        <v>-4.0899999999999999E-2</v>
      </c>
      <c r="J1204" s="116" t="s">
        <v>7414</v>
      </c>
      <c r="K1204" s="203"/>
      <c r="L1204" s="73">
        <f t="shared" si="10"/>
        <v>1.1641260294104911E-3</v>
      </c>
      <c r="M1204" s="73">
        <f t="shared" si="11"/>
        <v>6.2316061894583403E-3</v>
      </c>
      <c r="N1204" s="73">
        <v>1460.4947494416324</v>
      </c>
      <c r="P1204" s="297"/>
      <c r="Q1204" s="64"/>
    </row>
    <row r="1205" spans="1:17" x14ac:dyDescent="0.15">
      <c r="A1205" s="116">
        <v>140</v>
      </c>
      <c r="B1205" s="113" t="s">
        <v>6952</v>
      </c>
      <c r="C1205" s="73" t="s">
        <v>8875</v>
      </c>
      <c r="D1205" t="s">
        <v>8847</v>
      </c>
      <c r="E1205" s="75">
        <v>0</v>
      </c>
      <c r="F1205" s="75">
        <v>0</v>
      </c>
      <c r="G1205" s="134">
        <v>-0.75049999999999994</v>
      </c>
      <c r="H1205" s="134">
        <v>-0.49480000000000002</v>
      </c>
      <c r="I1205" s="134">
        <v>0.38019999999999998</v>
      </c>
      <c r="J1205" s="116" t="s">
        <v>7414</v>
      </c>
      <c r="K1205" s="203"/>
      <c r="L1205" s="73">
        <f t="shared" si="10"/>
        <v>1.7762332682884378E-3</v>
      </c>
      <c r="M1205" s="73">
        <f t="shared" si="11"/>
        <v>1.3319870423131625E-2</v>
      </c>
      <c r="N1205" s="73">
        <v>1801.7726904025185</v>
      </c>
      <c r="P1205" s="297"/>
      <c r="Q1205" s="64"/>
    </row>
    <row r="1206" spans="1:17" x14ac:dyDescent="0.15">
      <c r="A1206" s="116">
        <v>143</v>
      </c>
      <c r="B1206" s="113" t="s">
        <v>6952</v>
      </c>
      <c r="C1206" s="73" t="s">
        <v>7198</v>
      </c>
      <c r="D1206"/>
      <c r="E1206" s="75">
        <v>0</v>
      </c>
      <c r="F1206" s="75">
        <v>0</v>
      </c>
      <c r="G1206" s="134">
        <v>-0.53890000000000005</v>
      </c>
      <c r="H1206" s="134">
        <v>-0.31869999999999998</v>
      </c>
      <c r="I1206" s="134">
        <v>0.73560000000000003</v>
      </c>
      <c r="J1206" s="116" t="s">
        <v>7414</v>
      </c>
      <c r="K1206" s="203"/>
      <c r="L1206" s="73">
        <f t="shared" si="10"/>
        <v>2.8913455626423832E-3</v>
      </c>
      <c r="M1206" s="73">
        <f t="shared" si="11"/>
        <v>3.2764232568537846E-2</v>
      </c>
      <c r="N1206" s="73">
        <v>1660.3513514585102</v>
      </c>
      <c r="P1206" s="297"/>
      <c r="Q1206" s="64"/>
    </row>
    <row r="1207" spans="1:17" x14ac:dyDescent="0.15">
      <c r="A1207" s="116">
        <v>154</v>
      </c>
      <c r="B1207" s="113" t="s">
        <v>7511</v>
      </c>
      <c r="C1207" s="73" t="s">
        <v>8821</v>
      </c>
      <c r="D1207" t="s">
        <v>9177</v>
      </c>
      <c r="E1207" s="75">
        <v>0</v>
      </c>
      <c r="F1207" s="75">
        <v>1</v>
      </c>
      <c r="G1207" s="134">
        <v>-1.5465</v>
      </c>
      <c r="H1207" s="134">
        <v>-0.44359999999999999</v>
      </c>
      <c r="I1207" s="134">
        <v>0.94940000000000002</v>
      </c>
      <c r="J1207" s="116" t="s">
        <v>3432</v>
      </c>
      <c r="K1207" s="203"/>
      <c r="L1207" s="73">
        <f t="shared" si="10"/>
        <v>2.8411881849832433E-4</v>
      </c>
      <c r="M1207" s="73">
        <f t="shared" si="11"/>
        <v>7.0226334373576409E-3</v>
      </c>
      <c r="N1207" s="73">
        <v>12673.600118311289</v>
      </c>
      <c r="P1207" s="297"/>
      <c r="Q1207" s="64"/>
    </row>
    <row r="1208" spans="1:17" x14ac:dyDescent="0.15">
      <c r="A1208" s="116">
        <v>155</v>
      </c>
      <c r="B1208" s="113" t="s">
        <v>3433</v>
      </c>
      <c r="C1208" s="73" t="s">
        <v>8821</v>
      </c>
      <c r="D1208" t="s">
        <v>9177</v>
      </c>
      <c r="E1208" s="75">
        <v>0</v>
      </c>
      <c r="F1208" s="75">
        <v>1</v>
      </c>
      <c r="G1208" s="134">
        <v>-1.5465</v>
      </c>
      <c r="H1208" s="134">
        <v>-0.45590000000000003</v>
      </c>
      <c r="I1208" s="134">
        <v>0.98229999999999995</v>
      </c>
      <c r="J1208" s="116" t="s">
        <v>3434</v>
      </c>
      <c r="K1208" s="203"/>
      <c r="L1208" s="73">
        <f t="shared" si="10"/>
        <v>2.8411881849832433E-4</v>
      </c>
      <c r="M1208" s="73">
        <f t="shared" si="11"/>
        <v>7.7929160898024792E-3</v>
      </c>
      <c r="N1208" s="73">
        <v>12319.696245692303</v>
      </c>
      <c r="P1208" s="297"/>
      <c r="Q1208" s="64"/>
    </row>
    <row r="1209" spans="1:17" x14ac:dyDescent="0.15">
      <c r="A1209" s="116">
        <v>156</v>
      </c>
      <c r="B1209" s="113" t="s">
        <v>7512</v>
      </c>
      <c r="C1209" s="73" t="s">
        <v>8862</v>
      </c>
      <c r="D1209" t="s">
        <v>8822</v>
      </c>
      <c r="E1209" s="75">
        <v>0</v>
      </c>
      <c r="F1209" s="75">
        <v>1</v>
      </c>
      <c r="G1209" s="134">
        <v>-0.85389999999999999</v>
      </c>
      <c r="H1209" s="134">
        <v>-0.18909999999999999</v>
      </c>
      <c r="I1209" s="134">
        <v>1.5289999999999999</v>
      </c>
      <c r="J1209" s="116" t="s">
        <v>3435</v>
      </c>
      <c r="K1209" s="203"/>
      <c r="L1209" s="73">
        <f t="shared" si="10"/>
        <v>1.3999096265683425E-3</v>
      </c>
      <c r="M1209" s="73">
        <f t="shared" si="11"/>
        <v>7.3147586301472514E-2</v>
      </c>
      <c r="N1209" s="73">
        <v>4621.6813609224473</v>
      </c>
      <c r="P1209" s="297"/>
      <c r="Q1209" s="64"/>
    </row>
    <row r="1210" spans="1:17" x14ac:dyDescent="0.15">
      <c r="A1210" s="116">
        <v>157</v>
      </c>
      <c r="B1210" s="113" t="s">
        <v>5649</v>
      </c>
      <c r="C1210" s="73" t="s">
        <v>9128</v>
      </c>
      <c r="D1210" t="s">
        <v>9129</v>
      </c>
      <c r="E1210" s="75">
        <v>0</v>
      </c>
      <c r="F1210" s="75">
        <v>1</v>
      </c>
      <c r="G1210" s="134">
        <v>0.81869999999999998</v>
      </c>
      <c r="H1210" s="134">
        <v>-2.6019999999999999</v>
      </c>
      <c r="I1210" s="134">
        <v>-2</v>
      </c>
      <c r="J1210" s="116" t="s">
        <v>3436</v>
      </c>
      <c r="K1210" s="203"/>
      <c r="L1210" s="73">
        <f t="shared" si="10"/>
        <v>6.587187112819283E-2</v>
      </c>
      <c r="M1210" s="73">
        <f t="shared" si="11"/>
        <v>0.26345109014660362</v>
      </c>
      <c r="N1210" s="73">
        <v>0.37957709700253145</v>
      </c>
      <c r="P1210" s="297"/>
      <c r="Q1210" s="64"/>
    </row>
    <row r="1211" spans="1:17" x14ac:dyDescent="0.15">
      <c r="A1211" s="116">
        <v>159</v>
      </c>
      <c r="B1211" s="113" t="s">
        <v>7127</v>
      </c>
      <c r="C1211" s="73" t="s">
        <v>9130</v>
      </c>
      <c r="D1211" t="s">
        <v>9382</v>
      </c>
      <c r="E1211" s="75">
        <v>0</v>
      </c>
      <c r="F1211" s="75">
        <v>0</v>
      </c>
      <c r="G1211" s="134">
        <v>-0.2366</v>
      </c>
      <c r="H1211" s="134">
        <v>-0.56059999999999999</v>
      </c>
      <c r="I1211" s="134">
        <v>0.27879999999999999</v>
      </c>
      <c r="J1211" s="116" t="s">
        <v>7315</v>
      </c>
      <c r="K1211" s="203"/>
      <c r="L1211" s="73">
        <f t="shared" si="10"/>
        <v>5.7996261581964234E-3</v>
      </c>
      <c r="M1211" s="73">
        <f t="shared" si="11"/>
        <v>4.0068215418221122E-2</v>
      </c>
      <c r="N1211" s="73">
        <v>474.24198526024463</v>
      </c>
      <c r="P1211" s="297"/>
      <c r="Q1211" s="64"/>
    </row>
    <row r="1212" spans="1:17" x14ac:dyDescent="0.15">
      <c r="A1212" s="116">
        <v>158</v>
      </c>
      <c r="B1212" s="113" t="s">
        <v>7127</v>
      </c>
      <c r="C1212" s="73" t="s">
        <v>8706</v>
      </c>
      <c r="D1212" t="s">
        <v>9382</v>
      </c>
      <c r="E1212" s="75">
        <v>0</v>
      </c>
      <c r="F1212" s="75">
        <v>0</v>
      </c>
      <c r="G1212" s="134">
        <v>-0.1024</v>
      </c>
      <c r="H1212" s="134">
        <v>-1.3467</v>
      </c>
      <c r="I1212" s="134">
        <v>0.38019999999999998</v>
      </c>
      <c r="J1212" s="116" t="s">
        <v>7315</v>
      </c>
      <c r="K1212" s="203"/>
      <c r="L1212" s="73">
        <f t="shared" si="10"/>
        <v>7.8995072133581645E-3</v>
      </c>
      <c r="M1212" s="73">
        <f t="shared" si="11"/>
        <v>0.42121128675406683</v>
      </c>
      <c r="N1212" s="73">
        <v>56.977055275613608</v>
      </c>
      <c r="P1212" s="297"/>
      <c r="Q1212" s="64"/>
    </row>
    <row r="1213" spans="1:17" x14ac:dyDescent="0.15">
      <c r="A1213" s="116">
        <v>160</v>
      </c>
      <c r="B1213" s="113" t="s">
        <v>7127</v>
      </c>
      <c r="C1213" s="73" t="s">
        <v>3437</v>
      </c>
      <c r="D1213" t="s">
        <v>9163</v>
      </c>
      <c r="E1213" s="75">
        <v>0</v>
      </c>
      <c r="F1213" s="75">
        <v>0</v>
      </c>
      <c r="G1213" s="134">
        <v>-0.2757</v>
      </c>
      <c r="H1213" s="134">
        <v>-0.97060000000000002</v>
      </c>
      <c r="I1213" s="134">
        <v>0.7782</v>
      </c>
      <c r="J1213" s="116" t="s">
        <v>7315</v>
      </c>
      <c r="L1213" s="73">
        <f t="shared" si="10"/>
        <v>5.300294488357957E-3</v>
      </c>
      <c r="M1213" s="73">
        <f t="shared" si="11"/>
        <v>0.29723503619120289</v>
      </c>
      <c r="N1213" s="73">
        <v>201.88311632216536</v>
      </c>
      <c r="P1213" s="280"/>
      <c r="Q1213" s="64"/>
    </row>
    <row r="1214" spans="1:17" x14ac:dyDescent="0.15">
      <c r="A1214" s="116">
        <v>164</v>
      </c>
      <c r="B1214" s="113" t="s">
        <v>5628</v>
      </c>
      <c r="C1214" s="73" t="s">
        <v>9024</v>
      </c>
      <c r="D1214" t="s">
        <v>9025</v>
      </c>
      <c r="E1214" s="75">
        <v>0</v>
      </c>
      <c r="F1214" s="75">
        <v>1</v>
      </c>
      <c r="G1214" s="134">
        <v>-1.9585999999999999</v>
      </c>
      <c r="H1214" s="134">
        <v>-1.5085999999999999</v>
      </c>
      <c r="I1214" s="134">
        <v>0.46239999999999998</v>
      </c>
      <c r="J1214" s="116" t="s">
        <v>7307</v>
      </c>
      <c r="K1214" s="203"/>
      <c r="L1214" s="73">
        <f t="shared" si="10"/>
        <v>1.1000185275062213E-4</v>
      </c>
      <c r="M1214" s="73">
        <f>IF(G1214="","",(10^I1214)/(10^H1214)*L1214)</f>
        <v>1.0289635722967544E-2</v>
      </c>
      <c r="N1214" s="73">
        <v>2818.3829312644525</v>
      </c>
      <c r="O1214" s="73">
        <v>7.5000000000000007E-5</v>
      </c>
      <c r="P1214" s="297" t="s">
        <v>9298</v>
      </c>
      <c r="Q1214" s="64"/>
    </row>
    <row r="1215" spans="1:17" x14ac:dyDescent="0.15">
      <c r="A1215" s="116">
        <v>163</v>
      </c>
      <c r="B1215" s="113" t="s">
        <v>5628</v>
      </c>
      <c r="C1215" s="73" t="s">
        <v>8862</v>
      </c>
      <c r="D1215" t="s">
        <v>8746</v>
      </c>
      <c r="E1215" s="75">
        <v>0</v>
      </c>
      <c r="F1215" s="75">
        <v>1</v>
      </c>
      <c r="G1215" s="134">
        <v>-1.4842</v>
      </c>
      <c r="H1215" s="134">
        <v>-2.0087000000000002</v>
      </c>
      <c r="I1215" s="134">
        <v>-0.40889999999999999</v>
      </c>
      <c r="J1215" s="116" t="s">
        <v>7307</v>
      </c>
      <c r="K1215" s="203"/>
      <c r="L1215" s="73">
        <f t="shared" si="10"/>
        <v>3.2794423443213445E-4</v>
      </c>
      <c r="M1215" s="73">
        <f>IF(G1215="","",(10^I1215)/(10^H1215)*L1215)</f>
        <v>1.3049684141302234E-2</v>
      </c>
      <c r="N1215" s="73">
        <v>298.88216469593732</v>
      </c>
      <c r="P1215" s="297"/>
      <c r="Q1215" s="64"/>
    </row>
    <row r="1216" spans="1:17" x14ac:dyDescent="0.15">
      <c r="A1216" s="116">
        <v>162</v>
      </c>
      <c r="B1216" s="113" t="s">
        <v>5628</v>
      </c>
      <c r="C1216" s="73" t="s">
        <v>8862</v>
      </c>
      <c r="D1216" t="s">
        <v>8822</v>
      </c>
      <c r="E1216" s="75">
        <v>0</v>
      </c>
      <c r="F1216" s="75">
        <v>1</v>
      </c>
      <c r="G1216" s="134">
        <v>-1.4842</v>
      </c>
      <c r="H1216" s="134">
        <v>-1.2124999999999999</v>
      </c>
      <c r="I1216" s="134">
        <v>0.71009999999999995</v>
      </c>
      <c r="J1216" s="116" t="s">
        <v>7307</v>
      </c>
      <c r="K1216" s="203"/>
      <c r="L1216" s="73">
        <f t="shared" si="10"/>
        <v>3.2794423443213445E-4</v>
      </c>
      <c r="M1216" s="73">
        <f>IF(G1216="","",(10^I1216)/(10^H1216)*L1216)</f>
        <v>2.7441004182565707E-2</v>
      </c>
      <c r="N1216" s="73">
        <v>1869.3903651374847</v>
      </c>
      <c r="P1216" s="297"/>
      <c r="Q1216" s="64"/>
    </row>
    <row r="1217" spans="1:35" x14ac:dyDescent="0.15">
      <c r="A1217" s="116">
        <v>161</v>
      </c>
      <c r="B1217" s="113" t="s">
        <v>5628</v>
      </c>
      <c r="C1217" s="73" t="s">
        <v>8883</v>
      </c>
      <c r="D1217" t="s">
        <v>9064</v>
      </c>
      <c r="E1217" s="75">
        <v>0</v>
      </c>
      <c r="F1217" s="75">
        <v>1</v>
      </c>
      <c r="G1217" s="134">
        <v>-2.6019999999999999</v>
      </c>
      <c r="H1217" s="134">
        <v>-2.1938</v>
      </c>
      <c r="I1217" s="134">
        <v>-0.42020000000000002</v>
      </c>
      <c r="J1217" s="116" t="s">
        <v>7307</v>
      </c>
      <c r="K1217" s="203"/>
      <c r="L1217" s="73">
        <f t="shared" si="10"/>
        <v>2.5003453616964298E-5</v>
      </c>
      <c r="M1217" s="73">
        <f>IF(G1217="","",(10^I1217)/(10^H1217)*L1217)</f>
        <v>1.4845676750522717E-3</v>
      </c>
      <c r="N1217" s="73">
        <v>2559.7644305989993</v>
      </c>
      <c r="O1217" s="73">
        <v>7.2000000000000002E-5</v>
      </c>
      <c r="P1217" s="297" t="s">
        <v>3829</v>
      </c>
      <c r="Q1217" s="64"/>
    </row>
    <row r="1218" spans="1:35" x14ac:dyDescent="0.15">
      <c r="A1218" s="117"/>
      <c r="B1218" s="300"/>
      <c r="C1218" s="300"/>
      <c r="D1218" s="300"/>
      <c r="E1218" s="300"/>
      <c r="F1218" s="300"/>
      <c r="H1218" s="195"/>
      <c r="P1218" s="280"/>
    </row>
    <row r="1219" spans="1:35" s="202" customFormat="1" x14ac:dyDescent="0.15">
      <c r="A1219" s="264"/>
      <c r="B1219" s="197"/>
      <c r="C1219" s="197"/>
      <c r="D1219" s="197"/>
      <c r="E1219" s="197"/>
      <c r="F1219" s="197"/>
      <c r="H1219" s="196"/>
    </row>
    <row r="1220" spans="1:35" x14ac:dyDescent="0.15">
      <c r="A1220" s="117"/>
      <c r="B1220" s="300"/>
      <c r="C1220" s="300"/>
      <c r="D1220" s="300"/>
      <c r="E1220" s="300"/>
      <c r="F1220" s="300"/>
      <c r="H1220" s="195"/>
    </row>
    <row r="1221" spans="1:35" ht="14" x14ac:dyDescent="0.15">
      <c r="A1221" s="159" t="s">
        <v>316</v>
      </c>
      <c r="B1221" s="300"/>
      <c r="C1221" s="300"/>
      <c r="D1221" s="300"/>
      <c r="E1221" s="300"/>
      <c r="F1221" s="300"/>
      <c r="H1221" s="195"/>
    </row>
    <row r="1222" spans="1:35" x14ac:dyDescent="0.15">
      <c r="A1222" s="139"/>
      <c r="B1222" s="300"/>
      <c r="C1222" s="300"/>
      <c r="D1222" s="300"/>
      <c r="E1222" s="300"/>
      <c r="F1222" s="195"/>
      <c r="G1222" s="195" t="s">
        <v>3830</v>
      </c>
      <c r="I1222" s="195" t="s">
        <v>3830</v>
      </c>
      <c r="L1222" s="166"/>
      <c r="M1222" s="188" t="s">
        <v>3471</v>
      </c>
      <c r="AH1222" s="77"/>
      <c r="AI1222" s="77"/>
    </row>
    <row r="1223" spans="1:35" ht="15" x14ac:dyDescent="0.15">
      <c r="A1223" s="58"/>
      <c r="B1223" s="59" t="s">
        <v>3472</v>
      </c>
      <c r="C1223" s="72" t="s">
        <v>3473</v>
      </c>
      <c r="D1223" s="72" t="s">
        <v>3474</v>
      </c>
      <c r="E1223" s="72" t="s">
        <v>3475</v>
      </c>
      <c r="F1223" s="73" t="s">
        <v>3476</v>
      </c>
      <c r="G1223" s="77" t="s">
        <v>3477</v>
      </c>
      <c r="I1223" s="77" t="s">
        <v>3478</v>
      </c>
      <c r="K1223" s="177" t="s">
        <v>3572</v>
      </c>
      <c r="L1223" s="170" t="s">
        <v>3566</v>
      </c>
      <c r="M1223" s="187" t="s">
        <v>3579</v>
      </c>
      <c r="N1223" s="200" t="s">
        <v>3580</v>
      </c>
      <c r="O1223" s="200" t="s">
        <v>3578</v>
      </c>
      <c r="P1223" s="135" t="s">
        <v>3571</v>
      </c>
      <c r="Q1223" s="135" t="s">
        <v>3648</v>
      </c>
      <c r="R1223" s="135" t="s">
        <v>3600</v>
      </c>
      <c r="S1223" s="135" t="s">
        <v>3601</v>
      </c>
      <c r="T1223" s="135" t="s">
        <v>3602</v>
      </c>
      <c r="U1223" s="135" t="s">
        <v>3603</v>
      </c>
      <c r="V1223" s="135" t="s">
        <v>3604</v>
      </c>
      <c r="W1223" s="135" t="s">
        <v>7351</v>
      </c>
      <c r="X1223" s="135" t="s">
        <v>3605</v>
      </c>
      <c r="Y1223" s="135" t="s">
        <v>3606</v>
      </c>
      <c r="Z1223" s="135" t="s">
        <v>3771</v>
      </c>
      <c r="AA1223" s="135" t="s">
        <v>3854</v>
      </c>
      <c r="AB1223" s="135" t="s">
        <v>3855</v>
      </c>
      <c r="AC1223" s="135" t="s">
        <v>3856</v>
      </c>
      <c r="AD1223" s="77" t="s">
        <v>3694</v>
      </c>
      <c r="AF1223" s="182" t="s">
        <v>5802</v>
      </c>
      <c r="AG1223" s="183" t="s">
        <v>5874</v>
      </c>
      <c r="AH1223" s="183" t="s">
        <v>5490</v>
      </c>
      <c r="AI1223" s="183" t="s">
        <v>7782</v>
      </c>
    </row>
    <row r="1224" spans="1:35" x14ac:dyDescent="0.15">
      <c r="A1224" s="278"/>
      <c r="B1224" s="113" t="s">
        <v>5872</v>
      </c>
      <c r="C1224" s="73">
        <v>0.5</v>
      </c>
      <c r="D1224" s="75">
        <v>34.316666666666649</v>
      </c>
      <c r="E1224" s="75">
        <v>-84.86666666666666</v>
      </c>
      <c r="F1224" s="73" t="s">
        <v>5873</v>
      </c>
      <c r="G1224" s="134">
        <v>0.48006634165355122</v>
      </c>
      <c r="H1224" s="191" t="s">
        <v>3676</v>
      </c>
      <c r="I1224" s="339">
        <v>3.0801275590051489</v>
      </c>
      <c r="J1224" s="191" t="s">
        <v>3676</v>
      </c>
      <c r="K1224" s="42">
        <v>122.86990272542664</v>
      </c>
      <c r="L1224" s="73">
        <f>G1224*10/K1224</f>
        <v>3.9071109442182908E-2</v>
      </c>
      <c r="M1224" s="167"/>
      <c r="N1224" s="73">
        <v>1</v>
      </c>
      <c r="P1224" s="73">
        <v>1</v>
      </c>
      <c r="Q1224" s="73">
        <v>1.5</v>
      </c>
      <c r="R1224" s="73">
        <v>16.451000000000001</v>
      </c>
      <c r="T1224" s="73">
        <v>15.88</v>
      </c>
      <c r="V1224" s="73">
        <v>2.9</v>
      </c>
      <c r="W1224" s="73">
        <v>5.7</v>
      </c>
      <c r="Y1224" s="73">
        <v>145</v>
      </c>
      <c r="Z1224" s="73">
        <v>16.5</v>
      </c>
      <c r="AD1224" s="205">
        <v>4.1649017078769598E-2</v>
      </c>
      <c r="AE1224" s="207"/>
      <c r="AF1224" s="206">
        <v>0.48006634165355122</v>
      </c>
      <c r="AG1224" s="180">
        <v>3.0801275590051489</v>
      </c>
      <c r="AH1224" s="167">
        <f>LOG(AF1224)</f>
        <v>-0.31869874215946475</v>
      </c>
      <c r="AI1224" s="167">
        <f>LOG(AG1224)</f>
        <v>0.48856870254749624</v>
      </c>
    </row>
    <row r="1225" spans="1:35" x14ac:dyDescent="0.15">
      <c r="A1225" s="204"/>
      <c r="B1225" s="113" t="s">
        <v>5935</v>
      </c>
      <c r="C1225" s="73">
        <v>4.7E-2</v>
      </c>
      <c r="D1225" s="75">
        <v>48.15</v>
      </c>
      <c r="E1225" s="75">
        <v>9.6666666666666696</v>
      </c>
      <c r="F1225" s="73" t="s">
        <v>5771</v>
      </c>
      <c r="G1225" s="134">
        <v>8.5290370307056644</v>
      </c>
      <c r="H1225" s="191" t="s">
        <v>3677</v>
      </c>
      <c r="I1225" s="339">
        <v>8.9908344295180314</v>
      </c>
      <c r="J1225" s="191" t="s">
        <v>3677</v>
      </c>
      <c r="K1225" s="42">
        <v>609.39656234012023</v>
      </c>
      <c r="L1225" s="73">
        <f t="shared" ref="L1225:L1274" si="12">G1225*10/K1225</f>
        <v>0.13995873225726183</v>
      </c>
      <c r="M1225" s="167">
        <v>40</v>
      </c>
      <c r="N1225" s="73">
        <v>12</v>
      </c>
      <c r="O1225" s="73">
        <v>578.20000000000005</v>
      </c>
      <c r="P1225" s="73">
        <v>1.05</v>
      </c>
      <c r="Q1225" s="73">
        <v>2.4</v>
      </c>
      <c r="R1225" s="73">
        <v>11</v>
      </c>
      <c r="S1225" s="73">
        <v>11</v>
      </c>
      <c r="T1225" s="73">
        <v>7.6109999999999998</v>
      </c>
      <c r="U1225" s="73">
        <v>0</v>
      </c>
      <c r="V1225" s="73">
        <v>0.4</v>
      </c>
      <c r="W1225" s="73">
        <v>9.0500000000000007</v>
      </c>
      <c r="X1225" s="73">
        <v>67</v>
      </c>
      <c r="Y1225" s="73">
        <v>110</v>
      </c>
      <c r="Z1225" s="73">
        <v>16.5</v>
      </c>
      <c r="AA1225" s="73">
        <v>2</v>
      </c>
      <c r="AD1225" s="205">
        <v>0</v>
      </c>
      <c r="AE1225" s="207"/>
      <c r="AF1225" s="206">
        <v>8.5290370307056644</v>
      </c>
      <c r="AG1225" s="180">
        <v>8.9908344295180314</v>
      </c>
      <c r="AH1225" s="167">
        <f t="shared" ref="AH1225:AI1273" si="13">LOG(AF1225)</f>
        <v>0.93090000000000006</v>
      </c>
      <c r="AI1225" s="167">
        <f t="shared" si="13"/>
        <v>0.95380000000000009</v>
      </c>
    </row>
    <row r="1226" spans="1:35" x14ac:dyDescent="0.15">
      <c r="A1226" s="204"/>
      <c r="B1226" s="113" t="s">
        <v>5735</v>
      </c>
      <c r="C1226" s="73">
        <v>0.4</v>
      </c>
      <c r="D1226" s="75">
        <v>67</v>
      </c>
      <c r="E1226" s="75">
        <v>-33</v>
      </c>
      <c r="F1226" s="73" t="s">
        <v>5757</v>
      </c>
      <c r="G1226" s="134">
        <v>1.775341625769401E-2</v>
      </c>
      <c r="H1226" s="191" t="s">
        <v>3695</v>
      </c>
      <c r="I1226" s="339">
        <v>9.2009537678644768E-2</v>
      </c>
      <c r="J1226" s="191" t="s">
        <v>3695</v>
      </c>
      <c r="K1226" s="42">
        <v>79486.193929821908</v>
      </c>
      <c r="L1226" s="73">
        <f t="shared" si="12"/>
        <v>2.2335219967090691E-6</v>
      </c>
      <c r="M1226" s="167"/>
      <c r="P1226" s="73">
        <v>1.2</v>
      </c>
      <c r="Q1226" s="73">
        <v>5</v>
      </c>
      <c r="R1226" s="73">
        <v>5.34</v>
      </c>
      <c r="T1226" s="73">
        <v>-1.1100000000000001</v>
      </c>
      <c r="U1226" s="73">
        <v>0</v>
      </c>
      <c r="V1226" s="73">
        <v>2.7</v>
      </c>
      <c r="W1226" s="73">
        <v>6.67</v>
      </c>
      <c r="X1226" s="73">
        <v>2.2999999999999998</v>
      </c>
      <c r="Y1226" s="73">
        <v>70</v>
      </c>
      <c r="Z1226" s="73">
        <v>14</v>
      </c>
      <c r="AA1226" s="73">
        <v>-0.64700000000000002</v>
      </c>
      <c r="AC1226" s="73">
        <v>40</v>
      </c>
      <c r="AD1226" s="205">
        <v>0.37676920073022901</v>
      </c>
      <c r="AE1226" s="207"/>
      <c r="AF1226" s="206">
        <v>1.775341625769401E-2</v>
      </c>
      <c r="AG1226" s="180">
        <v>9.2009537678644768E-2</v>
      </c>
      <c r="AH1226" s="167">
        <f t="shared" si="13"/>
        <v>-1.7507180640676516</v>
      </c>
      <c r="AI1226" s="167">
        <f t="shared" si="13"/>
        <v>-1.0361671514967206</v>
      </c>
    </row>
    <row r="1227" spans="1:35" x14ac:dyDescent="0.15">
      <c r="A1227" s="204"/>
      <c r="B1227" s="113" t="s">
        <v>6012</v>
      </c>
      <c r="C1227" s="73">
        <v>19000</v>
      </c>
      <c r="D1227" s="75">
        <v>13.666666666666671</v>
      </c>
      <c r="E1227" s="75">
        <v>14</v>
      </c>
      <c r="F1227" s="73" t="s">
        <v>5766</v>
      </c>
      <c r="G1227" s="134">
        <v>51.594600294978989</v>
      </c>
      <c r="H1227" s="191" t="s">
        <v>7479</v>
      </c>
      <c r="I1227" s="339">
        <v>53.101420901458951</v>
      </c>
      <c r="J1227" s="191" t="s">
        <v>7479</v>
      </c>
      <c r="K1227" s="42">
        <v>310.20049651185741</v>
      </c>
      <c r="L1227" s="73">
        <f t="shared" si="12"/>
        <v>1.6632662060554371</v>
      </c>
      <c r="M1227" s="167"/>
      <c r="O1227" s="73">
        <v>281</v>
      </c>
      <c r="P1227" s="73">
        <v>3</v>
      </c>
      <c r="Q1227" s="73">
        <v>5</v>
      </c>
      <c r="R1227" s="73">
        <v>23.472000000000001</v>
      </c>
      <c r="T1227" s="73">
        <v>28.77</v>
      </c>
      <c r="U1227" s="73">
        <v>0</v>
      </c>
      <c r="V1227" s="73">
        <v>0.5</v>
      </c>
      <c r="W1227" s="73">
        <v>8.15</v>
      </c>
      <c r="X1227" s="73">
        <v>27.8</v>
      </c>
      <c r="Y1227" s="73">
        <v>170</v>
      </c>
      <c r="Z1227" s="73">
        <v>14</v>
      </c>
      <c r="AA1227" s="73">
        <v>2</v>
      </c>
      <c r="AD1227" s="205">
        <v>1.1707808564243751</v>
      </c>
      <c r="AE1227" s="207"/>
      <c r="AF1227" s="206">
        <v>51.594600294978989</v>
      </c>
      <c r="AG1227" s="180">
        <v>53.101420901458951</v>
      </c>
      <c r="AH1227" s="167">
        <f t="shared" si="13"/>
        <v>1.7126042523093212</v>
      </c>
      <c r="AI1227" s="167">
        <f t="shared" si="13"/>
        <v>1.7251061422002403</v>
      </c>
    </row>
    <row r="1228" spans="1:35" x14ac:dyDescent="0.15">
      <c r="A1228" s="204"/>
      <c r="B1228" s="113" t="s">
        <v>5767</v>
      </c>
      <c r="C1228" s="73">
        <v>0.52600000000000002</v>
      </c>
      <c r="D1228" s="75">
        <v>74.066666666666663</v>
      </c>
      <c r="E1228" s="75">
        <v>-94.883333333333326</v>
      </c>
      <c r="F1228" s="73" t="s">
        <v>5642</v>
      </c>
      <c r="G1228" s="134">
        <v>0.31870244430546024</v>
      </c>
      <c r="H1228" s="191" t="s">
        <v>7300</v>
      </c>
      <c r="I1228" s="339">
        <v>0.62204484018253536</v>
      </c>
      <c r="J1228" s="191" t="s">
        <v>7300</v>
      </c>
      <c r="K1228" s="42">
        <v>8967.0177553501962</v>
      </c>
      <c r="L1228" s="73">
        <f t="shared" si="12"/>
        <v>3.5541631900450462E-4</v>
      </c>
      <c r="M1228" s="167">
        <v>4.3499999999999996</v>
      </c>
      <c r="N1228" s="73">
        <v>0.09</v>
      </c>
      <c r="O1228" s="73">
        <v>24</v>
      </c>
      <c r="P1228" s="73">
        <v>10.199999999999999</v>
      </c>
      <c r="Q1228" s="73">
        <v>27.5</v>
      </c>
      <c r="R1228" s="73">
        <v>1.5</v>
      </c>
      <c r="S1228" s="73">
        <v>1.5</v>
      </c>
      <c r="T1228" s="73">
        <v>-16.2</v>
      </c>
      <c r="U1228" s="73">
        <v>0</v>
      </c>
      <c r="V1228" s="73">
        <v>0.5</v>
      </c>
      <c r="W1228" s="73">
        <v>7.8</v>
      </c>
      <c r="X1228" s="73">
        <v>35</v>
      </c>
      <c r="Y1228" s="73">
        <v>80</v>
      </c>
      <c r="Z1228" s="73">
        <v>18</v>
      </c>
      <c r="AA1228" s="73">
        <v>-0.52200000000000002</v>
      </c>
      <c r="AB1228" s="73">
        <v>7.4999999999999997E-2</v>
      </c>
      <c r="AC1228" s="73">
        <v>2</v>
      </c>
      <c r="AD1228" s="205">
        <v>0.704655778365742</v>
      </c>
      <c r="AE1228" s="207"/>
      <c r="AF1228" s="206">
        <v>0.31870244430546024</v>
      </c>
      <c r="AG1228" s="180">
        <v>0.62204484018253536</v>
      </c>
      <c r="AH1228" s="167">
        <f t="shared" si="13"/>
        <v>-0.49661460566871268</v>
      </c>
      <c r="AI1228" s="167">
        <f t="shared" si="13"/>
        <v>-0.20617830800702935</v>
      </c>
    </row>
    <row r="1229" spans="1:35" x14ac:dyDescent="0.15">
      <c r="A1229" s="204"/>
      <c r="B1229" s="113" t="s">
        <v>5780</v>
      </c>
      <c r="C1229" s="73">
        <v>3</v>
      </c>
      <c r="D1229" s="75">
        <v>-38.1</v>
      </c>
      <c r="E1229" s="75">
        <v>143.61666666666667</v>
      </c>
      <c r="F1229" s="73" t="s">
        <v>6108</v>
      </c>
      <c r="G1229" s="134">
        <v>9.5697369458765766E-2</v>
      </c>
      <c r="H1229" s="191" t="s">
        <v>10797</v>
      </c>
      <c r="I1229" s="339">
        <v>1</v>
      </c>
      <c r="J1229" s="191" t="s">
        <v>10797</v>
      </c>
      <c r="K1229" s="42">
        <v>23.922138475120555</v>
      </c>
      <c r="L1229" s="73">
        <f t="shared" si="12"/>
        <v>4.0003685104612496E-2</v>
      </c>
      <c r="M1229" s="167">
        <v>3</v>
      </c>
      <c r="O1229" s="73">
        <v>115</v>
      </c>
      <c r="P1229" s="73">
        <v>0.5</v>
      </c>
      <c r="R1229" s="73">
        <v>17</v>
      </c>
      <c r="S1229" s="73">
        <v>17</v>
      </c>
      <c r="T1229" s="73">
        <v>14.44</v>
      </c>
      <c r="U1229" s="73">
        <v>0</v>
      </c>
      <c r="V1229" s="73">
        <v>0.09</v>
      </c>
      <c r="W1229" s="73">
        <v>8.4</v>
      </c>
      <c r="X1229" s="73">
        <v>12</v>
      </c>
      <c r="Y1229" s="73">
        <v>120</v>
      </c>
      <c r="Z1229" s="73">
        <v>16</v>
      </c>
      <c r="AD1229" s="205">
        <v>0</v>
      </c>
      <c r="AE1229" s="207"/>
      <c r="AF1229" s="206">
        <v>2.8701196364644384</v>
      </c>
      <c r="AG1229" s="180">
        <v>5.2504919867476243</v>
      </c>
      <c r="AH1229" s="167">
        <f t="shared" si="13"/>
        <v>0.45790000000000003</v>
      </c>
      <c r="AI1229" s="167">
        <f t="shared" si="13"/>
        <v>0.72020000000000006</v>
      </c>
    </row>
    <row r="1230" spans="1:35" x14ac:dyDescent="0.15">
      <c r="A1230" s="204"/>
      <c r="B1230" s="113" t="s">
        <v>5845</v>
      </c>
      <c r="C1230" s="73">
        <v>1.2E-2</v>
      </c>
      <c r="D1230" s="75">
        <v>45</v>
      </c>
      <c r="E1230" s="75">
        <v>-84</v>
      </c>
      <c r="F1230" s="73" t="s">
        <v>5846</v>
      </c>
      <c r="G1230" s="134">
        <v>2.8701196364644384</v>
      </c>
      <c r="H1230" s="191" t="s">
        <v>3696</v>
      </c>
      <c r="I1230" s="339">
        <v>5.2504919867476243</v>
      </c>
      <c r="J1230" s="191" t="s">
        <v>3787</v>
      </c>
      <c r="K1230" s="42">
        <v>9.5675336861824025</v>
      </c>
      <c r="L1230" s="73">
        <f t="shared" si="12"/>
        <v>2.999853181190796</v>
      </c>
      <c r="M1230" s="167"/>
      <c r="O1230" s="73">
        <v>320</v>
      </c>
      <c r="P1230" s="73">
        <v>4.5</v>
      </c>
      <c r="Q1230" s="73">
        <v>5.2</v>
      </c>
      <c r="R1230" s="73">
        <v>12.82</v>
      </c>
      <c r="T1230" s="73">
        <v>6.3330000000000002</v>
      </c>
      <c r="U1230" s="73">
        <v>0.9</v>
      </c>
      <c r="V1230" s="73">
        <v>1.5</v>
      </c>
      <c r="Y1230" s="73">
        <v>120</v>
      </c>
      <c r="Z1230" s="73">
        <v>15.5</v>
      </c>
      <c r="AD1230" s="205">
        <v>0</v>
      </c>
      <c r="AE1230" s="207"/>
      <c r="AF1230" s="206">
        <v>11.479523570777582</v>
      </c>
      <c r="AG1230" s="180">
        <v>43.602184022880152</v>
      </c>
      <c r="AH1230" s="167">
        <f t="shared" si="13"/>
        <v>1.0599238641180602</v>
      </c>
      <c r="AI1230" s="167">
        <f t="shared" si="13"/>
        <v>1.6395082435192627</v>
      </c>
    </row>
    <row r="1231" spans="1:35" x14ac:dyDescent="0.15">
      <c r="A1231" s="204"/>
      <c r="B1231" s="113" t="s">
        <v>5847</v>
      </c>
      <c r="C1231" s="73">
        <v>17.3</v>
      </c>
      <c r="D1231" s="75">
        <v>57.65</v>
      </c>
      <c r="E1231" s="75">
        <v>12.233333333333329</v>
      </c>
      <c r="F1231" s="73" t="s">
        <v>5627</v>
      </c>
      <c r="G1231" s="134">
        <v>11.479523570777582</v>
      </c>
      <c r="H1231" s="191" t="s">
        <v>7545</v>
      </c>
      <c r="I1231" s="339">
        <v>43.602184022880152</v>
      </c>
      <c r="J1231" s="191" t="s">
        <v>7545</v>
      </c>
      <c r="K1231" s="42">
        <v>66295.216058049584</v>
      </c>
      <c r="L1231" s="73">
        <f t="shared" si="12"/>
        <v>1.7315764625800228E-3</v>
      </c>
      <c r="M1231" s="167">
        <v>6</v>
      </c>
      <c r="P1231" s="73">
        <v>12.3</v>
      </c>
      <c r="Q1231" s="73">
        <v>22</v>
      </c>
      <c r="R1231" s="73">
        <v>9.5</v>
      </c>
      <c r="S1231" s="73">
        <v>9.5</v>
      </c>
      <c r="T1231" s="73">
        <v>7.7770000000000001</v>
      </c>
      <c r="U1231" s="73">
        <v>1</v>
      </c>
      <c r="V1231" s="73">
        <v>5</v>
      </c>
      <c r="W1231" s="73">
        <v>8.6</v>
      </c>
      <c r="X1231" s="73">
        <v>50</v>
      </c>
      <c r="Y1231" s="73">
        <v>90</v>
      </c>
      <c r="Z1231" s="73">
        <v>14.5</v>
      </c>
      <c r="AA1231" s="73">
        <v>1.7781</v>
      </c>
      <c r="AB1231" s="73">
        <v>10</v>
      </c>
      <c r="AD1231" s="205">
        <v>0.74453302081704498</v>
      </c>
      <c r="AE1231" s="207"/>
      <c r="AF1231" s="206">
        <v>0.5591135275705601</v>
      </c>
      <c r="AG1231" s="180">
        <v>22.39752345178421</v>
      </c>
      <c r="AH1231" s="167">
        <f t="shared" si="13"/>
        <v>-0.2525</v>
      </c>
      <c r="AI1231" s="167">
        <f t="shared" si="13"/>
        <v>1.3502000000000003</v>
      </c>
    </row>
    <row r="1232" spans="1:35" x14ac:dyDescent="0.15">
      <c r="A1232" s="204"/>
      <c r="B1232" s="113" t="s">
        <v>5475</v>
      </c>
      <c r="C1232" s="73">
        <v>250</v>
      </c>
      <c r="D1232" s="75">
        <v>0</v>
      </c>
      <c r="E1232" s="75">
        <v>30.2</v>
      </c>
      <c r="F1232" s="73" t="s">
        <v>5615</v>
      </c>
      <c r="G1232" s="134">
        <v>0.5591135275705601</v>
      </c>
      <c r="H1232" s="191" t="s">
        <v>7328</v>
      </c>
      <c r="I1232" s="339">
        <v>22.39752345178421</v>
      </c>
      <c r="J1232" s="191" t="s">
        <v>7328</v>
      </c>
      <c r="K1232" s="42">
        <v>349381.57638329244</v>
      </c>
      <c r="L1232" s="73">
        <f t="shared" si="12"/>
        <v>1.6002948219489947E-5</v>
      </c>
      <c r="M1232" s="167">
        <v>9950</v>
      </c>
      <c r="N1232" s="73">
        <v>2.8</v>
      </c>
      <c r="O1232" s="73">
        <v>1000</v>
      </c>
      <c r="P1232" s="73">
        <v>2.25</v>
      </c>
      <c r="R1232" s="73">
        <v>26</v>
      </c>
      <c r="S1232" s="73">
        <v>26</v>
      </c>
      <c r="T1232" s="73">
        <v>22</v>
      </c>
      <c r="U1232" s="73">
        <v>0</v>
      </c>
      <c r="V1232" s="73">
        <v>0.55000000000000004</v>
      </c>
      <c r="W1232" s="73">
        <v>9</v>
      </c>
      <c r="Y1232" s="73">
        <v>135</v>
      </c>
      <c r="Z1232" s="73">
        <v>12</v>
      </c>
      <c r="AA1232" s="73">
        <v>2.1760000000000002</v>
      </c>
      <c r="AD1232" s="205">
        <v>0</v>
      </c>
      <c r="AE1232" s="207"/>
      <c r="AF1232" s="206">
        <v>1.8318925649537428</v>
      </c>
      <c r="AG1232" s="180">
        <v>12.69989118918112</v>
      </c>
      <c r="AH1232" s="167">
        <f t="shared" si="13"/>
        <v>0.26290000000000008</v>
      </c>
      <c r="AI1232" s="167">
        <f t="shared" si="13"/>
        <v>1.1038000000000001</v>
      </c>
    </row>
    <row r="1233" spans="1:45" x14ac:dyDescent="0.15">
      <c r="A1233" s="204"/>
      <c r="B1233" s="113" t="s">
        <v>5616</v>
      </c>
      <c r="C1233" s="73">
        <v>2.76</v>
      </c>
      <c r="D1233" s="75">
        <v>-44.983333333333327</v>
      </c>
      <c r="E1233" s="75">
        <v>168.81666666666669</v>
      </c>
      <c r="F1233" s="73" t="s">
        <v>5727</v>
      </c>
      <c r="G1233" s="134">
        <v>1.8318925649537428</v>
      </c>
      <c r="H1233" s="191" t="s">
        <v>3684</v>
      </c>
      <c r="I1233" s="339">
        <v>12.69989118918112</v>
      </c>
      <c r="J1233" s="191" t="s">
        <v>3684</v>
      </c>
      <c r="K1233" s="42">
        <v>211202.95974610196</v>
      </c>
      <c r="L1233" s="73">
        <f t="shared" si="12"/>
        <v>8.6736121840146361E-5</v>
      </c>
      <c r="M1233" s="167">
        <v>52</v>
      </c>
      <c r="N1233" s="73">
        <v>0.33</v>
      </c>
      <c r="O1233" s="73">
        <v>380</v>
      </c>
      <c r="P1233" s="73">
        <v>18.66</v>
      </c>
      <c r="Q1233" s="73">
        <v>33</v>
      </c>
      <c r="R1233" s="73">
        <v>10.199999999999999</v>
      </c>
      <c r="S1233" s="73">
        <v>10.199999999999999</v>
      </c>
      <c r="T1233" s="73">
        <v>10</v>
      </c>
      <c r="U1233" s="73">
        <v>15</v>
      </c>
      <c r="V1233" s="73">
        <v>4.4000000000000004</v>
      </c>
      <c r="W1233" s="73">
        <v>8.6</v>
      </c>
      <c r="X1233" s="73">
        <v>21</v>
      </c>
      <c r="Y1233" s="73">
        <v>100</v>
      </c>
      <c r="Z1233" s="73">
        <v>13.5</v>
      </c>
      <c r="AD1233" s="205">
        <v>0</v>
      </c>
      <c r="AE1233" s="207"/>
      <c r="AF1233" s="206">
        <v>1.0201221391970066</v>
      </c>
      <c r="AG1233" s="180">
        <v>37.998241823682889</v>
      </c>
      <c r="AH1233" s="167">
        <f t="shared" si="13"/>
        <v>8.6521729419726887E-3</v>
      </c>
      <c r="AI1233" s="167">
        <f t="shared" si="13"/>
        <v>1.5797635023026642</v>
      </c>
    </row>
    <row r="1234" spans="1:45" x14ac:dyDescent="0.15">
      <c r="A1234" s="204"/>
      <c r="B1234" s="113" t="s">
        <v>5728</v>
      </c>
      <c r="C1234" s="73">
        <v>167.7</v>
      </c>
      <c r="D1234" s="75">
        <v>36</v>
      </c>
      <c r="E1234" s="75">
        <v>140.25</v>
      </c>
      <c r="F1234" s="73" t="s">
        <v>5830</v>
      </c>
      <c r="G1234" s="134">
        <v>1.0201221391970066</v>
      </c>
      <c r="H1234" s="191" t="s">
        <v>3446</v>
      </c>
      <c r="I1234" s="339">
        <v>37.998241823682889</v>
      </c>
      <c r="J1234" s="191" t="s">
        <v>3446</v>
      </c>
      <c r="K1234" s="42">
        <v>111332.53101223969</v>
      </c>
      <c r="L1234" s="73">
        <f t="shared" si="12"/>
        <v>9.1628397371551379E-5</v>
      </c>
      <c r="M1234" s="167"/>
      <c r="P1234" s="73">
        <v>4</v>
      </c>
      <c r="Q1234" s="73">
        <v>7.3</v>
      </c>
      <c r="R1234" s="73">
        <v>16</v>
      </c>
      <c r="S1234" s="73">
        <v>16</v>
      </c>
      <c r="T1234" s="73">
        <v>14</v>
      </c>
      <c r="Y1234" s="73">
        <v>115</v>
      </c>
      <c r="Z1234" s="73">
        <v>12</v>
      </c>
      <c r="AD1234" s="205">
        <v>0.46600275242178502</v>
      </c>
      <c r="AE1234" s="207"/>
      <c r="AF1234" s="206">
        <v>15.00030190455948</v>
      </c>
      <c r="AG1234" s="180">
        <v>60.006735386411663</v>
      </c>
      <c r="AH1234" s="167">
        <f t="shared" si="13"/>
        <v>1.1761000000000001</v>
      </c>
      <c r="AI1234" s="167">
        <f t="shared" si="13"/>
        <v>1.7782000000000002</v>
      </c>
    </row>
    <row r="1235" spans="1:45" x14ac:dyDescent="0.15">
      <c r="A1235" s="204"/>
      <c r="B1235" s="113" t="s">
        <v>5631</v>
      </c>
      <c r="C1235" s="73">
        <v>167.87</v>
      </c>
      <c r="D1235" s="75">
        <v>32.816666666666649</v>
      </c>
      <c r="E1235" s="75">
        <v>35.366666666666653</v>
      </c>
      <c r="F1235" s="73" t="s">
        <v>5863</v>
      </c>
      <c r="G1235" s="134">
        <v>15.00030190455948</v>
      </c>
      <c r="H1235" s="191" t="s">
        <v>3864</v>
      </c>
      <c r="I1235" s="339">
        <v>60.006735386411663</v>
      </c>
      <c r="J1235" s="191" t="s">
        <v>3864</v>
      </c>
      <c r="K1235" s="42">
        <v>5999291.991559959</v>
      </c>
      <c r="L1235" s="73">
        <f t="shared" si="12"/>
        <v>2.5003453616964298E-5</v>
      </c>
      <c r="M1235" s="167">
        <v>2730</v>
      </c>
      <c r="O1235" s="73">
        <v>-208</v>
      </c>
      <c r="P1235" s="73">
        <v>43</v>
      </c>
      <c r="Q1235" s="73">
        <v>25.6</v>
      </c>
      <c r="R1235" s="73">
        <v>14</v>
      </c>
      <c r="S1235" s="73">
        <v>14</v>
      </c>
      <c r="T1235" s="73">
        <v>22.11</v>
      </c>
      <c r="U1235" s="73">
        <v>20</v>
      </c>
      <c r="V1235" s="73">
        <v>3</v>
      </c>
      <c r="W1235" s="73">
        <v>8.3000000000000007</v>
      </c>
      <c r="X1235" s="73">
        <v>47</v>
      </c>
      <c r="Y1235" s="73">
        <v>190</v>
      </c>
      <c r="Z1235" s="73">
        <v>22</v>
      </c>
      <c r="AB1235" s="73">
        <v>0.51</v>
      </c>
      <c r="AC1235" s="73">
        <v>15</v>
      </c>
      <c r="AD1235" s="205">
        <v>0</v>
      </c>
      <c r="AE1235" s="207"/>
      <c r="AF1235" s="206">
        <v>8.9181041732818517E-2</v>
      </c>
      <c r="AG1235" s="180">
        <v>2.5127687325371433</v>
      </c>
      <c r="AH1235" s="167">
        <f t="shared" si="13"/>
        <v>-1.0497274589187695</v>
      </c>
      <c r="AI1235" s="167">
        <f t="shared" si="13"/>
        <v>0.40015251931090845</v>
      </c>
    </row>
    <row r="1236" spans="1:45" x14ac:dyDescent="0.15">
      <c r="A1236" s="204"/>
      <c r="B1236" s="113" t="s">
        <v>5694</v>
      </c>
      <c r="C1236" s="73">
        <v>0.498</v>
      </c>
      <c r="D1236" s="75">
        <v>65</v>
      </c>
      <c r="E1236" s="75">
        <v>35</v>
      </c>
      <c r="F1236" s="73" t="s">
        <v>5930</v>
      </c>
      <c r="G1236" s="134">
        <v>8.9181041732818517E-2</v>
      </c>
      <c r="H1236" s="191" t="s">
        <v>3866</v>
      </c>
      <c r="I1236" s="339">
        <v>2.5127687325371433</v>
      </c>
      <c r="J1236" s="191" t="s">
        <v>3866</v>
      </c>
      <c r="K1236" s="42">
        <v>234627.97985907813</v>
      </c>
      <c r="L1236" s="73">
        <f t="shared" si="12"/>
        <v>3.8009551028987372E-6</v>
      </c>
      <c r="M1236" s="167"/>
      <c r="P1236" s="73">
        <v>11</v>
      </c>
      <c r="Q1236" s="73">
        <v>30</v>
      </c>
      <c r="R1236" s="73">
        <v>6.02</v>
      </c>
      <c r="T1236" s="73">
        <v>0.5</v>
      </c>
      <c r="U1236" s="73">
        <v>7.5</v>
      </c>
      <c r="W1236" s="73">
        <v>7.2</v>
      </c>
      <c r="Y1236" s="73">
        <v>75</v>
      </c>
      <c r="Z1236" s="73">
        <v>14.5</v>
      </c>
      <c r="AB1236" s="73">
        <v>2.75</v>
      </c>
      <c r="AC1236" s="73">
        <v>40</v>
      </c>
      <c r="AD1236" s="205">
        <v>0.70180886059910497</v>
      </c>
      <c r="AE1236" s="207"/>
      <c r="AF1236" s="206">
        <v>4.8074920784840353E-2</v>
      </c>
      <c r="AG1236" s="180">
        <v>1.9497547393802424</v>
      </c>
      <c r="AH1236" s="167">
        <f t="shared" si="13"/>
        <v>-1.318081422694996</v>
      </c>
      <c r="AI1236" s="167">
        <f t="shared" si="13"/>
        <v>0.28997998467902236</v>
      </c>
    </row>
    <row r="1237" spans="1:45" x14ac:dyDescent="0.15">
      <c r="A1237" s="204"/>
      <c r="B1237" s="113" t="s">
        <v>5359</v>
      </c>
      <c r="C1237" s="73">
        <v>0.1</v>
      </c>
      <c r="D1237" s="75">
        <v>65</v>
      </c>
      <c r="E1237" s="75">
        <v>35</v>
      </c>
      <c r="F1237" s="73" t="s">
        <v>5370</v>
      </c>
      <c r="G1237" s="134">
        <v>4.8074920784840353E-2</v>
      </c>
      <c r="H1237" s="191" t="s">
        <v>3697</v>
      </c>
      <c r="I1237" s="339">
        <v>1.9497547393802424</v>
      </c>
      <c r="J1237" s="191" t="s">
        <v>3697</v>
      </c>
      <c r="K1237" s="42">
        <v>112069.86013084426</v>
      </c>
      <c r="L1237" s="73">
        <f t="shared" si="12"/>
        <v>4.2897279187028277E-6</v>
      </c>
      <c r="M1237" s="167"/>
      <c r="P1237" s="73">
        <v>1.5</v>
      </c>
      <c r="Q1237" s="73">
        <v>4.5</v>
      </c>
      <c r="R1237" s="73">
        <v>6.02</v>
      </c>
      <c r="T1237" s="73">
        <v>0.5</v>
      </c>
      <c r="W1237" s="73">
        <v>6.71</v>
      </c>
      <c r="Y1237" s="73">
        <v>75</v>
      </c>
      <c r="Z1237" s="73">
        <v>14.5</v>
      </c>
      <c r="AB1237" s="73">
        <v>3.68</v>
      </c>
      <c r="AC1237" s="73">
        <v>75</v>
      </c>
      <c r="AD1237" s="205">
        <v>1.0301859639906799E-2</v>
      </c>
      <c r="AE1237" s="207"/>
      <c r="AF1237" s="206">
        <v>0.69012437143443939</v>
      </c>
      <c r="AG1237" s="180">
        <v>1.7801275173434092</v>
      </c>
      <c r="AH1237" s="167">
        <f t="shared" si="13"/>
        <v>-0.16107263540721745</v>
      </c>
      <c r="AI1237" s="167">
        <f t="shared" si="13"/>
        <v>0.25045111359821914</v>
      </c>
    </row>
    <row r="1238" spans="1:45" x14ac:dyDescent="0.15">
      <c r="A1238" s="204"/>
      <c r="B1238" s="113" t="s">
        <v>5593</v>
      </c>
      <c r="C1238" s="73">
        <v>0.25</v>
      </c>
      <c r="D1238" s="75">
        <v>63.25</v>
      </c>
      <c r="E1238" s="75">
        <v>10.43333333333333</v>
      </c>
      <c r="F1238" s="73" t="s">
        <v>5925</v>
      </c>
      <c r="G1238" s="134">
        <v>0.69012437143443939</v>
      </c>
      <c r="H1238" s="191" t="s">
        <v>3449</v>
      </c>
      <c r="I1238" s="339">
        <v>1.7801275173434092</v>
      </c>
      <c r="J1238" s="191" t="s">
        <v>3449</v>
      </c>
      <c r="K1238" s="42">
        <v>34811.910616329958</v>
      </c>
      <c r="L1238" s="73">
        <f t="shared" si="12"/>
        <v>1.9824375026135689E-4</v>
      </c>
      <c r="M1238" s="167">
        <v>2.5</v>
      </c>
      <c r="N1238" s="73">
        <v>2.4</v>
      </c>
      <c r="O1238" s="73">
        <v>165</v>
      </c>
      <c r="P1238" s="73">
        <v>3.9</v>
      </c>
      <c r="Q1238" s="73">
        <v>13</v>
      </c>
      <c r="R1238" s="73">
        <v>7</v>
      </c>
      <c r="S1238" s="73">
        <v>7</v>
      </c>
      <c r="T1238" s="73">
        <v>3.3879999999999999</v>
      </c>
      <c r="U1238" s="73">
        <v>5</v>
      </c>
      <c r="V1238" s="73">
        <v>2.5</v>
      </c>
      <c r="W1238" s="73">
        <v>6.9</v>
      </c>
      <c r="X1238" s="73">
        <v>9.6999999999999993</v>
      </c>
      <c r="Y1238" s="73">
        <v>80</v>
      </c>
      <c r="Z1238" s="73">
        <v>14</v>
      </c>
      <c r="AA1238" s="73">
        <v>-0.221</v>
      </c>
      <c r="AD1238" s="205">
        <v>0.69475319095916499</v>
      </c>
      <c r="AE1238" s="207"/>
      <c r="AF1238" s="206">
        <v>1.1901245069175392</v>
      </c>
      <c r="AG1238" s="180">
        <v>16.630885602619465</v>
      </c>
      <c r="AH1238" s="167">
        <f t="shared" si="13"/>
        <v>7.5592398231770247E-2</v>
      </c>
      <c r="AI1238" s="167">
        <f t="shared" si="13"/>
        <v>1.2209153762243428</v>
      </c>
    </row>
    <row r="1239" spans="1:45" x14ac:dyDescent="0.15">
      <c r="A1239" s="204"/>
      <c r="B1239" s="113" t="s">
        <v>5848</v>
      </c>
      <c r="C1239" s="73">
        <v>4736</v>
      </c>
      <c r="D1239" s="75">
        <v>51</v>
      </c>
      <c r="E1239" s="75">
        <v>-98.133333333333326</v>
      </c>
      <c r="F1239" s="73" t="s">
        <v>5891</v>
      </c>
      <c r="G1239" s="134">
        <v>1.1901245069175392</v>
      </c>
      <c r="H1239" s="191" t="s">
        <v>3778</v>
      </c>
      <c r="I1239" s="339">
        <v>16.630885602619465</v>
      </c>
      <c r="J1239" s="191" t="s">
        <v>3529</v>
      </c>
      <c r="K1239" s="42">
        <v>9985.0308231313684</v>
      </c>
      <c r="L1239" s="73">
        <f t="shared" si="12"/>
        <v>1.1919086961258961E-3</v>
      </c>
      <c r="M1239" s="167"/>
      <c r="P1239" s="73">
        <v>5</v>
      </c>
      <c r="Q1239" s="73">
        <v>7</v>
      </c>
      <c r="R1239" s="73">
        <v>13</v>
      </c>
      <c r="S1239" s="73">
        <v>13</v>
      </c>
      <c r="T1239" s="73">
        <v>2.222</v>
      </c>
      <c r="V1239" s="73">
        <v>0.19</v>
      </c>
      <c r="W1239" s="73">
        <v>8.6999999999999993</v>
      </c>
      <c r="Y1239" s="73">
        <v>110</v>
      </c>
      <c r="Z1239" s="73">
        <v>15.5</v>
      </c>
      <c r="AD1239" s="205">
        <v>0.70903687588397701</v>
      </c>
      <c r="AE1239" s="207"/>
      <c r="AF1239" s="206">
        <v>0.5270394636279887</v>
      </c>
      <c r="AG1239" s="180">
        <v>1.7061516215940793</v>
      </c>
      <c r="AH1239" s="167">
        <f t="shared" si="13"/>
        <v>-0.27815686449486321</v>
      </c>
      <c r="AI1239" s="167">
        <f t="shared" si="13"/>
        <v>0.23201762325334704</v>
      </c>
    </row>
    <row r="1240" spans="1:45" x14ac:dyDescent="0.15">
      <c r="A1240" s="204"/>
      <c r="B1240" s="113" t="s">
        <v>5594</v>
      </c>
      <c r="C1240" s="73">
        <v>0.13400000000000001</v>
      </c>
      <c r="D1240" s="75">
        <v>49.3</v>
      </c>
      <c r="E1240" s="75">
        <v>-122.55</v>
      </c>
      <c r="F1240" s="73" t="s">
        <v>5921</v>
      </c>
      <c r="G1240" s="134">
        <v>0.5270394636279887</v>
      </c>
      <c r="H1240" s="191" t="s">
        <v>7234</v>
      </c>
      <c r="I1240" s="339">
        <v>1.7061516215940793</v>
      </c>
      <c r="J1240" s="191" t="s">
        <v>7234</v>
      </c>
      <c r="K1240" s="42">
        <v>389.0197047222826</v>
      </c>
      <c r="L1240" s="73">
        <f t="shared" si="12"/>
        <v>1.3547886064132332E-2</v>
      </c>
      <c r="M1240" s="167">
        <v>6.5</v>
      </c>
      <c r="O1240" s="73">
        <v>300</v>
      </c>
      <c r="P1240" s="73">
        <v>2.4</v>
      </c>
      <c r="Q1240" s="73">
        <v>5.5</v>
      </c>
      <c r="R1240" s="73">
        <v>10</v>
      </c>
      <c r="S1240" s="73">
        <v>10</v>
      </c>
      <c r="T1240" s="73">
        <v>10.050000000000001</v>
      </c>
      <c r="U1240" s="73">
        <v>0</v>
      </c>
      <c r="X1240" s="73">
        <v>14</v>
      </c>
      <c r="Y1240" s="73">
        <v>100</v>
      </c>
      <c r="Z1240" s="73">
        <v>14</v>
      </c>
      <c r="AB1240" s="73">
        <v>0.7</v>
      </c>
      <c r="AD1240" s="205">
        <v>0.36349329250053802</v>
      </c>
      <c r="AE1240" s="207"/>
      <c r="AF1240" s="206">
        <v>1.1559933882142688</v>
      </c>
      <c r="AG1240" s="180">
        <v>2.9760951732247101</v>
      </c>
      <c r="AH1240" s="167">
        <f t="shared" si="13"/>
        <v>6.2955350113688149E-2</v>
      </c>
      <c r="AI1240" s="167">
        <f t="shared" si="13"/>
        <v>0.47364681549796994</v>
      </c>
    </row>
    <row r="1241" spans="1:45" x14ac:dyDescent="0.15">
      <c r="A1241" s="204"/>
      <c r="B1241" s="113" t="s">
        <v>3779</v>
      </c>
      <c r="C1241" s="73">
        <v>90</v>
      </c>
      <c r="D1241" s="75">
        <v>45</v>
      </c>
      <c r="E1241" s="75">
        <v>-72.25</v>
      </c>
      <c r="F1241" s="73" t="s">
        <v>5687</v>
      </c>
      <c r="G1241" s="134">
        <v>1.1559933882142688</v>
      </c>
      <c r="H1241" s="191" t="s">
        <v>8778</v>
      </c>
      <c r="I1241" s="339">
        <v>2.9760951732247101</v>
      </c>
      <c r="J1241" s="191" t="s">
        <v>8778</v>
      </c>
      <c r="K1241" s="42">
        <v>845.86294481842526</v>
      </c>
      <c r="L1241" s="73">
        <f t="shared" si="12"/>
        <v>1.3666438461403658E-2</v>
      </c>
      <c r="M1241" s="167"/>
      <c r="P1241" s="73">
        <v>7</v>
      </c>
      <c r="Q1241" s="73">
        <v>107</v>
      </c>
      <c r="R1241" s="73">
        <v>12.8</v>
      </c>
      <c r="T1241" s="73">
        <v>5.56</v>
      </c>
      <c r="U1241" s="73">
        <v>10</v>
      </c>
      <c r="W1241" s="73">
        <v>7.9</v>
      </c>
      <c r="Y1241" s="73">
        <v>110</v>
      </c>
      <c r="Z1241" s="73">
        <v>14.5</v>
      </c>
      <c r="AA1241" s="73">
        <v>-9.7000000000000003E-2</v>
      </c>
      <c r="AD1241" s="205">
        <v>0</v>
      </c>
      <c r="AE1241" s="207"/>
      <c r="AF1241" s="206">
        <v>2.501095062745561</v>
      </c>
      <c r="AG1241" s="180">
        <v>46.692994358602014</v>
      </c>
      <c r="AH1241" s="167">
        <f t="shared" si="13"/>
        <v>0.39813019890412432</v>
      </c>
      <c r="AI1241" s="167">
        <f t="shared" si="13"/>
        <v>1.669251725541842</v>
      </c>
    </row>
    <row r="1242" spans="1:45" x14ac:dyDescent="0.15">
      <c r="A1242" s="204"/>
      <c r="B1242" s="113" t="s">
        <v>5926</v>
      </c>
      <c r="C1242" s="73">
        <v>4.7</v>
      </c>
      <c r="D1242" s="75">
        <v>53</v>
      </c>
      <c r="E1242" s="75">
        <v>21.366666666666671</v>
      </c>
      <c r="F1242" s="73" t="s">
        <v>5732</v>
      </c>
      <c r="G1242" s="134">
        <v>2.501095062745561</v>
      </c>
      <c r="H1242" s="191" t="s">
        <v>8423</v>
      </c>
      <c r="I1242" s="339">
        <v>46.692994358602014</v>
      </c>
      <c r="J1242" s="191" t="s">
        <v>8423</v>
      </c>
      <c r="K1242" s="42">
        <v>2326642.7990318886</v>
      </c>
      <c r="L1242" s="73">
        <f t="shared" si="12"/>
        <v>1.0749802521410943E-5</v>
      </c>
      <c r="M1242" s="167">
        <v>67.5</v>
      </c>
      <c r="N1242" s="73">
        <v>2.78</v>
      </c>
      <c r="O1242" s="73">
        <v>116.1</v>
      </c>
      <c r="P1242" s="73">
        <v>11.2</v>
      </c>
      <c r="Q1242" s="73">
        <v>25.9</v>
      </c>
      <c r="R1242" s="73">
        <v>10.1</v>
      </c>
      <c r="S1242" s="73">
        <v>18</v>
      </c>
      <c r="T1242" s="73">
        <v>8.6110000000000007</v>
      </c>
      <c r="U1242" s="73">
        <v>7</v>
      </c>
      <c r="V1242" s="73">
        <v>9</v>
      </c>
      <c r="W1242" s="73">
        <v>7.7</v>
      </c>
      <c r="X1242" s="73">
        <v>45</v>
      </c>
      <c r="Y1242" s="73">
        <v>100</v>
      </c>
      <c r="Z1242" s="73">
        <v>15</v>
      </c>
      <c r="AB1242" s="73">
        <v>1.4</v>
      </c>
      <c r="AD1242" s="205">
        <v>8.2224699566250503E-2</v>
      </c>
      <c r="AE1242" s="207"/>
      <c r="AF1242" s="206">
        <v>0.39720204474571202</v>
      </c>
      <c r="AG1242" s="180">
        <v>5.038500094490896</v>
      </c>
      <c r="AH1242" s="167">
        <f t="shared" si="13"/>
        <v>-0.40098852447803129</v>
      </c>
      <c r="AI1242" s="167">
        <f t="shared" si="13"/>
        <v>0.70230127104200646</v>
      </c>
      <c r="AK1242" s="75"/>
      <c r="AL1242" s="75"/>
      <c r="AM1242" s="75"/>
      <c r="AN1242" s="75"/>
      <c r="AO1242" s="75"/>
      <c r="AP1242" s="75"/>
      <c r="AQ1242" s="75"/>
      <c r="AR1242" s="75"/>
      <c r="AS1242" s="75"/>
    </row>
    <row r="1243" spans="1:45" x14ac:dyDescent="0.15">
      <c r="A1243" s="204"/>
      <c r="B1243" s="113" t="s">
        <v>5733</v>
      </c>
      <c r="C1243" s="73">
        <v>0.15</v>
      </c>
      <c r="D1243" s="75">
        <v>43.95</v>
      </c>
      <c r="E1243" s="75">
        <v>-72</v>
      </c>
      <c r="F1243" s="73" t="s">
        <v>6010</v>
      </c>
      <c r="G1243" s="134">
        <v>0.39720204474571202</v>
      </c>
      <c r="H1243" s="191" t="s">
        <v>7177</v>
      </c>
      <c r="I1243" s="339">
        <v>5.038500094490896</v>
      </c>
      <c r="J1243" s="191" t="s">
        <v>7177</v>
      </c>
      <c r="K1243" s="42"/>
      <c r="M1243" s="167">
        <v>0.85</v>
      </c>
      <c r="N1243" s="73">
        <v>1</v>
      </c>
      <c r="O1243" s="73">
        <v>213</v>
      </c>
      <c r="P1243" s="73">
        <v>5.57</v>
      </c>
      <c r="Q1243" s="73">
        <v>11</v>
      </c>
      <c r="R1243" s="73">
        <v>11</v>
      </c>
      <c r="S1243" s="73">
        <v>11</v>
      </c>
      <c r="T1243" s="73">
        <v>6.1660000000000004</v>
      </c>
      <c r="U1243" s="73">
        <v>4.5</v>
      </c>
      <c r="V1243" s="73">
        <v>6</v>
      </c>
      <c r="W1243" s="73">
        <v>6.8</v>
      </c>
      <c r="X1243" s="73">
        <v>2.5</v>
      </c>
      <c r="Y1243" s="73">
        <v>115</v>
      </c>
      <c r="Z1243" s="73">
        <v>18.5</v>
      </c>
      <c r="AA1243" s="73">
        <v>0.30099999999999999</v>
      </c>
      <c r="AD1243" s="205"/>
      <c r="AE1243" s="207"/>
      <c r="AF1243" s="206">
        <v>8.4667090527096374</v>
      </c>
      <c r="AG1243" s="180">
        <v>25.759383908321208</v>
      </c>
      <c r="AH1243" s="167">
        <f t="shared" si="13"/>
        <v>0.92771463607096394</v>
      </c>
      <c r="AI1243" s="167">
        <f t="shared" si="13"/>
        <v>1.410935471715099</v>
      </c>
      <c r="AK1243" s="75"/>
      <c r="AL1243" s="75"/>
      <c r="AM1243" s="75"/>
      <c r="AN1243" s="75"/>
      <c r="AO1243" s="75"/>
      <c r="AP1243" s="75"/>
      <c r="AQ1243" s="75"/>
      <c r="AR1243" s="75"/>
      <c r="AS1243" s="75"/>
    </row>
    <row r="1244" spans="1:45" x14ac:dyDescent="0.15">
      <c r="A1244" s="204"/>
      <c r="B1244" s="113" t="s">
        <v>6011</v>
      </c>
      <c r="C1244" s="73">
        <v>38</v>
      </c>
      <c r="D1244" s="75">
        <v>65.36666666666666</v>
      </c>
      <c r="E1244" s="75">
        <v>6.5833333333333339</v>
      </c>
      <c r="F1244" s="73" t="s">
        <v>5013</v>
      </c>
      <c r="G1244" s="134">
        <v>8.4667090527096374</v>
      </c>
      <c r="H1244" s="191" t="s">
        <v>7456</v>
      </c>
      <c r="I1244" s="339">
        <v>25.759383908321208</v>
      </c>
      <c r="J1244" s="191" t="s">
        <v>7456</v>
      </c>
      <c r="K1244" s="42">
        <v>1590.9372322067188</v>
      </c>
      <c r="L1244" s="73">
        <f t="shared" si="12"/>
        <v>5.3218372675619886E-2</v>
      </c>
      <c r="M1244" s="167">
        <v>1000</v>
      </c>
      <c r="N1244" s="73">
        <v>13.5</v>
      </c>
      <c r="O1244" s="73">
        <v>277</v>
      </c>
      <c r="Q1244" s="73">
        <v>4</v>
      </c>
      <c r="R1244" s="73">
        <v>5</v>
      </c>
      <c r="S1244" s="73">
        <v>5</v>
      </c>
      <c r="T1244" s="73">
        <v>5</v>
      </c>
      <c r="U1244" s="73">
        <v>0</v>
      </c>
      <c r="V1244" s="73">
        <v>2</v>
      </c>
      <c r="W1244" s="73">
        <v>9.1999999999999993</v>
      </c>
      <c r="Y1244" s="73">
        <v>60</v>
      </c>
      <c r="Z1244" s="73">
        <v>11.5</v>
      </c>
      <c r="AD1244" s="205">
        <v>0.195778104896662</v>
      </c>
      <c r="AE1244" s="207"/>
      <c r="AF1244" s="206">
        <v>5.091918431558458</v>
      </c>
      <c r="AG1244" s="180">
        <v>551.73469233723529</v>
      </c>
      <c r="AH1244" s="167">
        <f t="shared" si="13"/>
        <v>0.70688143798872782</v>
      </c>
      <c r="AI1244" s="167">
        <f t="shared" si="13"/>
        <v>2.7417302926706801</v>
      </c>
      <c r="AK1244" s="75"/>
      <c r="AL1244" s="75"/>
      <c r="AM1244" s="75"/>
      <c r="AN1244" s="75"/>
      <c r="AO1244" s="75"/>
      <c r="AP1244" s="75"/>
      <c r="AQ1244" s="75"/>
      <c r="AR1244" s="75"/>
      <c r="AS1244" s="75"/>
    </row>
    <row r="1245" spans="1:45" x14ac:dyDescent="0.15">
      <c r="A1245" s="204"/>
      <c r="B1245" s="113" t="s">
        <v>5014</v>
      </c>
      <c r="C1245" s="73">
        <v>-9</v>
      </c>
      <c r="D1245" s="75">
        <v>-0.36666666666666697</v>
      </c>
      <c r="E1245" s="75">
        <v>36.083333333333343</v>
      </c>
      <c r="F1245" s="73" t="s">
        <v>5991</v>
      </c>
      <c r="G1245" s="134">
        <v>5.091918431558458</v>
      </c>
      <c r="H1245" s="191" t="s">
        <v>7246</v>
      </c>
      <c r="I1245" s="339">
        <v>551.73469233723529</v>
      </c>
      <c r="J1245" s="191" t="s">
        <v>7246</v>
      </c>
      <c r="K1245" s="42">
        <v>32954577.960369848</v>
      </c>
      <c r="L1245" s="73">
        <f t="shared" si="12"/>
        <v>1.5451323447934429E-6</v>
      </c>
      <c r="M1245" s="167">
        <v>1800</v>
      </c>
      <c r="P1245" s="73">
        <v>2.2999999999999998</v>
      </c>
      <c r="Q1245" s="73">
        <v>2.8</v>
      </c>
      <c r="R1245" s="73">
        <v>26</v>
      </c>
      <c r="S1245" s="73">
        <v>26</v>
      </c>
      <c r="T1245" s="73">
        <v>17.27</v>
      </c>
      <c r="V1245" s="73">
        <v>0.4</v>
      </c>
      <c r="W1245" s="73">
        <v>10.5</v>
      </c>
      <c r="X1245" s="73">
        <v>3.9</v>
      </c>
      <c r="Y1245" s="73">
        <v>160</v>
      </c>
      <c r="Z1245" s="73">
        <v>14</v>
      </c>
      <c r="AA1245" s="73">
        <v>3.0169999999999999</v>
      </c>
      <c r="AC1245" s="73">
        <v>9850</v>
      </c>
      <c r="AD1245" s="205">
        <v>0.49828139064167498</v>
      </c>
      <c r="AE1245" s="207"/>
      <c r="AF1245" s="206">
        <v>8.1658237135859169E-3</v>
      </c>
      <c r="AG1245" s="180">
        <v>6.40029512108371E-2</v>
      </c>
      <c r="AH1245" s="167">
        <f t="shared" si="13"/>
        <v>-2.0880000000000005</v>
      </c>
      <c r="AI1245" s="167">
        <f t="shared" si="13"/>
        <v>-1.1938000000000002</v>
      </c>
    </row>
    <row r="1246" spans="1:45" x14ac:dyDescent="0.15">
      <c r="A1246" s="204"/>
      <c r="B1246" s="113" t="s">
        <v>5710</v>
      </c>
      <c r="C1246" s="73">
        <v>-9</v>
      </c>
      <c r="D1246" s="75">
        <v>54.866666666666653</v>
      </c>
      <c r="E1246" s="75">
        <v>26.45</v>
      </c>
      <c r="F1246" s="73" t="s">
        <v>5406</v>
      </c>
      <c r="G1246" s="134">
        <v>8.1658237135859169E-3</v>
      </c>
      <c r="H1246" s="191" t="s">
        <v>7260</v>
      </c>
      <c r="I1246" s="339">
        <v>6.40029512108371E-2</v>
      </c>
      <c r="J1246" s="191" t="s">
        <v>7260</v>
      </c>
      <c r="K1246" s="42">
        <v>408.22537814298522</v>
      </c>
      <c r="L1246" s="73">
        <f t="shared" si="12"/>
        <v>2.0003224078650374E-4</v>
      </c>
      <c r="M1246" s="167"/>
      <c r="R1246" s="73">
        <v>10</v>
      </c>
      <c r="S1246" s="73">
        <v>10</v>
      </c>
      <c r="T1246" s="73">
        <v>6</v>
      </c>
      <c r="Y1246" s="73">
        <v>100</v>
      </c>
      <c r="Z1246" s="73">
        <v>15.5</v>
      </c>
      <c r="AD1246" s="205">
        <v>0</v>
      </c>
      <c r="AE1246" s="207"/>
      <c r="AF1246" s="206">
        <v>9.4112003876930028E-2</v>
      </c>
      <c r="AG1246" s="180">
        <v>6.8567138084502375</v>
      </c>
      <c r="AH1246" s="167">
        <f t="shared" si="13"/>
        <v>-1.0263549792823277</v>
      </c>
      <c r="AI1246" s="167">
        <f t="shared" si="13"/>
        <v>0.836116022878721</v>
      </c>
    </row>
    <row r="1247" spans="1:45" x14ac:dyDescent="0.15">
      <c r="A1247" s="204"/>
      <c r="B1247" s="113" t="s">
        <v>5407</v>
      </c>
      <c r="C1247" s="73">
        <v>132.56</v>
      </c>
      <c r="D1247" s="75">
        <v>35.43333333333333</v>
      </c>
      <c r="E1247" s="75">
        <v>-80.5</v>
      </c>
      <c r="F1247" s="73" t="s">
        <v>5374</v>
      </c>
      <c r="G1247" s="134">
        <v>9.4112003876930028E-2</v>
      </c>
      <c r="H1247" s="191" t="s">
        <v>7550</v>
      </c>
      <c r="I1247" s="339">
        <v>6.8567138084502375</v>
      </c>
      <c r="J1247" s="191" t="s">
        <v>7550</v>
      </c>
      <c r="K1247" s="42">
        <v>114104.06174585945</v>
      </c>
      <c r="L1247" s="73">
        <f t="shared" si="12"/>
        <v>8.2479100600768148E-6</v>
      </c>
      <c r="M1247" s="167">
        <v>4640</v>
      </c>
      <c r="N1247" s="73">
        <v>1.2</v>
      </c>
      <c r="O1247" s="73">
        <v>232</v>
      </c>
      <c r="P1247" s="73">
        <v>10.3</v>
      </c>
      <c r="Q1247" s="73">
        <v>36.6</v>
      </c>
      <c r="R1247" s="73">
        <v>18</v>
      </c>
      <c r="S1247" s="73">
        <v>18</v>
      </c>
      <c r="T1247" s="73">
        <v>15.22</v>
      </c>
      <c r="U1247" s="73">
        <v>12</v>
      </c>
      <c r="V1247" s="73">
        <v>0.5</v>
      </c>
      <c r="W1247" s="73">
        <v>7.1</v>
      </c>
      <c r="X1247" s="73">
        <v>2.8</v>
      </c>
      <c r="Y1247" s="73">
        <v>145</v>
      </c>
      <c r="Z1247" s="73">
        <v>16.5</v>
      </c>
      <c r="AA1247" s="73">
        <v>3.3424</v>
      </c>
      <c r="AB1247" s="73">
        <v>0.23</v>
      </c>
      <c r="AC1247" s="73">
        <v>13</v>
      </c>
      <c r="AD1247" s="205">
        <v>0.83360488002782296</v>
      </c>
      <c r="AE1247" s="207"/>
      <c r="AF1247" s="206">
        <v>6.1305579214982071</v>
      </c>
      <c r="AG1247" s="180">
        <v>7.0307231988383361</v>
      </c>
      <c r="AH1247" s="167">
        <f t="shared" si="13"/>
        <v>0.78749999999999998</v>
      </c>
      <c r="AI1247" s="167">
        <f t="shared" si="13"/>
        <v>0.84700000000000009</v>
      </c>
    </row>
    <row r="1248" spans="1:45" x14ac:dyDescent="0.15">
      <c r="A1248" s="204"/>
      <c r="B1248" s="113" t="s">
        <v>5869</v>
      </c>
      <c r="C1248" s="73">
        <v>1.9E-2</v>
      </c>
      <c r="D1248" s="75">
        <v>42.266666666666659</v>
      </c>
      <c r="E1248" s="75">
        <v>-85.416666666666686</v>
      </c>
      <c r="F1248" s="73" t="s">
        <v>5846</v>
      </c>
      <c r="G1248" s="134">
        <v>6.1305579214982071</v>
      </c>
      <c r="H1248" s="191" t="s">
        <v>7245</v>
      </c>
      <c r="I1248" s="339">
        <v>7.0307231988383361</v>
      </c>
      <c r="J1248" s="191" t="s">
        <v>7245</v>
      </c>
      <c r="K1248" s="42">
        <v>20.436193210844653</v>
      </c>
      <c r="L1248" s="73">
        <f t="shared" si="12"/>
        <v>2.9998531811907956</v>
      </c>
      <c r="M1248" s="167"/>
      <c r="O1248" s="73">
        <v>290</v>
      </c>
      <c r="P1248" s="73">
        <v>8.1999999999999993</v>
      </c>
      <c r="Q1248" s="73">
        <v>12.5</v>
      </c>
      <c r="R1248" s="73">
        <v>13.747999999999999</v>
      </c>
      <c r="T1248" s="73">
        <v>9.2769999999999992</v>
      </c>
      <c r="U1248" s="73">
        <v>7.7</v>
      </c>
      <c r="V1248" s="73">
        <v>4.5999999999999996</v>
      </c>
      <c r="W1248" s="73">
        <v>7.4</v>
      </c>
      <c r="Y1248" s="73">
        <v>120</v>
      </c>
      <c r="Z1248" s="73">
        <v>15.5</v>
      </c>
      <c r="AD1248" s="205">
        <v>0</v>
      </c>
      <c r="AE1248" s="207"/>
      <c r="AF1248" s="206">
        <v>0.82214998001979123</v>
      </c>
      <c r="AG1248" s="180">
        <v>14.75998175613735</v>
      </c>
      <c r="AH1248" s="167">
        <f t="shared" si="13"/>
        <v>-8.5048949426511922E-2</v>
      </c>
      <c r="AI1248" s="167">
        <f t="shared" si="13"/>
        <v>1.1690858206839214</v>
      </c>
    </row>
    <row r="1249" spans="1:35" x14ac:dyDescent="0.15">
      <c r="A1249" s="204"/>
      <c r="B1249" s="113" t="s">
        <v>5755</v>
      </c>
      <c r="C1249" s="73">
        <v>19684</v>
      </c>
      <c r="D1249" s="75">
        <v>43.75</v>
      </c>
      <c r="E1249" s="75">
        <v>-78</v>
      </c>
      <c r="F1249" s="73" t="s">
        <v>5794</v>
      </c>
      <c r="G1249" s="134">
        <v>0.82214998001979123</v>
      </c>
      <c r="H1249" s="191" t="s">
        <v>3633</v>
      </c>
      <c r="I1249" s="339">
        <v>14.75998175613735</v>
      </c>
      <c r="J1249" s="191" t="s">
        <v>3633</v>
      </c>
      <c r="K1249" s="42">
        <v>190795.26927154436</v>
      </c>
      <c r="L1249" s="73">
        <f t="shared" si="12"/>
        <v>4.3090689992406881E-5</v>
      </c>
      <c r="M1249" s="167">
        <v>70448</v>
      </c>
      <c r="N1249" s="73">
        <v>0.3</v>
      </c>
      <c r="O1249" s="73">
        <v>863</v>
      </c>
      <c r="P1249" s="73">
        <v>86</v>
      </c>
      <c r="Q1249" s="73">
        <v>244</v>
      </c>
      <c r="R1249" s="73">
        <v>7.4</v>
      </c>
      <c r="S1249" s="73">
        <v>7.4</v>
      </c>
      <c r="T1249" s="73">
        <v>8.2769999999999992</v>
      </c>
      <c r="U1249" s="73">
        <v>75.3</v>
      </c>
      <c r="V1249" s="73">
        <v>4.5</v>
      </c>
      <c r="W1249" s="73">
        <v>7.9</v>
      </c>
      <c r="X1249" s="73">
        <v>39.6</v>
      </c>
      <c r="Y1249" s="73">
        <v>115</v>
      </c>
      <c r="Z1249" s="73">
        <v>14.5</v>
      </c>
      <c r="AB1249" s="73">
        <v>0.21</v>
      </c>
      <c r="AD1249" s="205">
        <v>1.4555825914670499</v>
      </c>
      <c r="AE1249" s="207"/>
      <c r="AF1249" s="206">
        <v>6.3708884361752677E-3</v>
      </c>
      <c r="AG1249" s="180">
        <v>7.5006689873606813E-2</v>
      </c>
      <c r="AH1249" s="167">
        <f t="shared" si="13"/>
        <v>-2.1958000000000002</v>
      </c>
      <c r="AI1249" s="167">
        <f t="shared" si="13"/>
        <v>-1.1249</v>
      </c>
    </row>
    <row r="1250" spans="1:35" x14ac:dyDescent="0.15">
      <c r="A1250" s="204"/>
      <c r="B1250" s="113" t="s">
        <v>5795</v>
      </c>
      <c r="C1250" s="73">
        <v>1.44</v>
      </c>
      <c r="D1250" s="75">
        <v>-36.516666666666652</v>
      </c>
      <c r="E1250" s="75">
        <v>174.73333333333332</v>
      </c>
      <c r="F1250" s="73" t="s">
        <v>5882</v>
      </c>
      <c r="G1250" s="134">
        <v>6.3708884361752677E-3</v>
      </c>
      <c r="H1250" s="191" t="s">
        <v>3637</v>
      </c>
      <c r="I1250" s="339">
        <v>7.5006689873606813E-2</v>
      </c>
      <c r="J1250" s="191" t="s">
        <v>3637</v>
      </c>
      <c r="K1250" s="42">
        <v>5308.8444423098799</v>
      </c>
      <c r="L1250" s="73">
        <f t="shared" si="12"/>
        <v>1.2000518202042651E-5</v>
      </c>
      <c r="M1250" s="167">
        <v>6.16</v>
      </c>
      <c r="P1250" s="73">
        <v>12.3</v>
      </c>
      <c r="Q1250" s="73">
        <v>26</v>
      </c>
      <c r="R1250" s="73">
        <v>10</v>
      </c>
      <c r="S1250" s="73">
        <v>2</v>
      </c>
      <c r="T1250" s="73">
        <v>15.11</v>
      </c>
      <c r="U1250" s="73">
        <v>14</v>
      </c>
      <c r="V1250" s="73">
        <v>7.07</v>
      </c>
      <c r="W1250" s="73">
        <v>7.82</v>
      </c>
      <c r="X1250" s="73">
        <v>3.93</v>
      </c>
      <c r="Y1250" s="73">
        <v>125</v>
      </c>
      <c r="Z1250" s="73">
        <v>16.5</v>
      </c>
      <c r="AA1250" s="73">
        <v>-1.2999999999999999E-2</v>
      </c>
      <c r="AD1250" s="205">
        <v>0</v>
      </c>
      <c r="AE1250" s="207"/>
      <c r="AF1250" s="206">
        <v>0.56493697481230254</v>
      </c>
      <c r="AG1250" s="180">
        <v>11.300560897485362</v>
      </c>
      <c r="AH1250" s="167">
        <f t="shared" si="13"/>
        <v>-0.248</v>
      </c>
      <c r="AI1250" s="167">
        <f t="shared" si="13"/>
        <v>1.0531000000000001</v>
      </c>
    </row>
    <row r="1251" spans="1:35" x14ac:dyDescent="0.15">
      <c r="A1251" s="204"/>
      <c r="B1251" s="113" t="s">
        <v>5955</v>
      </c>
      <c r="C1251" s="73">
        <v>0.13</v>
      </c>
      <c r="D1251" s="75">
        <v>-38.1</v>
      </c>
      <c r="E1251" s="75">
        <v>143.61666666666667</v>
      </c>
      <c r="F1251" s="73" t="s">
        <v>6108</v>
      </c>
      <c r="G1251" s="134">
        <v>0.56493697481230254</v>
      </c>
      <c r="H1251" s="191" t="s">
        <v>3732</v>
      </c>
      <c r="I1251" s="339">
        <v>11.300560897485362</v>
      </c>
      <c r="J1251" s="191" t="s">
        <v>3732</v>
      </c>
      <c r="K1251" s="42">
        <v>141.22123332761768</v>
      </c>
      <c r="L1251" s="73">
        <f t="shared" si="12"/>
        <v>4.0003685104612496E-2</v>
      </c>
      <c r="M1251" s="167">
        <v>0.13</v>
      </c>
      <c r="O1251" s="73">
        <v>115</v>
      </c>
      <c r="P1251" s="73">
        <v>1</v>
      </c>
      <c r="R1251" s="73">
        <v>16</v>
      </c>
      <c r="S1251" s="73">
        <v>16</v>
      </c>
      <c r="T1251" s="73">
        <v>14.44</v>
      </c>
      <c r="U1251" s="73">
        <v>0</v>
      </c>
      <c r="V1251" s="73">
        <v>0.4</v>
      </c>
      <c r="W1251" s="73">
        <v>8.4</v>
      </c>
      <c r="X1251" s="73">
        <v>49</v>
      </c>
      <c r="Y1251" s="73">
        <v>120</v>
      </c>
      <c r="Z1251" s="73">
        <v>16</v>
      </c>
      <c r="AD1251" s="205">
        <v>0</v>
      </c>
      <c r="AE1251" s="207"/>
      <c r="AF1251" s="206">
        <v>0.33473413312923544</v>
      </c>
      <c r="AG1251" s="180">
        <v>0.87902251683088428</v>
      </c>
      <c r="AH1251" s="167">
        <f t="shared" si="13"/>
        <v>-0.4753</v>
      </c>
      <c r="AI1251" s="167">
        <f t="shared" si="13"/>
        <v>-5.6000000000000022E-2</v>
      </c>
    </row>
    <row r="1252" spans="1:35" x14ac:dyDescent="0.15">
      <c r="A1252" s="204"/>
      <c r="B1252" s="113" t="s">
        <v>5956</v>
      </c>
      <c r="C1252" s="73">
        <v>1.274</v>
      </c>
      <c r="D1252" s="75">
        <v>52.916666666666636</v>
      </c>
      <c r="E1252" s="75">
        <v>-128.4666666666667</v>
      </c>
      <c r="F1252" s="73" t="s">
        <v>5957</v>
      </c>
      <c r="G1252" s="134">
        <v>0.33473413312923544</v>
      </c>
      <c r="H1252" s="191" t="s">
        <v>7433</v>
      </c>
      <c r="I1252" s="339">
        <v>0.87902251683088428</v>
      </c>
      <c r="J1252" s="191" t="s">
        <v>7433</v>
      </c>
      <c r="K1252" s="42">
        <v>15212.47929008041</v>
      </c>
      <c r="L1252" s="73">
        <f t="shared" si="12"/>
        <v>2.2003917096373983E-4</v>
      </c>
      <c r="M1252" s="167">
        <v>29.65</v>
      </c>
      <c r="N1252" s="73">
        <v>0.4</v>
      </c>
      <c r="O1252" s="73">
        <v>1186</v>
      </c>
      <c r="P1252" s="73">
        <v>8.6999999999999993</v>
      </c>
      <c r="Q1252" s="73">
        <v>19</v>
      </c>
      <c r="R1252" s="73">
        <v>6</v>
      </c>
      <c r="S1252" s="73">
        <v>6</v>
      </c>
      <c r="T1252" s="73">
        <v>2.944</v>
      </c>
      <c r="U1252" s="73">
        <v>6</v>
      </c>
      <c r="V1252" s="73">
        <v>6</v>
      </c>
      <c r="W1252" s="73">
        <v>7.7</v>
      </c>
      <c r="X1252" s="73">
        <v>28.6</v>
      </c>
      <c r="Y1252" s="73">
        <v>100</v>
      </c>
      <c r="Z1252" s="73">
        <v>14</v>
      </c>
      <c r="AD1252" s="205">
        <v>0</v>
      </c>
      <c r="AE1252" s="207"/>
      <c r="AF1252" s="206">
        <v>0.88008866641566896</v>
      </c>
      <c r="AG1252" s="180">
        <v>18.939784399958526</v>
      </c>
      <c r="AH1252" s="167">
        <f t="shared" si="13"/>
        <v>-5.547357171887899E-2</v>
      </c>
      <c r="AI1252" s="167">
        <f t="shared" si="13"/>
        <v>1.2773750309269565</v>
      </c>
    </row>
    <row r="1253" spans="1:35" x14ac:dyDescent="0.15">
      <c r="A1253" s="204"/>
      <c r="B1253" s="113" t="s">
        <v>5890</v>
      </c>
      <c r="C1253" s="73">
        <v>9.1300000000000008</v>
      </c>
      <c r="D1253" s="75">
        <v>58.033333333333331</v>
      </c>
      <c r="E1253" s="75">
        <v>36.299999999999997</v>
      </c>
      <c r="F1253" s="73" t="s">
        <v>5881</v>
      </c>
      <c r="G1253" s="134">
        <v>0.88008866641566896</v>
      </c>
      <c r="H1253" s="191" t="s">
        <v>3639</v>
      </c>
      <c r="I1253" s="339">
        <v>18.939784399958526</v>
      </c>
      <c r="J1253" s="191" t="s">
        <v>3639</v>
      </c>
      <c r="K1253" s="42">
        <v>566966.87242608843</v>
      </c>
      <c r="L1253" s="73">
        <f t="shared" si="12"/>
        <v>1.5522752901764996E-5</v>
      </c>
      <c r="M1253" s="167">
        <v>18.399999999999999</v>
      </c>
      <c r="P1253" s="73">
        <v>6.6</v>
      </c>
      <c r="Q1253" s="73">
        <v>4.3099999999999996</v>
      </c>
      <c r="R1253" s="73">
        <v>8.3864000000000001</v>
      </c>
      <c r="T1253" s="73">
        <v>3.2770000000000001</v>
      </c>
      <c r="W1253" s="73">
        <v>7.5</v>
      </c>
      <c r="Y1253" s="73">
        <v>85</v>
      </c>
      <c r="Z1253" s="73">
        <v>15</v>
      </c>
      <c r="AD1253" s="205">
        <v>0.77614393700011597</v>
      </c>
      <c r="AE1253" s="207"/>
      <c r="AF1253" s="206">
        <v>0.23035625001175347</v>
      </c>
      <c r="AG1253" s="180">
        <v>0.71994612744083952</v>
      </c>
      <c r="AH1253" s="167">
        <f t="shared" si="13"/>
        <v>-0.63760000000000006</v>
      </c>
      <c r="AI1253" s="167">
        <f t="shared" si="13"/>
        <v>-0.14269999999999997</v>
      </c>
    </row>
    <row r="1254" spans="1:35" x14ac:dyDescent="0.15">
      <c r="A1254" s="204"/>
      <c r="B1254" s="113" t="s">
        <v>5319</v>
      </c>
      <c r="C1254" s="73">
        <v>3.64</v>
      </c>
      <c r="D1254" s="75">
        <v>48.833333333333343</v>
      </c>
      <c r="E1254" s="75">
        <v>-90.1</v>
      </c>
      <c r="F1254" s="73" t="s">
        <v>5695</v>
      </c>
      <c r="G1254" s="134">
        <v>0.23035625001175347</v>
      </c>
      <c r="H1254" s="191" t="s">
        <v>3780</v>
      </c>
      <c r="I1254" s="339">
        <v>0.71994612744083952</v>
      </c>
      <c r="J1254" s="191" t="s">
        <v>3780</v>
      </c>
      <c r="K1254" s="42">
        <v>12.796759265077943</v>
      </c>
      <c r="L1254" s="73">
        <f t="shared" si="12"/>
        <v>0.18001139604180122</v>
      </c>
      <c r="M1254" s="167"/>
      <c r="P1254" s="73">
        <v>2.57</v>
      </c>
      <c r="Q1254" s="73">
        <v>4.2699999999999996</v>
      </c>
      <c r="R1254" s="73">
        <v>11.516999999999999</v>
      </c>
      <c r="T1254" s="73">
        <v>0.16600000000000001</v>
      </c>
      <c r="U1254" s="73">
        <v>0</v>
      </c>
      <c r="V1254" s="73">
        <v>1</v>
      </c>
      <c r="W1254" s="73">
        <v>7.4</v>
      </c>
      <c r="X1254" s="73">
        <v>6</v>
      </c>
      <c r="Y1254" s="73">
        <v>110</v>
      </c>
      <c r="Z1254" s="73">
        <v>15</v>
      </c>
      <c r="AD1254" s="205">
        <v>0</v>
      </c>
      <c r="AE1254" s="207"/>
      <c r="AF1254" s="206">
        <v>2.9600564950758201</v>
      </c>
      <c r="AG1254" s="180">
        <v>4.3802611117036045</v>
      </c>
      <c r="AH1254" s="167">
        <f t="shared" si="13"/>
        <v>0.47130000000000005</v>
      </c>
      <c r="AI1254" s="167">
        <f t="shared" si="13"/>
        <v>0.64150000000000007</v>
      </c>
    </row>
    <row r="1255" spans="1:35" x14ac:dyDescent="0.15">
      <c r="A1255" s="204"/>
      <c r="B1255" s="113" t="s">
        <v>5854</v>
      </c>
      <c r="C1255" s="73">
        <v>1.6E-2</v>
      </c>
      <c r="D1255" s="75">
        <v>45</v>
      </c>
      <c r="E1255" s="75">
        <v>84</v>
      </c>
      <c r="F1255" s="73" t="s">
        <v>5846</v>
      </c>
      <c r="G1255" s="134">
        <v>2.9600564950758201</v>
      </c>
      <c r="H1255" s="191" t="s">
        <v>3608</v>
      </c>
      <c r="I1255" s="339">
        <v>4.3802611117036045</v>
      </c>
      <c r="J1255" s="191" t="s">
        <v>3608</v>
      </c>
      <c r="K1255" s="42">
        <v>9.8673378871856059</v>
      </c>
      <c r="L1255" s="73">
        <f t="shared" si="12"/>
        <v>2.9998531811907956</v>
      </c>
      <c r="M1255" s="167"/>
      <c r="O1255" s="73">
        <v>320</v>
      </c>
      <c r="P1255" s="73">
        <v>2.2000000000000002</v>
      </c>
      <c r="Q1255" s="73">
        <v>2.4</v>
      </c>
      <c r="R1255" s="73">
        <v>12.82</v>
      </c>
      <c r="T1255" s="73">
        <v>6.3330000000000002</v>
      </c>
      <c r="U1255" s="73">
        <v>0</v>
      </c>
      <c r="V1255" s="73">
        <v>0.75</v>
      </c>
      <c r="Y1255" s="73">
        <v>120</v>
      </c>
      <c r="Z1255" s="73">
        <v>15.5</v>
      </c>
      <c r="AD1255" s="205">
        <v>0</v>
      </c>
      <c r="AE1255" s="207"/>
      <c r="AF1255" s="206">
        <v>1.1638580103443421</v>
      </c>
      <c r="AG1255" s="180">
        <v>8.0094003053328731</v>
      </c>
      <c r="AH1255" s="167">
        <f t="shared" si="13"/>
        <v>6.59E-2</v>
      </c>
      <c r="AI1255" s="167">
        <f t="shared" si="13"/>
        <v>0.90360000000000007</v>
      </c>
    </row>
    <row r="1256" spans="1:35" x14ac:dyDescent="0.15">
      <c r="A1256" s="204"/>
      <c r="B1256" s="113" t="s">
        <v>5697</v>
      </c>
      <c r="C1256" s="73">
        <v>77.5</v>
      </c>
      <c r="D1256" s="75">
        <v>27.333333333333321</v>
      </c>
      <c r="E1256" s="75">
        <v>32.4</v>
      </c>
      <c r="F1256" s="73" t="s">
        <v>5650</v>
      </c>
      <c r="G1256" s="134">
        <v>1.1638580103443421</v>
      </c>
      <c r="H1256" s="191" t="s">
        <v>3609</v>
      </c>
      <c r="I1256" s="339">
        <v>8.0094003053328731</v>
      </c>
      <c r="J1256" s="191" t="s">
        <v>3610</v>
      </c>
      <c r="K1256" s="42">
        <v>58183.521104807223</v>
      </c>
      <c r="L1256" s="73">
        <f t="shared" si="12"/>
        <v>2.0003224078650374E-4</v>
      </c>
      <c r="M1256" s="167">
        <v>530</v>
      </c>
      <c r="O1256" s="73">
        <v>20</v>
      </c>
      <c r="P1256" s="73">
        <v>12.6</v>
      </c>
      <c r="Q1256" s="73">
        <v>43</v>
      </c>
      <c r="R1256" s="73">
        <v>23</v>
      </c>
      <c r="S1256" s="73">
        <v>23</v>
      </c>
      <c r="T1256" s="73">
        <v>22.72</v>
      </c>
      <c r="U1256" s="73">
        <v>0</v>
      </c>
      <c r="V1256" s="73">
        <v>3.2</v>
      </c>
      <c r="W1256" s="73">
        <v>8.3000000000000007</v>
      </c>
      <c r="X1256" s="73">
        <v>7</v>
      </c>
      <c r="Y1256" s="73">
        <v>220</v>
      </c>
      <c r="Z1256" s="73">
        <v>22</v>
      </c>
      <c r="AA1256" s="73">
        <v>0.43930000000000002</v>
      </c>
      <c r="AD1256" s="205">
        <v>0</v>
      </c>
      <c r="AE1256" s="207"/>
      <c r="AF1256" s="206">
        <v>9.3691458567273216</v>
      </c>
      <c r="AG1256" s="180">
        <v>12.131094895209207</v>
      </c>
      <c r="AH1256" s="167">
        <f t="shared" si="13"/>
        <v>0.97170000000000012</v>
      </c>
      <c r="AI1256" s="167">
        <f t="shared" si="13"/>
        <v>1.0839000000000001</v>
      </c>
    </row>
    <row r="1257" spans="1:35" x14ac:dyDescent="0.15">
      <c r="A1257" s="204"/>
      <c r="B1257" s="113" t="s">
        <v>5651</v>
      </c>
      <c r="C1257" s="73">
        <v>1.6E-2</v>
      </c>
      <c r="D1257" s="75">
        <v>42.266666666666659</v>
      </c>
      <c r="E1257" s="75">
        <v>-85.416666666666686</v>
      </c>
      <c r="F1257" s="73" t="s">
        <v>5846</v>
      </c>
      <c r="G1257" s="134">
        <v>9.3691458567273216</v>
      </c>
      <c r="H1257" s="191" t="s">
        <v>3611</v>
      </c>
      <c r="I1257" s="339">
        <v>12.131094895209207</v>
      </c>
      <c r="J1257" s="191" t="s">
        <v>3593</v>
      </c>
      <c r="K1257" s="42">
        <v>31.232014671492113</v>
      </c>
      <c r="L1257" s="73">
        <f t="shared" si="12"/>
        <v>2.9998531811907956</v>
      </c>
      <c r="M1257" s="167"/>
      <c r="O1257" s="73">
        <v>290</v>
      </c>
      <c r="P1257" s="73">
        <v>7.3</v>
      </c>
      <c r="Q1257" s="73">
        <v>10.1</v>
      </c>
      <c r="R1257" s="73">
        <v>13.747999999999999</v>
      </c>
      <c r="T1257" s="73">
        <v>9.2769999999999992</v>
      </c>
      <c r="U1257" s="73">
        <v>6.7</v>
      </c>
      <c r="V1257" s="73">
        <v>3.9</v>
      </c>
      <c r="W1257" s="73">
        <v>7.8</v>
      </c>
      <c r="Y1257" s="73">
        <v>120</v>
      </c>
      <c r="Z1257" s="73">
        <v>15.5</v>
      </c>
      <c r="AD1257" s="205">
        <v>0</v>
      </c>
      <c r="AE1257" s="207"/>
      <c r="AF1257" s="206">
        <v>0.86295150258680942</v>
      </c>
      <c r="AG1257" s="180">
        <v>24.129867294740826</v>
      </c>
      <c r="AH1257" s="167">
        <f t="shared" si="13"/>
        <v>-6.4013610716731548E-2</v>
      </c>
      <c r="AI1257" s="167">
        <f t="shared" si="13"/>
        <v>1.3825549334578842</v>
      </c>
    </row>
    <row r="1258" spans="1:35" x14ac:dyDescent="0.15">
      <c r="A1258" s="204"/>
      <c r="B1258" s="113" t="s">
        <v>5831</v>
      </c>
      <c r="C1258" s="73">
        <v>3.26</v>
      </c>
      <c r="D1258" s="75">
        <v>53</v>
      </c>
      <c r="E1258" s="75">
        <v>22.366666666666671</v>
      </c>
      <c r="F1258" s="73" t="s">
        <v>5673</v>
      </c>
      <c r="G1258" s="134">
        <v>0.86295150258680942</v>
      </c>
      <c r="H1258" s="191" t="s">
        <v>3594</v>
      </c>
      <c r="I1258" s="339">
        <v>24.129867294740826</v>
      </c>
      <c r="J1258" s="191" t="s">
        <v>3594</v>
      </c>
      <c r="K1258" s="42">
        <v>916758.85271717724</v>
      </c>
      <c r="L1258" s="73">
        <f t="shared" si="12"/>
        <v>9.4130697514303967E-6</v>
      </c>
      <c r="M1258" s="167">
        <v>72.099999999999994</v>
      </c>
      <c r="N1258" s="73">
        <v>2.33</v>
      </c>
      <c r="O1258" s="73">
        <v>116.1</v>
      </c>
      <c r="P1258" s="73">
        <v>14</v>
      </c>
      <c r="Q1258" s="73">
        <v>39.5</v>
      </c>
      <c r="R1258" s="73">
        <v>10.1</v>
      </c>
      <c r="S1258" s="73">
        <v>17.8</v>
      </c>
      <c r="T1258" s="73">
        <v>8.6110000000000007</v>
      </c>
      <c r="U1258" s="73">
        <v>8</v>
      </c>
      <c r="V1258" s="73">
        <v>6</v>
      </c>
      <c r="W1258" s="73">
        <v>7.7</v>
      </c>
      <c r="X1258" s="73">
        <v>45</v>
      </c>
      <c r="Y1258" s="73">
        <v>100</v>
      </c>
      <c r="Z1258" s="73">
        <v>15</v>
      </c>
      <c r="AD1258" s="205">
        <v>0.12286705578084101</v>
      </c>
      <c r="AE1258" s="207"/>
      <c r="AF1258" s="206">
        <v>1.2841034121716327E-2</v>
      </c>
      <c r="AG1258" s="180">
        <v>8.0816492911253715E-2</v>
      </c>
      <c r="AH1258" s="167">
        <f t="shared" si="13"/>
        <v>-1.8914000000000004</v>
      </c>
      <c r="AI1258" s="167">
        <f t="shared" si="13"/>
        <v>-1.0925</v>
      </c>
    </row>
    <row r="1259" spans="1:35" x14ac:dyDescent="0.15">
      <c r="A1259" s="204"/>
      <c r="B1259" s="113" t="s">
        <v>5674</v>
      </c>
      <c r="C1259" s="73">
        <v>4.6399999999999997</v>
      </c>
      <c r="D1259" s="75">
        <v>52.283333333333331</v>
      </c>
      <c r="E1259" s="75">
        <v>-105.2</v>
      </c>
      <c r="F1259" s="73" t="s">
        <v>5675</v>
      </c>
      <c r="G1259" s="134">
        <v>1.2841034121716327E-2</v>
      </c>
      <c r="H1259" s="191" t="s">
        <v>7750</v>
      </c>
      <c r="I1259" s="339">
        <v>8.0816492911253715E-2</v>
      </c>
      <c r="J1259" s="191" t="s">
        <v>7750</v>
      </c>
      <c r="K1259" s="42">
        <v>20.300185198596825</v>
      </c>
      <c r="L1259" s="73">
        <f t="shared" si="12"/>
        <v>6.3255748635258338E-3</v>
      </c>
      <c r="M1259" s="167">
        <v>10.1</v>
      </c>
      <c r="P1259" s="73">
        <v>8.1</v>
      </c>
      <c r="Q1259" s="73">
        <v>14.3</v>
      </c>
      <c r="R1259" s="73">
        <v>10.343999999999999</v>
      </c>
      <c r="T1259" s="73">
        <v>0.83299999999999996</v>
      </c>
      <c r="W1259" s="73">
        <v>8.5</v>
      </c>
      <c r="X1259" s="73">
        <v>316</v>
      </c>
      <c r="Y1259" s="73">
        <v>110</v>
      </c>
      <c r="Z1259" s="73">
        <v>16</v>
      </c>
      <c r="AC1259" s="73">
        <v>0.27</v>
      </c>
      <c r="AD1259" s="205">
        <v>0</v>
      </c>
      <c r="AE1259" s="207"/>
      <c r="AF1259" s="206">
        <v>8.0704917891186607</v>
      </c>
      <c r="AG1259" s="180">
        <v>66.404880577457391</v>
      </c>
      <c r="AH1259" s="167">
        <f t="shared" si="13"/>
        <v>0.90690000000000015</v>
      </c>
      <c r="AI1259" s="167">
        <f t="shared" si="13"/>
        <v>1.8222</v>
      </c>
    </row>
    <row r="1260" spans="1:35" x14ac:dyDescent="0.15">
      <c r="A1260" s="204"/>
      <c r="B1260" s="113" t="s">
        <v>6065</v>
      </c>
      <c r="C1260" s="73">
        <v>0.216</v>
      </c>
      <c r="D1260" s="75">
        <v>-38.233333333333334</v>
      </c>
      <c r="E1260" s="75">
        <v>143.5</v>
      </c>
      <c r="F1260" s="73" t="s">
        <v>5525</v>
      </c>
      <c r="G1260" s="134">
        <v>8.0704917891186607</v>
      </c>
      <c r="H1260" s="191" t="s">
        <v>3686</v>
      </c>
      <c r="I1260" s="339">
        <v>66.404880577457391</v>
      </c>
      <c r="J1260" s="191" t="s">
        <v>3741</v>
      </c>
      <c r="K1260" s="42">
        <v>80704.917891186604</v>
      </c>
      <c r="L1260" s="73">
        <f t="shared" si="12"/>
        <v>1E-3</v>
      </c>
      <c r="M1260" s="167">
        <v>0.6</v>
      </c>
      <c r="N1260" s="73">
        <v>0.73</v>
      </c>
      <c r="O1260" s="73">
        <v>164</v>
      </c>
      <c r="P1260" s="73">
        <v>1.35</v>
      </c>
      <c r="Q1260" s="73">
        <v>1.4</v>
      </c>
      <c r="R1260" s="73">
        <v>13.2</v>
      </c>
      <c r="S1260" s="73">
        <v>13.2</v>
      </c>
      <c r="T1260" s="73">
        <v>13.11</v>
      </c>
      <c r="U1260" s="73">
        <v>0</v>
      </c>
      <c r="V1260" s="73">
        <v>0.45</v>
      </c>
      <c r="W1260" s="73">
        <v>9.8000000000000007</v>
      </c>
      <c r="X1260" s="73">
        <v>4</v>
      </c>
      <c r="Y1260" s="73">
        <v>120</v>
      </c>
      <c r="Z1260" s="73">
        <v>16</v>
      </c>
      <c r="AA1260" s="73">
        <v>2.4771000000000001</v>
      </c>
      <c r="AB1260" s="73">
        <v>20</v>
      </c>
      <c r="AC1260" s="73">
        <v>25</v>
      </c>
      <c r="AD1260" s="205">
        <v>0</v>
      </c>
      <c r="AE1260" s="207"/>
      <c r="AF1260" s="206">
        <v>9.3389919274143072</v>
      </c>
      <c r="AG1260" s="180">
        <v>10.500258721108848</v>
      </c>
      <c r="AH1260" s="167">
        <f t="shared" si="13"/>
        <v>0.97030000000000016</v>
      </c>
      <c r="AI1260" s="167">
        <f t="shared" si="13"/>
        <v>1.0212000000000001</v>
      </c>
    </row>
    <row r="1261" spans="1:35" x14ac:dyDescent="0.15">
      <c r="A1261" s="204"/>
      <c r="B1261" s="113" t="s">
        <v>5803</v>
      </c>
      <c r="C1261" s="73">
        <v>1.4E-2</v>
      </c>
      <c r="D1261" s="75">
        <v>42.266666666666659</v>
      </c>
      <c r="E1261" s="75">
        <v>-85.416666666666686</v>
      </c>
      <c r="F1261" s="73" t="s">
        <v>5846</v>
      </c>
      <c r="G1261" s="134">
        <v>9.3389919274143072</v>
      </c>
      <c r="H1261" s="191" t="s">
        <v>7245</v>
      </c>
      <c r="I1261" s="339">
        <v>10.500258721108848</v>
      </c>
      <c r="J1261" s="191" t="s">
        <v>7245</v>
      </c>
      <c r="K1261" s="42">
        <v>31.131496654470208</v>
      </c>
      <c r="L1261" s="73">
        <f t="shared" si="12"/>
        <v>2.9998531811907956</v>
      </c>
      <c r="M1261" s="167"/>
      <c r="O1261" s="73">
        <v>282</v>
      </c>
      <c r="P1261" s="73">
        <v>8.5</v>
      </c>
      <c r="Q1261" s="73">
        <v>13.1</v>
      </c>
      <c r="R1261" s="73">
        <v>13.747999999999999</v>
      </c>
      <c r="T1261" s="73">
        <v>9.2769999999999992</v>
      </c>
      <c r="U1261" s="73">
        <v>7.9</v>
      </c>
      <c r="V1261" s="73">
        <v>7</v>
      </c>
      <c r="W1261" s="73">
        <v>8</v>
      </c>
      <c r="Y1261" s="73">
        <v>120</v>
      </c>
      <c r="Z1261" s="73">
        <v>15.5</v>
      </c>
      <c r="AD1261" s="205">
        <v>0</v>
      </c>
      <c r="AE1261" s="207"/>
      <c r="AF1261" s="206">
        <v>3.6833640185987664E-2</v>
      </c>
      <c r="AG1261" s="180">
        <v>3.6088574821852726</v>
      </c>
      <c r="AH1261" s="167">
        <f t="shared" si="13"/>
        <v>-1.4337553586751999</v>
      </c>
      <c r="AI1261" s="167">
        <f t="shared" si="13"/>
        <v>0.55736973162375258</v>
      </c>
    </row>
    <row r="1262" spans="1:35" x14ac:dyDescent="0.15">
      <c r="A1262" s="204"/>
      <c r="B1262" s="113" t="s">
        <v>5804</v>
      </c>
      <c r="C1262" s="73">
        <v>0.24</v>
      </c>
      <c r="D1262" s="75">
        <v>67</v>
      </c>
      <c r="E1262" s="75">
        <v>-33.549999999999997</v>
      </c>
      <c r="F1262" s="73" t="s">
        <v>5369</v>
      </c>
      <c r="G1262" s="134">
        <v>3.6833640185987664E-2</v>
      </c>
      <c r="H1262" s="191" t="s">
        <v>3687</v>
      </c>
      <c r="I1262" s="339">
        <v>3.6088574821852726</v>
      </c>
      <c r="J1262" s="191" t="s">
        <v>3687</v>
      </c>
      <c r="K1262" s="42">
        <v>70625.574053876524</v>
      </c>
      <c r="L1262" s="73">
        <f t="shared" si="12"/>
        <v>5.2153402898911979E-6</v>
      </c>
      <c r="M1262" s="167"/>
      <c r="P1262" s="73">
        <v>8</v>
      </c>
      <c r="Q1262" s="73">
        <v>27</v>
      </c>
      <c r="R1262" s="73">
        <v>7</v>
      </c>
      <c r="S1262" s="73">
        <v>7</v>
      </c>
      <c r="T1262" s="73">
        <v>-1.1100000000000001</v>
      </c>
      <c r="V1262" s="73">
        <v>4.7</v>
      </c>
      <c r="W1262" s="73">
        <v>6.99</v>
      </c>
      <c r="X1262" s="73">
        <v>3</v>
      </c>
      <c r="Y1262" s="73">
        <v>70</v>
      </c>
      <c r="Z1262" s="73">
        <v>14</v>
      </c>
      <c r="AC1262" s="73">
        <v>50</v>
      </c>
      <c r="AD1262" s="205">
        <v>0.42094170843366802</v>
      </c>
      <c r="AE1262" s="207"/>
      <c r="AF1262" s="206">
        <v>2.4232455204699197</v>
      </c>
      <c r="AG1262" s="180">
        <v>3.4670200595650003</v>
      </c>
      <c r="AH1262" s="167">
        <f t="shared" si="13"/>
        <v>0.3843974185879292</v>
      </c>
      <c r="AI1262" s="167">
        <f t="shared" si="13"/>
        <v>0.53995635441474299</v>
      </c>
    </row>
    <row r="1263" spans="1:35" x14ac:dyDescent="0.15">
      <c r="A1263" s="204"/>
      <c r="B1263" s="113" t="s">
        <v>4918</v>
      </c>
      <c r="C1263" s="73">
        <v>0.16400000000000001</v>
      </c>
      <c r="D1263" s="75">
        <v>42.5</v>
      </c>
      <c r="E1263" s="75">
        <v>0.16666666666666699</v>
      </c>
      <c r="F1263" s="73" t="s">
        <v>5820</v>
      </c>
      <c r="G1263" s="134">
        <v>2.4232455204699197</v>
      </c>
      <c r="H1263" s="191" t="s">
        <v>7662</v>
      </c>
      <c r="I1263" s="339">
        <v>3.4670200595650003</v>
      </c>
      <c r="J1263" s="191" t="s">
        <v>7662</v>
      </c>
      <c r="K1263" s="42">
        <v>100710.63783155626</v>
      </c>
      <c r="L1263" s="73">
        <f t="shared" si="12"/>
        <v>2.4061465329242805E-4</v>
      </c>
      <c r="M1263" s="167"/>
      <c r="N1263" s="73">
        <v>1</v>
      </c>
      <c r="O1263" s="73">
        <v>2285</v>
      </c>
      <c r="P1263" s="73">
        <v>9</v>
      </c>
      <c r="Q1263" s="73">
        <v>19</v>
      </c>
      <c r="R1263" s="73">
        <v>4</v>
      </c>
      <c r="S1263" s="73">
        <v>4</v>
      </c>
      <c r="T1263" s="73">
        <v>7</v>
      </c>
      <c r="U1263" s="73">
        <v>1</v>
      </c>
      <c r="V1263" s="73">
        <v>13.7</v>
      </c>
      <c r="W1263" s="73">
        <v>7.8</v>
      </c>
      <c r="X1263" s="73">
        <v>3.96</v>
      </c>
      <c r="Y1263" s="73">
        <v>140</v>
      </c>
      <c r="Z1263" s="73">
        <v>18</v>
      </c>
      <c r="AB1263" s="73">
        <v>0.245</v>
      </c>
      <c r="AC1263" s="73">
        <v>7.5</v>
      </c>
      <c r="AD1263" s="205">
        <v>0.468282265258398</v>
      </c>
      <c r="AE1263" s="207"/>
      <c r="AF1263" s="206">
        <v>8.3411825506371056</v>
      </c>
      <c r="AG1263" s="180">
        <v>31.074325230660349</v>
      </c>
      <c r="AH1263" s="167">
        <f t="shared" si="13"/>
        <v>0.92122762603451502</v>
      </c>
      <c r="AI1263" s="167">
        <f t="shared" si="13"/>
        <v>1.4924017068460242</v>
      </c>
    </row>
    <row r="1264" spans="1:35" x14ac:dyDescent="0.15">
      <c r="A1264" s="204"/>
      <c r="B1264" s="113" t="s">
        <v>5837</v>
      </c>
      <c r="C1264" s="73">
        <v>13.31</v>
      </c>
      <c r="D1264" s="75">
        <v>56.166666666666643</v>
      </c>
      <c r="E1264" s="75">
        <v>-3.5</v>
      </c>
      <c r="F1264" s="73" t="s">
        <v>5632</v>
      </c>
      <c r="G1264" s="134">
        <v>8.3411825506371056</v>
      </c>
      <c r="H1264" s="191" t="s">
        <v>7178</v>
      </c>
      <c r="I1264" s="339">
        <v>31.074325230660349</v>
      </c>
      <c r="J1264" s="191" t="s">
        <v>7178</v>
      </c>
      <c r="K1264" s="42">
        <v>7484.3570163245513</v>
      </c>
      <c r="L1264" s="73">
        <f t="shared" si="12"/>
        <v>1.1144821836322993E-2</v>
      </c>
      <c r="M1264" s="167">
        <v>145</v>
      </c>
      <c r="N1264" s="73">
        <v>2</v>
      </c>
      <c r="O1264" s="73">
        <v>107</v>
      </c>
      <c r="P1264" s="73">
        <v>3.9</v>
      </c>
      <c r="Q1264" s="73">
        <v>25.5</v>
      </c>
      <c r="R1264" s="73">
        <v>9</v>
      </c>
      <c r="S1264" s="73">
        <v>9</v>
      </c>
      <c r="T1264" s="73">
        <v>8.6110000000000007</v>
      </c>
      <c r="U1264" s="73">
        <v>8</v>
      </c>
      <c r="Y1264" s="73">
        <v>85</v>
      </c>
      <c r="Z1264" s="73">
        <v>13</v>
      </c>
      <c r="AD1264" s="205">
        <v>1.3460831633684553</v>
      </c>
      <c r="AE1264" s="207"/>
      <c r="AF1264" s="206">
        <v>7.7975585436429559E-2</v>
      </c>
      <c r="AG1264" s="180">
        <v>2.5642100277217543</v>
      </c>
      <c r="AH1264" s="167">
        <f t="shared" si="13"/>
        <v>-1.1080413558993674</v>
      </c>
      <c r="AI1264" s="167">
        <f t="shared" si="13"/>
        <v>0.4089535942262485</v>
      </c>
    </row>
    <row r="1265" spans="1:35" x14ac:dyDescent="0.15">
      <c r="A1265" s="204"/>
      <c r="B1265" s="113" t="s">
        <v>5768</v>
      </c>
      <c r="C1265" s="73">
        <v>0.78</v>
      </c>
      <c r="D1265" s="75">
        <v>61.45</v>
      </c>
      <c r="E1265" s="75">
        <v>8.7166666666666668</v>
      </c>
      <c r="F1265" s="73" t="s">
        <v>5686</v>
      </c>
      <c r="G1265" s="134">
        <v>7.7975585436429559E-2</v>
      </c>
      <c r="H1265" s="191" t="s">
        <v>7599</v>
      </c>
      <c r="I1265" s="339">
        <v>2.5642100277217543</v>
      </c>
      <c r="J1265" s="191" t="s">
        <v>7599</v>
      </c>
      <c r="K1265" s="42">
        <v>5215.3107924979049</v>
      </c>
      <c r="L1265" s="73">
        <f t="shared" si="12"/>
        <v>1.4951282586762711E-4</v>
      </c>
      <c r="M1265" s="167">
        <v>24.4</v>
      </c>
      <c r="N1265" s="73">
        <v>6.5</v>
      </c>
      <c r="O1265" s="73">
        <v>1090</v>
      </c>
      <c r="P1265" s="73">
        <v>13</v>
      </c>
      <c r="R1265" s="73">
        <v>4</v>
      </c>
      <c r="S1265" s="73">
        <v>4</v>
      </c>
      <c r="T1265" s="73">
        <v>-1.2</v>
      </c>
      <c r="V1265" s="73">
        <v>6.6</v>
      </c>
      <c r="X1265" s="73">
        <v>1.29</v>
      </c>
      <c r="Y1265" s="73">
        <v>80</v>
      </c>
      <c r="Z1265" s="73">
        <v>14</v>
      </c>
      <c r="AB1265" s="73">
        <v>0.12</v>
      </c>
      <c r="AC1265" s="73">
        <v>2</v>
      </c>
      <c r="AD1265" s="205">
        <v>0.97117792413784898</v>
      </c>
      <c r="AE1265" s="207"/>
      <c r="AF1265" s="206">
        <v>1.368285385866681</v>
      </c>
      <c r="AG1265" s="180">
        <v>1.3646694454432704</v>
      </c>
      <c r="AH1265" s="167">
        <f t="shared" si="13"/>
        <v>0.13617668845197531</v>
      </c>
      <c r="AI1265" s="167">
        <f t="shared" si="13"/>
        <v>0.13502746792982157</v>
      </c>
    </row>
    <row r="1266" spans="1:35" x14ac:dyDescent="0.15">
      <c r="A1266" s="204"/>
      <c r="B1266" s="113" t="s">
        <v>5931</v>
      </c>
      <c r="C1266" s="73">
        <v>13.4</v>
      </c>
      <c r="D1266" s="75">
        <v>61.066666666666656</v>
      </c>
      <c r="E1266" s="75">
        <v>25.133333333333322</v>
      </c>
      <c r="F1266" s="73" t="s">
        <v>4965</v>
      </c>
      <c r="G1266" s="134">
        <v>1.368285385866681</v>
      </c>
      <c r="H1266" s="191" t="s">
        <v>7293</v>
      </c>
      <c r="I1266" s="339">
        <v>1.3646694454432704</v>
      </c>
      <c r="J1266" s="191" t="s">
        <v>7293</v>
      </c>
      <c r="K1266" s="42">
        <v>1377.1675693145157</v>
      </c>
      <c r="L1266" s="73">
        <f t="shared" si="12"/>
        <v>9.9355039746379173E-3</v>
      </c>
      <c r="M1266" s="167">
        <v>244</v>
      </c>
      <c r="N1266" s="73">
        <v>0.3</v>
      </c>
      <c r="O1266" s="73">
        <v>103</v>
      </c>
      <c r="P1266" s="73">
        <v>14.4</v>
      </c>
      <c r="Q1266" s="73">
        <v>87</v>
      </c>
      <c r="R1266" s="73">
        <v>7.5</v>
      </c>
      <c r="S1266" s="73">
        <v>7.5</v>
      </c>
      <c r="T1266" s="73">
        <v>3.2770000000000001</v>
      </c>
      <c r="U1266" s="73">
        <v>8</v>
      </c>
      <c r="W1266" s="73">
        <v>6.9</v>
      </c>
      <c r="X1266" s="73">
        <v>6.1</v>
      </c>
      <c r="Y1266" s="73">
        <v>80</v>
      </c>
      <c r="Z1266" s="73">
        <v>16.5</v>
      </c>
      <c r="AA1266" s="73">
        <v>0.69889999999999997</v>
      </c>
      <c r="AC1266" s="73">
        <v>10</v>
      </c>
      <c r="AD1266" s="205">
        <v>0.60974586739779701</v>
      </c>
      <c r="AE1266" s="207"/>
      <c r="AF1266" s="206">
        <v>9.145343031204603E-2</v>
      </c>
      <c r="AG1266" s="180">
        <v>6.6895976863160911</v>
      </c>
      <c r="AH1266" s="167">
        <f t="shared" si="13"/>
        <v>-1.0387999999999999</v>
      </c>
      <c r="AI1266" s="167">
        <f t="shared" si="13"/>
        <v>0.82540000000000002</v>
      </c>
    </row>
    <row r="1267" spans="1:35" x14ac:dyDescent="0.15">
      <c r="A1267" s="204"/>
      <c r="B1267" s="113" t="s">
        <v>4966</v>
      </c>
      <c r="C1267" s="73">
        <v>6.8</v>
      </c>
      <c r="D1267" s="75">
        <v>-22</v>
      </c>
      <c r="E1267" s="75">
        <v>-49.3</v>
      </c>
      <c r="F1267" s="73" t="s">
        <v>5885</v>
      </c>
      <c r="G1267" s="134">
        <v>9.145343031204603E-2</v>
      </c>
      <c r="H1267" s="191" t="s">
        <v>3430</v>
      </c>
      <c r="I1267" s="339">
        <v>6.6895976863160911</v>
      </c>
      <c r="J1267" s="191" t="s">
        <v>3430</v>
      </c>
      <c r="K1267" s="42">
        <v>617.87411298543998</v>
      </c>
      <c r="L1267" s="73">
        <f t="shared" si="12"/>
        <v>1.4801304730208222E-3</v>
      </c>
      <c r="M1267" s="167"/>
      <c r="P1267" s="73">
        <v>3</v>
      </c>
      <c r="R1267" s="73">
        <v>21</v>
      </c>
      <c r="S1267" s="73">
        <v>21</v>
      </c>
      <c r="T1267" s="73">
        <v>18.61</v>
      </c>
      <c r="Y1267" s="73">
        <v>150</v>
      </c>
      <c r="Z1267" s="73">
        <v>14</v>
      </c>
      <c r="AD1267" s="205">
        <v>0</v>
      </c>
      <c r="AE1267" s="207"/>
      <c r="AF1267" s="206">
        <v>8.3609535438151958</v>
      </c>
      <c r="AG1267" s="180">
        <v>55.012947182462071</v>
      </c>
      <c r="AH1267" s="167">
        <f t="shared" si="13"/>
        <v>0.92225581035788451</v>
      </c>
      <c r="AI1267" s="167">
        <f t="shared" si="13"/>
        <v>1.7404649118247866</v>
      </c>
    </row>
    <row r="1268" spans="1:35" x14ac:dyDescent="0.15">
      <c r="A1268" s="204"/>
      <c r="B1268" s="113" t="s">
        <v>5886</v>
      </c>
      <c r="C1268" s="73">
        <v>1.01</v>
      </c>
      <c r="D1268" s="75">
        <v>42.43333333333333</v>
      </c>
      <c r="E1268" s="75">
        <v>-3.4666666666666668</v>
      </c>
      <c r="F1268" s="73" t="s">
        <v>5456</v>
      </c>
      <c r="G1268" s="134">
        <v>8.3609535438151958</v>
      </c>
      <c r="H1268" s="191" t="s">
        <v>7414</v>
      </c>
      <c r="I1268" s="339">
        <v>55.012947182462071</v>
      </c>
      <c r="J1268" s="191" t="s">
        <v>7414</v>
      </c>
      <c r="K1268" s="42">
        <v>43946.030169267193</v>
      </c>
      <c r="L1268" s="73">
        <f t="shared" si="12"/>
        <v>1.9025503581577815E-3</v>
      </c>
      <c r="M1268" s="167"/>
      <c r="N1268" s="73">
        <v>0.42</v>
      </c>
      <c r="O1268" s="73">
        <v>10</v>
      </c>
      <c r="P1268" s="73">
        <v>3.5</v>
      </c>
      <c r="Q1268" s="73">
        <v>6</v>
      </c>
      <c r="R1268" s="73">
        <v>12.8</v>
      </c>
      <c r="S1268" s="73">
        <v>12.8</v>
      </c>
      <c r="T1268" s="73">
        <v>10.5</v>
      </c>
      <c r="U1268" s="73">
        <v>0</v>
      </c>
      <c r="W1268" s="73">
        <v>8.4</v>
      </c>
      <c r="X1268" s="73">
        <v>18</v>
      </c>
      <c r="Y1268" s="73">
        <v>140</v>
      </c>
      <c r="Z1268" s="73">
        <v>15</v>
      </c>
      <c r="AA1268" s="73">
        <v>3.6126999999999998</v>
      </c>
      <c r="AB1268" s="73">
        <v>1.42</v>
      </c>
      <c r="AC1268" s="73">
        <v>130</v>
      </c>
      <c r="AD1268" s="205">
        <v>1.4505704209504751</v>
      </c>
      <c r="AE1268" s="207"/>
      <c r="AF1268" s="206">
        <v>0.36008082917348266</v>
      </c>
      <c r="AG1268" s="180">
        <v>8.9002047962552613</v>
      </c>
      <c r="AH1268" s="167">
        <f t="shared" si="13"/>
        <v>-0.44360000000000005</v>
      </c>
      <c r="AI1268" s="167">
        <f t="shared" si="13"/>
        <v>0.94940000000000013</v>
      </c>
    </row>
    <row r="1269" spans="1:35" x14ac:dyDescent="0.15">
      <c r="A1269" s="204"/>
      <c r="B1269" s="113" t="s">
        <v>5944</v>
      </c>
      <c r="C1269" s="73">
        <v>1.2</v>
      </c>
      <c r="D1269" s="75">
        <v>51.283333333333331</v>
      </c>
      <c r="E1269" s="75">
        <v>0.43333333333333302</v>
      </c>
      <c r="F1269" s="73" t="s">
        <v>5646</v>
      </c>
      <c r="G1269" s="134">
        <v>0.36008082917348266</v>
      </c>
      <c r="H1269" s="191" t="s">
        <v>3690</v>
      </c>
      <c r="I1269" s="339">
        <v>8.9002047962552613</v>
      </c>
      <c r="J1269" s="191" t="s">
        <v>3690</v>
      </c>
      <c r="K1269" s="42">
        <v>12673.600118311289</v>
      </c>
      <c r="L1269" s="73">
        <f t="shared" si="12"/>
        <v>2.8411881849832433E-4</v>
      </c>
      <c r="M1269" s="167"/>
      <c r="R1269" s="73">
        <v>7.5</v>
      </c>
      <c r="S1269" s="73">
        <v>7.5</v>
      </c>
      <c r="T1269" s="73">
        <v>10.38</v>
      </c>
      <c r="U1269" s="73">
        <v>0</v>
      </c>
      <c r="AD1269" s="205">
        <v>0</v>
      </c>
      <c r="AE1269" s="207"/>
      <c r="AF1269" s="206">
        <v>0.3500257541584339</v>
      </c>
      <c r="AG1269" s="180">
        <v>9.6006359094534748</v>
      </c>
      <c r="AH1269" s="167">
        <f t="shared" si="13"/>
        <v>-0.45590000000000003</v>
      </c>
      <c r="AI1269" s="167">
        <f t="shared" si="13"/>
        <v>0.98230000000000006</v>
      </c>
    </row>
    <row r="1270" spans="1:35" x14ac:dyDescent="0.15">
      <c r="A1270" s="204"/>
      <c r="B1270" s="113" t="s">
        <v>3691</v>
      </c>
      <c r="C1270" s="73">
        <v>1.2</v>
      </c>
      <c r="D1270" s="75">
        <v>51.283333333333331</v>
      </c>
      <c r="E1270" s="75">
        <v>0.43333333333333302</v>
      </c>
      <c r="F1270" s="73" t="s">
        <v>5646</v>
      </c>
      <c r="G1270" s="134">
        <v>0.3500257541584339</v>
      </c>
      <c r="H1270" s="191" t="s">
        <v>3692</v>
      </c>
      <c r="I1270" s="339">
        <v>9.6006359094534748</v>
      </c>
      <c r="J1270" s="191" t="s">
        <v>3693</v>
      </c>
      <c r="K1270" s="42">
        <v>12319.696245692303</v>
      </c>
      <c r="L1270" s="73">
        <f t="shared" si="12"/>
        <v>2.8411881849832433E-4</v>
      </c>
      <c r="M1270" s="167"/>
      <c r="R1270" s="73">
        <v>10</v>
      </c>
      <c r="S1270" s="73">
        <v>10</v>
      </c>
      <c r="T1270" s="73">
        <v>10.38</v>
      </c>
      <c r="U1270" s="73">
        <v>0</v>
      </c>
      <c r="AD1270" s="205">
        <v>0</v>
      </c>
      <c r="AE1270" s="207"/>
      <c r="AF1270" s="206">
        <v>0.64699362280868122</v>
      </c>
      <c r="AG1270" s="180">
        <v>33.806483620598165</v>
      </c>
      <c r="AH1270" s="167">
        <f t="shared" si="13"/>
        <v>-0.18909999999999996</v>
      </c>
      <c r="AI1270" s="167">
        <f t="shared" si="13"/>
        <v>1.5290000000000001</v>
      </c>
    </row>
    <row r="1271" spans="1:35" x14ac:dyDescent="0.15">
      <c r="A1271" s="204"/>
      <c r="B1271" s="113" t="s">
        <v>5647</v>
      </c>
      <c r="C1271" s="73">
        <v>2.9</v>
      </c>
      <c r="D1271" s="75">
        <v>51.416666666666636</v>
      </c>
      <c r="E1271" s="75">
        <v>-0.28333333333333299</v>
      </c>
      <c r="F1271" s="73" t="s">
        <v>5648</v>
      </c>
      <c r="G1271" s="134">
        <v>0.64699362280868122</v>
      </c>
      <c r="H1271" s="191" t="s">
        <v>3689</v>
      </c>
      <c r="I1271" s="339">
        <v>33.806483620598165</v>
      </c>
      <c r="J1271" s="191" t="s">
        <v>3689</v>
      </c>
      <c r="K1271" s="42">
        <v>4621.6813609224473</v>
      </c>
      <c r="L1271" s="73">
        <f t="shared" si="12"/>
        <v>1.3999096265683425E-3</v>
      </c>
      <c r="M1271" s="167"/>
      <c r="N1271" s="73">
        <v>0.11</v>
      </c>
      <c r="P1271" s="73">
        <v>12</v>
      </c>
      <c r="R1271" s="73">
        <v>10.637</v>
      </c>
      <c r="T1271" s="73">
        <v>9.5</v>
      </c>
      <c r="V1271" s="73">
        <v>4</v>
      </c>
      <c r="Y1271" s="73">
        <v>100</v>
      </c>
      <c r="Z1271" s="73">
        <v>15</v>
      </c>
      <c r="AD1271" s="205">
        <v>0</v>
      </c>
      <c r="AE1271" s="207"/>
      <c r="AF1271" s="206">
        <v>2.5003453616964299E-3</v>
      </c>
      <c r="AG1271" s="180">
        <v>0.01</v>
      </c>
      <c r="AH1271" s="167">
        <f t="shared" si="13"/>
        <v>-2.6020000000000003</v>
      </c>
      <c r="AI1271" s="167">
        <f t="shared" si="13"/>
        <v>-2</v>
      </c>
    </row>
    <row r="1272" spans="1:35" x14ac:dyDescent="0.15">
      <c r="A1272" s="204"/>
      <c r="B1272" s="113" t="s">
        <v>5649</v>
      </c>
      <c r="C1272" s="73">
        <v>11.5</v>
      </c>
      <c r="D1272" s="75">
        <v>53</v>
      </c>
      <c r="E1272" s="75">
        <v>5.5</v>
      </c>
      <c r="F1272" s="73" t="s">
        <v>5015</v>
      </c>
      <c r="G1272" s="134">
        <v>2.5003453616964299E-3</v>
      </c>
      <c r="H1272" s="191" t="s">
        <v>3436</v>
      </c>
      <c r="I1272" s="339">
        <v>0.01</v>
      </c>
      <c r="J1272" s="191" t="s">
        <v>3436</v>
      </c>
      <c r="K1272" s="42">
        <v>0.37957709700253145</v>
      </c>
      <c r="L1272" s="73">
        <f t="shared" si="12"/>
        <v>6.587187112819283E-2</v>
      </c>
      <c r="M1272" s="167"/>
      <c r="O1272" s="73">
        <v>-1</v>
      </c>
      <c r="P1272" s="73">
        <v>1.5</v>
      </c>
      <c r="R1272" s="73">
        <v>10.1</v>
      </c>
      <c r="T1272" s="73">
        <v>9.5</v>
      </c>
      <c r="U1272" s="73">
        <v>0</v>
      </c>
      <c r="V1272" s="73">
        <v>0.3</v>
      </c>
      <c r="W1272" s="73">
        <v>8.8000000000000007</v>
      </c>
      <c r="X1272" s="73">
        <v>42.5</v>
      </c>
      <c r="Y1272" s="73">
        <v>95</v>
      </c>
      <c r="Z1272" s="73">
        <v>14</v>
      </c>
      <c r="AA1272" s="73">
        <v>2.0790999999999999</v>
      </c>
      <c r="AC1272" s="73">
        <v>400</v>
      </c>
      <c r="AD1272" s="205">
        <v>0</v>
      </c>
      <c r="AE1272" s="207"/>
      <c r="AF1272" s="206">
        <v>0.42705568509108355</v>
      </c>
      <c r="AG1272" s="180">
        <v>10.300814418028278</v>
      </c>
      <c r="AH1272" s="167">
        <f t="shared" si="13"/>
        <v>-0.36951549230280195</v>
      </c>
      <c r="AI1272" s="167">
        <f t="shared" si="13"/>
        <v>1.012871562887018</v>
      </c>
    </row>
    <row r="1273" spans="1:35" x14ac:dyDescent="0.15">
      <c r="A1273" s="204"/>
      <c r="B1273" s="113" t="s">
        <v>5312</v>
      </c>
      <c r="C1273" s="73">
        <v>9.4000000000000004E-3</v>
      </c>
      <c r="D1273" s="75">
        <v>33.200000000000003</v>
      </c>
      <c r="E1273" s="75">
        <v>-97.166666666666671</v>
      </c>
      <c r="F1273" s="73" t="s">
        <v>5245</v>
      </c>
      <c r="G1273" s="134">
        <v>0.42705568509108355</v>
      </c>
      <c r="H1273" s="191" t="s">
        <v>7315</v>
      </c>
      <c r="I1273" s="339">
        <v>10.300814418028278</v>
      </c>
      <c r="J1273" s="191" t="s">
        <v>7315</v>
      </c>
      <c r="K1273" s="42">
        <v>733.10215685802359</v>
      </c>
      <c r="L1273" s="73">
        <f t="shared" si="12"/>
        <v>5.8253229934745552E-3</v>
      </c>
      <c r="M1273" s="167">
        <v>0.1</v>
      </c>
      <c r="P1273" s="73">
        <v>1.5</v>
      </c>
      <c r="Q1273" s="73">
        <v>3.5</v>
      </c>
      <c r="R1273" s="73">
        <v>16.832000000000001</v>
      </c>
      <c r="T1273" s="73">
        <v>18.440000000000001</v>
      </c>
      <c r="U1273" s="73">
        <v>0</v>
      </c>
      <c r="Y1273" s="73">
        <v>160</v>
      </c>
      <c r="Z1273" s="73">
        <v>18</v>
      </c>
      <c r="AD1273" s="205">
        <v>0.83544656350402702</v>
      </c>
      <c r="AE1273" s="207"/>
      <c r="AF1273" s="206">
        <v>0.1085102770247105</v>
      </c>
      <c r="AG1273" s="180">
        <v>8.7998543893292958</v>
      </c>
      <c r="AH1273" s="167">
        <f t="shared" si="13"/>
        <v>-0.96452912777160194</v>
      </c>
      <c r="AI1273" s="167">
        <f t="shared" si="13"/>
        <v>0.94447548596448827</v>
      </c>
    </row>
    <row r="1274" spans="1:35" x14ac:dyDescent="0.15">
      <c r="A1274" s="204"/>
      <c r="B1274" s="113" t="s">
        <v>5628</v>
      </c>
      <c r="C1274" s="73">
        <v>21.5</v>
      </c>
      <c r="D1274" s="75">
        <v>52.833333333333343</v>
      </c>
      <c r="E1274" s="75">
        <v>5.5</v>
      </c>
      <c r="F1274" s="73" t="s">
        <v>6066</v>
      </c>
      <c r="G1274" s="134">
        <v>0.1085102770247105</v>
      </c>
      <c r="H1274" s="191" t="s">
        <v>7307</v>
      </c>
      <c r="I1274" s="339">
        <v>8.7998543893292958</v>
      </c>
      <c r="J1274" s="116" t="s">
        <v>7307</v>
      </c>
      <c r="K1274" s="42">
        <v>7546.4198916968744</v>
      </c>
      <c r="L1274" s="73">
        <f t="shared" si="12"/>
        <v>1.4379040469786406E-4</v>
      </c>
      <c r="M1274" s="167"/>
      <c r="O1274" s="73">
        <v>-1</v>
      </c>
      <c r="P1274" s="73">
        <v>1.5</v>
      </c>
      <c r="R1274" s="73">
        <v>11</v>
      </c>
      <c r="S1274" s="73">
        <v>11</v>
      </c>
      <c r="T1274" s="73">
        <v>9.5</v>
      </c>
      <c r="U1274" s="73">
        <v>0</v>
      </c>
      <c r="V1274" s="73">
        <v>0.35</v>
      </c>
      <c r="W1274" s="73">
        <v>8.8000000000000007</v>
      </c>
      <c r="X1274" s="73">
        <v>42.5</v>
      </c>
      <c r="Y1274" s="73">
        <v>95</v>
      </c>
      <c r="Z1274" s="73">
        <v>14</v>
      </c>
      <c r="AA1274" s="73">
        <v>1.544</v>
      </c>
      <c r="AC1274" s="73">
        <v>400</v>
      </c>
      <c r="AD1274" s="205">
        <v>1.2081290339900679</v>
      </c>
      <c r="AE1274" s="207"/>
    </row>
    <row r="1275" spans="1:35" x14ac:dyDescent="0.15">
      <c r="A1275" s="117"/>
      <c r="B1275" s="113"/>
      <c r="D1275" s="40"/>
      <c r="E1275" s="40"/>
      <c r="F1275" s="195"/>
      <c r="G1275" s="134"/>
      <c r="H1275" s="116"/>
      <c r="I1275" s="339"/>
      <c r="J1275" s="116"/>
      <c r="K1275" s="116"/>
      <c r="M1275" s="167"/>
    </row>
    <row r="1276" spans="1:35" s="246" customFormat="1" x14ac:dyDescent="0.15">
      <c r="B1276" s="247"/>
      <c r="C1276" s="247"/>
      <c r="D1276" s="247"/>
      <c r="E1276" s="247"/>
      <c r="F1276" s="247"/>
      <c r="H1276" s="248"/>
      <c r="J1276" s="248"/>
      <c r="K1276" s="248"/>
      <c r="M1276" s="248"/>
      <c r="N1276" s="247"/>
      <c r="O1276" s="249"/>
      <c r="P1276" s="249"/>
      <c r="Q1276" s="249"/>
      <c r="R1276" s="249"/>
      <c r="S1276" s="249"/>
      <c r="T1276" s="249"/>
      <c r="U1276" s="249"/>
      <c r="V1276" s="249"/>
      <c r="W1276" s="249"/>
      <c r="X1276" s="249"/>
      <c r="Y1276" s="249"/>
      <c r="Z1276" s="249"/>
    </row>
    <row r="1277" spans="1:35" x14ac:dyDescent="0.15">
      <c r="A1277" s="117"/>
      <c r="B1277" s="113"/>
      <c r="C1277" s="300"/>
      <c r="D1277" s="300"/>
      <c r="E1277" s="300"/>
      <c r="F1277" s="300"/>
      <c r="H1277" s="195"/>
    </row>
    <row r="1278" spans="1:35" s="76" customFormat="1" x14ac:dyDescent="0.15">
      <c r="B1278" s="300"/>
      <c r="C1278" s="300"/>
      <c r="D1278" s="300"/>
      <c r="E1278" s="300"/>
      <c r="F1278" s="300"/>
      <c r="H1278" s="70"/>
      <c r="J1278" s="70"/>
      <c r="K1278" s="70"/>
      <c r="M1278" s="70"/>
      <c r="N1278" s="300"/>
      <c r="O1278" s="151"/>
      <c r="P1278" s="151"/>
      <c r="Q1278" s="151"/>
      <c r="R1278" s="151"/>
      <c r="S1278" s="151"/>
      <c r="T1278" s="151"/>
      <c r="U1278" s="151"/>
      <c r="V1278" s="151"/>
      <c r="W1278" s="151"/>
      <c r="X1278" s="151"/>
      <c r="Y1278" s="151"/>
      <c r="Z1278" s="151"/>
    </row>
    <row r="1279" spans="1:35" s="186" customFormat="1" ht="20" x14ac:dyDescent="0.2">
      <c r="A1279" s="185" t="s">
        <v>318</v>
      </c>
    </row>
    <row r="1280" spans="1:35" s="113" customFormat="1" x14ac:dyDescent="0.15"/>
    <row r="1281" spans="1:32" s="113" customFormat="1" ht="14" x14ac:dyDescent="0.15">
      <c r="A1281" s="164" t="s">
        <v>3616</v>
      </c>
    </row>
    <row r="1282" spans="1:32" s="113" customFormat="1" x14ac:dyDescent="0.15">
      <c r="A1282" s="300" t="s">
        <v>7762</v>
      </c>
    </row>
    <row r="1283" spans="1:32" s="113" customFormat="1" x14ac:dyDescent="0.15">
      <c r="A1283" s="300" t="s">
        <v>5335</v>
      </c>
    </row>
    <row r="1284" spans="1:32" x14ac:dyDescent="0.15">
      <c r="A1284" s="77" t="s">
        <v>7595</v>
      </c>
      <c r="B1284" s="300"/>
      <c r="E1284" s="300"/>
      <c r="F1284" s="146"/>
      <c r="G1284" s="300"/>
      <c r="H1284" s="300"/>
      <c r="M1284" s="458"/>
      <c r="N1284" s="167"/>
      <c r="O1284" s="167"/>
      <c r="P1284" s="167"/>
      <c r="Q1284" s="167"/>
    </row>
    <row r="1285" spans="1:32" x14ac:dyDescent="0.15">
      <c r="A1285" s="77"/>
      <c r="B1285" s="300"/>
      <c r="E1285" s="300"/>
      <c r="F1285" s="300"/>
      <c r="G1285" s="300"/>
      <c r="H1285" s="300"/>
      <c r="M1285" s="188"/>
      <c r="N1285" s="167"/>
      <c r="O1285" s="167"/>
      <c r="P1285" s="167"/>
      <c r="Q1285" s="167"/>
    </row>
    <row r="1286" spans="1:32" x14ac:dyDescent="0.15">
      <c r="A1286" s="140"/>
      <c r="B1286" s="59" t="s">
        <v>7585</v>
      </c>
      <c r="C1286" s="77" t="s">
        <v>9247</v>
      </c>
      <c r="D1286" s="77" t="s">
        <v>8566</v>
      </c>
      <c r="E1286" s="147" t="s">
        <v>12518</v>
      </c>
      <c r="F1286" s="148" t="s">
        <v>7429</v>
      </c>
      <c r="G1286" s="148" t="s">
        <v>7785</v>
      </c>
      <c r="H1286" s="147" t="s">
        <v>3617</v>
      </c>
      <c r="I1286" s="137" t="s">
        <v>3618</v>
      </c>
      <c r="J1286" s="137" t="s">
        <v>5268</v>
      </c>
      <c r="K1286" s="137" t="s">
        <v>5137</v>
      </c>
      <c r="L1286" s="137"/>
      <c r="M1286" s="458"/>
      <c r="N1286" s="176"/>
      <c r="O1286" s="176"/>
      <c r="P1286" s="167"/>
      <c r="Q1286" s="167"/>
    </row>
    <row r="1287" spans="1:32" x14ac:dyDescent="0.15">
      <c r="A1287" s="58"/>
      <c r="B1287" s="140"/>
      <c r="E1287" s="135"/>
      <c r="F1287" s="135"/>
      <c r="G1287" s="135"/>
      <c r="H1287" s="137"/>
      <c r="I1287" s="137"/>
      <c r="J1287" s="137"/>
      <c r="K1287" s="137"/>
      <c r="L1287" s="137"/>
      <c r="M1287" s="167"/>
      <c r="N1287" s="167"/>
      <c r="O1287" s="167"/>
    </row>
    <row r="1288" spans="1:32" x14ac:dyDescent="0.15">
      <c r="A1288" s="153"/>
      <c r="B1288" s="151" t="s">
        <v>7264</v>
      </c>
      <c r="C1288" s="194" t="s">
        <v>9046</v>
      </c>
      <c r="D1288" s="223" t="s">
        <v>8986</v>
      </c>
      <c r="E1288" s="42" t="s">
        <v>12517</v>
      </c>
      <c r="F1288" s="75">
        <v>7.6</v>
      </c>
      <c r="G1288" s="75">
        <v>4.5999999999999996</v>
      </c>
      <c r="H1288" s="75">
        <v>841</v>
      </c>
      <c r="I1288" s="75">
        <f t="shared" ref="I1288:I1319" si="14">G1288/F1288*H1288</f>
        <v>509.0263157894737</v>
      </c>
      <c r="J1288" s="75">
        <f t="shared" ref="J1288:J1319" si="15">F1288*1000/H1288</f>
        <v>9.0368608799048751</v>
      </c>
      <c r="K1288" s="191" t="s">
        <v>7374</v>
      </c>
      <c r="L1288" s="134"/>
      <c r="M1288" s="19"/>
      <c r="N1288" s="19"/>
      <c r="O1288" s="19"/>
      <c r="P1288" s="167"/>
      <c r="Q1288" s="167"/>
      <c r="AE1288" s="300"/>
      <c r="AF1288" s="300"/>
    </row>
    <row r="1289" spans="1:32" s="113" customFormat="1" x14ac:dyDescent="0.15">
      <c r="A1289" s="153"/>
      <c r="B1289" s="151" t="s">
        <v>7858</v>
      </c>
      <c r="C1289" s="194" t="s">
        <v>3527</v>
      </c>
      <c r="D1289" s="223" t="s">
        <v>8940</v>
      </c>
      <c r="E1289" s="42" t="s">
        <v>12517</v>
      </c>
      <c r="F1289" s="75">
        <v>51.1</v>
      </c>
      <c r="G1289" s="75">
        <v>38.5</v>
      </c>
      <c r="H1289" s="75">
        <v>2252</v>
      </c>
      <c r="I1289" s="75">
        <f t="shared" si="14"/>
        <v>1696.7123287671234</v>
      </c>
      <c r="J1289" s="75">
        <f t="shared" si="15"/>
        <v>22.69094138543517</v>
      </c>
      <c r="K1289" s="191" t="s">
        <v>7935</v>
      </c>
      <c r="L1289" s="134"/>
      <c r="M1289" s="19"/>
      <c r="N1289" s="42"/>
      <c r="O1289" s="42"/>
      <c r="P1289" s="167"/>
      <c r="Q1289" s="167"/>
      <c r="AE1289" s="75"/>
      <c r="AF1289" s="75"/>
    </row>
    <row r="1290" spans="1:32" s="113" customFormat="1" x14ac:dyDescent="0.15">
      <c r="A1290" s="153"/>
      <c r="B1290" s="151" t="s">
        <v>7568</v>
      </c>
      <c r="C1290" s="194" t="s">
        <v>8611</v>
      </c>
      <c r="D1290" s="223" t="s">
        <v>8991</v>
      </c>
      <c r="E1290" s="42" t="s">
        <v>12517</v>
      </c>
      <c r="F1290" s="75">
        <v>21</v>
      </c>
      <c r="G1290" s="75">
        <v>5.3</v>
      </c>
      <c r="H1290" s="75">
        <v>90</v>
      </c>
      <c r="I1290" s="75">
        <f t="shared" si="14"/>
        <v>22.714285714285715</v>
      </c>
      <c r="J1290" s="75">
        <f t="shared" si="15"/>
        <v>233.33333333333334</v>
      </c>
      <c r="K1290" s="191" t="s">
        <v>9103</v>
      </c>
      <c r="L1290" s="134"/>
      <c r="M1290" s="19"/>
      <c r="N1290" s="42"/>
      <c r="O1290" s="42"/>
      <c r="P1290" s="167"/>
      <c r="Q1290" s="167"/>
      <c r="AE1290" s="75"/>
      <c r="AF1290" s="75"/>
    </row>
    <row r="1291" spans="1:32" s="113" customFormat="1" x14ac:dyDescent="0.15">
      <c r="A1291" s="153"/>
      <c r="B1291" s="151" t="s">
        <v>7719</v>
      </c>
      <c r="C1291" s="194" t="s">
        <v>8611</v>
      </c>
      <c r="D1291" s="223" t="s">
        <v>8991</v>
      </c>
      <c r="E1291" s="42" t="s">
        <v>12517</v>
      </c>
      <c r="F1291" s="75">
        <v>8.5</v>
      </c>
      <c r="G1291" s="75">
        <v>2.4</v>
      </c>
      <c r="H1291" s="75">
        <v>43</v>
      </c>
      <c r="I1291" s="75">
        <f t="shared" si="14"/>
        <v>12.141176470588235</v>
      </c>
      <c r="J1291" s="75">
        <f t="shared" si="15"/>
        <v>197.67441860465115</v>
      </c>
      <c r="K1291" s="191" t="s">
        <v>8076</v>
      </c>
      <c r="L1291" s="134"/>
      <c r="M1291" s="19"/>
      <c r="N1291" s="42"/>
      <c r="O1291" s="42"/>
      <c r="P1291" s="167"/>
      <c r="Q1291" s="167"/>
      <c r="AE1291" s="75"/>
      <c r="AF1291" s="75"/>
    </row>
    <row r="1292" spans="1:32" s="113" customFormat="1" x14ac:dyDescent="0.15">
      <c r="A1292" s="153"/>
      <c r="B1292" s="151" t="s">
        <v>7803</v>
      </c>
      <c r="C1292" s="194" t="s">
        <v>8536</v>
      </c>
      <c r="D1292" s="223" t="s">
        <v>8852</v>
      </c>
      <c r="E1292" s="42" t="s">
        <v>12517</v>
      </c>
      <c r="F1292" s="75">
        <v>13.1</v>
      </c>
      <c r="G1292" s="75">
        <v>4.3</v>
      </c>
      <c r="H1292" s="75">
        <v>400</v>
      </c>
      <c r="I1292" s="75">
        <f t="shared" si="14"/>
        <v>131.29770992366412</v>
      </c>
      <c r="J1292" s="75">
        <f t="shared" si="15"/>
        <v>32.75</v>
      </c>
      <c r="K1292" s="191" t="s">
        <v>7636</v>
      </c>
      <c r="L1292" s="134"/>
      <c r="M1292" s="19"/>
      <c r="N1292" s="42"/>
      <c r="O1292" s="42"/>
      <c r="P1292" s="167"/>
      <c r="Q1292" s="167"/>
      <c r="AE1292" s="75"/>
      <c r="AF1292" s="75"/>
    </row>
    <row r="1293" spans="1:32" s="113" customFormat="1" x14ac:dyDescent="0.15">
      <c r="A1293" s="153"/>
      <c r="B1293" s="151" t="s">
        <v>7989</v>
      </c>
      <c r="C1293" s="194" t="s">
        <v>8823</v>
      </c>
      <c r="D1293" s="223" t="s">
        <v>8824</v>
      </c>
      <c r="E1293" s="42" t="s">
        <v>12517</v>
      </c>
      <c r="F1293" s="75">
        <v>15</v>
      </c>
      <c r="G1293" s="75">
        <v>9.6</v>
      </c>
      <c r="H1293" s="75">
        <v>5</v>
      </c>
      <c r="I1293" s="75">
        <f t="shared" si="14"/>
        <v>3.2</v>
      </c>
      <c r="J1293" s="75">
        <f t="shared" si="15"/>
        <v>3000</v>
      </c>
      <c r="K1293" s="191" t="s">
        <v>7759</v>
      </c>
      <c r="L1293" s="134"/>
      <c r="M1293" s="19"/>
      <c r="N1293" s="42"/>
      <c r="O1293" s="42"/>
      <c r="P1293" s="167"/>
      <c r="Q1293" s="167"/>
      <c r="AE1293" s="75"/>
      <c r="AF1293" s="75"/>
    </row>
    <row r="1294" spans="1:32" s="113" customFormat="1" x14ac:dyDescent="0.15">
      <c r="A1294" s="153"/>
      <c r="B1294" s="151" t="s">
        <v>5768</v>
      </c>
      <c r="C1294" s="194" t="s">
        <v>8579</v>
      </c>
      <c r="D1294" s="223" t="s">
        <v>9078</v>
      </c>
      <c r="E1294" s="42" t="s">
        <v>12517</v>
      </c>
      <c r="F1294" s="75">
        <v>16.899999999999999</v>
      </c>
      <c r="G1294" s="75">
        <v>13.3</v>
      </c>
      <c r="H1294" s="75">
        <v>500</v>
      </c>
      <c r="I1294" s="75">
        <f t="shared" si="14"/>
        <v>393.49112426035509</v>
      </c>
      <c r="J1294" s="75">
        <f t="shared" si="15"/>
        <v>33.799999999999997</v>
      </c>
      <c r="K1294" s="191" t="s">
        <v>7685</v>
      </c>
      <c r="L1294" s="134"/>
      <c r="M1294" s="19"/>
      <c r="N1294" s="42"/>
      <c r="O1294" s="42"/>
      <c r="P1294" s="167"/>
      <c r="Q1294" s="167"/>
      <c r="AE1294" s="75"/>
      <c r="AF1294" s="75"/>
    </row>
    <row r="1295" spans="1:32" s="113" customFormat="1" x14ac:dyDescent="0.15">
      <c r="A1295" s="153"/>
      <c r="B1295" s="151" t="s">
        <v>5768</v>
      </c>
      <c r="C1295" s="194" t="s">
        <v>8823</v>
      </c>
      <c r="D1295" s="223" t="s">
        <v>8824</v>
      </c>
      <c r="E1295" s="42" t="s">
        <v>12517</v>
      </c>
      <c r="F1295" s="75">
        <v>2.9</v>
      </c>
      <c r="G1295" s="75">
        <v>1.4</v>
      </c>
      <c r="H1295" s="75">
        <v>10</v>
      </c>
      <c r="I1295" s="75">
        <f t="shared" si="14"/>
        <v>4.8275862068965516</v>
      </c>
      <c r="J1295" s="75">
        <f t="shared" si="15"/>
        <v>290</v>
      </c>
      <c r="K1295" s="191" t="s">
        <v>7685</v>
      </c>
      <c r="L1295" s="134"/>
      <c r="M1295" s="19"/>
      <c r="N1295" s="42"/>
      <c r="O1295" s="42"/>
      <c r="P1295" s="167"/>
      <c r="Q1295" s="167"/>
      <c r="AE1295" s="75"/>
      <c r="AF1295" s="75"/>
    </row>
    <row r="1296" spans="1:32" s="113" customFormat="1" x14ac:dyDescent="0.15">
      <c r="A1296" s="153"/>
      <c r="B1296" s="151" t="s">
        <v>7454</v>
      </c>
      <c r="C1296" s="194" t="s">
        <v>9014</v>
      </c>
      <c r="D1296" s="223" t="s">
        <v>8951</v>
      </c>
      <c r="E1296" s="42" t="s">
        <v>12517</v>
      </c>
      <c r="F1296" s="75">
        <v>1.5</v>
      </c>
      <c r="G1296" s="75">
        <v>4.3</v>
      </c>
      <c r="H1296" s="75">
        <v>7</v>
      </c>
      <c r="I1296" s="75">
        <f t="shared" si="14"/>
        <v>20.066666666666666</v>
      </c>
      <c r="J1296" s="75">
        <f t="shared" si="15"/>
        <v>214.28571428571428</v>
      </c>
      <c r="K1296" s="191" t="s">
        <v>7639</v>
      </c>
      <c r="L1296" s="134"/>
      <c r="M1296" s="19"/>
      <c r="N1296" s="42"/>
      <c r="O1296" s="42"/>
      <c r="P1296" s="167"/>
      <c r="Q1296" s="167"/>
      <c r="AE1296" s="75"/>
      <c r="AF1296" s="75"/>
    </row>
    <row r="1297" spans="1:32" s="113" customFormat="1" x14ac:dyDescent="0.15">
      <c r="A1297" s="153"/>
      <c r="B1297" s="151" t="s">
        <v>7362</v>
      </c>
      <c r="C1297" s="194" t="s">
        <v>8773</v>
      </c>
      <c r="D1297" s="223" t="s">
        <v>8774</v>
      </c>
      <c r="E1297" s="42" t="s">
        <v>12517</v>
      </c>
      <c r="F1297" s="75">
        <v>31</v>
      </c>
      <c r="G1297" s="75">
        <v>18</v>
      </c>
      <c r="H1297" s="75">
        <v>10</v>
      </c>
      <c r="I1297" s="75">
        <f t="shared" si="14"/>
        <v>5.806451612903226</v>
      </c>
      <c r="J1297" s="75">
        <f t="shared" si="15"/>
        <v>3100</v>
      </c>
      <c r="K1297" s="191" t="s">
        <v>7586</v>
      </c>
      <c r="L1297" s="134"/>
      <c r="M1297" s="19"/>
      <c r="N1297" s="42"/>
      <c r="O1297" s="42"/>
      <c r="P1297" s="167"/>
      <c r="Q1297" s="167"/>
      <c r="AE1297" s="75"/>
      <c r="AF1297" s="75"/>
    </row>
    <row r="1298" spans="1:32" s="113" customFormat="1" x14ac:dyDescent="0.15">
      <c r="A1298" s="153"/>
      <c r="B1298" s="151" t="s">
        <v>7237</v>
      </c>
      <c r="C1298" s="194" t="s">
        <v>8536</v>
      </c>
      <c r="D1298" s="223" t="s">
        <v>8852</v>
      </c>
      <c r="E1298" s="42" t="s">
        <v>12517</v>
      </c>
      <c r="F1298" s="75">
        <v>71.900000000000006</v>
      </c>
      <c r="G1298" s="75">
        <v>94.6</v>
      </c>
      <c r="H1298" s="75">
        <v>340</v>
      </c>
      <c r="I1298" s="75">
        <f t="shared" si="14"/>
        <v>447.34353268428362</v>
      </c>
      <c r="J1298" s="75">
        <f t="shared" si="15"/>
        <v>211.47058823529412</v>
      </c>
      <c r="K1298" s="191" t="s">
        <v>7939</v>
      </c>
      <c r="L1298" s="134"/>
      <c r="M1298" s="19"/>
      <c r="N1298" s="42"/>
      <c r="O1298" s="42"/>
      <c r="P1298" s="167"/>
      <c r="Q1298" s="167"/>
      <c r="AE1298" s="75"/>
      <c r="AF1298" s="75"/>
    </row>
    <row r="1299" spans="1:32" s="113" customFormat="1" x14ac:dyDescent="0.15">
      <c r="A1299" s="153"/>
      <c r="B1299" s="151" t="s">
        <v>7515</v>
      </c>
      <c r="C1299" s="194" t="s">
        <v>9150</v>
      </c>
      <c r="D1299" s="223" t="s">
        <v>9151</v>
      </c>
      <c r="E1299" s="42" t="s">
        <v>12517</v>
      </c>
      <c r="F1299" s="75">
        <v>86.9</v>
      </c>
      <c r="G1299" s="75">
        <v>34.299999999999997</v>
      </c>
      <c r="H1299" s="75">
        <v>1450</v>
      </c>
      <c r="I1299" s="75">
        <f t="shared" si="14"/>
        <v>572.3245109321058</v>
      </c>
      <c r="J1299" s="75">
        <f t="shared" si="15"/>
        <v>59.931034482758619</v>
      </c>
      <c r="K1299" s="191" t="s">
        <v>7939</v>
      </c>
      <c r="L1299" s="134"/>
      <c r="M1299" s="19"/>
      <c r="N1299" s="42"/>
      <c r="O1299" s="42"/>
      <c r="P1299" s="167"/>
      <c r="Q1299" s="167"/>
      <c r="AE1299" s="75"/>
      <c r="AF1299" s="75"/>
    </row>
    <row r="1300" spans="1:32" s="113" customFormat="1" x14ac:dyDescent="0.15">
      <c r="A1300" s="153"/>
      <c r="B1300" s="151" t="s">
        <v>7986</v>
      </c>
      <c r="C1300" s="194" t="s">
        <v>8568</v>
      </c>
      <c r="D1300" s="223" t="s">
        <v>8576</v>
      </c>
      <c r="E1300" s="42" t="s">
        <v>12517</v>
      </c>
      <c r="F1300" s="75">
        <v>771.4</v>
      </c>
      <c r="G1300" s="75">
        <v>625</v>
      </c>
      <c r="H1300" s="75">
        <v>56</v>
      </c>
      <c r="I1300" s="75">
        <f t="shared" si="14"/>
        <v>45.37205081669692</v>
      </c>
      <c r="J1300" s="75">
        <f t="shared" si="15"/>
        <v>13775</v>
      </c>
      <c r="K1300" s="191" t="s">
        <v>8049</v>
      </c>
      <c r="L1300" s="134"/>
      <c r="M1300" s="19"/>
      <c r="N1300" s="42"/>
      <c r="O1300" s="42"/>
      <c r="P1300" s="167"/>
      <c r="Q1300" s="167"/>
      <c r="AE1300" s="75"/>
      <c r="AF1300" s="75"/>
    </row>
    <row r="1301" spans="1:32" s="113" customFormat="1" x14ac:dyDescent="0.15">
      <c r="A1301" s="153"/>
      <c r="B1301" s="151" t="s">
        <v>7858</v>
      </c>
      <c r="C1301" s="194" t="s">
        <v>8929</v>
      </c>
      <c r="D1301" s="223" t="s">
        <v>8637</v>
      </c>
      <c r="E1301" s="75"/>
      <c r="F1301" s="75">
        <v>3.7</v>
      </c>
      <c r="G1301" s="75">
        <v>2.7</v>
      </c>
      <c r="H1301" s="75">
        <v>2146</v>
      </c>
      <c r="I1301" s="75">
        <f t="shared" si="14"/>
        <v>1566</v>
      </c>
      <c r="J1301" s="75">
        <f t="shared" si="15"/>
        <v>1.7241379310344827</v>
      </c>
      <c r="K1301" s="191" t="s">
        <v>7935</v>
      </c>
      <c r="L1301" s="134"/>
      <c r="M1301" s="19"/>
      <c r="N1301" s="42"/>
      <c r="O1301" s="42"/>
      <c r="P1301" s="167"/>
      <c r="Q1301" s="167"/>
      <c r="AE1301" s="75"/>
      <c r="AF1301" s="75"/>
    </row>
    <row r="1302" spans="1:32" s="113" customFormat="1" x14ac:dyDescent="0.15">
      <c r="A1302" s="153"/>
      <c r="B1302" s="151" t="s">
        <v>7653</v>
      </c>
      <c r="C1302" s="194" t="s">
        <v>9154</v>
      </c>
      <c r="D1302" s="223" t="s">
        <v>9155</v>
      </c>
      <c r="E1302" s="75"/>
      <c r="F1302" s="75">
        <v>227.1</v>
      </c>
      <c r="G1302" s="75">
        <v>424.7</v>
      </c>
      <c r="H1302" s="75">
        <v>133</v>
      </c>
      <c r="I1302" s="75">
        <f t="shared" si="14"/>
        <v>248.72346983707618</v>
      </c>
      <c r="J1302" s="75">
        <f t="shared" si="15"/>
        <v>1707.5187969924812</v>
      </c>
      <c r="K1302" s="191" t="s">
        <v>7789</v>
      </c>
      <c r="L1302" s="134"/>
      <c r="M1302" s="19"/>
      <c r="N1302" s="42"/>
      <c r="O1302" s="42"/>
      <c r="P1302" s="167"/>
      <c r="Q1302" s="167"/>
      <c r="AE1302" s="75"/>
      <c r="AF1302" s="75"/>
    </row>
    <row r="1303" spans="1:32" s="113" customFormat="1" x14ac:dyDescent="0.15">
      <c r="A1303" s="153"/>
      <c r="B1303" s="151" t="s">
        <v>7653</v>
      </c>
      <c r="C1303" s="194" t="s">
        <v>9156</v>
      </c>
      <c r="D1303" s="223" t="s">
        <v>9157</v>
      </c>
      <c r="E1303" s="75"/>
      <c r="F1303" s="75">
        <v>5.2</v>
      </c>
      <c r="G1303" s="75">
        <v>3.1</v>
      </c>
      <c r="H1303" s="75">
        <v>4200</v>
      </c>
      <c r="I1303" s="75">
        <f t="shared" si="14"/>
        <v>2503.8461538461538</v>
      </c>
      <c r="J1303" s="75">
        <f t="shared" si="15"/>
        <v>1.2380952380952381</v>
      </c>
      <c r="K1303" s="191" t="s">
        <v>7789</v>
      </c>
      <c r="L1303" s="134"/>
      <c r="M1303" s="19"/>
      <c r="N1303" s="42"/>
      <c r="O1303" s="42"/>
      <c r="P1303" s="167"/>
      <c r="Q1303" s="167"/>
      <c r="AE1303" s="75"/>
      <c r="AF1303" s="75"/>
    </row>
    <row r="1304" spans="1:32" s="113" customFormat="1" x14ac:dyDescent="0.15">
      <c r="A1304" s="153"/>
      <c r="B1304" s="151" t="s">
        <v>7653</v>
      </c>
      <c r="C1304" s="194" t="s">
        <v>9026</v>
      </c>
      <c r="D1304" s="223" t="s">
        <v>9027</v>
      </c>
      <c r="E1304" s="75"/>
      <c r="F1304" s="75">
        <v>3.8</v>
      </c>
      <c r="G1304" s="75">
        <v>8.6999999999999993</v>
      </c>
      <c r="H1304" s="75">
        <v>6</v>
      </c>
      <c r="I1304" s="75">
        <f t="shared" si="14"/>
        <v>13.736842105263158</v>
      </c>
      <c r="J1304" s="75">
        <f t="shared" si="15"/>
        <v>633.33333333333337</v>
      </c>
      <c r="K1304" s="191" t="s">
        <v>7789</v>
      </c>
      <c r="L1304" s="134"/>
      <c r="M1304" s="19"/>
      <c r="N1304" s="42"/>
      <c r="O1304" s="42"/>
      <c r="P1304" s="167"/>
      <c r="Q1304" s="167"/>
      <c r="AE1304" s="75"/>
      <c r="AF1304" s="75"/>
    </row>
    <row r="1305" spans="1:32" s="113" customFormat="1" x14ac:dyDescent="0.15">
      <c r="A1305" s="153"/>
      <c r="B1305" s="151" t="s">
        <v>7653</v>
      </c>
      <c r="C1305" s="194" t="s">
        <v>8775</v>
      </c>
      <c r="D1305" s="223" t="s">
        <v>8512</v>
      </c>
      <c r="E1305" s="75"/>
      <c r="F1305" s="75">
        <v>1.1000000000000001</v>
      </c>
      <c r="G1305" s="75">
        <v>1.1000000000000001</v>
      </c>
      <c r="H1305" s="75">
        <v>35</v>
      </c>
      <c r="I1305" s="75">
        <f t="shared" si="14"/>
        <v>35</v>
      </c>
      <c r="J1305" s="75">
        <f t="shared" si="15"/>
        <v>31.428571428571427</v>
      </c>
      <c r="K1305" s="191" t="s">
        <v>7789</v>
      </c>
      <c r="L1305" s="134"/>
      <c r="M1305" s="19"/>
      <c r="N1305" s="42"/>
      <c r="O1305" s="42"/>
      <c r="P1305" s="167"/>
      <c r="Q1305" s="167"/>
      <c r="R1305" s="75"/>
      <c r="AE1305" s="75"/>
      <c r="AF1305" s="75"/>
    </row>
    <row r="1306" spans="1:32" s="113" customFormat="1" x14ac:dyDescent="0.15">
      <c r="A1306" s="153"/>
      <c r="B1306" s="151" t="s">
        <v>7653</v>
      </c>
      <c r="C1306" s="194" t="s">
        <v>8513</v>
      </c>
      <c r="D1306" s="223" t="s">
        <v>8514</v>
      </c>
      <c r="E1306" s="75"/>
      <c r="F1306" s="75">
        <v>6.8</v>
      </c>
      <c r="G1306" s="75">
        <v>4.0999999999999996</v>
      </c>
      <c r="H1306" s="75">
        <v>1630</v>
      </c>
      <c r="I1306" s="75">
        <f t="shared" si="14"/>
        <v>982.79411764705878</v>
      </c>
      <c r="J1306" s="75">
        <f t="shared" si="15"/>
        <v>4.1717791411042944</v>
      </c>
      <c r="K1306" s="191" t="s">
        <v>7789</v>
      </c>
      <c r="L1306" s="134"/>
      <c r="M1306" s="19"/>
      <c r="N1306" s="42"/>
      <c r="O1306" s="42"/>
      <c r="P1306" s="167"/>
      <c r="Q1306" s="167"/>
      <c r="R1306" s="75"/>
      <c r="AE1306" s="75"/>
      <c r="AF1306" s="75"/>
    </row>
    <row r="1307" spans="1:32" s="113" customFormat="1" x14ac:dyDescent="0.15">
      <c r="A1307" s="153"/>
      <c r="B1307" s="151" t="s">
        <v>7653</v>
      </c>
      <c r="C1307" s="194" t="s">
        <v>8515</v>
      </c>
      <c r="D1307" s="223" t="s">
        <v>9084</v>
      </c>
      <c r="E1307" s="75"/>
      <c r="F1307" s="75">
        <v>30.2</v>
      </c>
      <c r="G1307" s="75">
        <v>20.6</v>
      </c>
      <c r="H1307" s="75">
        <v>3000</v>
      </c>
      <c r="I1307" s="75">
        <f t="shared" si="14"/>
        <v>2046.3576158940398</v>
      </c>
      <c r="J1307" s="75">
        <f t="shared" si="15"/>
        <v>10.066666666666666</v>
      </c>
      <c r="K1307" s="191" t="s">
        <v>7789</v>
      </c>
      <c r="L1307" s="134"/>
      <c r="M1307" s="19"/>
      <c r="N1307" s="42"/>
      <c r="O1307" s="42"/>
      <c r="P1307" s="167"/>
      <c r="Q1307" s="167"/>
      <c r="AE1307" s="75"/>
      <c r="AF1307" s="75"/>
    </row>
    <row r="1308" spans="1:32" s="113" customFormat="1" x14ac:dyDescent="0.15">
      <c r="A1308" s="153"/>
      <c r="B1308" s="151" t="s">
        <v>7653</v>
      </c>
      <c r="C1308" s="194" t="s">
        <v>9019</v>
      </c>
      <c r="D1308" s="223" t="s">
        <v>9020</v>
      </c>
      <c r="E1308" s="75"/>
      <c r="F1308" s="75">
        <v>35.5</v>
      </c>
      <c r="G1308" s="75">
        <v>15.7</v>
      </c>
      <c r="H1308" s="75">
        <v>2700</v>
      </c>
      <c r="I1308" s="75">
        <f t="shared" si="14"/>
        <v>1194.0845070422533</v>
      </c>
      <c r="J1308" s="75">
        <f t="shared" si="15"/>
        <v>13.148148148148149</v>
      </c>
      <c r="K1308" s="191" t="s">
        <v>7789</v>
      </c>
      <c r="L1308" s="134"/>
      <c r="M1308" s="19"/>
      <c r="N1308" s="42"/>
      <c r="O1308" s="42"/>
      <c r="P1308" s="167"/>
      <c r="Q1308" s="167"/>
      <c r="AE1308" s="75"/>
      <c r="AF1308" s="75"/>
    </row>
    <row r="1309" spans="1:32" s="113" customFormat="1" x14ac:dyDescent="0.15">
      <c r="A1309" s="153"/>
      <c r="B1309" s="151" t="s">
        <v>7653</v>
      </c>
      <c r="C1309" s="194" t="s">
        <v>8710</v>
      </c>
      <c r="D1309" s="223" t="s">
        <v>9085</v>
      </c>
      <c r="E1309" s="75"/>
      <c r="F1309" s="75">
        <v>215.7</v>
      </c>
      <c r="G1309" s="75">
        <v>178.5</v>
      </c>
      <c r="H1309" s="75">
        <v>350</v>
      </c>
      <c r="I1309" s="75">
        <f t="shared" si="14"/>
        <v>289.63838664812238</v>
      </c>
      <c r="J1309" s="75">
        <f t="shared" si="15"/>
        <v>616.28571428571433</v>
      </c>
      <c r="K1309" s="191" t="s">
        <v>7789</v>
      </c>
      <c r="L1309" s="134"/>
      <c r="M1309" s="19"/>
      <c r="N1309" s="42"/>
      <c r="O1309" s="42"/>
      <c r="P1309" s="167"/>
      <c r="Q1309" s="167"/>
      <c r="AE1309" s="75"/>
      <c r="AF1309" s="75"/>
    </row>
    <row r="1310" spans="1:32" s="113" customFormat="1" x14ac:dyDescent="0.15">
      <c r="A1310" s="153"/>
      <c r="B1310" s="151" t="s">
        <v>7653</v>
      </c>
      <c r="C1310" s="194" t="s">
        <v>8812</v>
      </c>
      <c r="D1310" s="223" t="s">
        <v>8813</v>
      </c>
      <c r="E1310" s="75"/>
      <c r="F1310" s="75">
        <v>9.6</v>
      </c>
      <c r="G1310" s="75">
        <v>9.6</v>
      </c>
      <c r="H1310" s="75">
        <v>440</v>
      </c>
      <c r="I1310" s="75">
        <f t="shared" si="14"/>
        <v>440</v>
      </c>
      <c r="J1310" s="75">
        <f t="shared" si="15"/>
        <v>21.818181818181817</v>
      </c>
      <c r="K1310" s="191" t="s">
        <v>7789</v>
      </c>
      <c r="L1310" s="134"/>
      <c r="M1310" s="19"/>
      <c r="N1310" s="42"/>
      <c r="O1310" s="42"/>
      <c r="P1310" s="167"/>
      <c r="Q1310" s="167"/>
      <c r="AE1310" s="75"/>
      <c r="AF1310" s="75"/>
    </row>
    <row r="1311" spans="1:32" s="113" customFormat="1" x14ac:dyDescent="0.15">
      <c r="A1311" s="153"/>
      <c r="B1311" s="151" t="s">
        <v>7653</v>
      </c>
      <c r="C1311" s="194" t="s">
        <v>8775</v>
      </c>
      <c r="D1311" s="223" t="s">
        <v>8814</v>
      </c>
      <c r="E1311" s="75"/>
      <c r="F1311" s="75">
        <v>7.9</v>
      </c>
      <c r="G1311" s="75">
        <v>7.1</v>
      </c>
      <c r="H1311" s="75">
        <v>440</v>
      </c>
      <c r="I1311" s="75">
        <f t="shared" si="14"/>
        <v>395.44303797468348</v>
      </c>
      <c r="J1311" s="75">
        <f t="shared" si="15"/>
        <v>17.954545454545453</v>
      </c>
      <c r="K1311" s="191" t="s">
        <v>7789</v>
      </c>
      <c r="L1311" s="134"/>
      <c r="M1311" s="19"/>
      <c r="N1311" s="42"/>
      <c r="O1311" s="42"/>
      <c r="P1311" s="167"/>
      <c r="Q1311" s="167"/>
      <c r="AE1311" s="75"/>
      <c r="AF1311" s="75"/>
    </row>
    <row r="1312" spans="1:32" s="113" customFormat="1" x14ac:dyDescent="0.15">
      <c r="A1312" s="153"/>
      <c r="B1312" s="151" t="s">
        <v>7653</v>
      </c>
      <c r="C1312" s="194" t="s">
        <v>9017</v>
      </c>
      <c r="D1312" s="223" t="s">
        <v>9018</v>
      </c>
      <c r="E1312" s="75"/>
      <c r="F1312" s="75">
        <v>99.6</v>
      </c>
      <c r="G1312" s="75">
        <v>107.4</v>
      </c>
      <c r="H1312" s="75">
        <v>2800</v>
      </c>
      <c r="I1312" s="75">
        <f t="shared" si="14"/>
        <v>3019.2771084337351</v>
      </c>
      <c r="J1312" s="75">
        <f t="shared" si="15"/>
        <v>35.571428571428569</v>
      </c>
      <c r="K1312" s="191" t="s">
        <v>7789</v>
      </c>
      <c r="L1312" s="134"/>
      <c r="M1312" s="19"/>
      <c r="N1312" s="42"/>
      <c r="O1312" s="42"/>
      <c r="P1312" s="167"/>
      <c r="Q1312" s="167"/>
      <c r="AE1312" s="75"/>
      <c r="AF1312" s="75"/>
    </row>
    <row r="1313" spans="1:32" s="113" customFormat="1" x14ac:dyDescent="0.15">
      <c r="A1313" s="153"/>
      <c r="B1313" s="151" t="s">
        <v>7653</v>
      </c>
      <c r="C1313" s="194" t="s">
        <v>9077</v>
      </c>
      <c r="D1313" s="223" t="s">
        <v>9012</v>
      </c>
      <c r="E1313" s="75"/>
      <c r="F1313" s="75">
        <v>3.5</v>
      </c>
      <c r="G1313" s="75">
        <v>4.5999999999999996</v>
      </c>
      <c r="H1313" s="75">
        <v>222</v>
      </c>
      <c r="I1313" s="75">
        <f t="shared" si="14"/>
        <v>291.77142857142854</v>
      </c>
      <c r="J1313" s="75">
        <f t="shared" si="15"/>
        <v>15.765765765765765</v>
      </c>
      <c r="K1313" s="191" t="s">
        <v>7789</v>
      </c>
      <c r="L1313" s="134"/>
      <c r="M1313" s="19"/>
      <c r="N1313" s="42"/>
      <c r="O1313" s="42"/>
      <c r="P1313" s="167"/>
      <c r="Q1313" s="167"/>
      <c r="AE1313" s="75"/>
      <c r="AF1313" s="75"/>
    </row>
    <row r="1314" spans="1:32" s="113" customFormat="1" x14ac:dyDescent="0.15">
      <c r="A1314" s="153"/>
      <c r="B1314" s="151" t="s">
        <v>7989</v>
      </c>
      <c r="C1314" s="194" t="s">
        <v>8850</v>
      </c>
      <c r="D1314" s="223" t="s">
        <v>8851</v>
      </c>
      <c r="E1314" s="75"/>
      <c r="F1314" s="75">
        <v>124.4</v>
      </c>
      <c r="G1314" s="75">
        <v>14.3</v>
      </c>
      <c r="H1314" s="75">
        <v>15</v>
      </c>
      <c r="I1314" s="75">
        <f t="shared" si="14"/>
        <v>1.7242765273311897</v>
      </c>
      <c r="J1314" s="75">
        <f t="shared" si="15"/>
        <v>8293.3333333333339</v>
      </c>
      <c r="K1314" s="191" t="s">
        <v>7759</v>
      </c>
      <c r="L1314" s="134"/>
      <c r="M1314" s="19"/>
      <c r="N1314" s="42"/>
      <c r="O1314" s="42"/>
      <c r="P1314" s="167"/>
      <c r="Q1314" s="167"/>
      <c r="AE1314" s="75"/>
      <c r="AF1314" s="75"/>
    </row>
    <row r="1315" spans="1:32" s="113" customFormat="1" x14ac:dyDescent="0.15">
      <c r="A1315" s="153"/>
      <c r="B1315" s="113" t="s">
        <v>7741</v>
      </c>
      <c r="C1315" s="195" t="s">
        <v>8804</v>
      </c>
      <c r="D1315" s="223" t="s">
        <v>8871</v>
      </c>
      <c r="E1315" s="19" t="s">
        <v>12514</v>
      </c>
      <c r="F1315" s="300">
        <v>15.7</v>
      </c>
      <c r="G1315" s="300">
        <v>4.5999999999999996</v>
      </c>
      <c r="H1315" s="300">
        <v>1127</v>
      </c>
      <c r="I1315" s="75">
        <f t="shared" si="14"/>
        <v>330.20382165605093</v>
      </c>
      <c r="J1315" s="75">
        <f t="shared" si="15"/>
        <v>13.930789707187223</v>
      </c>
      <c r="K1315" s="191" t="s">
        <v>7517</v>
      </c>
      <c r="L1315" s="134"/>
      <c r="M1315" s="42"/>
      <c r="N1315" s="42"/>
      <c r="O1315" s="42"/>
      <c r="P1315" s="167"/>
      <c r="Q1315" s="167"/>
      <c r="AE1315" s="75"/>
      <c r="AF1315" s="75"/>
    </row>
    <row r="1316" spans="1:32" s="113" customFormat="1" x14ac:dyDescent="0.15">
      <c r="A1316" s="153"/>
      <c r="B1316" s="151" t="s">
        <v>7747</v>
      </c>
      <c r="C1316" s="195" t="s">
        <v>8804</v>
      </c>
      <c r="D1316" s="223" t="s">
        <v>8871</v>
      </c>
      <c r="E1316" s="19" t="s">
        <v>12514</v>
      </c>
      <c r="F1316" s="75">
        <v>28.3</v>
      </c>
      <c r="G1316" s="75">
        <v>6.4</v>
      </c>
      <c r="H1316" s="75">
        <v>1127</v>
      </c>
      <c r="I1316" s="75">
        <f t="shared" si="14"/>
        <v>254.86925795053003</v>
      </c>
      <c r="J1316" s="75">
        <f t="shared" si="15"/>
        <v>25.110913930789707</v>
      </c>
      <c r="K1316" s="191" t="s">
        <v>7517</v>
      </c>
      <c r="L1316" s="134"/>
      <c r="M1316" s="42"/>
      <c r="N1316" s="42"/>
      <c r="O1316" s="42"/>
      <c r="P1316" s="167"/>
      <c r="Q1316" s="167"/>
      <c r="AE1316" s="75"/>
      <c r="AF1316" s="75"/>
    </row>
    <row r="1317" spans="1:32" s="113" customFormat="1" x14ac:dyDescent="0.15">
      <c r="A1317" s="153"/>
      <c r="B1317" s="151" t="s">
        <v>7749</v>
      </c>
      <c r="C1317" s="195" t="s">
        <v>8804</v>
      </c>
      <c r="D1317" s="223" t="s">
        <v>8871</v>
      </c>
      <c r="E1317" s="19" t="s">
        <v>12514</v>
      </c>
      <c r="F1317" s="75">
        <v>24.8</v>
      </c>
      <c r="G1317" s="75">
        <v>7.7</v>
      </c>
      <c r="H1317" s="75">
        <v>1127</v>
      </c>
      <c r="I1317" s="75">
        <f t="shared" si="14"/>
        <v>349.91532258064518</v>
      </c>
      <c r="J1317" s="75">
        <f t="shared" si="15"/>
        <v>22.005323868677905</v>
      </c>
      <c r="K1317" s="191" t="s">
        <v>7517</v>
      </c>
      <c r="L1317" s="134"/>
      <c r="M1317" s="42"/>
      <c r="N1317" s="42"/>
      <c r="O1317" s="42"/>
      <c r="P1317" s="167"/>
      <c r="Q1317" s="167"/>
      <c r="AE1317" s="75"/>
      <c r="AF1317" s="75"/>
    </row>
    <row r="1318" spans="1:32" s="113" customFormat="1" x14ac:dyDescent="0.15">
      <c r="A1318" s="153"/>
      <c r="B1318" s="151" t="s">
        <v>7469</v>
      </c>
      <c r="C1318" s="195" t="s">
        <v>8804</v>
      </c>
      <c r="D1318" s="223" t="s">
        <v>8871</v>
      </c>
      <c r="E1318" s="19" t="s">
        <v>12514</v>
      </c>
      <c r="F1318" s="75">
        <v>21.5</v>
      </c>
      <c r="G1318" s="75">
        <v>4.5999999999999996</v>
      </c>
      <c r="H1318" s="75">
        <v>1127</v>
      </c>
      <c r="I1318" s="75">
        <f t="shared" si="14"/>
        <v>241.12558139534883</v>
      </c>
      <c r="J1318" s="75">
        <f t="shared" si="15"/>
        <v>19.077196095829635</v>
      </c>
      <c r="K1318" s="191" t="s">
        <v>7517</v>
      </c>
      <c r="L1318" s="134"/>
      <c r="M1318" s="42"/>
      <c r="N1318" s="42"/>
      <c r="O1318" s="42"/>
      <c r="P1318" s="167"/>
      <c r="Q1318" s="167"/>
      <c r="AE1318" s="75"/>
      <c r="AF1318" s="75"/>
    </row>
    <row r="1319" spans="1:32" s="113" customFormat="1" x14ac:dyDescent="0.15">
      <c r="A1319" s="153"/>
      <c r="B1319" s="151" t="s">
        <v>7470</v>
      </c>
      <c r="C1319" s="195" t="s">
        <v>8804</v>
      </c>
      <c r="D1319" s="223" t="s">
        <v>8871</v>
      </c>
      <c r="E1319" s="19" t="s">
        <v>12514</v>
      </c>
      <c r="F1319" s="75">
        <v>18.8</v>
      </c>
      <c r="G1319" s="75">
        <v>3.8</v>
      </c>
      <c r="H1319" s="75">
        <v>1127</v>
      </c>
      <c r="I1319" s="75">
        <f t="shared" si="14"/>
        <v>227.79787234042553</v>
      </c>
      <c r="J1319" s="75">
        <f t="shared" si="15"/>
        <v>16.68145519077196</v>
      </c>
      <c r="K1319" s="191" t="s">
        <v>7517</v>
      </c>
      <c r="L1319" s="134"/>
      <c r="M1319" s="42"/>
      <c r="N1319" s="42"/>
      <c r="O1319" s="42"/>
      <c r="P1319" s="167"/>
      <c r="Q1319" s="167"/>
      <c r="AE1319" s="75"/>
      <c r="AF1319" s="75"/>
    </row>
    <row r="1320" spans="1:32" s="113" customFormat="1" x14ac:dyDescent="0.15">
      <c r="A1320" s="153"/>
      <c r="B1320" s="151" t="s">
        <v>7775</v>
      </c>
      <c r="C1320" s="195" t="s">
        <v>8804</v>
      </c>
      <c r="D1320" s="223" t="s">
        <v>8871</v>
      </c>
      <c r="E1320" s="19" t="s">
        <v>12514</v>
      </c>
      <c r="F1320" s="75">
        <v>22.6</v>
      </c>
      <c r="G1320" s="75">
        <v>3.1</v>
      </c>
      <c r="H1320" s="75">
        <v>1127</v>
      </c>
      <c r="I1320" s="75">
        <f t="shared" ref="I1320:I1339" si="16">G1320/F1320*H1320</f>
        <v>154.58849557522123</v>
      </c>
      <c r="J1320" s="75">
        <f t="shared" ref="J1320:J1339" si="17">F1320*1000/H1320</f>
        <v>20.053238686779061</v>
      </c>
      <c r="K1320" s="191" t="s">
        <v>7517</v>
      </c>
      <c r="L1320" s="134"/>
      <c r="M1320" s="42"/>
      <c r="N1320" s="42"/>
      <c r="O1320" s="42"/>
      <c r="P1320" s="167"/>
      <c r="Q1320" s="167"/>
      <c r="AE1320" s="75"/>
      <c r="AF1320" s="75"/>
    </row>
    <row r="1321" spans="1:32" s="113" customFormat="1" x14ac:dyDescent="0.15">
      <c r="A1321" s="153"/>
      <c r="B1321" s="151" t="s">
        <v>7597</v>
      </c>
      <c r="C1321" s="195" t="s">
        <v>8804</v>
      </c>
      <c r="D1321" s="223" t="s">
        <v>8871</v>
      </c>
      <c r="E1321" s="19" t="s">
        <v>12514</v>
      </c>
      <c r="F1321" s="75">
        <v>19.5</v>
      </c>
      <c r="G1321" s="75">
        <v>3.2</v>
      </c>
      <c r="H1321" s="75">
        <v>1127</v>
      </c>
      <c r="I1321" s="75">
        <f t="shared" si="16"/>
        <v>184.94358974358974</v>
      </c>
      <c r="J1321" s="75">
        <f t="shared" si="17"/>
        <v>17.302573203194321</v>
      </c>
      <c r="K1321" s="191" t="s">
        <v>7517</v>
      </c>
      <c r="L1321" s="134"/>
      <c r="M1321" s="42"/>
      <c r="N1321" s="42"/>
      <c r="O1321" s="42"/>
      <c r="P1321" s="167"/>
      <c r="Q1321" s="167"/>
      <c r="AE1321" s="75"/>
      <c r="AF1321" s="75"/>
    </row>
    <row r="1322" spans="1:32" s="113" customFormat="1" x14ac:dyDescent="0.15">
      <c r="A1322" s="153"/>
      <c r="B1322" s="151" t="s">
        <v>7368</v>
      </c>
      <c r="C1322" s="195" t="s">
        <v>8804</v>
      </c>
      <c r="D1322" s="223" t="s">
        <v>8871</v>
      </c>
      <c r="E1322" s="19" t="s">
        <v>12514</v>
      </c>
      <c r="F1322" s="75">
        <v>16.2</v>
      </c>
      <c r="G1322" s="75">
        <v>1.7</v>
      </c>
      <c r="H1322" s="75">
        <v>1127</v>
      </c>
      <c r="I1322" s="75">
        <f t="shared" si="16"/>
        <v>118.26543209876544</v>
      </c>
      <c r="J1322" s="75">
        <f t="shared" si="17"/>
        <v>14.374445430346052</v>
      </c>
      <c r="K1322" s="191" t="s">
        <v>7517</v>
      </c>
      <c r="L1322" s="134"/>
      <c r="M1322" s="42"/>
      <c r="N1322" s="42"/>
      <c r="O1322" s="42"/>
      <c r="P1322" s="167"/>
      <c r="Q1322" s="167"/>
      <c r="AE1322" s="75"/>
      <c r="AF1322" s="75"/>
    </row>
    <row r="1323" spans="1:32" s="113" customFormat="1" x14ac:dyDescent="0.15">
      <c r="A1323" s="153"/>
      <c r="B1323" s="151" t="s">
        <v>7369</v>
      </c>
      <c r="C1323" s="194" t="s">
        <v>8804</v>
      </c>
      <c r="D1323" s="223" t="s">
        <v>8872</v>
      </c>
      <c r="E1323" s="19" t="s">
        <v>12514</v>
      </c>
      <c r="F1323" s="75">
        <v>29.1</v>
      </c>
      <c r="G1323" s="75">
        <v>11.8</v>
      </c>
      <c r="H1323" s="75">
        <v>620</v>
      </c>
      <c r="I1323" s="75">
        <f t="shared" si="16"/>
        <v>251.40893470790377</v>
      </c>
      <c r="J1323" s="75">
        <f t="shared" si="17"/>
        <v>46.935483870967744</v>
      </c>
      <c r="K1323" s="191" t="s">
        <v>7794</v>
      </c>
      <c r="L1323" s="134"/>
      <c r="M1323" s="42"/>
      <c r="N1323" s="42"/>
      <c r="O1323" s="42"/>
      <c r="P1323" s="167"/>
      <c r="Q1323" s="167"/>
      <c r="AE1323" s="75"/>
      <c r="AF1323" s="75"/>
    </row>
    <row r="1324" spans="1:32" s="113" customFormat="1" x14ac:dyDescent="0.15">
      <c r="A1324" s="153"/>
      <c r="B1324" s="151" t="s">
        <v>7294</v>
      </c>
      <c r="C1324" s="194" t="s">
        <v>8398</v>
      </c>
      <c r="D1324" s="223" t="s">
        <v>8639</v>
      </c>
      <c r="E1324" s="19" t="s">
        <v>12514</v>
      </c>
      <c r="F1324" s="75">
        <v>104</v>
      </c>
      <c r="G1324" s="75">
        <v>2</v>
      </c>
      <c r="H1324" s="75">
        <v>570</v>
      </c>
      <c r="I1324" s="75">
        <f t="shared" si="16"/>
        <v>10.961538461538462</v>
      </c>
      <c r="J1324" s="75">
        <f t="shared" si="17"/>
        <v>182.45614035087721</v>
      </c>
      <c r="K1324" s="191" t="s">
        <v>7192</v>
      </c>
      <c r="L1324" s="134"/>
      <c r="M1324" s="42"/>
      <c r="N1324" s="42"/>
      <c r="O1324" s="42"/>
      <c r="P1324" s="167"/>
      <c r="Q1324" s="167"/>
      <c r="AE1324" s="75"/>
      <c r="AF1324" s="75"/>
    </row>
    <row r="1325" spans="1:32" s="113" customFormat="1" x14ac:dyDescent="0.15">
      <c r="A1325" s="153"/>
      <c r="B1325" s="151" t="s">
        <v>7167</v>
      </c>
      <c r="C1325" s="194" t="s">
        <v>8976</v>
      </c>
      <c r="D1325" s="223" t="s">
        <v>8977</v>
      </c>
      <c r="E1325" s="19" t="s">
        <v>12514</v>
      </c>
      <c r="F1325" s="75">
        <v>17</v>
      </c>
      <c r="G1325" s="75">
        <v>22</v>
      </c>
      <c r="H1325" s="75">
        <v>4</v>
      </c>
      <c r="I1325" s="75">
        <f t="shared" si="16"/>
        <v>5.1764705882352944</v>
      </c>
      <c r="J1325" s="75">
        <f t="shared" si="17"/>
        <v>4250</v>
      </c>
      <c r="K1325" s="191" t="s">
        <v>7752</v>
      </c>
      <c r="L1325" s="134"/>
      <c r="M1325" s="42"/>
      <c r="N1325" s="42"/>
      <c r="O1325" s="42"/>
      <c r="P1325" s="167"/>
      <c r="Q1325" s="167"/>
      <c r="AE1325" s="75"/>
      <c r="AF1325" s="75"/>
    </row>
    <row r="1326" spans="1:32" s="113" customFormat="1" x14ac:dyDescent="0.15">
      <c r="A1326" s="153"/>
      <c r="B1326" s="151" t="s">
        <v>7167</v>
      </c>
      <c r="C1326" s="194" t="s">
        <v>8978</v>
      </c>
      <c r="D1326" s="223" t="s">
        <v>9044</v>
      </c>
      <c r="E1326" s="19" t="s">
        <v>12514</v>
      </c>
      <c r="F1326" s="75">
        <v>143</v>
      </c>
      <c r="G1326" s="75">
        <v>350</v>
      </c>
      <c r="H1326" s="75">
        <v>125</v>
      </c>
      <c r="I1326" s="75">
        <f t="shared" si="16"/>
        <v>305.94405594405595</v>
      </c>
      <c r="J1326" s="75">
        <f t="shared" si="17"/>
        <v>1144</v>
      </c>
      <c r="K1326" s="191" t="s">
        <v>7752</v>
      </c>
      <c r="L1326" s="134"/>
      <c r="M1326" s="42"/>
      <c r="N1326" s="42"/>
      <c r="O1326" s="42"/>
      <c r="P1326" s="167"/>
      <c r="Q1326" s="167"/>
      <c r="AE1326" s="75"/>
      <c r="AF1326" s="75"/>
    </row>
    <row r="1327" spans="1:32" s="113" customFormat="1" x14ac:dyDescent="0.15">
      <c r="A1327" s="153"/>
      <c r="B1327" s="151" t="s">
        <v>7349</v>
      </c>
      <c r="C1327" s="194" t="s">
        <v>8507</v>
      </c>
      <c r="D1327" s="223" t="s">
        <v>8508</v>
      </c>
      <c r="E1327" s="19" t="s">
        <v>12514</v>
      </c>
      <c r="F1327" s="75">
        <v>37</v>
      </c>
      <c r="G1327" s="75">
        <v>53.3</v>
      </c>
      <c r="H1327" s="75">
        <v>1000</v>
      </c>
      <c r="I1327" s="75">
        <f t="shared" si="16"/>
        <v>1440.5405405405404</v>
      </c>
      <c r="J1327" s="75">
        <f t="shared" si="17"/>
        <v>37</v>
      </c>
      <c r="K1327" s="191" t="s">
        <v>7248</v>
      </c>
      <c r="L1327" s="134"/>
      <c r="M1327" s="42"/>
      <c r="N1327" s="42"/>
      <c r="O1327" s="42"/>
      <c r="P1327" s="167"/>
      <c r="Q1327" s="167"/>
      <c r="AE1327" s="75"/>
      <c r="AF1327" s="75"/>
    </row>
    <row r="1328" spans="1:32" s="113" customFormat="1" x14ac:dyDescent="0.15">
      <c r="A1328" s="153"/>
      <c r="B1328" s="151" t="s">
        <v>7568</v>
      </c>
      <c r="C1328" s="194" t="s">
        <v>8804</v>
      </c>
      <c r="D1328" s="223" t="s">
        <v>8509</v>
      </c>
      <c r="E1328" s="19" t="s">
        <v>12514</v>
      </c>
      <c r="F1328" s="75">
        <v>11.2</v>
      </c>
      <c r="G1328" s="75">
        <v>10.199999999999999</v>
      </c>
      <c r="H1328" s="75">
        <v>280</v>
      </c>
      <c r="I1328" s="75">
        <f t="shared" si="16"/>
        <v>255</v>
      </c>
      <c r="J1328" s="75">
        <f t="shared" si="17"/>
        <v>40</v>
      </c>
      <c r="K1328" s="191" t="s">
        <v>9103</v>
      </c>
      <c r="L1328" s="134"/>
      <c r="M1328" s="42"/>
      <c r="N1328" s="42"/>
      <c r="O1328" s="42"/>
      <c r="P1328" s="167"/>
      <c r="Q1328" s="167"/>
      <c r="AE1328" s="75"/>
      <c r="AF1328" s="75"/>
    </row>
    <row r="1329" spans="1:32" s="113" customFormat="1" x14ac:dyDescent="0.15">
      <c r="A1329" s="153"/>
      <c r="B1329" s="151" t="s">
        <v>7653</v>
      </c>
      <c r="C1329" s="194" t="s">
        <v>8507</v>
      </c>
      <c r="D1329" s="223" t="s">
        <v>9162</v>
      </c>
      <c r="E1329" s="19" t="s">
        <v>12514</v>
      </c>
      <c r="F1329" s="75">
        <v>38.1</v>
      </c>
      <c r="G1329" s="75">
        <v>44</v>
      </c>
      <c r="H1329" s="75">
        <v>1180</v>
      </c>
      <c r="I1329" s="75">
        <f t="shared" si="16"/>
        <v>1362.7296587926508</v>
      </c>
      <c r="J1329" s="75">
        <f t="shared" si="17"/>
        <v>32.288135593220339</v>
      </c>
      <c r="K1329" s="191" t="s">
        <v>7789</v>
      </c>
      <c r="L1329" s="134"/>
      <c r="M1329" s="42"/>
      <c r="N1329" s="42"/>
      <c r="O1329" s="42"/>
      <c r="P1329" s="167"/>
      <c r="Q1329" s="167"/>
      <c r="AE1329" s="75"/>
      <c r="AF1329" s="75"/>
    </row>
    <row r="1330" spans="1:32" s="113" customFormat="1" x14ac:dyDescent="0.15">
      <c r="A1330" s="153"/>
      <c r="B1330" s="151" t="s">
        <v>7877</v>
      </c>
      <c r="C1330" s="194" t="s">
        <v>8568</v>
      </c>
      <c r="D1330" s="223" t="s">
        <v>8576</v>
      </c>
      <c r="E1330" s="19" t="s">
        <v>12514</v>
      </c>
      <c r="F1330" s="75">
        <v>184</v>
      </c>
      <c r="G1330" s="75">
        <v>181.4</v>
      </c>
      <c r="H1330" s="75">
        <v>278</v>
      </c>
      <c r="I1330" s="75">
        <f t="shared" si="16"/>
        <v>274.07173913043476</v>
      </c>
      <c r="J1330" s="75">
        <f t="shared" si="17"/>
        <v>661.87050359712225</v>
      </c>
      <c r="K1330" s="191" t="s">
        <v>7611</v>
      </c>
      <c r="L1330" s="134"/>
      <c r="M1330" s="42"/>
      <c r="N1330" s="42"/>
      <c r="O1330" s="42"/>
      <c r="P1330" s="167"/>
      <c r="Q1330" s="167"/>
      <c r="AE1330" s="75"/>
      <c r="AF1330" s="75"/>
    </row>
    <row r="1331" spans="1:32" s="113" customFormat="1" x14ac:dyDescent="0.15">
      <c r="A1331" s="153"/>
      <c r="B1331" s="151" t="s">
        <v>7904</v>
      </c>
      <c r="C1331" s="194" t="s">
        <v>8978</v>
      </c>
      <c r="D1331" s="223" t="s">
        <v>9044</v>
      </c>
      <c r="E1331" s="19" t="s">
        <v>12514</v>
      </c>
      <c r="F1331" s="75">
        <v>16.600000000000001</v>
      </c>
      <c r="G1331" s="75">
        <v>11.6</v>
      </c>
      <c r="H1331" s="75">
        <v>125</v>
      </c>
      <c r="I1331" s="75">
        <f t="shared" si="16"/>
        <v>87.349397590361434</v>
      </c>
      <c r="J1331" s="75">
        <f t="shared" si="17"/>
        <v>132.80000000000001</v>
      </c>
      <c r="K1331" s="191" t="s">
        <v>7578</v>
      </c>
      <c r="L1331" s="134"/>
      <c r="M1331" s="42"/>
      <c r="N1331" s="42"/>
      <c r="O1331" s="42"/>
      <c r="P1331" s="167"/>
      <c r="Q1331" s="167"/>
      <c r="AE1331" s="75"/>
      <c r="AF1331" s="75"/>
    </row>
    <row r="1332" spans="1:32" s="113" customFormat="1" x14ac:dyDescent="0.15">
      <c r="A1332" s="153"/>
      <c r="B1332" s="151" t="s">
        <v>6771</v>
      </c>
      <c r="C1332" s="194" t="s">
        <v>8710</v>
      </c>
      <c r="D1332" s="223" t="s">
        <v>9080</v>
      </c>
      <c r="E1332" s="19" t="s">
        <v>12514</v>
      </c>
      <c r="F1332" s="75">
        <v>15.7</v>
      </c>
      <c r="G1332" s="75">
        <v>38.6</v>
      </c>
      <c r="H1332" s="75">
        <v>17</v>
      </c>
      <c r="I1332" s="75">
        <f t="shared" si="16"/>
        <v>41.796178343949052</v>
      </c>
      <c r="J1332" s="75">
        <f t="shared" si="17"/>
        <v>923.52941176470586</v>
      </c>
      <c r="K1332" s="191" t="s">
        <v>7854</v>
      </c>
      <c r="L1332" s="134"/>
      <c r="M1332" s="42"/>
      <c r="N1332" s="42"/>
      <c r="O1332" s="42"/>
      <c r="P1332" s="167"/>
      <c r="Q1332" s="167"/>
      <c r="AE1332" s="75"/>
      <c r="AF1332" s="75"/>
    </row>
    <row r="1333" spans="1:32" s="113" customFormat="1" x14ac:dyDescent="0.15">
      <c r="A1333" s="153"/>
      <c r="B1333" s="151" t="s">
        <v>7454</v>
      </c>
      <c r="C1333" s="194" t="s">
        <v>9081</v>
      </c>
      <c r="D1333" s="223" t="s">
        <v>9013</v>
      </c>
      <c r="E1333" s="19" t="s">
        <v>12514</v>
      </c>
      <c r="F1333" s="75">
        <v>0.2</v>
      </c>
      <c r="G1333" s="75">
        <v>0.5</v>
      </c>
      <c r="H1333" s="75">
        <v>15</v>
      </c>
      <c r="I1333" s="75">
        <f t="shared" si="16"/>
        <v>37.5</v>
      </c>
      <c r="J1333" s="75">
        <f t="shared" si="17"/>
        <v>13.333333333333334</v>
      </c>
      <c r="K1333" s="191" t="s">
        <v>7639</v>
      </c>
      <c r="L1333" s="134"/>
      <c r="M1333" s="42"/>
      <c r="N1333" s="42"/>
      <c r="O1333" s="42"/>
      <c r="P1333" s="167"/>
      <c r="Q1333" s="167"/>
      <c r="AE1333" s="75"/>
      <c r="AF1333" s="75"/>
    </row>
    <row r="1334" spans="1:32" s="113" customFormat="1" x14ac:dyDescent="0.15">
      <c r="A1334" s="153"/>
      <c r="B1334" s="151" t="s">
        <v>7454</v>
      </c>
      <c r="C1334" s="194" t="s">
        <v>8952</v>
      </c>
      <c r="D1334" s="223" t="s">
        <v>8965</v>
      </c>
      <c r="E1334" s="19" t="s">
        <v>12514</v>
      </c>
      <c r="F1334" s="75">
        <v>0.1</v>
      </c>
      <c r="G1334" s="75">
        <v>0.2</v>
      </c>
      <c r="H1334" s="75">
        <v>19</v>
      </c>
      <c r="I1334" s="75">
        <f t="shared" si="16"/>
        <v>38</v>
      </c>
      <c r="J1334" s="75">
        <f t="shared" si="17"/>
        <v>5.2631578947368425</v>
      </c>
      <c r="K1334" s="191" t="s">
        <v>7639</v>
      </c>
      <c r="L1334" s="134"/>
      <c r="M1334" s="42"/>
      <c r="N1334" s="42"/>
      <c r="O1334" s="42"/>
      <c r="P1334" s="167"/>
      <c r="Q1334" s="167"/>
      <c r="AE1334" s="75"/>
      <c r="AF1334" s="75"/>
    </row>
    <row r="1335" spans="1:32" s="113" customFormat="1" x14ac:dyDescent="0.15">
      <c r="A1335" s="153"/>
      <c r="B1335" s="151" t="s">
        <v>7454</v>
      </c>
      <c r="C1335" s="194" t="s">
        <v>9081</v>
      </c>
      <c r="D1335" s="223" t="s">
        <v>9137</v>
      </c>
      <c r="E1335" s="19" t="s">
        <v>12514</v>
      </c>
      <c r="F1335" s="75">
        <v>1.3</v>
      </c>
      <c r="G1335" s="75">
        <v>2.7</v>
      </c>
      <c r="H1335" s="75">
        <v>27</v>
      </c>
      <c r="I1335" s="75">
        <f t="shared" si="16"/>
        <v>56.07692307692308</v>
      </c>
      <c r="J1335" s="75">
        <f t="shared" si="17"/>
        <v>48.148148148148145</v>
      </c>
      <c r="K1335" s="191" t="s">
        <v>7639</v>
      </c>
      <c r="L1335" s="134"/>
      <c r="M1335" s="42"/>
      <c r="N1335" s="42"/>
      <c r="O1335" s="42"/>
      <c r="P1335" s="167"/>
      <c r="Q1335" s="167"/>
      <c r="AE1335" s="75"/>
      <c r="AF1335" s="75"/>
    </row>
    <row r="1336" spans="1:32" s="113" customFormat="1" x14ac:dyDescent="0.15">
      <c r="A1336" s="153"/>
      <c r="B1336" s="151" t="s">
        <v>7363</v>
      </c>
      <c r="C1336" s="194" t="s">
        <v>8568</v>
      </c>
      <c r="D1336" s="223" t="s">
        <v>8576</v>
      </c>
      <c r="E1336" s="19" t="s">
        <v>12514</v>
      </c>
      <c r="F1336" s="75">
        <v>198.3</v>
      </c>
      <c r="G1336" s="75">
        <v>135.80000000000001</v>
      </c>
      <c r="H1336" s="75">
        <v>355</v>
      </c>
      <c r="I1336" s="75">
        <f t="shared" si="16"/>
        <v>243.11144730206757</v>
      </c>
      <c r="J1336" s="75">
        <f t="shared" si="17"/>
        <v>558.5915492957746</v>
      </c>
      <c r="K1336" s="191" t="s">
        <v>7611</v>
      </c>
      <c r="L1336" s="134"/>
      <c r="M1336" s="42"/>
      <c r="N1336" s="42"/>
      <c r="O1336" s="42"/>
      <c r="P1336" s="167"/>
      <c r="Q1336" s="167"/>
      <c r="AE1336" s="75"/>
      <c r="AF1336" s="75"/>
    </row>
    <row r="1337" spans="1:32" s="113" customFormat="1" x14ac:dyDescent="0.15">
      <c r="A1337" s="153"/>
      <c r="B1337" s="151" t="s">
        <v>8077</v>
      </c>
      <c r="C1337" s="194" t="s">
        <v>9082</v>
      </c>
      <c r="D1337" s="223" t="s">
        <v>9083</v>
      </c>
      <c r="E1337" s="19" t="s">
        <v>12514</v>
      </c>
      <c r="F1337" s="75">
        <v>219.8</v>
      </c>
      <c r="G1337" s="75">
        <v>397.8</v>
      </c>
      <c r="H1337" s="75">
        <v>8</v>
      </c>
      <c r="I1337" s="75">
        <f t="shared" si="16"/>
        <v>14.478616924476796</v>
      </c>
      <c r="J1337" s="75">
        <f t="shared" si="17"/>
        <v>27475</v>
      </c>
      <c r="K1337" s="191" t="s">
        <v>7288</v>
      </c>
      <c r="L1337" s="134"/>
      <c r="M1337" s="42"/>
      <c r="N1337" s="42"/>
      <c r="O1337" s="42"/>
      <c r="P1337" s="167"/>
      <c r="Q1337" s="167"/>
      <c r="AE1337" s="75"/>
      <c r="AF1337" s="75"/>
    </row>
    <row r="1338" spans="1:32" s="113" customFormat="1" x14ac:dyDescent="0.15">
      <c r="A1338" s="153"/>
      <c r="B1338" s="151" t="s">
        <v>7379</v>
      </c>
      <c r="C1338" s="194" t="s">
        <v>8611</v>
      </c>
      <c r="D1338" s="223" t="s">
        <v>8991</v>
      </c>
      <c r="E1338" s="19" t="s">
        <v>12514</v>
      </c>
      <c r="F1338" s="75">
        <v>20.2</v>
      </c>
      <c r="G1338" s="75">
        <v>9.8000000000000007</v>
      </c>
      <c r="H1338" s="75">
        <v>30</v>
      </c>
      <c r="I1338" s="75">
        <f t="shared" si="16"/>
        <v>14.554455445544555</v>
      </c>
      <c r="J1338" s="75">
        <f t="shared" si="17"/>
        <v>673.33333333333337</v>
      </c>
      <c r="K1338" s="191" t="s">
        <v>7846</v>
      </c>
      <c r="L1338" s="134"/>
      <c r="M1338" s="42"/>
      <c r="N1338" s="42"/>
      <c r="O1338" s="42"/>
      <c r="P1338" s="167"/>
      <c r="Q1338" s="167"/>
      <c r="AE1338" s="75"/>
      <c r="AF1338" s="75"/>
    </row>
    <row r="1339" spans="1:32" s="113" customFormat="1" x14ac:dyDescent="0.15">
      <c r="A1339" s="153"/>
      <c r="B1339" s="151" t="s">
        <v>7805</v>
      </c>
      <c r="C1339" s="194" t="s">
        <v>8976</v>
      </c>
      <c r="D1339" s="223" t="s">
        <v>8977</v>
      </c>
      <c r="E1339" s="19" t="s">
        <v>12514</v>
      </c>
      <c r="F1339" s="75">
        <v>0.5</v>
      </c>
      <c r="G1339" s="75">
        <v>0.4</v>
      </c>
      <c r="H1339" s="75">
        <v>4</v>
      </c>
      <c r="I1339" s="75">
        <f t="shared" si="16"/>
        <v>3.2</v>
      </c>
      <c r="J1339" s="75">
        <f t="shared" si="17"/>
        <v>125</v>
      </c>
      <c r="K1339" s="191" t="s">
        <v>7790</v>
      </c>
      <c r="L1339" s="134"/>
      <c r="M1339" s="42"/>
      <c r="N1339" s="42"/>
      <c r="O1339" s="42"/>
      <c r="P1339" s="167"/>
      <c r="Q1339" s="167"/>
      <c r="AE1339" s="75"/>
      <c r="AF1339" s="75"/>
    </row>
    <row r="1340" spans="1:32" s="113" customFormat="1" x14ac:dyDescent="0.15">
      <c r="A1340" s="153"/>
      <c r="B1340" s="151" t="s">
        <v>7805</v>
      </c>
      <c r="C1340" s="194" t="s">
        <v>8796</v>
      </c>
      <c r="D1340" s="223" t="s">
        <v>8747</v>
      </c>
      <c r="E1340" s="19" t="s">
        <v>12514</v>
      </c>
      <c r="F1340" s="75">
        <v>3.5</v>
      </c>
      <c r="G1340" s="75">
        <v>3.1</v>
      </c>
      <c r="H1340" s="75"/>
      <c r="I1340" s="75"/>
      <c r="J1340" s="75"/>
      <c r="K1340" s="191" t="s">
        <v>7790</v>
      </c>
      <c r="L1340" s="134"/>
      <c r="M1340" s="42"/>
      <c r="N1340" s="42"/>
      <c r="O1340" s="42"/>
      <c r="P1340" s="167"/>
      <c r="Q1340" s="167"/>
      <c r="AE1340" s="75"/>
      <c r="AF1340" s="75"/>
    </row>
    <row r="1341" spans="1:32" s="113" customFormat="1" x14ac:dyDescent="0.15">
      <c r="A1341" s="153"/>
      <c r="B1341" s="151" t="s">
        <v>7805</v>
      </c>
      <c r="C1341" s="194" t="s">
        <v>8978</v>
      </c>
      <c r="D1341" s="223" t="s">
        <v>9044</v>
      </c>
      <c r="E1341" s="19" t="s">
        <v>12514</v>
      </c>
      <c r="F1341" s="75">
        <v>4.5999999999999996</v>
      </c>
      <c r="G1341" s="75">
        <v>5.6</v>
      </c>
      <c r="H1341" s="75">
        <v>125</v>
      </c>
      <c r="I1341" s="75">
        <f t="shared" ref="I1341:I1387" si="18">G1341/F1341*H1341</f>
        <v>152.17391304347828</v>
      </c>
      <c r="J1341" s="75">
        <f t="shared" ref="J1341:J1387" si="19">F1341*1000/H1341</f>
        <v>36.799999999999997</v>
      </c>
      <c r="K1341" s="191" t="s">
        <v>7790</v>
      </c>
      <c r="L1341" s="134"/>
      <c r="M1341" s="42"/>
      <c r="N1341" s="42"/>
      <c r="O1341" s="42"/>
      <c r="P1341" s="167"/>
      <c r="Q1341" s="167"/>
      <c r="AE1341" s="75"/>
      <c r="AF1341" s="75"/>
    </row>
    <row r="1342" spans="1:32" s="113" customFormat="1" x14ac:dyDescent="0.15">
      <c r="A1342" s="153"/>
      <c r="B1342" s="151" t="s">
        <v>7369</v>
      </c>
      <c r="C1342" s="194" t="s">
        <v>3619</v>
      </c>
      <c r="D1342" s="223" t="s">
        <v>8991</v>
      </c>
      <c r="E1342" s="42" t="s">
        <v>12515</v>
      </c>
      <c r="F1342" s="75">
        <v>37</v>
      </c>
      <c r="G1342" s="75">
        <v>15.9</v>
      </c>
      <c r="H1342" s="75">
        <v>90</v>
      </c>
      <c r="I1342" s="75">
        <f t="shared" si="18"/>
        <v>38.675675675675677</v>
      </c>
      <c r="J1342" s="75">
        <f t="shared" si="19"/>
        <v>411.11111111111109</v>
      </c>
      <c r="K1342" s="191" t="s">
        <v>7794</v>
      </c>
      <c r="L1342" s="134"/>
      <c r="M1342" s="42"/>
      <c r="N1342" s="42"/>
      <c r="O1342" s="42"/>
      <c r="P1342" s="167"/>
      <c r="Q1342" s="167"/>
      <c r="AE1342" s="75"/>
      <c r="AF1342" s="75"/>
    </row>
    <row r="1343" spans="1:32" s="113" customFormat="1" x14ac:dyDescent="0.15">
      <c r="A1343" s="153"/>
      <c r="B1343" s="151" t="s">
        <v>7431</v>
      </c>
      <c r="C1343" s="194" t="s">
        <v>8398</v>
      </c>
      <c r="D1343" s="223" t="s">
        <v>8659</v>
      </c>
      <c r="E1343" s="42" t="s">
        <v>12515</v>
      </c>
      <c r="F1343" s="75">
        <v>1.1000000000000001</v>
      </c>
      <c r="G1343" s="75">
        <v>0.6</v>
      </c>
      <c r="H1343" s="75">
        <v>367</v>
      </c>
      <c r="I1343" s="75">
        <f t="shared" si="18"/>
        <v>200.18181818181816</v>
      </c>
      <c r="J1343" s="75">
        <f t="shared" si="19"/>
        <v>2.9972752043596729</v>
      </c>
      <c r="K1343" s="191" t="s">
        <v>7626</v>
      </c>
      <c r="L1343" s="134"/>
      <c r="M1343" s="42"/>
      <c r="N1343" s="42"/>
      <c r="O1343" s="42"/>
      <c r="P1343" s="167"/>
      <c r="Q1343" s="167"/>
      <c r="AE1343" s="75"/>
      <c r="AF1343" s="75"/>
    </row>
    <row r="1344" spans="1:32" s="113" customFormat="1" x14ac:dyDescent="0.15">
      <c r="A1344" s="153"/>
      <c r="B1344" s="151" t="s">
        <v>7431</v>
      </c>
      <c r="C1344" s="194" t="s">
        <v>8609</v>
      </c>
      <c r="D1344" s="223" t="s">
        <v>8610</v>
      </c>
      <c r="E1344" s="42" t="s">
        <v>12515</v>
      </c>
      <c r="F1344" s="75">
        <v>4.0999999999999996</v>
      </c>
      <c r="G1344" s="75">
        <v>0.7</v>
      </c>
      <c r="H1344" s="75">
        <v>817</v>
      </c>
      <c r="I1344" s="75">
        <f t="shared" si="18"/>
        <v>139.48780487804879</v>
      </c>
      <c r="J1344" s="75">
        <f t="shared" si="19"/>
        <v>5.0183598531211748</v>
      </c>
      <c r="K1344" s="191" t="s">
        <v>7626</v>
      </c>
      <c r="L1344" s="134"/>
      <c r="M1344" s="42"/>
      <c r="N1344" s="42"/>
      <c r="O1344" s="42"/>
      <c r="P1344" s="167"/>
      <c r="Q1344" s="167"/>
      <c r="AE1344" s="75"/>
      <c r="AF1344" s="75"/>
    </row>
    <row r="1345" spans="1:32" s="113" customFormat="1" x14ac:dyDescent="0.15">
      <c r="A1345" s="153"/>
      <c r="B1345" s="151" t="s">
        <v>7264</v>
      </c>
      <c r="C1345" s="194" t="s">
        <v>8993</v>
      </c>
      <c r="D1345" s="223" t="s">
        <v>8535</v>
      </c>
      <c r="E1345" s="42" t="s">
        <v>12515</v>
      </c>
      <c r="F1345" s="75">
        <v>3.3</v>
      </c>
      <c r="G1345" s="75">
        <v>2</v>
      </c>
      <c r="H1345" s="75">
        <v>1230</v>
      </c>
      <c r="I1345" s="75">
        <f t="shared" si="18"/>
        <v>745.4545454545455</v>
      </c>
      <c r="J1345" s="75">
        <f t="shared" si="19"/>
        <v>2.6829268292682928</v>
      </c>
      <c r="K1345" s="191" t="s">
        <v>7374</v>
      </c>
      <c r="L1345" s="134"/>
      <c r="M1345" s="42"/>
      <c r="N1345" s="42"/>
      <c r="O1345" s="42"/>
      <c r="P1345" s="167"/>
      <c r="Q1345" s="167"/>
      <c r="AE1345" s="75"/>
      <c r="AF1345" s="75"/>
    </row>
    <row r="1346" spans="1:32" s="113" customFormat="1" x14ac:dyDescent="0.15">
      <c r="A1346" s="153"/>
      <c r="B1346" s="151" t="s">
        <v>7264</v>
      </c>
      <c r="C1346" s="194" t="s">
        <v>8536</v>
      </c>
      <c r="D1346" s="223" t="s">
        <v>8852</v>
      </c>
      <c r="E1346" s="42" t="s">
        <v>12515</v>
      </c>
      <c r="F1346" s="75">
        <v>248</v>
      </c>
      <c r="G1346" s="75">
        <v>107.9</v>
      </c>
      <c r="H1346" s="75">
        <v>152</v>
      </c>
      <c r="I1346" s="75">
        <f t="shared" si="18"/>
        <v>66.132258064516137</v>
      </c>
      <c r="J1346" s="75">
        <f t="shared" si="19"/>
        <v>1631.578947368421</v>
      </c>
      <c r="K1346" s="191" t="s">
        <v>7374</v>
      </c>
      <c r="L1346" s="134"/>
      <c r="M1346" s="42"/>
      <c r="N1346" s="42"/>
      <c r="O1346" s="42"/>
      <c r="P1346" s="167"/>
      <c r="Q1346" s="167"/>
      <c r="AE1346" s="75"/>
      <c r="AF1346" s="75"/>
    </row>
    <row r="1347" spans="1:32" s="113" customFormat="1" x14ac:dyDescent="0.15">
      <c r="A1347" s="153"/>
      <c r="B1347" s="151" t="s">
        <v>7264</v>
      </c>
      <c r="C1347" s="194" t="s">
        <v>9200</v>
      </c>
      <c r="D1347" s="223" t="s">
        <v>9220</v>
      </c>
      <c r="E1347" s="42" t="s">
        <v>12515</v>
      </c>
      <c r="F1347" s="75">
        <v>14.4</v>
      </c>
      <c r="G1347" s="75">
        <v>23.5</v>
      </c>
      <c r="H1347" s="75">
        <v>27</v>
      </c>
      <c r="I1347" s="75">
        <f t="shared" si="18"/>
        <v>44.0625</v>
      </c>
      <c r="J1347" s="75">
        <f t="shared" si="19"/>
        <v>533.33333333333337</v>
      </c>
      <c r="K1347" s="191" t="s">
        <v>7374</v>
      </c>
      <c r="L1347" s="134"/>
      <c r="M1347" s="42"/>
      <c r="N1347" s="42"/>
      <c r="O1347" s="42"/>
      <c r="P1347" s="167"/>
      <c r="Q1347" s="167"/>
      <c r="AE1347" s="75"/>
      <c r="AF1347" s="75"/>
    </row>
    <row r="1348" spans="1:32" s="113" customFormat="1" x14ac:dyDescent="0.15">
      <c r="A1348" s="153"/>
      <c r="B1348" s="151" t="s">
        <v>7264</v>
      </c>
      <c r="C1348" s="194" t="s">
        <v>9181</v>
      </c>
      <c r="D1348" s="223" t="s">
        <v>8939</v>
      </c>
      <c r="E1348" s="42" t="s">
        <v>12515</v>
      </c>
      <c r="F1348" s="75">
        <v>15.7</v>
      </c>
      <c r="G1348" s="75">
        <v>8.6</v>
      </c>
      <c r="H1348" s="75">
        <v>208</v>
      </c>
      <c r="I1348" s="75">
        <f t="shared" si="18"/>
        <v>113.93630573248407</v>
      </c>
      <c r="J1348" s="75">
        <f t="shared" si="19"/>
        <v>75.480769230769226</v>
      </c>
      <c r="K1348" s="191" t="s">
        <v>7374</v>
      </c>
      <c r="L1348" s="134"/>
      <c r="M1348" s="42"/>
      <c r="N1348" s="42"/>
      <c r="O1348" s="42"/>
      <c r="P1348" s="167"/>
      <c r="Q1348" s="167"/>
      <c r="AE1348" s="75"/>
      <c r="AF1348" s="75"/>
    </row>
    <row r="1349" spans="1:32" s="113" customFormat="1" x14ac:dyDescent="0.15">
      <c r="A1349" s="153"/>
      <c r="B1349" s="151" t="s">
        <v>7858</v>
      </c>
      <c r="C1349" s="194" t="s">
        <v>3528</v>
      </c>
      <c r="D1349" s="223" t="s">
        <v>8506</v>
      </c>
      <c r="E1349" s="42" t="s">
        <v>12515</v>
      </c>
      <c r="F1349" s="75">
        <v>4.8</v>
      </c>
      <c r="G1349" s="75">
        <v>6.1</v>
      </c>
      <c r="H1349" s="75">
        <v>1310</v>
      </c>
      <c r="I1349" s="75">
        <f t="shared" si="18"/>
        <v>1664.7916666666665</v>
      </c>
      <c r="J1349" s="75">
        <f t="shared" si="19"/>
        <v>3.66412213740458</v>
      </c>
      <c r="K1349" s="191" t="s">
        <v>7935</v>
      </c>
      <c r="L1349" s="134"/>
      <c r="M1349" s="42"/>
      <c r="N1349" s="42"/>
      <c r="O1349" s="42"/>
      <c r="P1349" s="167"/>
      <c r="Q1349" s="167"/>
      <c r="AE1349" s="75"/>
      <c r="AF1349" s="75"/>
    </row>
    <row r="1350" spans="1:32" s="113" customFormat="1" x14ac:dyDescent="0.15">
      <c r="A1350" s="153"/>
      <c r="B1350" s="151" t="s">
        <v>7569</v>
      </c>
      <c r="C1350" s="194" t="s">
        <v>8611</v>
      </c>
      <c r="D1350" s="223" t="s">
        <v>8991</v>
      </c>
      <c r="E1350" s="42" t="s">
        <v>12515</v>
      </c>
      <c r="F1350" s="75">
        <v>28.7</v>
      </c>
      <c r="G1350" s="75">
        <v>22.2</v>
      </c>
      <c r="H1350" s="75">
        <v>43</v>
      </c>
      <c r="I1350" s="75">
        <f t="shared" si="18"/>
        <v>33.261324041811847</v>
      </c>
      <c r="J1350" s="75">
        <f t="shared" si="19"/>
        <v>667.44186046511629</v>
      </c>
      <c r="K1350" s="191" t="s">
        <v>7672</v>
      </c>
      <c r="L1350" s="134"/>
      <c r="M1350" s="42"/>
      <c r="N1350" s="42"/>
      <c r="O1350" s="42"/>
      <c r="P1350" s="167"/>
      <c r="Q1350" s="167"/>
      <c r="AE1350" s="75"/>
      <c r="AF1350" s="75"/>
    </row>
    <row r="1351" spans="1:32" s="113" customFormat="1" x14ac:dyDescent="0.15">
      <c r="A1351" s="153"/>
      <c r="B1351" s="151" t="s">
        <v>7653</v>
      </c>
      <c r="C1351" s="194" t="s">
        <v>8810</v>
      </c>
      <c r="D1351" s="223" t="s">
        <v>8811</v>
      </c>
      <c r="E1351" s="42" t="s">
        <v>12515</v>
      </c>
      <c r="F1351" s="75">
        <v>12.3</v>
      </c>
      <c r="G1351" s="75">
        <v>6.4</v>
      </c>
      <c r="H1351" s="75">
        <v>2900</v>
      </c>
      <c r="I1351" s="75">
        <f t="shared" si="18"/>
        <v>1508.9430894308941</v>
      </c>
      <c r="J1351" s="75">
        <f t="shared" si="19"/>
        <v>4.2413793103448274</v>
      </c>
      <c r="K1351" s="191" t="s">
        <v>7789</v>
      </c>
      <c r="L1351" s="134"/>
      <c r="M1351" s="42"/>
      <c r="N1351" s="42"/>
      <c r="O1351" s="42"/>
      <c r="P1351" s="167"/>
      <c r="Q1351" s="167"/>
      <c r="AE1351" s="75"/>
      <c r="AF1351" s="75"/>
    </row>
    <row r="1352" spans="1:32" s="113" customFormat="1" x14ac:dyDescent="0.15">
      <c r="A1352" s="153"/>
      <c r="B1352" s="151" t="s">
        <v>7653</v>
      </c>
      <c r="C1352" s="194" t="s">
        <v>9011</v>
      </c>
      <c r="D1352" s="223" t="s">
        <v>8858</v>
      </c>
      <c r="E1352" s="42" t="s">
        <v>12515</v>
      </c>
      <c r="F1352" s="75">
        <v>0.02</v>
      </c>
      <c r="G1352" s="75">
        <v>0.1</v>
      </c>
      <c r="H1352" s="75">
        <v>5</v>
      </c>
      <c r="I1352" s="75">
        <f t="shared" si="18"/>
        <v>25</v>
      </c>
      <c r="J1352" s="75">
        <f t="shared" si="19"/>
        <v>4</v>
      </c>
      <c r="K1352" s="191" t="s">
        <v>7789</v>
      </c>
      <c r="L1352" s="134"/>
      <c r="M1352" s="42"/>
      <c r="N1352" s="42"/>
      <c r="O1352" s="42"/>
      <c r="P1352" s="167"/>
      <c r="Q1352" s="167"/>
      <c r="AE1352" s="75"/>
      <c r="AF1352" s="75"/>
    </row>
    <row r="1353" spans="1:32" s="113" customFormat="1" x14ac:dyDescent="0.15">
      <c r="A1353" s="153"/>
      <c r="B1353" s="151" t="s">
        <v>7692</v>
      </c>
      <c r="C1353" s="194" t="s">
        <v>8609</v>
      </c>
      <c r="D1353" s="223" t="s">
        <v>8610</v>
      </c>
      <c r="E1353" s="42" t="s">
        <v>12515</v>
      </c>
      <c r="F1353" s="75">
        <v>8.6999999999999993</v>
      </c>
      <c r="G1353" s="75">
        <v>2.7</v>
      </c>
      <c r="H1353" s="75">
        <v>794</v>
      </c>
      <c r="I1353" s="75">
        <f t="shared" si="18"/>
        <v>246.41379310344834</v>
      </c>
      <c r="J1353" s="75">
        <f t="shared" si="19"/>
        <v>10.957178841309824</v>
      </c>
      <c r="K1353" s="191" t="s">
        <v>7626</v>
      </c>
      <c r="L1353" s="134"/>
      <c r="M1353" s="42"/>
      <c r="N1353" s="42"/>
      <c r="O1353" s="42"/>
      <c r="P1353" s="167"/>
      <c r="Q1353" s="167"/>
      <c r="AE1353" s="75"/>
      <c r="AF1353" s="75"/>
    </row>
    <row r="1354" spans="1:32" s="113" customFormat="1" x14ac:dyDescent="0.15">
      <c r="A1354" s="153"/>
      <c r="B1354" s="151" t="s">
        <v>7454</v>
      </c>
      <c r="C1354" s="194" t="s">
        <v>8398</v>
      </c>
      <c r="D1354" s="223" t="s">
        <v>8659</v>
      </c>
      <c r="E1354" s="42" t="s">
        <v>12515</v>
      </c>
      <c r="F1354" s="75">
        <v>0.3</v>
      </c>
      <c r="G1354" s="75">
        <v>0.6</v>
      </c>
      <c r="H1354" s="75">
        <v>229</v>
      </c>
      <c r="I1354" s="75">
        <f t="shared" si="18"/>
        <v>458</v>
      </c>
      <c r="J1354" s="75">
        <f t="shared" si="19"/>
        <v>1.3100436681222707</v>
      </c>
      <c r="K1354" s="191" t="s">
        <v>7639</v>
      </c>
      <c r="L1354" s="134"/>
      <c r="M1354" s="42"/>
      <c r="N1354" s="42"/>
      <c r="O1354" s="42"/>
      <c r="P1354" s="167"/>
      <c r="Q1354" s="167"/>
      <c r="AE1354" s="75"/>
      <c r="AF1354" s="75"/>
    </row>
    <row r="1355" spans="1:32" s="113" customFormat="1" x14ac:dyDescent="0.15">
      <c r="A1355" s="153"/>
      <c r="B1355" s="151" t="s">
        <v>7454</v>
      </c>
      <c r="C1355" s="194" t="s">
        <v>8611</v>
      </c>
      <c r="D1355" s="223" t="s">
        <v>9136</v>
      </c>
      <c r="E1355" s="42" t="s">
        <v>12515</v>
      </c>
      <c r="F1355" s="75">
        <v>8.1999999999999993</v>
      </c>
      <c r="G1355" s="75">
        <v>20.7</v>
      </c>
      <c r="H1355" s="75">
        <v>150</v>
      </c>
      <c r="I1355" s="75">
        <f t="shared" si="18"/>
        <v>378.65853658536588</v>
      </c>
      <c r="J1355" s="75">
        <f t="shared" si="19"/>
        <v>54.666666666666664</v>
      </c>
      <c r="K1355" s="191" t="s">
        <v>7639</v>
      </c>
      <c r="L1355" s="134"/>
      <c r="M1355" s="42"/>
      <c r="N1355" s="42"/>
      <c r="O1355" s="42"/>
      <c r="P1355" s="167"/>
      <c r="Q1355" s="167"/>
      <c r="AE1355" s="75"/>
      <c r="AF1355" s="75"/>
    </row>
    <row r="1356" spans="1:32" s="113" customFormat="1" x14ac:dyDescent="0.15">
      <c r="A1356" s="153"/>
      <c r="B1356" s="151" t="s">
        <v>7805</v>
      </c>
      <c r="C1356" s="194" t="s">
        <v>8750</v>
      </c>
      <c r="D1356" s="223" t="s">
        <v>8751</v>
      </c>
      <c r="E1356" s="42" t="s">
        <v>12515</v>
      </c>
      <c r="F1356" s="75">
        <v>2.2999999999999998</v>
      </c>
      <c r="G1356" s="75">
        <v>3</v>
      </c>
      <c r="H1356" s="75">
        <v>408</v>
      </c>
      <c r="I1356" s="75">
        <f t="shared" si="18"/>
        <v>532.17391304347825</v>
      </c>
      <c r="J1356" s="75">
        <f t="shared" si="19"/>
        <v>5.6372549019607847</v>
      </c>
      <c r="K1356" s="191" t="s">
        <v>7790</v>
      </c>
      <c r="L1356" s="134"/>
      <c r="M1356" s="42"/>
      <c r="N1356" s="42"/>
      <c r="O1356" s="42"/>
      <c r="P1356" s="167"/>
      <c r="Q1356" s="167"/>
      <c r="AE1356" s="75"/>
      <c r="AF1356" s="75"/>
    </row>
    <row r="1357" spans="1:32" s="113" customFormat="1" x14ac:dyDescent="0.15">
      <c r="A1357" s="153"/>
      <c r="B1357" s="151" t="s">
        <v>7273</v>
      </c>
      <c r="C1357" s="194" t="s">
        <v>8609</v>
      </c>
      <c r="D1357" s="223" t="s">
        <v>8610</v>
      </c>
      <c r="E1357" s="42" t="s">
        <v>12515</v>
      </c>
      <c r="F1357" s="75">
        <v>22.2</v>
      </c>
      <c r="G1357" s="75">
        <v>4.4000000000000004</v>
      </c>
      <c r="H1357" s="75">
        <v>414</v>
      </c>
      <c r="I1357" s="75">
        <f t="shared" si="18"/>
        <v>82.054054054054063</v>
      </c>
      <c r="J1357" s="75">
        <f t="shared" si="19"/>
        <v>53.623188405797102</v>
      </c>
      <c r="K1357" s="191" t="s">
        <v>7626</v>
      </c>
      <c r="L1357" s="134"/>
      <c r="M1357" s="42"/>
      <c r="N1357" s="42"/>
      <c r="O1357" s="42"/>
      <c r="P1357" s="167"/>
      <c r="Q1357" s="167"/>
      <c r="AE1357" s="75"/>
      <c r="AF1357" s="75"/>
    </row>
    <row r="1358" spans="1:32" s="113" customFormat="1" x14ac:dyDescent="0.15">
      <c r="A1358" s="153"/>
      <c r="B1358" s="151" t="s">
        <v>7369</v>
      </c>
      <c r="C1358" s="194" t="s">
        <v>8992</v>
      </c>
      <c r="D1358" s="223" t="s">
        <v>8397</v>
      </c>
      <c r="E1358" s="42" t="s">
        <v>12516</v>
      </c>
      <c r="F1358" s="75">
        <v>6.9</v>
      </c>
      <c r="G1358" s="75">
        <v>2.6</v>
      </c>
      <c r="H1358" s="75">
        <v>571</v>
      </c>
      <c r="I1358" s="75">
        <f t="shared" si="18"/>
        <v>215.15942028985506</v>
      </c>
      <c r="J1358" s="75">
        <f t="shared" si="19"/>
        <v>12.084063047285465</v>
      </c>
      <c r="K1358" s="191" t="s">
        <v>7794</v>
      </c>
      <c r="L1358" s="134"/>
      <c r="M1358" s="42"/>
      <c r="N1358" s="42"/>
      <c r="O1358" s="42"/>
      <c r="P1358" s="167"/>
      <c r="Q1358" s="167"/>
      <c r="AE1358" s="75"/>
      <c r="AF1358" s="75"/>
    </row>
    <row r="1359" spans="1:32" s="113" customFormat="1" x14ac:dyDescent="0.15">
      <c r="A1359" s="153"/>
      <c r="B1359" s="151" t="s">
        <v>7430</v>
      </c>
      <c r="C1359" s="194" t="s">
        <v>8398</v>
      </c>
      <c r="D1359" s="223" t="s">
        <v>8659</v>
      </c>
      <c r="E1359" s="42" t="s">
        <v>12516</v>
      </c>
      <c r="F1359" s="75">
        <v>2.7</v>
      </c>
      <c r="G1359" s="75">
        <v>1.9</v>
      </c>
      <c r="H1359" s="75">
        <v>320</v>
      </c>
      <c r="I1359" s="75">
        <f t="shared" si="18"/>
        <v>225.18518518518516</v>
      </c>
      <c r="J1359" s="75">
        <f t="shared" si="19"/>
        <v>8.4375</v>
      </c>
      <c r="K1359" s="191" t="s">
        <v>7748</v>
      </c>
      <c r="L1359" s="134"/>
      <c r="M1359" s="42"/>
      <c r="N1359" s="42"/>
      <c r="O1359" s="42"/>
      <c r="P1359" s="167"/>
      <c r="Q1359" s="167"/>
      <c r="AE1359" s="75"/>
      <c r="AF1359" s="75"/>
    </row>
    <row r="1360" spans="1:32" s="113" customFormat="1" x14ac:dyDescent="0.15">
      <c r="A1360" s="153"/>
      <c r="B1360" s="151" t="s">
        <v>7419</v>
      </c>
      <c r="C1360" s="194" t="s">
        <v>8398</v>
      </c>
      <c r="D1360" s="223" t="s">
        <v>8659</v>
      </c>
      <c r="E1360" s="42" t="s">
        <v>12516</v>
      </c>
      <c r="F1360" s="75">
        <v>0.3</v>
      </c>
      <c r="G1360" s="75">
        <v>0.2</v>
      </c>
      <c r="H1360" s="75">
        <v>1600</v>
      </c>
      <c r="I1360" s="75">
        <f t="shared" si="18"/>
        <v>1066.6666666666667</v>
      </c>
      <c r="J1360" s="75">
        <f t="shared" si="19"/>
        <v>0.1875</v>
      </c>
      <c r="K1360" s="191" t="s">
        <v>7627</v>
      </c>
      <c r="L1360" s="134"/>
      <c r="M1360" s="42"/>
      <c r="N1360" s="42"/>
      <c r="O1360" s="42"/>
      <c r="P1360" s="167"/>
      <c r="Q1360" s="167"/>
      <c r="AE1360" s="75"/>
      <c r="AF1360" s="75"/>
    </row>
    <row r="1361" spans="1:32" s="113" customFormat="1" x14ac:dyDescent="0.15">
      <c r="A1361" s="153"/>
      <c r="B1361" s="151" t="s">
        <v>7421</v>
      </c>
      <c r="C1361" s="194" t="s">
        <v>8611</v>
      </c>
      <c r="D1361" s="223" t="s">
        <v>8991</v>
      </c>
      <c r="E1361" s="42" t="s">
        <v>12516</v>
      </c>
      <c r="F1361" s="75">
        <v>29.4</v>
      </c>
      <c r="G1361" s="75">
        <v>16.600000000000001</v>
      </c>
      <c r="H1361" s="75">
        <v>30</v>
      </c>
      <c r="I1361" s="75">
        <f t="shared" si="18"/>
        <v>16.938775510204085</v>
      </c>
      <c r="J1361" s="75">
        <f t="shared" si="19"/>
        <v>980</v>
      </c>
      <c r="K1361" s="191" t="s">
        <v>7191</v>
      </c>
      <c r="L1361" s="134"/>
      <c r="M1361" s="42"/>
      <c r="N1361" s="42"/>
      <c r="O1361" s="42"/>
      <c r="P1361" s="167"/>
      <c r="Q1361" s="167"/>
      <c r="AE1361" s="75"/>
      <c r="AF1361" s="75"/>
    </row>
    <row r="1362" spans="1:32" s="113" customFormat="1" x14ac:dyDescent="0.15">
      <c r="A1362" s="153"/>
      <c r="B1362" s="151" t="s">
        <v>7167</v>
      </c>
      <c r="C1362" s="194" t="s">
        <v>8398</v>
      </c>
      <c r="D1362" s="223" t="s">
        <v>9045</v>
      </c>
      <c r="E1362" s="42" t="s">
        <v>12516</v>
      </c>
      <c r="F1362" s="75">
        <v>37</v>
      </c>
      <c r="G1362" s="75">
        <v>26</v>
      </c>
      <c r="H1362" s="75">
        <v>500</v>
      </c>
      <c r="I1362" s="75">
        <f t="shared" si="18"/>
        <v>351.35135135135135</v>
      </c>
      <c r="J1362" s="75">
        <f t="shared" si="19"/>
        <v>74</v>
      </c>
      <c r="K1362" s="191" t="s">
        <v>7752</v>
      </c>
      <c r="L1362" s="134"/>
      <c r="M1362" s="42"/>
      <c r="N1362" s="42"/>
      <c r="O1362" s="42"/>
      <c r="P1362" s="167"/>
      <c r="Q1362" s="167"/>
      <c r="AE1362" s="75"/>
      <c r="AF1362" s="75"/>
    </row>
    <row r="1363" spans="1:32" s="113" customFormat="1" x14ac:dyDescent="0.15">
      <c r="A1363" s="153"/>
      <c r="B1363" s="151" t="s">
        <v>7264</v>
      </c>
      <c r="C1363" s="194" t="s">
        <v>8611</v>
      </c>
      <c r="D1363" s="223" t="s">
        <v>8991</v>
      </c>
      <c r="E1363" s="42" t="s">
        <v>12516</v>
      </c>
      <c r="F1363" s="75">
        <v>78</v>
      </c>
      <c r="G1363" s="75">
        <v>78.2</v>
      </c>
      <c r="H1363" s="75">
        <v>475</v>
      </c>
      <c r="I1363" s="75">
        <f t="shared" si="18"/>
        <v>476.21794871794873</v>
      </c>
      <c r="J1363" s="75">
        <f t="shared" si="19"/>
        <v>164.21052631578948</v>
      </c>
      <c r="K1363" s="191" t="s">
        <v>7374</v>
      </c>
      <c r="L1363" s="134"/>
      <c r="M1363" s="42"/>
      <c r="N1363" s="42"/>
      <c r="O1363" s="42"/>
      <c r="P1363" s="167"/>
      <c r="Q1363" s="167"/>
      <c r="AE1363" s="75"/>
      <c r="AF1363" s="75"/>
    </row>
    <row r="1364" spans="1:32" s="113" customFormat="1" x14ac:dyDescent="0.15">
      <c r="A1364" s="153"/>
      <c r="B1364" s="151" t="s">
        <v>7264</v>
      </c>
      <c r="C1364" s="194" t="s">
        <v>8992</v>
      </c>
      <c r="D1364" s="223" t="s">
        <v>8397</v>
      </c>
      <c r="E1364" s="42" t="s">
        <v>12516</v>
      </c>
      <c r="F1364" s="75">
        <v>5.3</v>
      </c>
      <c r="G1364" s="75">
        <v>3.7</v>
      </c>
      <c r="H1364" s="75">
        <v>1386</v>
      </c>
      <c r="I1364" s="75">
        <f t="shared" si="18"/>
        <v>967.58490566037744</v>
      </c>
      <c r="J1364" s="75">
        <f t="shared" si="19"/>
        <v>3.8239538239538238</v>
      </c>
      <c r="K1364" s="191" t="s">
        <v>7374</v>
      </c>
      <c r="L1364" s="134"/>
      <c r="M1364" s="42"/>
      <c r="N1364" s="42"/>
      <c r="O1364" s="42"/>
      <c r="P1364" s="167"/>
      <c r="Q1364" s="167"/>
      <c r="AE1364" s="75"/>
      <c r="AF1364" s="75"/>
    </row>
    <row r="1365" spans="1:32" s="113" customFormat="1" x14ac:dyDescent="0.15">
      <c r="A1365" s="153"/>
      <c r="B1365" s="151" t="s">
        <v>7671</v>
      </c>
      <c r="C1365" s="194" t="s">
        <v>8611</v>
      </c>
      <c r="D1365" s="223" t="s">
        <v>8991</v>
      </c>
      <c r="E1365" s="42" t="s">
        <v>12516</v>
      </c>
      <c r="F1365" s="75">
        <v>7.7</v>
      </c>
      <c r="G1365" s="75">
        <v>5.9</v>
      </c>
      <c r="H1365" s="75">
        <v>35</v>
      </c>
      <c r="I1365" s="75">
        <f t="shared" si="18"/>
        <v>26.81818181818182</v>
      </c>
      <c r="J1365" s="75">
        <f t="shared" si="19"/>
        <v>220</v>
      </c>
      <c r="K1365" s="191" t="s">
        <v>7672</v>
      </c>
      <c r="L1365" s="134"/>
      <c r="M1365" s="42"/>
      <c r="N1365" s="42"/>
      <c r="O1365" s="42"/>
      <c r="P1365" s="167"/>
      <c r="Q1365" s="167"/>
      <c r="AE1365" s="75"/>
      <c r="AF1365" s="75"/>
    </row>
    <row r="1366" spans="1:32" s="113" customFormat="1" x14ac:dyDescent="0.15">
      <c r="A1366" s="153"/>
      <c r="B1366" s="151" t="s">
        <v>7653</v>
      </c>
      <c r="C1366" s="194" t="s">
        <v>8510</v>
      </c>
      <c r="D1366" s="223" t="s">
        <v>8511</v>
      </c>
      <c r="E1366" s="42" t="s">
        <v>12516</v>
      </c>
      <c r="F1366" s="75">
        <v>0.3</v>
      </c>
      <c r="G1366" s="75">
        <v>0.2</v>
      </c>
      <c r="H1366" s="75">
        <v>53</v>
      </c>
      <c r="I1366" s="75">
        <f t="shared" si="18"/>
        <v>35.333333333333336</v>
      </c>
      <c r="J1366" s="75">
        <f t="shared" si="19"/>
        <v>5.6603773584905657</v>
      </c>
      <c r="K1366" s="191" t="s">
        <v>7789</v>
      </c>
      <c r="L1366" s="134"/>
      <c r="M1366" s="42"/>
      <c r="N1366" s="42"/>
      <c r="O1366" s="42"/>
      <c r="P1366" s="167"/>
      <c r="Q1366" s="167"/>
      <c r="AE1366" s="75"/>
      <c r="AF1366" s="75"/>
    </row>
    <row r="1367" spans="1:32" s="113" customFormat="1" x14ac:dyDescent="0.15">
      <c r="A1367" s="153"/>
      <c r="B1367" s="151" t="s">
        <v>7653</v>
      </c>
      <c r="C1367" s="194" t="s">
        <v>9086</v>
      </c>
      <c r="D1367" s="223" t="s">
        <v>8839</v>
      </c>
      <c r="E1367" s="42" t="s">
        <v>12516</v>
      </c>
      <c r="F1367" s="75">
        <v>4.9000000000000004</v>
      </c>
      <c r="G1367" s="75">
        <v>4.7</v>
      </c>
      <c r="H1367" s="75">
        <v>85</v>
      </c>
      <c r="I1367" s="75">
        <f t="shared" si="18"/>
        <v>81.530612244897952</v>
      </c>
      <c r="J1367" s="75">
        <f t="shared" si="19"/>
        <v>57.647058823529413</v>
      </c>
      <c r="K1367" s="191" t="s">
        <v>7789</v>
      </c>
      <c r="L1367" s="134"/>
      <c r="M1367" s="42"/>
      <c r="N1367" s="42"/>
      <c r="O1367" s="42"/>
      <c r="P1367" s="167"/>
      <c r="Q1367" s="167"/>
      <c r="AE1367" s="75"/>
      <c r="AF1367" s="75"/>
    </row>
    <row r="1368" spans="1:32" s="113" customFormat="1" x14ac:dyDescent="0.15">
      <c r="A1368" s="153"/>
      <c r="B1368" s="151" t="s">
        <v>7653</v>
      </c>
      <c r="C1368" s="194" t="s">
        <v>8808</v>
      </c>
      <c r="D1368" s="223" t="s">
        <v>8809</v>
      </c>
      <c r="E1368" s="42" t="s">
        <v>12516</v>
      </c>
      <c r="F1368" s="75">
        <v>94.8</v>
      </c>
      <c r="G1368" s="75">
        <v>366.9</v>
      </c>
      <c r="H1368" s="75">
        <v>36</v>
      </c>
      <c r="I1368" s="75">
        <f t="shared" si="18"/>
        <v>139.32911392405063</v>
      </c>
      <c r="J1368" s="75">
        <f t="shared" si="19"/>
        <v>2633.3333333333335</v>
      </c>
      <c r="K1368" s="191" t="s">
        <v>7789</v>
      </c>
      <c r="L1368" s="134"/>
      <c r="M1368" s="42"/>
      <c r="N1368" s="42"/>
      <c r="O1368" s="42"/>
      <c r="P1368" s="167"/>
      <c r="Q1368" s="167"/>
      <c r="AE1368" s="75"/>
      <c r="AF1368" s="75"/>
    </row>
    <row r="1369" spans="1:32" s="113" customFormat="1" x14ac:dyDescent="0.15">
      <c r="A1369" s="153"/>
      <c r="B1369" s="151" t="s">
        <v>7653</v>
      </c>
      <c r="C1369" s="194" t="s">
        <v>8703</v>
      </c>
      <c r="D1369" s="223" t="s">
        <v>8580</v>
      </c>
      <c r="E1369" s="42" t="s">
        <v>12516</v>
      </c>
      <c r="F1369" s="75">
        <v>30.4</v>
      </c>
      <c r="G1369" s="75">
        <v>16.3</v>
      </c>
      <c r="H1369" s="75">
        <v>1500</v>
      </c>
      <c r="I1369" s="75">
        <f t="shared" si="18"/>
        <v>804.27631578947376</v>
      </c>
      <c r="J1369" s="75">
        <f t="shared" si="19"/>
        <v>20.266666666666666</v>
      </c>
      <c r="K1369" s="191" t="s">
        <v>7789</v>
      </c>
      <c r="L1369" s="134"/>
      <c r="M1369" s="42"/>
      <c r="N1369" s="42"/>
      <c r="O1369" s="42"/>
      <c r="P1369" s="167"/>
      <c r="Q1369" s="167"/>
      <c r="AE1369" s="75"/>
      <c r="AF1369" s="75"/>
    </row>
    <row r="1370" spans="1:32" s="113" customFormat="1" x14ac:dyDescent="0.15">
      <c r="A1370" s="153"/>
      <c r="B1370" s="151" t="s">
        <v>7803</v>
      </c>
      <c r="C1370" s="194" t="s">
        <v>8611</v>
      </c>
      <c r="D1370" s="223" t="s">
        <v>8991</v>
      </c>
      <c r="E1370" s="42" t="s">
        <v>12516</v>
      </c>
      <c r="F1370" s="75">
        <v>18.7</v>
      </c>
      <c r="G1370" s="75">
        <v>11.2</v>
      </c>
      <c r="H1370" s="75">
        <v>235</v>
      </c>
      <c r="I1370" s="75">
        <f t="shared" si="18"/>
        <v>140.74866310160428</v>
      </c>
      <c r="J1370" s="75">
        <f t="shared" si="19"/>
        <v>79.574468085106389</v>
      </c>
      <c r="K1370" s="191" t="s">
        <v>7636</v>
      </c>
      <c r="L1370" s="134"/>
      <c r="M1370" s="42"/>
      <c r="N1370" s="42"/>
      <c r="O1370" s="42"/>
      <c r="P1370" s="167"/>
      <c r="Q1370" s="167"/>
      <c r="AE1370" s="75"/>
      <c r="AF1370" s="75"/>
    </row>
    <row r="1371" spans="1:32" s="113" customFormat="1" x14ac:dyDescent="0.15">
      <c r="A1371" s="153"/>
      <c r="B1371" s="151" t="s">
        <v>7877</v>
      </c>
      <c r="C1371" s="194" t="s">
        <v>8798</v>
      </c>
      <c r="D1371" s="223" t="s">
        <v>8799</v>
      </c>
      <c r="E1371" s="42" t="s">
        <v>12516</v>
      </c>
      <c r="F1371" s="75">
        <v>12.9</v>
      </c>
      <c r="G1371" s="75">
        <v>8.4</v>
      </c>
      <c r="H1371" s="75">
        <v>830</v>
      </c>
      <c r="I1371" s="75">
        <f t="shared" si="18"/>
        <v>540.46511627906978</v>
      </c>
      <c r="J1371" s="75">
        <f t="shared" si="19"/>
        <v>15.542168674698795</v>
      </c>
      <c r="K1371" s="191" t="s">
        <v>7611</v>
      </c>
      <c r="L1371" s="134"/>
      <c r="M1371" s="42"/>
      <c r="N1371" s="42"/>
      <c r="O1371" s="42"/>
      <c r="P1371" s="167"/>
      <c r="Q1371" s="167"/>
      <c r="AE1371" s="75"/>
      <c r="AF1371" s="75"/>
    </row>
    <row r="1372" spans="1:32" s="113" customFormat="1" x14ac:dyDescent="0.15">
      <c r="A1372" s="153"/>
      <c r="B1372" s="151" t="s">
        <v>7877</v>
      </c>
      <c r="C1372" s="194" t="s">
        <v>8577</v>
      </c>
      <c r="D1372" s="223" t="s">
        <v>8578</v>
      </c>
      <c r="E1372" s="42" t="s">
        <v>12516</v>
      </c>
      <c r="F1372" s="75">
        <v>128.80000000000001</v>
      </c>
      <c r="G1372" s="75">
        <v>87.1</v>
      </c>
      <c r="H1372" s="75">
        <v>2923</v>
      </c>
      <c r="I1372" s="75">
        <f t="shared" si="18"/>
        <v>1976.6560559006207</v>
      </c>
      <c r="J1372" s="75">
        <f t="shared" si="19"/>
        <v>44.064317482039009</v>
      </c>
      <c r="K1372" s="191" t="s">
        <v>7611</v>
      </c>
      <c r="L1372" s="134"/>
      <c r="M1372" s="42"/>
      <c r="N1372" s="42"/>
      <c r="O1372" s="42"/>
      <c r="P1372" s="167"/>
      <c r="Q1372" s="167"/>
      <c r="AE1372" s="75"/>
      <c r="AF1372" s="75"/>
    </row>
    <row r="1373" spans="1:32" s="113" customFormat="1" x14ac:dyDescent="0.15">
      <c r="A1373" s="153"/>
      <c r="B1373" s="151" t="s">
        <v>7692</v>
      </c>
      <c r="C1373" s="194" t="s">
        <v>8398</v>
      </c>
      <c r="D1373" s="223" t="s">
        <v>8659</v>
      </c>
      <c r="E1373" s="42" t="s">
        <v>12516</v>
      </c>
      <c r="F1373" s="75">
        <v>2.2000000000000002</v>
      </c>
      <c r="G1373" s="75">
        <v>1.2</v>
      </c>
      <c r="H1373" s="75">
        <v>913</v>
      </c>
      <c r="I1373" s="75">
        <f t="shared" si="18"/>
        <v>497.99999999999994</v>
      </c>
      <c r="J1373" s="75">
        <f t="shared" si="19"/>
        <v>2.4096385542168677</v>
      </c>
      <c r="K1373" s="191" t="s">
        <v>7626</v>
      </c>
      <c r="L1373" s="134"/>
      <c r="M1373" s="42"/>
      <c r="N1373" s="42"/>
      <c r="O1373" s="42"/>
      <c r="P1373" s="167"/>
      <c r="Q1373" s="167"/>
      <c r="AE1373" s="75"/>
      <c r="AF1373" s="75"/>
    </row>
    <row r="1374" spans="1:32" s="113" customFormat="1" x14ac:dyDescent="0.15">
      <c r="A1374" s="153"/>
      <c r="B1374" s="151" t="s">
        <v>5837</v>
      </c>
      <c r="C1374" s="194" t="s">
        <v>8579</v>
      </c>
      <c r="D1374" s="223" t="s">
        <v>9078</v>
      </c>
      <c r="E1374" s="42" t="s">
        <v>12516</v>
      </c>
      <c r="F1374" s="75">
        <v>15.6</v>
      </c>
      <c r="G1374" s="75">
        <v>17.5</v>
      </c>
      <c r="H1374" s="75">
        <v>820</v>
      </c>
      <c r="I1374" s="75">
        <f t="shared" si="18"/>
        <v>919.87179487179492</v>
      </c>
      <c r="J1374" s="75">
        <f t="shared" si="19"/>
        <v>19.024390243902438</v>
      </c>
      <c r="K1374" s="191" t="s">
        <v>7864</v>
      </c>
      <c r="L1374" s="134"/>
      <c r="M1374" s="42"/>
      <c r="N1374" s="42"/>
      <c r="O1374" s="42"/>
      <c r="P1374" s="167"/>
      <c r="Q1374" s="167"/>
      <c r="AE1374" s="75"/>
      <c r="AF1374" s="75"/>
    </row>
    <row r="1375" spans="1:32" s="113" customFormat="1" x14ac:dyDescent="0.15">
      <c r="A1375" s="153"/>
      <c r="B1375" s="151" t="s">
        <v>5837</v>
      </c>
      <c r="C1375" s="194" t="s">
        <v>8611</v>
      </c>
      <c r="D1375" s="223" t="s">
        <v>8991</v>
      </c>
      <c r="E1375" s="42" t="s">
        <v>12516</v>
      </c>
      <c r="F1375" s="75">
        <v>10.199999999999999</v>
      </c>
      <c r="G1375" s="75">
        <v>27.9</v>
      </c>
      <c r="H1375" s="75">
        <v>310</v>
      </c>
      <c r="I1375" s="75">
        <f t="shared" si="18"/>
        <v>847.94117647058829</v>
      </c>
      <c r="J1375" s="75">
        <f t="shared" si="19"/>
        <v>32.903225806451616</v>
      </c>
      <c r="K1375" s="191" t="s">
        <v>7864</v>
      </c>
      <c r="L1375" s="134"/>
      <c r="M1375" s="42"/>
      <c r="N1375" s="42"/>
      <c r="O1375" s="42"/>
      <c r="P1375" s="167"/>
      <c r="Q1375" s="167"/>
      <c r="AE1375" s="75"/>
      <c r="AF1375" s="75"/>
    </row>
    <row r="1376" spans="1:32" s="113" customFormat="1" x14ac:dyDescent="0.15">
      <c r="A1376" s="153"/>
      <c r="B1376" s="151" t="s">
        <v>7904</v>
      </c>
      <c r="C1376" s="194" t="s">
        <v>8579</v>
      </c>
      <c r="D1376" s="223" t="s">
        <v>9079</v>
      </c>
      <c r="E1376" s="42" t="s">
        <v>12516</v>
      </c>
      <c r="F1376" s="75">
        <v>12.3</v>
      </c>
      <c r="G1376" s="75">
        <v>9.8000000000000007</v>
      </c>
      <c r="H1376" s="75">
        <v>156</v>
      </c>
      <c r="I1376" s="75">
        <f t="shared" si="18"/>
        <v>124.29268292682927</v>
      </c>
      <c r="J1376" s="75">
        <f t="shared" si="19"/>
        <v>78.84615384615384</v>
      </c>
      <c r="K1376" s="191" t="s">
        <v>7578</v>
      </c>
      <c r="L1376" s="134"/>
      <c r="M1376" s="42"/>
      <c r="N1376" s="42"/>
      <c r="O1376" s="42"/>
      <c r="P1376" s="167"/>
      <c r="Q1376" s="167"/>
      <c r="AE1376" s="75"/>
      <c r="AF1376" s="75"/>
    </row>
    <row r="1377" spans="1:33" s="113" customFormat="1" x14ac:dyDescent="0.15">
      <c r="A1377" s="153"/>
      <c r="B1377" s="151" t="s">
        <v>7444</v>
      </c>
      <c r="C1377" s="194" t="s">
        <v>8398</v>
      </c>
      <c r="D1377" s="223" t="s">
        <v>8659</v>
      </c>
      <c r="E1377" s="42" t="s">
        <v>12516</v>
      </c>
      <c r="F1377" s="75">
        <v>3.1</v>
      </c>
      <c r="G1377" s="75">
        <v>2.2000000000000002</v>
      </c>
      <c r="H1377" s="75">
        <v>309</v>
      </c>
      <c r="I1377" s="75">
        <f t="shared" si="18"/>
        <v>219.29032258064518</v>
      </c>
      <c r="J1377" s="75">
        <f t="shared" si="19"/>
        <v>10.032362459546926</v>
      </c>
      <c r="K1377" s="191" t="s">
        <v>7689</v>
      </c>
      <c r="L1377" s="134"/>
      <c r="M1377" s="42"/>
      <c r="N1377" s="42"/>
      <c r="O1377" s="42"/>
      <c r="P1377" s="167"/>
      <c r="Q1377" s="167"/>
      <c r="AE1377" s="75"/>
      <c r="AF1377" s="75"/>
    </row>
    <row r="1378" spans="1:33" s="113" customFormat="1" x14ac:dyDescent="0.15">
      <c r="A1378" s="153"/>
      <c r="B1378" s="151" t="s">
        <v>7363</v>
      </c>
      <c r="C1378" s="194" t="s">
        <v>8798</v>
      </c>
      <c r="D1378" s="223" t="s">
        <v>8799</v>
      </c>
      <c r="E1378" s="42" t="s">
        <v>12516</v>
      </c>
      <c r="F1378" s="75">
        <v>57.2</v>
      </c>
      <c r="G1378" s="75">
        <v>41.7</v>
      </c>
      <c r="H1378" s="75">
        <v>291</v>
      </c>
      <c r="I1378" s="75">
        <f t="shared" si="18"/>
        <v>212.14510489510491</v>
      </c>
      <c r="J1378" s="75">
        <f t="shared" si="19"/>
        <v>196.56357388316152</v>
      </c>
      <c r="K1378" s="191" t="s">
        <v>7611</v>
      </c>
      <c r="L1378" s="134"/>
      <c r="M1378" s="42"/>
      <c r="N1378" s="42"/>
      <c r="O1378" s="42"/>
      <c r="P1378" s="167"/>
      <c r="Q1378" s="167"/>
      <c r="AE1378" s="75"/>
      <c r="AF1378" s="75"/>
    </row>
    <row r="1379" spans="1:33" s="113" customFormat="1" x14ac:dyDescent="0.15">
      <c r="A1379" s="153"/>
      <c r="B1379" s="151" t="s">
        <v>7363</v>
      </c>
      <c r="C1379" s="194" t="s">
        <v>8577</v>
      </c>
      <c r="D1379" s="223" t="s">
        <v>8578</v>
      </c>
      <c r="E1379" s="42" t="s">
        <v>12516</v>
      </c>
      <c r="F1379" s="75">
        <v>56.2</v>
      </c>
      <c r="G1379" s="75">
        <v>43</v>
      </c>
      <c r="H1379" s="75">
        <v>2217</v>
      </c>
      <c r="I1379" s="75">
        <f t="shared" si="18"/>
        <v>1696.2811387900356</v>
      </c>
      <c r="J1379" s="75">
        <f t="shared" si="19"/>
        <v>25.349571493008572</v>
      </c>
      <c r="K1379" s="191" t="s">
        <v>7611</v>
      </c>
      <c r="L1379" s="134"/>
      <c r="M1379" s="42"/>
      <c r="N1379" s="42"/>
      <c r="O1379" s="42"/>
      <c r="P1379" s="167"/>
      <c r="Q1379" s="167"/>
      <c r="AE1379" s="75"/>
      <c r="AF1379" s="75"/>
    </row>
    <row r="1380" spans="1:33" s="113" customFormat="1" x14ac:dyDescent="0.15">
      <c r="A1380" s="153"/>
      <c r="B1380" s="151" t="s">
        <v>7852</v>
      </c>
      <c r="C1380" s="194" t="s">
        <v>8992</v>
      </c>
      <c r="D1380" s="223" t="s">
        <v>8397</v>
      </c>
      <c r="E1380" s="42" t="s">
        <v>12516</v>
      </c>
      <c r="F1380" s="75">
        <v>22.4</v>
      </c>
      <c r="G1380" s="75">
        <v>13.7</v>
      </c>
      <c r="H1380" s="75">
        <v>4425</v>
      </c>
      <c r="I1380" s="75">
        <f t="shared" si="18"/>
        <v>2706.3616071428573</v>
      </c>
      <c r="J1380" s="75">
        <f t="shared" si="19"/>
        <v>5.0621468926553677</v>
      </c>
      <c r="K1380" s="191" t="s">
        <v>7735</v>
      </c>
      <c r="L1380" s="134"/>
      <c r="M1380" s="42"/>
      <c r="N1380" s="42"/>
      <c r="O1380" s="42"/>
      <c r="P1380" s="167"/>
      <c r="Q1380" s="167"/>
      <c r="AE1380" s="75"/>
      <c r="AF1380" s="75"/>
    </row>
    <row r="1381" spans="1:33" s="113" customFormat="1" x14ac:dyDescent="0.15">
      <c r="A1381" s="153"/>
      <c r="B1381" s="151" t="s">
        <v>7804</v>
      </c>
      <c r="C1381" s="194" t="s">
        <v>8992</v>
      </c>
      <c r="D1381" s="223" t="s">
        <v>8397</v>
      </c>
      <c r="E1381" s="42" t="s">
        <v>12516</v>
      </c>
      <c r="F1381" s="75">
        <v>10.9</v>
      </c>
      <c r="G1381" s="75">
        <v>11.3</v>
      </c>
      <c r="H1381" s="75">
        <v>4445</v>
      </c>
      <c r="I1381" s="75">
        <f t="shared" si="18"/>
        <v>4608.119266055046</v>
      </c>
      <c r="J1381" s="75">
        <f t="shared" si="19"/>
        <v>2.4521934758155233</v>
      </c>
      <c r="K1381" s="191" t="s">
        <v>7735</v>
      </c>
      <c r="L1381" s="134"/>
      <c r="M1381" s="42"/>
      <c r="N1381" s="42"/>
      <c r="O1381" s="42"/>
      <c r="P1381" s="167"/>
      <c r="Q1381" s="167"/>
      <c r="AE1381" s="75"/>
      <c r="AF1381" s="75"/>
    </row>
    <row r="1382" spans="1:33" s="113" customFormat="1" x14ac:dyDescent="0.15">
      <c r="A1382" s="153"/>
      <c r="B1382" s="151" t="s">
        <v>7805</v>
      </c>
      <c r="C1382" s="194" t="s">
        <v>8611</v>
      </c>
      <c r="D1382" s="223" t="s">
        <v>9136</v>
      </c>
      <c r="E1382" s="42" t="s">
        <v>12516</v>
      </c>
      <c r="F1382" s="75">
        <v>1.3</v>
      </c>
      <c r="G1382" s="75">
        <v>0.6</v>
      </c>
      <c r="H1382" s="75">
        <v>415</v>
      </c>
      <c r="I1382" s="75">
        <f t="shared" si="18"/>
        <v>191.53846153846152</v>
      </c>
      <c r="J1382" s="75">
        <f t="shared" si="19"/>
        <v>3.1325301204819276</v>
      </c>
      <c r="K1382" s="191" t="s">
        <v>7790</v>
      </c>
      <c r="L1382" s="134"/>
      <c r="M1382" s="42"/>
      <c r="N1382" s="42"/>
      <c r="O1382" s="42"/>
      <c r="P1382" s="167"/>
      <c r="Q1382" s="167"/>
      <c r="AE1382" s="75"/>
      <c r="AF1382" s="75"/>
    </row>
    <row r="1383" spans="1:33" s="113" customFormat="1" x14ac:dyDescent="0.15">
      <c r="A1383" s="153"/>
      <c r="B1383" s="151" t="s">
        <v>7805</v>
      </c>
      <c r="C1383" s="194" t="s">
        <v>8748</v>
      </c>
      <c r="D1383" s="223" t="s">
        <v>8749</v>
      </c>
      <c r="E1383" s="42" t="s">
        <v>12516</v>
      </c>
      <c r="F1383" s="75">
        <v>67.900000000000006</v>
      </c>
      <c r="G1383" s="75">
        <v>74.900000000000006</v>
      </c>
      <c r="H1383" s="75">
        <v>110</v>
      </c>
      <c r="I1383" s="75">
        <f t="shared" si="18"/>
        <v>121.34020618556701</v>
      </c>
      <c r="J1383" s="75">
        <f t="shared" si="19"/>
        <v>617.27272727272725</v>
      </c>
      <c r="K1383" s="191" t="s">
        <v>7790</v>
      </c>
      <c r="L1383" s="134"/>
      <c r="M1383" s="42"/>
      <c r="N1383" s="42"/>
      <c r="O1383" s="42"/>
      <c r="P1383" s="167"/>
      <c r="Q1383" s="167"/>
      <c r="AE1383" s="75"/>
      <c r="AF1383" s="75"/>
    </row>
    <row r="1384" spans="1:33" s="113" customFormat="1" x14ac:dyDescent="0.15">
      <c r="A1384" s="153"/>
      <c r="B1384" s="151" t="s">
        <v>7805</v>
      </c>
      <c r="C1384" s="194" t="s">
        <v>9159</v>
      </c>
      <c r="D1384" s="223" t="s">
        <v>9160</v>
      </c>
      <c r="E1384" s="42" t="s">
        <v>12516</v>
      </c>
      <c r="F1384" s="75">
        <v>13.2</v>
      </c>
      <c r="G1384" s="75">
        <v>1.8</v>
      </c>
      <c r="H1384" s="75">
        <v>2385</v>
      </c>
      <c r="I1384" s="75">
        <f t="shared" si="18"/>
        <v>325.22727272727275</v>
      </c>
      <c r="J1384" s="75">
        <f t="shared" si="19"/>
        <v>5.5345911949685531</v>
      </c>
      <c r="K1384" s="191" t="s">
        <v>7790</v>
      </c>
      <c r="L1384" s="134"/>
      <c r="M1384" s="42"/>
      <c r="N1384" s="42"/>
      <c r="O1384" s="42"/>
      <c r="P1384" s="167"/>
      <c r="Q1384" s="167"/>
      <c r="AE1384" s="75"/>
      <c r="AF1384" s="75"/>
    </row>
    <row r="1385" spans="1:33" s="113" customFormat="1" x14ac:dyDescent="0.15">
      <c r="A1385" s="153"/>
      <c r="B1385" s="151" t="s">
        <v>7525</v>
      </c>
      <c r="C1385" s="194" t="s">
        <v>9161</v>
      </c>
      <c r="D1385" s="223" t="s">
        <v>8968</v>
      </c>
      <c r="E1385" s="42" t="s">
        <v>12516</v>
      </c>
      <c r="F1385" s="75">
        <v>5.8</v>
      </c>
      <c r="G1385" s="75">
        <v>2.1</v>
      </c>
      <c r="H1385" s="75">
        <v>2110</v>
      </c>
      <c r="I1385" s="75">
        <f t="shared" si="18"/>
        <v>763.9655172413793</v>
      </c>
      <c r="J1385" s="75">
        <f t="shared" si="19"/>
        <v>2.7488151658767772</v>
      </c>
      <c r="K1385" s="191" t="s">
        <v>7534</v>
      </c>
      <c r="L1385" s="134"/>
      <c r="M1385" s="42"/>
      <c r="N1385" s="42"/>
      <c r="O1385" s="42"/>
      <c r="P1385" s="167"/>
      <c r="Q1385" s="167"/>
      <c r="AE1385" s="75"/>
      <c r="AF1385" s="75"/>
    </row>
    <row r="1386" spans="1:33" s="113" customFormat="1" x14ac:dyDescent="0.15">
      <c r="A1386" s="153"/>
      <c r="B1386" s="151" t="s">
        <v>7526</v>
      </c>
      <c r="C1386" s="194" t="s">
        <v>8611</v>
      </c>
      <c r="D1386" s="223" t="s">
        <v>8991</v>
      </c>
      <c r="E1386" s="42" t="s">
        <v>12516</v>
      </c>
      <c r="F1386" s="75">
        <v>123.2</v>
      </c>
      <c r="G1386" s="75">
        <v>74.599999999999994</v>
      </c>
      <c r="H1386" s="75">
        <v>192</v>
      </c>
      <c r="I1386" s="75">
        <f t="shared" si="18"/>
        <v>116.25974025974025</v>
      </c>
      <c r="J1386" s="75">
        <f t="shared" si="19"/>
        <v>641.66666666666663</v>
      </c>
      <c r="K1386" s="191" t="s">
        <v>7670</v>
      </c>
      <c r="L1386" s="134"/>
      <c r="M1386" s="42"/>
      <c r="N1386" s="42"/>
      <c r="O1386" s="42"/>
      <c r="P1386" s="167"/>
      <c r="Q1386" s="167"/>
      <c r="AE1386" s="75"/>
      <c r="AF1386" s="75"/>
    </row>
    <row r="1387" spans="1:33" s="113" customFormat="1" x14ac:dyDescent="0.15">
      <c r="A1387" s="153"/>
      <c r="B1387" s="151" t="s">
        <v>7273</v>
      </c>
      <c r="C1387" s="194" t="s">
        <v>8398</v>
      </c>
      <c r="D1387" s="223" t="s">
        <v>8659</v>
      </c>
      <c r="E1387" s="42" t="s">
        <v>12516</v>
      </c>
      <c r="F1387" s="75">
        <v>2.2000000000000002</v>
      </c>
      <c r="G1387" s="75">
        <v>1.2</v>
      </c>
      <c r="H1387" s="75">
        <v>1641</v>
      </c>
      <c r="I1387" s="75">
        <f t="shared" si="18"/>
        <v>895.09090909090901</v>
      </c>
      <c r="J1387" s="75">
        <f t="shared" si="19"/>
        <v>1.3406459475929311</v>
      </c>
      <c r="K1387" s="191" t="s">
        <v>7626</v>
      </c>
      <c r="L1387" s="134"/>
      <c r="M1387" s="42"/>
      <c r="N1387" s="42"/>
      <c r="O1387" s="42"/>
      <c r="P1387" s="167"/>
      <c r="Q1387" s="167"/>
      <c r="AE1387" s="75"/>
      <c r="AF1387" s="75"/>
    </row>
    <row r="1388" spans="1:33" s="113" customFormat="1" x14ac:dyDescent="0.15">
      <c r="A1388" s="300"/>
      <c r="C1388" s="75"/>
      <c r="D1388" s="75"/>
      <c r="E1388" s="75"/>
      <c r="F1388" s="75"/>
      <c r="I1388" s="75"/>
      <c r="K1388" s="191"/>
      <c r="AE1388" s="334"/>
      <c r="AF1388" s="334"/>
      <c r="AG1388" s="334"/>
    </row>
    <row r="1389" spans="1:33" s="121" customFormat="1" x14ac:dyDescent="0.15">
      <c r="A1389" s="197"/>
      <c r="AC1389" s="279"/>
      <c r="AD1389" s="279"/>
      <c r="AE1389" s="279"/>
    </row>
    <row r="1390" spans="1:33" s="113" customFormat="1" x14ac:dyDescent="0.15">
      <c r="A1390" s="300"/>
      <c r="AC1390" s="334"/>
      <c r="AD1390" s="334"/>
      <c r="AE1390" s="334"/>
    </row>
    <row r="1391" spans="1:33" s="113" customFormat="1" ht="14" x14ac:dyDescent="0.15">
      <c r="A1391" s="159" t="s">
        <v>261</v>
      </c>
      <c r="B1391" s="300"/>
      <c r="C1391" s="300"/>
      <c r="D1391" s="300"/>
      <c r="E1391" s="300"/>
      <c r="F1391" s="73"/>
      <c r="G1391" s="195"/>
      <c r="H1391" s="73"/>
      <c r="I1391" s="73"/>
      <c r="J1391" s="73"/>
      <c r="AB1391" s="334"/>
      <c r="AC1391" s="334"/>
      <c r="AD1391" s="334"/>
    </row>
    <row r="1392" spans="1:33" s="113" customFormat="1" x14ac:dyDescent="0.15">
      <c r="A1392" s="139" t="s">
        <v>3459</v>
      </c>
      <c r="B1392" s="300"/>
      <c r="C1392" s="300"/>
      <c r="D1392" s="300"/>
      <c r="E1392" s="300"/>
      <c r="F1392" s="195"/>
      <c r="G1392" s="195" t="s">
        <v>7830</v>
      </c>
      <c r="H1392" s="195" t="s">
        <v>7830</v>
      </c>
      <c r="K1392" s="195" t="s">
        <v>7606</v>
      </c>
      <c r="AB1392" s="334"/>
      <c r="AC1392" s="334"/>
      <c r="AD1392" s="334"/>
    </row>
    <row r="1393" spans="1:30" s="113" customFormat="1" ht="15" x14ac:dyDescent="0.15">
      <c r="A1393" s="58" t="s">
        <v>5974</v>
      </c>
      <c r="B1393" s="59" t="s">
        <v>7585</v>
      </c>
      <c r="C1393" s="72" t="s">
        <v>7705</v>
      </c>
      <c r="D1393" s="72" t="s">
        <v>7706</v>
      </c>
      <c r="E1393" s="72" t="s">
        <v>7707</v>
      </c>
      <c r="F1393" s="82" t="s">
        <v>7596</v>
      </c>
      <c r="G1393" s="148" t="s">
        <v>7429</v>
      </c>
      <c r="H1393" s="148" t="s">
        <v>3460</v>
      </c>
      <c r="I1393" s="170" t="s">
        <v>3514</v>
      </c>
      <c r="J1393" s="170" t="s">
        <v>3515</v>
      </c>
      <c r="K1393" s="135" t="s">
        <v>3516</v>
      </c>
      <c r="L1393" s="135" t="s">
        <v>3447</v>
      </c>
      <c r="M1393" s="135" t="s">
        <v>3448</v>
      </c>
      <c r="N1393" s="135" t="s">
        <v>7560</v>
      </c>
      <c r="O1393" s="135" t="s">
        <v>3698</v>
      </c>
      <c r="P1393" s="135" t="s">
        <v>7351</v>
      </c>
      <c r="Q1393" s="135" t="s">
        <v>7238</v>
      </c>
      <c r="R1393" s="135" t="s">
        <v>7614</v>
      </c>
      <c r="S1393" s="135" t="s">
        <v>7615</v>
      </c>
      <c r="T1393" s="135" t="s">
        <v>7665</v>
      </c>
      <c r="U1393" s="135" t="s">
        <v>7756</v>
      </c>
      <c r="V1393" s="135" t="s">
        <v>7767</v>
      </c>
      <c r="W1393" s="149" t="s">
        <v>7666</v>
      </c>
      <c r="AB1393" s="334"/>
      <c r="AC1393" s="334"/>
      <c r="AD1393" s="334"/>
    </row>
    <row r="1394" spans="1:30" s="113" customFormat="1" x14ac:dyDescent="0.15">
      <c r="A1394" s="58"/>
      <c r="B1394" s="59"/>
      <c r="C1394" s="72"/>
      <c r="D1394" s="72"/>
      <c r="E1394" s="72"/>
      <c r="F1394" s="153"/>
      <c r="G1394" s="77"/>
      <c r="H1394" s="77"/>
      <c r="I1394" s="42"/>
      <c r="J1394" s="42"/>
      <c r="K1394" s="135"/>
      <c r="L1394" s="135"/>
      <c r="M1394" s="135"/>
      <c r="N1394" s="135"/>
      <c r="O1394" s="135"/>
      <c r="P1394" s="135"/>
      <c r="Q1394" s="135"/>
      <c r="R1394" s="135"/>
      <c r="S1394" s="135"/>
      <c r="T1394" s="135"/>
      <c r="U1394" s="135"/>
      <c r="V1394" s="135"/>
      <c r="W1394" s="149"/>
      <c r="AB1394" s="334"/>
      <c r="AC1394" s="334"/>
      <c r="AD1394" s="334"/>
    </row>
    <row r="1395" spans="1:30" s="113" customFormat="1" x14ac:dyDescent="0.15">
      <c r="B1395" s="113" t="s">
        <v>7741</v>
      </c>
      <c r="C1395" s="113">
        <v>0.08</v>
      </c>
      <c r="D1395" s="112">
        <v>49.689982999999998</v>
      </c>
      <c r="E1395" s="112">
        <v>-93.741274000000004</v>
      </c>
      <c r="F1395" s="153" t="s">
        <v>7588</v>
      </c>
      <c r="G1395" s="113">
        <v>15.7</v>
      </c>
      <c r="H1395" s="113">
        <v>4.5999999999999996</v>
      </c>
      <c r="I1395" s="42">
        <v>13.930789707187222</v>
      </c>
      <c r="J1395" s="42">
        <v>1.127</v>
      </c>
      <c r="K1395" s="113">
        <v>5</v>
      </c>
      <c r="L1395" s="113" t="s">
        <v>7667</v>
      </c>
      <c r="M1395" s="113">
        <v>414</v>
      </c>
      <c r="N1395" s="113">
        <v>6</v>
      </c>
      <c r="O1395" s="113">
        <v>2</v>
      </c>
      <c r="P1395" s="113">
        <v>6.5</v>
      </c>
      <c r="Q1395" s="113">
        <v>21</v>
      </c>
      <c r="R1395" s="113">
        <v>13</v>
      </c>
      <c r="S1395" s="113">
        <v>5</v>
      </c>
      <c r="T1395" s="113">
        <v>270</v>
      </c>
      <c r="U1395" s="113">
        <v>11</v>
      </c>
      <c r="V1395" s="113">
        <v>54</v>
      </c>
      <c r="W1395" s="116" t="s">
        <v>3557</v>
      </c>
      <c r="AB1395" s="334"/>
      <c r="AC1395" s="334"/>
      <c r="AD1395" s="334"/>
    </row>
    <row r="1396" spans="1:30" s="113" customFormat="1" x14ac:dyDescent="0.15">
      <c r="B1396" s="113" t="s">
        <v>7783</v>
      </c>
      <c r="C1396" s="113">
        <v>0.08</v>
      </c>
      <c r="D1396" s="112">
        <v>49.689982999999998</v>
      </c>
      <c r="E1396" s="112">
        <v>-93.741274000000004</v>
      </c>
      <c r="F1396" s="153" t="s">
        <v>7588</v>
      </c>
      <c r="G1396" s="113">
        <v>28.3</v>
      </c>
      <c r="H1396" s="113">
        <v>6.4</v>
      </c>
      <c r="I1396" s="42">
        <v>25.11091393078971</v>
      </c>
      <c r="J1396" s="42">
        <v>1.127</v>
      </c>
      <c r="K1396" s="113">
        <v>5</v>
      </c>
      <c r="L1396" s="113" t="s">
        <v>7667</v>
      </c>
      <c r="M1396" s="113">
        <v>414</v>
      </c>
      <c r="N1396" s="113">
        <v>6</v>
      </c>
      <c r="O1396" s="113">
        <v>2</v>
      </c>
      <c r="P1396" s="113">
        <v>6.4</v>
      </c>
      <c r="Q1396" s="113">
        <v>23</v>
      </c>
      <c r="R1396" s="113">
        <v>15</v>
      </c>
      <c r="S1396" s="113">
        <v>5</v>
      </c>
      <c r="T1396" s="113">
        <v>391</v>
      </c>
      <c r="U1396" s="113">
        <v>19</v>
      </c>
      <c r="V1396" s="113">
        <v>74</v>
      </c>
      <c r="W1396" s="116" t="s">
        <v>3557</v>
      </c>
      <c r="X1396" s="116"/>
      <c r="AB1396" s="334"/>
      <c r="AC1396" s="334"/>
      <c r="AD1396" s="334"/>
    </row>
    <row r="1397" spans="1:30" s="113" customFormat="1" x14ac:dyDescent="0.15">
      <c r="B1397" s="113" t="s">
        <v>7749</v>
      </c>
      <c r="C1397" s="113">
        <v>0.08</v>
      </c>
      <c r="D1397" s="112">
        <v>49.689982999999998</v>
      </c>
      <c r="E1397" s="112">
        <v>-93.741274000000004</v>
      </c>
      <c r="F1397" s="153" t="s">
        <v>7588</v>
      </c>
      <c r="G1397" s="113">
        <v>24.8</v>
      </c>
      <c r="H1397" s="113">
        <v>7.7</v>
      </c>
      <c r="I1397" s="42">
        <v>22.005323868677905</v>
      </c>
      <c r="J1397" s="42">
        <v>1.127</v>
      </c>
      <c r="K1397" s="113">
        <v>5</v>
      </c>
      <c r="L1397" s="113" t="s">
        <v>7667</v>
      </c>
      <c r="M1397" s="113">
        <v>414</v>
      </c>
      <c r="N1397" s="113">
        <v>6</v>
      </c>
      <c r="O1397" s="113">
        <v>2</v>
      </c>
      <c r="P1397" s="113">
        <v>6.4</v>
      </c>
      <c r="Q1397" s="113">
        <v>24</v>
      </c>
      <c r="R1397" s="113">
        <v>16</v>
      </c>
      <c r="S1397" s="113">
        <v>6</v>
      </c>
      <c r="T1397" s="113">
        <v>470</v>
      </c>
      <c r="U1397" s="113">
        <v>16</v>
      </c>
      <c r="V1397" s="113">
        <v>56</v>
      </c>
      <c r="W1397" s="116" t="s">
        <v>3557</v>
      </c>
      <c r="AB1397" s="334"/>
      <c r="AC1397" s="334"/>
      <c r="AD1397" s="334"/>
    </row>
    <row r="1398" spans="1:30" s="113" customFormat="1" x14ac:dyDescent="0.15">
      <c r="B1398" s="113" t="s">
        <v>7469</v>
      </c>
      <c r="C1398" s="113">
        <v>0.08</v>
      </c>
      <c r="D1398" s="112">
        <v>49.689982999999998</v>
      </c>
      <c r="E1398" s="112">
        <v>-93.741274000000004</v>
      </c>
      <c r="F1398" s="153" t="s">
        <v>7588</v>
      </c>
      <c r="G1398" s="113">
        <v>21.5</v>
      </c>
      <c r="H1398" s="113">
        <v>4.5999999999999996</v>
      </c>
      <c r="I1398" s="42">
        <v>19.077196095829628</v>
      </c>
      <c r="J1398" s="42">
        <v>1.127</v>
      </c>
      <c r="K1398" s="113">
        <v>5</v>
      </c>
      <c r="L1398" s="113" t="s">
        <v>7667</v>
      </c>
      <c r="M1398" s="113">
        <v>414</v>
      </c>
      <c r="N1398" s="113">
        <v>6</v>
      </c>
      <c r="O1398" s="113">
        <v>2</v>
      </c>
      <c r="P1398" s="113">
        <v>6.5</v>
      </c>
      <c r="Q1398" s="113">
        <v>26</v>
      </c>
      <c r="R1398" s="113">
        <v>17</v>
      </c>
      <c r="S1398" s="113">
        <v>6</v>
      </c>
      <c r="T1398" s="113">
        <v>510</v>
      </c>
      <c r="U1398" s="113">
        <v>10</v>
      </c>
      <c r="V1398" s="113">
        <v>76</v>
      </c>
      <c r="W1398" s="116" t="s">
        <v>3557</v>
      </c>
      <c r="AB1398" s="334"/>
      <c r="AC1398" s="334"/>
      <c r="AD1398" s="334"/>
    </row>
    <row r="1399" spans="1:30" s="113" customFormat="1" x14ac:dyDescent="0.15">
      <c r="B1399" s="113" t="s">
        <v>7470</v>
      </c>
      <c r="C1399" s="113">
        <v>0.08</v>
      </c>
      <c r="D1399" s="112">
        <v>49.688533999999997</v>
      </c>
      <c r="E1399" s="112">
        <v>-93.747399000000001</v>
      </c>
      <c r="F1399" s="153" t="s">
        <v>7588</v>
      </c>
      <c r="G1399" s="113">
        <v>18.8</v>
      </c>
      <c r="H1399" s="113">
        <v>3.8</v>
      </c>
      <c r="I1399" s="42">
        <v>16.68145519077196</v>
      </c>
      <c r="J1399" s="42">
        <v>1.127</v>
      </c>
      <c r="K1399" s="113">
        <v>5</v>
      </c>
      <c r="L1399" s="113" t="s">
        <v>7667</v>
      </c>
      <c r="M1399" s="113">
        <v>414</v>
      </c>
      <c r="N1399" s="113">
        <v>6</v>
      </c>
      <c r="O1399" s="113">
        <v>2</v>
      </c>
      <c r="P1399" s="113">
        <v>6.6</v>
      </c>
      <c r="Q1399" s="113">
        <v>20</v>
      </c>
      <c r="R1399" s="113">
        <v>13</v>
      </c>
      <c r="S1399" s="113">
        <v>4</v>
      </c>
      <c r="T1399" s="113">
        <v>241</v>
      </c>
      <c r="U1399" s="113">
        <v>5</v>
      </c>
      <c r="V1399" s="113">
        <v>44</v>
      </c>
      <c r="W1399" s="116" t="s">
        <v>3557</v>
      </c>
      <c r="AB1399" s="334"/>
      <c r="AC1399" s="334"/>
      <c r="AD1399" s="334"/>
    </row>
    <row r="1400" spans="1:30" s="113" customFormat="1" x14ac:dyDescent="0.15">
      <c r="B1400" s="113" t="s">
        <v>7775</v>
      </c>
      <c r="C1400" s="113">
        <v>0.08</v>
      </c>
      <c r="D1400" s="112">
        <v>49.688533999999997</v>
      </c>
      <c r="E1400" s="112">
        <v>-93.747399000000001</v>
      </c>
      <c r="F1400" s="153" t="s">
        <v>7588</v>
      </c>
      <c r="G1400" s="113">
        <v>22.6</v>
      </c>
      <c r="H1400" s="113">
        <v>3.1</v>
      </c>
      <c r="I1400" s="42">
        <v>20.053238686779057</v>
      </c>
      <c r="J1400" s="42">
        <v>1.127</v>
      </c>
      <c r="K1400" s="113">
        <v>5</v>
      </c>
      <c r="L1400" s="113" t="s">
        <v>7667</v>
      </c>
      <c r="M1400" s="113">
        <v>414</v>
      </c>
      <c r="N1400" s="113">
        <v>6</v>
      </c>
      <c r="O1400" s="113">
        <v>2</v>
      </c>
      <c r="P1400" s="113">
        <v>6.5</v>
      </c>
      <c r="Q1400" s="113">
        <v>23</v>
      </c>
      <c r="R1400" s="113">
        <v>15</v>
      </c>
      <c r="S1400" s="113">
        <v>4</v>
      </c>
      <c r="T1400" s="113">
        <v>352</v>
      </c>
      <c r="U1400" s="113">
        <v>3</v>
      </c>
      <c r="V1400" s="113">
        <v>32</v>
      </c>
      <c r="W1400" s="116" t="s">
        <v>3557</v>
      </c>
      <c r="AB1400" s="334"/>
      <c r="AC1400" s="334"/>
      <c r="AD1400" s="334"/>
    </row>
    <row r="1401" spans="1:30" s="113" customFormat="1" x14ac:dyDescent="0.15">
      <c r="B1401" s="113" t="s">
        <v>7597</v>
      </c>
      <c r="C1401" s="113">
        <v>0.08</v>
      </c>
      <c r="D1401" s="112">
        <v>49.688533999999997</v>
      </c>
      <c r="E1401" s="112">
        <v>-93.747399000000001</v>
      </c>
      <c r="F1401" s="153" t="s">
        <v>7588</v>
      </c>
      <c r="G1401" s="113">
        <v>19.5</v>
      </c>
      <c r="H1401" s="113">
        <v>3.2</v>
      </c>
      <c r="I1401" s="42">
        <v>17.302573203194317</v>
      </c>
      <c r="J1401" s="42">
        <v>1.127</v>
      </c>
      <c r="K1401" s="113">
        <v>5</v>
      </c>
      <c r="L1401" s="113" t="s">
        <v>7667</v>
      </c>
      <c r="M1401" s="113">
        <v>414</v>
      </c>
      <c r="N1401" s="113">
        <v>6</v>
      </c>
      <c r="O1401" s="113">
        <v>2</v>
      </c>
      <c r="P1401" s="113">
        <v>6.5</v>
      </c>
      <c r="Q1401" s="113">
        <v>24</v>
      </c>
      <c r="R1401" s="113">
        <v>16</v>
      </c>
      <c r="S1401" s="113">
        <v>4</v>
      </c>
      <c r="T1401" s="113">
        <v>429</v>
      </c>
      <c r="U1401" s="113">
        <v>8</v>
      </c>
      <c r="V1401" s="113">
        <v>32</v>
      </c>
      <c r="W1401" s="116" t="s">
        <v>3557</v>
      </c>
      <c r="AB1401" s="334"/>
      <c r="AC1401" s="334"/>
      <c r="AD1401" s="334"/>
    </row>
    <row r="1402" spans="1:30" s="113" customFormat="1" x14ac:dyDescent="0.15">
      <c r="B1402" s="113" t="s">
        <v>7368</v>
      </c>
      <c r="C1402" s="113">
        <v>0.08</v>
      </c>
      <c r="D1402" s="112">
        <v>49.688533999999997</v>
      </c>
      <c r="E1402" s="112">
        <v>-93.747399000000001</v>
      </c>
      <c r="F1402" s="153" t="s">
        <v>7588</v>
      </c>
      <c r="G1402" s="113">
        <v>16.2</v>
      </c>
      <c r="H1402" s="113">
        <v>1.7</v>
      </c>
      <c r="I1402" s="42">
        <v>14.374445430346052</v>
      </c>
      <c r="J1402" s="42">
        <v>1.127</v>
      </c>
      <c r="K1402" s="113">
        <v>5</v>
      </c>
      <c r="L1402" s="113" t="s">
        <v>7667</v>
      </c>
      <c r="M1402" s="113">
        <v>414</v>
      </c>
      <c r="N1402" s="113">
        <v>6</v>
      </c>
      <c r="O1402" s="113">
        <v>2</v>
      </c>
      <c r="P1402" s="113">
        <v>6.6</v>
      </c>
      <c r="Q1402" s="113">
        <v>27</v>
      </c>
      <c r="R1402" s="113">
        <v>17</v>
      </c>
      <c r="S1402" s="113">
        <v>3</v>
      </c>
      <c r="T1402" s="113">
        <v>469</v>
      </c>
      <c r="U1402" s="113">
        <v>6</v>
      </c>
      <c r="V1402" s="113">
        <v>28</v>
      </c>
      <c r="W1402" s="116" t="s">
        <v>3557</v>
      </c>
      <c r="AB1402" s="334"/>
      <c r="AC1402" s="334"/>
      <c r="AD1402" s="334"/>
    </row>
    <row r="1403" spans="1:30" s="113" customFormat="1" x14ac:dyDescent="0.15">
      <c r="B1403" s="113" t="s">
        <v>7369</v>
      </c>
      <c r="C1403" s="113">
        <v>0.01</v>
      </c>
      <c r="D1403" s="112">
        <v>61.200324999999999</v>
      </c>
      <c r="E1403" s="112">
        <v>25.113788</v>
      </c>
      <c r="F1403" s="154" t="s">
        <v>7730</v>
      </c>
      <c r="G1403" s="382">
        <v>73</v>
      </c>
      <c r="H1403" s="382">
        <v>30.3</v>
      </c>
      <c r="I1403" s="42">
        <v>470.13065802936427</v>
      </c>
      <c r="J1403" s="42">
        <v>0.155275982863982</v>
      </c>
      <c r="K1403" s="113">
        <v>3</v>
      </c>
      <c r="N1403" s="113">
        <v>3</v>
      </c>
      <c r="O1403" s="113">
        <v>3</v>
      </c>
      <c r="P1403" s="113">
        <v>5.8</v>
      </c>
      <c r="Q1403" s="113">
        <v>24</v>
      </c>
      <c r="R1403" s="113">
        <v>16</v>
      </c>
      <c r="S1403" s="113">
        <v>39</v>
      </c>
      <c r="T1403" s="113">
        <v>1545</v>
      </c>
      <c r="U1403" s="113">
        <v>10</v>
      </c>
      <c r="V1403" s="113">
        <v>7</v>
      </c>
      <c r="W1403" s="116" t="s">
        <v>7794</v>
      </c>
      <c r="AB1403" s="334"/>
      <c r="AC1403" s="334"/>
      <c r="AD1403" s="334"/>
    </row>
    <row r="1404" spans="1:30" s="113" customFormat="1" x14ac:dyDescent="0.15">
      <c r="B1404" s="113" t="s">
        <v>7430</v>
      </c>
      <c r="C1404" s="113">
        <v>1.06</v>
      </c>
      <c r="D1404" s="112">
        <v>44.599362999999997</v>
      </c>
      <c r="E1404" s="112">
        <v>-63.710419000000002</v>
      </c>
      <c r="F1404" s="154" t="s">
        <v>7618</v>
      </c>
      <c r="G1404" s="113">
        <v>2.7</v>
      </c>
      <c r="H1404" s="113">
        <v>1.9</v>
      </c>
      <c r="I1404" s="42">
        <v>8.4375</v>
      </c>
      <c r="J1404" s="42">
        <v>0.32</v>
      </c>
      <c r="K1404" s="113">
        <v>5</v>
      </c>
      <c r="L1404" s="113" t="s">
        <v>7667</v>
      </c>
      <c r="N1404" s="113">
        <v>3</v>
      </c>
      <c r="O1404" s="113">
        <v>6</v>
      </c>
      <c r="P1404" s="113">
        <v>5.5</v>
      </c>
      <c r="Q1404" s="113">
        <v>42</v>
      </c>
      <c r="R1404" s="113">
        <v>27</v>
      </c>
      <c r="W1404" s="116" t="s">
        <v>7748</v>
      </c>
      <c r="AB1404" s="334"/>
      <c r="AC1404" s="334"/>
      <c r="AD1404" s="334"/>
    </row>
    <row r="1405" spans="1:30" s="113" customFormat="1" x14ac:dyDescent="0.15">
      <c r="B1405" s="113" t="s">
        <v>7431</v>
      </c>
      <c r="C1405" s="113">
        <v>0.52</v>
      </c>
      <c r="D1405" s="112">
        <v>47.047828000000003</v>
      </c>
      <c r="E1405" s="112">
        <v>-84.420130999999998</v>
      </c>
      <c r="F1405" s="154" t="s">
        <v>7737</v>
      </c>
      <c r="G1405" s="382">
        <v>5.2</v>
      </c>
      <c r="H1405" s="113">
        <v>1.3</v>
      </c>
      <c r="I1405" s="42">
        <v>8.0156350574808499</v>
      </c>
      <c r="J1405" s="42">
        <v>0.648732129483232</v>
      </c>
      <c r="K1405" s="113">
        <v>2</v>
      </c>
      <c r="M1405" s="113">
        <v>372</v>
      </c>
      <c r="N1405" s="113">
        <v>12</v>
      </c>
      <c r="O1405" s="113">
        <v>5</v>
      </c>
      <c r="Q1405" s="113">
        <v>41</v>
      </c>
      <c r="R1405" s="113">
        <v>27</v>
      </c>
      <c r="S1405" s="113">
        <v>4</v>
      </c>
      <c r="V1405" s="113">
        <v>2</v>
      </c>
      <c r="W1405" s="116" t="s">
        <v>7626</v>
      </c>
      <c r="AB1405" s="334"/>
      <c r="AC1405" s="334"/>
      <c r="AD1405" s="334"/>
    </row>
    <row r="1406" spans="1:30" s="113" customFormat="1" x14ac:dyDescent="0.15">
      <c r="B1406" s="113" t="s">
        <v>7419</v>
      </c>
      <c r="C1406" s="113">
        <v>1.54</v>
      </c>
      <c r="D1406" s="112">
        <v>49.080486000000001</v>
      </c>
      <c r="E1406" s="112">
        <v>-69.083448000000004</v>
      </c>
      <c r="F1406" s="154" t="s">
        <v>7618</v>
      </c>
      <c r="G1406" s="382">
        <v>0.3</v>
      </c>
      <c r="H1406" s="113">
        <v>0.2</v>
      </c>
      <c r="I1406" s="42">
        <v>0.1875</v>
      </c>
      <c r="J1406" s="42">
        <v>1.6</v>
      </c>
      <c r="K1406" s="113">
        <v>5</v>
      </c>
      <c r="M1406" s="113">
        <v>96</v>
      </c>
      <c r="O1406" s="113">
        <v>1</v>
      </c>
      <c r="P1406" s="113">
        <v>5.8</v>
      </c>
      <c r="Q1406" s="113">
        <v>23</v>
      </c>
      <c r="R1406" s="113">
        <v>15</v>
      </c>
      <c r="W1406" s="116" t="s">
        <v>7627</v>
      </c>
      <c r="AB1406" s="334"/>
      <c r="AC1406" s="334"/>
      <c r="AD1406" s="334"/>
    </row>
    <row r="1407" spans="1:30" s="113" customFormat="1" x14ac:dyDescent="0.15">
      <c r="B1407" s="113" t="s">
        <v>7421</v>
      </c>
      <c r="C1407" s="113">
        <v>0.1</v>
      </c>
      <c r="D1407" s="112">
        <v>59.901778</v>
      </c>
      <c r="E1407" s="112">
        <v>15.225299</v>
      </c>
      <c r="F1407" s="154" t="s">
        <v>7420</v>
      </c>
      <c r="G1407" s="113">
        <v>29.4</v>
      </c>
      <c r="H1407" s="113">
        <v>16.600000000000001</v>
      </c>
      <c r="I1407" s="42">
        <v>980</v>
      </c>
      <c r="J1407" s="42">
        <v>0.03</v>
      </c>
      <c r="K1407" s="113">
        <v>2</v>
      </c>
      <c r="M1407" s="113">
        <v>280</v>
      </c>
      <c r="N1407" s="113">
        <v>3</v>
      </c>
      <c r="O1407" s="113">
        <v>5</v>
      </c>
      <c r="P1407" s="113">
        <v>5.6</v>
      </c>
      <c r="Q1407" s="113">
        <v>25</v>
      </c>
      <c r="R1407" s="113">
        <v>16</v>
      </c>
      <c r="S1407" s="113">
        <v>14</v>
      </c>
      <c r="T1407" s="113">
        <v>400</v>
      </c>
      <c r="V1407" s="113">
        <v>3</v>
      </c>
      <c r="W1407" s="116" t="s">
        <v>7191</v>
      </c>
      <c r="AB1407" s="334"/>
      <c r="AC1407" s="334"/>
      <c r="AD1407" s="334"/>
    </row>
    <row r="1408" spans="1:30" s="113" customFormat="1" x14ac:dyDescent="0.15">
      <c r="B1408" s="113" t="s">
        <v>7294</v>
      </c>
      <c r="C1408" s="113">
        <v>0.53</v>
      </c>
      <c r="D1408" s="112">
        <v>74.705780000000004</v>
      </c>
      <c r="E1408" s="112">
        <v>-94.898032000000001</v>
      </c>
      <c r="F1408" s="154" t="s">
        <v>7422</v>
      </c>
      <c r="G1408" s="113">
        <v>104</v>
      </c>
      <c r="H1408" s="113">
        <v>2</v>
      </c>
      <c r="I1408" s="42">
        <v>182.45614035087723</v>
      </c>
      <c r="J1408" s="42">
        <v>0.56999999999999995</v>
      </c>
      <c r="K1408" s="113">
        <v>1</v>
      </c>
      <c r="M1408" s="113">
        <v>30</v>
      </c>
      <c r="N1408" s="113">
        <v>10</v>
      </c>
      <c r="O1408" s="113">
        <v>-9</v>
      </c>
      <c r="Q1408" s="113">
        <v>196</v>
      </c>
      <c r="R1408" s="113">
        <v>128</v>
      </c>
      <c r="S1408" s="113">
        <v>4</v>
      </c>
      <c r="V1408" s="113">
        <v>4</v>
      </c>
      <c r="W1408" s="116" t="s">
        <v>7192</v>
      </c>
      <c r="AB1408" s="334"/>
      <c r="AC1408" s="334"/>
      <c r="AD1408" s="334"/>
    </row>
    <row r="1409" spans="2:30" s="113" customFormat="1" x14ac:dyDescent="0.15">
      <c r="B1409" s="113" t="s">
        <v>7167</v>
      </c>
      <c r="C1409" s="113">
        <v>1.36</v>
      </c>
      <c r="D1409" s="112">
        <v>56.092098</v>
      </c>
      <c r="E1409" s="112">
        <v>108.257865</v>
      </c>
      <c r="F1409" s="154" t="s">
        <v>7736</v>
      </c>
      <c r="G1409" s="113">
        <v>197</v>
      </c>
      <c r="H1409" s="113">
        <v>398</v>
      </c>
      <c r="I1409" s="42">
        <v>5468</v>
      </c>
      <c r="J1409" s="42">
        <v>3.60277980980249E-2</v>
      </c>
      <c r="K1409" s="113">
        <v>3</v>
      </c>
      <c r="N1409" s="113">
        <v>32</v>
      </c>
      <c r="O1409" s="113">
        <v>2</v>
      </c>
      <c r="S1409" s="113">
        <v>92</v>
      </c>
      <c r="V1409" s="113">
        <v>487</v>
      </c>
      <c r="W1409" s="116" t="s">
        <v>7619</v>
      </c>
      <c r="X1409" s="116"/>
      <c r="AB1409" s="334"/>
      <c r="AC1409" s="334"/>
      <c r="AD1409" s="334"/>
    </row>
    <row r="1410" spans="2:30" s="113" customFormat="1" x14ac:dyDescent="0.15">
      <c r="B1410" s="113" t="s">
        <v>7264</v>
      </c>
      <c r="C1410" s="113">
        <v>7.0000000000000007E-2</v>
      </c>
      <c r="D1410" s="112">
        <v>57.15</v>
      </c>
      <c r="E1410" s="112">
        <v>29.25</v>
      </c>
      <c r="F1410" s="155" t="s">
        <v>7681</v>
      </c>
      <c r="G1410" s="152">
        <v>372.3</v>
      </c>
      <c r="H1410" s="113">
        <v>228.5</v>
      </c>
      <c r="I1410" s="42">
        <v>2420.1473177814396</v>
      </c>
      <c r="J1410" s="42">
        <v>0.153833610567678</v>
      </c>
      <c r="K1410" s="113">
        <v>7</v>
      </c>
      <c r="N1410" s="113">
        <v>3</v>
      </c>
      <c r="O1410" s="113">
        <v>5</v>
      </c>
      <c r="W1410" s="116" t="s">
        <v>7374</v>
      </c>
      <c r="X1410" s="116"/>
      <c r="AB1410" s="334"/>
      <c r="AC1410" s="334"/>
      <c r="AD1410" s="334"/>
    </row>
    <row r="1411" spans="2:30" s="113" customFormat="1" x14ac:dyDescent="0.15">
      <c r="B1411" s="113" t="s">
        <v>7858</v>
      </c>
      <c r="C1411" s="113">
        <v>81</v>
      </c>
      <c r="D1411" s="112">
        <v>33.26173</v>
      </c>
      <c r="E1411" s="112">
        <v>-107.166177</v>
      </c>
      <c r="F1411" s="155" t="s">
        <v>7934</v>
      </c>
      <c r="G1411" s="152">
        <v>59.6</v>
      </c>
      <c r="H1411" s="113">
        <v>47.3</v>
      </c>
      <c r="I1411" s="42">
        <v>28.07920145387423</v>
      </c>
      <c r="J1411" s="42">
        <v>2.1225674846168636</v>
      </c>
      <c r="K1411" s="113">
        <v>26</v>
      </c>
      <c r="L1411" s="113" t="s">
        <v>7667</v>
      </c>
      <c r="M1411" s="113">
        <v>1646</v>
      </c>
      <c r="N1411" s="113">
        <v>6</v>
      </c>
      <c r="O1411" s="113">
        <v>16</v>
      </c>
      <c r="P1411" s="113">
        <v>8.3000000000000007</v>
      </c>
      <c r="Q1411" s="113">
        <v>700</v>
      </c>
      <c r="R1411" s="113">
        <v>303</v>
      </c>
      <c r="S1411" s="113">
        <v>800</v>
      </c>
      <c r="W1411" s="116" t="s">
        <v>7935</v>
      </c>
      <c r="AB1411" s="334"/>
      <c r="AC1411" s="334"/>
      <c r="AD1411" s="334"/>
    </row>
    <row r="1412" spans="2:30" s="113" customFormat="1" x14ac:dyDescent="0.15">
      <c r="B1412" s="113" t="s">
        <v>7349</v>
      </c>
      <c r="C1412" s="113">
        <v>270</v>
      </c>
      <c r="D1412" s="112">
        <v>0</v>
      </c>
      <c r="E1412" s="112">
        <v>30.2</v>
      </c>
      <c r="F1412" s="154" t="s">
        <v>7302</v>
      </c>
      <c r="G1412" s="113">
        <v>37</v>
      </c>
      <c r="H1412" s="113">
        <v>53.3</v>
      </c>
      <c r="I1412" s="42">
        <v>37</v>
      </c>
      <c r="J1412" s="42">
        <v>1</v>
      </c>
      <c r="K1412" s="113">
        <v>32</v>
      </c>
      <c r="L1412" s="113" t="s">
        <v>7936</v>
      </c>
      <c r="M1412" s="113">
        <v>914</v>
      </c>
      <c r="N1412" s="113">
        <v>3</v>
      </c>
      <c r="O1412" s="113">
        <v>22</v>
      </c>
      <c r="P1412" s="334">
        <v>9</v>
      </c>
      <c r="Q1412" s="113">
        <v>220</v>
      </c>
      <c r="R1412" s="113">
        <v>264</v>
      </c>
      <c r="T1412" s="113">
        <v>2600</v>
      </c>
      <c r="U1412" s="113">
        <v>100</v>
      </c>
      <c r="V1412" s="113">
        <v>367</v>
      </c>
      <c r="W1412" s="116" t="s">
        <v>7248</v>
      </c>
      <c r="AB1412" s="334"/>
      <c r="AC1412" s="334"/>
      <c r="AD1412" s="334"/>
    </row>
    <row r="1413" spans="2:30" s="113" customFormat="1" x14ac:dyDescent="0.15">
      <c r="B1413" s="113" t="s">
        <v>7671</v>
      </c>
      <c r="C1413" s="113">
        <v>0.02</v>
      </c>
      <c r="D1413" s="112">
        <v>62.513699000000003</v>
      </c>
      <c r="E1413" s="112">
        <v>30.138027000000001</v>
      </c>
      <c r="F1413" s="154" t="s">
        <v>7420</v>
      </c>
      <c r="G1413" s="113">
        <v>7.7</v>
      </c>
      <c r="H1413" s="113">
        <v>5.9</v>
      </c>
      <c r="I1413" s="42">
        <v>220</v>
      </c>
      <c r="J1413" s="42">
        <v>3.5000000000000003E-2</v>
      </c>
      <c r="K1413" s="113">
        <v>3</v>
      </c>
      <c r="O1413" s="113">
        <v>3</v>
      </c>
      <c r="P1413" s="113">
        <v>6.8</v>
      </c>
      <c r="Q1413" s="113">
        <v>43</v>
      </c>
      <c r="R1413" s="113">
        <v>28</v>
      </c>
      <c r="S1413" s="113">
        <v>23</v>
      </c>
      <c r="T1413" s="113">
        <v>580</v>
      </c>
      <c r="W1413" s="116" t="s">
        <v>7672</v>
      </c>
      <c r="AB1413" s="334"/>
      <c r="AC1413" s="334"/>
      <c r="AD1413" s="334"/>
    </row>
    <row r="1414" spans="2:30" s="113" customFormat="1" x14ac:dyDescent="0.15">
      <c r="B1414" s="113" t="s">
        <v>7568</v>
      </c>
      <c r="C1414" s="113">
        <v>0.01</v>
      </c>
      <c r="D1414" s="112">
        <v>61.214447</v>
      </c>
      <c r="E1414" s="112">
        <v>25.158237</v>
      </c>
      <c r="F1414" s="154" t="s">
        <v>7987</v>
      </c>
      <c r="G1414" s="113">
        <v>32.200000000000003</v>
      </c>
      <c r="H1414" s="113">
        <v>15.5</v>
      </c>
      <c r="I1414" s="42">
        <v>273.33333333333343</v>
      </c>
      <c r="J1414" s="42">
        <v>0.11780487804878</v>
      </c>
      <c r="K1414" s="113">
        <v>2</v>
      </c>
      <c r="N1414" s="113">
        <v>7</v>
      </c>
      <c r="O1414" s="113">
        <v>3</v>
      </c>
      <c r="P1414" s="113">
        <v>5.7</v>
      </c>
      <c r="Q1414" s="113">
        <v>43</v>
      </c>
      <c r="R1414" s="113">
        <v>28</v>
      </c>
      <c r="S1414" s="113">
        <v>115</v>
      </c>
      <c r="T1414" s="113">
        <v>973</v>
      </c>
      <c r="U1414" s="113">
        <v>10</v>
      </c>
      <c r="V1414" s="113">
        <v>6</v>
      </c>
      <c r="W1414" s="116" t="s">
        <v>7794</v>
      </c>
      <c r="AB1414" s="334"/>
      <c r="AC1414" s="334"/>
      <c r="AD1414" s="334"/>
    </row>
    <row r="1415" spans="2:30" s="113" customFormat="1" x14ac:dyDescent="0.15">
      <c r="B1415" s="113" t="s">
        <v>7569</v>
      </c>
      <c r="C1415" s="113">
        <v>0.03</v>
      </c>
      <c r="D1415" s="112">
        <v>62.116269000000003</v>
      </c>
      <c r="E1415" s="112">
        <v>23.468806000000001</v>
      </c>
      <c r="F1415" s="154" t="s">
        <v>7420</v>
      </c>
      <c r="G1415" s="113">
        <v>28.7</v>
      </c>
      <c r="H1415" s="113">
        <v>22.2</v>
      </c>
      <c r="I1415" s="42">
        <v>667.44186046511629</v>
      </c>
      <c r="J1415" s="42">
        <v>4.2999999999999997E-2</v>
      </c>
      <c r="K1415" s="113">
        <v>3</v>
      </c>
      <c r="O1415" s="113">
        <v>3</v>
      </c>
      <c r="P1415" s="113">
        <v>6.9</v>
      </c>
      <c r="Q1415" s="113">
        <v>62</v>
      </c>
      <c r="R1415" s="113">
        <v>41</v>
      </c>
      <c r="S1415" s="113">
        <v>20</v>
      </c>
      <c r="T1415" s="113">
        <v>290</v>
      </c>
      <c r="W1415" s="116" t="s">
        <v>7672</v>
      </c>
      <c r="AB1415" s="334"/>
      <c r="AC1415" s="334"/>
      <c r="AD1415" s="334"/>
    </row>
    <row r="1416" spans="2:30" s="113" customFormat="1" x14ac:dyDescent="0.15">
      <c r="B1416" s="113" t="s">
        <v>7719</v>
      </c>
      <c r="C1416" s="113">
        <v>0.01</v>
      </c>
      <c r="D1416" s="112">
        <v>60.230567999999998</v>
      </c>
      <c r="E1416" s="112">
        <v>24.286802000000002</v>
      </c>
      <c r="F1416" s="154" t="s">
        <v>7420</v>
      </c>
      <c r="G1416" s="113">
        <v>8.5</v>
      </c>
      <c r="H1416" s="113">
        <v>2.4</v>
      </c>
      <c r="I1416" s="42">
        <v>197.67441860465118</v>
      </c>
      <c r="J1416" s="42">
        <v>4.2999999999999997E-2</v>
      </c>
      <c r="K1416" s="113">
        <v>1</v>
      </c>
      <c r="M1416" s="113">
        <v>158</v>
      </c>
      <c r="N1416" s="113">
        <v>5</v>
      </c>
      <c r="O1416" s="113">
        <v>3</v>
      </c>
      <c r="P1416" s="113">
        <v>4.4000000000000004</v>
      </c>
      <c r="Q1416" s="113">
        <v>43</v>
      </c>
      <c r="S1416" s="113">
        <v>148</v>
      </c>
      <c r="T1416" s="113">
        <v>582</v>
      </c>
      <c r="U1416" s="113">
        <v>26</v>
      </c>
      <c r="V1416" s="113">
        <v>16</v>
      </c>
      <c r="W1416" s="116" t="s">
        <v>8076</v>
      </c>
      <c r="AB1416" s="334"/>
      <c r="AC1416" s="334"/>
      <c r="AD1416" s="334"/>
    </row>
    <row r="1417" spans="2:30" s="113" customFormat="1" x14ac:dyDescent="0.15">
      <c r="B1417" s="113" t="s">
        <v>7653</v>
      </c>
      <c r="C1417" s="113">
        <v>53.64</v>
      </c>
      <c r="D1417" s="112">
        <v>-16.955651</v>
      </c>
      <c r="E1417" s="112">
        <v>27.971761000000001</v>
      </c>
      <c r="F1417" s="155" t="s">
        <v>7788</v>
      </c>
      <c r="G1417" s="113">
        <v>826.82</v>
      </c>
      <c r="H1417" s="113">
        <v>1223.8</v>
      </c>
      <c r="I1417" s="42">
        <v>5865.7379779296198</v>
      </c>
      <c r="J1417" s="42">
        <v>0.14095754074099201</v>
      </c>
      <c r="K1417" s="113">
        <v>28</v>
      </c>
      <c r="L1417" s="113" t="s">
        <v>7936</v>
      </c>
      <c r="M1417" s="113">
        <v>485</v>
      </c>
      <c r="N1417" s="113">
        <v>29</v>
      </c>
      <c r="O1417" s="113">
        <v>25</v>
      </c>
      <c r="P1417" s="334">
        <v>8</v>
      </c>
      <c r="Q1417" s="113">
        <v>73</v>
      </c>
      <c r="R1417" s="113">
        <v>58</v>
      </c>
      <c r="W1417" s="116" t="s">
        <v>7789</v>
      </c>
      <c r="AB1417" s="334"/>
      <c r="AC1417" s="334"/>
      <c r="AD1417" s="334"/>
    </row>
    <row r="1418" spans="2:30" s="113" customFormat="1" x14ac:dyDescent="0.15">
      <c r="B1418" s="113" t="s">
        <v>7803</v>
      </c>
      <c r="C1418" s="113">
        <v>0.45</v>
      </c>
      <c r="D1418" s="112">
        <v>66.330061999999998</v>
      </c>
      <c r="E1418" s="112">
        <v>29.210909000000001</v>
      </c>
      <c r="F1418" s="154" t="s">
        <v>7791</v>
      </c>
      <c r="G1418" s="113">
        <v>31.8</v>
      </c>
      <c r="H1418" s="113">
        <v>15.5</v>
      </c>
      <c r="I1418" s="42">
        <v>112.3244680851064</v>
      </c>
      <c r="J1418" s="42">
        <v>0.28310839607898802</v>
      </c>
      <c r="K1418" s="113">
        <v>5</v>
      </c>
      <c r="L1418" s="113" t="s">
        <v>7936</v>
      </c>
      <c r="M1418" s="113">
        <v>225</v>
      </c>
      <c r="N1418" s="113">
        <v>15</v>
      </c>
      <c r="O1418" s="113">
        <v>0</v>
      </c>
      <c r="P1418" s="113">
        <v>7.1</v>
      </c>
      <c r="Q1418" s="113">
        <v>51</v>
      </c>
      <c r="R1418" s="113">
        <v>43</v>
      </c>
      <c r="S1418" s="113">
        <v>9</v>
      </c>
      <c r="T1418" s="113">
        <v>350</v>
      </c>
      <c r="U1418" s="113">
        <v>1</v>
      </c>
      <c r="W1418" s="116" t="s">
        <v>7636</v>
      </c>
      <c r="AB1418" s="334"/>
      <c r="AC1418" s="334"/>
      <c r="AD1418" s="334"/>
    </row>
    <row r="1419" spans="2:30" s="113" customFormat="1" x14ac:dyDescent="0.15">
      <c r="B1419" s="113" t="s">
        <v>7989</v>
      </c>
      <c r="C1419" s="113">
        <v>188</v>
      </c>
      <c r="D1419" s="112">
        <v>62.613146999999998</v>
      </c>
      <c r="E1419" s="112">
        <v>26.558506999999999</v>
      </c>
      <c r="F1419" s="154" t="s">
        <v>7190</v>
      </c>
      <c r="G1419" s="113">
        <v>139.4</v>
      </c>
      <c r="H1419" s="113">
        <v>23.9</v>
      </c>
      <c r="I1419" s="42">
        <v>11293.333333333328</v>
      </c>
      <c r="J1419" s="42">
        <v>1.2343565525383699E-2</v>
      </c>
      <c r="K1419" s="113">
        <v>2</v>
      </c>
      <c r="L1419" s="113" t="s">
        <v>7936</v>
      </c>
      <c r="M1419" s="113">
        <v>95</v>
      </c>
      <c r="N1419" s="113">
        <v>10</v>
      </c>
      <c r="O1419" s="113">
        <v>3</v>
      </c>
      <c r="P1419" s="113">
        <v>7.5</v>
      </c>
      <c r="Q1419" s="113">
        <v>44</v>
      </c>
      <c r="R1419" s="113">
        <v>29</v>
      </c>
      <c r="S1419" s="113">
        <v>6</v>
      </c>
      <c r="T1419" s="113">
        <v>420</v>
      </c>
      <c r="U1419" s="113">
        <v>2</v>
      </c>
      <c r="V1419" s="113">
        <v>13</v>
      </c>
      <c r="W1419" s="116" t="s">
        <v>7759</v>
      </c>
      <c r="AB1419" s="334"/>
      <c r="AC1419" s="334"/>
      <c r="AD1419" s="334"/>
    </row>
    <row r="1420" spans="2:30" s="113" customFormat="1" x14ac:dyDescent="0.15">
      <c r="B1420" s="113" t="s">
        <v>7760</v>
      </c>
      <c r="C1420" s="113">
        <v>0.01</v>
      </c>
      <c r="D1420" s="112">
        <v>22.742335000000001</v>
      </c>
      <c r="E1420" s="112">
        <v>-80.870555999999993</v>
      </c>
      <c r="F1420" s="154" t="s">
        <v>7610</v>
      </c>
      <c r="G1420" s="113">
        <v>325.7</v>
      </c>
      <c r="H1420" s="113">
        <v>276.89999999999998</v>
      </c>
      <c r="I1420" s="42">
        <v>721.47698975386004</v>
      </c>
      <c r="J1420" s="42">
        <v>0.45143504869242801</v>
      </c>
      <c r="K1420" s="113">
        <v>7</v>
      </c>
      <c r="N1420" s="113">
        <v>1</v>
      </c>
      <c r="O1420" s="113">
        <v>25</v>
      </c>
      <c r="W1420" s="116" t="s">
        <v>7611</v>
      </c>
      <c r="X1420" s="116"/>
      <c r="AB1420" s="334"/>
      <c r="AC1420" s="334"/>
      <c r="AD1420" s="334"/>
    </row>
    <row r="1421" spans="2:30" s="113" customFormat="1" x14ac:dyDescent="0.15">
      <c r="B1421" s="113" t="s">
        <v>7692</v>
      </c>
      <c r="C1421" s="113">
        <v>0.19</v>
      </c>
      <c r="D1421" s="112">
        <v>47.042127000000001</v>
      </c>
      <c r="E1421" s="112">
        <v>-84.407708</v>
      </c>
      <c r="F1421" s="154" t="s">
        <v>7737</v>
      </c>
      <c r="G1421" s="113">
        <v>10.9</v>
      </c>
      <c r="H1421" s="113">
        <v>3.9</v>
      </c>
      <c r="I1421" s="42">
        <v>13.366817395526693</v>
      </c>
      <c r="J1421" s="42">
        <v>0.81545215120899095</v>
      </c>
      <c r="K1421" s="113">
        <v>2</v>
      </c>
      <c r="M1421" s="113">
        <v>375</v>
      </c>
      <c r="N1421" s="113">
        <v>6</v>
      </c>
      <c r="O1421" s="113">
        <v>5</v>
      </c>
      <c r="Q1421" s="113">
        <v>39</v>
      </c>
      <c r="R1421" s="113">
        <v>25</v>
      </c>
      <c r="S1421" s="113">
        <v>6</v>
      </c>
      <c r="V1421" s="113">
        <v>1</v>
      </c>
      <c r="W1421" s="116" t="s">
        <v>7626</v>
      </c>
      <c r="AB1421" s="334"/>
      <c r="AC1421" s="334"/>
      <c r="AD1421" s="334"/>
    </row>
    <row r="1422" spans="2:30" s="113" customFormat="1" x14ac:dyDescent="0.15">
      <c r="B1422" s="113" t="s">
        <v>5837</v>
      </c>
      <c r="C1422" s="113">
        <v>13.3</v>
      </c>
      <c r="D1422" s="112">
        <v>56.196638</v>
      </c>
      <c r="E1422" s="112">
        <v>-3.3764059999999998</v>
      </c>
      <c r="F1422" s="154" t="s">
        <v>7356</v>
      </c>
      <c r="G1422" s="113">
        <v>25.8</v>
      </c>
      <c r="H1422" s="113">
        <v>45.4</v>
      </c>
      <c r="I1422" s="42">
        <v>51.927616050354047</v>
      </c>
      <c r="J1422" s="42">
        <v>0.49684545454545498</v>
      </c>
      <c r="K1422" s="113">
        <v>7</v>
      </c>
      <c r="L1422" s="113" t="s">
        <v>7936</v>
      </c>
      <c r="M1422" s="113">
        <v>107</v>
      </c>
      <c r="N1422" s="113">
        <v>4</v>
      </c>
      <c r="O1422" s="113">
        <v>9</v>
      </c>
      <c r="P1422" s="113">
        <v>8.3000000000000007</v>
      </c>
      <c r="S1422" s="113">
        <v>95</v>
      </c>
      <c r="T1422" s="113">
        <v>8250</v>
      </c>
      <c r="U1422" s="113">
        <v>100</v>
      </c>
      <c r="V1422" s="113">
        <v>354</v>
      </c>
      <c r="W1422" s="116" t="s">
        <v>7864</v>
      </c>
      <c r="AB1422" s="334"/>
      <c r="AC1422" s="334"/>
      <c r="AD1422" s="334"/>
    </row>
    <row r="1423" spans="2:30" s="113" customFormat="1" x14ac:dyDescent="0.15">
      <c r="B1423" s="113" t="s">
        <v>7904</v>
      </c>
      <c r="C1423" s="113">
        <v>0.13</v>
      </c>
      <c r="D1423" s="112">
        <v>50.993960000000001</v>
      </c>
      <c r="E1423" s="112">
        <v>-127.00002000000001</v>
      </c>
      <c r="F1423" s="154" t="s">
        <v>7865</v>
      </c>
      <c r="G1423" s="113">
        <v>28.9</v>
      </c>
      <c r="H1423" s="113">
        <v>21.4</v>
      </c>
      <c r="I1423" s="42">
        <v>211.64615384615388</v>
      </c>
      <c r="J1423" s="42">
        <v>0.136548666133605</v>
      </c>
      <c r="K1423" s="113">
        <v>2</v>
      </c>
      <c r="L1423" s="113" t="s">
        <v>7667</v>
      </c>
      <c r="M1423" s="113">
        <v>300</v>
      </c>
      <c r="N1423" s="113">
        <v>2</v>
      </c>
      <c r="O1423" s="113">
        <v>9</v>
      </c>
      <c r="Q1423" s="113">
        <v>18</v>
      </c>
      <c r="R1423" s="113">
        <v>12</v>
      </c>
      <c r="S1423" s="113">
        <v>246</v>
      </c>
      <c r="V1423" s="113">
        <v>8</v>
      </c>
      <c r="W1423" s="116" t="s">
        <v>7578</v>
      </c>
      <c r="AB1423" s="334"/>
      <c r="AC1423" s="334"/>
      <c r="AD1423" s="334"/>
    </row>
    <row r="1424" spans="2:30" s="113" customFormat="1" x14ac:dyDescent="0.15">
      <c r="B1424" s="113" t="s">
        <v>7444</v>
      </c>
      <c r="C1424" s="113">
        <v>16.2</v>
      </c>
      <c r="D1424" s="112">
        <v>50.431151999999997</v>
      </c>
      <c r="E1424" s="112">
        <v>-66.103684999999999</v>
      </c>
      <c r="F1424" s="154" t="s">
        <v>7618</v>
      </c>
      <c r="G1424" s="113">
        <v>3.1</v>
      </c>
      <c r="H1424" s="113">
        <v>2.2000000000000002</v>
      </c>
      <c r="I1424" s="42">
        <v>10.032362459546931</v>
      </c>
      <c r="J1424" s="42">
        <v>0.309</v>
      </c>
      <c r="K1424" s="113">
        <v>4</v>
      </c>
      <c r="L1424" s="113" t="s">
        <v>7667</v>
      </c>
      <c r="M1424" s="113">
        <v>122</v>
      </c>
      <c r="O1424" s="113">
        <v>1</v>
      </c>
      <c r="P1424" s="113">
        <v>5.9</v>
      </c>
      <c r="Q1424" s="113">
        <v>14</v>
      </c>
      <c r="R1424" s="113">
        <v>9</v>
      </c>
      <c r="W1424" s="116" t="s">
        <v>7689</v>
      </c>
      <c r="AB1424" s="334"/>
      <c r="AC1424" s="334"/>
      <c r="AD1424" s="334"/>
    </row>
    <row r="1425" spans="2:30" s="113" customFormat="1" x14ac:dyDescent="0.15">
      <c r="B1425" s="113" t="s">
        <v>6771</v>
      </c>
      <c r="C1425" s="113">
        <v>44</v>
      </c>
      <c r="D1425" s="112">
        <v>-0.36666666666666697</v>
      </c>
      <c r="E1425" s="112">
        <v>36.083333333333343</v>
      </c>
      <c r="F1425" s="154" t="s">
        <v>7345</v>
      </c>
      <c r="G1425" s="113">
        <v>15.7</v>
      </c>
      <c r="H1425" s="113">
        <v>38.6</v>
      </c>
      <c r="I1425" s="42">
        <v>923.52941176470586</v>
      </c>
      <c r="J1425" s="42">
        <v>1.7000000000000001E-2</v>
      </c>
      <c r="K1425" s="113">
        <v>1</v>
      </c>
      <c r="L1425" s="113" t="s">
        <v>7936</v>
      </c>
      <c r="M1425" s="113">
        <v>1759</v>
      </c>
      <c r="N1425" s="113">
        <v>2</v>
      </c>
      <c r="O1425" s="113">
        <v>18</v>
      </c>
      <c r="P1425" s="113">
        <v>10.5</v>
      </c>
      <c r="Q1425" s="113">
        <v>18167</v>
      </c>
      <c r="R1425" s="113">
        <v>11862</v>
      </c>
      <c r="S1425" s="113">
        <v>9850</v>
      </c>
      <c r="T1425" s="113">
        <v>17000</v>
      </c>
      <c r="U1425" s="113">
        <v>1160</v>
      </c>
      <c r="V1425" s="113">
        <v>881</v>
      </c>
      <c r="W1425" s="116" t="s">
        <v>7854</v>
      </c>
      <c r="AB1425" s="334"/>
      <c r="AC1425" s="334"/>
      <c r="AD1425" s="334"/>
    </row>
    <row r="1426" spans="2:30" s="113" customFormat="1" x14ac:dyDescent="0.15">
      <c r="B1426" s="113" t="s">
        <v>5768</v>
      </c>
      <c r="C1426" s="113">
        <v>0.78</v>
      </c>
      <c r="D1426" s="112">
        <v>61.422040000000003</v>
      </c>
      <c r="E1426" s="112">
        <v>8.8688660000000006</v>
      </c>
      <c r="F1426" s="154" t="s">
        <v>7339</v>
      </c>
      <c r="G1426" s="113">
        <v>19.8</v>
      </c>
      <c r="H1426" s="113">
        <v>14.7</v>
      </c>
      <c r="I1426" s="42">
        <v>323.8</v>
      </c>
      <c r="J1426" s="42">
        <v>6.1148857319332901E-2</v>
      </c>
      <c r="K1426" s="113">
        <v>2</v>
      </c>
      <c r="M1426" s="113">
        <v>1090</v>
      </c>
      <c r="N1426" s="113">
        <v>5</v>
      </c>
      <c r="O1426" s="113">
        <v>2</v>
      </c>
      <c r="P1426" s="113">
        <v>6.9</v>
      </c>
      <c r="Q1426" s="113">
        <v>15</v>
      </c>
      <c r="R1426" s="113">
        <v>10</v>
      </c>
      <c r="S1426" s="113">
        <v>15</v>
      </c>
      <c r="T1426" s="113">
        <v>20</v>
      </c>
      <c r="V1426" s="113">
        <v>12</v>
      </c>
      <c r="W1426" s="116" t="s">
        <v>7685</v>
      </c>
      <c r="AB1426" s="334"/>
      <c r="AC1426" s="334"/>
      <c r="AD1426" s="334"/>
    </row>
    <row r="1427" spans="2:30" s="113" customFormat="1" x14ac:dyDescent="0.15">
      <c r="B1427" s="113" t="s">
        <v>7454</v>
      </c>
      <c r="C1427" s="113">
        <v>0.06</v>
      </c>
      <c r="D1427" s="112">
        <v>45.883330000000001</v>
      </c>
      <c r="E1427" s="112">
        <v>-79.233329999999995</v>
      </c>
      <c r="F1427" s="155" t="s">
        <v>7638</v>
      </c>
      <c r="G1427" s="113">
        <v>11.6</v>
      </c>
      <c r="H1427" s="113">
        <v>29</v>
      </c>
      <c r="I1427" s="42">
        <v>337.00706399672157</v>
      </c>
      <c r="J1427" s="42">
        <v>3.4420643479784303E-2</v>
      </c>
      <c r="K1427" s="113">
        <v>6</v>
      </c>
      <c r="M1427" s="113">
        <v>400</v>
      </c>
      <c r="N1427" s="113">
        <v>4</v>
      </c>
      <c r="O1427" s="113">
        <v>4</v>
      </c>
      <c r="P1427" s="113">
        <v>6.9</v>
      </c>
      <c r="Q1427" s="113">
        <v>35</v>
      </c>
      <c r="R1427" s="113">
        <v>23</v>
      </c>
      <c r="W1427" s="116" t="s">
        <v>7639</v>
      </c>
      <c r="AB1427" s="334"/>
      <c r="AC1427" s="334"/>
      <c r="AD1427" s="334"/>
    </row>
    <row r="1428" spans="2:30" s="113" customFormat="1" x14ac:dyDescent="0.15">
      <c r="B1428" s="113" t="s">
        <v>7363</v>
      </c>
      <c r="C1428" s="113">
        <v>0.03</v>
      </c>
      <c r="D1428" s="112">
        <v>20.399999999999999</v>
      </c>
      <c r="E1428" s="112">
        <v>-75.599999999999994</v>
      </c>
      <c r="F1428" s="154" t="s">
        <v>7684</v>
      </c>
      <c r="G1428" s="113">
        <v>311.7</v>
      </c>
      <c r="H1428" s="113">
        <v>220.5</v>
      </c>
      <c r="I1428" s="42">
        <v>780.50469467194478</v>
      </c>
      <c r="J1428" s="42">
        <v>0.399356982895549</v>
      </c>
      <c r="K1428" s="113">
        <v>7</v>
      </c>
      <c r="L1428" s="113" t="s">
        <v>7936</v>
      </c>
      <c r="N1428" s="113">
        <v>1</v>
      </c>
      <c r="O1428" s="113">
        <v>25</v>
      </c>
      <c r="W1428" s="116" t="s">
        <v>7611</v>
      </c>
      <c r="AB1428" s="334"/>
      <c r="AC1428" s="334"/>
      <c r="AD1428" s="334"/>
    </row>
    <row r="1429" spans="2:30" s="113" customFormat="1" x14ac:dyDescent="0.15">
      <c r="B1429" s="113" t="s">
        <v>8077</v>
      </c>
      <c r="C1429" s="113">
        <v>0.01</v>
      </c>
      <c r="D1429" s="112">
        <v>-43.256352</v>
      </c>
      <c r="E1429" s="112">
        <v>171.970572</v>
      </c>
      <c r="F1429" s="154" t="s">
        <v>7593</v>
      </c>
      <c r="G1429" s="113">
        <v>219.8</v>
      </c>
      <c r="H1429" s="113">
        <v>397.8</v>
      </c>
      <c r="I1429" s="42">
        <v>27475</v>
      </c>
      <c r="J1429" s="42">
        <v>8.0000000000000002E-3</v>
      </c>
      <c r="K1429" s="113">
        <v>3</v>
      </c>
      <c r="L1429" s="113" t="s">
        <v>7936</v>
      </c>
      <c r="M1429" s="113">
        <v>610</v>
      </c>
      <c r="N1429" s="113">
        <v>3</v>
      </c>
      <c r="O1429" s="113">
        <v>9</v>
      </c>
      <c r="P1429" s="113">
        <v>8.6</v>
      </c>
      <c r="Q1429" s="113">
        <v>119</v>
      </c>
      <c r="R1429" s="113">
        <v>78</v>
      </c>
      <c r="S1429" s="113">
        <v>140</v>
      </c>
      <c r="W1429" s="116" t="s">
        <v>7288</v>
      </c>
      <c r="AB1429" s="334"/>
      <c r="AC1429" s="334"/>
      <c r="AD1429" s="334"/>
    </row>
    <row r="1430" spans="2:30" s="113" customFormat="1" x14ac:dyDescent="0.15">
      <c r="B1430" s="113" t="s">
        <v>7362</v>
      </c>
      <c r="C1430" s="113">
        <v>0.01</v>
      </c>
      <c r="D1430" s="112">
        <v>37.65</v>
      </c>
      <c r="E1430" s="112">
        <v>140.08333300000001</v>
      </c>
      <c r="F1430" s="154" t="s">
        <v>7754</v>
      </c>
      <c r="G1430" s="113">
        <v>31</v>
      </c>
      <c r="H1430" s="113">
        <v>18</v>
      </c>
      <c r="I1430" s="42">
        <v>3100</v>
      </c>
      <c r="J1430" s="42">
        <v>0.01</v>
      </c>
      <c r="K1430" s="113">
        <v>2</v>
      </c>
      <c r="L1430" s="113" t="s">
        <v>7936</v>
      </c>
      <c r="M1430" s="113">
        <v>790</v>
      </c>
      <c r="N1430" s="113">
        <v>4</v>
      </c>
      <c r="O1430" s="113">
        <v>12</v>
      </c>
      <c r="P1430" s="113">
        <v>6.2</v>
      </c>
      <c r="S1430" s="113">
        <v>10</v>
      </c>
      <c r="T1430" s="113">
        <v>400</v>
      </c>
      <c r="U1430" s="113">
        <v>0.4</v>
      </c>
      <c r="V1430" s="113">
        <v>8</v>
      </c>
      <c r="W1430" s="116" t="s">
        <v>7586</v>
      </c>
      <c r="AB1430" s="334"/>
      <c r="AC1430" s="334"/>
      <c r="AD1430" s="334"/>
    </row>
    <row r="1431" spans="2:30" s="113" customFormat="1" x14ac:dyDescent="0.15">
      <c r="B1431" s="113" t="s">
        <v>7237</v>
      </c>
      <c r="C1431" s="113">
        <v>21.3</v>
      </c>
      <c r="D1431" s="112">
        <v>52.88841</v>
      </c>
      <c r="E1431" s="112">
        <v>5.799436</v>
      </c>
      <c r="F1431" s="154" t="s">
        <v>7303</v>
      </c>
      <c r="G1431" s="113">
        <v>71.900000000000006</v>
      </c>
      <c r="H1431" s="113">
        <v>94.6</v>
      </c>
      <c r="I1431" s="42">
        <v>211.47058823529412</v>
      </c>
      <c r="J1431" s="42">
        <v>0.34</v>
      </c>
      <c r="K1431" s="113">
        <v>7</v>
      </c>
      <c r="L1431" s="113" t="s">
        <v>7936</v>
      </c>
      <c r="M1431" s="113">
        <v>-1</v>
      </c>
      <c r="N1431" s="113">
        <v>2</v>
      </c>
      <c r="O1431" s="113">
        <v>10</v>
      </c>
      <c r="P1431" s="334">
        <v>8</v>
      </c>
      <c r="S1431" s="113">
        <v>263</v>
      </c>
      <c r="T1431" s="113">
        <v>1700</v>
      </c>
      <c r="U1431" s="113">
        <v>30</v>
      </c>
      <c r="V1431" s="113">
        <v>300</v>
      </c>
      <c r="W1431" s="116" t="s">
        <v>7939</v>
      </c>
      <c r="AB1431" s="334"/>
      <c r="AC1431" s="334"/>
      <c r="AD1431" s="334"/>
    </row>
    <row r="1432" spans="2:30" s="113" customFormat="1" x14ac:dyDescent="0.15">
      <c r="B1432" s="113" t="s">
        <v>7515</v>
      </c>
      <c r="C1432" s="113">
        <v>21.3</v>
      </c>
      <c r="D1432" s="112">
        <v>52.88841</v>
      </c>
      <c r="E1432" s="112">
        <v>5.799436</v>
      </c>
      <c r="F1432" s="154" t="s">
        <v>7514</v>
      </c>
      <c r="G1432" s="113">
        <v>86.9</v>
      </c>
      <c r="H1432" s="113">
        <v>34.299999999999997</v>
      </c>
      <c r="I1432" s="42">
        <v>59.931034482758598</v>
      </c>
      <c r="J1432" s="42">
        <v>1.45</v>
      </c>
      <c r="K1432" s="113">
        <v>7</v>
      </c>
      <c r="L1432" s="113" t="s">
        <v>7936</v>
      </c>
      <c r="M1432" s="113">
        <v>-1</v>
      </c>
      <c r="N1432" s="113">
        <v>2</v>
      </c>
      <c r="O1432" s="113">
        <v>10</v>
      </c>
      <c r="P1432" s="334">
        <v>8</v>
      </c>
      <c r="S1432" s="113">
        <v>263</v>
      </c>
      <c r="T1432" s="113">
        <v>1700</v>
      </c>
      <c r="U1432" s="113">
        <v>30</v>
      </c>
      <c r="V1432" s="113">
        <v>300</v>
      </c>
      <c r="W1432" s="116" t="s">
        <v>7939</v>
      </c>
      <c r="AB1432" s="334"/>
      <c r="AC1432" s="334"/>
      <c r="AD1432" s="334"/>
    </row>
    <row r="1433" spans="2:30" s="113" customFormat="1" x14ac:dyDescent="0.15">
      <c r="B1433" s="113" t="s">
        <v>7379</v>
      </c>
      <c r="C1433" s="113">
        <v>0.03</v>
      </c>
      <c r="D1433" s="112">
        <v>59.911555</v>
      </c>
      <c r="E1433" s="112">
        <v>15.225088</v>
      </c>
      <c r="F1433" s="154" t="s">
        <v>7420</v>
      </c>
      <c r="G1433" s="113">
        <v>20.2</v>
      </c>
      <c r="H1433" s="113">
        <v>9.8000000000000007</v>
      </c>
      <c r="I1433" s="42">
        <v>673.33333333333337</v>
      </c>
      <c r="J1433" s="42">
        <v>0.03</v>
      </c>
      <c r="K1433" s="113">
        <v>1</v>
      </c>
      <c r="L1433" s="113" t="s">
        <v>7667</v>
      </c>
      <c r="M1433" s="113">
        <v>280</v>
      </c>
      <c r="N1433" s="113">
        <v>3</v>
      </c>
      <c r="O1433" s="113">
        <v>5</v>
      </c>
      <c r="P1433" s="113">
        <v>5.7</v>
      </c>
      <c r="Q1433" s="113">
        <v>18</v>
      </c>
      <c r="R1433" s="113">
        <v>12</v>
      </c>
      <c r="S1433" s="113">
        <v>17</v>
      </c>
      <c r="T1433" s="113">
        <v>425</v>
      </c>
      <c r="V1433" s="113">
        <v>5</v>
      </c>
      <c r="W1433" s="116" t="s">
        <v>7846</v>
      </c>
      <c r="AB1433" s="334"/>
      <c r="AC1433" s="334"/>
      <c r="AD1433" s="334"/>
    </row>
    <row r="1434" spans="2:30" s="113" customFormat="1" x14ac:dyDescent="0.15">
      <c r="B1434" s="113" t="s">
        <v>7852</v>
      </c>
      <c r="C1434" s="113">
        <v>0.38</v>
      </c>
      <c r="D1434" s="112"/>
      <c r="E1434" s="112"/>
      <c r="F1434" s="154" t="s">
        <v>7617</v>
      </c>
      <c r="G1434" s="113">
        <v>22.4</v>
      </c>
      <c r="H1434" s="113">
        <v>13.7</v>
      </c>
      <c r="I1434" s="42">
        <v>5.0621468926553677</v>
      </c>
      <c r="J1434" s="42">
        <v>4.4249999999999998</v>
      </c>
      <c r="K1434" s="113" t="s">
        <v>7847</v>
      </c>
      <c r="L1434" s="113" t="s">
        <v>7936</v>
      </c>
      <c r="N1434" s="113">
        <v>2</v>
      </c>
      <c r="O1434" s="113">
        <v>7</v>
      </c>
      <c r="P1434" s="113">
        <v>7.8</v>
      </c>
      <c r="Q1434" s="113">
        <v>275</v>
      </c>
      <c r="R1434" s="113">
        <v>180</v>
      </c>
      <c r="V1434" s="113">
        <v>130</v>
      </c>
      <c r="W1434" s="116" t="s">
        <v>7735</v>
      </c>
      <c r="AB1434" s="334"/>
      <c r="AC1434" s="334"/>
      <c r="AD1434" s="334"/>
    </row>
    <row r="1435" spans="2:30" s="113" customFormat="1" x14ac:dyDescent="0.15">
      <c r="B1435" s="113" t="s">
        <v>7804</v>
      </c>
      <c r="C1435" s="113">
        <v>0.38</v>
      </c>
      <c r="D1435" s="112"/>
      <c r="E1435" s="112"/>
      <c r="F1435" s="154" t="s">
        <v>7617</v>
      </c>
      <c r="G1435" s="113">
        <v>10.9</v>
      </c>
      <c r="H1435" s="113">
        <v>11.3</v>
      </c>
      <c r="I1435" s="42">
        <v>2.4521934758155228</v>
      </c>
      <c r="J1435" s="42">
        <v>4.4450000000000003</v>
      </c>
      <c r="K1435" s="113" t="s">
        <v>7847</v>
      </c>
      <c r="L1435" s="113" t="s">
        <v>7936</v>
      </c>
      <c r="N1435" s="113">
        <v>2</v>
      </c>
      <c r="O1435" s="113">
        <v>7</v>
      </c>
      <c r="P1435" s="334">
        <v>8</v>
      </c>
      <c r="Q1435" s="113">
        <v>226</v>
      </c>
      <c r="R1435" s="113">
        <v>148</v>
      </c>
      <c r="W1435" s="116" t="s">
        <v>7735</v>
      </c>
      <c r="AB1435" s="334"/>
      <c r="AC1435" s="334"/>
      <c r="AD1435" s="334"/>
    </row>
    <row r="1436" spans="2:30" s="113" customFormat="1" x14ac:dyDescent="0.15">
      <c r="B1436" s="113" t="s">
        <v>7805</v>
      </c>
      <c r="C1436" s="113">
        <v>87.6</v>
      </c>
      <c r="D1436" s="112">
        <v>47.609453000000002</v>
      </c>
      <c r="E1436" s="112">
        <v>-122.259382</v>
      </c>
      <c r="F1436" s="155" t="s">
        <v>7628</v>
      </c>
      <c r="G1436" s="113">
        <v>93.3</v>
      </c>
      <c r="H1436" s="113">
        <v>89.4</v>
      </c>
      <c r="I1436" s="42">
        <v>793.37710349013832</v>
      </c>
      <c r="J1436" s="42">
        <v>0.11759855381452899</v>
      </c>
      <c r="K1436" s="113">
        <v>7</v>
      </c>
      <c r="L1436" s="113" t="s">
        <v>7936</v>
      </c>
      <c r="M1436" s="113">
        <v>4</v>
      </c>
      <c r="N1436" s="113">
        <v>33</v>
      </c>
      <c r="O1436" s="113">
        <v>11</v>
      </c>
      <c r="P1436" s="113">
        <v>7.7</v>
      </c>
      <c r="Q1436" s="113">
        <v>81</v>
      </c>
      <c r="R1436" s="113">
        <v>53</v>
      </c>
      <c r="S1436" s="113">
        <v>35</v>
      </c>
      <c r="T1436" s="113">
        <v>273</v>
      </c>
      <c r="U1436" s="113">
        <v>15</v>
      </c>
      <c r="V1436" s="113">
        <v>157</v>
      </c>
      <c r="W1436" s="116" t="s">
        <v>7790</v>
      </c>
      <c r="AB1436" s="334"/>
      <c r="AC1436" s="334"/>
      <c r="AD1436" s="334"/>
    </row>
    <row r="1437" spans="2:30" s="113" customFormat="1" x14ac:dyDescent="0.15">
      <c r="B1437" s="113" t="s">
        <v>7525</v>
      </c>
      <c r="C1437" s="113">
        <v>1.6</v>
      </c>
      <c r="D1437" s="112">
        <v>51.606077999999997</v>
      </c>
      <c r="E1437" s="112">
        <v>-100.923507</v>
      </c>
      <c r="F1437" s="154" t="s">
        <v>7524</v>
      </c>
      <c r="G1437" s="113">
        <v>5.8</v>
      </c>
      <c r="H1437" s="113">
        <v>2.1</v>
      </c>
      <c r="I1437" s="42">
        <v>2.7488151658767772</v>
      </c>
      <c r="J1437" s="42">
        <v>2.11</v>
      </c>
      <c r="K1437" s="113">
        <v>5</v>
      </c>
      <c r="L1437" s="113" t="s">
        <v>7667</v>
      </c>
      <c r="M1437" s="113">
        <v>670</v>
      </c>
      <c r="N1437" s="113">
        <v>11</v>
      </c>
      <c r="O1437" s="113">
        <v>2</v>
      </c>
      <c r="P1437" s="113">
        <v>8.3000000000000007</v>
      </c>
      <c r="Q1437" s="113">
        <v>160</v>
      </c>
      <c r="R1437" s="113">
        <v>104</v>
      </c>
      <c r="U1437" s="113">
        <v>0.3</v>
      </c>
      <c r="V1437" s="113">
        <v>38</v>
      </c>
      <c r="W1437" s="116" t="s">
        <v>7534</v>
      </c>
      <c r="AB1437" s="334"/>
      <c r="AC1437" s="334"/>
      <c r="AD1437" s="334"/>
    </row>
    <row r="1438" spans="2:30" s="113" customFormat="1" x14ac:dyDescent="0.15">
      <c r="B1438" s="113" t="s">
        <v>7526</v>
      </c>
      <c r="C1438" s="113">
        <v>14.82</v>
      </c>
      <c r="D1438" s="112">
        <v>47.957540999999999</v>
      </c>
      <c r="E1438" s="112">
        <v>-83.839153999999994</v>
      </c>
      <c r="F1438" s="154" t="s">
        <v>7420</v>
      </c>
      <c r="G1438" s="113">
        <v>123.2</v>
      </c>
      <c r="H1438" s="113">
        <v>74.599999999999994</v>
      </c>
      <c r="I1438" s="42">
        <v>641.66666666666663</v>
      </c>
      <c r="J1438" s="42">
        <v>0.192</v>
      </c>
      <c r="K1438" s="113" t="s">
        <v>7847</v>
      </c>
      <c r="L1438" s="113" t="s">
        <v>7936</v>
      </c>
      <c r="M1438" s="113">
        <v>39</v>
      </c>
      <c r="N1438" s="113">
        <v>22</v>
      </c>
      <c r="O1438" s="113">
        <v>10</v>
      </c>
      <c r="W1438" s="116" t="s">
        <v>7670</v>
      </c>
      <c r="X1438" s="116"/>
      <c r="AB1438" s="334"/>
      <c r="AC1438" s="334"/>
      <c r="AD1438" s="334"/>
    </row>
    <row r="1439" spans="2:30" s="113" customFormat="1" x14ac:dyDescent="0.15">
      <c r="B1439" s="113" t="s">
        <v>7273</v>
      </c>
      <c r="C1439" s="113">
        <v>0.19</v>
      </c>
      <c r="D1439" s="112">
        <v>48.392105999999998</v>
      </c>
      <c r="E1439" s="112">
        <v>-90.156294000000003</v>
      </c>
      <c r="F1439" s="154" t="s">
        <v>7737</v>
      </c>
      <c r="G1439" s="113">
        <v>24.4</v>
      </c>
      <c r="H1439" s="113">
        <v>5.6</v>
      </c>
      <c r="I1439" s="42">
        <v>54.963834353390013</v>
      </c>
      <c r="J1439" s="42">
        <v>0.44392827187273998</v>
      </c>
      <c r="K1439" s="113">
        <v>2</v>
      </c>
      <c r="M1439" s="113">
        <v>388</v>
      </c>
      <c r="N1439" s="113">
        <v>2</v>
      </c>
      <c r="O1439" s="113">
        <v>5</v>
      </c>
      <c r="Q1439" s="113">
        <v>33</v>
      </c>
      <c r="R1439" s="113">
        <v>22</v>
      </c>
      <c r="S1439" s="113">
        <v>5</v>
      </c>
      <c r="V1439" s="113">
        <v>0.7</v>
      </c>
      <c r="W1439" s="116" t="s">
        <v>7626</v>
      </c>
      <c r="AB1439" s="334"/>
      <c r="AC1439" s="334"/>
      <c r="AD1439" s="334"/>
    </row>
    <row r="1440" spans="2:30" s="113" customFormat="1" x14ac:dyDescent="0.15">
      <c r="B1440" s="113" t="s">
        <v>7986</v>
      </c>
      <c r="C1440" s="113">
        <v>0.03</v>
      </c>
      <c r="D1440" s="40">
        <v>41.342598000000002</v>
      </c>
      <c r="E1440" s="40">
        <v>-85.681048000000004</v>
      </c>
      <c r="F1440" s="154" t="s">
        <v>7629</v>
      </c>
      <c r="G1440" s="113">
        <v>771.4</v>
      </c>
      <c r="H1440" s="113">
        <v>625</v>
      </c>
      <c r="I1440" s="42">
        <v>13775</v>
      </c>
      <c r="J1440" s="42">
        <v>5.6000000000000001E-2</v>
      </c>
      <c r="K1440" s="113">
        <v>5</v>
      </c>
      <c r="L1440" s="113" t="s">
        <v>7667</v>
      </c>
      <c r="O1440" s="113">
        <v>10</v>
      </c>
      <c r="P1440" s="113">
        <v>8.5</v>
      </c>
      <c r="W1440" s="116" t="s">
        <v>8049</v>
      </c>
      <c r="AB1440" s="334"/>
      <c r="AC1440" s="334"/>
      <c r="AD1440" s="334"/>
    </row>
    <row r="1441" spans="1:31" s="113" customFormat="1" x14ac:dyDescent="0.15">
      <c r="AB1441" s="334"/>
      <c r="AC1441" s="334"/>
      <c r="AD1441" s="334"/>
    </row>
    <row r="1442" spans="1:31" s="121" customFormat="1" x14ac:dyDescent="0.15"/>
    <row r="1443" spans="1:31" s="151" customFormat="1" x14ac:dyDescent="0.15"/>
    <row r="1444" spans="1:31" s="151" customFormat="1" x14ac:dyDescent="0.15"/>
    <row r="1445" spans="1:31" s="113" customFormat="1" ht="20" x14ac:dyDescent="0.2">
      <c r="A1445" s="185" t="s">
        <v>319</v>
      </c>
      <c r="AB1445" s="334"/>
      <c r="AC1445" s="334"/>
      <c r="AD1445" s="334"/>
    </row>
    <row r="1446" spans="1:31" s="113" customFormat="1" ht="17" x14ac:dyDescent="0.2">
      <c r="A1446" s="156"/>
      <c r="AB1446" s="334"/>
      <c r="AC1446" s="334"/>
      <c r="AD1446" s="334"/>
    </row>
    <row r="1447" spans="1:31" s="113" customFormat="1" ht="14" x14ac:dyDescent="0.15">
      <c r="A1447" s="163" t="s">
        <v>3699</v>
      </c>
      <c r="H1447" s="116"/>
      <c r="I1447" s="116"/>
      <c r="AB1447" s="334"/>
      <c r="AC1447" s="334"/>
      <c r="AD1447" s="334"/>
    </row>
    <row r="1448" spans="1:31" s="113" customFormat="1" x14ac:dyDescent="0.15">
      <c r="A1448" s="74" t="s">
        <v>7784</v>
      </c>
      <c r="H1448" s="116"/>
      <c r="I1448" s="116"/>
      <c r="AB1448" s="334"/>
      <c r="AC1448" s="334"/>
      <c r="AD1448" s="334"/>
    </row>
    <row r="1449" spans="1:31" s="113" customFormat="1" x14ac:dyDescent="0.15">
      <c r="H1449" s="116"/>
      <c r="I1449" s="116"/>
      <c r="AB1449" s="334"/>
      <c r="AC1449" s="334"/>
      <c r="AD1449" s="334"/>
    </row>
    <row r="1450" spans="1:31" s="113" customFormat="1" ht="15" x14ac:dyDescent="0.15">
      <c r="A1450" s="58" t="s">
        <v>5974</v>
      </c>
      <c r="B1450" s="59" t="s">
        <v>7585</v>
      </c>
      <c r="C1450" s="11" t="s">
        <v>7705</v>
      </c>
      <c r="D1450" s="11" t="s">
        <v>7706</v>
      </c>
      <c r="E1450" s="11" t="s">
        <v>7707</v>
      </c>
      <c r="F1450" s="59" t="s">
        <v>7429</v>
      </c>
      <c r="G1450" s="133" t="s">
        <v>7785</v>
      </c>
      <c r="H1450" s="59" t="s">
        <v>5137</v>
      </c>
      <c r="I1450" s="58"/>
      <c r="J1450" s="133" t="s">
        <v>7448</v>
      </c>
      <c r="K1450" s="133" t="s">
        <v>7727</v>
      </c>
      <c r="L1450" s="133" t="s">
        <v>5055</v>
      </c>
      <c r="M1450" s="133" t="s">
        <v>7778</v>
      </c>
      <c r="N1450" s="128" t="s">
        <v>7669</v>
      </c>
      <c r="O1450" s="128" t="s">
        <v>7695</v>
      </c>
      <c r="P1450" s="128" t="s">
        <v>7560</v>
      </c>
      <c r="Q1450" s="74" t="s">
        <v>3556</v>
      </c>
      <c r="R1450" s="74" t="s">
        <v>3638</v>
      </c>
      <c r="S1450" s="166"/>
      <c r="T1450" s="166"/>
      <c r="U1450" s="166"/>
      <c r="AC1450" s="334"/>
      <c r="AD1450" s="334"/>
      <c r="AE1450" s="334"/>
    </row>
    <row r="1451" spans="1:31" s="113" customFormat="1" x14ac:dyDescent="0.15">
      <c r="A1451" s="60" t="s">
        <v>7978</v>
      </c>
      <c r="B1451" s="131"/>
      <c r="C1451" s="73"/>
      <c r="D1451" s="73"/>
      <c r="E1451" s="73"/>
      <c r="F1451" s="13"/>
      <c r="G1451" s="132"/>
      <c r="H1451" s="60"/>
      <c r="I1451" s="60"/>
      <c r="L1451" s="75"/>
      <c r="Q1451" s="116"/>
      <c r="R1451" s="116"/>
      <c r="S1451" s="166"/>
      <c r="T1451" s="166"/>
      <c r="U1451" s="166"/>
      <c r="AC1451" s="334"/>
      <c r="AD1451" s="334"/>
      <c r="AE1451" s="334"/>
    </row>
    <row r="1452" spans="1:31" s="113" customFormat="1" x14ac:dyDescent="0.15">
      <c r="B1452" s="113" t="s">
        <v>7616</v>
      </c>
      <c r="C1452" s="113">
        <v>0.52</v>
      </c>
      <c r="D1452" s="112">
        <v>47.047828000000003</v>
      </c>
      <c r="E1452" s="112">
        <v>-84.420130999999998</v>
      </c>
      <c r="F1452" s="334">
        <v>5.2</v>
      </c>
      <c r="G1452" s="334">
        <v>1.2</v>
      </c>
      <c r="H1452" s="283" t="s">
        <v>7622</v>
      </c>
      <c r="I1452" s="60"/>
      <c r="J1452" s="44"/>
      <c r="K1452" s="44"/>
      <c r="L1452" s="75" t="s">
        <v>5336</v>
      </c>
      <c r="M1452" s="334"/>
      <c r="N1452" s="334"/>
      <c r="O1452" s="334"/>
      <c r="P1452" s="334"/>
      <c r="Q1452" s="145"/>
      <c r="R1452" s="145" t="s">
        <v>7936</v>
      </c>
      <c r="S1452" s="166"/>
      <c r="T1452" s="42"/>
      <c r="U1452" s="42"/>
    </row>
    <row r="1453" spans="1:31" s="113" customFormat="1" x14ac:dyDescent="0.15">
      <c r="A1453" s="60" t="s">
        <v>3561</v>
      </c>
      <c r="B1453" s="151" t="s">
        <v>7690</v>
      </c>
      <c r="C1453" s="151">
        <v>0.53</v>
      </c>
      <c r="D1453" s="193">
        <v>74.705780000000004</v>
      </c>
      <c r="E1453" s="193">
        <v>-94.898032000000001</v>
      </c>
      <c r="F1453" s="132">
        <v>104</v>
      </c>
      <c r="G1453" s="334">
        <v>2</v>
      </c>
      <c r="H1453" s="283" t="s">
        <v>7810</v>
      </c>
      <c r="I1453" s="60"/>
      <c r="J1453" s="44">
        <v>1</v>
      </c>
      <c r="K1453" s="44">
        <v>356</v>
      </c>
      <c r="L1453" s="75">
        <v>0.29213483146067415</v>
      </c>
      <c r="M1453" s="334">
        <v>3.8</v>
      </c>
      <c r="N1453" s="334">
        <v>4.0999999999999996</v>
      </c>
      <c r="O1453" s="334">
        <v>196</v>
      </c>
      <c r="P1453" s="334">
        <v>10.199999999999999</v>
      </c>
      <c r="Q1453" s="145" t="s">
        <v>7936</v>
      </c>
      <c r="R1453" s="145" t="s">
        <v>7936</v>
      </c>
      <c r="S1453" s="166"/>
      <c r="T1453" s="42"/>
      <c r="U1453" s="42"/>
    </row>
    <row r="1454" spans="1:31" s="113" customFormat="1" x14ac:dyDescent="0.15">
      <c r="B1454" s="113" t="s">
        <v>7620</v>
      </c>
      <c r="C1454" s="113">
        <v>0.52</v>
      </c>
      <c r="D1454" s="112">
        <v>47.047828000000003</v>
      </c>
      <c r="E1454" s="112">
        <v>-84.420130999999998</v>
      </c>
      <c r="F1454" s="334">
        <v>7.3</v>
      </c>
      <c r="G1454" s="334">
        <v>3.8</v>
      </c>
      <c r="H1454" s="283" t="s">
        <v>7694</v>
      </c>
      <c r="I1454" s="60"/>
      <c r="J1454" s="44">
        <v>9</v>
      </c>
      <c r="K1454" s="44">
        <v>2054</v>
      </c>
      <c r="L1454" s="75">
        <v>3.5540408958130475E-3</v>
      </c>
      <c r="M1454" s="334">
        <v>4.5999999999999996</v>
      </c>
      <c r="N1454" s="334">
        <v>0.3</v>
      </c>
      <c r="O1454" s="334">
        <v>41.1</v>
      </c>
      <c r="P1454" s="334">
        <v>12.2</v>
      </c>
      <c r="Q1454" s="145" t="s">
        <v>7936</v>
      </c>
      <c r="R1454" s="145" t="s">
        <v>7936</v>
      </c>
      <c r="S1454" s="166"/>
      <c r="T1454" s="42"/>
      <c r="U1454" s="42"/>
    </row>
    <row r="1455" spans="1:31" s="113" customFormat="1" x14ac:dyDescent="0.15">
      <c r="B1455" s="113" t="s">
        <v>7713</v>
      </c>
      <c r="C1455" s="113">
        <v>0.19</v>
      </c>
      <c r="D1455" s="112">
        <v>47.042127000000001</v>
      </c>
      <c r="E1455" s="112">
        <v>-84.407708</v>
      </c>
      <c r="F1455" s="334">
        <v>10.9</v>
      </c>
      <c r="G1455" s="334">
        <v>3.9</v>
      </c>
      <c r="H1455" s="283" t="s">
        <v>7622</v>
      </c>
      <c r="I1455" s="60"/>
      <c r="J1455" s="44"/>
      <c r="K1455" s="44"/>
      <c r="L1455" s="75" t="s">
        <v>5336</v>
      </c>
      <c r="M1455" s="334">
        <v>6.2</v>
      </c>
      <c r="N1455" s="334">
        <v>0.7</v>
      </c>
      <c r="O1455" s="334">
        <v>38.799999999999997</v>
      </c>
      <c r="P1455" s="334">
        <v>6</v>
      </c>
      <c r="Q1455" s="145"/>
      <c r="R1455" s="145" t="s">
        <v>7936</v>
      </c>
      <c r="S1455" s="166"/>
      <c r="T1455" s="42"/>
      <c r="U1455" s="42"/>
    </row>
    <row r="1456" spans="1:31" s="113" customFormat="1" x14ac:dyDescent="0.15">
      <c r="B1456" s="113" t="s">
        <v>7714</v>
      </c>
      <c r="C1456" s="113">
        <v>0.19</v>
      </c>
      <c r="D1456" s="112">
        <v>47.042127000000001</v>
      </c>
      <c r="E1456" s="112">
        <v>-84.407708</v>
      </c>
      <c r="F1456" s="334">
        <v>11.2</v>
      </c>
      <c r="G1456" s="334">
        <v>4.7</v>
      </c>
      <c r="H1456" s="283" t="s">
        <v>7694</v>
      </c>
      <c r="I1456" s="60"/>
      <c r="J1456" s="44">
        <v>11</v>
      </c>
      <c r="K1456" s="44">
        <v>296</v>
      </c>
      <c r="L1456" s="75">
        <v>3.7837837837837833E-2</v>
      </c>
      <c r="M1456" s="334">
        <v>5</v>
      </c>
      <c r="N1456" s="334">
        <v>0.7</v>
      </c>
      <c r="O1456" s="334">
        <v>38.799999999999997</v>
      </c>
      <c r="P1456" s="334">
        <v>6</v>
      </c>
      <c r="Q1456" s="145" t="s">
        <v>7936</v>
      </c>
      <c r="R1456" s="145" t="s">
        <v>7936</v>
      </c>
      <c r="S1456" s="166"/>
      <c r="T1456" s="42"/>
      <c r="U1456" s="42"/>
    </row>
    <row r="1457" spans="1:21" s="113" customFormat="1" x14ac:dyDescent="0.15">
      <c r="B1457" s="113" t="s">
        <v>7313</v>
      </c>
      <c r="C1457" s="113">
        <v>0.19</v>
      </c>
      <c r="D1457" s="112">
        <v>48.392105999999998</v>
      </c>
      <c r="E1457" s="112">
        <v>-90.156294000000003</v>
      </c>
      <c r="F1457" s="334">
        <v>24.4</v>
      </c>
      <c r="G1457" s="334">
        <v>5.6</v>
      </c>
      <c r="H1457" s="283" t="s">
        <v>7622</v>
      </c>
      <c r="I1457" s="60"/>
      <c r="J1457" s="44"/>
      <c r="K1457" s="44"/>
      <c r="L1457" s="75" t="s">
        <v>5336</v>
      </c>
      <c r="M1457" s="334">
        <v>5.0999999999999996</v>
      </c>
      <c r="N1457" s="113">
        <v>2.8</v>
      </c>
      <c r="O1457" s="113">
        <v>33.299999999999997</v>
      </c>
      <c r="P1457" s="113">
        <v>2.2000000000000002</v>
      </c>
      <c r="Q1457" s="145"/>
      <c r="R1457" s="145" t="s">
        <v>7936</v>
      </c>
      <c r="S1457" s="166"/>
      <c r="T1457" s="42"/>
      <c r="U1457" s="42"/>
    </row>
    <row r="1458" spans="1:21" s="113" customFormat="1" x14ac:dyDescent="0.15">
      <c r="B1458" s="113" t="s">
        <v>7559</v>
      </c>
      <c r="C1458" s="113">
        <v>0.19</v>
      </c>
      <c r="D1458" s="112">
        <v>48.392105999999998</v>
      </c>
      <c r="E1458" s="112">
        <v>-90.156294000000003</v>
      </c>
      <c r="F1458" s="334">
        <v>24.4</v>
      </c>
      <c r="G1458" s="334">
        <v>5.7</v>
      </c>
      <c r="H1458" s="283" t="s">
        <v>7694</v>
      </c>
      <c r="I1458" s="60"/>
      <c r="J1458" s="44">
        <v>8</v>
      </c>
      <c r="K1458" s="44">
        <v>111</v>
      </c>
      <c r="L1458" s="75">
        <v>0.2198198198198198</v>
      </c>
      <c r="M1458" s="334">
        <v>5</v>
      </c>
      <c r="N1458" s="113">
        <v>2.8</v>
      </c>
      <c r="O1458" s="113">
        <v>33.299999999999997</v>
      </c>
      <c r="P1458" s="113">
        <v>2.2000000000000002</v>
      </c>
      <c r="Q1458" s="145" t="s">
        <v>7936</v>
      </c>
      <c r="R1458" s="145" t="s">
        <v>7936</v>
      </c>
      <c r="S1458" s="166"/>
      <c r="T1458" s="42"/>
      <c r="U1458" s="42"/>
    </row>
    <row r="1459" spans="1:21" s="113" customFormat="1" x14ac:dyDescent="0.15">
      <c r="A1459" s="60" t="s">
        <v>3562</v>
      </c>
      <c r="B1459" s="113" t="s">
        <v>3563</v>
      </c>
      <c r="D1459" s="112">
        <v>45.65</v>
      </c>
      <c r="E1459" s="112">
        <v>-80.400000000000006</v>
      </c>
      <c r="F1459" s="334">
        <v>29.5</v>
      </c>
      <c r="G1459" s="334">
        <v>8.6</v>
      </c>
      <c r="H1459" s="283" t="s">
        <v>7696</v>
      </c>
      <c r="I1459" s="60"/>
      <c r="J1459" s="334">
        <v>4.5</v>
      </c>
      <c r="K1459" s="44">
        <v>459</v>
      </c>
      <c r="L1459" s="75">
        <v>6.4270152505446626E-2</v>
      </c>
      <c r="M1459" s="334">
        <v>10.199999999999999</v>
      </c>
      <c r="Q1459" s="145" t="s">
        <v>7936</v>
      </c>
      <c r="R1459" s="145"/>
      <c r="S1459" s="166"/>
      <c r="T1459" s="42"/>
      <c r="U1459" s="42"/>
    </row>
    <row r="1460" spans="1:21" s="113" customFormat="1" x14ac:dyDescent="0.15">
      <c r="B1460" s="113" t="s">
        <v>7494</v>
      </c>
      <c r="C1460" s="113">
        <v>0.03</v>
      </c>
      <c r="D1460" s="112">
        <v>59.911555</v>
      </c>
      <c r="E1460" s="112">
        <v>15.225088</v>
      </c>
      <c r="F1460" s="334">
        <v>20.2</v>
      </c>
      <c r="G1460" s="334">
        <v>9.8000000000000007</v>
      </c>
      <c r="H1460" s="283" t="s">
        <v>7682</v>
      </c>
      <c r="I1460" s="60"/>
      <c r="J1460" s="44"/>
      <c r="K1460" s="44"/>
      <c r="L1460" s="75" t="s">
        <v>5336</v>
      </c>
      <c r="M1460" s="334">
        <v>16.5</v>
      </c>
      <c r="N1460" s="334">
        <v>4.5</v>
      </c>
      <c r="O1460" s="334">
        <v>18</v>
      </c>
      <c r="P1460" s="334">
        <v>2.8</v>
      </c>
      <c r="Q1460" s="145" t="s">
        <v>7936</v>
      </c>
      <c r="R1460" s="145" t="s">
        <v>7936</v>
      </c>
      <c r="S1460" s="166"/>
      <c r="T1460" s="42"/>
      <c r="U1460" s="42"/>
    </row>
    <row r="1461" spans="1:21" s="113" customFormat="1" x14ac:dyDescent="0.15">
      <c r="B1461" s="113" t="s">
        <v>7509</v>
      </c>
      <c r="C1461" s="113">
        <v>0.78</v>
      </c>
      <c r="D1461" s="112">
        <v>61.422040000000003</v>
      </c>
      <c r="E1461" s="112">
        <v>8.8688660000000006</v>
      </c>
      <c r="F1461" s="334">
        <v>19.8</v>
      </c>
      <c r="G1461" s="334">
        <v>14.7</v>
      </c>
      <c r="H1461" s="283" t="s">
        <v>7461</v>
      </c>
      <c r="I1461" s="60"/>
      <c r="J1461" s="44"/>
      <c r="K1461" s="44"/>
      <c r="L1461" s="75" t="s">
        <v>5336</v>
      </c>
      <c r="M1461" s="334">
        <v>14.7</v>
      </c>
      <c r="N1461" s="334">
        <v>11.5</v>
      </c>
      <c r="O1461" s="334">
        <v>15.3</v>
      </c>
      <c r="P1461" s="334">
        <v>4.7</v>
      </c>
      <c r="Q1461" s="145" t="s">
        <v>7936</v>
      </c>
      <c r="R1461" s="145" t="s">
        <v>7936</v>
      </c>
      <c r="S1461" s="166"/>
      <c r="T1461" s="42"/>
      <c r="U1461" s="42"/>
    </row>
    <row r="1462" spans="1:21" s="113" customFormat="1" x14ac:dyDescent="0.15">
      <c r="B1462" s="113" t="s">
        <v>7601</v>
      </c>
      <c r="C1462" s="113">
        <v>0.01</v>
      </c>
      <c r="D1462" s="112">
        <v>61.214447</v>
      </c>
      <c r="E1462" s="112">
        <v>25.158237</v>
      </c>
      <c r="F1462" s="334">
        <v>32.200000000000003</v>
      </c>
      <c r="G1462" s="334">
        <v>15.5</v>
      </c>
      <c r="H1462" s="283" t="s">
        <v>7558</v>
      </c>
      <c r="I1462" s="60"/>
      <c r="J1462" s="44">
        <v>2</v>
      </c>
      <c r="K1462" s="44">
        <v>1330</v>
      </c>
      <c r="L1462" s="75">
        <v>2.4210526315789477E-2</v>
      </c>
      <c r="M1462" s="334">
        <v>114.5</v>
      </c>
      <c r="N1462" s="334">
        <v>5.6</v>
      </c>
      <c r="O1462" s="334">
        <v>43.3</v>
      </c>
      <c r="P1462" s="334">
        <v>7</v>
      </c>
      <c r="Q1462" s="145" t="s">
        <v>7936</v>
      </c>
      <c r="R1462" s="145" t="s">
        <v>7936</v>
      </c>
      <c r="S1462" s="166"/>
      <c r="T1462" s="42"/>
      <c r="U1462" s="42"/>
    </row>
    <row r="1463" spans="1:21" s="113" customFormat="1" x14ac:dyDescent="0.15">
      <c r="B1463" s="113" t="s">
        <v>7621</v>
      </c>
      <c r="C1463" s="113">
        <v>0.1</v>
      </c>
      <c r="D1463" s="112">
        <v>59.901778</v>
      </c>
      <c r="E1463" s="112">
        <v>15.225299</v>
      </c>
      <c r="F1463" s="334">
        <v>30.3</v>
      </c>
      <c r="G1463" s="334">
        <v>17.3</v>
      </c>
      <c r="H1463" s="283" t="s">
        <v>7682</v>
      </c>
      <c r="I1463" s="60"/>
      <c r="J1463" s="44"/>
      <c r="K1463" s="44"/>
      <c r="L1463" s="75" t="s">
        <v>5336</v>
      </c>
      <c r="M1463" s="334">
        <v>13.5</v>
      </c>
      <c r="N1463" s="113">
        <v>2.6</v>
      </c>
      <c r="O1463" s="334">
        <v>25</v>
      </c>
      <c r="P1463" s="334">
        <v>3.3</v>
      </c>
      <c r="Q1463" s="145" t="s">
        <v>7936</v>
      </c>
      <c r="R1463" s="145" t="s">
        <v>7936</v>
      </c>
      <c r="S1463" s="166"/>
      <c r="T1463" s="42"/>
      <c r="U1463" s="42"/>
    </row>
    <row r="1464" spans="1:21" s="113" customFormat="1" x14ac:dyDescent="0.15">
      <c r="B1464" s="113" t="s">
        <v>7724</v>
      </c>
      <c r="C1464" s="113">
        <v>0.13</v>
      </c>
      <c r="D1464" s="112">
        <v>50.993960000000001</v>
      </c>
      <c r="E1464" s="112">
        <v>-127.00002000000001</v>
      </c>
      <c r="F1464" s="334">
        <v>28.9</v>
      </c>
      <c r="G1464" s="334">
        <v>21.5</v>
      </c>
      <c r="H1464" s="283" t="s">
        <v>7725</v>
      </c>
      <c r="I1464" s="60"/>
      <c r="J1464" s="44">
        <v>2</v>
      </c>
      <c r="K1464" s="44">
        <v>1615</v>
      </c>
      <c r="L1464" s="75">
        <v>1.7894736842105262E-2</v>
      </c>
      <c r="M1464" s="334"/>
      <c r="N1464" s="334">
        <v>8</v>
      </c>
      <c r="O1464" s="334">
        <v>18.2</v>
      </c>
      <c r="P1464" s="334">
        <v>2.4</v>
      </c>
      <c r="Q1464" s="145" t="s">
        <v>7936</v>
      </c>
      <c r="R1464" s="145" t="s">
        <v>7936</v>
      </c>
      <c r="S1464" s="166"/>
      <c r="T1464" s="42"/>
      <c r="U1464" s="42"/>
    </row>
    <row r="1465" spans="1:21" s="113" customFormat="1" x14ac:dyDescent="0.15">
      <c r="A1465" s="60" t="s">
        <v>3733</v>
      </c>
      <c r="B1465" s="151" t="s">
        <v>7407</v>
      </c>
      <c r="C1465" s="151">
        <v>0.06</v>
      </c>
      <c r="D1465" s="193">
        <v>45.883330000000001</v>
      </c>
      <c r="E1465" s="193">
        <v>-79.233329999999995</v>
      </c>
      <c r="F1465" s="132">
        <v>11.6</v>
      </c>
      <c r="G1465" s="132">
        <v>28.83</v>
      </c>
      <c r="H1465" s="283" t="s">
        <v>7639</v>
      </c>
      <c r="I1465" s="60"/>
      <c r="J1465" s="44"/>
      <c r="K1465" s="44">
        <v>2033</v>
      </c>
      <c r="L1465" s="75">
        <v>5.7058534185932116E-3</v>
      </c>
      <c r="M1465" s="334"/>
      <c r="N1465" s="334"/>
      <c r="O1465" s="334">
        <v>35.1</v>
      </c>
      <c r="P1465" s="334">
        <v>3.7</v>
      </c>
      <c r="Q1465" s="145" t="s">
        <v>7936</v>
      </c>
      <c r="R1465" s="145" t="s">
        <v>7936</v>
      </c>
      <c r="S1465" s="166"/>
      <c r="T1465" s="42"/>
      <c r="U1465" s="42"/>
    </row>
    <row r="1466" spans="1:21" s="113" customFormat="1" x14ac:dyDescent="0.15">
      <c r="B1466" s="113" t="s">
        <v>7542</v>
      </c>
      <c r="C1466" s="113">
        <v>0.01</v>
      </c>
      <c r="D1466" s="112">
        <v>61.200324999999999</v>
      </c>
      <c r="E1466" s="112">
        <v>25.113788</v>
      </c>
      <c r="F1466" s="334">
        <v>73</v>
      </c>
      <c r="G1466" s="334">
        <v>30.3</v>
      </c>
      <c r="H1466" s="283" t="s">
        <v>7644</v>
      </c>
      <c r="I1466" s="60"/>
      <c r="J1466" s="44">
        <v>3</v>
      </c>
      <c r="K1466" s="44">
        <v>4050</v>
      </c>
      <c r="L1466" s="75">
        <v>1.8024691358024692E-2</v>
      </c>
      <c r="M1466" s="334">
        <v>39.299999999999997</v>
      </c>
      <c r="N1466" s="334">
        <v>7</v>
      </c>
      <c r="O1466" s="334">
        <v>24.3</v>
      </c>
      <c r="P1466" s="334">
        <v>3</v>
      </c>
      <c r="Q1466" s="145" t="s">
        <v>7936</v>
      </c>
      <c r="R1466" s="145" t="s">
        <v>7936</v>
      </c>
      <c r="S1466" s="166"/>
      <c r="T1466" s="42"/>
      <c r="U1466" s="42"/>
    </row>
    <row r="1467" spans="1:21" s="113" customFormat="1" x14ac:dyDescent="0.15">
      <c r="B1467" s="113" t="s">
        <v>7272</v>
      </c>
      <c r="C1467" s="113">
        <v>79.599999999999994</v>
      </c>
      <c r="D1467" s="112">
        <v>54.852384000000001</v>
      </c>
      <c r="E1467" s="112">
        <v>26.768629000000001</v>
      </c>
      <c r="F1467" s="334">
        <v>81</v>
      </c>
      <c r="G1467" s="334">
        <v>44</v>
      </c>
      <c r="H1467" s="283" t="s">
        <v>7447</v>
      </c>
      <c r="I1467" s="60"/>
      <c r="J1467" s="44"/>
      <c r="K1467" s="44"/>
      <c r="L1467" s="75" t="s">
        <v>5336</v>
      </c>
      <c r="M1467" s="334"/>
      <c r="N1467" s="334">
        <v>97.3</v>
      </c>
      <c r="O1467" s="334"/>
      <c r="P1467" s="334">
        <v>9</v>
      </c>
      <c r="Q1467" s="145" t="s">
        <v>7936</v>
      </c>
      <c r="R1467" s="145" t="s">
        <v>7936</v>
      </c>
      <c r="S1467" s="166"/>
      <c r="T1467" s="42"/>
      <c r="U1467" s="42"/>
    </row>
    <row r="1468" spans="1:21" s="113" customFormat="1" x14ac:dyDescent="0.15">
      <c r="B1468" s="113" t="s">
        <v>7450</v>
      </c>
      <c r="C1468" s="113">
        <v>13.1</v>
      </c>
      <c r="D1468" s="112">
        <v>54.863895999999997</v>
      </c>
      <c r="E1468" s="112">
        <v>26.893932</v>
      </c>
      <c r="F1468" s="334">
        <v>125</v>
      </c>
      <c r="G1468" s="334">
        <v>64</v>
      </c>
      <c r="H1468" s="283" t="s">
        <v>7447</v>
      </c>
      <c r="I1468" s="60"/>
      <c r="J1468" s="44"/>
      <c r="K1468" s="44"/>
      <c r="L1468" s="75" t="s">
        <v>5336</v>
      </c>
      <c r="M1468" s="334"/>
      <c r="N1468" s="334"/>
      <c r="O1468" s="334"/>
      <c r="P1468" s="334">
        <v>5.4</v>
      </c>
      <c r="Q1468" s="145" t="s">
        <v>7936</v>
      </c>
      <c r="R1468" s="145" t="s">
        <v>7936</v>
      </c>
      <c r="S1468" s="166"/>
      <c r="T1468" s="42"/>
      <c r="U1468" s="42"/>
    </row>
    <row r="1469" spans="1:21" s="113" customFormat="1" x14ac:dyDescent="0.15">
      <c r="B1469" s="113" t="s">
        <v>7647</v>
      </c>
      <c r="C1469" s="113">
        <v>6.25</v>
      </c>
      <c r="D1469" s="112">
        <v>54.848610999999998</v>
      </c>
      <c r="E1469" s="112">
        <v>26.957778000000001</v>
      </c>
      <c r="F1469" s="334">
        <v>163</v>
      </c>
      <c r="G1469" s="334">
        <v>83</v>
      </c>
      <c r="H1469" s="283" t="s">
        <v>7447</v>
      </c>
      <c r="I1469" s="60"/>
      <c r="J1469" s="44"/>
      <c r="K1469" s="44"/>
      <c r="L1469" s="75" t="s">
        <v>5336</v>
      </c>
      <c r="M1469" s="334"/>
      <c r="N1469" s="334">
        <v>351.6</v>
      </c>
      <c r="O1469" s="334"/>
      <c r="P1469" s="334">
        <v>3</v>
      </c>
      <c r="Q1469" s="145" t="s">
        <v>7936</v>
      </c>
      <c r="R1469" s="145" t="s">
        <v>7936</v>
      </c>
      <c r="S1469" s="166"/>
      <c r="T1469" s="42"/>
      <c r="U1469" s="42"/>
    </row>
    <row r="1470" spans="1:21" s="113" customFormat="1" x14ac:dyDescent="0.15">
      <c r="B1470" s="113" t="s">
        <v>7344</v>
      </c>
      <c r="C1470" s="113">
        <v>2.4E-2</v>
      </c>
      <c r="D1470" s="112">
        <v>42.58</v>
      </c>
      <c r="E1470" s="112">
        <v>-80.430000000000007</v>
      </c>
      <c r="F1470" s="334">
        <v>277.8</v>
      </c>
      <c r="G1470" s="334">
        <v>85.7</v>
      </c>
      <c r="H1470" s="283" t="s">
        <v>7089</v>
      </c>
      <c r="I1470" s="60"/>
      <c r="J1470" s="44">
        <v>22</v>
      </c>
      <c r="K1470" s="44">
        <v>20320</v>
      </c>
      <c r="L1470" s="75">
        <v>1.3671259842519686E-2</v>
      </c>
      <c r="M1470" s="334"/>
      <c r="N1470" s="334"/>
      <c r="O1470" s="334"/>
      <c r="P1470" s="334"/>
      <c r="Q1470" s="145" t="s">
        <v>7936</v>
      </c>
      <c r="R1470" s="145"/>
      <c r="S1470" s="166"/>
      <c r="T1470" s="42"/>
      <c r="U1470" s="42"/>
    </row>
    <row r="1471" spans="1:21" s="113" customFormat="1" x14ac:dyDescent="0.15">
      <c r="B1471" s="113" t="s">
        <v>7090</v>
      </c>
      <c r="C1471" s="113">
        <v>87.6</v>
      </c>
      <c r="D1471" s="112">
        <v>47.609453000000002</v>
      </c>
      <c r="E1471" s="112">
        <v>-122.259382</v>
      </c>
      <c r="F1471" s="334">
        <v>93.4</v>
      </c>
      <c r="G1471" s="334">
        <v>89.4</v>
      </c>
      <c r="H1471" s="283" t="s">
        <v>7091</v>
      </c>
      <c r="I1471" s="60"/>
      <c r="J1471" s="44"/>
      <c r="K1471" s="44"/>
      <c r="L1471" s="75" t="s">
        <v>5336</v>
      </c>
      <c r="M1471" s="334">
        <v>34.799999999999997</v>
      </c>
      <c r="N1471" s="334">
        <v>157</v>
      </c>
      <c r="O1471" s="113">
        <v>81.099999999999994</v>
      </c>
      <c r="P1471" s="334">
        <v>33</v>
      </c>
      <c r="Q1471" s="145" t="s">
        <v>7936</v>
      </c>
      <c r="R1471" s="145" t="s">
        <v>7936</v>
      </c>
      <c r="S1471" s="166"/>
      <c r="T1471" s="42"/>
      <c r="U1471" s="42"/>
    </row>
    <row r="1472" spans="1:21" s="113" customFormat="1" x14ac:dyDescent="0.15">
      <c r="B1472" s="113" t="s">
        <v>7276</v>
      </c>
      <c r="C1472" s="113">
        <v>44</v>
      </c>
      <c r="D1472" s="112">
        <v>-0.36666666666666697</v>
      </c>
      <c r="E1472" s="112">
        <v>36.083333333333343</v>
      </c>
      <c r="F1472" s="334">
        <v>59.4</v>
      </c>
      <c r="G1472" s="334">
        <v>145.80000000000001</v>
      </c>
      <c r="H1472" s="283" t="s">
        <v>7691</v>
      </c>
      <c r="I1472" s="60"/>
      <c r="J1472" s="44"/>
      <c r="K1472" s="44"/>
      <c r="L1472" s="75" t="s">
        <v>5336</v>
      </c>
      <c r="M1472" s="334">
        <v>9850</v>
      </c>
      <c r="N1472" s="334">
        <v>881</v>
      </c>
      <c r="O1472" s="334">
        <v>18166.7</v>
      </c>
      <c r="P1472" s="334">
        <v>2.2999999999999998</v>
      </c>
      <c r="Q1472" s="145" t="s">
        <v>7936</v>
      </c>
      <c r="R1472" s="145" t="s">
        <v>7936</v>
      </c>
      <c r="S1472" s="166"/>
      <c r="T1472" s="42"/>
      <c r="U1472" s="42"/>
    </row>
    <row r="1473" spans="2:21" s="113" customFormat="1" x14ac:dyDescent="0.15">
      <c r="B1473" s="113" t="s">
        <v>7250</v>
      </c>
      <c r="C1473" s="113">
        <v>0.03</v>
      </c>
      <c r="D1473" s="112">
        <v>20.399999999999999</v>
      </c>
      <c r="E1473" s="112">
        <v>-75.599999999999994</v>
      </c>
      <c r="F1473" s="334">
        <v>311.7</v>
      </c>
      <c r="G1473" s="334">
        <v>220.5</v>
      </c>
      <c r="H1473" s="283" t="s">
        <v>7611</v>
      </c>
      <c r="I1473" s="60"/>
      <c r="J1473" s="44"/>
      <c r="K1473" s="44"/>
      <c r="L1473" s="75" t="s">
        <v>5336</v>
      </c>
      <c r="M1473" s="334"/>
      <c r="N1473" s="334"/>
      <c r="O1473" s="334"/>
      <c r="P1473" s="334">
        <v>0.6</v>
      </c>
      <c r="Q1473" s="145" t="s">
        <v>7936</v>
      </c>
      <c r="R1473" s="145" t="s">
        <v>7936</v>
      </c>
      <c r="S1473" s="166"/>
      <c r="T1473" s="42"/>
      <c r="U1473" s="42"/>
    </row>
    <row r="1474" spans="2:21" s="113" customFormat="1" x14ac:dyDescent="0.15">
      <c r="B1474" s="113" t="s">
        <v>7251</v>
      </c>
      <c r="C1474" s="113">
        <v>7.0000000000000007E-2</v>
      </c>
      <c r="D1474" s="112">
        <v>57.15</v>
      </c>
      <c r="E1474" s="112">
        <v>29.25</v>
      </c>
      <c r="F1474" s="334">
        <v>372.2</v>
      </c>
      <c r="G1474" s="334">
        <v>228.5</v>
      </c>
      <c r="H1474" s="283" t="s">
        <v>7374</v>
      </c>
      <c r="I1474" s="60"/>
      <c r="J1474" s="44">
        <v>7</v>
      </c>
      <c r="K1474" s="44">
        <v>55730</v>
      </c>
      <c r="L1474" s="75">
        <v>6.6786291046115193E-3</v>
      </c>
      <c r="M1474" s="334"/>
      <c r="N1474" s="334"/>
      <c r="O1474" s="334"/>
      <c r="P1474" s="334">
        <v>3.3</v>
      </c>
      <c r="Q1474" s="145" t="s">
        <v>7936</v>
      </c>
      <c r="R1474" s="145" t="s">
        <v>7936</v>
      </c>
      <c r="S1474" s="166"/>
      <c r="T1474" s="42"/>
      <c r="U1474" s="42"/>
    </row>
    <row r="1475" spans="2:21" s="113" customFormat="1" x14ac:dyDescent="0.15">
      <c r="B1475" s="113" t="s">
        <v>7252</v>
      </c>
      <c r="C1475" s="113">
        <v>0.01</v>
      </c>
      <c r="D1475" s="112">
        <v>22.742335000000001</v>
      </c>
      <c r="E1475" s="112">
        <v>-80.870555999999993</v>
      </c>
      <c r="F1475" s="334">
        <v>325.7</v>
      </c>
      <c r="G1475" s="334">
        <v>276.89999999999998</v>
      </c>
      <c r="H1475" s="283" t="s">
        <v>7717</v>
      </c>
      <c r="I1475" s="60"/>
      <c r="J1475" s="44"/>
      <c r="K1475" s="44"/>
      <c r="L1475" s="75" t="s">
        <v>5336</v>
      </c>
      <c r="M1475" s="334"/>
      <c r="N1475" s="334"/>
      <c r="O1475" s="334"/>
      <c r="P1475" s="334">
        <v>1.4</v>
      </c>
      <c r="Q1475" s="145" t="s">
        <v>7936</v>
      </c>
      <c r="R1475" s="145" t="s">
        <v>7936</v>
      </c>
      <c r="S1475" s="166"/>
      <c r="T1475" s="42"/>
      <c r="U1475" s="42"/>
    </row>
    <row r="1476" spans="2:21" s="113" customFormat="1" x14ac:dyDescent="0.15">
      <c r="B1476" s="113" t="s">
        <v>7869</v>
      </c>
      <c r="C1476" s="113">
        <v>1.36</v>
      </c>
      <c r="D1476" s="112">
        <v>56.092098</v>
      </c>
      <c r="E1476" s="112">
        <v>108.257865</v>
      </c>
      <c r="F1476" s="334">
        <v>197</v>
      </c>
      <c r="G1476" s="334">
        <v>398</v>
      </c>
      <c r="H1476" s="283" t="s">
        <v>7619</v>
      </c>
      <c r="I1476" s="60"/>
      <c r="J1476" s="44">
        <v>3</v>
      </c>
      <c r="K1476" s="44"/>
      <c r="L1476" s="75" t="s">
        <v>5336</v>
      </c>
      <c r="M1476" s="334"/>
      <c r="N1476" s="334">
        <v>487</v>
      </c>
      <c r="O1476" s="334"/>
      <c r="P1476" s="334">
        <v>31.5</v>
      </c>
      <c r="Q1476" s="145" t="s">
        <v>7936</v>
      </c>
      <c r="R1476" s="145" t="s">
        <v>7936</v>
      </c>
      <c r="S1476" s="166"/>
      <c r="T1476" s="42"/>
      <c r="U1476" s="42"/>
    </row>
    <row r="1477" spans="2:21" s="113" customFormat="1" x14ac:dyDescent="0.15">
      <c r="B1477" s="113" t="s">
        <v>7870</v>
      </c>
      <c r="C1477" s="113">
        <v>8.1000000000000003E-2</v>
      </c>
      <c r="D1477" s="112">
        <v>45.01784</v>
      </c>
      <c r="E1477" s="112">
        <v>-67.212084000000004</v>
      </c>
      <c r="F1477" s="334">
        <v>19.2</v>
      </c>
      <c r="G1477" s="334"/>
      <c r="H1477" s="283" t="s">
        <v>7360</v>
      </c>
      <c r="I1477" s="60"/>
      <c r="J1477" s="44">
        <v>5</v>
      </c>
      <c r="K1477" s="44">
        <v>2296</v>
      </c>
      <c r="L1477" s="75">
        <v>8.3623693379790941E-3</v>
      </c>
      <c r="M1477" s="334"/>
      <c r="N1477" s="334"/>
      <c r="O1477" s="334"/>
      <c r="P1477" s="334"/>
      <c r="Q1477" s="145" t="s">
        <v>7936</v>
      </c>
      <c r="R1477" s="145"/>
      <c r="S1477" s="166"/>
      <c r="T1477" s="42"/>
      <c r="U1477" s="42"/>
    </row>
    <row r="1478" spans="2:21" s="113" customFormat="1" x14ac:dyDescent="0.15">
      <c r="B1478" s="113" t="s">
        <v>7385</v>
      </c>
      <c r="C1478" s="113">
        <v>7.6999999999999999E-2</v>
      </c>
      <c r="D1478" s="112">
        <v>44.668140000000001</v>
      </c>
      <c r="E1478" s="112">
        <v>-70.351669999999999</v>
      </c>
      <c r="F1478" s="334">
        <v>11.5</v>
      </c>
      <c r="G1478" s="334"/>
      <c r="H1478" s="283" t="s">
        <v>7360</v>
      </c>
      <c r="I1478" s="60"/>
      <c r="J1478" s="44">
        <v>5</v>
      </c>
      <c r="K1478" s="44">
        <v>1160</v>
      </c>
      <c r="L1478" s="75">
        <v>9.9137931034482766E-3</v>
      </c>
      <c r="M1478" s="334"/>
      <c r="N1478" s="334"/>
      <c r="O1478" s="334"/>
      <c r="P1478" s="334"/>
      <c r="Q1478" s="145" t="s">
        <v>7936</v>
      </c>
      <c r="R1478" s="145"/>
      <c r="S1478" s="166"/>
      <c r="T1478" s="166"/>
      <c r="U1478" s="166"/>
    </row>
    <row r="1479" spans="2:21" s="113" customFormat="1" x14ac:dyDescent="0.15">
      <c r="B1479" s="113" t="s">
        <v>7446</v>
      </c>
      <c r="C1479" s="113">
        <v>0.03</v>
      </c>
      <c r="D1479" s="112">
        <v>62.116269000000003</v>
      </c>
      <c r="E1479" s="112">
        <v>23.468806000000001</v>
      </c>
      <c r="F1479" s="334">
        <v>19.5</v>
      </c>
      <c r="G1479" s="334"/>
      <c r="H1479" s="283" t="s">
        <v>7185</v>
      </c>
      <c r="I1479" s="60"/>
      <c r="J1479" s="44">
        <v>4</v>
      </c>
      <c r="K1479" s="44">
        <v>1432</v>
      </c>
      <c r="L1479" s="75">
        <v>1.3617318435754189E-2</v>
      </c>
      <c r="M1479" s="334"/>
      <c r="N1479" s="334"/>
      <c r="O1479" s="334"/>
      <c r="P1479" s="334"/>
      <c r="Q1479" s="145" t="s">
        <v>7936</v>
      </c>
      <c r="R1479" s="145"/>
      <c r="S1479" s="166"/>
      <c r="T1479" s="166"/>
      <c r="U1479" s="166"/>
    </row>
    <row r="1480" spans="2:21" s="113" customFormat="1" x14ac:dyDescent="0.15">
      <c r="B1480" s="113" t="s">
        <v>7472</v>
      </c>
      <c r="C1480" s="113">
        <v>4</v>
      </c>
      <c r="D1480" s="112">
        <v>52.249519999999997</v>
      </c>
      <c r="E1480" s="112">
        <v>-125.73372000000001</v>
      </c>
      <c r="F1480" s="334">
        <v>50.8</v>
      </c>
      <c r="G1480" s="334"/>
      <c r="H1480" s="283" t="s">
        <v>7473</v>
      </c>
      <c r="I1480" s="60"/>
      <c r="J1480" s="44">
        <v>8</v>
      </c>
      <c r="K1480" s="44">
        <v>3480</v>
      </c>
      <c r="L1480" s="75">
        <v>1.4597701149425286E-2</v>
      </c>
      <c r="M1480" s="334"/>
      <c r="N1480" s="334"/>
      <c r="O1480" s="334"/>
      <c r="P1480" s="334"/>
      <c r="Q1480" s="145" t="s">
        <v>7936</v>
      </c>
      <c r="R1480" s="145"/>
      <c r="S1480" s="166"/>
      <c r="T1480" s="166"/>
      <c r="U1480" s="166"/>
    </row>
    <row r="1481" spans="2:21" s="113" customFormat="1" x14ac:dyDescent="0.15">
      <c r="B1481" s="113" t="s">
        <v>7474</v>
      </c>
      <c r="C1481" s="113">
        <v>7.6</v>
      </c>
      <c r="D1481" s="112">
        <v>57.150855</v>
      </c>
      <c r="E1481" s="112">
        <v>-98.794522999999998</v>
      </c>
      <c r="F1481" s="334">
        <v>35.200000000000003</v>
      </c>
      <c r="G1481" s="334"/>
      <c r="H1481" s="283" t="s">
        <v>7473</v>
      </c>
      <c r="I1481" s="60"/>
      <c r="J1481" s="44">
        <v>8</v>
      </c>
      <c r="K1481" s="44">
        <v>3414</v>
      </c>
      <c r="L1481" s="75">
        <v>1.0310486233157588E-2</v>
      </c>
      <c r="M1481" s="334"/>
      <c r="N1481" s="334"/>
      <c r="O1481" s="334"/>
      <c r="P1481" s="334"/>
      <c r="Q1481" s="145" t="s">
        <v>7936</v>
      </c>
      <c r="R1481" s="145"/>
      <c r="S1481" s="166"/>
      <c r="T1481" s="166"/>
      <c r="U1481" s="166"/>
    </row>
    <row r="1482" spans="2:21" s="113" customFormat="1" x14ac:dyDescent="0.15">
      <c r="B1482" s="113" t="s">
        <v>7590</v>
      </c>
      <c r="C1482" s="113">
        <v>0.8</v>
      </c>
      <c r="D1482" s="112">
        <v>49.63306</v>
      </c>
      <c r="E1482" s="112">
        <v>-84.544523999999996</v>
      </c>
      <c r="F1482" s="334">
        <v>50.7</v>
      </c>
      <c r="G1482" s="334"/>
      <c r="H1482" s="283" t="s">
        <v>7473</v>
      </c>
      <c r="I1482" s="60"/>
      <c r="J1482" s="44">
        <v>9</v>
      </c>
      <c r="K1482" s="44"/>
      <c r="L1482" s="75" t="s">
        <v>5336</v>
      </c>
      <c r="M1482" s="334"/>
      <c r="N1482" s="334"/>
      <c r="O1482" s="334"/>
      <c r="P1482" s="334"/>
      <c r="Q1482" s="145" t="s">
        <v>7936</v>
      </c>
      <c r="R1482" s="145"/>
      <c r="S1482" s="166"/>
      <c r="T1482" s="166"/>
      <c r="U1482" s="166"/>
    </row>
    <row r="1483" spans="2:21" s="113" customFormat="1" x14ac:dyDescent="0.15">
      <c r="B1483" s="113" t="s">
        <v>3734</v>
      </c>
      <c r="C1483" s="113">
        <v>2.1000000000000001E-2</v>
      </c>
      <c r="D1483" s="112">
        <v>61.531111000000003</v>
      </c>
      <c r="E1483" s="112">
        <v>24.011111</v>
      </c>
      <c r="F1483" s="334">
        <v>51.7</v>
      </c>
      <c r="G1483" s="334"/>
      <c r="H1483" s="283" t="s">
        <v>7185</v>
      </c>
      <c r="I1483" s="60"/>
      <c r="J1483" s="44">
        <v>1</v>
      </c>
      <c r="K1483" s="44">
        <v>3358</v>
      </c>
      <c r="L1483" s="75">
        <v>1.5396069088743301E-2</v>
      </c>
      <c r="M1483" s="334"/>
      <c r="N1483" s="334"/>
      <c r="O1483" s="334"/>
      <c r="P1483" s="334"/>
      <c r="Q1483" s="145" t="s">
        <v>7936</v>
      </c>
      <c r="R1483" s="145"/>
      <c r="S1483" s="166"/>
      <c r="T1483" s="166"/>
      <c r="U1483" s="166"/>
    </row>
    <row r="1484" spans="2:21" s="113" customFormat="1" x14ac:dyDescent="0.15">
      <c r="B1484" s="113" t="s">
        <v>7591</v>
      </c>
      <c r="D1484" s="112">
        <v>44.607320999999999</v>
      </c>
      <c r="E1484" s="112">
        <v>-77.752644000000004</v>
      </c>
      <c r="F1484" s="334">
        <v>49.3</v>
      </c>
      <c r="G1484" s="334"/>
      <c r="H1484" s="283" t="s">
        <v>7473</v>
      </c>
      <c r="I1484" s="60"/>
      <c r="J1484" s="44">
        <v>8</v>
      </c>
      <c r="K1484" s="44">
        <v>1945</v>
      </c>
      <c r="L1484" s="75">
        <v>2.5347043701799483E-2</v>
      </c>
      <c r="M1484" s="334"/>
      <c r="N1484" s="334"/>
      <c r="O1484" s="334"/>
      <c r="P1484" s="334"/>
      <c r="Q1484" s="145" t="s">
        <v>7936</v>
      </c>
      <c r="R1484" s="145"/>
      <c r="S1484" s="166"/>
      <c r="T1484" s="166"/>
      <c r="U1484" s="166"/>
    </row>
    <row r="1485" spans="2:21" s="113" customFormat="1" x14ac:dyDescent="0.15">
      <c r="B1485" s="113" t="s">
        <v>7592</v>
      </c>
      <c r="C1485" s="113">
        <v>0.22</v>
      </c>
      <c r="D1485" s="112">
        <v>44.424129999999998</v>
      </c>
      <c r="E1485" s="112">
        <v>-70.530690000000007</v>
      </c>
      <c r="F1485" s="334">
        <v>7.3</v>
      </c>
      <c r="G1485" s="334"/>
      <c r="H1485" s="283" t="s">
        <v>7360</v>
      </c>
      <c r="I1485" s="60"/>
      <c r="J1485" s="44">
        <v>6</v>
      </c>
      <c r="K1485" s="44">
        <v>530</v>
      </c>
      <c r="L1485" s="75">
        <v>1.3773584905660377E-2</v>
      </c>
      <c r="M1485" s="334"/>
      <c r="N1485" s="334"/>
      <c r="O1485" s="334"/>
      <c r="P1485" s="334"/>
      <c r="Q1485" s="145" t="s">
        <v>7936</v>
      </c>
      <c r="R1485" s="145"/>
      <c r="S1485" s="166"/>
      <c r="T1485" s="166"/>
      <c r="U1485" s="166"/>
    </row>
    <row r="1486" spans="2:21" s="113" customFormat="1" x14ac:dyDescent="0.15">
      <c r="H1486" s="283"/>
      <c r="I1486" s="60"/>
      <c r="P1486" s="116"/>
      <c r="Q1486" s="116"/>
      <c r="S1486" s="166"/>
    </row>
    <row r="1487" spans="2:21" s="121" customFormat="1" x14ac:dyDescent="0.15"/>
    <row r="1488" spans="2:21" s="151" customFormat="1" x14ac:dyDescent="0.15"/>
    <row r="1489" spans="1:15" s="151" customFormat="1" x14ac:dyDescent="0.15"/>
    <row r="1490" spans="1:15" s="113" customFormat="1" ht="22" customHeight="1" x14ac:dyDescent="0.2">
      <c r="A1490" s="401" t="s">
        <v>320</v>
      </c>
      <c r="B1490" s="73"/>
      <c r="D1490" s="73"/>
      <c r="E1490" s="73"/>
      <c r="F1490" s="73"/>
      <c r="G1490" s="73"/>
      <c r="H1490" s="195"/>
      <c r="I1490" s="195"/>
    </row>
    <row r="1491" spans="1:15" s="113" customFormat="1" ht="17" x14ac:dyDescent="0.2">
      <c r="A1491" s="156"/>
      <c r="B1491" s="73"/>
      <c r="D1491" s="73"/>
      <c r="E1491" s="73"/>
      <c r="F1491" s="73"/>
      <c r="G1491" s="73"/>
      <c r="H1491" s="195"/>
      <c r="I1491" s="195"/>
    </row>
    <row r="1492" spans="1:15" s="113" customFormat="1" ht="14" x14ac:dyDescent="0.15">
      <c r="A1492" s="163" t="s">
        <v>7931</v>
      </c>
      <c r="B1492" s="73"/>
      <c r="C1492" s="60"/>
      <c r="D1492" s="73"/>
      <c r="E1492" s="73"/>
      <c r="F1492" s="73"/>
      <c r="G1492" s="73"/>
      <c r="H1492" s="195"/>
      <c r="I1492" s="195"/>
    </row>
    <row r="1493" spans="1:15" s="113" customFormat="1" x14ac:dyDescent="0.15">
      <c r="A1493" s="74" t="s">
        <v>3646</v>
      </c>
      <c r="B1493" s="73"/>
      <c r="C1493" s="73"/>
      <c r="D1493" s="73"/>
      <c r="E1493" s="73"/>
      <c r="F1493" s="195"/>
      <c r="G1493" s="195"/>
      <c r="H1493" s="116"/>
      <c r="I1493" s="116"/>
    </row>
    <row r="1494" spans="1:15" s="113" customFormat="1" x14ac:dyDescent="0.15">
      <c r="A1494" s="60"/>
      <c r="B1494" s="73"/>
      <c r="C1494" s="73"/>
      <c r="D1494" s="73"/>
      <c r="E1494" s="73"/>
      <c r="F1494" s="195"/>
      <c r="G1494" s="195"/>
      <c r="H1494" s="116"/>
      <c r="I1494" s="116"/>
    </row>
    <row r="1495" spans="1:15" s="113" customFormat="1" x14ac:dyDescent="0.15">
      <c r="A1495" s="282" t="s">
        <v>5974</v>
      </c>
      <c r="B1495" s="59" t="s">
        <v>7585</v>
      </c>
      <c r="C1495" s="11"/>
      <c r="D1495" s="11" t="s">
        <v>7706</v>
      </c>
      <c r="E1495" s="11" t="s">
        <v>7707</v>
      </c>
      <c r="F1495" s="59" t="s">
        <v>7429</v>
      </c>
      <c r="G1495" s="133" t="s">
        <v>7785</v>
      </c>
      <c r="H1495" s="59" t="s">
        <v>5137</v>
      </c>
      <c r="I1495" s="58"/>
      <c r="J1495" s="133" t="s">
        <v>7448</v>
      </c>
      <c r="K1495" s="133" t="s">
        <v>7727</v>
      </c>
      <c r="L1495" s="133" t="s">
        <v>5055</v>
      </c>
      <c r="N1495" s="189"/>
      <c r="O1495" s="177"/>
    </row>
    <row r="1496" spans="1:15" s="113" customFormat="1" x14ac:dyDescent="0.15">
      <c r="A1496" s="283" t="s">
        <v>7978</v>
      </c>
      <c r="B1496" s="59"/>
      <c r="C1496" s="72"/>
      <c r="D1496" s="72"/>
      <c r="E1496" s="72"/>
      <c r="F1496" s="59"/>
      <c r="G1496" s="133"/>
      <c r="H1496" s="58"/>
      <c r="I1496" s="58"/>
      <c r="J1496" s="133"/>
      <c r="K1496" s="133"/>
      <c r="L1496" s="133"/>
      <c r="M1496" s="166"/>
      <c r="N1496" s="166"/>
      <c r="O1496" s="166"/>
    </row>
    <row r="1497" spans="1:15" s="113" customFormat="1" x14ac:dyDescent="0.15">
      <c r="A1497" s="191"/>
      <c r="B1497" s="113" t="s">
        <v>3647</v>
      </c>
      <c r="D1497" s="113">
        <v>-0.05</v>
      </c>
      <c r="E1497" s="113">
        <v>-50</v>
      </c>
      <c r="F1497" s="334">
        <v>1600</v>
      </c>
      <c r="G1497" s="334">
        <v>2800</v>
      </c>
      <c r="H1497" s="283" t="s">
        <v>7712</v>
      </c>
      <c r="I1497" s="60"/>
      <c r="J1497" s="44"/>
      <c r="K1497" s="44"/>
      <c r="L1497" s="75" t="s">
        <v>5336</v>
      </c>
      <c r="M1497" s="166"/>
      <c r="N1497" s="42"/>
      <c r="O1497" s="42"/>
    </row>
    <row r="1498" spans="1:15" s="113" customFormat="1" x14ac:dyDescent="0.15">
      <c r="A1498" s="191"/>
      <c r="B1498" s="113" t="s">
        <v>7693</v>
      </c>
      <c r="D1498" s="113">
        <v>44.501461999999997</v>
      </c>
      <c r="E1498" s="113">
        <v>-123.85035999999999</v>
      </c>
      <c r="F1498" s="334">
        <v>45.9</v>
      </c>
      <c r="G1498" s="334">
        <v>90</v>
      </c>
      <c r="H1498" s="283" t="s">
        <v>7604</v>
      </c>
      <c r="I1498" s="60"/>
      <c r="J1498" s="44">
        <v>3</v>
      </c>
      <c r="K1498" s="44"/>
      <c r="L1498" s="75" t="s">
        <v>5336</v>
      </c>
      <c r="M1498" s="166"/>
      <c r="N1498" s="42"/>
      <c r="O1498" s="42"/>
    </row>
    <row r="1499" spans="1:15" s="113" customFormat="1" x14ac:dyDescent="0.15">
      <c r="A1499" s="191"/>
      <c r="B1499" s="113" t="s">
        <v>7965</v>
      </c>
      <c r="D1499" s="113">
        <v>44.586312999999997</v>
      </c>
      <c r="E1499" s="113">
        <v>-123.77335100000001</v>
      </c>
      <c r="F1499" s="334">
        <v>84.7</v>
      </c>
      <c r="G1499" s="334">
        <v>160</v>
      </c>
      <c r="H1499" s="283" t="s">
        <v>7604</v>
      </c>
      <c r="I1499" s="60"/>
      <c r="J1499" s="44">
        <v>4</v>
      </c>
      <c r="K1499" s="44"/>
      <c r="L1499" s="75" t="s">
        <v>5336</v>
      </c>
      <c r="M1499" s="166"/>
      <c r="N1499" s="42"/>
      <c r="O1499" s="42"/>
    </row>
    <row r="1500" spans="1:15" s="113" customFormat="1" x14ac:dyDescent="0.15">
      <c r="A1500" s="191"/>
      <c r="B1500" s="113" t="s">
        <v>7920</v>
      </c>
      <c r="D1500" s="113">
        <v>45.856389</v>
      </c>
      <c r="E1500" s="113">
        <v>-116.793611</v>
      </c>
      <c r="F1500" s="334">
        <v>84.2</v>
      </c>
      <c r="G1500" s="334">
        <v>118</v>
      </c>
      <c r="H1500" s="283" t="s">
        <v>7566</v>
      </c>
      <c r="I1500" s="60"/>
      <c r="J1500" s="44">
        <v>4</v>
      </c>
      <c r="K1500" s="44"/>
      <c r="L1500" s="75" t="s">
        <v>5336</v>
      </c>
      <c r="M1500" s="166"/>
      <c r="N1500" s="42"/>
      <c r="O1500" s="42"/>
    </row>
    <row r="1501" spans="1:15" s="113" customFormat="1" x14ac:dyDescent="0.15">
      <c r="A1501" s="191"/>
      <c r="B1501" s="113" t="s">
        <v>7570</v>
      </c>
      <c r="D1501" s="113">
        <v>45.856389</v>
      </c>
      <c r="E1501" s="113">
        <v>-116.793611</v>
      </c>
      <c r="F1501" s="334">
        <v>212</v>
      </c>
      <c r="G1501" s="334">
        <v>136</v>
      </c>
      <c r="H1501" s="283" t="s">
        <v>7566</v>
      </c>
      <c r="I1501" s="60"/>
      <c r="J1501" s="44">
        <v>5</v>
      </c>
      <c r="K1501" s="44"/>
      <c r="L1501" s="75" t="s">
        <v>5336</v>
      </c>
      <c r="M1501" s="166"/>
      <c r="N1501" s="42"/>
      <c r="O1501" s="42"/>
    </row>
    <row r="1502" spans="1:15" s="113" customFormat="1" x14ac:dyDescent="0.15">
      <c r="A1502" s="191"/>
      <c r="B1502" s="113" t="s">
        <v>7571</v>
      </c>
      <c r="D1502" s="113">
        <v>42.855277999999998</v>
      </c>
      <c r="E1502" s="113">
        <v>-79.577777999999995</v>
      </c>
      <c r="F1502" s="334">
        <v>187.2</v>
      </c>
      <c r="G1502" s="334">
        <v>297.2</v>
      </c>
      <c r="H1502" s="283" t="s">
        <v>7532</v>
      </c>
      <c r="I1502" s="60"/>
      <c r="J1502" s="44"/>
      <c r="K1502" s="44">
        <v>283537</v>
      </c>
      <c r="L1502" s="75">
        <v>6.6023129256499149E-4</v>
      </c>
      <c r="M1502" s="166"/>
      <c r="N1502" s="42"/>
      <c r="O1502" s="42"/>
    </row>
    <row r="1503" spans="1:15" s="113" customFormat="1" x14ac:dyDescent="0.15">
      <c r="A1503" s="191"/>
      <c r="B1503" s="113" t="s">
        <v>7523</v>
      </c>
      <c r="D1503" s="113">
        <v>-40.97</v>
      </c>
      <c r="E1503" s="113">
        <v>175.48</v>
      </c>
      <c r="F1503" s="334"/>
      <c r="G1503" s="334">
        <v>142.80000000000001</v>
      </c>
      <c r="H1503" s="283" t="s">
        <v>7452</v>
      </c>
      <c r="I1503" s="60"/>
      <c r="J1503" s="44">
        <v>1</v>
      </c>
      <c r="K1503" s="44"/>
      <c r="L1503" s="75" t="s">
        <v>5336</v>
      </c>
      <c r="M1503" s="166"/>
      <c r="N1503" s="42"/>
      <c r="O1503" s="42"/>
    </row>
    <row r="1504" spans="1:15" s="113" customFormat="1" x14ac:dyDescent="0.15">
      <c r="A1504" s="191"/>
      <c r="B1504" s="113" t="s">
        <v>7376</v>
      </c>
      <c r="D1504" s="113">
        <v>-40.97</v>
      </c>
      <c r="E1504" s="113">
        <v>175.48</v>
      </c>
      <c r="F1504" s="334"/>
      <c r="G1504" s="334">
        <v>241.7</v>
      </c>
      <c r="H1504" s="283" t="s">
        <v>7452</v>
      </c>
      <c r="I1504" s="60"/>
      <c r="J1504" s="44">
        <v>4</v>
      </c>
      <c r="K1504" s="44"/>
      <c r="L1504" s="75" t="s">
        <v>5336</v>
      </c>
      <c r="M1504" s="166"/>
      <c r="N1504" s="42"/>
      <c r="O1504" s="42"/>
    </row>
    <row r="1505" spans="1:25" s="113" customFormat="1" x14ac:dyDescent="0.15">
      <c r="A1505" s="191"/>
      <c r="B1505" s="113" t="s">
        <v>7533</v>
      </c>
      <c r="D1505" s="113">
        <v>-40.97</v>
      </c>
      <c r="E1505" s="113">
        <v>175.48</v>
      </c>
      <c r="F1505" s="334"/>
      <c r="G1505" s="334">
        <v>735.4</v>
      </c>
      <c r="H1505" s="283" t="s">
        <v>7452</v>
      </c>
      <c r="I1505" s="60"/>
      <c r="J1505" s="44">
        <v>4</v>
      </c>
      <c r="K1505" s="44"/>
      <c r="L1505" s="75" t="s">
        <v>5336</v>
      </c>
      <c r="M1505" s="166"/>
      <c r="N1505" s="42"/>
      <c r="O1505" s="42"/>
    </row>
    <row r="1506" spans="1:25" s="113" customFormat="1" x14ac:dyDescent="0.15">
      <c r="A1506" s="283" t="s">
        <v>3737</v>
      </c>
      <c r="B1506" s="113" t="s">
        <v>7501</v>
      </c>
      <c r="D1506" s="113">
        <v>44</v>
      </c>
      <c r="E1506" s="113">
        <v>-72.7</v>
      </c>
      <c r="F1506" s="334">
        <v>7.4</v>
      </c>
      <c r="G1506" s="334"/>
      <c r="H1506" s="283" t="s">
        <v>7521</v>
      </c>
      <c r="I1506" s="60"/>
      <c r="J1506" s="44"/>
      <c r="K1506" s="44"/>
      <c r="L1506" s="75" t="s">
        <v>5336</v>
      </c>
      <c r="M1506" s="166"/>
      <c r="N1506" s="42"/>
      <c r="O1506" s="42"/>
    </row>
    <row r="1507" spans="1:25" s="113" customFormat="1" x14ac:dyDescent="0.15">
      <c r="A1507" s="283" t="s">
        <v>3738</v>
      </c>
      <c r="B1507" s="113" t="s">
        <v>7510</v>
      </c>
      <c r="D1507" s="113">
        <v>47.5</v>
      </c>
      <c r="E1507" s="113">
        <v>-120.5</v>
      </c>
      <c r="F1507" s="334">
        <v>52</v>
      </c>
      <c r="G1507" s="334"/>
      <c r="H1507" s="283" t="s">
        <v>7521</v>
      </c>
      <c r="I1507" s="60"/>
      <c r="J1507" s="44"/>
      <c r="K1507" s="44"/>
      <c r="L1507" s="75" t="s">
        <v>5336</v>
      </c>
      <c r="M1507" s="166"/>
      <c r="N1507" s="42"/>
      <c r="O1507" s="42"/>
    </row>
    <row r="1508" spans="1:25" s="113" customFormat="1" x14ac:dyDescent="0.15">
      <c r="A1508" s="191"/>
      <c r="B1508" s="113" t="s">
        <v>3739</v>
      </c>
      <c r="D1508" s="113">
        <v>36.178055999999998</v>
      </c>
      <c r="E1508" s="113">
        <v>-92.426111000000006</v>
      </c>
      <c r="F1508" s="334">
        <v>57</v>
      </c>
      <c r="G1508" s="334"/>
      <c r="H1508" s="283" t="s">
        <v>7521</v>
      </c>
      <c r="I1508" s="60"/>
      <c r="J1508" s="44"/>
      <c r="K1508" s="44"/>
      <c r="L1508" s="75" t="s">
        <v>5336</v>
      </c>
      <c r="M1508" s="166"/>
      <c r="N1508" s="42"/>
      <c r="O1508" s="42"/>
    </row>
    <row r="1509" spans="1:25" s="113" customFormat="1" x14ac:dyDescent="0.15">
      <c r="A1509" s="283" t="s">
        <v>3740</v>
      </c>
      <c r="B1509" s="113" t="s">
        <v>7522</v>
      </c>
      <c r="D1509" s="113">
        <v>28.1</v>
      </c>
      <c r="E1509" s="113">
        <v>-81.599999999999994</v>
      </c>
      <c r="F1509" s="334">
        <v>95.1</v>
      </c>
      <c r="G1509" s="334"/>
      <c r="H1509" s="283" t="s">
        <v>7521</v>
      </c>
      <c r="I1509" s="60"/>
      <c r="J1509" s="44"/>
      <c r="K1509" s="44"/>
      <c r="L1509" s="75" t="s">
        <v>5336</v>
      </c>
      <c r="M1509" s="166"/>
      <c r="N1509" s="42"/>
      <c r="O1509" s="42"/>
    </row>
    <row r="1510" spans="1:25" s="113" customFormat="1" x14ac:dyDescent="0.15">
      <c r="A1510" s="283" t="s">
        <v>3814</v>
      </c>
      <c r="B1510" s="113" t="s">
        <v>7432</v>
      </c>
      <c r="D1510" s="113">
        <v>50.7</v>
      </c>
      <c r="E1510" s="113">
        <v>-86.05</v>
      </c>
      <c r="F1510" s="334">
        <v>104.2</v>
      </c>
      <c r="G1510" s="334"/>
      <c r="H1510" s="283" t="s">
        <v>7521</v>
      </c>
      <c r="I1510" s="60"/>
      <c r="J1510" s="44"/>
      <c r="K1510" s="44"/>
      <c r="L1510" s="75" t="s">
        <v>5336</v>
      </c>
      <c r="M1510" s="166"/>
      <c r="N1510" s="42"/>
      <c r="O1510" s="42"/>
    </row>
    <row r="1511" spans="1:25" s="113" customFormat="1" x14ac:dyDescent="0.15">
      <c r="A1511" s="283" t="s">
        <v>3564</v>
      </c>
      <c r="B1511" s="113" t="s">
        <v>7839</v>
      </c>
      <c r="D1511" s="113">
        <v>43</v>
      </c>
      <c r="E1511" s="113">
        <v>-107.5</v>
      </c>
      <c r="F1511" s="334">
        <v>110.8</v>
      </c>
      <c r="G1511" s="334"/>
      <c r="H1511" s="283" t="s">
        <v>7521</v>
      </c>
      <c r="I1511" s="60"/>
      <c r="J1511" s="44"/>
      <c r="K1511" s="44"/>
      <c r="L1511" s="75" t="s">
        <v>5336</v>
      </c>
      <c r="M1511" s="166"/>
      <c r="N1511" s="42"/>
      <c r="O1511" s="42"/>
    </row>
    <row r="1512" spans="1:25" s="113" customFormat="1" x14ac:dyDescent="0.15">
      <c r="A1512" s="283" t="s">
        <v>3565</v>
      </c>
      <c r="B1512" s="113" t="s">
        <v>7584</v>
      </c>
      <c r="D1512" s="113">
        <v>42</v>
      </c>
      <c r="E1512" s="113">
        <v>-93</v>
      </c>
      <c r="F1512" s="334">
        <v>251</v>
      </c>
      <c r="G1512" s="334"/>
      <c r="H1512" s="283" t="s">
        <v>7521</v>
      </c>
      <c r="I1512" s="60"/>
      <c r="J1512" s="44"/>
      <c r="K1512" s="44"/>
      <c r="L1512" s="75" t="s">
        <v>5336</v>
      </c>
      <c r="M1512" s="166"/>
      <c r="N1512" s="42"/>
      <c r="O1512" s="42"/>
    </row>
    <row r="1513" spans="1:25" s="113" customFormat="1" x14ac:dyDescent="0.15">
      <c r="A1513" s="191"/>
      <c r="B1513" s="113" t="s">
        <v>7541</v>
      </c>
      <c r="D1513" s="113">
        <v>-13.130114000000001</v>
      </c>
      <c r="E1513" s="113">
        <v>27.325019000000001</v>
      </c>
      <c r="F1513" s="334">
        <v>520</v>
      </c>
      <c r="G1513" s="334">
        <v>618</v>
      </c>
      <c r="H1513" s="283" t="s">
        <v>7937</v>
      </c>
      <c r="I1513" s="60"/>
      <c r="J1513" s="44"/>
      <c r="K1513" s="44"/>
      <c r="L1513" s="75" t="s">
        <v>5336</v>
      </c>
      <c r="M1513" s="166"/>
      <c r="N1513" s="42"/>
      <c r="O1513" s="42"/>
    </row>
    <row r="1514" spans="1:25" s="113" customFormat="1" x14ac:dyDescent="0.15">
      <c r="A1514" s="191"/>
      <c r="B1514" s="113" t="s">
        <v>7632</v>
      </c>
      <c r="F1514" s="334">
        <v>62</v>
      </c>
      <c r="G1514" s="334">
        <v>30</v>
      </c>
      <c r="H1514" s="283" t="s">
        <v>7495</v>
      </c>
      <c r="I1514" s="60"/>
      <c r="J1514" s="44">
        <v>1</v>
      </c>
      <c r="K1514" s="44">
        <v>4000</v>
      </c>
      <c r="L1514" s="75">
        <v>1.55E-2</v>
      </c>
      <c r="M1514" s="166"/>
      <c r="N1514" s="42"/>
      <c r="O1514" s="42"/>
    </row>
    <row r="1515" spans="1:25" s="113" customFormat="1" x14ac:dyDescent="0.15">
      <c r="A1515" s="191"/>
      <c r="B1515" s="113" t="s">
        <v>7607</v>
      </c>
      <c r="F1515" s="334">
        <v>129</v>
      </c>
      <c r="G1515" s="334">
        <v>52</v>
      </c>
      <c r="H1515" s="283" t="s">
        <v>7495</v>
      </c>
      <c r="I1515" s="60"/>
      <c r="J1515" s="44">
        <v>1</v>
      </c>
      <c r="K1515" s="44">
        <v>7000</v>
      </c>
      <c r="L1515" s="75">
        <v>1.842857142857143E-2</v>
      </c>
      <c r="M1515" s="166"/>
      <c r="N1515" s="42"/>
      <c r="O1515" s="42"/>
    </row>
    <row r="1516" spans="1:25" s="113" customFormat="1" x14ac:dyDescent="0.15">
      <c r="A1516" s="191"/>
      <c r="B1516" s="113" t="s">
        <v>7471</v>
      </c>
      <c r="F1516" s="334">
        <v>51</v>
      </c>
      <c r="G1516" s="334">
        <v>74</v>
      </c>
      <c r="H1516" s="283" t="s">
        <v>7495</v>
      </c>
      <c r="I1516" s="60"/>
      <c r="J1516" s="44">
        <v>2</v>
      </c>
      <c r="K1516" s="44">
        <v>9000</v>
      </c>
      <c r="L1516" s="75">
        <v>5.6666666666666671E-3</v>
      </c>
      <c r="M1516" s="166"/>
      <c r="N1516" s="42"/>
      <c r="O1516" s="42"/>
      <c r="Q1516" s="75"/>
      <c r="R1516" s="75"/>
      <c r="S1516" s="75"/>
      <c r="T1516" s="75"/>
      <c r="U1516" s="75"/>
      <c r="V1516" s="75"/>
      <c r="W1516" s="75"/>
      <c r="X1516" s="75"/>
      <c r="Y1516" s="75"/>
    </row>
    <row r="1517" spans="1:25" s="113" customFormat="1" x14ac:dyDescent="0.15">
      <c r="A1517" s="191"/>
      <c r="B1517" s="113" t="s">
        <v>7658</v>
      </c>
      <c r="F1517" s="334">
        <v>59</v>
      </c>
      <c r="G1517" s="334">
        <v>100</v>
      </c>
      <c r="H1517" s="283" t="s">
        <v>7495</v>
      </c>
      <c r="I1517" s="60"/>
      <c r="J1517" s="44">
        <v>3</v>
      </c>
      <c r="K1517" s="44">
        <v>24000</v>
      </c>
      <c r="L1517" s="75">
        <v>2.4583333333333332E-3</v>
      </c>
      <c r="M1517" s="166"/>
      <c r="N1517" s="42"/>
      <c r="O1517" s="42"/>
      <c r="Q1517" s="75"/>
      <c r="R1517" s="75"/>
      <c r="S1517" s="75"/>
      <c r="T1517" s="75"/>
      <c r="U1517" s="75"/>
      <c r="V1517" s="75"/>
      <c r="W1517" s="75"/>
      <c r="X1517" s="75"/>
      <c r="Y1517" s="75"/>
    </row>
    <row r="1518" spans="1:25" s="113" customFormat="1" x14ac:dyDescent="0.15">
      <c r="A1518" s="191"/>
      <c r="B1518" s="113" t="s">
        <v>3640</v>
      </c>
      <c r="D1518" s="113">
        <v>40.030833000000001</v>
      </c>
      <c r="E1518" s="113">
        <v>-3.6497220000000001</v>
      </c>
      <c r="F1518" s="334">
        <v>233.4</v>
      </c>
      <c r="G1518" s="334">
        <v>456.2</v>
      </c>
      <c r="H1518" s="283" t="s">
        <v>7659</v>
      </c>
      <c r="I1518" s="60"/>
      <c r="J1518" s="44">
        <v>6</v>
      </c>
      <c r="K1518" s="44">
        <v>45458</v>
      </c>
      <c r="L1518" s="75">
        <v>5.1344097848563513E-3</v>
      </c>
      <c r="M1518" s="166"/>
      <c r="N1518" s="42"/>
      <c r="O1518" s="42"/>
      <c r="Q1518" s="75"/>
      <c r="R1518" s="75"/>
      <c r="S1518" s="75"/>
      <c r="T1518" s="75"/>
      <c r="U1518" s="75"/>
      <c r="V1518" s="75"/>
      <c r="W1518" s="75"/>
      <c r="X1518" s="75"/>
      <c r="Y1518" s="75"/>
    </row>
    <row r="1519" spans="1:25" s="113" customFormat="1" x14ac:dyDescent="0.15">
      <c r="A1519" s="191"/>
      <c r="B1519" s="113" t="s">
        <v>7507</v>
      </c>
      <c r="D1519" s="113">
        <v>37.414867000000001</v>
      </c>
      <c r="E1519" s="113">
        <v>-83.153358999999995</v>
      </c>
      <c r="F1519" s="334">
        <v>71.5</v>
      </c>
      <c r="G1519" s="334">
        <v>77.2</v>
      </c>
      <c r="H1519" s="283" t="s">
        <v>7370</v>
      </c>
      <c r="I1519" s="60"/>
      <c r="J1519" s="44">
        <v>15</v>
      </c>
      <c r="K1519" s="44"/>
      <c r="L1519" s="75" t="s">
        <v>5336</v>
      </c>
      <c r="M1519" s="166"/>
      <c r="N1519" s="42"/>
      <c r="O1519" s="42"/>
    </row>
    <row r="1520" spans="1:25" s="113" customFormat="1" x14ac:dyDescent="0.15">
      <c r="A1520" s="191"/>
      <c r="B1520" s="113" t="s">
        <v>7855</v>
      </c>
      <c r="D1520" s="113">
        <v>37.414867000000001</v>
      </c>
      <c r="E1520" s="113">
        <v>-83.153358999999995</v>
      </c>
      <c r="F1520" s="334">
        <v>54.9</v>
      </c>
      <c r="G1520" s="334">
        <v>83.5</v>
      </c>
      <c r="H1520" s="283" t="s">
        <v>7370</v>
      </c>
      <c r="I1520" s="60"/>
      <c r="J1520" s="44">
        <v>1</v>
      </c>
      <c r="K1520" s="44"/>
      <c r="L1520" s="75" t="s">
        <v>5336</v>
      </c>
      <c r="M1520" s="334"/>
      <c r="N1520" s="166"/>
      <c r="O1520" s="42"/>
      <c r="P1520" s="42"/>
    </row>
    <row r="1521" spans="1:16" s="113" customFormat="1" x14ac:dyDescent="0.15">
      <c r="A1521" s="191"/>
      <c r="B1521" s="113" t="s">
        <v>7856</v>
      </c>
      <c r="D1521" s="113">
        <v>37.414867000000001</v>
      </c>
      <c r="E1521" s="113">
        <v>-83.153358999999995</v>
      </c>
      <c r="F1521" s="334">
        <v>63.6</v>
      </c>
      <c r="G1521" s="334">
        <v>105.5</v>
      </c>
      <c r="H1521" s="283" t="s">
        <v>7370</v>
      </c>
      <c r="I1521" s="60"/>
      <c r="J1521" s="44">
        <v>8</v>
      </c>
      <c r="K1521" s="44"/>
      <c r="L1521" s="75" t="s">
        <v>5336</v>
      </c>
      <c r="M1521" s="334"/>
      <c r="N1521" s="166"/>
      <c r="O1521" s="42"/>
      <c r="P1521" s="42"/>
    </row>
    <row r="1522" spans="1:16" s="113" customFormat="1" x14ac:dyDescent="0.15">
      <c r="A1522" s="191"/>
      <c r="B1522" s="113" t="s">
        <v>7857</v>
      </c>
      <c r="D1522" s="113">
        <v>42.855277999999998</v>
      </c>
      <c r="E1522" s="113">
        <v>-79.577777999999995</v>
      </c>
      <c r="F1522" s="334">
        <v>278.7</v>
      </c>
      <c r="G1522" s="334">
        <v>379.1</v>
      </c>
      <c r="H1522" s="283" t="s">
        <v>7848</v>
      </c>
      <c r="I1522" s="60"/>
      <c r="J1522" s="44"/>
      <c r="K1522" s="44">
        <v>205183</v>
      </c>
      <c r="L1522" s="75">
        <v>1.3582996642021998E-3</v>
      </c>
      <c r="M1522" s="334"/>
      <c r="N1522" s="166"/>
      <c r="O1522" s="42"/>
      <c r="P1522" s="42"/>
    </row>
    <row r="1523" spans="1:16" s="113" customFormat="1" x14ac:dyDescent="0.15">
      <c r="A1523" s="191"/>
      <c r="B1523" s="113" t="s">
        <v>7728</v>
      </c>
      <c r="D1523" s="113">
        <v>42.855277999999998</v>
      </c>
      <c r="E1523" s="113">
        <v>-79.577777999999995</v>
      </c>
      <c r="F1523" s="334">
        <v>217.5</v>
      </c>
      <c r="G1523" s="334">
        <v>500.6</v>
      </c>
      <c r="H1523" s="283" t="s">
        <v>7848</v>
      </c>
      <c r="I1523" s="60"/>
      <c r="J1523" s="44"/>
      <c r="K1523" s="44">
        <v>131000</v>
      </c>
      <c r="L1523" s="75">
        <v>1.6603053435114503E-3</v>
      </c>
      <c r="M1523" s="334"/>
      <c r="N1523" s="166"/>
      <c r="O1523" s="42"/>
      <c r="P1523" s="42"/>
    </row>
    <row r="1524" spans="1:16" s="113" customFormat="1" x14ac:dyDescent="0.15">
      <c r="A1524" s="191"/>
      <c r="B1524" s="113" t="s">
        <v>7535</v>
      </c>
      <c r="D1524" s="113">
        <v>50.296669999999999</v>
      </c>
      <c r="E1524" s="113">
        <v>20.85472</v>
      </c>
      <c r="F1524" s="334">
        <v>50.2</v>
      </c>
      <c r="G1524" s="334">
        <v>83.4</v>
      </c>
      <c r="H1524" s="283" t="s">
        <v>7757</v>
      </c>
      <c r="I1524" s="60"/>
      <c r="J1524" s="44">
        <v>4</v>
      </c>
      <c r="K1524" s="44">
        <v>23698</v>
      </c>
      <c r="L1524" s="75">
        <v>2.1183222212844965E-3</v>
      </c>
      <c r="M1524" s="334"/>
      <c r="N1524" s="166"/>
      <c r="O1524" s="42"/>
      <c r="P1524" s="42"/>
    </row>
    <row r="1525" spans="1:16" s="113" customFormat="1" x14ac:dyDescent="0.15">
      <c r="A1525" s="191"/>
      <c r="B1525" s="113" t="s">
        <v>7817</v>
      </c>
      <c r="D1525" s="113">
        <v>50.296669999999999</v>
      </c>
      <c r="E1525" s="113">
        <v>20.85472</v>
      </c>
      <c r="F1525" s="334">
        <v>111.2</v>
      </c>
      <c r="G1525" s="334">
        <v>110.3</v>
      </c>
      <c r="H1525" s="283" t="s">
        <v>7757</v>
      </c>
      <c r="I1525" s="60"/>
      <c r="J1525" s="44">
        <v>2</v>
      </c>
      <c r="K1525" s="44">
        <v>39247</v>
      </c>
      <c r="L1525" s="75">
        <v>2.8333375799424161E-3</v>
      </c>
      <c r="M1525" s="334"/>
      <c r="N1525" s="166"/>
      <c r="O1525" s="42"/>
      <c r="P1525" s="42"/>
    </row>
    <row r="1526" spans="1:16" s="113" customFormat="1" x14ac:dyDescent="0.15">
      <c r="A1526" s="191"/>
      <c r="B1526" s="113" t="s">
        <v>7640</v>
      </c>
      <c r="D1526" s="113">
        <v>50.296669999999999</v>
      </c>
      <c r="E1526" s="113">
        <v>20.85472</v>
      </c>
      <c r="F1526" s="334">
        <v>241</v>
      </c>
      <c r="G1526" s="334">
        <v>128.80000000000001</v>
      </c>
      <c r="H1526" s="283" t="s">
        <v>7757</v>
      </c>
      <c r="I1526" s="60"/>
      <c r="J1526" s="44">
        <v>15</v>
      </c>
      <c r="K1526" s="44">
        <v>17230</v>
      </c>
      <c r="L1526" s="75">
        <v>1.3987231572838073E-2</v>
      </c>
      <c r="M1526" s="334"/>
      <c r="N1526" s="166"/>
      <c r="O1526" s="42"/>
      <c r="P1526" s="42"/>
    </row>
    <row r="1527" spans="1:16" s="113" customFormat="1" x14ac:dyDescent="0.15">
      <c r="A1527" s="191"/>
      <c r="B1527" s="113" t="s">
        <v>7873</v>
      </c>
      <c r="D1527" s="113">
        <v>50.296669999999999</v>
      </c>
      <c r="E1527" s="113">
        <v>20.85472</v>
      </c>
      <c r="F1527" s="334">
        <v>307.5</v>
      </c>
      <c r="G1527" s="334">
        <v>161.4</v>
      </c>
      <c r="H1527" s="283" t="s">
        <v>7757</v>
      </c>
      <c r="I1527" s="60"/>
      <c r="J1527" s="44">
        <v>7</v>
      </c>
      <c r="K1527" s="44">
        <v>50058</v>
      </c>
      <c r="L1527" s="75">
        <v>6.142874265851612E-3</v>
      </c>
      <c r="M1527" s="334"/>
      <c r="N1527" s="166"/>
      <c r="O1527" s="42"/>
      <c r="P1527" s="42"/>
    </row>
    <row r="1528" spans="1:16" s="113" customFormat="1" x14ac:dyDescent="0.15">
      <c r="A1528" s="191"/>
      <c r="B1528" s="113" t="s">
        <v>7504</v>
      </c>
      <c r="D1528" s="113">
        <v>42.855277999999998</v>
      </c>
      <c r="E1528" s="113">
        <v>-79.577777999999995</v>
      </c>
      <c r="F1528" s="334">
        <v>124.4</v>
      </c>
      <c r="G1528" s="334">
        <v>174.5</v>
      </c>
      <c r="H1528" s="283" t="s">
        <v>7757</v>
      </c>
      <c r="I1528" s="60"/>
      <c r="J1528" s="44">
        <v>16</v>
      </c>
      <c r="K1528" s="44">
        <v>50206</v>
      </c>
      <c r="L1528" s="75">
        <v>2.4777914990240213E-3</v>
      </c>
      <c r="M1528" s="334"/>
      <c r="N1528" s="166"/>
      <c r="O1528" s="42"/>
      <c r="P1528" s="42"/>
    </row>
    <row r="1529" spans="1:16" s="113" customFormat="1" x14ac:dyDescent="0.15">
      <c r="A1529" s="191"/>
      <c r="B1529" s="113" t="s">
        <v>7513</v>
      </c>
      <c r="D1529" s="113">
        <v>42.855277999999998</v>
      </c>
      <c r="E1529" s="113">
        <v>-79.577777999999995</v>
      </c>
      <c r="F1529" s="334">
        <v>149.9</v>
      </c>
      <c r="G1529" s="334">
        <v>226.4</v>
      </c>
      <c r="H1529" s="283" t="s">
        <v>7757</v>
      </c>
      <c r="I1529" s="60"/>
      <c r="J1529" s="44">
        <v>15</v>
      </c>
      <c r="K1529" s="44">
        <v>208253</v>
      </c>
      <c r="L1529" s="75">
        <v>7.1979755393679801E-4</v>
      </c>
      <c r="M1529" s="334"/>
      <c r="N1529" s="166"/>
      <c r="O1529" s="42"/>
      <c r="P1529" s="42"/>
    </row>
    <row r="1530" spans="1:16" s="113" customFormat="1" x14ac:dyDescent="0.15">
      <c r="A1530" s="191"/>
      <c r="B1530" s="113" t="s">
        <v>7583</v>
      </c>
      <c r="D1530" s="113">
        <v>42.855277999999998</v>
      </c>
      <c r="E1530" s="113">
        <v>-79.577777999999995</v>
      </c>
      <c r="F1530" s="334">
        <v>228.4</v>
      </c>
      <c r="G1530" s="334">
        <v>243.5</v>
      </c>
      <c r="H1530" s="283" t="s">
        <v>7757</v>
      </c>
      <c r="I1530" s="60"/>
      <c r="J1530" s="44">
        <v>15</v>
      </c>
      <c r="K1530" s="44">
        <v>154163</v>
      </c>
      <c r="L1530" s="75">
        <v>1.481548750348657E-3</v>
      </c>
      <c r="M1530" s="334"/>
      <c r="N1530" s="166"/>
      <c r="O1530" s="42"/>
      <c r="P1530" s="42"/>
    </row>
    <row r="1531" spans="1:16" s="113" customFormat="1" x14ac:dyDescent="0.15">
      <c r="A1531" s="191"/>
      <c r="B1531" s="113" t="s">
        <v>7372</v>
      </c>
      <c r="D1531" s="113">
        <v>42.855277999999998</v>
      </c>
      <c r="E1531" s="113">
        <v>-79.577777999999995</v>
      </c>
      <c r="F1531" s="334">
        <v>274.8</v>
      </c>
      <c r="G1531" s="334">
        <v>280.3</v>
      </c>
      <c r="H1531" s="283" t="s">
        <v>7757</v>
      </c>
      <c r="I1531" s="60"/>
      <c r="J1531" s="44">
        <v>15</v>
      </c>
      <c r="K1531" s="44">
        <v>115125</v>
      </c>
      <c r="L1531" s="75">
        <v>2.3869706840390879E-3</v>
      </c>
      <c r="M1531" s="334"/>
      <c r="N1531" s="166"/>
      <c r="O1531" s="42"/>
      <c r="P1531" s="42"/>
    </row>
    <row r="1532" spans="1:16" s="113" customFormat="1" x14ac:dyDescent="0.15">
      <c r="A1532" s="191"/>
      <c r="B1532" s="113" t="s">
        <v>7373</v>
      </c>
      <c r="D1532" s="113">
        <v>42.855277999999998</v>
      </c>
      <c r="E1532" s="113">
        <v>-79.577777999999995</v>
      </c>
      <c r="F1532" s="334">
        <v>376</v>
      </c>
      <c r="G1532" s="334">
        <v>375.4</v>
      </c>
      <c r="H1532" s="283" t="s">
        <v>7757</v>
      </c>
      <c r="I1532" s="60"/>
      <c r="J1532" s="44">
        <v>17</v>
      </c>
      <c r="K1532" s="44">
        <v>100036</v>
      </c>
      <c r="L1532" s="75">
        <v>3.7586468871206365E-3</v>
      </c>
      <c r="M1532" s="334"/>
      <c r="N1532" s="166"/>
      <c r="O1532" s="42"/>
      <c r="P1532" s="42"/>
    </row>
    <row r="1533" spans="1:16" s="113" customFormat="1" x14ac:dyDescent="0.15">
      <c r="A1533" s="191"/>
      <c r="B1533" s="113" t="s">
        <v>7449</v>
      </c>
      <c r="D1533" s="113">
        <v>43.387500000000003</v>
      </c>
      <c r="E1533" s="113">
        <v>-80.367082999999994</v>
      </c>
      <c r="F1533" s="334">
        <v>15.4</v>
      </c>
      <c r="G1533" s="334">
        <v>29.4</v>
      </c>
      <c r="H1533" s="283" t="s">
        <v>7776</v>
      </c>
      <c r="I1533" s="60"/>
      <c r="J1533" s="44">
        <v>11</v>
      </c>
      <c r="K1533" s="44">
        <v>24547</v>
      </c>
      <c r="L1533" s="75">
        <v>6.2736790646514848E-4</v>
      </c>
      <c r="M1533" s="334"/>
      <c r="N1533" s="166"/>
      <c r="O1533" s="42"/>
      <c r="P1533" s="42"/>
    </row>
    <row r="1534" spans="1:16" s="113" customFormat="1" x14ac:dyDescent="0.15">
      <c r="A1534" s="191"/>
      <c r="B1534" s="113" t="s">
        <v>7777</v>
      </c>
      <c r="D1534" s="113">
        <v>50.74</v>
      </c>
      <c r="E1534" s="113">
        <v>-2.34</v>
      </c>
      <c r="F1534" s="334">
        <v>75</v>
      </c>
      <c r="G1534" s="334">
        <v>140</v>
      </c>
      <c r="H1534" s="283" t="s">
        <v>7371</v>
      </c>
      <c r="I1534" s="60"/>
      <c r="J1534" s="44">
        <v>7</v>
      </c>
      <c r="K1534" s="44">
        <v>25000</v>
      </c>
      <c r="L1534" s="75">
        <v>3.0000000000000001E-3</v>
      </c>
      <c r="M1534" s="334"/>
      <c r="N1534" s="166"/>
      <c r="O1534" s="42"/>
      <c r="P1534" s="42"/>
    </row>
    <row r="1535" spans="1:16" s="113" customFormat="1" x14ac:dyDescent="0.15">
      <c r="A1535" s="191"/>
      <c r="B1535" s="113" t="s">
        <v>7265</v>
      </c>
      <c r="D1535" s="113">
        <v>50.74</v>
      </c>
      <c r="E1535" s="113">
        <v>-2.34</v>
      </c>
      <c r="F1535" s="334">
        <v>95</v>
      </c>
      <c r="G1535" s="334">
        <v>198</v>
      </c>
      <c r="H1535" s="283" t="s">
        <v>7371</v>
      </c>
      <c r="I1535" s="60"/>
      <c r="J1535" s="44">
        <v>8</v>
      </c>
      <c r="K1535" s="44">
        <v>64000</v>
      </c>
      <c r="L1535" s="75">
        <v>1.484375E-3</v>
      </c>
      <c r="M1535" s="334"/>
      <c r="N1535" s="166"/>
      <c r="O1535" s="42"/>
      <c r="P1535" s="42"/>
    </row>
    <row r="1536" spans="1:16" s="113" customFormat="1" x14ac:dyDescent="0.15">
      <c r="A1536" s="191"/>
      <c r="B1536" s="113" t="s">
        <v>7266</v>
      </c>
      <c r="D1536" s="113">
        <v>50.74</v>
      </c>
      <c r="E1536" s="113">
        <v>-2.34</v>
      </c>
      <c r="F1536" s="334">
        <v>161.19999999999999</v>
      </c>
      <c r="G1536" s="334">
        <v>270</v>
      </c>
      <c r="H1536" s="283" t="s">
        <v>7371</v>
      </c>
      <c r="I1536" s="60"/>
      <c r="J1536" s="44">
        <v>9</v>
      </c>
      <c r="K1536" s="44">
        <v>130000</v>
      </c>
      <c r="L1536" s="75">
        <v>1.24E-3</v>
      </c>
      <c r="M1536" s="334"/>
      <c r="N1536" s="166"/>
      <c r="O1536" s="42"/>
      <c r="P1536" s="42"/>
    </row>
    <row r="1537" spans="1:16" s="113" customFormat="1" x14ac:dyDescent="0.15">
      <c r="A1537" s="191"/>
      <c r="B1537" s="113" t="s">
        <v>7249</v>
      </c>
      <c r="D1537" s="113">
        <v>50.74</v>
      </c>
      <c r="E1537" s="113">
        <v>-2.34</v>
      </c>
      <c r="F1537" s="334">
        <v>198</v>
      </c>
      <c r="G1537" s="334">
        <v>596</v>
      </c>
      <c r="H1537" s="283" t="s">
        <v>7371</v>
      </c>
      <c r="I1537" s="60"/>
      <c r="J1537" s="44">
        <v>9</v>
      </c>
      <c r="K1537" s="44">
        <v>778000</v>
      </c>
      <c r="L1537" s="75">
        <v>2.5449871465295631E-4</v>
      </c>
      <c r="M1537" s="334"/>
      <c r="N1537" s="166"/>
      <c r="O1537" s="42"/>
      <c r="P1537" s="42"/>
    </row>
    <row r="1538" spans="1:16" s="113" customFormat="1" x14ac:dyDescent="0.15">
      <c r="A1538" s="191"/>
      <c r="B1538" s="113" t="s">
        <v>7076</v>
      </c>
      <c r="D1538" s="113">
        <v>50.74</v>
      </c>
      <c r="E1538" s="113">
        <v>-2.34</v>
      </c>
      <c r="F1538" s="334"/>
      <c r="G1538" s="334">
        <v>1980</v>
      </c>
      <c r="H1538" s="283" t="s">
        <v>7084</v>
      </c>
      <c r="I1538" s="60"/>
      <c r="J1538" s="44"/>
      <c r="K1538" s="44"/>
      <c r="L1538" s="75" t="s">
        <v>5336</v>
      </c>
      <c r="M1538" s="334"/>
      <c r="N1538" s="166"/>
      <c r="O1538" s="42"/>
      <c r="P1538" s="42"/>
    </row>
    <row r="1539" spans="1:16" s="113" customFormat="1" x14ac:dyDescent="0.15">
      <c r="A1539" s="191"/>
      <c r="B1539" s="113" t="s">
        <v>7468</v>
      </c>
      <c r="D1539" s="113">
        <v>50.296669999999999</v>
      </c>
      <c r="E1539" s="113">
        <v>20.85472</v>
      </c>
      <c r="F1539" s="334">
        <v>38.4</v>
      </c>
      <c r="G1539" s="334">
        <v>30.7</v>
      </c>
      <c r="H1539" s="283" t="s">
        <v>7587</v>
      </c>
      <c r="I1539" s="60"/>
      <c r="J1539" s="44">
        <v>5</v>
      </c>
      <c r="K1539" s="44">
        <v>6484</v>
      </c>
      <c r="L1539" s="75">
        <v>5.9222702035780384E-3</v>
      </c>
      <c r="M1539" s="334"/>
      <c r="N1539" s="166"/>
      <c r="O1539" s="42"/>
      <c r="P1539" s="42"/>
    </row>
    <row r="1540" spans="1:16" s="113" customFormat="1" x14ac:dyDescent="0.15">
      <c r="A1540" s="191"/>
      <c r="B1540" s="113" t="s">
        <v>7296</v>
      </c>
      <c r="D1540" s="113">
        <v>50.296669999999999</v>
      </c>
      <c r="E1540" s="113">
        <v>20.85472</v>
      </c>
      <c r="F1540" s="334">
        <v>49.8</v>
      </c>
      <c r="G1540" s="334">
        <v>54.8</v>
      </c>
      <c r="H1540" s="283" t="s">
        <v>7587</v>
      </c>
      <c r="I1540" s="60"/>
      <c r="J1540" s="44">
        <v>5</v>
      </c>
      <c r="K1540" s="44">
        <v>6230</v>
      </c>
      <c r="L1540" s="75">
        <v>7.9935794542536111E-3</v>
      </c>
      <c r="M1540" s="334"/>
      <c r="N1540" s="166"/>
      <c r="O1540" s="42"/>
      <c r="P1540" s="42"/>
    </row>
    <row r="1541" spans="1:16" s="113" customFormat="1" x14ac:dyDescent="0.15">
      <c r="A1541" s="191"/>
      <c r="B1541" s="113" t="s">
        <v>7806</v>
      </c>
      <c r="D1541" s="113">
        <v>50.296669999999999</v>
      </c>
      <c r="E1541" s="113">
        <v>20.85472</v>
      </c>
      <c r="F1541" s="334">
        <v>10.8</v>
      </c>
      <c r="G1541" s="334">
        <v>57.2</v>
      </c>
      <c r="H1541" s="283" t="s">
        <v>7587</v>
      </c>
      <c r="I1541" s="60"/>
      <c r="J1541" s="44">
        <v>8</v>
      </c>
      <c r="K1541" s="44">
        <v>6581</v>
      </c>
      <c r="L1541" s="75">
        <v>1.6410879805500685E-3</v>
      </c>
      <c r="M1541" s="334"/>
      <c r="N1541" s="166"/>
      <c r="O1541" s="42"/>
      <c r="P1541" s="42"/>
    </row>
    <row r="1542" spans="1:16" s="113" customFormat="1" x14ac:dyDescent="0.15">
      <c r="A1542" s="191"/>
      <c r="B1542" s="113" t="s">
        <v>7866</v>
      </c>
      <c r="D1542" s="113">
        <v>50.296669999999999</v>
      </c>
      <c r="E1542" s="113">
        <v>20.85472</v>
      </c>
      <c r="F1542" s="334">
        <v>42.5</v>
      </c>
      <c r="G1542" s="334">
        <v>76.5</v>
      </c>
      <c r="H1542" s="283" t="s">
        <v>7587</v>
      </c>
      <c r="I1542" s="60"/>
      <c r="J1542" s="44">
        <v>6</v>
      </c>
      <c r="K1542" s="44">
        <v>46327</v>
      </c>
      <c r="L1542" s="75">
        <v>9.1739158590023093E-4</v>
      </c>
      <c r="M1542" s="334"/>
      <c r="N1542" s="166"/>
      <c r="O1542" s="42"/>
      <c r="P1542" s="42"/>
    </row>
    <row r="1543" spans="1:16" s="113" customFormat="1" x14ac:dyDescent="0.15">
      <c r="A1543" s="191"/>
      <c r="B1543" s="113" t="s">
        <v>7867</v>
      </c>
      <c r="D1543" s="113">
        <v>50.296669999999999</v>
      </c>
      <c r="E1543" s="113">
        <v>20.85472</v>
      </c>
      <c r="F1543" s="334">
        <v>40.9</v>
      </c>
      <c r="G1543" s="334">
        <v>147.30000000000001</v>
      </c>
      <c r="H1543" s="283" t="s">
        <v>7587</v>
      </c>
      <c r="I1543" s="60"/>
      <c r="J1543" s="44">
        <v>5</v>
      </c>
      <c r="K1543" s="44">
        <v>46055</v>
      </c>
      <c r="L1543" s="75">
        <v>8.8806861361415699E-4</v>
      </c>
      <c r="M1543" s="334"/>
      <c r="N1543" s="166"/>
      <c r="O1543" s="42"/>
      <c r="P1543" s="42"/>
    </row>
    <row r="1544" spans="1:16" s="113" customFormat="1" x14ac:dyDescent="0.15">
      <c r="A1544" s="191"/>
      <c r="B1544" s="113" t="s">
        <v>7868</v>
      </c>
      <c r="D1544" s="113">
        <v>50.296669999999999</v>
      </c>
      <c r="E1544" s="113">
        <v>20.85472</v>
      </c>
      <c r="F1544" s="334">
        <v>45.6</v>
      </c>
      <c r="G1544" s="334">
        <v>168.7</v>
      </c>
      <c r="H1544" s="283" t="s">
        <v>7587</v>
      </c>
      <c r="I1544" s="60"/>
      <c r="J1544" s="44">
        <v>5</v>
      </c>
      <c r="K1544" s="44">
        <v>93200</v>
      </c>
      <c r="L1544" s="75">
        <v>4.892703862660944E-4</v>
      </c>
      <c r="M1544" s="334"/>
      <c r="N1544" s="166"/>
      <c r="O1544" s="42"/>
      <c r="P1544" s="42"/>
    </row>
    <row r="1545" spans="1:16" s="113" customFormat="1" x14ac:dyDescent="0.15">
      <c r="A1545" s="191"/>
      <c r="B1545" s="113" t="s">
        <v>7761</v>
      </c>
      <c r="D1545" s="113">
        <v>50.296669999999999</v>
      </c>
      <c r="E1545" s="113">
        <v>20.85472</v>
      </c>
      <c r="F1545" s="334">
        <v>142.5</v>
      </c>
      <c r="G1545" s="334">
        <v>228</v>
      </c>
      <c r="H1545" s="283" t="s">
        <v>7587</v>
      </c>
      <c r="I1545" s="60"/>
      <c r="J1545" s="44">
        <v>8</v>
      </c>
      <c r="K1545" s="44">
        <v>33559</v>
      </c>
      <c r="L1545" s="75">
        <v>4.2462528680830775E-3</v>
      </c>
      <c r="M1545" s="334"/>
      <c r="N1545" s="166"/>
      <c r="O1545" s="42"/>
      <c r="P1545" s="42"/>
    </row>
    <row r="1546" spans="1:16" s="113" customFormat="1" x14ac:dyDescent="0.15">
      <c r="A1546" s="191"/>
      <c r="B1546" s="113" t="s">
        <v>7576</v>
      </c>
      <c r="D1546" s="113">
        <v>50.296669999999999</v>
      </c>
      <c r="E1546" s="113">
        <v>20.85472</v>
      </c>
      <c r="F1546" s="334">
        <v>86.6</v>
      </c>
      <c r="G1546" s="334">
        <v>329</v>
      </c>
      <c r="H1546" s="283" t="s">
        <v>7587</v>
      </c>
      <c r="I1546" s="60"/>
      <c r="J1546" s="44">
        <v>4</v>
      </c>
      <c r="K1546" s="44">
        <v>19595</v>
      </c>
      <c r="L1546" s="75">
        <v>4.4194947690737434E-3</v>
      </c>
      <c r="M1546" s="334"/>
      <c r="N1546" s="166"/>
      <c r="O1546" s="42"/>
      <c r="P1546" s="42"/>
    </row>
    <row r="1547" spans="1:16" s="113" customFormat="1" x14ac:dyDescent="0.15">
      <c r="A1547" s="191"/>
      <c r="B1547" s="113" t="s">
        <v>7723</v>
      </c>
      <c r="D1547" s="113">
        <v>50.296669999999999</v>
      </c>
      <c r="E1547" s="113">
        <v>20.85472</v>
      </c>
      <c r="F1547" s="334">
        <v>310.5</v>
      </c>
      <c r="G1547" s="334">
        <v>807.2</v>
      </c>
      <c r="H1547" s="283" t="s">
        <v>7587</v>
      </c>
      <c r="I1547" s="60"/>
      <c r="J1547" s="44">
        <v>3</v>
      </c>
      <c r="K1547" s="44">
        <v>33370</v>
      </c>
      <c r="L1547" s="75">
        <v>9.3047647587653579E-3</v>
      </c>
      <c r="M1547" s="334"/>
      <c r="N1547" s="166"/>
      <c r="O1547" s="42"/>
      <c r="P1547" s="42"/>
    </row>
    <row r="1548" spans="1:16" s="113" customFormat="1" x14ac:dyDescent="0.15">
      <c r="A1548" s="191"/>
      <c r="B1548" s="113" t="s">
        <v>7341</v>
      </c>
      <c r="D1548" s="113">
        <v>50.296669999999999</v>
      </c>
      <c r="E1548" s="113">
        <v>20.85472</v>
      </c>
      <c r="F1548" s="334">
        <v>37.4</v>
      </c>
      <c r="G1548" s="334">
        <v>35.299999999999997</v>
      </c>
      <c r="H1548" s="283" t="s">
        <v>7821</v>
      </c>
      <c r="I1548" s="60"/>
      <c r="J1548" s="44"/>
      <c r="K1548" s="44">
        <v>3714</v>
      </c>
      <c r="L1548" s="75">
        <v>1.0070005385029617E-2</v>
      </c>
      <c r="M1548" s="334"/>
      <c r="N1548" s="166"/>
      <c r="O1548" s="166"/>
      <c r="P1548" s="166"/>
    </row>
    <row r="1549" spans="1:16" s="113" customFormat="1" x14ac:dyDescent="0.15">
      <c r="A1549" s="191"/>
      <c r="B1549" s="113" t="s">
        <v>7311</v>
      </c>
      <c r="D1549" s="113">
        <v>42.010956999999998</v>
      </c>
      <c r="E1549" s="113">
        <v>23.644542999999999</v>
      </c>
      <c r="F1549" s="334">
        <v>80.2</v>
      </c>
      <c r="G1549" s="334">
        <v>80.3</v>
      </c>
      <c r="H1549" s="283" t="s">
        <v>7451</v>
      </c>
      <c r="I1549" s="60"/>
      <c r="J1549" s="334">
        <v>5.6</v>
      </c>
      <c r="K1549" s="44">
        <v>6638</v>
      </c>
      <c r="L1549" s="75">
        <v>1.2081952395299789E-2</v>
      </c>
      <c r="M1549" s="334"/>
      <c r="N1549" s="166"/>
      <c r="O1549" s="166"/>
      <c r="P1549" s="166"/>
    </row>
    <row r="1550" spans="1:16" s="113" customFormat="1" x14ac:dyDescent="0.15">
      <c r="A1550" s="191"/>
      <c r="B1550" s="113" t="s">
        <v>7787</v>
      </c>
      <c r="D1550" s="113">
        <v>42.855277999999998</v>
      </c>
      <c r="E1550" s="113">
        <v>-79.577777999999995</v>
      </c>
      <c r="F1550" s="334">
        <v>127.5</v>
      </c>
      <c r="G1550" s="334">
        <v>217.6</v>
      </c>
      <c r="H1550" s="283" t="s">
        <v>7828</v>
      </c>
      <c r="I1550" s="60"/>
      <c r="J1550" s="44"/>
      <c r="K1550" s="44">
        <v>61667</v>
      </c>
      <c r="L1550" s="75">
        <v>2.0675563915870726E-3</v>
      </c>
      <c r="M1550" s="334"/>
      <c r="N1550" s="166"/>
      <c r="O1550" s="166"/>
      <c r="P1550" s="166"/>
    </row>
    <row r="1551" spans="1:16" s="113" customFormat="1" x14ac:dyDescent="0.15">
      <c r="A1551" s="191"/>
      <c r="B1551" s="113" t="s">
        <v>7738</v>
      </c>
      <c r="D1551" s="113">
        <v>45.676250000000003</v>
      </c>
      <c r="E1551" s="113">
        <v>-63.897880000000001</v>
      </c>
      <c r="F1551" s="334">
        <v>36</v>
      </c>
      <c r="G1551" s="334">
        <v>53</v>
      </c>
      <c r="H1551" s="283" t="s">
        <v>7739</v>
      </c>
      <c r="I1551" s="60"/>
      <c r="J1551" s="44">
        <v>6</v>
      </c>
      <c r="K1551" s="44">
        <v>13300</v>
      </c>
      <c r="L1551" s="75">
        <v>2.7067669172932329E-3</v>
      </c>
      <c r="M1551" s="334"/>
      <c r="N1551" s="166"/>
      <c r="O1551" s="166"/>
      <c r="P1551" s="166"/>
    </row>
    <row r="1552" spans="1:16" s="113" customFormat="1" x14ac:dyDescent="0.15">
      <c r="A1552" s="191"/>
      <c r="B1552" s="113" t="s">
        <v>7740</v>
      </c>
      <c r="D1552" s="113">
        <v>3.3166669999999998</v>
      </c>
      <c r="E1552" s="113">
        <v>114.61666700000001</v>
      </c>
      <c r="F1552" s="334">
        <v>21.5</v>
      </c>
      <c r="G1552" s="334">
        <v>26.1</v>
      </c>
      <c r="H1552" s="283" t="s">
        <v>7811</v>
      </c>
      <c r="I1552" s="60"/>
      <c r="J1552" s="44">
        <v>16</v>
      </c>
      <c r="K1552" s="44">
        <v>8262</v>
      </c>
      <c r="L1552" s="75">
        <v>2.6022754780924717E-3</v>
      </c>
      <c r="M1552" s="334"/>
      <c r="N1552" s="166"/>
      <c r="O1552" s="166"/>
      <c r="P1552" s="166"/>
    </row>
    <row r="1553" spans="1:26" s="113" customFormat="1" x14ac:dyDescent="0.15">
      <c r="A1553" s="191"/>
      <c r="B1553" s="113" t="s">
        <v>7812</v>
      </c>
      <c r="D1553" s="113">
        <v>3.3166669999999998</v>
      </c>
      <c r="E1553" s="113">
        <v>114.716667</v>
      </c>
      <c r="F1553" s="334">
        <v>27.1</v>
      </c>
      <c r="G1553" s="334">
        <v>31.2</v>
      </c>
      <c r="H1553" s="283" t="s">
        <v>7811</v>
      </c>
      <c r="I1553" s="60"/>
      <c r="J1553" s="44">
        <v>23</v>
      </c>
      <c r="K1553" s="44">
        <v>7282</v>
      </c>
      <c r="L1553" s="75">
        <v>3.7215050810216975E-3</v>
      </c>
      <c r="M1553" s="334"/>
      <c r="N1553" s="166"/>
      <c r="O1553" s="166"/>
      <c r="P1553" s="166"/>
    </row>
    <row r="1554" spans="1:26" s="113" customFormat="1" x14ac:dyDescent="0.15">
      <c r="A1554" s="191"/>
      <c r="B1554" s="113" t="s">
        <v>7763</v>
      </c>
      <c r="D1554" s="113">
        <v>3.3833329999999999</v>
      </c>
      <c r="E1554" s="113">
        <v>114.566667</v>
      </c>
      <c r="F1554" s="334">
        <v>21.3</v>
      </c>
      <c r="G1554" s="334">
        <v>33.299999999999997</v>
      </c>
      <c r="H1554" s="283" t="s">
        <v>7811</v>
      </c>
      <c r="I1554" s="60"/>
      <c r="J1554" s="44">
        <v>29</v>
      </c>
      <c r="K1554" s="44">
        <v>9789</v>
      </c>
      <c r="L1554" s="75">
        <v>2.1759117376647257E-3</v>
      </c>
      <c r="M1554" s="334"/>
      <c r="N1554" s="166"/>
      <c r="O1554" s="166"/>
      <c r="P1554" s="166"/>
    </row>
    <row r="1555" spans="1:26" s="113" customFormat="1" x14ac:dyDescent="0.15">
      <c r="A1555" s="191"/>
      <c r="B1555" s="113" t="s">
        <v>7863</v>
      </c>
      <c r="D1555" s="113">
        <v>3.3833329999999999</v>
      </c>
      <c r="E1555" s="113">
        <v>114.566667</v>
      </c>
      <c r="F1555" s="334">
        <v>30.5</v>
      </c>
      <c r="G1555" s="334">
        <v>39.299999999999997</v>
      </c>
      <c r="H1555" s="283" t="s">
        <v>7811</v>
      </c>
      <c r="I1555" s="60"/>
      <c r="J1555" s="44">
        <v>25</v>
      </c>
      <c r="K1555" s="44">
        <v>15866</v>
      </c>
      <c r="L1555" s="75">
        <v>1.9223496785579226E-3</v>
      </c>
      <c r="M1555" s="334"/>
      <c r="N1555" s="166"/>
      <c r="O1555" s="166"/>
      <c r="P1555" s="166"/>
    </row>
    <row r="1556" spans="1:26" s="113" customFormat="1" x14ac:dyDescent="0.15">
      <c r="A1556" s="191"/>
      <c r="B1556" s="113" t="s">
        <v>7563</v>
      </c>
      <c r="D1556" s="113">
        <v>3.3833329999999999</v>
      </c>
      <c r="E1556" s="113">
        <v>114.566667</v>
      </c>
      <c r="F1556" s="334">
        <v>38.5</v>
      </c>
      <c r="G1556" s="334">
        <v>47.5</v>
      </c>
      <c r="H1556" s="283" t="s">
        <v>7811</v>
      </c>
      <c r="I1556" s="60"/>
      <c r="J1556" s="44">
        <v>32</v>
      </c>
      <c r="K1556" s="44">
        <v>11389</v>
      </c>
      <c r="L1556" s="75">
        <v>3.3804548248309771E-3</v>
      </c>
      <c r="M1556" s="334"/>
      <c r="N1556" s="166"/>
      <c r="O1556" s="166"/>
      <c r="P1556" s="166"/>
    </row>
    <row r="1557" spans="1:26" s="113" customFormat="1" x14ac:dyDescent="0.15">
      <c r="A1557" s="191"/>
      <c r="B1557" s="113" t="s">
        <v>7686</v>
      </c>
      <c r="D1557" s="113">
        <v>3.6833330000000002</v>
      </c>
      <c r="E1557" s="113">
        <v>114.45</v>
      </c>
      <c r="F1557" s="334">
        <v>71</v>
      </c>
      <c r="G1557" s="334">
        <v>98.3</v>
      </c>
      <c r="H1557" s="283" t="s">
        <v>7811</v>
      </c>
      <c r="I1557" s="60"/>
      <c r="J1557" s="44">
        <v>19</v>
      </c>
      <c r="K1557" s="44">
        <v>53873</v>
      </c>
      <c r="L1557" s="75">
        <v>1.3179143541291556E-3</v>
      </c>
      <c r="M1557" s="334"/>
      <c r="N1557" s="166"/>
      <c r="O1557" s="166"/>
      <c r="P1557" s="166"/>
    </row>
    <row r="1558" spans="1:26" s="113" customFormat="1" x14ac:dyDescent="0.15">
      <c r="A1558" s="191"/>
      <c r="B1558" s="113" t="s">
        <v>7687</v>
      </c>
      <c r="D1558" s="113">
        <v>3.6833330000000002</v>
      </c>
      <c r="E1558" s="113">
        <v>114.45</v>
      </c>
      <c r="F1558" s="334">
        <v>173.1</v>
      </c>
      <c r="G1558" s="334">
        <v>261.5</v>
      </c>
      <c r="H1558" s="283" t="s">
        <v>7811</v>
      </c>
      <c r="I1558" s="60"/>
      <c r="J1558" s="44">
        <v>23</v>
      </c>
      <c r="K1558" s="44">
        <v>206021</v>
      </c>
      <c r="L1558" s="75">
        <v>8.4020561010770742E-4</v>
      </c>
      <c r="M1558" s="334"/>
      <c r="N1558" s="166"/>
      <c r="O1558" s="166"/>
      <c r="P1558" s="166"/>
    </row>
    <row r="1559" spans="1:26" s="113" customFormat="1" x14ac:dyDescent="0.15">
      <c r="I1559" s="191"/>
      <c r="O1559" s="166"/>
    </row>
    <row r="1560" spans="1:26" s="249" customFormat="1" x14ac:dyDescent="0.15"/>
    <row r="1561" spans="1:26" s="76" customFormat="1" x14ac:dyDescent="0.15">
      <c r="B1561" s="300"/>
      <c r="C1561" s="300"/>
      <c r="D1561" s="300"/>
      <c r="E1561" s="300"/>
      <c r="F1561" s="300"/>
      <c r="H1561" s="70"/>
      <c r="J1561" s="70"/>
      <c r="K1561" s="70"/>
      <c r="M1561" s="70"/>
      <c r="N1561" s="300"/>
      <c r="O1561" s="151"/>
      <c r="P1561" s="151"/>
      <c r="Q1561" s="151"/>
      <c r="R1561" s="151"/>
      <c r="S1561" s="151"/>
      <c r="T1561" s="151"/>
      <c r="U1561" s="151"/>
      <c r="V1561" s="151"/>
      <c r="W1561" s="151"/>
      <c r="X1561" s="151"/>
      <c r="Y1561" s="151"/>
      <c r="Z1561" s="151"/>
    </row>
    <row r="1562" spans="1:26" s="76" customFormat="1" x14ac:dyDescent="0.15">
      <c r="B1562" s="300"/>
      <c r="C1562" s="300"/>
      <c r="D1562" s="300"/>
      <c r="E1562" s="300"/>
      <c r="F1562" s="300"/>
      <c r="H1562" s="70"/>
      <c r="J1562" s="70"/>
      <c r="K1562" s="70"/>
      <c r="M1562" s="70"/>
      <c r="N1562" s="300"/>
      <c r="O1562" s="151"/>
      <c r="P1562" s="151"/>
      <c r="Q1562" s="151"/>
      <c r="R1562" s="151"/>
      <c r="S1562" s="151"/>
      <c r="T1562" s="151"/>
      <c r="U1562" s="151"/>
      <c r="V1562" s="151"/>
      <c r="W1562" s="151"/>
      <c r="X1562" s="151"/>
      <c r="Y1562" s="151"/>
      <c r="Z1562" s="151"/>
    </row>
    <row r="1563" spans="1:26" s="113" customFormat="1" ht="20" x14ac:dyDescent="0.2">
      <c r="A1563" s="80" t="s">
        <v>3641</v>
      </c>
      <c r="M1563" s="201"/>
      <c r="N1563" s="75"/>
    </row>
    <row r="1564" spans="1:26" s="113" customFormat="1" x14ac:dyDescent="0.15">
      <c r="M1564" s="201"/>
      <c r="N1564" s="75"/>
    </row>
    <row r="1565" spans="1:26" s="113" customFormat="1" ht="14" x14ac:dyDescent="0.15">
      <c r="A1565" s="164" t="s">
        <v>3642</v>
      </c>
      <c r="M1565" s="201"/>
      <c r="N1565" s="75"/>
    </row>
    <row r="1566" spans="1:26" s="113" customFormat="1" x14ac:dyDescent="0.15">
      <c r="A1566" s="300" t="s">
        <v>3643</v>
      </c>
      <c r="M1566" s="201"/>
      <c r="N1566" s="75"/>
    </row>
    <row r="1567" spans="1:26" s="113" customFormat="1" x14ac:dyDescent="0.15">
      <c r="A1567" s="300"/>
      <c r="M1567" s="201"/>
      <c r="N1567" s="75"/>
    </row>
    <row r="1568" spans="1:26" s="113" customFormat="1" x14ac:dyDescent="0.15">
      <c r="A1568" s="77" t="s">
        <v>3644</v>
      </c>
      <c r="B1568" s="300"/>
      <c r="C1568" s="147" t="s">
        <v>3731</v>
      </c>
      <c r="D1568" s="146"/>
      <c r="E1568" s="300"/>
      <c r="F1568" s="300"/>
      <c r="G1568" s="300"/>
      <c r="M1568" s="201"/>
      <c r="N1568" s="75"/>
    </row>
    <row r="1569" spans="1:34" s="113" customFormat="1" x14ac:dyDescent="0.15">
      <c r="A1569" s="77"/>
      <c r="B1569" s="300"/>
      <c r="D1569" s="300"/>
      <c r="E1569" s="300"/>
      <c r="F1569" s="300"/>
      <c r="G1569" s="300"/>
      <c r="M1569" s="201"/>
      <c r="N1569" s="75"/>
      <c r="O1569" s="113" t="s">
        <v>3467</v>
      </c>
    </row>
    <row r="1570" spans="1:34" s="113" customFormat="1" ht="15" x14ac:dyDescent="0.15">
      <c r="A1570" s="128" t="s">
        <v>3645</v>
      </c>
      <c r="B1570" s="59" t="s">
        <v>3567</v>
      </c>
      <c r="C1570" s="147" t="s">
        <v>3466</v>
      </c>
      <c r="D1570" s="148" t="s">
        <v>3469</v>
      </c>
      <c r="E1570" s="148" t="s">
        <v>3470</v>
      </c>
      <c r="F1570" s="147" t="s">
        <v>3508</v>
      </c>
      <c r="G1570" s="147" t="s">
        <v>8456</v>
      </c>
      <c r="H1570" s="147" t="s">
        <v>3596</v>
      </c>
      <c r="I1570" s="147" t="s">
        <v>3509</v>
      </c>
      <c r="J1570" s="147" t="s">
        <v>3510</v>
      </c>
      <c r="K1570" s="147" t="s">
        <v>3511</v>
      </c>
      <c r="L1570" s="147" t="s">
        <v>3598</v>
      </c>
      <c r="M1570" s="133" t="s">
        <v>3599</v>
      </c>
      <c r="N1570" s="75"/>
      <c r="O1570" s="175" t="s">
        <v>3466</v>
      </c>
      <c r="P1570" s="176" t="s">
        <v>7930</v>
      </c>
      <c r="Q1570" s="176" t="s">
        <v>7746</v>
      </c>
    </row>
    <row r="1571" spans="1:34" s="113" customFormat="1" x14ac:dyDescent="0.15">
      <c r="A1571" s="113" t="s">
        <v>7366</v>
      </c>
      <c r="B1571" s="113" t="s">
        <v>7661</v>
      </c>
      <c r="C1571" s="113" t="s">
        <v>3558</v>
      </c>
      <c r="D1571" s="113">
        <v>0.52</v>
      </c>
      <c r="E1571" s="334">
        <v>2</v>
      </c>
      <c r="F1571" s="75">
        <v>2</v>
      </c>
      <c r="G1571" s="113" t="s">
        <v>6940</v>
      </c>
      <c r="H1571" s="113">
        <v>4.3</v>
      </c>
      <c r="I1571" s="113">
        <v>6.7999999999999996E-3</v>
      </c>
      <c r="J1571" s="113">
        <v>1</v>
      </c>
      <c r="M1571" s="199" t="s">
        <v>3512</v>
      </c>
      <c r="N1571" s="75"/>
      <c r="O1571" s="178" t="s">
        <v>3465</v>
      </c>
      <c r="P1571" s="166">
        <v>10</v>
      </c>
      <c r="Q1571" s="179">
        <v>15.4</v>
      </c>
    </row>
    <row r="1572" spans="1:34" s="113" customFormat="1" x14ac:dyDescent="0.15">
      <c r="A1572" s="113" t="s">
        <v>7732</v>
      </c>
      <c r="B1572" s="113" t="s">
        <v>7661</v>
      </c>
      <c r="C1572" s="178" t="s">
        <v>3468</v>
      </c>
      <c r="D1572" s="113">
        <v>9.8000000000000007</v>
      </c>
      <c r="E1572" s="334">
        <v>56.7</v>
      </c>
      <c r="F1572" s="75">
        <v>2</v>
      </c>
      <c r="G1572" s="113" t="s">
        <v>6940</v>
      </c>
      <c r="H1572" s="113">
        <v>5.8</v>
      </c>
      <c r="I1572" s="113">
        <v>0.25</v>
      </c>
      <c r="J1572" s="113" t="s">
        <v>7087</v>
      </c>
      <c r="K1572" s="113" t="s">
        <v>7088</v>
      </c>
      <c r="M1572" s="199" t="s">
        <v>3513</v>
      </c>
      <c r="N1572" s="75"/>
      <c r="O1572" s="178" t="s">
        <v>3465</v>
      </c>
      <c r="P1572" s="166">
        <v>1.3</v>
      </c>
      <c r="Q1572" s="179">
        <v>4.5</v>
      </c>
      <c r="AB1572" s="75"/>
      <c r="AC1572" s="75"/>
      <c r="AD1572" s="75"/>
      <c r="AE1572" s="75"/>
      <c r="AF1572" s="75"/>
      <c r="AG1572" s="75"/>
      <c r="AH1572" s="75"/>
    </row>
    <row r="1573" spans="1:34" s="113" customFormat="1" x14ac:dyDescent="0.15">
      <c r="A1573" s="113" t="s">
        <v>7092</v>
      </c>
      <c r="B1573" s="113" t="s">
        <v>7661</v>
      </c>
      <c r="E1573" s="334"/>
      <c r="F1573" s="75">
        <v>8</v>
      </c>
      <c r="G1573" s="113" t="s">
        <v>6940</v>
      </c>
      <c r="H1573" s="113">
        <v>2.6</v>
      </c>
      <c r="I1573" s="113">
        <v>0.05</v>
      </c>
      <c r="J1573" s="113" t="s">
        <v>7613</v>
      </c>
      <c r="K1573" s="113" t="s">
        <v>7088</v>
      </c>
      <c r="M1573" s="199" t="s">
        <v>7701</v>
      </c>
      <c r="N1573" s="75"/>
      <c r="O1573" s="178" t="s">
        <v>3465</v>
      </c>
      <c r="P1573" s="166">
        <v>0.33</v>
      </c>
      <c r="Q1573" s="92">
        <v>0.82</v>
      </c>
      <c r="AB1573" s="75"/>
      <c r="AC1573" s="75"/>
      <c r="AD1573" s="75"/>
      <c r="AE1573" s="75"/>
      <c r="AF1573" s="75"/>
      <c r="AG1573" s="75"/>
      <c r="AH1573" s="75"/>
    </row>
    <row r="1574" spans="1:34" s="113" customFormat="1" x14ac:dyDescent="0.15">
      <c r="A1574" s="113" t="s">
        <v>7173</v>
      </c>
      <c r="B1574" s="113" t="s">
        <v>7661</v>
      </c>
      <c r="E1574" s="334"/>
      <c r="F1574" s="75">
        <v>4</v>
      </c>
      <c r="G1574" s="113" t="s">
        <v>6940</v>
      </c>
      <c r="H1574" s="113">
        <v>4.4000000000000004</v>
      </c>
      <c r="I1574" s="113">
        <v>0.01</v>
      </c>
      <c r="J1574" s="113" t="s">
        <v>7087</v>
      </c>
      <c r="K1574" s="113" t="s">
        <v>7088</v>
      </c>
      <c r="M1574" s="199" t="s">
        <v>7701</v>
      </c>
      <c r="N1574" s="75"/>
      <c r="O1574" s="178" t="s">
        <v>3465</v>
      </c>
      <c r="P1574" s="166">
        <v>2.5000000000000001E-3</v>
      </c>
      <c r="Q1574" s="180">
        <v>5.2999999999999999E-2</v>
      </c>
      <c r="AB1574" s="75"/>
      <c r="AC1574" s="75"/>
      <c r="AD1574" s="75"/>
      <c r="AE1574" s="75"/>
      <c r="AF1574" s="75"/>
      <c r="AG1574" s="75"/>
      <c r="AH1574" s="75"/>
    </row>
    <row r="1575" spans="1:34" s="113" customFormat="1" x14ac:dyDescent="0.15">
      <c r="A1575" s="113" t="s">
        <v>7174</v>
      </c>
      <c r="B1575" s="113" t="s">
        <v>7175</v>
      </c>
      <c r="C1575" s="113" t="s">
        <v>3558</v>
      </c>
      <c r="E1575" s="334"/>
      <c r="F1575" s="75">
        <v>2</v>
      </c>
      <c r="G1575" s="113" t="s">
        <v>7176</v>
      </c>
      <c r="H1575" s="113">
        <v>6.85</v>
      </c>
      <c r="I1575" s="113">
        <v>0.6</v>
      </c>
      <c r="J1575" s="113">
        <v>2</v>
      </c>
      <c r="K1575" s="113" t="s">
        <v>5945</v>
      </c>
      <c r="M1575" s="199" t="s">
        <v>3612</v>
      </c>
      <c r="N1575" s="75"/>
      <c r="O1575" s="178" t="s">
        <v>3465</v>
      </c>
      <c r="P1575" s="166">
        <v>44</v>
      </c>
      <c r="Q1575" s="95">
        <v>106</v>
      </c>
      <c r="AB1575" s="75"/>
      <c r="AC1575" s="75"/>
      <c r="AD1575" s="75"/>
      <c r="AE1575" s="75"/>
      <c r="AF1575" s="75"/>
      <c r="AG1575" s="75"/>
      <c r="AH1575" s="75"/>
    </row>
    <row r="1576" spans="1:34" s="113" customFormat="1" x14ac:dyDescent="0.15">
      <c r="A1576" s="113" t="s">
        <v>7321</v>
      </c>
      <c r="B1576" s="113" t="s">
        <v>7175</v>
      </c>
      <c r="C1576" s="113" t="s">
        <v>3559</v>
      </c>
      <c r="D1576" s="113">
        <v>60.6</v>
      </c>
      <c r="E1576" s="334">
        <v>16.7</v>
      </c>
      <c r="F1576" s="75">
        <v>1</v>
      </c>
      <c r="G1576" s="113" t="s">
        <v>7176</v>
      </c>
      <c r="H1576" s="113">
        <v>0.28000000000000003</v>
      </c>
      <c r="I1576" s="334">
        <v>3</v>
      </c>
      <c r="J1576" s="113" t="s">
        <v>7322</v>
      </c>
      <c r="K1576" s="113">
        <v>20</v>
      </c>
      <c r="L1576" s="113">
        <v>39</v>
      </c>
      <c r="M1576" s="199" t="s">
        <v>3613</v>
      </c>
      <c r="N1576" s="75"/>
      <c r="O1576" s="178" t="s">
        <v>3465</v>
      </c>
      <c r="P1576" s="166">
        <v>2.35</v>
      </c>
      <c r="Q1576" s="179">
        <v>11.2</v>
      </c>
      <c r="AB1576" s="75"/>
      <c r="AC1576" s="75"/>
      <c r="AD1576" s="75"/>
      <c r="AE1576" s="75"/>
      <c r="AF1576" s="75"/>
      <c r="AG1576" s="75"/>
      <c r="AH1576" s="75"/>
    </row>
    <row r="1577" spans="1:34" s="113" customFormat="1" x14ac:dyDescent="0.15">
      <c r="A1577" s="113" t="s">
        <v>7274</v>
      </c>
      <c r="B1577" s="113" t="s">
        <v>7175</v>
      </c>
      <c r="C1577" s="113" t="s">
        <v>3463</v>
      </c>
      <c r="D1577" s="113">
        <v>19.399999999999999</v>
      </c>
      <c r="E1577" s="334">
        <v>17.5</v>
      </c>
      <c r="F1577" s="75">
        <v>1</v>
      </c>
      <c r="G1577" s="113" t="s">
        <v>7176</v>
      </c>
      <c r="H1577" s="113">
        <v>0.75</v>
      </c>
      <c r="I1577" s="113">
        <v>0.27</v>
      </c>
      <c r="J1577" s="113">
        <v>2</v>
      </c>
      <c r="K1577" s="113">
        <v>12</v>
      </c>
      <c r="L1577" s="113">
        <v>54.6</v>
      </c>
      <c r="M1577" s="199" t="s">
        <v>3614</v>
      </c>
      <c r="N1577" s="75"/>
      <c r="O1577" s="178" t="s">
        <v>3465</v>
      </c>
      <c r="P1577" s="166">
        <v>3.42</v>
      </c>
      <c r="Q1577" s="179">
        <v>11.2</v>
      </c>
      <c r="AB1577" s="75"/>
      <c r="AC1577" s="75"/>
      <c r="AD1577" s="75"/>
      <c r="AE1577" s="75"/>
      <c r="AF1577" s="75"/>
      <c r="AG1577" s="75"/>
      <c r="AH1577" s="75"/>
    </row>
    <row r="1578" spans="1:34" s="113" customFormat="1" x14ac:dyDescent="0.15">
      <c r="A1578" s="113" t="s">
        <v>7274</v>
      </c>
      <c r="B1578" s="113" t="s">
        <v>7175</v>
      </c>
      <c r="C1578" s="113" t="s">
        <v>3464</v>
      </c>
      <c r="D1578" s="113">
        <v>204</v>
      </c>
      <c r="E1578" s="334">
        <v>124</v>
      </c>
      <c r="F1578" s="75">
        <v>1</v>
      </c>
      <c r="G1578" s="113" t="s">
        <v>7176</v>
      </c>
      <c r="H1578" s="113">
        <v>0.75</v>
      </c>
      <c r="I1578" s="113">
        <v>0.27</v>
      </c>
      <c r="J1578" s="113">
        <v>2</v>
      </c>
      <c r="K1578" s="113">
        <v>12</v>
      </c>
      <c r="L1578" s="113">
        <v>476</v>
      </c>
      <c r="M1578" s="199" t="s">
        <v>3614</v>
      </c>
      <c r="N1578" s="75"/>
      <c r="O1578" s="178" t="s">
        <v>3465</v>
      </c>
      <c r="P1578" s="166">
        <v>1.18</v>
      </c>
      <c r="Q1578" s="92">
        <v>3.85</v>
      </c>
      <c r="AB1578" s="75"/>
      <c r="AC1578" s="75"/>
      <c r="AD1578" s="75"/>
      <c r="AE1578" s="75"/>
      <c r="AF1578" s="75"/>
      <c r="AG1578" s="75"/>
      <c r="AH1578" s="75"/>
    </row>
    <row r="1579" spans="1:34" s="113" customFormat="1" x14ac:dyDescent="0.15">
      <c r="A1579" s="113" t="s">
        <v>7326</v>
      </c>
      <c r="B1579" s="113" t="s">
        <v>7327</v>
      </c>
      <c r="C1579" s="113" t="s">
        <v>3463</v>
      </c>
      <c r="D1579" s="113">
        <v>7.67</v>
      </c>
      <c r="E1579" s="334">
        <v>29.6</v>
      </c>
      <c r="F1579" s="75">
        <v>5</v>
      </c>
      <c r="G1579" s="113" t="s">
        <v>7176</v>
      </c>
      <c r="H1579" s="113">
        <v>4.3</v>
      </c>
      <c r="I1579" s="113">
        <v>0.03</v>
      </c>
      <c r="J1579" s="113">
        <v>1</v>
      </c>
      <c r="K1579" s="113">
        <v>10</v>
      </c>
      <c r="L1579" s="113">
        <v>30.1</v>
      </c>
      <c r="M1579" s="199" t="s">
        <v>3615</v>
      </c>
      <c r="N1579" s="75"/>
      <c r="O1579" s="178" t="s">
        <v>3465</v>
      </c>
      <c r="P1579" s="166">
        <v>8.66</v>
      </c>
      <c r="Q1579" s="179">
        <v>14.5</v>
      </c>
      <c r="AB1579" s="75"/>
      <c r="AC1579" s="75"/>
      <c r="AD1579" s="75"/>
      <c r="AE1579" s="75"/>
      <c r="AF1579" s="75"/>
      <c r="AG1579" s="75"/>
      <c r="AH1579" s="75"/>
    </row>
    <row r="1580" spans="1:34" s="113" customFormat="1" x14ac:dyDescent="0.15">
      <c r="A1580" s="113" t="s">
        <v>7649</v>
      </c>
      <c r="B1580" s="113" t="s">
        <v>7660</v>
      </c>
      <c r="C1580" s="113" t="s">
        <v>3560</v>
      </c>
      <c r="D1580" s="113">
        <v>80</v>
      </c>
      <c r="E1580" s="44">
        <v>35</v>
      </c>
      <c r="F1580" s="75">
        <v>2</v>
      </c>
      <c r="G1580" s="113" t="s">
        <v>7176</v>
      </c>
      <c r="H1580" s="113">
        <v>0.44</v>
      </c>
      <c r="I1580" s="113">
        <v>3</v>
      </c>
      <c r="J1580" s="113">
        <v>3</v>
      </c>
      <c r="K1580" s="113">
        <v>12</v>
      </c>
      <c r="M1580" s="199" t="s">
        <v>3425</v>
      </c>
      <c r="N1580" s="75"/>
      <c r="O1580" s="178" t="s">
        <v>3465</v>
      </c>
      <c r="P1580" s="166">
        <v>1.69</v>
      </c>
      <c r="Q1580" s="92">
        <v>2.97</v>
      </c>
      <c r="AB1580" s="75"/>
      <c r="AC1580" s="75"/>
      <c r="AD1580" s="75"/>
      <c r="AE1580" s="75"/>
      <c r="AF1580" s="75"/>
      <c r="AG1580" s="75"/>
      <c r="AH1580" s="75"/>
    </row>
    <row r="1581" spans="1:34" s="113" customFormat="1" x14ac:dyDescent="0.15">
      <c r="A1581" s="113" t="s">
        <v>7275</v>
      </c>
      <c r="B1581" s="113" t="s">
        <v>7660</v>
      </c>
      <c r="C1581" s="113" t="s">
        <v>3560</v>
      </c>
      <c r="E1581" s="44">
        <v>13</v>
      </c>
      <c r="F1581" s="75">
        <v>1</v>
      </c>
      <c r="G1581" s="113" t="s">
        <v>7176</v>
      </c>
      <c r="H1581" s="113">
        <v>2.7</v>
      </c>
      <c r="I1581" s="113">
        <v>0.9</v>
      </c>
      <c r="J1581" s="113">
        <v>1</v>
      </c>
      <c r="K1581" s="113" t="s">
        <v>7088</v>
      </c>
      <c r="M1581" s="199" t="s">
        <v>3426</v>
      </c>
      <c r="N1581" s="75"/>
      <c r="O1581" s="178" t="s">
        <v>3560</v>
      </c>
      <c r="P1581" s="166">
        <v>80</v>
      </c>
      <c r="Q1581" s="95">
        <v>35</v>
      </c>
      <c r="AB1581" s="75"/>
      <c r="AC1581" s="75"/>
      <c r="AD1581" s="75"/>
      <c r="AE1581" s="75"/>
      <c r="AF1581" s="75"/>
      <c r="AG1581" s="75"/>
      <c r="AH1581" s="75"/>
    </row>
    <row r="1582" spans="1:34" s="113" customFormat="1" x14ac:dyDescent="0.15">
      <c r="A1582" s="113" t="s">
        <v>7269</v>
      </c>
      <c r="B1582" s="113" t="s">
        <v>7612</v>
      </c>
      <c r="C1582" s="113" t="s">
        <v>3465</v>
      </c>
      <c r="D1582" s="113">
        <v>10</v>
      </c>
      <c r="E1582" s="334">
        <v>15.4</v>
      </c>
      <c r="F1582" s="75">
        <v>3</v>
      </c>
      <c r="G1582" s="113" t="s">
        <v>7176</v>
      </c>
      <c r="H1582" s="113">
        <v>1.55</v>
      </c>
      <c r="I1582" s="113">
        <v>0.05</v>
      </c>
      <c r="J1582" s="113">
        <v>2</v>
      </c>
      <c r="K1582" s="113">
        <v>10</v>
      </c>
      <c r="M1582" s="199" t="s">
        <v>3427</v>
      </c>
      <c r="N1582" s="75"/>
      <c r="O1582" s="178" t="s">
        <v>3560</v>
      </c>
      <c r="P1582" s="166">
        <v>3.3</v>
      </c>
      <c r="Q1582" s="179">
        <v>6.7</v>
      </c>
      <c r="AB1582" s="75"/>
      <c r="AC1582" s="75"/>
      <c r="AD1582" s="75"/>
      <c r="AE1582" s="75"/>
      <c r="AF1582" s="75"/>
      <c r="AG1582" s="75"/>
      <c r="AH1582" s="75"/>
    </row>
    <row r="1583" spans="1:34" s="113" customFormat="1" x14ac:dyDescent="0.15">
      <c r="A1583" s="113" t="s">
        <v>7436</v>
      </c>
      <c r="B1583" s="113" t="s">
        <v>7612</v>
      </c>
      <c r="C1583" s="113" t="s">
        <v>3465</v>
      </c>
      <c r="D1583" s="113">
        <v>1.3</v>
      </c>
      <c r="E1583" s="334">
        <v>4.5</v>
      </c>
      <c r="F1583" s="75">
        <v>2</v>
      </c>
      <c r="G1583" s="113" t="s">
        <v>6940</v>
      </c>
      <c r="H1583" s="113">
        <v>3.1</v>
      </c>
      <c r="I1583" s="113">
        <v>1.8E-3</v>
      </c>
      <c r="J1583" s="113" t="s">
        <v>7087</v>
      </c>
      <c r="K1583" s="113">
        <v>12</v>
      </c>
      <c r="M1583" s="199" t="s">
        <v>3428</v>
      </c>
      <c r="N1583" s="75"/>
      <c r="O1583" s="178" t="s">
        <v>3560</v>
      </c>
      <c r="P1583" s="166">
        <v>0.43</v>
      </c>
      <c r="Q1583" s="179">
        <v>0.9</v>
      </c>
      <c r="AB1583" s="75"/>
      <c r="AC1583" s="75"/>
      <c r="AD1583" s="75"/>
      <c r="AE1583" s="75"/>
      <c r="AF1583" s="75"/>
      <c r="AG1583" s="75"/>
      <c r="AH1583" s="75"/>
    </row>
    <row r="1584" spans="1:34" s="113" customFormat="1" x14ac:dyDescent="0.15">
      <c r="A1584" s="113" t="s">
        <v>7457</v>
      </c>
      <c r="B1584" s="113" t="s">
        <v>7458</v>
      </c>
      <c r="C1584" s="113" t="s">
        <v>3465</v>
      </c>
      <c r="D1584" s="113">
        <v>0.33</v>
      </c>
      <c r="E1584" s="112">
        <v>0.82</v>
      </c>
      <c r="F1584" s="75">
        <v>1</v>
      </c>
      <c r="G1584" s="113" t="s">
        <v>6940</v>
      </c>
      <c r="H1584" s="113">
        <v>2.4500000000000002</v>
      </c>
      <c r="I1584" s="113">
        <v>0.14000000000000001</v>
      </c>
      <c r="J1584" s="113">
        <v>1.5</v>
      </c>
      <c r="M1584" s="199" t="s">
        <v>3573</v>
      </c>
      <c r="N1584" s="75"/>
      <c r="O1584" s="178" t="s">
        <v>3560</v>
      </c>
      <c r="P1584" s="166">
        <v>0.67</v>
      </c>
      <c r="Q1584" s="179">
        <v>1.2</v>
      </c>
      <c r="AB1584" s="75"/>
      <c r="AC1584" s="75"/>
      <c r="AD1584" s="75"/>
      <c r="AE1584" s="75"/>
      <c r="AF1584" s="75"/>
      <c r="AG1584" s="75"/>
      <c r="AH1584" s="75"/>
    </row>
    <row r="1585" spans="1:34" s="113" customFormat="1" x14ac:dyDescent="0.15">
      <c r="A1585" s="113" t="s">
        <v>5648</v>
      </c>
      <c r="B1585" s="113" t="s">
        <v>7459</v>
      </c>
      <c r="C1585" s="113" t="s">
        <v>3558</v>
      </c>
      <c r="D1585" s="113">
        <v>8.07</v>
      </c>
      <c r="E1585" s="44">
        <v>183</v>
      </c>
      <c r="F1585" s="75">
        <v>2</v>
      </c>
      <c r="G1585" s="113" t="s">
        <v>6940</v>
      </c>
      <c r="H1585" s="113">
        <v>23.4</v>
      </c>
      <c r="I1585" s="113">
        <v>1.3999999999999999E-4</v>
      </c>
      <c r="J1585" s="113" t="s">
        <v>7087</v>
      </c>
      <c r="K1585" s="113">
        <v>13</v>
      </c>
      <c r="M1585" s="199" t="s">
        <v>3574</v>
      </c>
      <c r="N1585" s="75"/>
      <c r="O1585" s="178" t="s">
        <v>3560</v>
      </c>
      <c r="P1585" s="166">
        <v>0.79</v>
      </c>
      <c r="Q1585" s="179">
        <v>3.2</v>
      </c>
      <c r="AB1585" s="75"/>
      <c r="AC1585" s="75"/>
      <c r="AD1585" s="75"/>
      <c r="AE1585" s="75"/>
      <c r="AF1585" s="75"/>
      <c r="AG1585" s="75"/>
      <c r="AH1585" s="75"/>
    </row>
    <row r="1586" spans="1:34" s="113" customFormat="1" x14ac:dyDescent="0.15">
      <c r="A1586" s="113" t="s">
        <v>7358</v>
      </c>
      <c r="B1586" s="113" t="s">
        <v>7209</v>
      </c>
      <c r="C1586" s="113" t="s">
        <v>3559</v>
      </c>
      <c r="D1586" s="113">
        <v>1.03</v>
      </c>
      <c r="E1586" s="334">
        <v>60.3</v>
      </c>
      <c r="F1586" s="75">
        <v>2</v>
      </c>
      <c r="G1586" s="113" t="s">
        <v>6940</v>
      </c>
      <c r="H1586" s="113">
        <v>58</v>
      </c>
      <c r="I1586" s="150">
        <v>1.8E-5</v>
      </c>
      <c r="J1586" s="113" t="s">
        <v>7087</v>
      </c>
      <c r="K1586" s="113">
        <v>15</v>
      </c>
      <c r="M1586" s="199" t="s">
        <v>3438</v>
      </c>
      <c r="N1586" s="75"/>
      <c r="O1586" s="178" t="s">
        <v>3560</v>
      </c>
      <c r="P1586" s="179">
        <v>38</v>
      </c>
      <c r="Q1586" s="179">
        <v>78.599999999999994</v>
      </c>
      <c r="AB1586" s="75"/>
      <c r="AC1586" s="75"/>
      <c r="AD1586" s="75"/>
      <c r="AE1586" s="75"/>
      <c r="AF1586" s="75"/>
      <c r="AG1586" s="75"/>
      <c r="AH1586" s="75"/>
    </row>
    <row r="1587" spans="1:34" s="113" customFormat="1" x14ac:dyDescent="0.15">
      <c r="A1587" s="113" t="s">
        <v>7364</v>
      </c>
      <c r="B1587" s="113" t="s">
        <v>7209</v>
      </c>
      <c r="C1587" s="113" t="s">
        <v>3465</v>
      </c>
      <c r="D1587" s="113">
        <v>2.5000000000000001E-3</v>
      </c>
      <c r="E1587" s="339">
        <v>5.2999999999999999E-2</v>
      </c>
      <c r="F1587" s="75">
        <v>2</v>
      </c>
      <c r="G1587" s="113" t="s">
        <v>6940</v>
      </c>
      <c r="H1587" s="113">
        <v>21</v>
      </c>
      <c r="I1587" s="40">
        <v>1E-4</v>
      </c>
      <c r="J1587" s="113" t="s">
        <v>7087</v>
      </c>
      <c r="K1587" s="113">
        <v>12</v>
      </c>
      <c r="M1587" s="199" t="s">
        <v>3439</v>
      </c>
      <c r="N1587" s="75"/>
      <c r="O1587" s="178" t="s">
        <v>3462</v>
      </c>
      <c r="P1587" s="166">
        <v>0.69</v>
      </c>
      <c r="Q1587" s="92">
        <v>0.68</v>
      </c>
    </row>
    <row r="1588" spans="1:34" s="113" customFormat="1" x14ac:dyDescent="0.15">
      <c r="A1588" s="113" t="s">
        <v>5646</v>
      </c>
      <c r="B1588" s="113" t="s">
        <v>7209</v>
      </c>
      <c r="C1588" s="113" t="s">
        <v>3558</v>
      </c>
      <c r="D1588" s="113">
        <v>1.75</v>
      </c>
      <c r="E1588" s="44">
        <v>52</v>
      </c>
      <c r="F1588" s="75">
        <v>1</v>
      </c>
      <c r="G1588" s="113" t="s">
        <v>6940</v>
      </c>
      <c r="H1588" s="113">
        <v>30</v>
      </c>
      <c r="I1588" s="113">
        <v>4.5000000000000003E-5</v>
      </c>
      <c r="J1588" s="113" t="s">
        <v>7087</v>
      </c>
      <c r="K1588" s="113">
        <v>11</v>
      </c>
      <c r="L1588" s="113">
        <v>95</v>
      </c>
      <c r="M1588" s="199" t="s">
        <v>3495</v>
      </c>
      <c r="N1588" s="75"/>
      <c r="O1588" s="178" t="s">
        <v>3462</v>
      </c>
      <c r="P1588" s="166">
        <v>0.13</v>
      </c>
      <c r="Q1588" s="92">
        <v>0.24</v>
      </c>
    </row>
    <row r="1589" spans="1:34" s="113" customFormat="1" x14ac:dyDescent="0.15">
      <c r="A1589" s="113" t="s">
        <v>7285</v>
      </c>
      <c r="B1589" s="113" t="s">
        <v>7209</v>
      </c>
      <c r="C1589" s="113" t="s">
        <v>3558</v>
      </c>
      <c r="E1589" s="44">
        <v>70</v>
      </c>
      <c r="F1589" s="75">
        <v>1</v>
      </c>
      <c r="G1589" s="113" t="s">
        <v>6940</v>
      </c>
      <c r="H1589" s="113">
        <v>6.8</v>
      </c>
      <c r="I1589" s="113">
        <v>6.9999999999999994E-5</v>
      </c>
      <c r="J1589" s="113" t="s">
        <v>7087</v>
      </c>
      <c r="K1589" s="113">
        <v>15</v>
      </c>
      <c r="M1589" s="199" t="s">
        <v>3496</v>
      </c>
      <c r="N1589" s="75"/>
      <c r="O1589" s="178" t="s">
        <v>3462</v>
      </c>
      <c r="P1589" s="166">
        <v>0.12</v>
      </c>
      <c r="Q1589" s="92">
        <v>0.18</v>
      </c>
    </row>
    <row r="1590" spans="1:34" s="113" customFormat="1" x14ac:dyDescent="0.15">
      <c r="A1590" s="113" t="s">
        <v>7579</v>
      </c>
      <c r="B1590" s="113" t="s">
        <v>7209</v>
      </c>
      <c r="C1590" s="113" t="s">
        <v>3558</v>
      </c>
      <c r="D1590" s="334">
        <v>3</v>
      </c>
      <c r="E1590" s="334">
        <v>11.5</v>
      </c>
      <c r="F1590" s="75">
        <v>1</v>
      </c>
      <c r="G1590" s="113" t="s">
        <v>6940</v>
      </c>
      <c r="H1590" s="113">
        <v>3.8</v>
      </c>
      <c r="I1590" s="113">
        <v>5.5000000000000002E-5</v>
      </c>
      <c r="J1590" s="113">
        <v>1</v>
      </c>
      <c r="K1590" s="113">
        <v>13</v>
      </c>
      <c r="M1590" s="199" t="s">
        <v>3497</v>
      </c>
      <c r="N1590" s="75"/>
      <c r="O1590" s="178" t="s">
        <v>3462</v>
      </c>
      <c r="P1590" s="166">
        <v>0.39</v>
      </c>
      <c r="Q1590" s="92">
        <v>0.78</v>
      </c>
    </row>
    <row r="1591" spans="1:34" s="113" customFormat="1" x14ac:dyDescent="0.15">
      <c r="A1591" s="113" t="s">
        <v>7580</v>
      </c>
      <c r="B1591" s="113" t="s">
        <v>7209</v>
      </c>
      <c r="C1591" s="113" t="s">
        <v>3558</v>
      </c>
      <c r="D1591" s="113">
        <v>0.46</v>
      </c>
      <c r="E1591" s="334">
        <v>1.4</v>
      </c>
      <c r="F1591" s="75">
        <v>4</v>
      </c>
      <c r="G1591" s="113" t="s">
        <v>6940</v>
      </c>
      <c r="H1591" s="113">
        <v>3.2</v>
      </c>
      <c r="I1591" s="113">
        <v>5.1999999999999997E-5</v>
      </c>
      <c r="J1591" s="113">
        <v>1</v>
      </c>
      <c r="K1591" s="113">
        <v>2</v>
      </c>
      <c r="L1591" s="334">
        <v>9</v>
      </c>
      <c r="M1591" s="199" t="s">
        <v>3498</v>
      </c>
      <c r="N1591" s="75"/>
      <c r="O1591" s="178" t="s">
        <v>3463</v>
      </c>
      <c r="P1591" s="166">
        <v>19.399999999999999</v>
      </c>
      <c r="Q1591" s="179">
        <v>17.5</v>
      </c>
      <c r="AB1591" s="75"/>
      <c r="AC1591" s="75"/>
      <c r="AD1591" s="75"/>
    </row>
    <row r="1592" spans="1:34" s="113" customFormat="1" x14ac:dyDescent="0.15">
      <c r="A1592" s="113" t="s">
        <v>7382</v>
      </c>
      <c r="B1592" s="113" t="s">
        <v>7383</v>
      </c>
      <c r="C1592" s="113" t="s">
        <v>3560</v>
      </c>
      <c r="D1592" s="113">
        <v>3.3</v>
      </c>
      <c r="E1592" s="334">
        <v>6.7</v>
      </c>
      <c r="F1592" s="75">
        <v>1</v>
      </c>
      <c r="G1592" s="113" t="s">
        <v>7176</v>
      </c>
      <c r="H1592" s="334">
        <v>2</v>
      </c>
      <c r="I1592" s="113">
        <v>2.1999999999999999E-2</v>
      </c>
      <c r="J1592" s="113">
        <v>1</v>
      </c>
      <c r="K1592" s="113">
        <v>15</v>
      </c>
      <c r="L1592" s="113">
        <v>28.4</v>
      </c>
      <c r="M1592" s="199" t="s">
        <v>3499</v>
      </c>
      <c r="N1592" s="75"/>
      <c r="O1592" s="178" t="s">
        <v>3463</v>
      </c>
      <c r="P1592" s="166">
        <v>7.67</v>
      </c>
      <c r="Q1592" s="179">
        <v>29.6</v>
      </c>
      <c r="AB1592" s="75"/>
      <c r="AC1592" s="75"/>
      <c r="AD1592" s="75"/>
    </row>
    <row r="1593" spans="1:34" s="113" customFormat="1" x14ac:dyDescent="0.15">
      <c r="A1593" s="113" t="s">
        <v>7384</v>
      </c>
      <c r="B1593" s="113" t="s">
        <v>7383</v>
      </c>
      <c r="C1593" s="113" t="s">
        <v>3465</v>
      </c>
      <c r="D1593" s="113">
        <v>44</v>
      </c>
      <c r="E1593" s="44">
        <v>106</v>
      </c>
      <c r="F1593" s="75">
        <v>3</v>
      </c>
      <c r="G1593" s="113" t="s">
        <v>7176</v>
      </c>
      <c r="H1593" s="113">
        <v>2.4</v>
      </c>
      <c r="I1593" s="113">
        <v>0.05</v>
      </c>
      <c r="J1593" s="113" t="s">
        <v>7087</v>
      </c>
      <c r="K1593" s="113">
        <v>14</v>
      </c>
      <c r="L1593" s="113">
        <v>156</v>
      </c>
      <c r="M1593" s="199" t="s">
        <v>3500</v>
      </c>
      <c r="N1593" s="75"/>
      <c r="O1593" s="178" t="s">
        <v>3558</v>
      </c>
      <c r="P1593" s="166">
        <v>0.52</v>
      </c>
      <c r="Q1593" s="179">
        <v>2</v>
      </c>
      <c r="AB1593" s="75"/>
      <c r="AC1593" s="75"/>
      <c r="AD1593" s="75"/>
    </row>
    <row r="1594" spans="1:34" s="113" customFormat="1" x14ac:dyDescent="0.15">
      <c r="A1594" s="113" t="s">
        <v>7528</v>
      </c>
      <c r="B1594" s="113" t="s">
        <v>7383</v>
      </c>
      <c r="C1594" s="113" t="s">
        <v>3560</v>
      </c>
      <c r="D1594" s="113">
        <v>0.43</v>
      </c>
      <c r="E1594" s="334">
        <v>0.9</v>
      </c>
      <c r="F1594" s="75">
        <v>1</v>
      </c>
      <c r="G1594" s="113" t="s">
        <v>7176</v>
      </c>
      <c r="H1594" s="113">
        <v>2.1</v>
      </c>
      <c r="I1594" s="113">
        <v>2.5000000000000001E-2</v>
      </c>
      <c r="J1594" s="113">
        <v>1</v>
      </c>
      <c r="K1594" s="113">
        <v>15</v>
      </c>
      <c r="L1594" s="113">
        <v>6</v>
      </c>
      <c r="M1594" s="199" t="s">
        <v>3499</v>
      </c>
      <c r="N1594" s="75"/>
      <c r="O1594" s="178" t="s">
        <v>3558</v>
      </c>
      <c r="P1594" s="166">
        <v>8.07</v>
      </c>
      <c r="Q1594" s="95">
        <v>183</v>
      </c>
      <c r="AB1594" s="75"/>
      <c r="AC1594" s="75"/>
      <c r="AD1594" s="75"/>
    </row>
    <row r="1595" spans="1:34" s="113" customFormat="1" x14ac:dyDescent="0.15">
      <c r="A1595" s="113" t="s">
        <v>7529</v>
      </c>
      <c r="B1595" s="113" t="s">
        <v>7383</v>
      </c>
      <c r="C1595" s="113" t="s">
        <v>3560</v>
      </c>
      <c r="D1595" s="113">
        <v>0.67</v>
      </c>
      <c r="E1595" s="334">
        <v>1.2</v>
      </c>
      <c r="F1595" s="75">
        <v>1</v>
      </c>
      <c r="G1595" s="113" t="s">
        <v>7176</v>
      </c>
      <c r="H1595" s="113">
        <v>1.8</v>
      </c>
      <c r="I1595" s="113">
        <v>2.4E-2</v>
      </c>
      <c r="J1595" s="113">
        <v>1</v>
      </c>
      <c r="K1595" s="113">
        <v>15</v>
      </c>
      <c r="L1595" s="113">
        <v>6.6</v>
      </c>
      <c r="M1595" s="199" t="s">
        <v>3499</v>
      </c>
      <c r="N1595" s="75"/>
      <c r="O1595" s="178" t="s">
        <v>3558</v>
      </c>
      <c r="P1595" s="166">
        <v>1.75</v>
      </c>
      <c r="Q1595" s="95">
        <v>52</v>
      </c>
      <c r="AB1595" s="75"/>
      <c r="AC1595" s="75"/>
      <c r="AD1595" s="75"/>
    </row>
    <row r="1596" spans="1:34" s="113" customFormat="1" x14ac:dyDescent="0.15">
      <c r="A1596" s="113" t="s">
        <v>7530</v>
      </c>
      <c r="B1596" s="113" t="s">
        <v>7843</v>
      </c>
      <c r="C1596" s="113" t="s">
        <v>3560</v>
      </c>
      <c r="D1596" s="113">
        <v>0.79</v>
      </c>
      <c r="E1596" s="334">
        <v>3.2</v>
      </c>
      <c r="F1596" s="75">
        <v>4</v>
      </c>
      <c r="G1596" s="113" t="s">
        <v>7176</v>
      </c>
      <c r="H1596" s="113">
        <v>3.9</v>
      </c>
      <c r="I1596" s="113">
        <v>0.02</v>
      </c>
      <c r="J1596" s="113">
        <v>1</v>
      </c>
      <c r="K1596" s="113">
        <v>12</v>
      </c>
      <c r="M1596" s="199" t="s">
        <v>3501</v>
      </c>
      <c r="N1596" s="75"/>
      <c r="O1596" s="178" t="s">
        <v>3558</v>
      </c>
      <c r="P1596" s="179">
        <v>3</v>
      </c>
      <c r="Q1596" s="179">
        <v>11.5</v>
      </c>
      <c r="AB1596" s="75"/>
      <c r="AC1596" s="75"/>
      <c r="AD1596" s="75"/>
    </row>
    <row r="1597" spans="1:34" s="113" customFormat="1" x14ac:dyDescent="0.15">
      <c r="A1597" s="113" t="s">
        <v>7844</v>
      </c>
      <c r="B1597" s="113" t="s">
        <v>7845</v>
      </c>
      <c r="C1597" s="178" t="s">
        <v>3468</v>
      </c>
      <c r="D1597" s="113">
        <v>6.3</v>
      </c>
      <c r="E1597" s="334">
        <v>27.6</v>
      </c>
      <c r="F1597" s="75">
        <v>1</v>
      </c>
      <c r="G1597" s="113" t="s">
        <v>6940</v>
      </c>
      <c r="H1597" s="113">
        <v>4.4000000000000004</v>
      </c>
      <c r="I1597" s="113">
        <v>2.4E-2</v>
      </c>
      <c r="J1597" s="113" t="s">
        <v>7087</v>
      </c>
      <c r="M1597" s="199" t="s">
        <v>3502</v>
      </c>
      <c r="N1597" s="75"/>
      <c r="O1597" s="178" t="s">
        <v>3558</v>
      </c>
      <c r="P1597" s="166">
        <v>0.46</v>
      </c>
      <c r="Q1597" s="179">
        <v>1.4</v>
      </c>
      <c r="AB1597" s="75"/>
      <c r="AC1597" s="75"/>
      <c r="AD1597" s="75"/>
    </row>
    <row r="1598" spans="1:34" s="113" customFormat="1" x14ac:dyDescent="0.15">
      <c r="A1598" s="113" t="s">
        <v>7651</v>
      </c>
      <c r="B1598" s="113" t="s">
        <v>7261</v>
      </c>
      <c r="C1598" s="113" t="s">
        <v>3465</v>
      </c>
      <c r="D1598" s="113">
        <v>2.35</v>
      </c>
      <c r="E1598" s="334">
        <v>11.2</v>
      </c>
      <c r="F1598" s="75">
        <v>1</v>
      </c>
      <c r="G1598" s="113" t="s">
        <v>6940</v>
      </c>
      <c r="H1598" s="113">
        <v>4.7</v>
      </c>
      <c r="I1598" s="113">
        <v>0.09</v>
      </c>
      <c r="J1598" s="113">
        <v>1</v>
      </c>
      <c r="K1598" s="113">
        <v>25</v>
      </c>
      <c r="M1598" s="199" t="s">
        <v>3503</v>
      </c>
      <c r="N1598" s="75"/>
      <c r="O1598" s="178" t="s">
        <v>3558</v>
      </c>
      <c r="P1598" s="166">
        <v>20.6</v>
      </c>
      <c r="Q1598" s="179">
        <v>10.8</v>
      </c>
      <c r="AB1598" s="75"/>
      <c r="AC1598" s="75"/>
      <c r="AD1598" s="75"/>
    </row>
    <row r="1599" spans="1:34" s="113" customFormat="1" x14ac:dyDescent="0.15">
      <c r="A1599" s="113" t="s">
        <v>7538</v>
      </c>
      <c r="B1599" s="113" t="s">
        <v>7261</v>
      </c>
      <c r="C1599" s="113" t="s">
        <v>3465</v>
      </c>
      <c r="D1599" s="113">
        <v>3.42</v>
      </c>
      <c r="E1599" s="334">
        <v>11.2</v>
      </c>
      <c r="F1599" s="75">
        <v>1</v>
      </c>
      <c r="G1599" s="113" t="s">
        <v>6940</v>
      </c>
      <c r="H1599" s="113">
        <v>3.3</v>
      </c>
      <c r="I1599" s="113">
        <v>0.11</v>
      </c>
      <c r="J1599" s="113" t="s">
        <v>7087</v>
      </c>
      <c r="K1599" s="113">
        <v>25</v>
      </c>
      <c r="M1599" s="199" t="s">
        <v>3503</v>
      </c>
      <c r="N1599" s="75"/>
      <c r="O1599" s="178" t="s">
        <v>3558</v>
      </c>
      <c r="P1599" s="180">
        <v>0.03</v>
      </c>
      <c r="Q1599" s="180">
        <v>9.4E-2</v>
      </c>
      <c r="AB1599" s="75"/>
      <c r="AC1599" s="75"/>
      <c r="AD1599" s="75"/>
    </row>
    <row r="1600" spans="1:34" s="113" customFormat="1" x14ac:dyDescent="0.15">
      <c r="A1600" s="113" t="s">
        <v>7539</v>
      </c>
      <c r="B1600" s="113" t="s">
        <v>7261</v>
      </c>
      <c r="C1600" s="113" t="s">
        <v>3465</v>
      </c>
      <c r="D1600" s="113">
        <v>1.18</v>
      </c>
      <c r="E1600" s="112">
        <v>3.85</v>
      </c>
      <c r="F1600" s="75">
        <v>2</v>
      </c>
      <c r="G1600" s="113" t="s">
        <v>7176</v>
      </c>
      <c r="H1600" s="113">
        <v>3.31</v>
      </c>
      <c r="I1600" s="339">
        <v>0.08</v>
      </c>
      <c r="J1600" s="113">
        <v>2</v>
      </c>
      <c r="K1600" s="113">
        <v>10</v>
      </c>
      <c r="M1600" s="199" t="s">
        <v>3504</v>
      </c>
      <c r="N1600" s="75"/>
      <c r="O1600" s="178" t="s">
        <v>3558</v>
      </c>
      <c r="P1600" s="166">
        <v>2.7E-2</v>
      </c>
      <c r="Q1600" s="180">
        <v>0.10299999999999999</v>
      </c>
      <c r="AB1600" s="75"/>
      <c r="AC1600" s="75"/>
      <c r="AD1600" s="75"/>
    </row>
    <row r="1601" spans="1:30" s="113" customFormat="1" x14ac:dyDescent="0.15">
      <c r="A1601" s="113" t="s">
        <v>7655</v>
      </c>
      <c r="B1601" s="113" t="s">
        <v>7731</v>
      </c>
      <c r="C1601" s="113" t="s">
        <v>3558</v>
      </c>
      <c r="D1601" s="113">
        <v>20.6</v>
      </c>
      <c r="E1601" s="334">
        <v>10.8</v>
      </c>
      <c r="F1601" s="75">
        <v>1</v>
      </c>
      <c r="G1601" s="113" t="s">
        <v>6940</v>
      </c>
      <c r="H1601" s="113">
        <v>0.52</v>
      </c>
      <c r="I1601" s="113">
        <v>0.56000000000000005</v>
      </c>
      <c r="J1601" s="113" t="s">
        <v>7087</v>
      </c>
      <c r="K1601" s="113" t="s">
        <v>7088</v>
      </c>
      <c r="L1601" s="113">
        <v>18.600000000000001</v>
      </c>
      <c r="M1601" s="199" t="s">
        <v>3505</v>
      </c>
      <c r="N1601" s="75"/>
      <c r="O1601" s="178" t="s">
        <v>3558</v>
      </c>
      <c r="P1601" s="166">
        <v>8.8999999999999996E-2</v>
      </c>
      <c r="Q1601" s="180">
        <v>0.34799999999999998</v>
      </c>
      <c r="AB1601" s="75"/>
      <c r="AC1601" s="75"/>
      <c r="AD1601" s="75"/>
    </row>
    <row r="1602" spans="1:30" s="113" customFormat="1" x14ac:dyDescent="0.15">
      <c r="A1602" s="113" t="s">
        <v>7325</v>
      </c>
      <c r="B1602" s="113" t="s">
        <v>7731</v>
      </c>
      <c r="C1602" s="113" t="s">
        <v>3558</v>
      </c>
      <c r="D1602" s="339">
        <v>0.03</v>
      </c>
      <c r="E1602" s="339">
        <v>9.4E-2</v>
      </c>
      <c r="F1602" s="75">
        <v>1</v>
      </c>
      <c r="G1602" s="113" t="s">
        <v>6940</v>
      </c>
      <c r="H1602" s="113">
        <v>3.1</v>
      </c>
      <c r="I1602" s="113">
        <v>0.4</v>
      </c>
      <c r="J1602" s="113" t="s">
        <v>7087</v>
      </c>
      <c r="K1602" s="113">
        <v>25</v>
      </c>
      <c r="L1602" s="113">
        <v>0.224</v>
      </c>
      <c r="M1602" s="199" t="s">
        <v>3506</v>
      </c>
      <c r="N1602" s="75"/>
      <c r="O1602" s="178" t="s">
        <v>3558</v>
      </c>
      <c r="P1602" s="166">
        <v>1.3</v>
      </c>
      <c r="Q1602" s="179">
        <v>6.7</v>
      </c>
      <c r="AB1602" s="75"/>
      <c r="AC1602" s="75"/>
      <c r="AD1602" s="75"/>
    </row>
    <row r="1603" spans="1:30" s="113" customFormat="1" x14ac:dyDescent="0.15">
      <c r="A1603" s="113" t="s">
        <v>7308</v>
      </c>
      <c r="B1603" s="113" t="s">
        <v>7320</v>
      </c>
      <c r="C1603" s="113" t="s">
        <v>3558</v>
      </c>
      <c r="D1603" s="113">
        <v>2.7E-2</v>
      </c>
      <c r="E1603" s="339">
        <v>0.10299999999999999</v>
      </c>
      <c r="F1603" s="75">
        <v>5</v>
      </c>
      <c r="G1603" s="113" t="s">
        <v>6940</v>
      </c>
      <c r="H1603" s="113">
        <v>3.8</v>
      </c>
      <c r="I1603" s="113">
        <v>4.2000000000000003E-2</v>
      </c>
      <c r="J1603" s="113">
        <v>1</v>
      </c>
      <c r="L1603" s="113">
        <v>8.3000000000000004E-2</v>
      </c>
      <c r="M1603" s="199" t="s">
        <v>3507</v>
      </c>
      <c r="N1603" s="75"/>
      <c r="O1603" s="178" t="s">
        <v>3558</v>
      </c>
      <c r="P1603" s="166">
        <v>17.399999999999999</v>
      </c>
      <c r="Q1603" s="179">
        <v>33.9</v>
      </c>
      <c r="AB1603" s="75"/>
      <c r="AC1603" s="75"/>
      <c r="AD1603" s="75"/>
    </row>
    <row r="1604" spans="1:30" s="113" customFormat="1" x14ac:dyDescent="0.15">
      <c r="A1604" s="113" t="s">
        <v>7652</v>
      </c>
      <c r="B1604" s="113" t="s">
        <v>7320</v>
      </c>
      <c r="C1604" s="113" t="s">
        <v>3558</v>
      </c>
      <c r="D1604" s="113">
        <v>8.8999999999999996E-2</v>
      </c>
      <c r="E1604" s="339">
        <v>0.34799999999999998</v>
      </c>
      <c r="F1604" s="75">
        <v>1</v>
      </c>
      <c r="G1604" s="113" t="s">
        <v>6940</v>
      </c>
      <c r="H1604" s="113">
        <v>3.9</v>
      </c>
      <c r="I1604" s="113">
        <v>1.2E-2</v>
      </c>
      <c r="J1604" s="113" t="s">
        <v>7087</v>
      </c>
      <c r="K1604" s="113">
        <v>14</v>
      </c>
      <c r="L1604" s="113">
        <v>0.59699999999999998</v>
      </c>
      <c r="M1604" s="199" t="s">
        <v>3607</v>
      </c>
      <c r="N1604" s="75"/>
      <c r="O1604" s="178" t="s">
        <v>3558</v>
      </c>
      <c r="P1604" s="166">
        <v>39</v>
      </c>
      <c r="Q1604" s="179">
        <v>179</v>
      </c>
      <c r="AB1604" s="75"/>
      <c r="AC1604" s="75"/>
      <c r="AD1604" s="75"/>
    </row>
    <row r="1605" spans="1:30" s="113" customFormat="1" x14ac:dyDescent="0.15">
      <c r="A1605" s="113" t="s">
        <v>7657</v>
      </c>
      <c r="B1605" s="113" t="s">
        <v>7440</v>
      </c>
      <c r="C1605" s="113" t="s">
        <v>3558</v>
      </c>
      <c r="D1605" s="113">
        <v>1.3</v>
      </c>
      <c r="E1605" s="334">
        <v>6.7</v>
      </c>
      <c r="F1605" s="75">
        <v>2</v>
      </c>
      <c r="G1605" s="113" t="s">
        <v>6940</v>
      </c>
      <c r="H1605" s="113">
        <v>5</v>
      </c>
      <c r="I1605" s="113">
        <v>1.2E-2</v>
      </c>
      <c r="J1605" s="113">
        <v>1</v>
      </c>
      <c r="K1605" s="113">
        <v>5</v>
      </c>
      <c r="M1605" s="199" t="s">
        <v>3517</v>
      </c>
      <c r="N1605" s="75"/>
      <c r="O1605" s="178" t="s">
        <v>3558</v>
      </c>
      <c r="P1605" s="166">
        <v>5.1999999999999998E-2</v>
      </c>
      <c r="Q1605" s="180">
        <v>7.5999999999999998E-2</v>
      </c>
      <c r="AB1605" s="75"/>
      <c r="AC1605" s="75"/>
      <c r="AD1605" s="75"/>
    </row>
    <row r="1606" spans="1:30" s="113" customFormat="1" x14ac:dyDescent="0.15">
      <c r="A1606" s="113" t="s">
        <v>7441</v>
      </c>
      <c r="B1606" s="113" t="s">
        <v>7442</v>
      </c>
      <c r="C1606" s="113" t="s">
        <v>3465</v>
      </c>
      <c r="D1606" s="113">
        <v>8.66</v>
      </c>
      <c r="E1606" s="334">
        <v>14.5</v>
      </c>
      <c r="F1606" s="75">
        <v>1</v>
      </c>
      <c r="G1606" s="113" t="s">
        <v>6940</v>
      </c>
      <c r="H1606" s="113">
        <v>1.7</v>
      </c>
      <c r="I1606" s="113">
        <v>5.0000000000000001E-3</v>
      </c>
      <c r="J1606" s="113">
        <v>1</v>
      </c>
      <c r="K1606" s="113">
        <v>10</v>
      </c>
      <c r="M1606" s="199" t="s">
        <v>3518</v>
      </c>
      <c r="N1606" s="75"/>
      <c r="O1606" s="178" t="s">
        <v>3558</v>
      </c>
      <c r="P1606" s="166">
        <v>2.23</v>
      </c>
      <c r="Q1606" s="179">
        <v>5.9</v>
      </c>
      <c r="AB1606" s="75"/>
      <c r="AC1606" s="75"/>
      <c r="AD1606" s="75"/>
    </row>
    <row r="1607" spans="1:30" s="113" customFormat="1" x14ac:dyDescent="0.15">
      <c r="A1607" s="113" t="s">
        <v>7156</v>
      </c>
      <c r="B1607" s="113" t="s">
        <v>7442</v>
      </c>
      <c r="C1607" s="113" t="s">
        <v>3560</v>
      </c>
      <c r="D1607" s="334">
        <v>38</v>
      </c>
      <c r="E1607" s="334">
        <v>78.599999999999994</v>
      </c>
      <c r="F1607" s="75">
        <v>3</v>
      </c>
      <c r="G1607" s="113" t="s">
        <v>6940</v>
      </c>
      <c r="H1607" s="113">
        <v>2.0299999999999998</v>
      </c>
      <c r="I1607" s="113">
        <v>1.2999999999999999E-2</v>
      </c>
      <c r="J1607" s="113">
        <v>1</v>
      </c>
      <c r="K1607" s="113">
        <v>5</v>
      </c>
      <c r="M1607" s="199" t="s">
        <v>3518</v>
      </c>
      <c r="N1607" s="75"/>
      <c r="O1607" s="178" t="s">
        <v>3558</v>
      </c>
      <c r="P1607" s="166">
        <v>1.83</v>
      </c>
      <c r="Q1607" s="92">
        <v>7.7</v>
      </c>
    </row>
    <row r="1608" spans="1:30" s="113" customFormat="1" x14ac:dyDescent="0.15">
      <c r="A1608" s="113" t="s">
        <v>7156</v>
      </c>
      <c r="B1608" s="113" t="s">
        <v>7442</v>
      </c>
      <c r="C1608" s="113" t="s">
        <v>3558</v>
      </c>
      <c r="D1608" s="113">
        <v>17.399999999999999</v>
      </c>
      <c r="E1608" s="334">
        <v>33.9</v>
      </c>
      <c r="F1608" s="75">
        <v>1</v>
      </c>
      <c r="G1608" s="113" t="s">
        <v>6940</v>
      </c>
      <c r="H1608" s="113">
        <v>1.95</v>
      </c>
      <c r="I1608" s="113">
        <v>1.4999999999999999E-2</v>
      </c>
      <c r="J1608" s="113">
        <v>1</v>
      </c>
      <c r="K1608" s="113">
        <v>12</v>
      </c>
      <c r="L1608" s="113">
        <v>70.400000000000006</v>
      </c>
      <c r="M1608" s="199" t="s">
        <v>3519</v>
      </c>
      <c r="N1608" s="75"/>
      <c r="O1608" s="178" t="s">
        <v>3558</v>
      </c>
      <c r="P1608" s="166">
        <v>62</v>
      </c>
      <c r="Q1608" s="179">
        <v>49.8</v>
      </c>
    </row>
    <row r="1609" spans="1:30" s="113" customFormat="1" x14ac:dyDescent="0.15">
      <c r="A1609" s="113" t="s">
        <v>6998</v>
      </c>
      <c r="B1609" s="113" t="s">
        <v>7442</v>
      </c>
      <c r="C1609" s="113" t="s">
        <v>3558</v>
      </c>
      <c r="D1609" s="113">
        <v>39</v>
      </c>
      <c r="E1609" s="334">
        <v>179</v>
      </c>
      <c r="F1609" s="75">
        <v>1</v>
      </c>
      <c r="G1609" s="113" t="s">
        <v>6940</v>
      </c>
      <c r="H1609" s="113">
        <v>4.5999999999999996</v>
      </c>
      <c r="I1609" s="113">
        <v>1.4999999999999999E-2</v>
      </c>
      <c r="J1609" s="113">
        <v>1</v>
      </c>
      <c r="K1609" s="113">
        <v>12</v>
      </c>
      <c r="L1609" s="113">
        <v>213</v>
      </c>
      <c r="M1609" s="199" t="s">
        <v>3520</v>
      </c>
      <c r="N1609" s="75"/>
      <c r="O1609" s="178" t="s">
        <v>3559</v>
      </c>
      <c r="P1609" s="166">
        <v>60.6</v>
      </c>
      <c r="Q1609" s="179">
        <v>16.7</v>
      </c>
    </row>
    <row r="1610" spans="1:30" s="113" customFormat="1" x14ac:dyDescent="0.15">
      <c r="A1610" s="113" t="s">
        <v>7938</v>
      </c>
      <c r="B1610" s="113" t="s">
        <v>7442</v>
      </c>
      <c r="C1610" s="113" t="s">
        <v>3462</v>
      </c>
      <c r="D1610" s="113">
        <v>0.69</v>
      </c>
      <c r="E1610" s="112">
        <v>0.68</v>
      </c>
      <c r="F1610" s="75">
        <v>2</v>
      </c>
      <c r="G1610" s="113" t="s">
        <v>7176</v>
      </c>
      <c r="H1610" s="334">
        <v>1</v>
      </c>
      <c r="I1610" s="113">
        <v>1.4E-3</v>
      </c>
      <c r="J1610" s="113">
        <v>3</v>
      </c>
      <c r="K1610" s="113">
        <v>2</v>
      </c>
      <c r="L1610" s="113">
        <v>1.03</v>
      </c>
      <c r="M1610" s="199" t="s">
        <v>3521</v>
      </c>
      <c r="N1610" s="75"/>
      <c r="O1610" s="178" t="s">
        <v>3559</v>
      </c>
      <c r="P1610" s="166">
        <v>1.03</v>
      </c>
      <c r="Q1610" s="179">
        <v>60.3</v>
      </c>
    </row>
    <row r="1611" spans="1:30" s="113" customFormat="1" x14ac:dyDescent="0.15">
      <c r="A1611" s="113" t="s">
        <v>7186</v>
      </c>
      <c r="B1611" s="113" t="s">
        <v>7442</v>
      </c>
      <c r="C1611" s="113" t="s">
        <v>3462</v>
      </c>
      <c r="D1611" s="113">
        <v>0.13</v>
      </c>
      <c r="E1611" s="112">
        <v>0.24</v>
      </c>
      <c r="F1611" s="75">
        <v>1</v>
      </c>
      <c r="G1611" s="113" t="s">
        <v>7176</v>
      </c>
      <c r="H1611" s="113">
        <v>1.9</v>
      </c>
      <c r="I1611" s="113">
        <v>2.5000000000000001E-3</v>
      </c>
      <c r="J1611" s="113">
        <v>2</v>
      </c>
      <c r="K1611" s="113">
        <v>2</v>
      </c>
      <c r="L1611" s="113">
        <v>0.43</v>
      </c>
      <c r="M1611" s="199" t="s">
        <v>3521</v>
      </c>
      <c r="N1611" s="75"/>
      <c r="O1611" s="178" t="s">
        <v>3464</v>
      </c>
      <c r="P1611" s="166">
        <v>204</v>
      </c>
      <c r="Q1611" s="179">
        <v>124</v>
      </c>
    </row>
    <row r="1612" spans="1:30" s="113" customFormat="1" x14ac:dyDescent="0.15">
      <c r="A1612" s="113" t="s">
        <v>7187</v>
      </c>
      <c r="B1612" s="113" t="s">
        <v>7442</v>
      </c>
      <c r="C1612" s="113" t="s">
        <v>3558</v>
      </c>
      <c r="D1612" s="113">
        <v>5.1999999999999998E-2</v>
      </c>
      <c r="E1612" s="339">
        <v>7.5999999999999998E-2</v>
      </c>
      <c r="F1612" s="75">
        <v>2</v>
      </c>
      <c r="G1612" s="113" t="s">
        <v>6940</v>
      </c>
      <c r="H1612" s="113">
        <v>1.4</v>
      </c>
      <c r="I1612" s="113">
        <v>3.7999999999999999E-2</v>
      </c>
      <c r="J1612" s="113">
        <v>1</v>
      </c>
      <c r="K1612" s="113">
        <v>17</v>
      </c>
      <c r="M1612" s="199" t="s">
        <v>3492</v>
      </c>
      <c r="N1612" s="75"/>
      <c r="O1612" s="178" t="s">
        <v>3468</v>
      </c>
      <c r="P1612" s="166">
        <v>9.8000000000000007</v>
      </c>
      <c r="Q1612" s="179">
        <v>56.7</v>
      </c>
    </row>
    <row r="1613" spans="1:30" s="113" customFormat="1" x14ac:dyDescent="0.15">
      <c r="A1613" s="113" t="s">
        <v>7553</v>
      </c>
      <c r="B1613" s="113" t="s">
        <v>7442</v>
      </c>
      <c r="C1613" s="113" t="s">
        <v>3465</v>
      </c>
      <c r="D1613" s="113">
        <v>1.69</v>
      </c>
      <c r="E1613" s="112">
        <v>2.97</v>
      </c>
      <c r="F1613" s="75">
        <v>1</v>
      </c>
      <c r="G1613" s="113" t="s">
        <v>6940</v>
      </c>
      <c r="H1613" s="113">
        <v>1.76</v>
      </c>
      <c r="I1613" s="113">
        <v>3.7000000000000002E-3</v>
      </c>
      <c r="J1613" s="113" t="s">
        <v>7087</v>
      </c>
      <c r="K1613" s="113">
        <v>5</v>
      </c>
      <c r="M1613" s="199" t="s">
        <v>3518</v>
      </c>
      <c r="N1613" s="75"/>
      <c r="O1613" s="178" t="s">
        <v>3468</v>
      </c>
      <c r="P1613" s="166">
        <v>6.3</v>
      </c>
      <c r="Q1613" s="179">
        <v>27.6</v>
      </c>
    </row>
    <row r="1614" spans="1:30" s="113" customFormat="1" x14ac:dyDescent="0.15">
      <c r="A1614" s="113" t="s">
        <v>7554</v>
      </c>
      <c r="B1614" s="113" t="s">
        <v>7442</v>
      </c>
      <c r="C1614" s="113" t="s">
        <v>3462</v>
      </c>
      <c r="D1614" s="113">
        <v>0.12</v>
      </c>
      <c r="E1614" s="112">
        <v>0.18</v>
      </c>
      <c r="F1614" s="75">
        <v>1</v>
      </c>
      <c r="G1614" s="113" t="s">
        <v>7176</v>
      </c>
      <c r="H1614" s="113">
        <v>1.5</v>
      </c>
      <c r="I1614" s="113">
        <v>6.4999999999999997E-3</v>
      </c>
      <c r="J1614" s="113">
        <v>2</v>
      </c>
      <c r="K1614" s="113">
        <v>2</v>
      </c>
      <c r="L1614" s="113">
        <v>0.24</v>
      </c>
      <c r="M1614" s="199" t="s">
        <v>3521</v>
      </c>
      <c r="N1614" s="75"/>
      <c r="O1614" s="181"/>
      <c r="P1614" s="167"/>
      <c r="Q1614" s="167"/>
    </row>
    <row r="1615" spans="1:30" s="113" customFormat="1" x14ac:dyDescent="0.15">
      <c r="A1615" s="113" t="s">
        <v>7743</v>
      </c>
      <c r="B1615" s="113" t="s">
        <v>7442</v>
      </c>
      <c r="C1615" s="113" t="s">
        <v>3558</v>
      </c>
      <c r="D1615" s="113">
        <v>2.23</v>
      </c>
      <c r="E1615" s="334">
        <v>5.9</v>
      </c>
      <c r="F1615" s="75">
        <v>1</v>
      </c>
      <c r="G1615" s="113" t="s">
        <v>6940</v>
      </c>
      <c r="H1615" s="113">
        <v>2.6</v>
      </c>
      <c r="I1615" s="113">
        <v>6.1999999999999998E-3</v>
      </c>
      <c r="J1615" s="113">
        <v>1</v>
      </c>
      <c r="K1615" s="113">
        <v>12</v>
      </c>
      <c r="M1615" s="199" t="s">
        <v>3520</v>
      </c>
      <c r="N1615" s="75"/>
      <c r="O1615" s="178"/>
      <c r="P1615" s="166"/>
      <c r="Q1615" s="166"/>
    </row>
    <row r="1616" spans="1:30" s="113" customFormat="1" x14ac:dyDescent="0.15">
      <c r="A1616" s="113" t="s">
        <v>7508</v>
      </c>
      <c r="B1616" s="113" t="s">
        <v>7442</v>
      </c>
      <c r="C1616" s="113" t="s">
        <v>3558</v>
      </c>
      <c r="D1616" s="113">
        <v>1.83</v>
      </c>
      <c r="E1616" s="112">
        <v>7.7</v>
      </c>
      <c r="F1616" s="75">
        <v>1</v>
      </c>
      <c r="G1616" s="113" t="s">
        <v>6940</v>
      </c>
      <c r="H1616" s="113">
        <v>4.2</v>
      </c>
      <c r="I1616" s="113">
        <v>2.8E-3</v>
      </c>
      <c r="J1616" s="113" t="s">
        <v>7087</v>
      </c>
      <c r="M1616" s="199" t="s">
        <v>3493</v>
      </c>
      <c r="N1616" s="75"/>
      <c r="O1616" s="178"/>
      <c r="P1616" s="166"/>
      <c r="Q1616" s="166"/>
    </row>
    <row r="1617" spans="1:31" s="113" customFormat="1" x14ac:dyDescent="0.15">
      <c r="A1617" s="113" t="s">
        <v>7229</v>
      </c>
      <c r="B1617" s="113" t="s">
        <v>7442</v>
      </c>
      <c r="C1617" s="113" t="s">
        <v>3462</v>
      </c>
      <c r="D1617" s="113">
        <v>0.39</v>
      </c>
      <c r="E1617" s="112">
        <v>0.78</v>
      </c>
      <c r="F1617" s="75">
        <v>2</v>
      </c>
      <c r="G1617" s="113" t="s">
        <v>6940</v>
      </c>
      <c r="H1617" s="334">
        <v>2</v>
      </c>
      <c r="I1617" s="113">
        <v>7.5000000000000002E-4</v>
      </c>
      <c r="J1617" s="113">
        <v>2</v>
      </c>
      <c r="K1617" s="113">
        <v>2</v>
      </c>
      <c r="L1617" s="113">
        <v>1.27</v>
      </c>
      <c r="M1617" s="199" t="s">
        <v>3521</v>
      </c>
      <c r="N1617" s="75"/>
      <c r="O1617" s="181"/>
      <c r="P1617" s="167"/>
      <c r="Q1617" s="167"/>
    </row>
    <row r="1618" spans="1:31" s="113" customFormat="1" x14ac:dyDescent="0.15">
      <c r="A1618" s="113" t="s">
        <v>7650</v>
      </c>
      <c r="B1618" s="113" t="s">
        <v>7253</v>
      </c>
      <c r="C1618" s="113" t="s">
        <v>3465</v>
      </c>
      <c r="E1618" s="334"/>
      <c r="F1618" s="75">
        <v>1</v>
      </c>
      <c r="G1618" s="113" t="s">
        <v>7176</v>
      </c>
      <c r="H1618" s="113">
        <v>5.6</v>
      </c>
      <c r="I1618" s="113">
        <v>4.7000000000000002E-3</v>
      </c>
      <c r="J1618" s="113" t="s">
        <v>7087</v>
      </c>
      <c r="K1618" s="113">
        <v>5</v>
      </c>
      <c r="M1618" s="199" t="s">
        <v>3494</v>
      </c>
      <c r="N1618" s="75"/>
      <c r="O1618" s="181"/>
      <c r="P1618" s="167"/>
      <c r="Q1618" s="167"/>
    </row>
    <row r="1619" spans="1:31" s="113" customFormat="1" x14ac:dyDescent="0.15">
      <c r="A1619" s="113" t="s">
        <v>7236</v>
      </c>
      <c r="B1619" s="113" t="s">
        <v>7253</v>
      </c>
      <c r="C1619" s="113" t="s">
        <v>3465</v>
      </c>
      <c r="E1619" s="334"/>
      <c r="F1619" s="75">
        <v>1</v>
      </c>
      <c r="G1619" s="113" t="s">
        <v>7176</v>
      </c>
      <c r="H1619" s="113">
        <v>109</v>
      </c>
      <c r="I1619" s="113">
        <v>2.3E-3</v>
      </c>
      <c r="J1619" s="113" t="s">
        <v>7087</v>
      </c>
      <c r="K1619" s="113">
        <v>25</v>
      </c>
      <c r="M1619" s="199" t="s">
        <v>3772</v>
      </c>
      <c r="N1619" s="75"/>
      <c r="O1619" s="181"/>
      <c r="P1619" s="167"/>
      <c r="Q1619" s="167"/>
    </row>
    <row r="1620" spans="1:31" s="113" customFormat="1" x14ac:dyDescent="0.15">
      <c r="A1620" s="113" t="s">
        <v>7715</v>
      </c>
      <c r="B1620" s="113" t="s">
        <v>7716</v>
      </c>
      <c r="C1620" s="113" t="s">
        <v>3558</v>
      </c>
      <c r="D1620" s="113">
        <v>62</v>
      </c>
      <c r="E1620" s="334">
        <v>49.8</v>
      </c>
      <c r="F1620" s="75">
        <v>1</v>
      </c>
      <c r="G1620" s="113" t="s">
        <v>7176</v>
      </c>
      <c r="H1620" s="113">
        <v>0.8</v>
      </c>
      <c r="I1620" s="113">
        <v>1.45</v>
      </c>
      <c r="J1620" s="113">
        <v>2</v>
      </c>
      <c r="K1620" s="113">
        <v>10</v>
      </c>
      <c r="L1620" s="113">
        <v>178.5</v>
      </c>
      <c r="M1620" s="199" t="s">
        <v>3773</v>
      </c>
      <c r="N1620" s="75"/>
      <c r="O1620" s="181"/>
      <c r="P1620" s="167"/>
      <c r="Q1620" s="167"/>
      <c r="R1620" s="167"/>
      <c r="S1620" s="167"/>
      <c r="AD1620" s="73"/>
      <c r="AE1620" s="73"/>
    </row>
    <row r="1622" spans="1:31" s="250" customFormat="1" x14ac:dyDescent="0.15"/>
    <row r="1626" spans="1:31" x14ac:dyDescent="0.15">
      <c r="V1626" s="75"/>
      <c r="W1626" s="75"/>
      <c r="X1626" s="75"/>
      <c r="Y1626" s="75"/>
      <c r="Z1626" s="75"/>
      <c r="AA1626" s="75"/>
      <c r="AB1626" s="75"/>
      <c r="AC1626" s="75"/>
      <c r="AD1626" s="75"/>
    </row>
    <row r="1627" spans="1:31" x14ac:dyDescent="0.15">
      <c r="V1627" s="113"/>
      <c r="W1627" s="113"/>
      <c r="X1627" s="113"/>
      <c r="Y1627" s="113"/>
      <c r="Z1627" s="113"/>
      <c r="AA1627" s="113"/>
      <c r="AB1627" s="113"/>
      <c r="AC1627" s="113"/>
      <c r="AD1627" s="113"/>
    </row>
    <row r="1628" spans="1:31" x14ac:dyDescent="0.15">
      <c r="V1628" s="113"/>
      <c r="W1628" s="113"/>
      <c r="X1628" s="113"/>
      <c r="Y1628" s="113"/>
      <c r="Z1628" s="113"/>
      <c r="AA1628" s="113"/>
      <c r="AB1628" s="113"/>
      <c r="AC1628" s="113"/>
      <c r="AD1628" s="113"/>
    </row>
  </sheetData>
  <phoneticPr fontId="2" type="noConversion"/>
  <conditionalFormatting sqref="E416:I467 U410:V461">
    <cfRule type="cellIs" dxfId="0" priority="1" stopIfTrue="1" operator="equal">
      <formula>0</formula>
    </cfRule>
  </conditionalFormatting>
  <pageMargins left="0.75" right="0.75" top="1" bottom="1" header="0.5" footer="0.5"/>
  <pageSetup orientation="portrait" horizontalDpi="4294967292" verticalDpi="4294967292"/>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Refs</vt:lpstr>
      <vt:lpstr>eco</vt:lpstr>
      <vt:lpstr>ind</vt:lpstr>
      <vt:lpstr>Land</vt:lpstr>
      <vt:lpstr>Aqua</vt:lpstr>
      <vt:lpstr>Refs!Duncan_2007_rm_sources</vt:lpstr>
      <vt:lpstr>Land!Grange_Duncan_2006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 i</dc:creator>
  <cp:lastModifiedBy>Hank</cp:lastModifiedBy>
  <dcterms:created xsi:type="dcterms:W3CDTF">2011-04-16T15:16:53Z</dcterms:created>
  <dcterms:modified xsi:type="dcterms:W3CDTF">2019-10-19T20:29:14Z</dcterms:modified>
</cp:coreProperties>
</file>